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featurePropertyBag/featurePropertyBag.xml" ContentType="application/vnd.ms-excel.featurepropertyba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codeName="EsteLivro"/>
  <mc:AlternateContent xmlns:mc="http://schemas.openxmlformats.org/markup-compatibility/2006">
    <mc:Choice Requires="x15">
      <x15ac:absPath xmlns:x15ac="http://schemas.microsoft.com/office/spreadsheetml/2010/11/ac" url="C:\Users\18511\Downloads\"/>
    </mc:Choice>
  </mc:AlternateContent>
  <xr:revisionPtr revIDLastSave="0" documentId="13_ncr:1_{12ED5756-D0DC-4312-8803-BC4D387A2625}" xr6:coauthVersionLast="47" xr6:coauthVersionMax="47" xr10:uidLastSave="{00000000-0000-0000-0000-000000000000}"/>
  <bookViews>
    <workbookView xWindow="-120" yWindow="-120" windowWidth="29040" windowHeight="15720" tabRatio="623" xr2:uid="{F8617A85-986A-4435-B18E-3A24E330CF83}"/>
  </bookViews>
  <sheets>
    <sheet name="PAG. MENSAL - IK" sheetId="1" r:id="rId1"/>
    <sheet name="AnexoA1 Trabalhadores incluir" sheetId="14" r:id="rId2"/>
    <sheet name="Anexo A2 Trabalhador a excluir" sheetId="15" r:id="rId3"/>
    <sheet name="Auxiliar preenchimento" sheetId="9" state="hidden" r:id="rId4"/>
    <sheet name="Visita Prévia" sheetId="11" state="hidden" r:id="rId5"/>
    <sheet name="Tabelas" sheetId="5" state="hidden" r:id="rId6"/>
  </sheets>
  <externalReferences>
    <externalReference r:id="rId7"/>
  </externalReferences>
  <definedNames>
    <definedName name="_xlnm._FilterDatabase" localSheetId="0" hidden="1">'PAG. MENSAL - IK'!#REF!</definedName>
    <definedName name="_xlnm._FilterDatabase" localSheetId="5" hidden="1">Tabelas!$BO$2:$CD$115</definedName>
    <definedName name="abrantes">Tabelas!#REF!</definedName>
    <definedName name="agueda">Tabelas!#REF!</definedName>
    <definedName name="aguiardabeira">Tabelas!#REF!</definedName>
    <definedName name="aguiardabeira_eleg">Tabelas!#REF!</definedName>
    <definedName name="alandroal">Tabelas!#REF!</definedName>
    <definedName name="albergaria">Tabelas!#REF!</definedName>
    <definedName name="albufeira">Tabelas!#REF!</definedName>
    <definedName name="alcacerdosal">Tabelas!#REF!</definedName>
    <definedName name="alcanena">Tabelas!#REF!</definedName>
    <definedName name="alcobaça">Tabelas!#REF!</definedName>
    <definedName name="alcochete">Tabelas!#REF!</definedName>
    <definedName name="alcoutim">Tabelas!#REF!</definedName>
    <definedName name="alenquer">Tabelas!#REF!</definedName>
    <definedName name="Alentejo" localSheetId="5">Tabelas!$S$2:$S$12</definedName>
    <definedName name="alfandegadafe">Tabelas!#REF!</definedName>
    <definedName name="alfandegadafe_eleg">Tabelas!#REF!</definedName>
    <definedName name="Algarve" localSheetId="5">Tabelas!$T$2:$T$6</definedName>
    <definedName name="alijo">Tabelas!#REF!</definedName>
    <definedName name="aljustrel">Tabelas!#REF!</definedName>
    <definedName name="almada">Tabelas!#REF!</definedName>
    <definedName name="almeida">Tabelas!#REF!</definedName>
    <definedName name="almeida_eleg">Tabelas!#REF!</definedName>
    <definedName name="almeirim">Tabelas!#REF!</definedName>
    <definedName name="almodovar">Tabelas!#REF!</definedName>
    <definedName name="alpiarça">Tabelas!#REF!</definedName>
    <definedName name="alterdochao">Tabelas!#REF!</definedName>
    <definedName name="alvaiazere">Tabelas!#REF!</definedName>
    <definedName name="alvito">Tabelas!#REF!</definedName>
    <definedName name="alzejur">Tabelas!#REF!</definedName>
    <definedName name="amadora">Tabelas!#REF!</definedName>
    <definedName name="amarante">Tabelas!#REF!</definedName>
    <definedName name="amarante_eleg">Tabelas!#REF!</definedName>
    <definedName name="amares">Tabelas!#REF!</definedName>
    <definedName name="anadia">Tabelas!#REF!</definedName>
    <definedName name="ansiao">Tabelas!#REF!</definedName>
    <definedName name="arcosdevaldevez">Tabelas!#REF!</definedName>
    <definedName name="arcosdevaldevez_eleg">Tabelas!#REF!</definedName>
    <definedName name="_xlnm.Print_Area" localSheetId="2">'Anexo A2 Trabalhador a excluir'!$A$1:$AS$224</definedName>
    <definedName name="_xlnm.Print_Area" localSheetId="0">'PAG. MENSAL - IK'!$B$2:$BF$94</definedName>
    <definedName name="_xlnm.Print_Area" localSheetId="4">'Visita Prévia'!$B$2:$BE$54</definedName>
    <definedName name="arganil">Tabelas!#REF!</definedName>
    <definedName name="arganil_eleg">Tabelas!#REF!</definedName>
    <definedName name="armamar">Tabelas!#REF!</definedName>
    <definedName name="arouca">Tabelas!#REF!</definedName>
    <definedName name="arouca_eleg">Tabelas!#REF!</definedName>
    <definedName name="arraiolos">Tabelas!#REF!</definedName>
    <definedName name="arronches">Tabelas!#REF!</definedName>
    <definedName name="arrudadosvinhos">Tabelas!#REF!</definedName>
    <definedName name="aveiro">Tabelas!$CF$3:$CF$21</definedName>
    <definedName name="aveiro_freg">Tabelas!#REF!</definedName>
    <definedName name="avis">Tabelas!#REF!</definedName>
    <definedName name="avis_eleg">Tabelas!#REF!</definedName>
    <definedName name="azambuja">Tabelas!#REF!</definedName>
    <definedName name="baiao">Tabelas!#REF!</definedName>
    <definedName name="barcelos">Tabelas!#REF!</definedName>
    <definedName name="barrancos">Tabelas!#REF!</definedName>
    <definedName name="barreiro">Tabelas!#REF!</definedName>
    <definedName name="batalha">Tabelas!#REF!</definedName>
    <definedName name="beja">Tabelas!$CG$3:$CG$16</definedName>
    <definedName name="beja_freg">Tabelas!#REF!</definedName>
    <definedName name="belmonte">Tabelas!#REF!</definedName>
    <definedName name="benavente">Tabelas!#REF!</definedName>
    <definedName name="bombarral">Tabelas!#REF!</definedName>
    <definedName name="borba">Tabelas!#REF!</definedName>
    <definedName name="boticas">Tabelas!#REF!</definedName>
    <definedName name="braga">Tabelas!$CH$3:$CH$16</definedName>
    <definedName name="braga_freg">Tabelas!#REF!</definedName>
    <definedName name="bragança">Tabelas!$CI$3:$CI$14</definedName>
    <definedName name="bragança_freg">Tabelas!#REF!</definedName>
    <definedName name="cabeceirasdebasto">Tabelas!#REF!</definedName>
    <definedName name="cadaval">Tabelas!#REF!</definedName>
    <definedName name="cae">Tabelas!$DA$2:$DA$916</definedName>
    <definedName name="caldasdarainha">Tabelas!#REF!</definedName>
    <definedName name="caminha">Tabelas!#REF!</definedName>
    <definedName name="campomaior">Tabelas!#REF!</definedName>
    <definedName name="cantanhede">Tabelas!#REF!</definedName>
    <definedName name="carrazedadeansiaes">Tabelas!#REF!</definedName>
    <definedName name="carrazedadeansiaes_eleg">Tabelas!#REF!</definedName>
    <definedName name="carregaldosal">Tabelas!#REF!</definedName>
    <definedName name="cartaxo">Tabelas!#REF!</definedName>
    <definedName name="cascais">Tabelas!#REF!</definedName>
    <definedName name="castanheiradepera">Tabelas!#REF!</definedName>
    <definedName name="castelobranco">Tabelas!$CJ$3:$CJ$13</definedName>
    <definedName name="castelobranco_eleg">Tabelas!#REF!</definedName>
    <definedName name="castelobranco_freg">Tabelas!#REF!</definedName>
    <definedName name="castelodepaiva">Tabelas!#REF!</definedName>
    <definedName name="castelodepaiva_eleg">Tabelas!#REF!</definedName>
    <definedName name="castelodevide">Tabelas!#REF!</definedName>
    <definedName name="castelodevide_eleg">Tabelas!#REF!</definedName>
    <definedName name="castrodaire">Tabelas!#REF!</definedName>
    <definedName name="castrodaire_eleg">Tabelas!#REF!</definedName>
    <definedName name="castromarim">Tabelas!#REF!</definedName>
    <definedName name="castroverde">Tabelas!#REF!</definedName>
    <definedName name="celoricodabeira">Tabelas!#REF!</definedName>
    <definedName name="celoricodabeira_eleg">Tabelas!#REF!</definedName>
    <definedName name="celoricodebasto">Tabelas!#REF!</definedName>
    <definedName name="celoricodebasto_eleg">Tabelas!#REF!</definedName>
    <definedName name="Centro" localSheetId="5">Tabelas!$Q$2:$Q$19</definedName>
    <definedName name="chamusca">Tabelas!#REF!</definedName>
    <definedName name="chaves">Tabelas!#REF!</definedName>
    <definedName name="chaves_eleg">Tabelas!#REF!</definedName>
    <definedName name="cinfaes">Tabelas!#REF!</definedName>
    <definedName name="cinfaes_eleg">Tabelas!#REF!</definedName>
    <definedName name="CIRS">Tabelas!$EU$2:$EU$91</definedName>
    <definedName name="coimbra">Tabelas!$CK$3:$CK$19</definedName>
    <definedName name="coimbra_freg">Tabelas!#REF!</definedName>
    <definedName name="CONCELHOS">Tabelas!#REF!</definedName>
    <definedName name="concelhos_eleg">Tabelas!#REF!</definedName>
    <definedName name="condeixaanova">Tabelas!#REF!</definedName>
    <definedName name="constancia">Tabelas!#REF!</definedName>
    <definedName name="converte_freg">Tabelas!$EW$26:$EX$303</definedName>
    <definedName name="converte_freg_eleg">Tabelas!#REF!</definedName>
    <definedName name="coruche">Tabelas!#REF!</definedName>
    <definedName name="covilha">Tabelas!#REF!</definedName>
    <definedName name="covilha_eleg">Tabelas!#REF!</definedName>
    <definedName name="crato">Tabelas!#REF!</definedName>
    <definedName name="_xlnm.Criteria" localSheetId="0">'PAG. MENSAL - IK'!#REF!</definedName>
    <definedName name="cuba">Tabelas!#REF!</definedName>
    <definedName name="cuba_eleg">Tabelas!#REF!</definedName>
    <definedName name="d">Tabelas!$P$44</definedName>
    <definedName name="Delegacoes" localSheetId="5">Tabelas!$P$44:$P$48</definedName>
    <definedName name="DELS" localSheetId="5">Tabelas!$P$1:$T$1</definedName>
    <definedName name="DISTRITOS">Tabelas!$CF$2:$CW$2</definedName>
    <definedName name="DR" localSheetId="5">Tabelas!$E$5:$E$9</definedName>
    <definedName name="DRA" localSheetId="5">Tabelas!$S$2:$S$12</definedName>
    <definedName name="DRAlentejo" localSheetId="5">Tabelas!$S$2:$S$12</definedName>
    <definedName name="DRAlgarve" localSheetId="5">Tabelas!$T$2:$T$6</definedName>
    <definedName name="DRC" localSheetId="5">Tabelas!$Q$2:$Q$19</definedName>
    <definedName name="DRCentro" localSheetId="5">Tabelas!$Q$2:$Q$19</definedName>
    <definedName name="DRG" localSheetId="5">Tabelas!$T$2:$T$6</definedName>
    <definedName name="DRLVT" localSheetId="5">Tabelas!$R$2:$R$22</definedName>
    <definedName name="DRN" localSheetId="5">Tabelas!$P$2:$P$29</definedName>
    <definedName name="DRNorte" localSheetId="5">Tabelas!$P$2:$P$29</definedName>
    <definedName name="elvas">Tabelas!#REF!</definedName>
    <definedName name="entroncamento">Tabelas!#REF!</definedName>
    <definedName name="espinho">Tabelas!#REF!</definedName>
    <definedName name="esposende">Tabelas!#REF!</definedName>
    <definedName name="estarreja">Tabelas!#REF!</definedName>
    <definedName name="estarreja_eleg">Tabelas!#REF!</definedName>
    <definedName name="estremoz">Tabelas!#REF!</definedName>
    <definedName name="evora">Tabelas!$CL$3:$CL$16</definedName>
    <definedName name="evora_freg">Tabelas!#REF!</definedName>
    <definedName name="fafe_eleg">Tabelas!#REF!</definedName>
    <definedName name="fafe_freg">Tabelas!#REF!</definedName>
    <definedName name="faro">Tabelas!$CM$3:$CM$18</definedName>
    <definedName name="faro_freg">Tabelas!#REF!</definedName>
    <definedName name="felgueiras">Tabelas!#REF!</definedName>
    <definedName name="feriados" localSheetId="5">Tabelas!$B$12:$B$118</definedName>
    <definedName name="ferreiradoalentejo">Tabelas!#REF!</definedName>
    <definedName name="ferreiradoalentejo_eleg">Tabelas!#REF!</definedName>
    <definedName name="ferreiradozezere">Tabelas!#REF!</definedName>
    <definedName name="figueiradafoz">Tabelas!#REF!</definedName>
    <definedName name="figueiradecastelorodrigo">Tabelas!#REF!</definedName>
    <definedName name="figueiradecastelorodrigo_eleg">Tabelas!#REF!</definedName>
    <definedName name="figueirodosvinhos">Tabelas!#REF!</definedName>
    <definedName name="fornosdealgodres">Tabelas!#REF!</definedName>
    <definedName name="fornosdealgodres_eleg">Tabelas!#REF!</definedName>
    <definedName name="freixodeespadaacinta">Tabelas!#REF!</definedName>
    <definedName name="freixodeespadaacinta_eleg">Tabelas!#REF!</definedName>
    <definedName name="fronteira">Tabelas!#REF!</definedName>
    <definedName name="fundao">Tabelas!#REF!</definedName>
    <definedName name="fundao_eleg">Tabelas!#REF!</definedName>
    <definedName name="gaviao">Tabelas!#REF!</definedName>
    <definedName name="gois">Tabelas!#REF!</definedName>
    <definedName name="gois_eleg">Tabelas!#REF!</definedName>
    <definedName name="golega">Tabelas!#REF!</definedName>
    <definedName name="gondomar">Tabelas!#REF!</definedName>
    <definedName name="gondomar_eleg">Tabelas!#REF!</definedName>
    <definedName name="gouveia">Tabelas!#REF!</definedName>
    <definedName name="grandola">Tabelas!#REF!</definedName>
    <definedName name="grandola_eleg">Tabelas!#REF!</definedName>
    <definedName name="guard">Tabelas!$CN$3:$CN$16</definedName>
    <definedName name="guarda">Tabelas!$CN$3:$CN$16</definedName>
    <definedName name="guarda_eleg">Tabelas!#REF!</definedName>
    <definedName name="guarda_freg">Tabelas!#REF!</definedName>
    <definedName name="guimaraes">Tabelas!#REF!</definedName>
    <definedName name="idanhaanova">Tabelas!#REF!</definedName>
    <definedName name="idanhaanova_eleg">Tabelas!#REF!</definedName>
    <definedName name="ilhavo">Tabelas!#REF!</definedName>
    <definedName name="lagoa">Tabelas!#REF!</definedName>
    <definedName name="lagos">Tabelas!#REF!</definedName>
    <definedName name="lamego">Tabelas!#REF!</definedName>
    <definedName name="leiria">Tabelas!$CO$3:$CO$18</definedName>
    <definedName name="leiria_freg">Tabelas!#REF!</definedName>
    <definedName name="lisboa">Tabelas!$CP$3:$CP$18</definedName>
    <definedName name="Lisboa_e_Vale_do_Tejo" localSheetId="5">Tabelas!$R$2:$R$22</definedName>
    <definedName name="lisboa_freg">Tabelas!#REF!</definedName>
    <definedName name="Lisboa_Vale_do_Tejo" localSheetId="5">Tabelas!$R$2:$R$22</definedName>
    <definedName name="loule">Tabelas!#REF!</definedName>
    <definedName name="loures">Tabelas!#REF!</definedName>
    <definedName name="lourinha">Tabelas!#REF!</definedName>
    <definedName name="lousa">Tabelas!#REF!</definedName>
    <definedName name="lousa_eleg">Tabelas!#REF!</definedName>
    <definedName name="lousada">Tabelas!#REF!</definedName>
    <definedName name="maçao">Tabelas!#REF!</definedName>
    <definedName name="macedodecavaleiros">Tabelas!#REF!</definedName>
    <definedName name="mafra">Tabelas!#REF!</definedName>
    <definedName name="maia">Tabelas!#REF!</definedName>
    <definedName name="MaisTabelas">[1]Feriados!$A$3:$A$82</definedName>
    <definedName name="mangualde">Tabelas!#REF!</definedName>
    <definedName name="mangualde_eleg">Tabelas!#REF!</definedName>
    <definedName name="manteigas">Tabelas!#REF!</definedName>
    <definedName name="marcodecanavezes">Tabelas!#REF!</definedName>
    <definedName name="marinhagrande">Tabelas!#REF!</definedName>
    <definedName name="marvao">Tabelas!#REF!</definedName>
    <definedName name="matosinhos">Tabelas!#REF!</definedName>
    <definedName name="mealhada">Tabelas!#REF!</definedName>
    <definedName name="meda">Tabelas!#REF!</definedName>
    <definedName name="meda_eleg">Tabelas!#REF!</definedName>
    <definedName name="melgaço">Tabelas!#REF!</definedName>
    <definedName name="mertola">Tabelas!#REF!</definedName>
    <definedName name="mesaofrio">Tabelas!#REF!</definedName>
    <definedName name="mira">Tabelas!#REF!</definedName>
    <definedName name="mirandadocorvo">Tabelas!#REF!</definedName>
    <definedName name="mirandadodouro">Tabelas!#REF!</definedName>
    <definedName name="mirandela">Tabelas!#REF!</definedName>
    <definedName name="mirandela_eleg">Tabelas!#REF!</definedName>
    <definedName name="mogadouro_eleg">Tabelas!#REF!</definedName>
    <definedName name="moimentadabeira">Tabelas!#REF!</definedName>
    <definedName name="moimentadabeira_eleg">Tabelas!#REF!</definedName>
    <definedName name="moita">Tabelas!#REF!</definedName>
    <definedName name="monçao">Tabelas!#REF!</definedName>
    <definedName name="moncao_eleg">Tabelas!#REF!</definedName>
    <definedName name="monchique">Tabelas!#REF!</definedName>
    <definedName name="mondimdebasto">Tabelas!#REF!</definedName>
    <definedName name="mondimdebasto_eleg">Tabelas!#REF!</definedName>
    <definedName name="monforte">Tabelas!#REF!</definedName>
    <definedName name="montalegre">Tabelas!#REF!</definedName>
    <definedName name="montalegre_eleg">Tabelas!#REF!</definedName>
    <definedName name="montemoronovo">Tabelas!#REF!</definedName>
    <definedName name="montemorovelho">Tabelas!#REF!</definedName>
    <definedName name="montijo">Tabelas!#REF!</definedName>
    <definedName name="mora">Tabelas!#REF!</definedName>
    <definedName name="mortagua">Tabelas!#REF!</definedName>
    <definedName name="mougadouro">Tabelas!#REF!</definedName>
    <definedName name="moura">Tabelas!#REF!</definedName>
    <definedName name="mourao">Tabelas!#REF!</definedName>
    <definedName name="murça">Tabelas!#REF!</definedName>
    <definedName name="murtosa">Tabelas!#REF!</definedName>
    <definedName name="nazare">Tabelas!#REF!</definedName>
    <definedName name="nelas">Tabelas!#REF!</definedName>
    <definedName name="nisa">Tabelas!#REF!</definedName>
    <definedName name="nisa_eleg">Tabelas!#REF!</definedName>
    <definedName name="Norte" localSheetId="5">Tabelas!$P$2:$P$29</definedName>
    <definedName name="obidos">Tabelas!#REF!</definedName>
    <definedName name="odemira">Tabelas!#REF!</definedName>
    <definedName name="oeiras">Tabelas!#REF!</definedName>
    <definedName name="oleiros">Tabelas!#REF!</definedName>
    <definedName name="olhao">Tabelas!#REF!</definedName>
    <definedName name="oliveiradeazemeis">Tabelas!#REF!</definedName>
    <definedName name="oliveiradefrades">Tabelas!#REF!</definedName>
    <definedName name="oliveiradobairro">Tabelas!#REF!</definedName>
    <definedName name="oliveiradohospital">Tabelas!#REF!</definedName>
    <definedName name="oliveiradohospital_eleg">Tabelas!#REF!</definedName>
    <definedName name="oudivelas">Tabelas!#REF!</definedName>
    <definedName name="ourem">Tabelas!#REF!</definedName>
    <definedName name="ourique">Tabelas!#REF!</definedName>
    <definedName name="ovar">Tabelas!#REF!</definedName>
    <definedName name="pacosdeferreira">Tabelas!#REF!</definedName>
    <definedName name="palmela">Tabelas!#REF!</definedName>
    <definedName name="pampilhosadaserra">Tabelas!#REF!</definedName>
    <definedName name="pampilhosadaserra_eleg">Tabelas!#REF!</definedName>
    <definedName name="paredes">Tabelas!#REF!</definedName>
    <definedName name="paredes_eleg">Tabelas!#REF!</definedName>
    <definedName name="paredesdecoura">Tabelas!#REF!</definedName>
    <definedName name="pedrogaogrande">Tabelas!#REF!</definedName>
    <definedName name="pedrogaogrande_eleg">Tabelas!#REF!</definedName>
    <definedName name="penacova">Tabelas!#REF!</definedName>
    <definedName name="penafiel">Tabelas!#REF!</definedName>
    <definedName name="penafiel_eleg">Tabelas!#REF!</definedName>
    <definedName name="penalvadocastelo">Tabelas!#REF!</definedName>
    <definedName name="penamacor">Tabelas!#REF!</definedName>
    <definedName name="penamacor_eleg">Tabelas!#REF!</definedName>
    <definedName name="penedono">Tabelas!#REF!</definedName>
    <definedName name="penedono_eleg">Tabelas!#REF!</definedName>
    <definedName name="penela">Tabelas!#REF!</definedName>
    <definedName name="peniche">Tabelas!#REF!</definedName>
    <definedName name="pesodaregua">Tabelas!#REF!</definedName>
    <definedName name="pinhel">Tabelas!#REF!</definedName>
    <definedName name="pinhel_eleg">Tabelas!#REF!</definedName>
    <definedName name="pombal">Tabelas!#REF!</definedName>
    <definedName name="pontedabarca">Tabelas!#REF!</definedName>
    <definedName name="pontedabarca_eleg">Tabelas!#REF!</definedName>
    <definedName name="pontedelima">Tabelas!#REF!</definedName>
    <definedName name="pontedelima_eleg">Tabelas!#REF!</definedName>
    <definedName name="pontedesor">Tabelas!#REF!</definedName>
    <definedName name="portalegre">Tabelas!$CQ$3:$CQ$17</definedName>
    <definedName name="portalegre_eleg">Tabelas!#REF!</definedName>
    <definedName name="portalegre_freg">Tabelas!#REF!</definedName>
    <definedName name="portel">Tabelas!#REF!</definedName>
    <definedName name="portimao">Tabelas!#REF!</definedName>
    <definedName name="porto">Tabelas!$CR$3:$CR$20</definedName>
    <definedName name="porto_freg">Tabelas!#REF!</definedName>
    <definedName name="portodemos">Tabelas!#REF!</definedName>
    <definedName name="povoadelanhoso">Tabelas!#REF!</definedName>
    <definedName name="povoadovarzim">Tabelas!#REF!</definedName>
    <definedName name="proençaanova">Tabelas!#REF!</definedName>
    <definedName name="redondo">Tabelas!#REF!</definedName>
    <definedName name="regimeIVA">Tabelas!$B$27:$B$35</definedName>
    <definedName name="reguengosdemonsaraz">Tabelas!#REF!</definedName>
    <definedName name="resende">Tabelas!#REF!</definedName>
    <definedName name="ribeiradepena">Tabelas!#REF!</definedName>
    <definedName name="ribeiradepena_eleg">Tabelas!#REF!</definedName>
    <definedName name="riomaior">Tabelas!#REF!</definedName>
    <definedName name="sabrosa">Tabelas!#REF!</definedName>
    <definedName name="sabrosa_eleg">Tabelas!#REF!</definedName>
    <definedName name="sabugal">Tabelas!#REF!</definedName>
    <definedName name="sabugal_eleg">Tabelas!#REF!</definedName>
    <definedName name="salvaterrademagos">Tabelas!#REF!</definedName>
    <definedName name="santacombadao">Tabelas!#REF!</definedName>
    <definedName name="santamariadafeira">Tabelas!#REF!</definedName>
    <definedName name="santamartadepenaguiao">Tabelas!#REF!</definedName>
    <definedName name="santarem">Tabelas!$CS$3:$CS$23</definedName>
    <definedName name="santarem_eleg">Tabelas!#REF!</definedName>
    <definedName name="santarem_freg">Tabelas!#REF!</definedName>
    <definedName name="santiagodocacem">Tabelas!#REF!</definedName>
    <definedName name="santiagodocacem_eleg">Tabelas!#REF!</definedName>
    <definedName name="santotirso">Tabelas!#REF!</definedName>
    <definedName name="saobrasdealportel">Tabelas!#REF!</definedName>
    <definedName name="saojoadapesqueira_eleg">Tabelas!#REF!</definedName>
    <definedName name="saojoaodapesqueira">Tabelas!#REF!</definedName>
    <definedName name="saopedrodosul">Tabelas!#REF!</definedName>
    <definedName name="sardoal">Tabelas!#REF!</definedName>
    <definedName name="satao">Tabelas!#REF!</definedName>
    <definedName name="satao_eleg">Tabelas!#REF!</definedName>
    <definedName name="seia">Tabelas!#REF!</definedName>
    <definedName name="seia_eleg">Tabelas!#REF!</definedName>
    <definedName name="seixal">Tabelas!#REF!</definedName>
    <definedName name="sernancelhe">Tabelas!#REF!</definedName>
    <definedName name="sernancelhe_eleg">Tabelas!#REF!</definedName>
    <definedName name="serpa">Tabelas!#REF!</definedName>
    <definedName name="serta">Tabelas!#REF!</definedName>
    <definedName name="sesimbra">Tabelas!#REF!</definedName>
    <definedName name="setubal">Tabelas!$CT$3:$CT$15</definedName>
    <definedName name="setubal_freg">Tabelas!#REF!</definedName>
    <definedName name="severdovouga">Tabelas!#REF!</definedName>
    <definedName name="silves">Tabelas!#REF!</definedName>
    <definedName name="SimNao" localSheetId="5">Tabelas!$B$5:$B$8</definedName>
    <definedName name="sines">Tabelas!#REF!</definedName>
    <definedName name="sintra">Tabelas!#REF!</definedName>
    <definedName name="soajoaodamadeira">Tabelas!#REF!</definedName>
    <definedName name="sobralmonteagraço">Tabelas!#REF!</definedName>
    <definedName name="soure">Tabelas!#REF!</definedName>
    <definedName name="sousel">Tabelas!#REF!</definedName>
    <definedName name="tabua">Tabelas!#REF!</definedName>
    <definedName name="tabua_eleg">Tabelas!#REF!</definedName>
    <definedName name="tabuaço">Tabelas!#REF!</definedName>
    <definedName name="tabuaco_eleg">Tabelas!#REF!</definedName>
    <definedName name="tarouca">Tabelas!#REF!</definedName>
    <definedName name="tarouca_eleg">Tabelas!#REF!</definedName>
    <definedName name="tavira">Tabelas!#REF!</definedName>
    <definedName name="terrasdebouro">Tabelas!#REF!</definedName>
    <definedName name="terrasdebouro_eleg">Tabelas!#REF!</definedName>
    <definedName name="tomar">Tabelas!#REF!</definedName>
    <definedName name="tondela">Tabelas!#REF!</definedName>
    <definedName name="torrdemoncorvo">Tabelas!#REF!</definedName>
    <definedName name="torresdemoncorvo_eleg">Tabelas!#REF!</definedName>
    <definedName name="torresnovas">Tabelas!#REF!</definedName>
    <definedName name="torresvedras">Tabelas!#REF!</definedName>
    <definedName name="trancoso">Tabelas!#REF!</definedName>
    <definedName name="trancoso_eleg">Tabelas!#REF!</definedName>
    <definedName name="trofa">Tabelas!#REF!</definedName>
    <definedName name="vagos">Tabelas!#REF!</definedName>
    <definedName name="valedecambra">Tabelas!#REF!</definedName>
    <definedName name="valença">Tabelas!#REF!</definedName>
    <definedName name="valongo">Tabelas!#REF!</definedName>
    <definedName name="valpaços">Tabelas!#REF!</definedName>
    <definedName name="vendasnovas">Tabelas!#REF!</definedName>
    <definedName name="vianadoalentejo">Tabelas!#REF!</definedName>
    <definedName name="vianadocastelo">Tabelas!$CU$3:$CU$12</definedName>
    <definedName name="vianadocastelo_freg">Tabelas!#REF!</definedName>
    <definedName name="vidigueira">Tabelas!#REF!</definedName>
    <definedName name="vidigueira_eleg">Tabelas!#REF!</definedName>
    <definedName name="vieiradominho">Tabelas!#REF!</definedName>
    <definedName name="viladerei">Tabelas!#REF!</definedName>
    <definedName name="viladobispo">Tabelas!#REF!</definedName>
    <definedName name="viladoconde">Tabelas!#REF!</definedName>
    <definedName name="vilaflor">Tabelas!#REF!</definedName>
    <definedName name="vilaflor_eleg">Tabelas!#REF!</definedName>
    <definedName name="vilafrancadexira">Tabelas!#REF!</definedName>
    <definedName name="vilanovadabarquinha">Tabelas!#REF!</definedName>
    <definedName name="vilanovadecerveira">Tabelas!#REF!</definedName>
    <definedName name="vilanovadefamalicao">Tabelas!#REF!</definedName>
    <definedName name="vilanovadefozcoa">Tabelas!#REF!</definedName>
    <definedName name="vilanovadefozcoa_eleg">Tabelas!#REF!</definedName>
    <definedName name="vilanovadegaia">Tabelas!#REF!</definedName>
    <definedName name="vilanovadepaiva">Tabelas!#REF!</definedName>
    <definedName name="vilanovadepaiva_eleg">Tabelas!#REF!</definedName>
    <definedName name="vilanovadepoiares">Tabelas!#REF!</definedName>
    <definedName name="vilapoucadeaguiar">Tabelas!#REF!</definedName>
    <definedName name="vilapoucadeaguiar_eleg">Tabelas!#REF!</definedName>
    <definedName name="vilareal">Tabelas!$CV$3:$CV$16</definedName>
    <definedName name="vilareal_eleg">Tabelas!#REF!</definedName>
    <definedName name="vilareal_freg">Tabelas!#REF!</definedName>
    <definedName name="vilarealdesantoantonio">Tabelas!#REF!</definedName>
    <definedName name="vilavelhaderodao">Tabelas!#REF!</definedName>
    <definedName name="vilaverde">Tabelas!#REF!</definedName>
    <definedName name="vilaviçosa">Tabelas!#REF!</definedName>
    <definedName name="vimioso">Tabelas!#REF!</definedName>
    <definedName name="vinais">Tabelas!#REF!</definedName>
    <definedName name="vinhas_eleg">Tabelas!#REF!</definedName>
    <definedName name="viseu">Tabelas!$CW$3:$CW$26</definedName>
    <definedName name="viseu_freg">Tabelas!#REF!</definedName>
    <definedName name="vizela">Tabelas!#REF!</definedName>
    <definedName name="vouzela">Tabelas!#REF!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O8" i="14" l="1"/>
  <c r="AD100" i="1"/>
  <c r="C9" i="15"/>
  <c r="AO8" i="15"/>
  <c r="AK9" i="15"/>
  <c r="AK9" i="14"/>
  <c r="C9" i="14"/>
  <c r="B67" i="15"/>
  <c r="B68" i="15" s="1"/>
  <c r="B69" i="15" s="1"/>
  <c r="B70" i="15" s="1"/>
  <c r="B71" i="15" s="1"/>
  <c r="B72" i="15" s="1"/>
  <c r="B73" i="15" s="1"/>
  <c r="B74" i="15" s="1"/>
  <c r="B75" i="15" s="1"/>
  <c r="B76" i="15" s="1"/>
  <c r="B77" i="15" s="1"/>
  <c r="B78" i="15" s="1"/>
  <c r="B79" i="15" s="1"/>
  <c r="B80" i="15" s="1"/>
  <c r="B81" i="15" s="1"/>
  <c r="B82" i="15" s="1"/>
  <c r="B83" i="15" s="1"/>
  <c r="B84" i="15" s="1"/>
  <c r="B85" i="15" s="1"/>
  <c r="B86" i="15" s="1"/>
  <c r="B87" i="15" s="1"/>
  <c r="B88" i="15" s="1"/>
  <c r="B89" i="15" s="1"/>
  <c r="B90" i="15" s="1"/>
  <c r="B91" i="15" s="1"/>
  <c r="B92" i="15" s="1"/>
  <c r="B93" i="15" s="1"/>
  <c r="B94" i="15" s="1"/>
  <c r="B95" i="15" s="1"/>
  <c r="B96" i="15" s="1"/>
  <c r="B97" i="15" s="1"/>
  <c r="B98" i="15" s="1"/>
  <c r="B99" i="15" s="1"/>
  <c r="B100" i="15" s="1"/>
  <c r="B101" i="15" s="1"/>
  <c r="B102" i="15" s="1"/>
  <c r="B103" i="15" s="1"/>
  <c r="B104" i="15" s="1"/>
  <c r="B105" i="15" s="1"/>
  <c r="B106" i="15" s="1"/>
  <c r="B107" i="15" s="1"/>
  <c r="B108" i="15" s="1"/>
  <c r="B109" i="15" s="1"/>
  <c r="B110" i="15" s="1"/>
  <c r="B111" i="15" s="1"/>
  <c r="B112" i="15" s="1"/>
  <c r="B113" i="15" s="1"/>
  <c r="B114" i="15" s="1"/>
  <c r="B115" i="15" s="1"/>
  <c r="B116" i="15" s="1"/>
  <c r="B121" i="15" s="1"/>
  <c r="B122" i="15" s="1"/>
  <c r="B123" i="15" s="1"/>
  <c r="B124" i="15" s="1"/>
  <c r="B125" i="15" s="1"/>
  <c r="B126" i="15" s="1"/>
  <c r="B127" i="15" s="1"/>
  <c r="B128" i="15" s="1"/>
  <c r="B129" i="15" s="1"/>
  <c r="B130" i="15" s="1"/>
  <c r="B131" i="15" s="1"/>
  <c r="B132" i="15" s="1"/>
  <c r="B133" i="15" s="1"/>
  <c r="B134" i="15" s="1"/>
  <c r="B135" i="15" s="1"/>
  <c r="B136" i="15" s="1"/>
  <c r="B137" i="15" s="1"/>
  <c r="B138" i="15" s="1"/>
  <c r="B139" i="15" s="1"/>
  <c r="B140" i="15" s="1"/>
  <c r="B141" i="15" s="1"/>
  <c r="B142" i="15" s="1"/>
  <c r="B143" i="15" s="1"/>
  <c r="B144" i="15" s="1"/>
  <c r="B145" i="15" s="1"/>
  <c r="B146" i="15" s="1"/>
  <c r="B147" i="15" s="1"/>
  <c r="B148" i="15" s="1"/>
  <c r="B149" i="15" s="1"/>
  <c r="B150" i="15" s="1"/>
  <c r="B151" i="15" s="1"/>
  <c r="B152" i="15" s="1"/>
  <c r="B153" i="15" s="1"/>
  <c r="B154" i="15" s="1"/>
  <c r="B155" i="15" s="1"/>
  <c r="B156" i="15" s="1"/>
  <c r="B157" i="15" s="1"/>
  <c r="B158" i="15" s="1"/>
  <c r="B159" i="15" s="1"/>
  <c r="B160" i="15" s="1"/>
  <c r="B161" i="15" s="1"/>
  <c r="B162" i="15" s="1"/>
  <c r="B163" i="15" s="1"/>
  <c r="B164" i="15" s="1"/>
  <c r="B165" i="15" s="1"/>
  <c r="B166" i="15" s="1"/>
  <c r="B167" i="15" s="1"/>
  <c r="B168" i="15" s="1"/>
  <c r="B169" i="15" s="1"/>
  <c r="B170" i="15" s="1"/>
  <c r="B175" i="15" s="1"/>
  <c r="B176" i="15" s="1"/>
  <c r="B177" i="15" s="1"/>
  <c r="B178" i="15" s="1"/>
  <c r="B179" i="15" s="1"/>
  <c r="B180" i="15" s="1"/>
  <c r="B181" i="15" s="1"/>
  <c r="B182" i="15" s="1"/>
  <c r="B183" i="15" s="1"/>
  <c r="B184" i="15" s="1"/>
  <c r="B185" i="15" s="1"/>
  <c r="B186" i="15" s="1"/>
  <c r="B187" i="15" s="1"/>
  <c r="B188" i="15" s="1"/>
  <c r="B189" i="15" s="1"/>
  <c r="B190" i="15" s="1"/>
  <c r="B191" i="15" s="1"/>
  <c r="B192" i="15" s="1"/>
  <c r="B193" i="15" s="1"/>
  <c r="B194" i="15" s="1"/>
  <c r="B195" i="15" s="1"/>
  <c r="B196" i="15" s="1"/>
  <c r="B197" i="15" s="1"/>
  <c r="B198" i="15" s="1"/>
  <c r="B199" i="15" s="1"/>
  <c r="B200" i="15" s="1"/>
  <c r="B201" i="15" s="1"/>
  <c r="B202" i="15" s="1"/>
  <c r="B203" i="15" s="1"/>
  <c r="B204" i="15" s="1"/>
  <c r="B205" i="15" s="1"/>
  <c r="B206" i="15" s="1"/>
  <c r="B207" i="15" s="1"/>
  <c r="B208" i="15" s="1"/>
  <c r="B209" i="15" s="1"/>
  <c r="B210" i="15" s="1"/>
  <c r="B211" i="15" s="1"/>
  <c r="B212" i="15" s="1"/>
  <c r="B213" i="15" s="1"/>
  <c r="B214" i="15" s="1"/>
  <c r="B215" i="15" s="1"/>
  <c r="B216" i="15" s="1"/>
  <c r="B217" i="15" s="1"/>
  <c r="B218" i="15" s="1"/>
  <c r="B219" i="15" s="1"/>
  <c r="B220" i="15" s="1"/>
  <c r="B221" i="15" s="1"/>
  <c r="B222" i="15" s="1"/>
  <c r="B223" i="15" s="1"/>
  <c r="B224" i="15" s="1"/>
  <c r="B67" i="14"/>
  <c r="B68" i="14" s="1"/>
  <c r="B69" i="14" s="1"/>
  <c r="B70" i="14" s="1"/>
  <c r="B71" i="14" s="1"/>
  <c r="B72" i="14" s="1"/>
  <c r="B73" i="14" s="1"/>
  <c r="B74" i="14" s="1"/>
  <c r="B75" i="14" s="1"/>
  <c r="B76" i="14" s="1"/>
  <c r="B77" i="14" s="1"/>
  <c r="B78" i="14" s="1"/>
  <c r="B79" i="14" s="1"/>
  <c r="B80" i="14" s="1"/>
  <c r="B81" i="14" s="1"/>
  <c r="B82" i="14" s="1"/>
  <c r="B83" i="14" s="1"/>
  <c r="B84" i="14" s="1"/>
  <c r="B85" i="14" s="1"/>
  <c r="B86" i="14" s="1"/>
  <c r="B87" i="14" s="1"/>
  <c r="B88" i="14" s="1"/>
  <c r="B89" i="14" s="1"/>
  <c r="B90" i="14" s="1"/>
  <c r="B91" i="14" s="1"/>
  <c r="B92" i="14" s="1"/>
  <c r="B93" i="14" s="1"/>
  <c r="B94" i="14" s="1"/>
  <c r="B95" i="14" s="1"/>
  <c r="B96" i="14" s="1"/>
  <c r="B97" i="14" s="1"/>
  <c r="B98" i="14" s="1"/>
  <c r="B99" i="14" s="1"/>
  <c r="B100" i="14" s="1"/>
  <c r="B101" i="14" s="1"/>
  <c r="B102" i="14" s="1"/>
  <c r="B103" i="14" s="1"/>
  <c r="B104" i="14" s="1"/>
  <c r="B105" i="14" s="1"/>
  <c r="B106" i="14" s="1"/>
  <c r="B107" i="14" s="1"/>
  <c r="B108" i="14" s="1"/>
  <c r="B109" i="14" s="1"/>
  <c r="B110" i="14" s="1"/>
  <c r="B111" i="14" s="1"/>
  <c r="B112" i="14" s="1"/>
  <c r="B113" i="14" s="1"/>
  <c r="B114" i="14" s="1"/>
  <c r="B115" i="14" s="1"/>
  <c r="B116" i="14" s="1"/>
  <c r="B121" i="14" s="1"/>
  <c r="B122" i="14" s="1"/>
  <c r="B123" i="14" s="1"/>
  <c r="B124" i="14" s="1"/>
  <c r="B125" i="14" s="1"/>
  <c r="B126" i="14" s="1"/>
  <c r="B127" i="14" s="1"/>
  <c r="B128" i="14" s="1"/>
  <c r="B129" i="14" s="1"/>
  <c r="B130" i="14" s="1"/>
  <c r="B131" i="14" s="1"/>
  <c r="B132" i="14" s="1"/>
  <c r="B133" i="14" s="1"/>
  <c r="B134" i="14" s="1"/>
  <c r="B135" i="14" s="1"/>
  <c r="B136" i="14" s="1"/>
  <c r="B137" i="14" s="1"/>
  <c r="B138" i="14" s="1"/>
  <c r="B139" i="14" s="1"/>
  <c r="B140" i="14" s="1"/>
  <c r="B141" i="14" s="1"/>
  <c r="B142" i="14" s="1"/>
  <c r="B143" i="14" s="1"/>
  <c r="B144" i="14" s="1"/>
  <c r="B145" i="14" s="1"/>
  <c r="B146" i="14" s="1"/>
  <c r="B147" i="14" s="1"/>
  <c r="B148" i="14" s="1"/>
  <c r="B149" i="14" s="1"/>
  <c r="B150" i="14" s="1"/>
  <c r="B151" i="14" s="1"/>
  <c r="B152" i="14" s="1"/>
  <c r="B153" i="14" s="1"/>
  <c r="B154" i="14" s="1"/>
  <c r="B155" i="14" s="1"/>
  <c r="B156" i="14" s="1"/>
  <c r="B157" i="14" s="1"/>
  <c r="B158" i="14" s="1"/>
  <c r="B159" i="14" s="1"/>
  <c r="B160" i="14" s="1"/>
  <c r="B161" i="14" s="1"/>
  <c r="B162" i="14" s="1"/>
  <c r="B163" i="14" s="1"/>
  <c r="B164" i="14" s="1"/>
  <c r="B165" i="14" s="1"/>
  <c r="B166" i="14" s="1"/>
  <c r="B167" i="14" s="1"/>
  <c r="B168" i="14" s="1"/>
  <c r="B169" i="14" s="1"/>
  <c r="B170" i="14" s="1"/>
  <c r="B175" i="14" s="1"/>
  <c r="B176" i="14" s="1"/>
  <c r="B177" i="14" s="1"/>
  <c r="B178" i="14" s="1"/>
  <c r="B179" i="14" s="1"/>
  <c r="B180" i="14" s="1"/>
  <c r="B181" i="14" s="1"/>
  <c r="B182" i="14" s="1"/>
  <c r="B183" i="14" s="1"/>
  <c r="B184" i="14" s="1"/>
  <c r="B185" i="14" s="1"/>
  <c r="B186" i="14" s="1"/>
  <c r="B187" i="14" s="1"/>
  <c r="B188" i="14" s="1"/>
  <c r="B189" i="14" s="1"/>
  <c r="B190" i="14" s="1"/>
  <c r="B191" i="14" s="1"/>
  <c r="B192" i="14" s="1"/>
  <c r="B193" i="14" s="1"/>
  <c r="B194" i="14" s="1"/>
  <c r="B195" i="14" s="1"/>
  <c r="B196" i="14" s="1"/>
  <c r="B197" i="14" s="1"/>
  <c r="B198" i="14" s="1"/>
  <c r="B199" i="14" s="1"/>
  <c r="B200" i="14" s="1"/>
  <c r="B201" i="14" s="1"/>
  <c r="B202" i="14" s="1"/>
  <c r="B203" i="14" s="1"/>
  <c r="B204" i="14" s="1"/>
  <c r="B205" i="14" s="1"/>
  <c r="B206" i="14" s="1"/>
  <c r="B207" i="14" s="1"/>
  <c r="B208" i="14" s="1"/>
  <c r="B209" i="14" s="1"/>
  <c r="B210" i="14" s="1"/>
  <c r="B211" i="14" s="1"/>
  <c r="B212" i="14" s="1"/>
  <c r="B213" i="14" s="1"/>
  <c r="B214" i="14" s="1"/>
  <c r="B215" i="14" s="1"/>
  <c r="B216" i="14" s="1"/>
  <c r="B217" i="14" s="1"/>
  <c r="B218" i="14" s="1"/>
  <c r="B219" i="14" s="1"/>
  <c r="B220" i="14" s="1"/>
  <c r="B221" i="14" s="1"/>
  <c r="B222" i="14" s="1"/>
  <c r="B223" i="14" s="1"/>
  <c r="B224" i="14" s="1"/>
  <c r="O100" i="1" l="1"/>
  <c r="B5" i="1"/>
  <c r="DA3" i="5" l="1"/>
  <c r="DA4" i="5"/>
  <c r="DA5" i="5"/>
  <c r="DA6" i="5"/>
  <c r="DA7" i="5"/>
  <c r="DA8" i="5"/>
  <c r="DA9" i="5"/>
  <c r="DA10" i="5"/>
  <c r="DA11" i="5"/>
  <c r="DA12" i="5"/>
  <c r="DA13" i="5"/>
  <c r="DA14" i="5"/>
  <c r="DA15" i="5"/>
  <c r="DA16" i="5"/>
  <c r="DA17" i="5"/>
  <c r="DA18" i="5"/>
  <c r="DA19" i="5"/>
  <c r="DA20" i="5"/>
  <c r="DA21" i="5"/>
  <c r="DA22" i="5"/>
  <c r="DA23" i="5"/>
  <c r="DA24" i="5"/>
  <c r="DA25" i="5"/>
  <c r="DA26" i="5"/>
  <c r="DA27" i="5"/>
  <c r="DA28" i="5"/>
  <c r="DA29" i="5"/>
  <c r="DA30" i="5"/>
  <c r="DA31" i="5"/>
  <c r="DA32" i="5"/>
  <c r="DA33" i="5"/>
  <c r="DA34" i="5"/>
  <c r="DA35" i="5"/>
  <c r="DA36" i="5"/>
  <c r="DA37" i="5"/>
  <c r="DA38" i="5"/>
  <c r="DA39" i="5"/>
  <c r="DA40" i="5"/>
  <c r="DA41" i="5"/>
  <c r="DA42" i="5"/>
  <c r="DA43" i="5"/>
  <c r="DA44" i="5"/>
  <c r="DA45" i="5"/>
  <c r="DA46" i="5"/>
  <c r="DA47" i="5"/>
  <c r="DA48" i="5"/>
  <c r="DA49" i="5"/>
  <c r="DA50" i="5"/>
  <c r="DA51" i="5"/>
  <c r="DA52" i="5"/>
  <c r="DA53" i="5"/>
  <c r="DA54" i="5"/>
  <c r="DA55" i="5"/>
  <c r="DA56" i="5"/>
  <c r="DA57" i="5"/>
  <c r="DA58" i="5"/>
  <c r="DA59" i="5"/>
  <c r="DA60" i="5"/>
  <c r="DA61" i="5"/>
  <c r="DA62" i="5"/>
  <c r="DA63" i="5"/>
  <c r="DA64" i="5"/>
  <c r="DA65" i="5"/>
  <c r="DA66" i="5"/>
  <c r="DA67" i="5"/>
  <c r="DA68" i="5"/>
  <c r="DA69" i="5"/>
  <c r="DA70" i="5"/>
  <c r="DA71" i="5"/>
  <c r="DA72" i="5"/>
  <c r="DA73" i="5"/>
  <c r="DA74" i="5"/>
  <c r="DA75" i="5"/>
  <c r="DA76" i="5"/>
  <c r="DA77" i="5"/>
  <c r="DA78" i="5"/>
  <c r="DA79" i="5"/>
  <c r="DA80" i="5"/>
  <c r="DA81" i="5"/>
  <c r="DA82" i="5"/>
  <c r="DA83" i="5"/>
  <c r="DA84" i="5"/>
  <c r="DA85" i="5"/>
  <c r="DA86" i="5"/>
  <c r="DA87" i="5"/>
  <c r="DA88" i="5"/>
  <c r="DA89" i="5"/>
  <c r="DA90" i="5"/>
  <c r="DA91" i="5"/>
  <c r="DA92" i="5"/>
  <c r="DA93" i="5"/>
  <c r="DA94" i="5"/>
  <c r="DA95" i="5"/>
  <c r="DA96" i="5"/>
  <c r="DA97" i="5"/>
  <c r="DA98" i="5"/>
  <c r="DA99" i="5"/>
  <c r="DA100" i="5"/>
  <c r="DA101" i="5"/>
  <c r="DA102" i="5"/>
  <c r="DA103" i="5"/>
  <c r="DA104" i="5"/>
  <c r="DA105" i="5"/>
  <c r="DA106" i="5"/>
  <c r="DA107" i="5"/>
  <c r="DA108" i="5"/>
  <c r="DA109" i="5"/>
  <c r="DA110" i="5"/>
  <c r="DA111" i="5"/>
  <c r="DA112" i="5"/>
  <c r="DA113" i="5"/>
  <c r="DA114" i="5"/>
  <c r="DA115" i="5"/>
  <c r="DA116" i="5"/>
  <c r="DA117" i="5"/>
  <c r="DA118" i="5"/>
  <c r="DA119" i="5"/>
  <c r="DA120" i="5"/>
  <c r="DA121" i="5"/>
  <c r="DA122" i="5"/>
  <c r="DA123" i="5"/>
  <c r="DA124" i="5"/>
  <c r="DA125" i="5"/>
  <c r="DA126" i="5"/>
  <c r="DA127" i="5"/>
  <c r="DA128" i="5"/>
  <c r="DA129" i="5"/>
  <c r="DA130" i="5"/>
  <c r="DA131" i="5"/>
  <c r="DA132" i="5"/>
  <c r="DA133" i="5"/>
  <c r="DA134" i="5"/>
  <c r="DA135" i="5"/>
  <c r="DA136" i="5"/>
  <c r="DA137" i="5"/>
  <c r="DA138" i="5"/>
  <c r="DA139" i="5"/>
  <c r="DA140" i="5"/>
  <c r="DA141" i="5"/>
  <c r="DA142" i="5"/>
  <c r="DA143" i="5"/>
  <c r="DA144" i="5"/>
  <c r="DA145" i="5"/>
  <c r="DA146" i="5"/>
  <c r="DA147" i="5"/>
  <c r="DA148" i="5"/>
  <c r="DA149" i="5"/>
  <c r="DA150" i="5"/>
  <c r="DA151" i="5"/>
  <c r="DA152" i="5"/>
  <c r="DA153" i="5"/>
  <c r="DA154" i="5"/>
  <c r="DA155" i="5"/>
  <c r="DA156" i="5"/>
  <c r="DA157" i="5"/>
  <c r="DA158" i="5"/>
  <c r="DA159" i="5"/>
  <c r="DA160" i="5"/>
  <c r="DA161" i="5"/>
  <c r="DA162" i="5"/>
  <c r="DA163" i="5"/>
  <c r="DA164" i="5"/>
  <c r="DA165" i="5"/>
  <c r="DA166" i="5"/>
  <c r="DA167" i="5"/>
  <c r="DA168" i="5"/>
  <c r="DA169" i="5"/>
  <c r="DA170" i="5"/>
  <c r="DA171" i="5"/>
  <c r="DA172" i="5"/>
  <c r="DA173" i="5"/>
  <c r="DA174" i="5"/>
  <c r="DA175" i="5"/>
  <c r="DA176" i="5"/>
  <c r="DA177" i="5"/>
  <c r="DA178" i="5"/>
  <c r="DA179" i="5"/>
  <c r="DA180" i="5"/>
  <c r="DA181" i="5"/>
  <c r="DA182" i="5"/>
  <c r="DA183" i="5"/>
  <c r="DA184" i="5"/>
  <c r="DA185" i="5"/>
  <c r="DA186" i="5"/>
  <c r="DA187" i="5"/>
  <c r="DA188" i="5"/>
  <c r="DA189" i="5"/>
  <c r="DA190" i="5"/>
  <c r="DA191" i="5"/>
  <c r="DA192" i="5"/>
  <c r="DA193" i="5"/>
  <c r="DA194" i="5"/>
  <c r="DA195" i="5"/>
  <c r="DA196" i="5"/>
  <c r="DA197" i="5"/>
  <c r="DA198" i="5"/>
  <c r="DA199" i="5"/>
  <c r="DA200" i="5"/>
  <c r="DA201" i="5"/>
  <c r="DA202" i="5"/>
  <c r="DA203" i="5"/>
  <c r="DA204" i="5"/>
  <c r="DA205" i="5"/>
  <c r="DA206" i="5"/>
  <c r="DA207" i="5"/>
  <c r="DA208" i="5"/>
  <c r="DA209" i="5"/>
  <c r="DA210" i="5"/>
  <c r="DA211" i="5"/>
  <c r="DA212" i="5"/>
  <c r="DA213" i="5"/>
  <c r="DA214" i="5"/>
  <c r="DA215" i="5"/>
  <c r="DA216" i="5"/>
  <c r="DA217" i="5"/>
  <c r="DA218" i="5"/>
  <c r="DA219" i="5"/>
  <c r="DA220" i="5"/>
  <c r="DA221" i="5"/>
  <c r="DA222" i="5"/>
  <c r="DA223" i="5"/>
  <c r="DA224" i="5"/>
  <c r="DA225" i="5"/>
  <c r="DA226" i="5"/>
  <c r="DA227" i="5"/>
  <c r="DA228" i="5"/>
  <c r="DA229" i="5"/>
  <c r="DA230" i="5"/>
  <c r="DA231" i="5"/>
  <c r="DA232" i="5"/>
  <c r="DA233" i="5"/>
  <c r="DA234" i="5"/>
  <c r="DA235" i="5"/>
  <c r="DA236" i="5"/>
  <c r="DA237" i="5"/>
  <c r="DA238" i="5"/>
  <c r="DA239" i="5"/>
  <c r="DA240" i="5"/>
  <c r="DA241" i="5"/>
  <c r="DA242" i="5"/>
  <c r="DA243" i="5"/>
  <c r="DA244" i="5"/>
  <c r="DA245" i="5"/>
  <c r="DA246" i="5"/>
  <c r="DA247" i="5"/>
  <c r="DA248" i="5"/>
  <c r="DA249" i="5"/>
  <c r="DA250" i="5"/>
  <c r="DA251" i="5"/>
  <c r="DA252" i="5"/>
  <c r="DA253" i="5"/>
  <c r="DA254" i="5"/>
  <c r="DA255" i="5"/>
  <c r="DA256" i="5"/>
  <c r="DA257" i="5"/>
  <c r="DA258" i="5"/>
  <c r="DA259" i="5"/>
  <c r="DA260" i="5"/>
  <c r="DA261" i="5"/>
  <c r="DA262" i="5"/>
  <c r="DA263" i="5"/>
  <c r="DA264" i="5"/>
  <c r="DA265" i="5"/>
  <c r="DA266" i="5"/>
  <c r="DA267" i="5"/>
  <c r="DA268" i="5"/>
  <c r="DA269" i="5"/>
  <c r="DA270" i="5"/>
  <c r="DA271" i="5"/>
  <c r="DA272" i="5"/>
  <c r="DA273" i="5"/>
  <c r="DA274" i="5"/>
  <c r="DA275" i="5"/>
  <c r="DA276" i="5"/>
  <c r="DA277" i="5"/>
  <c r="DA278" i="5"/>
  <c r="DA279" i="5"/>
  <c r="DA280" i="5"/>
  <c r="DA281" i="5"/>
  <c r="DA282" i="5"/>
  <c r="DA283" i="5"/>
  <c r="DA284" i="5"/>
  <c r="DA285" i="5"/>
  <c r="DA286" i="5"/>
  <c r="DA287" i="5"/>
  <c r="DA288" i="5"/>
  <c r="DA289" i="5"/>
  <c r="DA290" i="5"/>
  <c r="DA291" i="5"/>
  <c r="DA292" i="5"/>
  <c r="DA293" i="5"/>
  <c r="DA294" i="5"/>
  <c r="DA295" i="5"/>
  <c r="DA296" i="5"/>
  <c r="DA297" i="5"/>
  <c r="DA298" i="5"/>
  <c r="DA299" i="5"/>
  <c r="DA300" i="5"/>
  <c r="DA301" i="5"/>
  <c r="DA302" i="5"/>
  <c r="DA303" i="5"/>
  <c r="DA304" i="5"/>
  <c r="DA305" i="5"/>
  <c r="DA306" i="5"/>
  <c r="DA307" i="5"/>
  <c r="DA308" i="5"/>
  <c r="DA309" i="5"/>
  <c r="DA310" i="5"/>
  <c r="DA311" i="5"/>
  <c r="DA312" i="5"/>
  <c r="DA313" i="5"/>
  <c r="DA314" i="5"/>
  <c r="DA315" i="5"/>
  <c r="DA316" i="5"/>
  <c r="DA317" i="5"/>
  <c r="DA318" i="5"/>
  <c r="DA319" i="5"/>
  <c r="DA320" i="5"/>
  <c r="DA321" i="5"/>
  <c r="DA322" i="5"/>
  <c r="DA323" i="5"/>
  <c r="DA324" i="5"/>
  <c r="DA325" i="5"/>
  <c r="DA326" i="5"/>
  <c r="DA327" i="5"/>
  <c r="DA328" i="5"/>
  <c r="DA329" i="5"/>
  <c r="DA330" i="5"/>
  <c r="DA331" i="5"/>
  <c r="DA332" i="5"/>
  <c r="DA333" i="5"/>
  <c r="DA334" i="5"/>
  <c r="DA335" i="5"/>
  <c r="DA336" i="5"/>
  <c r="DA337" i="5"/>
  <c r="DA338" i="5"/>
  <c r="DA339" i="5"/>
  <c r="DA340" i="5"/>
  <c r="DA341" i="5"/>
  <c r="DA342" i="5"/>
  <c r="DA343" i="5"/>
  <c r="DA344" i="5"/>
  <c r="DA345" i="5"/>
  <c r="DA346" i="5"/>
  <c r="DA347" i="5"/>
  <c r="DA348" i="5"/>
  <c r="DA349" i="5"/>
  <c r="DA350" i="5"/>
  <c r="DA351" i="5"/>
  <c r="DA352" i="5"/>
  <c r="DA353" i="5"/>
  <c r="DA354" i="5"/>
  <c r="DA355" i="5"/>
  <c r="DA356" i="5"/>
  <c r="DA357" i="5"/>
  <c r="DA358" i="5"/>
  <c r="DA359" i="5"/>
  <c r="DA360" i="5"/>
  <c r="DA361" i="5"/>
  <c r="DA362" i="5"/>
  <c r="DA363" i="5"/>
  <c r="DA364" i="5"/>
  <c r="DA365" i="5"/>
  <c r="DA366" i="5"/>
  <c r="DA367" i="5"/>
  <c r="DA368" i="5"/>
  <c r="DA369" i="5"/>
  <c r="DA370" i="5"/>
  <c r="DA371" i="5"/>
  <c r="DA372" i="5"/>
  <c r="DA373" i="5"/>
  <c r="DA374" i="5"/>
  <c r="DA375" i="5"/>
  <c r="DA376" i="5"/>
  <c r="DA377" i="5"/>
  <c r="DA378" i="5"/>
  <c r="DA379" i="5"/>
  <c r="DA380" i="5"/>
  <c r="DA381" i="5"/>
  <c r="DA382" i="5"/>
  <c r="DA383" i="5"/>
  <c r="DA384" i="5"/>
  <c r="DA385" i="5"/>
  <c r="DA386" i="5"/>
  <c r="DA387" i="5"/>
  <c r="DA388" i="5"/>
  <c r="DA389" i="5"/>
  <c r="DA390" i="5"/>
  <c r="DA391" i="5"/>
  <c r="DA392" i="5"/>
  <c r="DA393" i="5"/>
  <c r="DA394" i="5"/>
  <c r="DA395" i="5"/>
  <c r="DA396" i="5"/>
  <c r="DA397" i="5"/>
  <c r="DA398" i="5"/>
  <c r="DA399" i="5"/>
  <c r="DA400" i="5"/>
  <c r="DA401" i="5"/>
  <c r="DA402" i="5"/>
  <c r="DA403" i="5"/>
  <c r="DA404" i="5"/>
  <c r="DA405" i="5"/>
  <c r="DA406" i="5"/>
  <c r="DA407" i="5"/>
  <c r="DA408" i="5"/>
  <c r="DA409" i="5"/>
  <c r="DA410" i="5"/>
  <c r="DA411" i="5"/>
  <c r="DA412" i="5"/>
  <c r="DA413" i="5"/>
  <c r="DA414" i="5"/>
  <c r="DA415" i="5"/>
  <c r="DA416" i="5"/>
  <c r="DA417" i="5"/>
  <c r="DA418" i="5"/>
  <c r="DA419" i="5"/>
  <c r="DA420" i="5"/>
  <c r="DA421" i="5"/>
  <c r="DA422" i="5"/>
  <c r="DA423" i="5"/>
  <c r="DA424" i="5"/>
  <c r="DA425" i="5"/>
  <c r="DA426" i="5"/>
  <c r="DA427" i="5"/>
  <c r="DA428" i="5"/>
  <c r="DA429" i="5"/>
  <c r="DA430" i="5"/>
  <c r="DA431" i="5"/>
  <c r="DA432" i="5"/>
  <c r="DA433" i="5"/>
  <c r="DA434" i="5"/>
  <c r="DA435" i="5"/>
  <c r="DA436" i="5"/>
  <c r="DA437" i="5"/>
  <c r="DA438" i="5"/>
  <c r="DA439" i="5"/>
  <c r="DA440" i="5"/>
  <c r="DA441" i="5"/>
  <c r="DA442" i="5"/>
  <c r="DA443" i="5"/>
  <c r="DA444" i="5"/>
  <c r="DA445" i="5"/>
  <c r="DA446" i="5"/>
  <c r="DA447" i="5"/>
  <c r="DA448" i="5"/>
  <c r="DA449" i="5"/>
  <c r="DA450" i="5"/>
  <c r="DA451" i="5"/>
  <c r="DA452" i="5"/>
  <c r="DA453" i="5"/>
  <c r="DA454" i="5"/>
  <c r="DA455" i="5"/>
  <c r="DA456" i="5"/>
  <c r="DA457" i="5"/>
  <c r="DA458" i="5"/>
  <c r="DA459" i="5"/>
  <c r="DA460" i="5"/>
  <c r="DA461" i="5"/>
  <c r="DA462" i="5"/>
  <c r="DA463" i="5"/>
  <c r="DA464" i="5"/>
  <c r="DA465" i="5"/>
  <c r="DA466" i="5"/>
  <c r="DA467" i="5"/>
  <c r="DA468" i="5"/>
  <c r="DA469" i="5"/>
  <c r="DA470" i="5"/>
  <c r="DA471" i="5"/>
  <c r="DA472" i="5"/>
  <c r="DA473" i="5"/>
  <c r="DA474" i="5"/>
  <c r="DA475" i="5"/>
  <c r="DA476" i="5"/>
  <c r="DA477" i="5"/>
  <c r="DA478" i="5"/>
  <c r="DA479" i="5"/>
  <c r="DA480" i="5"/>
  <c r="DA481" i="5"/>
  <c r="DA482" i="5"/>
  <c r="DA483" i="5"/>
  <c r="DA484" i="5"/>
  <c r="DA485" i="5"/>
  <c r="DA486" i="5"/>
  <c r="DA487" i="5"/>
  <c r="DA488" i="5"/>
  <c r="DA489" i="5"/>
  <c r="DA490" i="5"/>
  <c r="DA491" i="5"/>
  <c r="DA492" i="5"/>
  <c r="DA493" i="5"/>
  <c r="DA494" i="5"/>
  <c r="DA495" i="5"/>
  <c r="DA496" i="5"/>
  <c r="DA497" i="5"/>
  <c r="DA498" i="5"/>
  <c r="DA499" i="5"/>
  <c r="DA500" i="5"/>
  <c r="DA501" i="5"/>
  <c r="DA502" i="5"/>
  <c r="DA503" i="5"/>
  <c r="DA504" i="5"/>
  <c r="DA505" i="5"/>
  <c r="DA506" i="5"/>
  <c r="DA507" i="5"/>
  <c r="DA508" i="5"/>
  <c r="DA509" i="5"/>
  <c r="DA510" i="5"/>
  <c r="DA511" i="5"/>
  <c r="DA512" i="5"/>
  <c r="DA513" i="5"/>
  <c r="DA514" i="5"/>
  <c r="DA515" i="5"/>
  <c r="DA516" i="5"/>
  <c r="DA517" i="5"/>
  <c r="DA518" i="5"/>
  <c r="DA519" i="5"/>
  <c r="DA520" i="5"/>
  <c r="DA521" i="5"/>
  <c r="DA522" i="5"/>
  <c r="DA523" i="5"/>
  <c r="DA524" i="5"/>
  <c r="DA525" i="5"/>
  <c r="DA526" i="5"/>
  <c r="DA527" i="5"/>
  <c r="DA528" i="5"/>
  <c r="DA529" i="5"/>
  <c r="DA530" i="5"/>
  <c r="DA531" i="5"/>
  <c r="DA532" i="5"/>
  <c r="DA533" i="5"/>
  <c r="DA534" i="5"/>
  <c r="DA535" i="5"/>
  <c r="DA536" i="5"/>
  <c r="DA537" i="5"/>
  <c r="DA538" i="5"/>
  <c r="DA539" i="5"/>
  <c r="DA540" i="5"/>
  <c r="DA541" i="5"/>
  <c r="DA542" i="5"/>
  <c r="DA543" i="5"/>
  <c r="DA544" i="5"/>
  <c r="DA545" i="5"/>
  <c r="DA546" i="5"/>
  <c r="DA547" i="5"/>
  <c r="DA548" i="5"/>
  <c r="DA549" i="5"/>
  <c r="DA550" i="5"/>
  <c r="DA551" i="5"/>
  <c r="DA552" i="5"/>
  <c r="DA553" i="5"/>
  <c r="DA554" i="5"/>
  <c r="DA555" i="5"/>
  <c r="DA556" i="5"/>
  <c r="DA557" i="5"/>
  <c r="DA558" i="5"/>
  <c r="DA559" i="5"/>
  <c r="DA560" i="5"/>
  <c r="DA561" i="5"/>
  <c r="DA562" i="5"/>
  <c r="DA563" i="5"/>
  <c r="DA564" i="5"/>
  <c r="DA565" i="5"/>
  <c r="DA566" i="5"/>
  <c r="DA567" i="5"/>
  <c r="DA568" i="5"/>
  <c r="DA569" i="5"/>
  <c r="DA570" i="5"/>
  <c r="DA571" i="5"/>
  <c r="DA572" i="5"/>
  <c r="DA573" i="5"/>
  <c r="DA574" i="5"/>
  <c r="DA575" i="5"/>
  <c r="DA576" i="5"/>
  <c r="DA577" i="5"/>
  <c r="DA578" i="5"/>
  <c r="DA579" i="5"/>
  <c r="DA580" i="5"/>
  <c r="DA581" i="5"/>
  <c r="DA582" i="5"/>
  <c r="DA583" i="5"/>
  <c r="DA584" i="5"/>
  <c r="DA585" i="5"/>
  <c r="DA586" i="5"/>
  <c r="DA587" i="5"/>
  <c r="DA588" i="5"/>
  <c r="DA589" i="5"/>
  <c r="DA590" i="5"/>
  <c r="DA591" i="5"/>
  <c r="DA592" i="5"/>
  <c r="DA593" i="5"/>
  <c r="DA594" i="5"/>
  <c r="DA595" i="5"/>
  <c r="DA596" i="5"/>
  <c r="DA597" i="5"/>
  <c r="DA598" i="5"/>
  <c r="DA599" i="5"/>
  <c r="DA600" i="5"/>
  <c r="DA601" i="5"/>
  <c r="DA602" i="5"/>
  <c r="DA603" i="5"/>
  <c r="DA604" i="5"/>
  <c r="DA605" i="5"/>
  <c r="DA606" i="5"/>
  <c r="DA607" i="5"/>
  <c r="DA608" i="5"/>
  <c r="DA609" i="5"/>
  <c r="DA610" i="5"/>
  <c r="DA611" i="5"/>
  <c r="DA612" i="5"/>
  <c r="DA613" i="5"/>
  <c r="DA614" i="5"/>
  <c r="DA615" i="5"/>
  <c r="DA616" i="5"/>
  <c r="DA617" i="5"/>
  <c r="DA618" i="5"/>
  <c r="DA619" i="5"/>
  <c r="DA620" i="5"/>
  <c r="DA621" i="5"/>
  <c r="DA622" i="5"/>
  <c r="DA623" i="5"/>
  <c r="DA624" i="5"/>
  <c r="DA625" i="5"/>
  <c r="DA626" i="5"/>
  <c r="DA627" i="5"/>
  <c r="DA628" i="5"/>
  <c r="DA629" i="5"/>
  <c r="DA630" i="5"/>
  <c r="DA631" i="5"/>
  <c r="DA632" i="5"/>
  <c r="DA633" i="5"/>
  <c r="DA634" i="5"/>
  <c r="DA635" i="5"/>
  <c r="DA636" i="5"/>
  <c r="DA637" i="5"/>
  <c r="DA638" i="5"/>
  <c r="DA639" i="5"/>
  <c r="DA640" i="5"/>
  <c r="DA641" i="5"/>
  <c r="DA642" i="5"/>
  <c r="DA643" i="5"/>
  <c r="DA644" i="5"/>
  <c r="DA645" i="5"/>
  <c r="DA646" i="5"/>
  <c r="DA647" i="5"/>
  <c r="DA648" i="5"/>
  <c r="DA649" i="5"/>
  <c r="DA650" i="5"/>
  <c r="DA651" i="5"/>
  <c r="DA652" i="5"/>
  <c r="DA653" i="5"/>
  <c r="DA654" i="5"/>
  <c r="DA655" i="5"/>
  <c r="DA656" i="5"/>
  <c r="DA657" i="5"/>
  <c r="DA658" i="5"/>
  <c r="DA659" i="5"/>
  <c r="DA660" i="5"/>
  <c r="DA661" i="5"/>
  <c r="DA662" i="5"/>
  <c r="DA663" i="5"/>
  <c r="DA664" i="5"/>
  <c r="DA665" i="5"/>
  <c r="DA666" i="5"/>
  <c r="DA667" i="5"/>
  <c r="DA668" i="5"/>
  <c r="DA669" i="5"/>
  <c r="DA670" i="5"/>
  <c r="DA671" i="5"/>
  <c r="DA672" i="5"/>
  <c r="DA673" i="5"/>
  <c r="DA674" i="5"/>
  <c r="DA675" i="5"/>
  <c r="DA676" i="5"/>
  <c r="DA677" i="5"/>
  <c r="DA678" i="5"/>
  <c r="DA679" i="5"/>
  <c r="DA680" i="5"/>
  <c r="DA681" i="5"/>
  <c r="DA682" i="5"/>
  <c r="DA683" i="5"/>
  <c r="DA684" i="5"/>
  <c r="DA685" i="5"/>
  <c r="DA686" i="5"/>
  <c r="DA687" i="5"/>
  <c r="DA688" i="5"/>
  <c r="DA689" i="5"/>
  <c r="DA690" i="5"/>
  <c r="DA691" i="5"/>
  <c r="DA692" i="5"/>
  <c r="DA693" i="5"/>
  <c r="DA694" i="5"/>
  <c r="DA695" i="5"/>
  <c r="DA696" i="5"/>
  <c r="DA697" i="5"/>
  <c r="DA698" i="5"/>
  <c r="DA699" i="5"/>
  <c r="DA700" i="5"/>
  <c r="DA701" i="5"/>
  <c r="DA702" i="5"/>
  <c r="DA703" i="5"/>
  <c r="DA704" i="5"/>
  <c r="DA705" i="5"/>
  <c r="DA706" i="5"/>
  <c r="DA707" i="5"/>
  <c r="DA708" i="5"/>
  <c r="DA709" i="5"/>
  <c r="DA710" i="5"/>
  <c r="DA711" i="5"/>
  <c r="DA712" i="5"/>
  <c r="DA713" i="5"/>
  <c r="DA714" i="5"/>
  <c r="DA715" i="5"/>
  <c r="DA716" i="5"/>
  <c r="DA717" i="5"/>
  <c r="DA718" i="5"/>
  <c r="DA719" i="5"/>
  <c r="DA720" i="5"/>
  <c r="DA721" i="5"/>
  <c r="DA722" i="5"/>
  <c r="DA723" i="5"/>
  <c r="DA724" i="5"/>
  <c r="DA725" i="5"/>
  <c r="DA726" i="5"/>
  <c r="DA727" i="5"/>
  <c r="DA728" i="5"/>
  <c r="DA729" i="5"/>
  <c r="DA730" i="5"/>
  <c r="DA731" i="5"/>
  <c r="DA732" i="5"/>
  <c r="DA733" i="5"/>
  <c r="DA734" i="5"/>
  <c r="DA735" i="5"/>
  <c r="DA736" i="5"/>
  <c r="DA737" i="5"/>
  <c r="DA738" i="5"/>
  <c r="DA739" i="5"/>
  <c r="DA740" i="5"/>
  <c r="DA741" i="5"/>
  <c r="DA742" i="5"/>
  <c r="DA743" i="5"/>
  <c r="DA744" i="5"/>
  <c r="DA745" i="5"/>
  <c r="DA746" i="5"/>
  <c r="DA747" i="5"/>
  <c r="DA748" i="5"/>
  <c r="DA749" i="5"/>
  <c r="DA750" i="5"/>
  <c r="DA751" i="5"/>
  <c r="DA752" i="5"/>
  <c r="DA753" i="5"/>
  <c r="DA754" i="5"/>
  <c r="DA755" i="5"/>
  <c r="DA756" i="5"/>
  <c r="DA757" i="5"/>
  <c r="DA758" i="5"/>
  <c r="DA759" i="5"/>
  <c r="DA760" i="5"/>
  <c r="DA761" i="5"/>
  <c r="DA762" i="5"/>
  <c r="DA763" i="5"/>
  <c r="DA764" i="5"/>
  <c r="DA765" i="5"/>
  <c r="DA766" i="5"/>
  <c r="DA767" i="5"/>
  <c r="DA768" i="5"/>
  <c r="DA769" i="5"/>
  <c r="DA770" i="5"/>
  <c r="DA771" i="5"/>
  <c r="DA772" i="5"/>
  <c r="DA773" i="5"/>
  <c r="DA774" i="5"/>
  <c r="DA775" i="5"/>
  <c r="DA776" i="5"/>
  <c r="DA777" i="5"/>
  <c r="DA778" i="5"/>
  <c r="DA779" i="5"/>
  <c r="DA780" i="5"/>
  <c r="DA781" i="5"/>
  <c r="DA782" i="5"/>
  <c r="DA783" i="5"/>
  <c r="DA784" i="5"/>
  <c r="DA785" i="5"/>
  <c r="DA786" i="5"/>
  <c r="DA787" i="5"/>
  <c r="DA788" i="5"/>
  <c r="DA789" i="5"/>
  <c r="DA790" i="5"/>
  <c r="DA791" i="5"/>
  <c r="DA792" i="5"/>
  <c r="DA793" i="5"/>
  <c r="DA794" i="5"/>
  <c r="DA795" i="5"/>
  <c r="DA796" i="5"/>
  <c r="DA797" i="5"/>
  <c r="DA798" i="5"/>
  <c r="DA799" i="5"/>
  <c r="DA800" i="5"/>
  <c r="DA801" i="5"/>
  <c r="DA802" i="5"/>
  <c r="DA803" i="5"/>
  <c r="DA804" i="5"/>
  <c r="DA805" i="5"/>
  <c r="DA806" i="5"/>
  <c r="DA807" i="5"/>
  <c r="DA808" i="5"/>
  <c r="DA809" i="5"/>
  <c r="DA810" i="5"/>
  <c r="DA811" i="5"/>
  <c r="DA812" i="5"/>
  <c r="DA813" i="5"/>
  <c r="DA814" i="5"/>
  <c r="DA815" i="5"/>
  <c r="DA816" i="5"/>
  <c r="DA817" i="5"/>
  <c r="DA818" i="5"/>
  <c r="DA819" i="5"/>
  <c r="DA820" i="5"/>
  <c r="DA821" i="5"/>
  <c r="DA822" i="5"/>
  <c r="DA823" i="5"/>
  <c r="DA824" i="5"/>
  <c r="DA825" i="5"/>
  <c r="DA826" i="5"/>
  <c r="DA827" i="5"/>
  <c r="DA828" i="5"/>
  <c r="DA829" i="5"/>
  <c r="DA830" i="5"/>
  <c r="DA831" i="5"/>
  <c r="DA832" i="5"/>
  <c r="DA833" i="5"/>
  <c r="DA834" i="5"/>
  <c r="DA835" i="5"/>
  <c r="DA836" i="5"/>
  <c r="DA837" i="5"/>
  <c r="DA838" i="5"/>
  <c r="DA839" i="5"/>
  <c r="DA840" i="5"/>
  <c r="DA841" i="5"/>
  <c r="DA842" i="5"/>
  <c r="DA843" i="5"/>
  <c r="DA844" i="5"/>
  <c r="DA845" i="5"/>
  <c r="DA846" i="5"/>
  <c r="DA847" i="5"/>
  <c r="DA848" i="5"/>
  <c r="DA849" i="5"/>
  <c r="DA850" i="5"/>
  <c r="DA851" i="5"/>
  <c r="DA852" i="5"/>
  <c r="DA853" i="5"/>
  <c r="DA854" i="5"/>
  <c r="DA855" i="5"/>
  <c r="DA856" i="5"/>
  <c r="DA857" i="5"/>
  <c r="DA858" i="5"/>
  <c r="DA859" i="5"/>
  <c r="DA860" i="5"/>
  <c r="DA861" i="5"/>
  <c r="DA862" i="5"/>
  <c r="DA863" i="5"/>
  <c r="DA864" i="5"/>
  <c r="DA865" i="5"/>
  <c r="DA866" i="5"/>
  <c r="DA867" i="5"/>
  <c r="DA868" i="5"/>
  <c r="DA869" i="5"/>
  <c r="DA870" i="5"/>
  <c r="DA871" i="5"/>
  <c r="DA872" i="5"/>
  <c r="DA873" i="5"/>
  <c r="DA874" i="5"/>
  <c r="DA875" i="5"/>
  <c r="DA876" i="5"/>
  <c r="DA877" i="5"/>
  <c r="DA878" i="5"/>
  <c r="DA879" i="5"/>
  <c r="DA880" i="5"/>
  <c r="DA881" i="5"/>
  <c r="DA882" i="5"/>
  <c r="DA883" i="5"/>
  <c r="DA884" i="5"/>
  <c r="DA885" i="5"/>
  <c r="DA886" i="5"/>
  <c r="DA887" i="5"/>
  <c r="DA888" i="5"/>
  <c r="DA889" i="5"/>
  <c r="DA890" i="5"/>
  <c r="DA891" i="5"/>
  <c r="DA892" i="5"/>
  <c r="DA893" i="5"/>
  <c r="DA894" i="5"/>
  <c r="DA895" i="5"/>
  <c r="DA896" i="5"/>
  <c r="DA897" i="5"/>
  <c r="DA898" i="5"/>
  <c r="DA899" i="5"/>
  <c r="DA900" i="5"/>
  <c r="DA901" i="5"/>
  <c r="DA902" i="5"/>
  <c r="DA903" i="5"/>
  <c r="DA904" i="5"/>
  <c r="DA905" i="5"/>
  <c r="DA906" i="5"/>
  <c r="DA907" i="5"/>
  <c r="DA908" i="5"/>
  <c r="DA909" i="5"/>
  <c r="DA910" i="5"/>
  <c r="DA911" i="5"/>
  <c r="DA912" i="5"/>
  <c r="DA913" i="5"/>
  <c r="DA914" i="5"/>
  <c r="DA915" i="5"/>
  <c r="DA916" i="5"/>
  <c r="DA2" i="5"/>
  <c r="R759" i="5" l="1"/>
  <c r="R760" i="5" s="1"/>
  <c r="R761" i="5" s="1"/>
  <c r="R762" i="5" s="1"/>
  <c r="R763" i="5" s="1"/>
  <c r="R764" i="5" s="1"/>
  <c r="R765" i="5" s="1"/>
  <c r="R766" i="5" s="1"/>
  <c r="R767" i="5" s="1"/>
  <c r="R768" i="5" s="1"/>
  <c r="R769" i="5" s="1"/>
  <c r="R770" i="5" s="1"/>
  <c r="R771" i="5" s="1"/>
  <c r="R772" i="5" s="1"/>
  <c r="R773" i="5" s="1"/>
  <c r="R774" i="5" s="1"/>
  <c r="R775" i="5" s="1"/>
  <c r="R776" i="5" s="1"/>
  <c r="R777" i="5" s="1"/>
  <c r="R778" i="5" s="1"/>
  <c r="R779" i="5" s="1"/>
  <c r="R780" i="5" s="1"/>
  <c r="R781" i="5" s="1"/>
  <c r="R782" i="5" s="1"/>
  <c r="R783" i="5" s="1"/>
  <c r="R784" i="5" s="1"/>
  <c r="R785" i="5" s="1"/>
  <c r="R786" i="5" s="1"/>
  <c r="R787" i="5" s="1"/>
  <c r="R788" i="5" s="1"/>
  <c r="R789" i="5" s="1"/>
  <c r="R790" i="5" s="1"/>
  <c r="R791" i="5" s="1"/>
  <c r="R792" i="5" s="1"/>
  <c r="R793" i="5" s="1"/>
  <c r="R794" i="5" s="1"/>
  <c r="R795" i="5" s="1"/>
  <c r="R796" i="5" s="1"/>
  <c r="R797" i="5" s="1"/>
  <c r="R798" i="5" s="1"/>
  <c r="R799" i="5" s="1"/>
  <c r="R800" i="5" s="1"/>
  <c r="R801" i="5" s="1"/>
  <c r="R802" i="5" s="1"/>
  <c r="R803" i="5" s="1"/>
  <c r="R804" i="5" s="1"/>
  <c r="R805" i="5" s="1"/>
  <c r="R806" i="5" s="1"/>
  <c r="R807" i="5" s="1"/>
  <c r="R808" i="5" s="1"/>
  <c r="R809" i="5" s="1"/>
  <c r="R810" i="5" s="1"/>
  <c r="R811" i="5" s="1"/>
  <c r="R812" i="5" s="1"/>
  <c r="R813" i="5" s="1"/>
  <c r="R814" i="5" s="1"/>
  <c r="R815" i="5" s="1"/>
  <c r="R816" i="5" s="1"/>
  <c r="R817" i="5" s="1"/>
  <c r="R818" i="5" s="1"/>
  <c r="R819" i="5" s="1"/>
  <c r="R820" i="5" s="1"/>
  <c r="R821" i="5" s="1"/>
  <c r="R822" i="5" s="1"/>
  <c r="R823" i="5" s="1"/>
  <c r="R824" i="5" s="1"/>
  <c r="R825" i="5" s="1"/>
  <c r="R826" i="5" s="1"/>
  <c r="R827" i="5" s="1"/>
  <c r="R828" i="5" s="1"/>
  <c r="R829" i="5" s="1"/>
  <c r="R830" i="5" s="1"/>
  <c r="R831" i="5" s="1"/>
  <c r="R832" i="5" s="1"/>
  <c r="R833" i="5" s="1"/>
  <c r="R834" i="5" s="1"/>
  <c r="R835" i="5" s="1"/>
  <c r="R836" i="5" s="1"/>
  <c r="R837" i="5" s="1"/>
  <c r="R838" i="5" s="1"/>
  <c r="R839" i="5" s="1"/>
  <c r="R840" i="5" s="1"/>
  <c r="R841" i="5" s="1"/>
  <c r="R842" i="5" s="1"/>
  <c r="R843" i="5" s="1"/>
  <c r="R844" i="5" s="1"/>
  <c r="R845" i="5" s="1"/>
  <c r="R846" i="5" s="1"/>
  <c r="R847" i="5" s="1"/>
  <c r="R848" i="5" s="1"/>
  <c r="R849" i="5" s="1"/>
  <c r="R850" i="5" s="1"/>
  <c r="R851" i="5" s="1"/>
  <c r="R852" i="5" s="1"/>
  <c r="R853" i="5" s="1"/>
  <c r="R854" i="5" s="1"/>
  <c r="R855" i="5" s="1"/>
  <c r="R856" i="5" s="1"/>
  <c r="R857" i="5" s="1"/>
  <c r="R858" i="5" s="1"/>
  <c r="R859" i="5" s="1"/>
  <c r="R860" i="5" s="1"/>
  <c r="R861" i="5" s="1"/>
  <c r="R862" i="5" s="1"/>
  <c r="R863" i="5" s="1"/>
  <c r="R864" i="5" s="1"/>
  <c r="R865" i="5" s="1"/>
  <c r="R866" i="5" s="1"/>
  <c r="R867" i="5" s="1"/>
  <c r="R868" i="5" s="1"/>
  <c r="R869" i="5" s="1"/>
  <c r="R870" i="5" s="1"/>
  <c r="R871" i="5" s="1"/>
  <c r="R872" i="5" s="1"/>
  <c r="R873" i="5" s="1"/>
  <c r="R874" i="5" s="1"/>
  <c r="R875" i="5" s="1"/>
  <c r="R876" i="5" s="1"/>
  <c r="R877" i="5" s="1"/>
  <c r="R878" i="5" s="1"/>
  <c r="R879" i="5" s="1"/>
  <c r="R880" i="5" s="1"/>
  <c r="R881" i="5" s="1"/>
  <c r="R882" i="5" s="1"/>
  <c r="R883" i="5" s="1"/>
  <c r="R884" i="5" s="1"/>
  <c r="R885" i="5" s="1"/>
  <c r="R886" i="5" s="1"/>
  <c r="R887" i="5" s="1"/>
  <c r="R888" i="5" s="1"/>
  <c r="R889" i="5" s="1"/>
  <c r="R890" i="5" s="1"/>
  <c r="R891" i="5" s="1"/>
  <c r="R892" i="5" s="1"/>
  <c r="R893" i="5" s="1"/>
  <c r="R894" i="5" s="1"/>
  <c r="R895" i="5" s="1"/>
  <c r="R896" i="5" s="1"/>
  <c r="R897" i="5" s="1"/>
  <c r="R898" i="5" s="1"/>
  <c r="R899" i="5" s="1"/>
  <c r="R900" i="5" s="1"/>
  <c r="R901" i="5" s="1"/>
  <c r="R902" i="5" s="1"/>
  <c r="R903" i="5" s="1"/>
  <c r="R904" i="5" s="1"/>
  <c r="R905" i="5" s="1"/>
  <c r="R906" i="5" s="1"/>
  <c r="R907" i="5" s="1"/>
  <c r="R908" i="5" s="1"/>
  <c r="R909" i="5" s="1"/>
  <c r="R910" i="5" s="1"/>
  <c r="R911" i="5" s="1"/>
  <c r="R912" i="5" s="1"/>
  <c r="R913" i="5" s="1"/>
  <c r="R914" i="5" s="1"/>
  <c r="R915" i="5" s="1"/>
  <c r="R916" i="5" s="1"/>
  <c r="R917" i="5" s="1"/>
  <c r="R918" i="5" s="1"/>
  <c r="R919" i="5" s="1"/>
  <c r="R920" i="5" s="1"/>
  <c r="R921" i="5" s="1"/>
  <c r="R922" i="5" s="1"/>
  <c r="R923" i="5" s="1"/>
  <c r="R924" i="5" s="1"/>
  <c r="R925" i="5" s="1"/>
  <c r="R926" i="5" s="1"/>
  <c r="R927" i="5" s="1"/>
  <c r="R928" i="5" s="1"/>
  <c r="R929" i="5" s="1"/>
  <c r="R930" i="5" s="1"/>
  <c r="R931" i="5" s="1"/>
  <c r="R932" i="5" s="1"/>
  <c r="R933" i="5" s="1"/>
  <c r="R934" i="5" s="1"/>
  <c r="R935" i="5" s="1"/>
  <c r="R936" i="5" s="1"/>
  <c r="R937" i="5" s="1"/>
  <c r="R938" i="5" s="1"/>
  <c r="R939" i="5" s="1"/>
  <c r="R940" i="5" s="1"/>
  <c r="R941" i="5" s="1"/>
  <c r="R942" i="5" s="1"/>
  <c r="R943" i="5" s="1"/>
  <c r="R944" i="5" s="1"/>
  <c r="R945" i="5" s="1"/>
  <c r="R946" i="5" s="1"/>
  <c r="R947" i="5" s="1"/>
  <c r="R948" i="5" s="1"/>
  <c r="R949" i="5" s="1"/>
  <c r="R950" i="5" s="1"/>
  <c r="R951" i="5" s="1"/>
  <c r="R952" i="5" s="1"/>
  <c r="R953" i="5" s="1"/>
  <c r="R954" i="5" s="1"/>
  <c r="R955" i="5" s="1"/>
  <c r="R956" i="5" s="1"/>
  <c r="R957" i="5" s="1"/>
  <c r="R958" i="5" s="1"/>
  <c r="R959" i="5" s="1"/>
  <c r="R960" i="5" s="1"/>
  <c r="R961" i="5" s="1"/>
  <c r="R962" i="5" s="1"/>
  <c r="R963" i="5" s="1"/>
  <c r="R964" i="5" s="1"/>
  <c r="R965" i="5" s="1"/>
  <c r="R966" i="5" s="1"/>
  <c r="R967" i="5" s="1"/>
  <c r="R968" i="5" s="1"/>
  <c r="R969" i="5" s="1"/>
  <c r="R970" i="5" s="1"/>
  <c r="R971" i="5" s="1"/>
  <c r="R972" i="5" s="1"/>
  <c r="R973" i="5" s="1"/>
  <c r="R974" i="5" s="1"/>
  <c r="R975" i="5" s="1"/>
  <c r="R976" i="5" s="1"/>
  <c r="R977" i="5" s="1"/>
  <c r="R978" i="5" s="1"/>
  <c r="R979" i="5" s="1"/>
  <c r="R980" i="5" s="1"/>
  <c r="R981" i="5" s="1"/>
  <c r="R982" i="5" s="1"/>
  <c r="R983" i="5" s="1"/>
  <c r="R984" i="5" s="1"/>
  <c r="R985" i="5" s="1"/>
  <c r="R986" i="5" s="1"/>
  <c r="R987" i="5" s="1"/>
  <c r="R988" i="5" s="1"/>
  <c r="R989" i="5" s="1"/>
  <c r="R990" i="5" s="1"/>
  <c r="R991" i="5" s="1"/>
  <c r="R992" i="5" s="1"/>
  <c r="R993" i="5" s="1"/>
  <c r="R994" i="5" s="1"/>
  <c r="R995" i="5" s="1"/>
  <c r="R996" i="5" s="1"/>
  <c r="R997" i="5" s="1"/>
  <c r="R998" i="5" s="1"/>
  <c r="R999" i="5" s="1"/>
  <c r="R1000" i="5" s="1"/>
  <c r="R1001" i="5" s="1"/>
  <c r="R1002" i="5" s="1"/>
  <c r="R1003" i="5" s="1"/>
  <c r="R1004" i="5" s="1"/>
  <c r="R1005" i="5" s="1"/>
  <c r="R1006" i="5" s="1"/>
  <c r="R1007" i="5" s="1"/>
  <c r="R1008" i="5" s="1"/>
  <c r="R1009" i="5" s="1"/>
  <c r="R1010" i="5" s="1"/>
  <c r="R1011" i="5" s="1"/>
  <c r="R1012" i="5" s="1"/>
  <c r="R1013" i="5" s="1"/>
  <c r="R1014" i="5" s="1"/>
  <c r="R1015" i="5" s="1"/>
  <c r="R1016" i="5" s="1"/>
  <c r="R1017" i="5" s="1"/>
  <c r="R1018" i="5" s="1"/>
  <c r="R1019" i="5" s="1"/>
  <c r="R1020" i="5" s="1"/>
  <c r="R1021" i="5" s="1"/>
  <c r="R1022" i="5" s="1"/>
  <c r="R1023" i="5" s="1"/>
  <c r="R1024" i="5" s="1"/>
  <c r="R1025" i="5" s="1"/>
  <c r="R1026" i="5" s="1"/>
  <c r="R1027" i="5" s="1"/>
  <c r="R1028" i="5" s="1"/>
  <c r="R1029" i="5" s="1"/>
  <c r="R1030" i="5" s="1"/>
  <c r="R1031" i="5" s="1"/>
  <c r="R1032" i="5" s="1"/>
  <c r="R1033" i="5" s="1"/>
  <c r="R1034" i="5" s="1"/>
  <c r="R1035" i="5" s="1"/>
  <c r="R1036" i="5" s="1"/>
  <c r="R1037" i="5" s="1"/>
  <c r="R1038" i="5" s="1"/>
  <c r="R1039" i="5" s="1"/>
  <c r="R1040" i="5" s="1"/>
  <c r="R1041" i="5" s="1"/>
  <c r="R1042" i="5" s="1"/>
  <c r="R1043" i="5" s="1"/>
  <c r="R1044" i="5" s="1"/>
  <c r="R1045" i="5" s="1"/>
  <c r="R1046" i="5" s="1"/>
  <c r="R1047" i="5" s="1"/>
  <c r="R1048" i="5" s="1"/>
  <c r="R1049" i="5" s="1"/>
  <c r="R1050" i="5" s="1"/>
  <c r="R1051" i="5" s="1"/>
  <c r="R1052" i="5" s="1"/>
  <c r="R1053" i="5" s="1"/>
  <c r="R1054" i="5" s="1"/>
  <c r="R1055" i="5" s="1"/>
  <c r="R1056" i="5" s="1"/>
  <c r="R1057" i="5" s="1"/>
  <c r="R1058" i="5" s="1"/>
  <c r="R1059" i="5" s="1"/>
  <c r="R1060" i="5" s="1"/>
  <c r="R1061" i="5" s="1"/>
  <c r="R1062" i="5" s="1"/>
  <c r="R1063" i="5" s="1"/>
  <c r="R1064" i="5" s="1"/>
  <c r="R1065" i="5" s="1"/>
  <c r="R1066" i="5" s="1"/>
  <c r="R1067" i="5" s="1"/>
  <c r="R1068" i="5" s="1"/>
  <c r="R1069" i="5" s="1"/>
  <c r="R1070" i="5" s="1"/>
  <c r="R1071" i="5" s="1"/>
  <c r="R1072" i="5" s="1"/>
  <c r="R1073" i="5" s="1"/>
  <c r="R1074" i="5" s="1"/>
  <c r="R1075" i="5" s="1"/>
  <c r="R1076" i="5" s="1"/>
  <c r="R1077" i="5" s="1"/>
  <c r="R1078" i="5" s="1"/>
  <c r="R1079" i="5" s="1"/>
  <c r="R1080" i="5" s="1"/>
  <c r="R1081" i="5" s="1"/>
  <c r="R1082" i="5" s="1"/>
  <c r="R1083" i="5" s="1"/>
  <c r="R1084" i="5" s="1"/>
  <c r="R1085" i="5" s="1"/>
  <c r="R1086" i="5" s="1"/>
  <c r="R1087" i="5" s="1"/>
  <c r="R1088" i="5" s="1"/>
  <c r="R1089" i="5" s="1"/>
  <c r="R1090" i="5" s="1"/>
  <c r="R1091" i="5" s="1"/>
  <c r="R1092" i="5" s="1"/>
  <c r="R1093" i="5" s="1"/>
  <c r="R1094" i="5" s="1"/>
  <c r="R1095" i="5" s="1"/>
  <c r="R1096" i="5" s="1"/>
  <c r="R1097" i="5" s="1"/>
  <c r="R1098" i="5" s="1"/>
  <c r="R1099" i="5" s="1"/>
  <c r="R1100" i="5" s="1"/>
  <c r="R1101" i="5" s="1"/>
  <c r="R1102" i="5" s="1"/>
  <c r="R1103" i="5" s="1"/>
  <c r="R1104" i="5" s="1"/>
  <c r="R1105" i="5" s="1"/>
  <c r="R1106" i="5" s="1"/>
  <c r="R1107" i="5" s="1"/>
  <c r="R1108" i="5" s="1"/>
  <c r="R1109" i="5" s="1"/>
  <c r="R1110" i="5" s="1"/>
  <c r="R1111" i="5" s="1"/>
  <c r="R1112" i="5" s="1"/>
  <c r="R1113" i="5" s="1"/>
  <c r="R1114" i="5" s="1"/>
  <c r="R1115" i="5" s="1"/>
  <c r="R1116" i="5" s="1"/>
  <c r="R1117" i="5" s="1"/>
  <c r="R1118" i="5" s="1"/>
  <c r="R1119" i="5" s="1"/>
  <c r="R1120" i="5" s="1"/>
  <c r="R1121" i="5" s="1"/>
  <c r="R1122" i="5" s="1"/>
  <c r="R1123" i="5" s="1"/>
  <c r="R1124" i="5" s="1"/>
  <c r="R1125" i="5" s="1"/>
  <c r="R1126" i="5" s="1"/>
  <c r="R1127" i="5" s="1"/>
  <c r="R1128" i="5" s="1"/>
  <c r="R1129" i="5" s="1"/>
  <c r="R1130" i="5" s="1"/>
  <c r="R1131" i="5" s="1"/>
  <c r="R1132" i="5" s="1"/>
  <c r="R1133" i="5" s="1"/>
  <c r="R1134" i="5" s="1"/>
  <c r="R1135" i="5" s="1"/>
  <c r="R1136" i="5" s="1"/>
  <c r="R1137" i="5" s="1"/>
  <c r="R1138" i="5" s="1"/>
  <c r="R1139" i="5" s="1"/>
  <c r="R1140" i="5" s="1"/>
  <c r="R1141" i="5" s="1"/>
  <c r="R1142" i="5" s="1"/>
  <c r="R1143" i="5" s="1"/>
  <c r="R1144" i="5" s="1"/>
  <c r="R1145" i="5" s="1"/>
  <c r="R1146" i="5" s="1"/>
  <c r="R1147" i="5" s="1"/>
  <c r="R1148" i="5" s="1"/>
  <c r="R1149" i="5" s="1"/>
  <c r="R1150" i="5" s="1"/>
  <c r="R1151" i="5" s="1"/>
  <c r="R1152" i="5" s="1"/>
  <c r="R1153" i="5" s="1"/>
  <c r="R1154" i="5" s="1"/>
  <c r="R1155" i="5" s="1"/>
  <c r="R1156" i="5" s="1"/>
  <c r="R1157" i="5" s="1"/>
  <c r="R1158" i="5" s="1"/>
  <c r="R1159" i="5" s="1"/>
  <c r="R1160" i="5" s="1"/>
  <c r="R1161" i="5" s="1"/>
  <c r="R1162" i="5" s="1"/>
  <c r="R1163" i="5" s="1"/>
  <c r="R1164" i="5" s="1"/>
  <c r="R1165" i="5" s="1"/>
  <c r="R1166" i="5" s="1"/>
  <c r="R1167" i="5" s="1"/>
  <c r="R1168" i="5" s="1"/>
  <c r="R1169" i="5" s="1"/>
  <c r="R1170" i="5" s="1"/>
  <c r="R1171" i="5" s="1"/>
  <c r="R1172" i="5" s="1"/>
  <c r="R1173" i="5" s="1"/>
  <c r="R1174" i="5" s="1"/>
  <c r="R1175" i="5" s="1"/>
  <c r="R1176" i="5" s="1"/>
  <c r="R1177" i="5" s="1"/>
  <c r="R1178" i="5" s="1"/>
  <c r="R1179" i="5" s="1"/>
  <c r="R1180" i="5" s="1"/>
  <c r="R1181" i="5" s="1"/>
  <c r="R1182" i="5" s="1"/>
  <c r="R1183" i="5" s="1"/>
  <c r="R1184" i="5" s="1"/>
  <c r="R1185" i="5" s="1"/>
  <c r="R1186" i="5" s="1"/>
  <c r="R1187" i="5" s="1"/>
  <c r="R1188" i="5" s="1"/>
  <c r="R1189" i="5" s="1"/>
  <c r="R1190" i="5" s="1"/>
  <c r="R1191" i="5" s="1"/>
  <c r="R1192" i="5" s="1"/>
  <c r="R1193" i="5" s="1"/>
  <c r="R1194" i="5" s="1"/>
  <c r="R1195" i="5" s="1"/>
  <c r="R1196" i="5" s="1"/>
  <c r="R1197" i="5" s="1"/>
  <c r="R1198" i="5" s="1"/>
  <c r="R1199" i="5" s="1"/>
  <c r="R1200" i="5" s="1"/>
  <c r="R1201" i="5" s="1"/>
  <c r="R1202" i="5" s="1"/>
  <c r="R1203" i="5" s="1"/>
  <c r="R1204" i="5" s="1"/>
  <c r="R1205" i="5" s="1"/>
  <c r="R1206" i="5" s="1"/>
  <c r="R1207" i="5" s="1"/>
  <c r="R1208" i="5" s="1"/>
  <c r="R1209" i="5" s="1"/>
  <c r="R1210" i="5" s="1"/>
  <c r="R1211" i="5" s="1"/>
  <c r="R1212" i="5" s="1"/>
  <c r="R1213" i="5" s="1"/>
  <c r="R1214" i="5" s="1"/>
  <c r="R1215" i="5" s="1"/>
  <c r="R1216" i="5" s="1"/>
  <c r="R1217" i="5" s="1"/>
  <c r="R1218" i="5" s="1"/>
  <c r="R1219" i="5" s="1"/>
  <c r="R1220" i="5" s="1"/>
  <c r="R1221" i="5" s="1"/>
  <c r="R1222" i="5" s="1"/>
  <c r="R1223" i="5" s="1"/>
  <c r="R1224" i="5" s="1"/>
  <c r="R1225" i="5" s="1"/>
  <c r="R1226" i="5" s="1"/>
  <c r="R1227" i="5" s="1"/>
  <c r="R1228" i="5" s="1"/>
  <c r="R1229" i="5" s="1"/>
  <c r="R1230" i="5" s="1"/>
  <c r="R1231" i="5" s="1"/>
  <c r="R1232" i="5" s="1"/>
  <c r="R1233" i="5" s="1"/>
  <c r="R1234" i="5" s="1"/>
  <c r="R1235" i="5" s="1"/>
  <c r="R1236" i="5" s="1"/>
  <c r="R1237" i="5" s="1"/>
  <c r="R1238" i="5" s="1"/>
  <c r="R1239" i="5" s="1"/>
  <c r="R1240" i="5" s="1"/>
  <c r="R1241" i="5" s="1"/>
  <c r="R1242" i="5" s="1"/>
  <c r="R1243" i="5" s="1"/>
  <c r="R1244" i="5" s="1"/>
  <c r="R1245" i="5" s="1"/>
  <c r="R1246" i="5" s="1"/>
  <c r="R1247" i="5" s="1"/>
  <c r="R1248" i="5" s="1"/>
  <c r="R1249" i="5" s="1"/>
  <c r="R1250" i="5" s="1"/>
  <c r="R1251" i="5" s="1"/>
  <c r="R1252" i="5" s="1"/>
  <c r="R1253" i="5" s="1"/>
  <c r="R1254" i="5" s="1"/>
  <c r="R1255" i="5" s="1"/>
  <c r="R1256" i="5" s="1"/>
  <c r="R1257" i="5" s="1"/>
  <c r="R1258" i="5" s="1"/>
  <c r="R1259" i="5" s="1"/>
  <c r="R1260" i="5" s="1"/>
  <c r="R1261" i="5" s="1"/>
  <c r="R1262" i="5" s="1"/>
  <c r="R1263" i="5" s="1"/>
  <c r="R1264" i="5" s="1"/>
  <c r="R1265" i="5" s="1"/>
  <c r="R1266" i="5" s="1"/>
  <c r="R1267" i="5" s="1"/>
  <c r="R1268" i="5" s="1"/>
  <c r="R1269" i="5" s="1"/>
  <c r="R1270" i="5" s="1"/>
  <c r="R1271" i="5" s="1"/>
  <c r="R1272" i="5" s="1"/>
  <c r="R1273" i="5" s="1"/>
  <c r="R1274" i="5" s="1"/>
  <c r="R1275" i="5" s="1"/>
  <c r="R1276" i="5" s="1"/>
  <c r="R1277" i="5" s="1"/>
  <c r="R1278" i="5" s="1"/>
  <c r="R1279" i="5" s="1"/>
  <c r="R1280" i="5" s="1"/>
  <c r="R1281" i="5" s="1"/>
  <c r="R1282" i="5" s="1"/>
  <c r="R1283" i="5" s="1"/>
  <c r="R1284" i="5" s="1"/>
  <c r="R1285" i="5" s="1"/>
  <c r="R1286" i="5" s="1"/>
  <c r="R1287" i="5" s="1"/>
  <c r="R1288" i="5" s="1"/>
  <c r="R1289" i="5" s="1"/>
  <c r="R1290" i="5" s="1"/>
  <c r="R1291" i="5" s="1"/>
  <c r="R1292" i="5" s="1"/>
  <c r="R1293" i="5" s="1"/>
  <c r="R1294" i="5" s="1"/>
  <c r="R1295" i="5" s="1"/>
  <c r="R1296" i="5" s="1"/>
  <c r="R1297" i="5" s="1"/>
  <c r="R1298" i="5" s="1"/>
  <c r="R1299" i="5" s="1"/>
  <c r="R1300" i="5" s="1"/>
  <c r="R1301" i="5" s="1"/>
  <c r="R1302" i="5" s="1"/>
  <c r="R1303" i="5" s="1"/>
  <c r="R1304" i="5" s="1"/>
  <c r="R1305" i="5" s="1"/>
  <c r="R1306" i="5" s="1"/>
  <c r="R1307" i="5" s="1"/>
  <c r="R1308" i="5" s="1"/>
  <c r="R1309" i="5" s="1"/>
  <c r="R1310" i="5" s="1"/>
  <c r="R1311" i="5" s="1"/>
  <c r="R1312" i="5" s="1"/>
  <c r="R1313" i="5" s="1"/>
  <c r="R1314" i="5" s="1"/>
  <c r="R1315" i="5" s="1"/>
  <c r="R1316" i="5" s="1"/>
  <c r="R1317" i="5" s="1"/>
  <c r="R1318" i="5" s="1"/>
  <c r="R1319" i="5" s="1"/>
  <c r="R1320" i="5" s="1"/>
  <c r="R1321" i="5" s="1"/>
  <c r="R1322" i="5" s="1"/>
  <c r="R1323" i="5" s="1"/>
  <c r="R1324" i="5" s="1"/>
  <c r="R1325" i="5" s="1"/>
  <c r="R1326" i="5" s="1"/>
  <c r="R1327" i="5" s="1"/>
  <c r="R1328" i="5" s="1"/>
  <c r="R1329" i="5" s="1"/>
  <c r="R1330" i="5" s="1"/>
  <c r="R1331" i="5" s="1"/>
  <c r="R1332" i="5" s="1"/>
  <c r="R1333" i="5" s="1"/>
  <c r="R1334" i="5" s="1"/>
  <c r="R1335" i="5" s="1"/>
  <c r="R1336" i="5" s="1"/>
  <c r="R1337" i="5" s="1"/>
  <c r="R1338" i="5" s="1"/>
  <c r="R1339" i="5" s="1"/>
  <c r="R1340" i="5" s="1"/>
  <c r="R1341" i="5" s="1"/>
  <c r="R1342" i="5" s="1"/>
  <c r="R1343" i="5" s="1"/>
  <c r="R1344" i="5" s="1"/>
  <c r="R1345" i="5" s="1"/>
  <c r="R1346" i="5" s="1"/>
  <c r="R1347" i="5" s="1"/>
  <c r="R1348" i="5" s="1"/>
  <c r="R1349" i="5" s="1"/>
  <c r="R1350" i="5" s="1"/>
  <c r="R1351" i="5" s="1"/>
  <c r="R1352" i="5" s="1"/>
  <c r="R1353" i="5" s="1"/>
  <c r="R1354" i="5" s="1"/>
  <c r="R1355" i="5" s="1"/>
  <c r="R1356" i="5" s="1"/>
  <c r="R1357" i="5" s="1"/>
  <c r="R1358" i="5" s="1"/>
  <c r="R1359" i="5" s="1"/>
  <c r="R1360" i="5" s="1"/>
  <c r="R1361" i="5" s="1"/>
  <c r="R1362" i="5" s="1"/>
  <c r="R1363" i="5" s="1"/>
  <c r="R1364" i="5" s="1"/>
  <c r="R1365" i="5" s="1"/>
  <c r="R1366" i="5" s="1"/>
  <c r="R1367" i="5" s="1"/>
  <c r="R1368" i="5" s="1"/>
  <c r="R1369" i="5" s="1"/>
  <c r="R1370" i="5" s="1"/>
  <c r="R1371" i="5" s="1"/>
  <c r="R1372" i="5" s="1"/>
  <c r="R1373" i="5" s="1"/>
  <c r="R1374" i="5" s="1"/>
  <c r="R1375" i="5" s="1"/>
  <c r="R1376" i="5" s="1"/>
  <c r="R1377" i="5" s="1"/>
  <c r="R1378" i="5" s="1"/>
  <c r="R1379" i="5" s="1"/>
  <c r="R1380" i="5" s="1"/>
  <c r="R1381" i="5" s="1"/>
  <c r="R1382" i="5" s="1"/>
  <c r="R1383" i="5" s="1"/>
  <c r="R1384" i="5" s="1"/>
  <c r="R1385" i="5" s="1"/>
  <c r="R1386" i="5" s="1"/>
  <c r="R1387" i="5" s="1"/>
  <c r="R1388" i="5" s="1"/>
  <c r="R1389" i="5" s="1"/>
  <c r="R1390" i="5" s="1"/>
  <c r="R1391" i="5" s="1"/>
  <c r="R1392" i="5" s="1"/>
  <c r="R1393" i="5" s="1"/>
  <c r="R1394" i="5" s="1"/>
  <c r="R1395" i="5" s="1"/>
  <c r="R1396" i="5" s="1"/>
  <c r="R1397" i="5" s="1"/>
  <c r="R1398" i="5" s="1"/>
  <c r="R1399" i="5" s="1"/>
  <c r="R1400" i="5" s="1"/>
  <c r="R1401" i="5" s="1"/>
  <c r="R1402" i="5" s="1"/>
  <c r="R1403" i="5" s="1"/>
  <c r="R1404" i="5" s="1"/>
  <c r="R1405" i="5" s="1"/>
  <c r="R1406" i="5" s="1"/>
  <c r="R1407" i="5" s="1"/>
  <c r="R1408" i="5" s="1"/>
  <c r="R1409" i="5" s="1"/>
  <c r="R1410" i="5" s="1"/>
  <c r="R1411" i="5" s="1"/>
  <c r="R1412" i="5" s="1"/>
  <c r="R1413" i="5" s="1"/>
  <c r="R1414" i="5" s="1"/>
  <c r="R1415" i="5" s="1"/>
  <c r="R1416" i="5" s="1"/>
  <c r="R1417" i="5" s="1"/>
  <c r="R1418" i="5" s="1"/>
  <c r="R1419" i="5" s="1"/>
  <c r="R1420" i="5" s="1"/>
  <c r="R1421" i="5" s="1"/>
  <c r="R1422" i="5" s="1"/>
  <c r="R1423" i="5" s="1"/>
  <c r="R1424" i="5" s="1"/>
  <c r="R1425" i="5" s="1"/>
  <c r="R1426" i="5" s="1"/>
  <c r="R1427" i="5" s="1"/>
  <c r="R1428" i="5" s="1"/>
  <c r="R1429" i="5" s="1"/>
  <c r="R1430" i="5" s="1"/>
  <c r="R1431" i="5" s="1"/>
  <c r="R1432" i="5" s="1"/>
  <c r="R1433" i="5" s="1"/>
  <c r="R1434" i="5" s="1"/>
  <c r="R1435" i="5" s="1"/>
  <c r="R1436" i="5" s="1"/>
  <c r="R1437" i="5" s="1"/>
  <c r="R1438" i="5" s="1"/>
  <c r="R1439" i="5" s="1"/>
  <c r="R1440" i="5" s="1"/>
  <c r="R1441" i="5" s="1"/>
  <c r="R1442" i="5" s="1"/>
  <c r="R1443" i="5" s="1"/>
  <c r="R1444" i="5" s="1"/>
  <c r="R1445" i="5" s="1"/>
  <c r="R1446" i="5" s="1"/>
  <c r="R1447" i="5" s="1"/>
  <c r="R1448" i="5" s="1"/>
  <c r="R1449" i="5" s="1"/>
  <c r="R1450" i="5" s="1"/>
  <c r="R1451" i="5" s="1"/>
  <c r="R1452" i="5" s="1"/>
  <c r="R1453" i="5" s="1"/>
  <c r="R1454" i="5" s="1"/>
  <c r="R1455" i="5" s="1"/>
  <c r="R1456" i="5" s="1"/>
  <c r="R1457" i="5" s="1"/>
  <c r="R1458" i="5" s="1"/>
  <c r="R1459" i="5" s="1"/>
  <c r="R1460" i="5" s="1"/>
  <c r="R1461" i="5" s="1"/>
  <c r="R1462" i="5" s="1"/>
  <c r="R1463" i="5" s="1"/>
  <c r="R1464" i="5" s="1"/>
  <c r="R1465" i="5" s="1"/>
  <c r="R1466" i="5" s="1"/>
  <c r="R1467" i="5" s="1"/>
  <c r="R1468" i="5" s="1"/>
  <c r="R1469" i="5" s="1"/>
  <c r="R1470" i="5" s="1"/>
  <c r="R1471" i="5" s="1"/>
  <c r="R1472" i="5" s="1"/>
  <c r="R1473" i="5" s="1"/>
  <c r="R1474" i="5" s="1"/>
  <c r="R1475" i="5" s="1"/>
  <c r="R1476" i="5" s="1"/>
  <c r="R1477" i="5" s="1"/>
  <c r="R1478" i="5" s="1"/>
  <c r="R1479" i="5" s="1"/>
  <c r="R1480" i="5" s="1"/>
  <c r="R1481" i="5" s="1"/>
  <c r="R1482" i="5" s="1"/>
  <c r="R1483" i="5" s="1"/>
  <c r="R1484" i="5" s="1"/>
  <c r="R1485" i="5" s="1"/>
  <c r="R1486" i="5" s="1"/>
  <c r="R1487" i="5" s="1"/>
  <c r="R1488" i="5" s="1"/>
  <c r="R1489" i="5" s="1"/>
  <c r="R1490" i="5" s="1"/>
  <c r="R1491" i="5" s="1"/>
  <c r="R1492" i="5" s="1"/>
  <c r="R1493" i="5" s="1"/>
  <c r="R1494" i="5" s="1"/>
  <c r="R1495" i="5" s="1"/>
  <c r="R1496" i="5" s="1"/>
  <c r="R1497" i="5" s="1"/>
  <c r="R1498" i="5" s="1"/>
  <c r="R1499" i="5" s="1"/>
  <c r="R1500" i="5" s="1"/>
  <c r="R1501" i="5" s="1"/>
  <c r="R1502" i="5" s="1"/>
  <c r="R1503" i="5" s="1"/>
  <c r="R1504" i="5" s="1"/>
  <c r="R1505" i="5" s="1"/>
  <c r="R1506" i="5" s="1"/>
  <c r="R1507" i="5" s="1"/>
  <c r="R1508" i="5" s="1"/>
  <c r="R1509" i="5" s="1"/>
  <c r="R1510" i="5" s="1"/>
  <c r="R1511" i="5" s="1"/>
  <c r="R1512" i="5" s="1"/>
  <c r="R1513" i="5" s="1"/>
  <c r="R1514" i="5" s="1"/>
  <c r="R1515" i="5" s="1"/>
  <c r="R1516" i="5" s="1"/>
  <c r="R1517" i="5" s="1"/>
  <c r="R1518" i="5" s="1"/>
  <c r="R1519" i="5" s="1"/>
  <c r="R1520" i="5" s="1"/>
  <c r="R1521" i="5" s="1"/>
  <c r="R1522" i="5" s="1"/>
  <c r="R1523" i="5" s="1"/>
  <c r="R1524" i="5" s="1"/>
  <c r="R1525" i="5" s="1"/>
  <c r="R1526" i="5" s="1"/>
  <c r="R1527" i="5" s="1"/>
  <c r="R1528" i="5" s="1"/>
  <c r="R1529" i="5" s="1"/>
  <c r="R1530" i="5" s="1"/>
  <c r="R1531" i="5" s="1"/>
  <c r="R1532" i="5" s="1"/>
  <c r="R1533" i="5" s="1"/>
  <c r="R1534" i="5" s="1"/>
  <c r="R1535" i="5" s="1"/>
  <c r="R1536" i="5" s="1"/>
  <c r="R1537" i="5" s="1"/>
  <c r="R1538" i="5" s="1"/>
  <c r="R1539" i="5" s="1"/>
  <c r="R1540" i="5" s="1"/>
  <c r="R1541" i="5" s="1"/>
  <c r="R1542" i="5" s="1"/>
  <c r="R1543" i="5" s="1"/>
  <c r="R1544" i="5" s="1"/>
  <c r="R1545" i="5" s="1"/>
  <c r="R1546" i="5" s="1"/>
  <c r="R1547" i="5" s="1"/>
  <c r="R1548" i="5" s="1"/>
  <c r="R1549" i="5" s="1"/>
  <c r="R1550" i="5" s="1"/>
  <c r="R1551" i="5" s="1"/>
  <c r="R1552" i="5" s="1"/>
  <c r="R1553" i="5" s="1"/>
  <c r="R1554" i="5" s="1"/>
  <c r="R1555" i="5" s="1"/>
  <c r="R1556" i="5" s="1"/>
  <c r="R1557" i="5" s="1"/>
  <c r="R1558" i="5" s="1"/>
  <c r="R1559" i="5" s="1"/>
  <c r="R1560" i="5" s="1"/>
  <c r="R1561" i="5" s="1"/>
  <c r="R1562" i="5" s="1"/>
  <c r="R1563" i="5" s="1"/>
  <c r="R1564" i="5" s="1"/>
  <c r="R1565" i="5" s="1"/>
  <c r="R1566" i="5" s="1"/>
  <c r="R1567" i="5" s="1"/>
  <c r="R1568" i="5" s="1"/>
  <c r="R1569" i="5" s="1"/>
  <c r="R1570" i="5" s="1"/>
  <c r="R1571" i="5" s="1"/>
  <c r="R1572" i="5" s="1"/>
  <c r="R1573" i="5" s="1"/>
  <c r="R1574" i="5" s="1"/>
  <c r="R1575" i="5" s="1"/>
  <c r="R1576" i="5" s="1"/>
  <c r="R1577" i="5" s="1"/>
  <c r="R1578" i="5" s="1"/>
  <c r="R1579" i="5" s="1"/>
  <c r="R1580" i="5" s="1"/>
  <c r="R1581" i="5" s="1"/>
  <c r="R1582" i="5" s="1"/>
  <c r="R1583" i="5" s="1"/>
  <c r="R1584" i="5" s="1"/>
  <c r="R1585" i="5" s="1"/>
  <c r="R1586" i="5" s="1"/>
  <c r="R1587" i="5" s="1"/>
  <c r="R1588" i="5" s="1"/>
  <c r="R1589" i="5" s="1"/>
  <c r="R1590" i="5" s="1"/>
  <c r="R1591" i="5" s="1"/>
  <c r="R1592" i="5" s="1"/>
  <c r="R1593" i="5" s="1"/>
  <c r="R1594" i="5" s="1"/>
  <c r="R1595" i="5" s="1"/>
  <c r="R1596" i="5" s="1"/>
  <c r="R1597" i="5" s="1"/>
  <c r="R1598" i="5" s="1"/>
  <c r="R1599" i="5" s="1"/>
  <c r="R1600" i="5" s="1"/>
  <c r="R1601" i="5" s="1"/>
  <c r="R1602" i="5" s="1"/>
  <c r="R1603" i="5" s="1"/>
  <c r="R1604" i="5" s="1"/>
  <c r="R1605" i="5" s="1"/>
  <c r="R1606" i="5" s="1"/>
  <c r="R1607" i="5" s="1"/>
  <c r="R1608" i="5" s="1"/>
  <c r="R1609" i="5" s="1"/>
  <c r="R1610" i="5" s="1"/>
  <c r="R1611" i="5" s="1"/>
  <c r="R1612" i="5" s="1"/>
  <c r="R1613" i="5" s="1"/>
  <c r="R1614" i="5" s="1"/>
  <c r="R1615" i="5" s="1"/>
  <c r="R1616" i="5" s="1"/>
  <c r="R1617" i="5" s="1"/>
  <c r="R1618" i="5" s="1"/>
  <c r="R1619" i="5" s="1"/>
  <c r="R1620" i="5" s="1"/>
  <c r="R1621" i="5" s="1"/>
  <c r="R1622" i="5" s="1"/>
  <c r="R1623" i="5" s="1"/>
  <c r="R1624" i="5" s="1"/>
  <c r="R1625" i="5" s="1"/>
  <c r="R1626" i="5" s="1"/>
  <c r="R1627" i="5" s="1"/>
  <c r="R1628" i="5" s="1"/>
  <c r="R1629" i="5" s="1"/>
  <c r="R1630" i="5" s="1"/>
  <c r="R1631" i="5" s="1"/>
  <c r="R1632" i="5" s="1"/>
  <c r="R1633" i="5" s="1"/>
  <c r="R1634" i="5" s="1"/>
  <c r="R1635" i="5" s="1"/>
  <c r="R1636" i="5" s="1"/>
  <c r="R1637" i="5" s="1"/>
  <c r="R1638" i="5" s="1"/>
  <c r="R1639" i="5" s="1"/>
  <c r="R1640" i="5" s="1"/>
  <c r="R1641" i="5" s="1"/>
  <c r="R1642" i="5" s="1"/>
  <c r="R1643" i="5" s="1"/>
  <c r="R1644" i="5" s="1"/>
  <c r="R1645" i="5" s="1"/>
  <c r="R1646" i="5" s="1"/>
  <c r="R1647" i="5" s="1"/>
  <c r="R1648" i="5" s="1"/>
  <c r="R1649" i="5" s="1"/>
  <c r="R1650" i="5" s="1"/>
  <c r="R1651" i="5" s="1"/>
  <c r="R1652" i="5" s="1"/>
  <c r="R1653" i="5" s="1"/>
  <c r="R1654" i="5" s="1"/>
  <c r="R1655" i="5" s="1"/>
  <c r="R1656" i="5" s="1"/>
  <c r="R1657" i="5" s="1"/>
  <c r="R1658" i="5" s="1"/>
  <c r="R1659" i="5" s="1"/>
  <c r="R1660" i="5" s="1"/>
  <c r="R1661" i="5" s="1"/>
  <c r="R1662" i="5" s="1"/>
  <c r="R1663" i="5" s="1"/>
  <c r="R1664" i="5" s="1"/>
  <c r="R1665" i="5" s="1"/>
  <c r="R1666" i="5" s="1"/>
  <c r="R1667" i="5" s="1"/>
  <c r="R1668" i="5" s="1"/>
  <c r="R1669" i="5" s="1"/>
  <c r="R1670" i="5" s="1"/>
  <c r="R1671" i="5" s="1"/>
  <c r="R1672" i="5" s="1"/>
  <c r="R1673" i="5" s="1"/>
  <c r="R1674" i="5" s="1"/>
  <c r="R1675" i="5" s="1"/>
  <c r="R1676" i="5" s="1"/>
  <c r="R1677" i="5" s="1"/>
  <c r="R1678" i="5" s="1"/>
  <c r="R1679" i="5" s="1"/>
  <c r="R1680" i="5" s="1"/>
  <c r="R1681" i="5" s="1"/>
  <c r="R1682" i="5" s="1"/>
  <c r="R1683" i="5" s="1"/>
  <c r="R1684" i="5" s="1"/>
  <c r="R1685" i="5" s="1"/>
  <c r="R1686" i="5" s="1"/>
  <c r="R1687" i="5" s="1"/>
  <c r="R1688" i="5" s="1"/>
  <c r="R1689" i="5" s="1"/>
  <c r="R1690" i="5" s="1"/>
  <c r="R1691" i="5" s="1"/>
  <c r="R1692" i="5" s="1"/>
  <c r="R1693" i="5" s="1"/>
  <c r="R1694" i="5" s="1"/>
  <c r="R1695" i="5" s="1"/>
  <c r="R1696" i="5" s="1"/>
  <c r="R1697" i="5" s="1"/>
  <c r="R1698" i="5" s="1"/>
  <c r="R1699" i="5" s="1"/>
  <c r="R1700" i="5" s="1"/>
  <c r="R1701" i="5" s="1"/>
  <c r="R1702" i="5" s="1"/>
  <c r="R1703" i="5" s="1"/>
  <c r="R1704" i="5" s="1"/>
  <c r="R1705" i="5" s="1"/>
  <c r="R1706" i="5" s="1"/>
  <c r="R1707" i="5" s="1"/>
  <c r="R1708" i="5" s="1"/>
  <c r="R1709" i="5" s="1"/>
  <c r="R1710" i="5" s="1"/>
  <c r="R1711" i="5" s="1"/>
  <c r="R1712" i="5" s="1"/>
  <c r="R1713" i="5" s="1"/>
  <c r="R1714" i="5" s="1"/>
  <c r="R1715" i="5" s="1"/>
  <c r="R1716" i="5" s="1"/>
  <c r="R1717" i="5" s="1"/>
  <c r="R1718" i="5" s="1"/>
  <c r="R1719" i="5" s="1"/>
  <c r="R1720" i="5" s="1"/>
  <c r="R1721" i="5" s="1"/>
  <c r="R1722" i="5" s="1"/>
  <c r="R1723" i="5" s="1"/>
  <c r="R1724" i="5" s="1"/>
  <c r="R1725" i="5" s="1"/>
  <c r="R1726" i="5" s="1"/>
  <c r="R1727" i="5" s="1"/>
  <c r="R1728" i="5" s="1"/>
  <c r="R1729" i="5" s="1"/>
  <c r="R1730" i="5" s="1"/>
  <c r="R1731" i="5" s="1"/>
  <c r="R1732" i="5" s="1"/>
  <c r="R1733" i="5" s="1"/>
  <c r="R1734" i="5" s="1"/>
  <c r="R1735" i="5" s="1"/>
  <c r="R1736" i="5" s="1"/>
  <c r="R1737" i="5" s="1"/>
  <c r="R1738" i="5" s="1"/>
  <c r="R1739" i="5" s="1"/>
  <c r="R1740" i="5" s="1"/>
  <c r="R1741" i="5" s="1"/>
  <c r="R1742" i="5" s="1"/>
  <c r="R1743" i="5" s="1"/>
  <c r="R1744" i="5" s="1"/>
  <c r="R1745" i="5" s="1"/>
  <c r="R1746" i="5" s="1"/>
  <c r="R1747" i="5" s="1"/>
  <c r="R1748" i="5" s="1"/>
  <c r="R1749" i="5" s="1"/>
  <c r="R1750" i="5" s="1"/>
  <c r="R1751" i="5" s="1"/>
  <c r="R1752" i="5" s="1"/>
  <c r="R1753" i="5" s="1"/>
  <c r="R1754" i="5" s="1"/>
  <c r="R1755" i="5" s="1"/>
  <c r="R1756" i="5" s="1"/>
  <c r="R1757" i="5" s="1"/>
  <c r="R1758" i="5" s="1"/>
  <c r="R1759" i="5" s="1"/>
  <c r="R1760" i="5" s="1"/>
  <c r="R1761" i="5" s="1"/>
  <c r="R1762" i="5" s="1"/>
  <c r="R1763" i="5" s="1"/>
  <c r="R1764" i="5" s="1"/>
  <c r="R1765" i="5" s="1"/>
  <c r="R1766" i="5" s="1"/>
  <c r="R1767" i="5" s="1"/>
  <c r="R1768" i="5" s="1"/>
  <c r="R1769" i="5" s="1"/>
  <c r="R1770" i="5" s="1"/>
  <c r="R1771" i="5" s="1"/>
  <c r="R1772" i="5" s="1"/>
  <c r="R1773" i="5" s="1"/>
  <c r="R1774" i="5" s="1"/>
  <c r="R1775" i="5" s="1"/>
  <c r="R1776" i="5" s="1"/>
  <c r="R1777" i="5" s="1"/>
  <c r="R1778" i="5" s="1"/>
  <c r="R1779" i="5" s="1"/>
  <c r="R1780" i="5" s="1"/>
  <c r="R1781" i="5" s="1"/>
  <c r="R1782" i="5" s="1"/>
  <c r="R1783" i="5" s="1"/>
  <c r="R1784" i="5" s="1"/>
  <c r="R1785" i="5" s="1"/>
  <c r="R1786" i="5" s="1"/>
  <c r="R1787" i="5" s="1"/>
  <c r="R1788" i="5" s="1"/>
  <c r="R1789" i="5" s="1"/>
  <c r="R1790" i="5" s="1"/>
  <c r="R1791" i="5" s="1"/>
  <c r="R1792" i="5" s="1"/>
  <c r="R1793" i="5" s="1"/>
  <c r="R1794" i="5" s="1"/>
  <c r="R1795" i="5" s="1"/>
  <c r="R1796" i="5" s="1"/>
  <c r="R1797" i="5" s="1"/>
  <c r="R1798" i="5" s="1"/>
  <c r="R1799" i="5" s="1"/>
  <c r="R1800" i="5" s="1"/>
  <c r="R1801" i="5" s="1"/>
  <c r="R1802" i="5" s="1"/>
  <c r="R1803" i="5" s="1"/>
  <c r="R1804" i="5" s="1"/>
  <c r="R1805" i="5" s="1"/>
  <c r="R1806" i="5" s="1"/>
  <c r="R1807" i="5" s="1"/>
  <c r="R1808" i="5" s="1"/>
  <c r="R1809" i="5" s="1"/>
  <c r="R1810" i="5" s="1"/>
  <c r="R1811" i="5" s="1"/>
  <c r="R1812" i="5" s="1"/>
  <c r="R1813" i="5" s="1"/>
  <c r="R1814" i="5" s="1"/>
  <c r="R1815" i="5" s="1"/>
  <c r="R1816" i="5" s="1"/>
  <c r="R1817" i="5" s="1"/>
  <c r="R1818" i="5" s="1"/>
  <c r="R1819" i="5" s="1"/>
  <c r="R1820" i="5" s="1"/>
  <c r="R1821" i="5" s="1"/>
  <c r="R1822" i="5" s="1"/>
  <c r="R1823" i="5" s="1"/>
  <c r="R1824" i="5" s="1"/>
  <c r="R1825" i="5" s="1"/>
  <c r="R1826" i="5" s="1"/>
  <c r="R1827" i="5" s="1"/>
  <c r="R1828" i="5" s="1"/>
  <c r="R1829" i="5" s="1"/>
  <c r="R1830" i="5" s="1"/>
  <c r="R1831" i="5" s="1"/>
  <c r="R1832" i="5" s="1"/>
  <c r="R1833" i="5" s="1"/>
  <c r="R1834" i="5" s="1"/>
  <c r="R1835" i="5" s="1"/>
  <c r="R1836" i="5" s="1"/>
  <c r="R1837" i="5" s="1"/>
  <c r="R1838" i="5" s="1"/>
  <c r="R1839" i="5" s="1"/>
  <c r="R1840" i="5" s="1"/>
  <c r="R1841" i="5" s="1"/>
  <c r="R1842" i="5" s="1"/>
  <c r="R1843" i="5" s="1"/>
  <c r="R1844" i="5" s="1"/>
  <c r="R1845" i="5" s="1"/>
  <c r="R1846" i="5" s="1"/>
  <c r="R1847" i="5" s="1"/>
  <c r="R1848" i="5" s="1"/>
  <c r="R1849" i="5" s="1"/>
  <c r="R1850" i="5" s="1"/>
  <c r="R1851" i="5" s="1"/>
  <c r="R1852" i="5" s="1"/>
  <c r="R1853" i="5" s="1"/>
  <c r="R1854" i="5" s="1"/>
  <c r="R1855" i="5" s="1"/>
  <c r="R1856" i="5" s="1"/>
  <c r="R1857" i="5" s="1"/>
  <c r="R1858" i="5" s="1"/>
  <c r="R1859" i="5" s="1"/>
  <c r="R1860" i="5" s="1"/>
  <c r="R1861" i="5" s="1"/>
  <c r="R1862" i="5" s="1"/>
  <c r="R1863" i="5" s="1"/>
  <c r="R1864" i="5" s="1"/>
  <c r="R1865" i="5" s="1"/>
  <c r="R1866" i="5" s="1"/>
  <c r="R1867" i="5" s="1"/>
  <c r="R1868" i="5" s="1"/>
  <c r="R1869" i="5" s="1"/>
  <c r="R1870" i="5" s="1"/>
  <c r="R1871" i="5" s="1"/>
  <c r="R1872" i="5" s="1"/>
  <c r="R1873" i="5" s="1"/>
  <c r="R1874" i="5" s="1"/>
  <c r="R1875" i="5" s="1"/>
  <c r="R1876" i="5" s="1"/>
  <c r="R1877" i="5" s="1"/>
  <c r="R1878" i="5" s="1"/>
  <c r="R1879" i="5" s="1"/>
  <c r="R1880" i="5" s="1"/>
  <c r="R1881" i="5" s="1"/>
  <c r="R1882" i="5" s="1"/>
  <c r="R1883" i="5" s="1"/>
  <c r="R1884" i="5" s="1"/>
  <c r="R1885" i="5" s="1"/>
  <c r="R1886" i="5" s="1"/>
  <c r="R1887" i="5" s="1"/>
  <c r="R1888" i="5" s="1"/>
  <c r="R1889" i="5" s="1"/>
  <c r="R1890" i="5" s="1"/>
  <c r="R1891" i="5" s="1"/>
  <c r="R1892" i="5" s="1"/>
  <c r="R1893" i="5" s="1"/>
  <c r="R1894" i="5" s="1"/>
  <c r="R1895" i="5" s="1"/>
  <c r="R1896" i="5" s="1"/>
  <c r="R1897" i="5" s="1"/>
  <c r="R1898" i="5" s="1"/>
  <c r="R1899" i="5" s="1"/>
  <c r="R1900" i="5" s="1"/>
  <c r="R1901" i="5" s="1"/>
  <c r="R1902" i="5" s="1"/>
  <c r="R1903" i="5" s="1"/>
  <c r="R1904" i="5" s="1"/>
  <c r="R1905" i="5" s="1"/>
  <c r="R1906" i="5" s="1"/>
  <c r="R1907" i="5" s="1"/>
  <c r="R1908" i="5" s="1"/>
  <c r="R1909" i="5" s="1"/>
  <c r="R1910" i="5" s="1"/>
  <c r="R1911" i="5" s="1"/>
  <c r="R1912" i="5" s="1"/>
  <c r="R1913" i="5" s="1"/>
  <c r="R1914" i="5" s="1"/>
  <c r="R1915" i="5" s="1"/>
  <c r="R1916" i="5" s="1"/>
  <c r="R1917" i="5" s="1"/>
  <c r="R1918" i="5" s="1"/>
  <c r="R1919" i="5" s="1"/>
  <c r="R1920" i="5" s="1"/>
  <c r="R1921" i="5" s="1"/>
  <c r="R1922" i="5" s="1"/>
  <c r="R1923" i="5" s="1"/>
  <c r="R1924" i="5" s="1"/>
  <c r="R1925" i="5" s="1"/>
  <c r="R1926" i="5" s="1"/>
  <c r="R1927" i="5" s="1"/>
  <c r="R1928" i="5" s="1"/>
  <c r="R1929" i="5" s="1"/>
  <c r="R1930" i="5" s="1"/>
  <c r="R1931" i="5" s="1"/>
  <c r="R1932" i="5" s="1"/>
  <c r="R1933" i="5" s="1"/>
  <c r="R1934" i="5" s="1"/>
  <c r="R1935" i="5" s="1"/>
  <c r="R1936" i="5" s="1"/>
  <c r="R1937" i="5" s="1"/>
  <c r="R1938" i="5" s="1"/>
  <c r="R1939" i="5" s="1"/>
  <c r="R1940" i="5" s="1"/>
  <c r="R1941" i="5" s="1"/>
  <c r="R1942" i="5" s="1"/>
  <c r="R1943" i="5" s="1"/>
  <c r="R1944" i="5" s="1"/>
  <c r="R1945" i="5" s="1"/>
  <c r="R1946" i="5" s="1"/>
  <c r="R1947" i="5" s="1"/>
  <c r="R1948" i="5" s="1"/>
  <c r="R1949" i="5" s="1"/>
  <c r="R1950" i="5" s="1"/>
  <c r="R1951" i="5" s="1"/>
  <c r="R1952" i="5" s="1"/>
  <c r="R1953" i="5" s="1"/>
  <c r="R1954" i="5" s="1"/>
  <c r="R1955" i="5" s="1"/>
  <c r="R1956" i="5" s="1"/>
  <c r="R1957" i="5" s="1"/>
  <c r="R1958" i="5" s="1"/>
  <c r="R1959" i="5" s="1"/>
  <c r="R1960" i="5" s="1"/>
  <c r="R1961" i="5" s="1"/>
  <c r="R1962" i="5" s="1"/>
  <c r="R1963" i="5" s="1"/>
  <c r="R1964" i="5" s="1"/>
  <c r="R1965" i="5" s="1"/>
  <c r="R1966" i="5" s="1"/>
  <c r="R1967" i="5" s="1"/>
  <c r="R1968" i="5" s="1"/>
  <c r="R1969" i="5" s="1"/>
  <c r="R1970" i="5" s="1"/>
  <c r="R1971" i="5" s="1"/>
  <c r="R1972" i="5" s="1"/>
  <c r="R1973" i="5" s="1"/>
  <c r="R1974" i="5" s="1"/>
  <c r="R1975" i="5" s="1"/>
  <c r="R1976" i="5" s="1"/>
  <c r="R1977" i="5" s="1"/>
  <c r="R1978" i="5" s="1"/>
  <c r="R1979" i="5" s="1"/>
  <c r="R1980" i="5" s="1"/>
  <c r="R1981" i="5" s="1"/>
  <c r="R1982" i="5" s="1"/>
  <c r="R1983" i="5" s="1"/>
  <c r="R1984" i="5" s="1"/>
  <c r="R1985" i="5" s="1"/>
  <c r="R1986" i="5" s="1"/>
  <c r="R1987" i="5" s="1"/>
  <c r="R1988" i="5" s="1"/>
  <c r="R1989" i="5" s="1"/>
  <c r="R1990" i="5" s="1"/>
  <c r="R1991" i="5" s="1"/>
  <c r="R1992" i="5" s="1"/>
  <c r="R1993" i="5" s="1"/>
  <c r="R1994" i="5" s="1"/>
  <c r="R1995" i="5" s="1"/>
  <c r="R1996" i="5" s="1"/>
  <c r="R1997" i="5" s="1"/>
  <c r="R1998" i="5" s="1"/>
  <c r="R1999" i="5" s="1"/>
  <c r="R2000" i="5" s="1"/>
  <c r="R2001" i="5" s="1"/>
  <c r="R2002" i="5" s="1"/>
  <c r="R2003" i="5" s="1"/>
  <c r="R2004" i="5" s="1"/>
  <c r="R2005" i="5" s="1"/>
  <c r="R2006" i="5" s="1"/>
  <c r="R2007" i="5" s="1"/>
  <c r="R2008" i="5" s="1"/>
  <c r="R2009" i="5" s="1"/>
  <c r="R2010" i="5" s="1"/>
  <c r="R2011" i="5" s="1"/>
  <c r="R2012" i="5" s="1"/>
  <c r="R2013" i="5" s="1"/>
  <c r="R2014" i="5" s="1"/>
  <c r="R2015" i="5" s="1"/>
  <c r="R2016" i="5" s="1"/>
  <c r="R2017" i="5" s="1"/>
  <c r="R2018" i="5" s="1"/>
  <c r="R2019" i="5" s="1"/>
  <c r="R2020" i="5" s="1"/>
  <c r="R2021" i="5" s="1"/>
  <c r="R2022" i="5" s="1"/>
  <c r="R2023" i="5" s="1"/>
  <c r="R2024" i="5" s="1"/>
  <c r="R2025" i="5" s="1"/>
  <c r="R2026" i="5" s="1"/>
  <c r="R2027" i="5" s="1"/>
  <c r="R2028" i="5" s="1"/>
  <c r="R2029" i="5" s="1"/>
  <c r="R2030" i="5" s="1"/>
  <c r="R2031" i="5" s="1"/>
  <c r="R2032" i="5" s="1"/>
  <c r="R2033" i="5" s="1"/>
  <c r="R2034" i="5" s="1"/>
  <c r="R2035" i="5" s="1"/>
  <c r="R2036" i="5" s="1"/>
  <c r="R2037" i="5" s="1"/>
  <c r="R2038" i="5" s="1"/>
  <c r="R2039" i="5" s="1"/>
  <c r="R2040" i="5" s="1"/>
  <c r="R2041" i="5" s="1"/>
  <c r="R2042" i="5" s="1"/>
  <c r="R2043" i="5" s="1"/>
  <c r="R2044" i="5" s="1"/>
  <c r="R2045" i="5" s="1"/>
  <c r="R2046" i="5" s="1"/>
  <c r="R2047" i="5" s="1"/>
  <c r="R2048" i="5" s="1"/>
  <c r="R2049" i="5" s="1"/>
  <c r="R2050" i="5" s="1"/>
  <c r="R2051" i="5" s="1"/>
  <c r="R2052" i="5" s="1"/>
  <c r="R2053" i="5" s="1"/>
  <c r="R2054" i="5" s="1"/>
  <c r="R2055" i="5" s="1"/>
  <c r="R2056" i="5" s="1"/>
  <c r="R2057" i="5" s="1"/>
  <c r="R2058" i="5" s="1"/>
  <c r="R2059" i="5" s="1"/>
  <c r="R2060" i="5" s="1"/>
  <c r="R2061" i="5" s="1"/>
  <c r="R2062" i="5" s="1"/>
  <c r="R2063" i="5" s="1"/>
  <c r="R2064" i="5" s="1"/>
  <c r="R2065" i="5" s="1"/>
  <c r="R2066" i="5" s="1"/>
  <c r="R2067" i="5" s="1"/>
  <c r="R2068" i="5" s="1"/>
  <c r="R2069" i="5" s="1"/>
  <c r="R2070" i="5" s="1"/>
  <c r="R2071" i="5" s="1"/>
  <c r="R2072" i="5" s="1"/>
  <c r="R2073" i="5" s="1"/>
  <c r="R2074" i="5" s="1"/>
  <c r="R2075" i="5" s="1"/>
  <c r="R2076" i="5" s="1"/>
  <c r="R2077" i="5" s="1"/>
  <c r="R2078" i="5" s="1"/>
  <c r="R2079" i="5" s="1"/>
  <c r="R2080" i="5" s="1"/>
  <c r="R2081" i="5" s="1"/>
  <c r="R2082" i="5" s="1"/>
  <c r="R2083" i="5" s="1"/>
  <c r="R2084" i="5" s="1"/>
  <c r="R2085" i="5" s="1"/>
  <c r="R2086" i="5" s="1"/>
  <c r="R2087" i="5" s="1"/>
  <c r="R2088" i="5" s="1"/>
  <c r="R2089" i="5" s="1"/>
  <c r="R2090" i="5" s="1"/>
  <c r="R2091" i="5" s="1"/>
  <c r="R2092" i="5" s="1"/>
  <c r="R2093" i="5" s="1"/>
  <c r="R2094" i="5" s="1"/>
  <c r="R2095" i="5" s="1"/>
  <c r="R2096" i="5" s="1"/>
  <c r="R2097" i="5" s="1"/>
  <c r="R2098" i="5" s="1"/>
  <c r="R2099" i="5" s="1"/>
  <c r="R2100" i="5" s="1"/>
  <c r="R2101" i="5" s="1"/>
  <c r="R2102" i="5" s="1"/>
  <c r="R2103" i="5" s="1"/>
  <c r="R2104" i="5" s="1"/>
  <c r="R2105" i="5" s="1"/>
  <c r="R2106" i="5" s="1"/>
  <c r="R2107" i="5" s="1"/>
  <c r="R2108" i="5" s="1"/>
  <c r="R2109" i="5" s="1"/>
  <c r="R2110" i="5" s="1"/>
  <c r="R2111" i="5" s="1"/>
  <c r="R2112" i="5" s="1"/>
  <c r="R2113" i="5" s="1"/>
  <c r="R2114" i="5" s="1"/>
  <c r="R2115" i="5" s="1"/>
  <c r="R2116" i="5" s="1"/>
  <c r="R2117" i="5" s="1"/>
  <c r="R2118" i="5" s="1"/>
  <c r="R2119" i="5" s="1"/>
  <c r="R2120" i="5" s="1"/>
  <c r="R2121" i="5" s="1"/>
  <c r="R2122" i="5" s="1"/>
  <c r="R2123" i="5" s="1"/>
  <c r="R2124" i="5" s="1"/>
  <c r="R2125" i="5" s="1"/>
  <c r="R2126" i="5" s="1"/>
  <c r="R2127" i="5" s="1"/>
  <c r="R2128" i="5" s="1"/>
  <c r="R2129" i="5" s="1"/>
  <c r="R2130" i="5" s="1"/>
  <c r="R2131" i="5" s="1"/>
  <c r="R2132" i="5" s="1"/>
  <c r="R2133" i="5" s="1"/>
  <c r="R2134" i="5" s="1"/>
  <c r="R2135" i="5" s="1"/>
  <c r="R2136" i="5" s="1"/>
  <c r="R2137" i="5" s="1"/>
  <c r="R2138" i="5" s="1"/>
  <c r="R2139" i="5" s="1"/>
  <c r="R2140" i="5" s="1"/>
  <c r="R2141" i="5" s="1"/>
  <c r="R2142" i="5" s="1"/>
  <c r="R2143" i="5" s="1"/>
  <c r="R2144" i="5" s="1"/>
  <c r="R2145" i="5" s="1"/>
  <c r="R2146" i="5" s="1"/>
  <c r="R2147" i="5" s="1"/>
  <c r="R2148" i="5" s="1"/>
  <c r="R2149" i="5" s="1"/>
  <c r="R2150" i="5" s="1"/>
  <c r="R2151" i="5" s="1"/>
  <c r="R2152" i="5" s="1"/>
  <c r="R2153" i="5" s="1"/>
  <c r="R2154" i="5" s="1"/>
  <c r="R2155" i="5" s="1"/>
  <c r="R2156" i="5" s="1"/>
  <c r="R2157" i="5" s="1"/>
  <c r="R2158" i="5" s="1"/>
  <c r="R2159" i="5" s="1"/>
  <c r="R2160" i="5" s="1"/>
  <c r="R2161" i="5" s="1"/>
  <c r="R2162" i="5" s="1"/>
  <c r="R2163" i="5" s="1"/>
  <c r="R2164" i="5" s="1"/>
  <c r="R2165" i="5" s="1"/>
  <c r="R2166" i="5" s="1"/>
  <c r="R2167" i="5" s="1"/>
  <c r="R2168" i="5" s="1"/>
  <c r="R2169" i="5" s="1"/>
  <c r="R2170" i="5" s="1"/>
  <c r="R2171" i="5" s="1"/>
  <c r="R2172" i="5" s="1"/>
  <c r="R2173" i="5" s="1"/>
  <c r="R2174" i="5" s="1"/>
  <c r="R2175" i="5" s="1"/>
  <c r="R2176" i="5" s="1"/>
  <c r="R2177" i="5" s="1"/>
  <c r="R2178" i="5" s="1"/>
  <c r="R2179" i="5" s="1"/>
  <c r="R2180" i="5" s="1"/>
  <c r="R2181" i="5" s="1"/>
  <c r="R2182" i="5" s="1"/>
  <c r="R2183" i="5" s="1"/>
  <c r="R2184" i="5" s="1"/>
  <c r="R2185" i="5" s="1"/>
  <c r="R2186" i="5" s="1"/>
  <c r="R2187" i="5" s="1"/>
  <c r="R2188" i="5" s="1"/>
  <c r="R2189" i="5" s="1"/>
  <c r="R2190" i="5" s="1"/>
  <c r="R2191" i="5" s="1"/>
  <c r="R2192" i="5" s="1"/>
  <c r="R2193" i="5" s="1"/>
  <c r="R2194" i="5" s="1"/>
  <c r="R2195" i="5" s="1"/>
  <c r="R2196" i="5" s="1"/>
  <c r="R2197" i="5" s="1"/>
  <c r="R2198" i="5" s="1"/>
  <c r="R2199" i="5" s="1"/>
  <c r="R2200" i="5" s="1"/>
  <c r="R2201" i="5" s="1"/>
  <c r="R2202" i="5" s="1"/>
  <c r="R2203" i="5" s="1"/>
  <c r="R2204" i="5" s="1"/>
  <c r="R2205" i="5" s="1"/>
  <c r="R2206" i="5" s="1"/>
  <c r="R2207" i="5" s="1"/>
  <c r="R2208" i="5" s="1"/>
  <c r="R2209" i="5" s="1"/>
  <c r="R2210" i="5" s="1"/>
  <c r="R2211" i="5" s="1"/>
  <c r="R2212" i="5" s="1"/>
  <c r="R2213" i="5" s="1"/>
  <c r="R2214" i="5" s="1"/>
  <c r="R2215" i="5" s="1"/>
  <c r="R2216" i="5" s="1"/>
  <c r="R2217" i="5" s="1"/>
  <c r="R2218" i="5" s="1"/>
  <c r="R2219" i="5" s="1"/>
  <c r="R2220" i="5" s="1"/>
  <c r="R2221" i="5" s="1"/>
  <c r="R2222" i="5" s="1"/>
  <c r="R2223" i="5" s="1"/>
  <c r="R2224" i="5" s="1"/>
  <c r="R2225" i="5" s="1"/>
  <c r="R2226" i="5" s="1"/>
  <c r="R2227" i="5" s="1"/>
  <c r="R2228" i="5" s="1"/>
  <c r="R2229" i="5" s="1"/>
  <c r="R2230" i="5" s="1"/>
  <c r="R2231" i="5" s="1"/>
  <c r="R2232" i="5" s="1"/>
  <c r="R2233" i="5" s="1"/>
  <c r="R2234" i="5" s="1"/>
  <c r="R2235" i="5" s="1"/>
  <c r="R2236" i="5" s="1"/>
  <c r="R2237" i="5" s="1"/>
  <c r="R2238" i="5" s="1"/>
  <c r="R2239" i="5" s="1"/>
  <c r="R2240" i="5" s="1"/>
  <c r="R2241" i="5" s="1"/>
  <c r="R2242" i="5" s="1"/>
  <c r="R2243" i="5" s="1"/>
  <c r="R2244" i="5" s="1"/>
  <c r="R2245" i="5" s="1"/>
  <c r="R2246" i="5" s="1"/>
  <c r="R2247" i="5" s="1"/>
  <c r="R2248" i="5" s="1"/>
  <c r="R2249" i="5" s="1"/>
  <c r="R2250" i="5" s="1"/>
  <c r="R2251" i="5" s="1"/>
  <c r="R2252" i="5" s="1"/>
  <c r="R2253" i="5" s="1"/>
  <c r="R2254" i="5" s="1"/>
  <c r="R2255" i="5" s="1"/>
  <c r="R2256" i="5" s="1"/>
  <c r="R2257" i="5" s="1"/>
  <c r="R2258" i="5" s="1"/>
  <c r="R2259" i="5" s="1"/>
  <c r="R2260" i="5" s="1"/>
  <c r="R2261" i="5" s="1"/>
  <c r="R2262" i="5" s="1"/>
  <c r="R2263" i="5" s="1"/>
  <c r="R2264" i="5" s="1"/>
  <c r="R2265" i="5" s="1"/>
  <c r="R2266" i="5" s="1"/>
  <c r="R2267" i="5" s="1"/>
  <c r="R2268" i="5" s="1"/>
  <c r="R2269" i="5" s="1"/>
  <c r="R2270" i="5" s="1"/>
  <c r="R2271" i="5" s="1"/>
  <c r="R2272" i="5" s="1"/>
  <c r="R2273" i="5" s="1"/>
  <c r="R2274" i="5" s="1"/>
  <c r="R2275" i="5" s="1"/>
  <c r="R2276" i="5" s="1"/>
  <c r="R2277" i="5" s="1"/>
  <c r="R2278" i="5" s="1"/>
  <c r="R2279" i="5" s="1"/>
  <c r="R2280" i="5" s="1"/>
  <c r="R2281" i="5" s="1"/>
  <c r="R2282" i="5" s="1"/>
  <c r="R2283" i="5" s="1"/>
  <c r="R2284" i="5" s="1"/>
  <c r="R2285" i="5" s="1"/>
  <c r="R2286" i="5" s="1"/>
  <c r="R2287" i="5" s="1"/>
  <c r="R2288" i="5" s="1"/>
  <c r="R2289" i="5" s="1"/>
  <c r="R2290" i="5" s="1"/>
  <c r="R2291" i="5" s="1"/>
  <c r="R2292" i="5" s="1"/>
  <c r="R2293" i="5" s="1"/>
  <c r="R2294" i="5" s="1"/>
  <c r="R2295" i="5" s="1"/>
  <c r="R2296" i="5" s="1"/>
  <c r="R2297" i="5" s="1"/>
  <c r="R2298" i="5" s="1"/>
  <c r="R2299" i="5" s="1"/>
  <c r="R2300" i="5" s="1"/>
  <c r="R2301" i="5" s="1"/>
  <c r="R2302" i="5" s="1"/>
  <c r="R2303" i="5" s="1"/>
  <c r="R2304" i="5" s="1"/>
  <c r="R2305" i="5" s="1"/>
  <c r="R2306" i="5" s="1"/>
  <c r="R2307" i="5" s="1"/>
  <c r="R2308" i="5" s="1"/>
  <c r="R2309" i="5" s="1"/>
  <c r="R2310" i="5" s="1"/>
  <c r="R2311" i="5" s="1"/>
  <c r="R2312" i="5" s="1"/>
  <c r="R2313" i="5" s="1"/>
  <c r="R2314" i="5" s="1"/>
  <c r="R2315" i="5" s="1"/>
  <c r="R2316" i="5" s="1"/>
  <c r="R2317" i="5" s="1"/>
  <c r="R2318" i="5" s="1"/>
  <c r="R2319" i="5" s="1"/>
  <c r="R2320" i="5" s="1"/>
  <c r="R2321" i="5" s="1"/>
  <c r="R2322" i="5" s="1"/>
  <c r="R2323" i="5" s="1"/>
  <c r="R2324" i="5" s="1"/>
  <c r="R2325" i="5" s="1"/>
  <c r="R2326" i="5" s="1"/>
  <c r="R2327" i="5" s="1"/>
  <c r="R2328" i="5" s="1"/>
  <c r="R2329" i="5" s="1"/>
  <c r="R2330" i="5" s="1"/>
  <c r="R2331" i="5" s="1"/>
  <c r="R2332" i="5" s="1"/>
  <c r="R2333" i="5" s="1"/>
  <c r="R2334" i="5" s="1"/>
  <c r="R2335" i="5" s="1"/>
  <c r="R2336" i="5" s="1"/>
  <c r="R2337" i="5" s="1"/>
  <c r="R2338" i="5" s="1"/>
  <c r="R2339" i="5" s="1"/>
  <c r="R2340" i="5" s="1"/>
  <c r="R2341" i="5" s="1"/>
  <c r="R2342" i="5" s="1"/>
  <c r="R2343" i="5" s="1"/>
  <c r="R2344" i="5" s="1"/>
  <c r="R2345" i="5" s="1"/>
  <c r="R2346" i="5" s="1"/>
  <c r="R2347" i="5" s="1"/>
  <c r="R2348" i="5" s="1"/>
  <c r="R2349" i="5" s="1"/>
  <c r="R2350" i="5" s="1"/>
  <c r="R2351" i="5" s="1"/>
  <c r="R2352" i="5" s="1"/>
  <c r="R2353" i="5" s="1"/>
  <c r="R2354" i="5" s="1"/>
  <c r="R2355" i="5" s="1"/>
  <c r="R2356" i="5" s="1"/>
  <c r="R2357" i="5" s="1"/>
  <c r="R2358" i="5" s="1"/>
  <c r="R2359" i="5" s="1"/>
  <c r="R2360" i="5" s="1"/>
  <c r="R2361" i="5" s="1"/>
  <c r="R2362" i="5" s="1"/>
  <c r="R2363" i="5" s="1"/>
  <c r="R2364" i="5" s="1"/>
  <c r="R2365" i="5" s="1"/>
  <c r="R2366" i="5" s="1"/>
  <c r="R2367" i="5" s="1"/>
  <c r="R2368" i="5" s="1"/>
  <c r="R2369" i="5" s="1"/>
  <c r="R2370" i="5" s="1"/>
  <c r="R2371" i="5" s="1"/>
  <c r="R2372" i="5" s="1"/>
  <c r="R2373" i="5" s="1"/>
  <c r="R2374" i="5" s="1"/>
  <c r="R2375" i="5" s="1"/>
  <c r="R2376" i="5" s="1"/>
  <c r="R2377" i="5" s="1"/>
  <c r="R2378" i="5" s="1"/>
  <c r="R2379" i="5" s="1"/>
  <c r="R2380" i="5" s="1"/>
  <c r="R2381" i="5" s="1"/>
  <c r="R2382" i="5" s="1"/>
  <c r="R2383" i="5" s="1"/>
  <c r="R2384" i="5" s="1"/>
  <c r="R2385" i="5" s="1"/>
  <c r="R2386" i="5" s="1"/>
  <c r="R2387" i="5" s="1"/>
  <c r="R2388" i="5" s="1"/>
  <c r="R2389" i="5" s="1"/>
  <c r="R2390" i="5" s="1"/>
  <c r="R2391" i="5" s="1"/>
  <c r="R2392" i="5" s="1"/>
  <c r="R2393" i="5" s="1"/>
  <c r="R2394" i="5" s="1"/>
  <c r="R2395" i="5" s="1"/>
  <c r="R2396" i="5" s="1"/>
  <c r="R2397" i="5" s="1"/>
  <c r="R2398" i="5" s="1"/>
  <c r="R2399" i="5" s="1"/>
  <c r="R2400" i="5" s="1"/>
  <c r="R2401" i="5" s="1"/>
  <c r="R2402" i="5" s="1"/>
  <c r="R2403" i="5" s="1"/>
  <c r="R2404" i="5" s="1"/>
  <c r="R2405" i="5" s="1"/>
  <c r="R2406" i="5" s="1"/>
  <c r="R2407" i="5" s="1"/>
  <c r="R2408" i="5" s="1"/>
  <c r="R2409" i="5" s="1"/>
  <c r="R2410" i="5" s="1"/>
  <c r="R2411" i="5" s="1"/>
  <c r="R2412" i="5" s="1"/>
  <c r="R2413" i="5" s="1"/>
  <c r="R2414" i="5" s="1"/>
  <c r="R2415" i="5" s="1"/>
  <c r="R2416" i="5" s="1"/>
  <c r="R2417" i="5" s="1"/>
  <c r="R2418" i="5" s="1"/>
  <c r="R2419" i="5" s="1"/>
  <c r="R2420" i="5" s="1"/>
  <c r="R2421" i="5" s="1"/>
  <c r="R2422" i="5" s="1"/>
  <c r="R2423" i="5" s="1"/>
  <c r="R2424" i="5" s="1"/>
  <c r="R2425" i="5" s="1"/>
  <c r="R2426" i="5" s="1"/>
  <c r="R2427" i="5" s="1"/>
  <c r="R2428" i="5" s="1"/>
  <c r="R2429" i="5" s="1"/>
  <c r="R2430" i="5" s="1"/>
  <c r="R2431" i="5" s="1"/>
  <c r="R2432" i="5" s="1"/>
  <c r="R2433" i="5" s="1"/>
  <c r="R2434" i="5" s="1"/>
  <c r="R2435" i="5" s="1"/>
  <c r="R2436" i="5" s="1"/>
  <c r="R2437" i="5" s="1"/>
  <c r="R2438" i="5" s="1"/>
  <c r="R2439" i="5" s="1"/>
  <c r="R2440" i="5" s="1"/>
  <c r="R2441" i="5" s="1"/>
  <c r="R2442" i="5" s="1"/>
  <c r="R2443" i="5" s="1"/>
  <c r="R2444" i="5" s="1"/>
  <c r="R2445" i="5" s="1"/>
  <c r="R2446" i="5" s="1"/>
  <c r="R2447" i="5" s="1"/>
  <c r="R2448" i="5" s="1"/>
  <c r="R2449" i="5" s="1"/>
  <c r="R2450" i="5" s="1"/>
  <c r="R2451" i="5" s="1"/>
  <c r="R2452" i="5" s="1"/>
  <c r="R2453" i="5" s="1"/>
  <c r="R2454" i="5" s="1"/>
  <c r="R2455" i="5" s="1"/>
  <c r="R2456" i="5" s="1"/>
  <c r="R2457" i="5" s="1"/>
  <c r="R2458" i="5" s="1"/>
  <c r="R2459" i="5" s="1"/>
  <c r="R2460" i="5" s="1"/>
  <c r="R2461" i="5" s="1"/>
  <c r="R2462" i="5" s="1"/>
  <c r="R2463" i="5" s="1"/>
  <c r="R2464" i="5" s="1"/>
  <c r="R2465" i="5" s="1"/>
  <c r="R2466" i="5" s="1"/>
  <c r="R2467" i="5" s="1"/>
  <c r="R2468" i="5" s="1"/>
  <c r="R2469" i="5" s="1"/>
  <c r="R2470" i="5" s="1"/>
  <c r="R2471" i="5" s="1"/>
  <c r="R2472" i="5" s="1"/>
  <c r="R2473" i="5" s="1"/>
  <c r="R2474" i="5" s="1"/>
  <c r="R2475" i="5" s="1"/>
  <c r="R2476" i="5" s="1"/>
  <c r="R2477" i="5" s="1"/>
  <c r="R2478" i="5" s="1"/>
  <c r="R2479" i="5" s="1"/>
  <c r="R2480" i="5" s="1"/>
  <c r="R2481" i="5" s="1"/>
  <c r="R2482" i="5" s="1"/>
  <c r="R2483" i="5" s="1"/>
  <c r="R2484" i="5" s="1"/>
  <c r="R2485" i="5" s="1"/>
  <c r="R2486" i="5" s="1"/>
  <c r="R2487" i="5" s="1"/>
  <c r="R2488" i="5" s="1"/>
  <c r="R2489" i="5" s="1"/>
  <c r="R2490" i="5" s="1"/>
  <c r="R2491" i="5" s="1"/>
  <c r="R2492" i="5" s="1"/>
  <c r="R2493" i="5" s="1"/>
  <c r="R2494" i="5" s="1"/>
  <c r="R2495" i="5" s="1"/>
  <c r="R2496" i="5" s="1"/>
  <c r="R2497" i="5" s="1"/>
  <c r="R2498" i="5" s="1"/>
  <c r="R2499" i="5" s="1"/>
  <c r="R2500" i="5" s="1"/>
  <c r="R2501" i="5" s="1"/>
  <c r="R2502" i="5" s="1"/>
  <c r="R2503" i="5" s="1"/>
  <c r="R2504" i="5" s="1"/>
  <c r="R2505" i="5" s="1"/>
  <c r="R2506" i="5" s="1"/>
  <c r="R2507" i="5" s="1"/>
  <c r="R2508" i="5" s="1"/>
  <c r="R2509" i="5" s="1"/>
  <c r="R2510" i="5" s="1"/>
  <c r="R2511" i="5" s="1"/>
  <c r="R2512" i="5" s="1"/>
  <c r="R2513" i="5" s="1"/>
  <c r="R2514" i="5" s="1"/>
  <c r="R2515" i="5" s="1"/>
  <c r="R2516" i="5" s="1"/>
  <c r="R2517" i="5" s="1"/>
  <c r="R2518" i="5" s="1"/>
  <c r="R2519" i="5" s="1"/>
  <c r="R2520" i="5" s="1"/>
  <c r="R2521" i="5" s="1"/>
  <c r="R2522" i="5" s="1"/>
  <c r="R2523" i="5" s="1"/>
  <c r="R2524" i="5" s="1"/>
  <c r="R2525" i="5" s="1"/>
  <c r="R2526" i="5" s="1"/>
  <c r="R2527" i="5" s="1"/>
  <c r="R2528" i="5" s="1"/>
  <c r="R2529" i="5" s="1"/>
  <c r="R2530" i="5" s="1"/>
  <c r="R2531" i="5" s="1"/>
  <c r="R2532" i="5" s="1"/>
  <c r="R2533" i="5" s="1"/>
  <c r="R2534" i="5" s="1"/>
  <c r="R2535" i="5" s="1"/>
  <c r="R2536" i="5" s="1"/>
  <c r="R2537" i="5" s="1"/>
  <c r="R2538" i="5" s="1"/>
  <c r="R2539" i="5" s="1"/>
  <c r="R2540" i="5" s="1"/>
  <c r="R2541" i="5" s="1"/>
  <c r="R2542" i="5" s="1"/>
  <c r="R2543" i="5" s="1"/>
  <c r="R2544" i="5" s="1"/>
  <c r="R2545" i="5" s="1"/>
  <c r="R2546" i="5" s="1"/>
  <c r="R2547" i="5" s="1"/>
  <c r="R2548" i="5" s="1"/>
  <c r="R2549" i="5" s="1"/>
  <c r="R2550" i="5" s="1"/>
  <c r="R2551" i="5" s="1"/>
  <c r="R2552" i="5" s="1"/>
  <c r="R2553" i="5" s="1"/>
  <c r="R2554" i="5" s="1"/>
  <c r="R2555" i="5" s="1"/>
  <c r="R2556" i="5" s="1"/>
  <c r="R2557" i="5" s="1"/>
  <c r="R2558" i="5" s="1"/>
  <c r="R2559" i="5" s="1"/>
  <c r="R2560" i="5" s="1"/>
  <c r="R2561" i="5" s="1"/>
  <c r="R2562" i="5" s="1"/>
  <c r="R2563" i="5" s="1"/>
  <c r="R2564" i="5" s="1"/>
  <c r="R2565" i="5" s="1"/>
  <c r="R2566" i="5" s="1"/>
  <c r="R2567" i="5" s="1"/>
  <c r="R2568" i="5" s="1"/>
  <c r="R2569" i="5" s="1"/>
  <c r="R2570" i="5" s="1"/>
  <c r="R2571" i="5" s="1"/>
  <c r="R2572" i="5" s="1"/>
  <c r="R2573" i="5" s="1"/>
  <c r="R2574" i="5" s="1"/>
  <c r="R2575" i="5" s="1"/>
  <c r="R2576" i="5" s="1"/>
  <c r="R2577" i="5" s="1"/>
  <c r="R2578" i="5" s="1"/>
  <c r="R2579" i="5" s="1"/>
  <c r="R2580" i="5" s="1"/>
  <c r="R2581" i="5" s="1"/>
  <c r="R2582" i="5" s="1"/>
  <c r="R2583" i="5" s="1"/>
  <c r="R2584" i="5" s="1"/>
  <c r="R2585" i="5" s="1"/>
  <c r="R2586" i="5" s="1"/>
  <c r="R2587" i="5" s="1"/>
  <c r="R2588" i="5" s="1"/>
  <c r="R2589" i="5" s="1"/>
  <c r="R2590" i="5" s="1"/>
  <c r="R2591" i="5" s="1"/>
  <c r="R2592" i="5" s="1"/>
  <c r="R2593" i="5" s="1"/>
  <c r="R2594" i="5" s="1"/>
  <c r="R2595" i="5" s="1"/>
  <c r="R2596" i="5" s="1"/>
  <c r="R2597" i="5" s="1"/>
  <c r="R2598" i="5" s="1"/>
  <c r="R2599" i="5" s="1"/>
  <c r="R2600" i="5" s="1"/>
  <c r="R2601" i="5" s="1"/>
  <c r="R2602" i="5" s="1"/>
  <c r="R2603" i="5" s="1"/>
  <c r="R2604" i="5" s="1"/>
  <c r="R2605" i="5" s="1"/>
  <c r="R2606" i="5" s="1"/>
  <c r="R2607" i="5" s="1"/>
  <c r="R2608" i="5" s="1"/>
  <c r="R2609" i="5" s="1"/>
  <c r="T54" i="5"/>
  <c r="T55" i="5" s="1"/>
  <c r="T56" i="5" s="1"/>
  <c r="T57" i="5" s="1"/>
  <c r="T58" i="5" s="1"/>
  <c r="T59" i="5" s="1"/>
  <c r="T60" i="5" s="1"/>
  <c r="T61" i="5" s="1"/>
  <c r="T62" i="5" s="1"/>
  <c r="T63" i="5" s="1"/>
  <c r="T64" i="5" s="1"/>
  <c r="P54" i="5"/>
  <c r="P55" i="5" s="1"/>
  <c r="Q55" i="5" s="1"/>
  <c r="Q53" i="5"/>
  <c r="E51" i="5"/>
  <c r="E50" i="5"/>
  <c r="Q54" i="5" l="1"/>
  <c r="P56" i="5"/>
  <c r="BD5" i="1"/>
  <c r="AV3" i="5" a="1"/>
  <c r="AV3" i="5" s="1"/>
  <c r="AV4" i="5" a="1"/>
  <c r="AV4" i="5" s="1"/>
  <c r="AV5" i="5" a="1"/>
  <c r="AV5" i="5" s="1"/>
  <c r="AV6" i="5" a="1"/>
  <c r="AV6" i="5" s="1"/>
  <c r="AV7" i="5" a="1"/>
  <c r="AV7" i="5" s="1"/>
  <c r="AV8" i="5" a="1"/>
  <c r="AV8" i="5" s="1"/>
  <c r="AV9" i="5" a="1"/>
  <c r="AV9" i="5" s="1"/>
  <c r="AV10" i="5" a="1"/>
  <c r="AV10" i="5" s="1"/>
  <c r="AV11" i="5" a="1"/>
  <c r="AV11" i="5" s="1"/>
  <c r="AV12" i="5" a="1"/>
  <c r="AV12" i="5" s="1"/>
  <c r="AV13" i="5" a="1"/>
  <c r="AV13" i="5" s="1"/>
  <c r="AV14" i="5" a="1"/>
  <c r="AV14" i="5" s="1"/>
  <c r="AV15" i="5" a="1"/>
  <c r="AV15" i="5" s="1"/>
  <c r="AV16" i="5" a="1"/>
  <c r="AV16" i="5" s="1"/>
  <c r="AV17" i="5" a="1"/>
  <c r="AV17" i="5" s="1"/>
  <c r="AV18" i="5" a="1"/>
  <c r="AV18" i="5" s="1"/>
  <c r="AV19" i="5" a="1"/>
  <c r="AV19" i="5" s="1"/>
  <c r="AV20" i="5" a="1"/>
  <c r="AV20" i="5" s="1"/>
  <c r="AV21" i="5" a="1"/>
  <c r="AV21" i="5" s="1"/>
  <c r="AV22" i="5" a="1"/>
  <c r="AV22" i="5" s="1"/>
  <c r="AV23" i="5" a="1"/>
  <c r="AV23" i="5" s="1"/>
  <c r="AV24" i="5" a="1"/>
  <c r="AV24" i="5" s="1"/>
  <c r="AV25" i="5" a="1"/>
  <c r="AV25" i="5" s="1"/>
  <c r="AV26" i="5" a="1"/>
  <c r="AV26" i="5" s="1"/>
  <c r="AV27" i="5" a="1"/>
  <c r="AV27" i="5" s="1"/>
  <c r="AV28" i="5" a="1"/>
  <c r="AV28" i="5" s="1"/>
  <c r="AV29" i="5" a="1"/>
  <c r="AV29" i="5" s="1"/>
  <c r="AV30" i="5" a="1"/>
  <c r="AV30" i="5" s="1"/>
  <c r="AV31" i="5" a="1"/>
  <c r="AV31" i="5" s="1"/>
  <c r="AV32" i="5" a="1"/>
  <c r="AV32" i="5" s="1"/>
  <c r="AV33" i="5" a="1"/>
  <c r="AV33" i="5" s="1"/>
  <c r="AV34" i="5" a="1"/>
  <c r="AV34" i="5" s="1"/>
  <c r="AV35" i="5" a="1"/>
  <c r="AV35" i="5" s="1"/>
  <c r="AV36" i="5" a="1"/>
  <c r="AV36" i="5" s="1"/>
  <c r="AV37" i="5" a="1"/>
  <c r="AV37" i="5" s="1"/>
  <c r="AV38" i="5" a="1"/>
  <c r="AV38" i="5" s="1"/>
  <c r="AV39" i="5" a="1"/>
  <c r="AV39" i="5" s="1"/>
  <c r="AV40" i="5" a="1"/>
  <c r="AV40" i="5" s="1"/>
  <c r="AV41" i="5" a="1"/>
  <c r="AV41" i="5" s="1"/>
  <c r="AV42" i="5" a="1"/>
  <c r="AV42" i="5" s="1"/>
  <c r="AV43" i="5" a="1"/>
  <c r="AV43" i="5" s="1"/>
  <c r="AV44" i="5" a="1"/>
  <c r="AV44" i="5" s="1"/>
  <c r="AV45" i="5" a="1"/>
  <c r="AV45" i="5" s="1"/>
  <c r="AV46" i="5" a="1"/>
  <c r="AV46" i="5" s="1"/>
  <c r="AV47" i="5" a="1"/>
  <c r="AV47" i="5" s="1"/>
  <c r="AV48" i="5" a="1"/>
  <c r="AV48" i="5" s="1"/>
  <c r="AV49" i="5" a="1"/>
  <c r="AV49" i="5" s="1"/>
  <c r="AV50" i="5" a="1"/>
  <c r="AV50" i="5" s="1"/>
  <c r="AV51" i="5" a="1"/>
  <c r="AV51" i="5" s="1"/>
  <c r="AV52" i="5" a="1"/>
  <c r="AV52" i="5" s="1"/>
  <c r="AV53" i="5" a="1"/>
  <c r="AV53" i="5" s="1"/>
  <c r="AV54" i="5" a="1"/>
  <c r="AV54" i="5" s="1"/>
  <c r="AV55" i="5" a="1"/>
  <c r="AV55" i="5" s="1"/>
  <c r="AV56" i="5" a="1"/>
  <c r="AV56" i="5" s="1"/>
  <c r="AV57" i="5" a="1"/>
  <c r="AV57" i="5" s="1"/>
  <c r="AV58" i="5" a="1"/>
  <c r="AV58" i="5" s="1"/>
  <c r="AV59" i="5" a="1"/>
  <c r="AV59" i="5" s="1"/>
  <c r="AV60" i="5" a="1"/>
  <c r="AV60" i="5" s="1"/>
  <c r="AV61" i="5" a="1"/>
  <c r="AV61" i="5" s="1"/>
  <c r="AV62" i="5" a="1"/>
  <c r="AV62" i="5" s="1"/>
  <c r="AV63" i="5" a="1"/>
  <c r="AV63" i="5" s="1"/>
  <c r="AV64" i="5" a="1"/>
  <c r="AV64" i="5" s="1"/>
  <c r="AV65" i="5" a="1"/>
  <c r="AV65" i="5" s="1"/>
  <c r="AV66" i="5" a="1"/>
  <c r="AV66" i="5" s="1"/>
  <c r="AV67" i="5" a="1"/>
  <c r="AV67" i="5" s="1"/>
  <c r="AV68" i="5" a="1"/>
  <c r="AV68" i="5" s="1"/>
  <c r="AV69" i="5" a="1"/>
  <c r="AV69" i="5" s="1"/>
  <c r="AV70" i="5" a="1"/>
  <c r="AV70" i="5" s="1"/>
  <c r="AV71" i="5" a="1"/>
  <c r="AV71" i="5" s="1"/>
  <c r="AV72" i="5" a="1"/>
  <c r="AV72" i="5" s="1"/>
  <c r="AV73" i="5" a="1"/>
  <c r="AV73" i="5" s="1"/>
  <c r="AV74" i="5" a="1"/>
  <c r="AV74" i="5" s="1"/>
  <c r="AV75" i="5" a="1"/>
  <c r="AV75" i="5" s="1"/>
  <c r="AV76" i="5" a="1"/>
  <c r="AV76" i="5" s="1"/>
  <c r="AV77" i="5" a="1"/>
  <c r="AV77" i="5" s="1"/>
  <c r="AV78" i="5" a="1"/>
  <c r="AV78" i="5" s="1"/>
  <c r="AV79" i="5" a="1"/>
  <c r="AV79" i="5" s="1"/>
  <c r="AV80" i="5" a="1"/>
  <c r="AV80" i="5" s="1"/>
  <c r="AV81" i="5" a="1"/>
  <c r="AV81" i="5" s="1"/>
  <c r="AV82" i="5" a="1"/>
  <c r="AV82" i="5" s="1"/>
  <c r="AV83" i="5" a="1"/>
  <c r="AV83" i="5" s="1"/>
  <c r="AV84" i="5" a="1"/>
  <c r="AV84" i="5" s="1"/>
  <c r="AV85" i="5" a="1"/>
  <c r="AV85" i="5" s="1"/>
  <c r="AV86" i="5" a="1"/>
  <c r="AV86" i="5" s="1"/>
  <c r="AV87" i="5" a="1"/>
  <c r="AV87" i="5" s="1"/>
  <c r="AV88" i="5" a="1"/>
  <c r="AV88" i="5" s="1"/>
  <c r="AV89" i="5" a="1"/>
  <c r="AV89" i="5" s="1"/>
  <c r="AV90" i="5" a="1"/>
  <c r="AV90" i="5" s="1"/>
  <c r="AV91" i="5" a="1"/>
  <c r="AV91" i="5" s="1"/>
  <c r="AV92" i="5" a="1"/>
  <c r="AV92" i="5" s="1"/>
  <c r="AV93" i="5" a="1"/>
  <c r="AV93" i="5" s="1"/>
  <c r="AV94" i="5" a="1"/>
  <c r="AV94" i="5" s="1"/>
  <c r="AV95" i="5" a="1"/>
  <c r="AV95" i="5" s="1"/>
  <c r="AV96" i="5" a="1"/>
  <c r="AV96" i="5" s="1"/>
  <c r="AV97" i="5" a="1"/>
  <c r="AV97" i="5" s="1"/>
  <c r="AV98" i="5" a="1"/>
  <c r="AV98" i="5" s="1"/>
  <c r="AV99" i="5" a="1"/>
  <c r="AV99" i="5" s="1"/>
  <c r="AV100" i="5" a="1"/>
  <c r="AV100" i="5" s="1"/>
  <c r="AV101" i="5" a="1"/>
  <c r="AV101" i="5" s="1"/>
  <c r="AV102" i="5" a="1"/>
  <c r="AV102" i="5" s="1"/>
  <c r="AV103" i="5" a="1"/>
  <c r="AV103" i="5" s="1"/>
  <c r="AV104" i="5" a="1"/>
  <c r="AV104" i="5" s="1"/>
  <c r="AV105" i="5" a="1"/>
  <c r="AV105" i="5" s="1"/>
  <c r="AV106" i="5" a="1"/>
  <c r="AV106" i="5" s="1"/>
  <c r="AV107" i="5" a="1"/>
  <c r="AV107" i="5" s="1"/>
  <c r="AV108" i="5" a="1"/>
  <c r="AV108" i="5" s="1"/>
  <c r="AV109" i="5" a="1"/>
  <c r="AV109" i="5" s="1"/>
  <c r="AV110" i="5" a="1"/>
  <c r="AV110" i="5" s="1"/>
  <c r="AV111" i="5" a="1"/>
  <c r="AV111" i="5" s="1"/>
  <c r="AV112" i="5" a="1"/>
  <c r="AV112" i="5" s="1"/>
  <c r="AV113" i="5" a="1"/>
  <c r="AV113" i="5" s="1"/>
  <c r="AV114" i="5" a="1"/>
  <c r="AV114" i="5" s="1"/>
  <c r="AV115" i="5" a="1"/>
  <c r="AV115" i="5" s="1"/>
  <c r="AV116" i="5" a="1"/>
  <c r="AV116" i="5" s="1"/>
  <c r="AV117" i="5" a="1"/>
  <c r="AV117" i="5" s="1"/>
  <c r="AV118" i="5" a="1"/>
  <c r="AV118" i="5" s="1"/>
  <c r="AV119" i="5" a="1"/>
  <c r="AV119" i="5" s="1"/>
  <c r="AV120" i="5" a="1"/>
  <c r="AV120" i="5" s="1"/>
  <c r="AV121" i="5" a="1"/>
  <c r="AV121" i="5" s="1"/>
  <c r="AV122" i="5" a="1"/>
  <c r="AV122" i="5" s="1"/>
  <c r="AV123" i="5" a="1"/>
  <c r="AV123" i="5" s="1"/>
  <c r="AV124" i="5" a="1"/>
  <c r="AV124" i="5" s="1"/>
  <c r="AV125" i="5" a="1"/>
  <c r="AV125" i="5" s="1"/>
  <c r="AV126" i="5" a="1"/>
  <c r="AV126" i="5" s="1"/>
  <c r="AV127" i="5" a="1"/>
  <c r="AV127" i="5" s="1"/>
  <c r="AV128" i="5" a="1"/>
  <c r="AV128" i="5" s="1"/>
  <c r="AV129" i="5" a="1"/>
  <c r="AV129" i="5" s="1"/>
  <c r="AV130" i="5" a="1"/>
  <c r="AV130" i="5" s="1"/>
  <c r="AV131" i="5" a="1"/>
  <c r="AV131" i="5" s="1"/>
  <c r="AV132" i="5" a="1"/>
  <c r="AV132" i="5" s="1"/>
  <c r="AV133" i="5" a="1"/>
  <c r="AV133" i="5" s="1"/>
  <c r="AV134" i="5" a="1"/>
  <c r="AV134" i="5" s="1"/>
  <c r="AV135" i="5" a="1"/>
  <c r="AV135" i="5" s="1"/>
  <c r="AV136" i="5" a="1"/>
  <c r="AV136" i="5" s="1"/>
  <c r="AV137" i="5" a="1"/>
  <c r="AV137" i="5" s="1"/>
  <c r="AV138" i="5" a="1"/>
  <c r="AV138" i="5" s="1"/>
  <c r="AV139" i="5" a="1"/>
  <c r="AV139" i="5" s="1"/>
  <c r="AV140" i="5" a="1"/>
  <c r="AV140" i="5" s="1"/>
  <c r="AV141" i="5" a="1"/>
  <c r="AV141" i="5" s="1"/>
  <c r="AV142" i="5" a="1"/>
  <c r="AV142" i="5" s="1"/>
  <c r="AV143" i="5" a="1"/>
  <c r="AV143" i="5" s="1"/>
  <c r="AV144" i="5" a="1"/>
  <c r="AV144" i="5" s="1"/>
  <c r="AV145" i="5" a="1"/>
  <c r="AV145" i="5" s="1"/>
  <c r="AV146" i="5" a="1"/>
  <c r="AV146" i="5" s="1"/>
  <c r="AV147" i="5" a="1"/>
  <c r="AV147" i="5" s="1"/>
  <c r="AV148" i="5" a="1"/>
  <c r="AV148" i="5" s="1"/>
  <c r="AV149" i="5" a="1"/>
  <c r="AV149" i="5" s="1"/>
  <c r="AV150" i="5" a="1"/>
  <c r="AV150" i="5" s="1"/>
  <c r="AV151" i="5" a="1"/>
  <c r="AV151" i="5" s="1"/>
  <c r="AV152" i="5" a="1"/>
  <c r="AV152" i="5" s="1"/>
  <c r="AV153" i="5" a="1"/>
  <c r="AV153" i="5" s="1"/>
  <c r="AV154" i="5" a="1"/>
  <c r="AV154" i="5" s="1"/>
  <c r="AV155" i="5" a="1"/>
  <c r="AV155" i="5" s="1"/>
  <c r="AV156" i="5" a="1"/>
  <c r="AV156" i="5" s="1"/>
  <c r="AV157" i="5" a="1"/>
  <c r="AV157" i="5" s="1"/>
  <c r="AV158" i="5" a="1"/>
  <c r="AV158" i="5" s="1"/>
  <c r="AV159" i="5" a="1"/>
  <c r="AV159" i="5" s="1"/>
  <c r="AV160" i="5" a="1"/>
  <c r="AV160" i="5" s="1"/>
  <c r="AV161" i="5" a="1"/>
  <c r="AV161" i="5" s="1"/>
  <c r="AV162" i="5" a="1"/>
  <c r="AV162" i="5" s="1"/>
  <c r="AV163" i="5" a="1"/>
  <c r="AV163" i="5" s="1"/>
  <c r="AV164" i="5" a="1"/>
  <c r="AV164" i="5" s="1"/>
  <c r="AV165" i="5" a="1"/>
  <c r="AV165" i="5" s="1"/>
  <c r="AV166" i="5" a="1"/>
  <c r="AV166" i="5" s="1"/>
  <c r="AV167" i="5" a="1"/>
  <c r="AV167" i="5" s="1"/>
  <c r="AV168" i="5" a="1"/>
  <c r="AV168" i="5" s="1"/>
  <c r="AV169" i="5" a="1"/>
  <c r="AV169" i="5" s="1"/>
  <c r="AV170" i="5" a="1"/>
  <c r="AV170" i="5" s="1"/>
  <c r="AV171" i="5" a="1"/>
  <c r="AV171" i="5" s="1"/>
  <c r="AV172" i="5" a="1"/>
  <c r="AV172" i="5" s="1"/>
  <c r="AV173" i="5" a="1"/>
  <c r="AV173" i="5" s="1"/>
  <c r="AV174" i="5" a="1"/>
  <c r="AV174" i="5" s="1"/>
  <c r="AV175" i="5" a="1"/>
  <c r="AV175" i="5" s="1"/>
  <c r="AV176" i="5" a="1"/>
  <c r="AV176" i="5" s="1"/>
  <c r="AV177" i="5" a="1"/>
  <c r="AV177" i="5" s="1"/>
  <c r="AV178" i="5" a="1"/>
  <c r="AV178" i="5" s="1"/>
  <c r="AV179" i="5" a="1"/>
  <c r="AV179" i="5" s="1"/>
  <c r="AV180" i="5" a="1"/>
  <c r="AV180" i="5" s="1"/>
  <c r="AV181" i="5" a="1"/>
  <c r="AV181" i="5" s="1"/>
  <c r="AV182" i="5" a="1"/>
  <c r="AV182" i="5" s="1"/>
  <c r="AV183" i="5" a="1"/>
  <c r="AV183" i="5" s="1"/>
  <c r="AV184" i="5" a="1"/>
  <c r="AV184" i="5" s="1"/>
  <c r="AV185" i="5" a="1"/>
  <c r="AV185" i="5" s="1"/>
  <c r="AV186" i="5" a="1"/>
  <c r="AV186" i="5" s="1"/>
  <c r="AV187" i="5" a="1"/>
  <c r="AV187" i="5" s="1"/>
  <c r="AV188" i="5" a="1"/>
  <c r="AV188" i="5" s="1"/>
  <c r="AV189" i="5" a="1"/>
  <c r="AV189" i="5" s="1"/>
  <c r="AV190" i="5" a="1"/>
  <c r="AV190" i="5" s="1"/>
  <c r="AV191" i="5" a="1"/>
  <c r="AV191" i="5" s="1"/>
  <c r="AV192" i="5" a="1"/>
  <c r="AV192" i="5" s="1"/>
  <c r="AV193" i="5" a="1"/>
  <c r="AV193" i="5" s="1"/>
  <c r="AV194" i="5" a="1"/>
  <c r="AV194" i="5" s="1"/>
  <c r="AV195" i="5" a="1"/>
  <c r="AV195" i="5" s="1"/>
  <c r="AV196" i="5" a="1"/>
  <c r="AV196" i="5" s="1"/>
  <c r="AV197" i="5" a="1"/>
  <c r="AV197" i="5" s="1"/>
  <c r="AV198" i="5" a="1"/>
  <c r="AV198" i="5" s="1"/>
  <c r="AV199" i="5" a="1"/>
  <c r="AV199" i="5" s="1"/>
  <c r="AV200" i="5" a="1"/>
  <c r="AV200" i="5" s="1"/>
  <c r="AV201" i="5" a="1"/>
  <c r="AV201" i="5" s="1"/>
  <c r="AV202" i="5" a="1"/>
  <c r="AV202" i="5" s="1"/>
  <c r="AV203" i="5" a="1"/>
  <c r="AV203" i="5" s="1"/>
  <c r="AV204" i="5" a="1"/>
  <c r="AV204" i="5" s="1"/>
  <c r="AV205" i="5" a="1"/>
  <c r="AV205" i="5" s="1"/>
  <c r="AV206" i="5" a="1"/>
  <c r="AV206" i="5" s="1"/>
  <c r="AV207" i="5" a="1"/>
  <c r="AV207" i="5" s="1"/>
  <c r="AV208" i="5" a="1"/>
  <c r="AV208" i="5" s="1"/>
  <c r="AV209" i="5" a="1"/>
  <c r="AV209" i="5" s="1"/>
  <c r="AV210" i="5" a="1"/>
  <c r="AV210" i="5" s="1"/>
  <c r="AV211" i="5" a="1"/>
  <c r="AV211" i="5" s="1"/>
  <c r="AV212" i="5" a="1"/>
  <c r="AV212" i="5" s="1"/>
  <c r="AV213" i="5" a="1"/>
  <c r="AV213" i="5" s="1"/>
  <c r="AV214" i="5" a="1"/>
  <c r="AV214" i="5" s="1"/>
  <c r="AV215" i="5" a="1"/>
  <c r="AV215" i="5" s="1"/>
  <c r="AV216" i="5" a="1"/>
  <c r="AV216" i="5" s="1"/>
  <c r="AV217" i="5" a="1"/>
  <c r="AV217" i="5" s="1"/>
  <c r="AV218" i="5" a="1"/>
  <c r="AV218" i="5" s="1"/>
  <c r="AV219" i="5" a="1"/>
  <c r="AV219" i="5" s="1"/>
  <c r="AV220" i="5" a="1"/>
  <c r="AV220" i="5" s="1"/>
  <c r="AV221" i="5" a="1"/>
  <c r="AV221" i="5" s="1"/>
  <c r="AV222" i="5" a="1"/>
  <c r="AV222" i="5" s="1"/>
  <c r="AV223" i="5" a="1"/>
  <c r="AV223" i="5" s="1"/>
  <c r="AV224" i="5" a="1"/>
  <c r="AV224" i="5" s="1"/>
  <c r="AV225" i="5" a="1"/>
  <c r="AV225" i="5" s="1"/>
  <c r="AV226" i="5" a="1"/>
  <c r="AV226" i="5" s="1"/>
  <c r="AV227" i="5" a="1"/>
  <c r="AV227" i="5" s="1"/>
  <c r="AV228" i="5" a="1"/>
  <c r="AV228" i="5" s="1"/>
  <c r="AV229" i="5" a="1"/>
  <c r="AV229" i="5" s="1"/>
  <c r="AV230" i="5" a="1"/>
  <c r="AV230" i="5" s="1"/>
  <c r="AV231" i="5" a="1"/>
  <c r="AV231" i="5" s="1"/>
  <c r="AV232" i="5" a="1"/>
  <c r="AV232" i="5" s="1"/>
  <c r="AV233" i="5" a="1"/>
  <c r="AV233" i="5" s="1"/>
  <c r="AV234" i="5" a="1"/>
  <c r="AV234" i="5" s="1"/>
  <c r="AV235" i="5" a="1"/>
  <c r="AV235" i="5" s="1"/>
  <c r="AV236" i="5" a="1"/>
  <c r="AV236" i="5" s="1"/>
  <c r="AV237" i="5" a="1"/>
  <c r="AV237" i="5" s="1"/>
  <c r="AV238" i="5" a="1"/>
  <c r="AV238" i="5" s="1"/>
  <c r="AV239" i="5" a="1"/>
  <c r="AV239" i="5" s="1"/>
  <c r="AV240" i="5" a="1"/>
  <c r="AV240" i="5" s="1"/>
  <c r="AV241" i="5" a="1"/>
  <c r="AV241" i="5" s="1"/>
  <c r="AV242" i="5" a="1"/>
  <c r="AV242" i="5" s="1"/>
  <c r="AV243" i="5" a="1"/>
  <c r="AV243" i="5" s="1"/>
  <c r="AV244" i="5" a="1"/>
  <c r="AV244" i="5" s="1"/>
  <c r="AV245" i="5" a="1"/>
  <c r="AV245" i="5" s="1"/>
  <c r="AV246" i="5" a="1"/>
  <c r="AV246" i="5" s="1"/>
  <c r="AV247" i="5" a="1"/>
  <c r="AV247" i="5" s="1"/>
  <c r="AV248" i="5" a="1"/>
  <c r="AV248" i="5" s="1"/>
  <c r="AV249" i="5" a="1"/>
  <c r="AV249" i="5" s="1"/>
  <c r="AV250" i="5" a="1"/>
  <c r="AV250" i="5" s="1"/>
  <c r="AV251" i="5" a="1"/>
  <c r="AV251" i="5" s="1"/>
  <c r="AV252" i="5" a="1"/>
  <c r="AV252" i="5" s="1"/>
  <c r="AV253" i="5" a="1"/>
  <c r="AV253" i="5" s="1"/>
  <c r="AV254" i="5" a="1"/>
  <c r="AV254" i="5" s="1"/>
  <c r="AV255" i="5" a="1"/>
  <c r="AV255" i="5" s="1"/>
  <c r="AV256" i="5" a="1"/>
  <c r="AV256" i="5" s="1"/>
  <c r="AV257" i="5" a="1"/>
  <c r="AV257" i="5" s="1"/>
  <c r="AV258" i="5" a="1"/>
  <c r="AV258" i="5" s="1"/>
  <c r="AV259" i="5" a="1"/>
  <c r="AV259" i="5" s="1"/>
  <c r="AV260" i="5" a="1"/>
  <c r="AV260" i="5" s="1"/>
  <c r="AV261" i="5" a="1"/>
  <c r="AV261" i="5" s="1"/>
  <c r="AV262" i="5" a="1"/>
  <c r="AV262" i="5" s="1"/>
  <c r="AV263" i="5" a="1"/>
  <c r="AV263" i="5" s="1"/>
  <c r="AV264" i="5" a="1"/>
  <c r="AV264" i="5" s="1"/>
  <c r="AV265" i="5" a="1"/>
  <c r="AV265" i="5" s="1"/>
  <c r="AV266" i="5" a="1"/>
  <c r="AV266" i="5" s="1"/>
  <c r="AV267" i="5" a="1"/>
  <c r="AV267" i="5" s="1"/>
  <c r="AV268" i="5" a="1"/>
  <c r="AV268" i="5" s="1"/>
  <c r="AV269" i="5" a="1"/>
  <c r="AV269" i="5" s="1"/>
  <c r="AV270" i="5" a="1"/>
  <c r="AV270" i="5" s="1"/>
  <c r="AV271" i="5" a="1"/>
  <c r="AV271" i="5" s="1"/>
  <c r="AV272" i="5" a="1"/>
  <c r="AV272" i="5" s="1"/>
  <c r="AV273" i="5" a="1"/>
  <c r="AV273" i="5" s="1"/>
  <c r="AV274" i="5" a="1"/>
  <c r="AV274" i="5" s="1"/>
  <c r="AV275" i="5" a="1"/>
  <c r="AV275" i="5" s="1"/>
  <c r="AV276" i="5" a="1"/>
  <c r="AV276" i="5" s="1"/>
  <c r="AV277" i="5" a="1"/>
  <c r="AV277" i="5" s="1"/>
  <c r="AV278" i="5" a="1"/>
  <c r="AV278" i="5" s="1"/>
  <c r="AV279" i="5" a="1"/>
  <c r="AV279" i="5" s="1"/>
  <c r="AV280" i="5" a="1"/>
  <c r="AV280" i="5" s="1"/>
  <c r="AV281" i="5" a="1"/>
  <c r="AV281" i="5" s="1"/>
  <c r="AV282" i="5" a="1"/>
  <c r="AV282" i="5" s="1"/>
  <c r="AV283" i="5" a="1"/>
  <c r="AV283" i="5" s="1"/>
  <c r="AV284" i="5" a="1"/>
  <c r="AV284" i="5" s="1"/>
  <c r="AV285" i="5" a="1"/>
  <c r="AV285" i="5" s="1"/>
  <c r="AV286" i="5" a="1"/>
  <c r="AV286" i="5" s="1"/>
  <c r="AV287" i="5" a="1"/>
  <c r="AV287" i="5" s="1"/>
  <c r="AV288" i="5" a="1"/>
  <c r="AV288" i="5" s="1"/>
  <c r="AV289" i="5" a="1"/>
  <c r="AV289" i="5" s="1"/>
  <c r="AV290" i="5" a="1"/>
  <c r="AV290" i="5" s="1"/>
  <c r="AV291" i="5" a="1"/>
  <c r="AV291" i="5" s="1"/>
  <c r="AV292" i="5" a="1"/>
  <c r="AV292" i="5" s="1"/>
  <c r="AV293" i="5" a="1"/>
  <c r="AV293" i="5" s="1"/>
  <c r="AV294" i="5" a="1"/>
  <c r="AV294" i="5" s="1"/>
  <c r="AV295" i="5" a="1"/>
  <c r="AV295" i="5" s="1"/>
  <c r="AV296" i="5" a="1"/>
  <c r="AV296" i="5" s="1"/>
  <c r="AV297" i="5" a="1"/>
  <c r="AV297" i="5" s="1"/>
  <c r="AV298" i="5" a="1"/>
  <c r="AV298" i="5" s="1"/>
  <c r="AV299" i="5" a="1"/>
  <c r="AV299" i="5" s="1"/>
  <c r="AV300" i="5" a="1"/>
  <c r="AV300" i="5" s="1"/>
  <c r="AV301" i="5" a="1"/>
  <c r="AV301" i="5" s="1"/>
  <c r="AV302" i="5" a="1"/>
  <c r="AV302" i="5" s="1"/>
  <c r="AV303" i="5" a="1"/>
  <c r="AV303" i="5" s="1"/>
  <c r="AV304" i="5" a="1"/>
  <c r="AV304" i="5" s="1"/>
  <c r="AV305" i="5" a="1"/>
  <c r="AV305" i="5" s="1"/>
  <c r="AV306" i="5" a="1"/>
  <c r="AV306" i="5" s="1"/>
  <c r="AV307" i="5" a="1"/>
  <c r="AV307" i="5" s="1"/>
  <c r="AV308" i="5" a="1"/>
  <c r="AV308" i="5" s="1"/>
  <c r="AV309" i="5" a="1"/>
  <c r="AV309" i="5" s="1"/>
  <c r="AV310" i="5" a="1"/>
  <c r="AV310" i="5" s="1"/>
  <c r="AV311" i="5" a="1"/>
  <c r="AV311" i="5" s="1"/>
  <c r="AV312" i="5" a="1"/>
  <c r="AV312" i="5" s="1"/>
  <c r="AV313" i="5" a="1"/>
  <c r="AV313" i="5" s="1"/>
  <c r="AV314" i="5" a="1"/>
  <c r="AV314" i="5" s="1"/>
  <c r="AV315" i="5" a="1"/>
  <c r="AV315" i="5" s="1"/>
  <c r="AV316" i="5" a="1"/>
  <c r="AV316" i="5" s="1"/>
  <c r="AV317" i="5" a="1"/>
  <c r="AV317" i="5" s="1"/>
  <c r="AV318" i="5" a="1"/>
  <c r="AV318" i="5" s="1"/>
  <c r="AV319" i="5" a="1"/>
  <c r="AV319" i="5" s="1"/>
  <c r="AV320" i="5" a="1"/>
  <c r="AV320" i="5" s="1"/>
  <c r="AV321" i="5" a="1"/>
  <c r="AV321" i="5" s="1"/>
  <c r="AV322" i="5" a="1"/>
  <c r="AV322" i="5" s="1"/>
  <c r="AV323" i="5" a="1"/>
  <c r="AV323" i="5" s="1"/>
  <c r="AV324" i="5" a="1"/>
  <c r="AV324" i="5" s="1"/>
  <c r="AV325" i="5" a="1"/>
  <c r="AV325" i="5" s="1"/>
  <c r="AV326" i="5" a="1"/>
  <c r="AV326" i="5" s="1"/>
  <c r="AV327" i="5" a="1"/>
  <c r="AV327" i="5" s="1"/>
  <c r="AV328" i="5" a="1"/>
  <c r="AV328" i="5" s="1"/>
  <c r="AV329" i="5" a="1"/>
  <c r="AV329" i="5" s="1"/>
  <c r="AV330" i="5" a="1"/>
  <c r="AV330" i="5" s="1"/>
  <c r="AV331" i="5" a="1"/>
  <c r="AV331" i="5" s="1"/>
  <c r="AV332" i="5" a="1"/>
  <c r="AV332" i="5" s="1"/>
  <c r="AV333" i="5" a="1"/>
  <c r="AV333" i="5" s="1"/>
  <c r="AV334" i="5" a="1"/>
  <c r="AV334" i="5" s="1"/>
  <c r="AV335" i="5" a="1"/>
  <c r="AV335" i="5" s="1"/>
  <c r="AV336" i="5" a="1"/>
  <c r="AV336" i="5" s="1"/>
  <c r="AV337" i="5" a="1"/>
  <c r="AV337" i="5" s="1"/>
  <c r="AV338" i="5" a="1"/>
  <c r="AV338" i="5" s="1"/>
  <c r="AV339" i="5" a="1"/>
  <c r="AV339" i="5" s="1"/>
  <c r="AV340" i="5" a="1"/>
  <c r="AV340" i="5" s="1"/>
  <c r="AV341" i="5" a="1"/>
  <c r="AV341" i="5" s="1"/>
  <c r="AV342" i="5" a="1"/>
  <c r="AV342" i="5" s="1"/>
  <c r="AV343" i="5" a="1"/>
  <c r="AV343" i="5" s="1"/>
  <c r="AV344" i="5" a="1"/>
  <c r="AV344" i="5" s="1"/>
  <c r="AV345" i="5" a="1"/>
  <c r="AV345" i="5" s="1"/>
  <c r="AV346" i="5" a="1"/>
  <c r="AV346" i="5" s="1"/>
  <c r="AV347" i="5" a="1"/>
  <c r="AV347" i="5" s="1"/>
  <c r="AV348" i="5" a="1"/>
  <c r="AV348" i="5" s="1"/>
  <c r="AV349" i="5" a="1"/>
  <c r="AV349" i="5" s="1"/>
  <c r="AV350" i="5" a="1"/>
  <c r="AV350" i="5" s="1"/>
  <c r="AV351" i="5" a="1"/>
  <c r="AV351" i="5" s="1"/>
  <c r="AV352" i="5" a="1"/>
  <c r="AV352" i="5" s="1"/>
  <c r="AV353" i="5" a="1"/>
  <c r="AV353" i="5" s="1"/>
  <c r="AV354" i="5" a="1"/>
  <c r="AV354" i="5" s="1"/>
  <c r="AV355" i="5" a="1"/>
  <c r="AV355" i="5" s="1"/>
  <c r="AV356" i="5" a="1"/>
  <c r="AV356" i="5" s="1"/>
  <c r="AV357" i="5" a="1"/>
  <c r="AV357" i="5" s="1"/>
  <c r="AV358" i="5" a="1"/>
  <c r="AV358" i="5" s="1"/>
  <c r="AV359" i="5" a="1"/>
  <c r="AV359" i="5" s="1"/>
  <c r="AV360" i="5" a="1"/>
  <c r="AV360" i="5" s="1"/>
  <c r="AV361" i="5" a="1"/>
  <c r="AV361" i="5" s="1"/>
  <c r="AV362" i="5" a="1"/>
  <c r="AV362" i="5" s="1"/>
  <c r="AV363" i="5" a="1"/>
  <c r="AV363" i="5" s="1"/>
  <c r="AV364" i="5" a="1"/>
  <c r="AV364" i="5" s="1"/>
  <c r="AV365" i="5" a="1"/>
  <c r="AV365" i="5" s="1"/>
  <c r="AV366" i="5" a="1"/>
  <c r="AV366" i="5" s="1"/>
  <c r="AV367" i="5" a="1"/>
  <c r="AV367" i="5" s="1"/>
  <c r="AV368" i="5" a="1"/>
  <c r="AV368" i="5" s="1"/>
  <c r="AV369" i="5" a="1"/>
  <c r="AV369" i="5" s="1"/>
  <c r="AV370" i="5" a="1"/>
  <c r="AV370" i="5" s="1"/>
  <c r="AV371" i="5" a="1"/>
  <c r="AV371" i="5" s="1"/>
  <c r="AV372" i="5" a="1"/>
  <c r="AV372" i="5" s="1"/>
  <c r="AV373" i="5" a="1"/>
  <c r="AV373" i="5" s="1"/>
  <c r="AV374" i="5" a="1"/>
  <c r="AV374" i="5" s="1"/>
  <c r="AV375" i="5" a="1"/>
  <c r="AV375" i="5" s="1"/>
  <c r="AV376" i="5" a="1"/>
  <c r="AV376" i="5" s="1"/>
  <c r="AV377" i="5" a="1"/>
  <c r="AV377" i="5" s="1"/>
  <c r="AV378" i="5" a="1"/>
  <c r="AV378" i="5" s="1"/>
  <c r="AV379" i="5" a="1"/>
  <c r="AV379" i="5" s="1"/>
  <c r="AV380" i="5" a="1"/>
  <c r="AV380" i="5" s="1"/>
  <c r="AV381" i="5" a="1"/>
  <c r="AV381" i="5" s="1"/>
  <c r="AV382" i="5" a="1"/>
  <c r="AV382" i="5" s="1"/>
  <c r="AV383" i="5" a="1"/>
  <c r="AV383" i="5" s="1"/>
  <c r="AV384" i="5" a="1"/>
  <c r="AV384" i="5" s="1"/>
  <c r="AV385" i="5" a="1"/>
  <c r="AV385" i="5" s="1"/>
  <c r="AV386" i="5" a="1"/>
  <c r="AV386" i="5" s="1"/>
  <c r="AV387" i="5" a="1"/>
  <c r="AV387" i="5" s="1"/>
  <c r="AV388" i="5" a="1"/>
  <c r="AV388" i="5" s="1"/>
  <c r="AV389" i="5" a="1"/>
  <c r="AV389" i="5" s="1"/>
  <c r="AV390" i="5" a="1"/>
  <c r="AV390" i="5" s="1"/>
  <c r="AV391" i="5" a="1"/>
  <c r="AV391" i="5" s="1"/>
  <c r="AV392" i="5" a="1"/>
  <c r="AV392" i="5" s="1"/>
  <c r="AV393" i="5" a="1"/>
  <c r="AV393" i="5" s="1"/>
  <c r="AV394" i="5" a="1"/>
  <c r="AV394" i="5" s="1"/>
  <c r="AV395" i="5" a="1"/>
  <c r="AV395" i="5" s="1"/>
  <c r="AV396" i="5" a="1"/>
  <c r="AV396" i="5" s="1"/>
  <c r="AV397" i="5" a="1"/>
  <c r="AV397" i="5" s="1"/>
  <c r="AV398" i="5" a="1"/>
  <c r="AV398" i="5" s="1"/>
  <c r="AV399" i="5" a="1"/>
  <c r="AV399" i="5" s="1"/>
  <c r="AV400" i="5" a="1"/>
  <c r="AV400" i="5" s="1"/>
  <c r="AV401" i="5" a="1"/>
  <c r="AV401" i="5" s="1"/>
  <c r="AV402" i="5" a="1"/>
  <c r="AV402" i="5" s="1"/>
  <c r="AV403" i="5" a="1"/>
  <c r="AV403" i="5" s="1"/>
  <c r="AV404" i="5" a="1"/>
  <c r="AV404" i="5" s="1"/>
  <c r="AV405" i="5" a="1"/>
  <c r="AV405" i="5" s="1"/>
  <c r="AV406" i="5" a="1"/>
  <c r="AV406" i="5" s="1"/>
  <c r="AV407" i="5" a="1"/>
  <c r="AV407" i="5" s="1"/>
  <c r="AV408" i="5" a="1"/>
  <c r="AV408" i="5" s="1"/>
  <c r="AV409" i="5" a="1"/>
  <c r="AV409" i="5" s="1"/>
  <c r="AV410" i="5" a="1"/>
  <c r="AV410" i="5" s="1"/>
  <c r="AV411" i="5" a="1"/>
  <c r="AV411" i="5" s="1"/>
  <c r="AV412" i="5" a="1"/>
  <c r="AV412" i="5" s="1"/>
  <c r="AV413" i="5" a="1"/>
  <c r="AV413" i="5" s="1"/>
  <c r="AV414" i="5" a="1"/>
  <c r="AV414" i="5" s="1"/>
  <c r="AV415" i="5" a="1"/>
  <c r="AV415" i="5" s="1"/>
  <c r="AV416" i="5" a="1"/>
  <c r="AV416" i="5" s="1"/>
  <c r="AV417" i="5" a="1"/>
  <c r="AV417" i="5" s="1"/>
  <c r="AV418" i="5" a="1"/>
  <c r="AV418" i="5" s="1"/>
  <c r="AV419" i="5" a="1"/>
  <c r="AV419" i="5" s="1"/>
  <c r="AV420" i="5" a="1"/>
  <c r="AV420" i="5" s="1"/>
  <c r="AV421" i="5" a="1"/>
  <c r="AV421" i="5" s="1"/>
  <c r="AV422" i="5" a="1"/>
  <c r="AV422" i="5" s="1"/>
  <c r="AV423" i="5" a="1"/>
  <c r="AV423" i="5" s="1"/>
  <c r="AV424" i="5" a="1"/>
  <c r="AV424" i="5" s="1"/>
  <c r="AV425" i="5" a="1"/>
  <c r="AV425" i="5" s="1"/>
  <c r="AV426" i="5" a="1"/>
  <c r="AV426" i="5" s="1"/>
  <c r="AV427" i="5" a="1"/>
  <c r="AV427" i="5" s="1"/>
  <c r="AV428" i="5" a="1"/>
  <c r="AV428" i="5" s="1"/>
  <c r="AV429" i="5" a="1"/>
  <c r="AV429" i="5" s="1"/>
  <c r="AV430" i="5" a="1"/>
  <c r="AV430" i="5" s="1"/>
  <c r="AV431" i="5" a="1"/>
  <c r="AV431" i="5" s="1"/>
  <c r="AV432" i="5" a="1"/>
  <c r="AV432" i="5" s="1"/>
  <c r="AV433" i="5" a="1"/>
  <c r="AV433" i="5" s="1"/>
  <c r="AV434" i="5" a="1"/>
  <c r="AV434" i="5" s="1"/>
  <c r="AV435" i="5" a="1"/>
  <c r="AV435" i="5" s="1"/>
  <c r="AV436" i="5" a="1"/>
  <c r="AV436" i="5" s="1"/>
  <c r="AV437" i="5" a="1"/>
  <c r="AV437" i="5" s="1"/>
  <c r="AV438" i="5" a="1"/>
  <c r="AV438" i="5" s="1"/>
  <c r="AV439" i="5" a="1"/>
  <c r="AV439" i="5" s="1"/>
  <c r="AV440" i="5" a="1"/>
  <c r="AV440" i="5" s="1"/>
  <c r="AV441" i="5" a="1"/>
  <c r="AV441" i="5" s="1"/>
  <c r="AV442" i="5" a="1"/>
  <c r="AV442" i="5" s="1"/>
  <c r="AV443" i="5" a="1"/>
  <c r="AV443" i="5" s="1"/>
  <c r="AV444" i="5" a="1"/>
  <c r="AV444" i="5" s="1"/>
  <c r="AV445" i="5" a="1"/>
  <c r="AV445" i="5" s="1"/>
  <c r="AV446" i="5" a="1"/>
  <c r="AV446" i="5" s="1"/>
  <c r="AV447" i="5" a="1"/>
  <c r="AV447" i="5" s="1"/>
  <c r="AV448" i="5" a="1"/>
  <c r="AV448" i="5" s="1"/>
  <c r="AV449" i="5" a="1"/>
  <c r="AV449" i="5" s="1"/>
  <c r="AV450" i="5" a="1"/>
  <c r="AV450" i="5" s="1"/>
  <c r="AV451" i="5" a="1"/>
  <c r="AV451" i="5" s="1"/>
  <c r="AV452" i="5" a="1"/>
  <c r="AV452" i="5" s="1"/>
  <c r="AV453" i="5" a="1"/>
  <c r="AV453" i="5" s="1"/>
  <c r="AV454" i="5" a="1"/>
  <c r="AV454" i="5" s="1"/>
  <c r="AV455" i="5" a="1"/>
  <c r="AV455" i="5" s="1"/>
  <c r="AV456" i="5" a="1"/>
  <c r="AV456" i="5" s="1"/>
  <c r="AV457" i="5" a="1"/>
  <c r="AV457" i="5" s="1"/>
  <c r="AV458" i="5" a="1"/>
  <c r="AV458" i="5" s="1"/>
  <c r="AV459" i="5" a="1"/>
  <c r="AV459" i="5" s="1"/>
  <c r="AV460" i="5" a="1"/>
  <c r="AV460" i="5" s="1"/>
  <c r="AV461" i="5" a="1"/>
  <c r="AV461" i="5" s="1"/>
  <c r="AV462" i="5" a="1"/>
  <c r="AV462" i="5" s="1"/>
  <c r="AV463" i="5" a="1"/>
  <c r="AV463" i="5" s="1"/>
  <c r="AV464" i="5" a="1"/>
  <c r="AV464" i="5" s="1"/>
  <c r="AV465" i="5" a="1"/>
  <c r="AV465" i="5" s="1"/>
  <c r="AV466" i="5" a="1"/>
  <c r="AV466" i="5" s="1"/>
  <c r="AV467" i="5" a="1"/>
  <c r="AV467" i="5" s="1"/>
  <c r="AV468" i="5" a="1"/>
  <c r="AV468" i="5" s="1"/>
  <c r="AV469" i="5" a="1"/>
  <c r="AV469" i="5" s="1"/>
  <c r="AV470" i="5" a="1"/>
  <c r="AV470" i="5" s="1"/>
  <c r="AV471" i="5" a="1"/>
  <c r="AV471" i="5" s="1"/>
  <c r="AV472" i="5" a="1"/>
  <c r="AV472" i="5" s="1"/>
  <c r="AV473" i="5" a="1"/>
  <c r="AV473" i="5" s="1"/>
  <c r="AV474" i="5" a="1"/>
  <c r="AV474" i="5" s="1"/>
  <c r="AV475" i="5" a="1"/>
  <c r="AV475" i="5" s="1"/>
  <c r="AV476" i="5" a="1"/>
  <c r="AV476" i="5" s="1"/>
  <c r="AV477" i="5" a="1"/>
  <c r="AV477" i="5" s="1"/>
  <c r="AV478" i="5" a="1"/>
  <c r="AV478" i="5" s="1"/>
  <c r="AV479" i="5" a="1"/>
  <c r="AV479" i="5" s="1"/>
  <c r="AV480" i="5" a="1"/>
  <c r="AV480" i="5" s="1"/>
  <c r="AV481" i="5" a="1"/>
  <c r="AV481" i="5" s="1"/>
  <c r="AV482" i="5" a="1"/>
  <c r="AV482" i="5" s="1"/>
  <c r="AV483" i="5" a="1"/>
  <c r="AV483" i="5" s="1"/>
  <c r="AV484" i="5" a="1"/>
  <c r="AV484" i="5" s="1"/>
  <c r="AV485" i="5" a="1"/>
  <c r="AV485" i="5" s="1"/>
  <c r="AV486" i="5" a="1"/>
  <c r="AV486" i="5" s="1"/>
  <c r="AV487" i="5" a="1"/>
  <c r="AV487" i="5" s="1"/>
  <c r="AV488" i="5" a="1"/>
  <c r="AV488" i="5" s="1"/>
  <c r="AV489" i="5" a="1"/>
  <c r="AV489" i="5" s="1"/>
  <c r="AV490" i="5" a="1"/>
  <c r="AV490" i="5" s="1"/>
  <c r="AV491" i="5" a="1"/>
  <c r="AV491" i="5" s="1"/>
  <c r="AV492" i="5" a="1"/>
  <c r="AV492" i="5" s="1"/>
  <c r="AV493" i="5" a="1"/>
  <c r="AV493" i="5" s="1"/>
  <c r="AV494" i="5" a="1"/>
  <c r="AV494" i="5" s="1"/>
  <c r="AV495" i="5" a="1"/>
  <c r="AV495" i="5" s="1"/>
  <c r="AV496" i="5" a="1"/>
  <c r="AV496" i="5" s="1"/>
  <c r="AV497" i="5" a="1"/>
  <c r="AV497" i="5" s="1"/>
  <c r="AV498" i="5" a="1"/>
  <c r="AV498" i="5" s="1"/>
  <c r="AV499" i="5" a="1"/>
  <c r="AV499" i="5" s="1"/>
  <c r="AV500" i="5" a="1"/>
  <c r="AV500" i="5" s="1"/>
  <c r="AV501" i="5" a="1"/>
  <c r="AV501" i="5" s="1"/>
  <c r="AV502" i="5" a="1"/>
  <c r="AV502" i="5" s="1"/>
  <c r="AV503" i="5" a="1"/>
  <c r="AV503" i="5" s="1"/>
  <c r="AV504" i="5" a="1"/>
  <c r="AV504" i="5" s="1"/>
  <c r="AV505" i="5" a="1"/>
  <c r="AV505" i="5" s="1"/>
  <c r="AV506" i="5" a="1"/>
  <c r="AV506" i="5" s="1"/>
  <c r="AV507" i="5" a="1"/>
  <c r="AV507" i="5" s="1"/>
  <c r="AV508" i="5" a="1"/>
  <c r="AV508" i="5" s="1"/>
  <c r="AV509" i="5" a="1"/>
  <c r="AV509" i="5" s="1"/>
  <c r="AV510" i="5" a="1"/>
  <c r="AV510" i="5" s="1"/>
  <c r="AV511" i="5" a="1"/>
  <c r="AV511" i="5" s="1"/>
  <c r="AV512" i="5" a="1"/>
  <c r="AV512" i="5" s="1"/>
  <c r="AV513" i="5" a="1"/>
  <c r="AV513" i="5" s="1"/>
  <c r="AV514" i="5" a="1"/>
  <c r="AV514" i="5" s="1"/>
  <c r="AV515" i="5" a="1"/>
  <c r="AV515" i="5" s="1"/>
  <c r="AV516" i="5" a="1"/>
  <c r="AV516" i="5" s="1"/>
  <c r="AV517" i="5" a="1"/>
  <c r="AV517" i="5" s="1"/>
  <c r="AV518" i="5" a="1"/>
  <c r="AV518" i="5" s="1"/>
  <c r="AV519" i="5" a="1"/>
  <c r="AV519" i="5" s="1"/>
  <c r="AV520" i="5" a="1"/>
  <c r="AV520" i="5" s="1"/>
  <c r="AV521" i="5" a="1"/>
  <c r="AV521" i="5" s="1"/>
  <c r="AV522" i="5" a="1"/>
  <c r="AV522" i="5" s="1"/>
  <c r="AV523" i="5" a="1"/>
  <c r="AV523" i="5" s="1"/>
  <c r="AV524" i="5" a="1"/>
  <c r="AV524" i="5" s="1"/>
  <c r="AV525" i="5" a="1"/>
  <c r="AV525" i="5" s="1"/>
  <c r="AV526" i="5" a="1"/>
  <c r="AV526" i="5" s="1"/>
  <c r="AV527" i="5" a="1"/>
  <c r="AV527" i="5" s="1"/>
  <c r="AV528" i="5" a="1"/>
  <c r="AV528" i="5" s="1"/>
  <c r="AV529" i="5" a="1"/>
  <c r="AV529" i="5" s="1"/>
  <c r="AV530" i="5" a="1"/>
  <c r="AV530" i="5" s="1"/>
  <c r="AV531" i="5" a="1"/>
  <c r="AV531" i="5" s="1"/>
  <c r="AV532" i="5" a="1"/>
  <c r="AV532" i="5" s="1"/>
  <c r="AV533" i="5" a="1"/>
  <c r="AV533" i="5" s="1"/>
  <c r="AV534" i="5" a="1"/>
  <c r="AV534" i="5" s="1"/>
  <c r="AV535" i="5" a="1"/>
  <c r="AV535" i="5" s="1"/>
  <c r="AV536" i="5" a="1"/>
  <c r="AV536" i="5" s="1"/>
  <c r="AV537" i="5" a="1"/>
  <c r="AV537" i="5" s="1"/>
  <c r="AV538" i="5" a="1"/>
  <c r="AV538" i="5" s="1"/>
  <c r="AV539" i="5" a="1"/>
  <c r="AV539" i="5" s="1"/>
  <c r="AV540" i="5" a="1"/>
  <c r="AV540" i="5" s="1"/>
  <c r="AV541" i="5" a="1"/>
  <c r="AV541" i="5" s="1"/>
  <c r="AV542" i="5" a="1"/>
  <c r="AV542" i="5" s="1"/>
  <c r="AV543" i="5" a="1"/>
  <c r="AV543" i="5" s="1"/>
  <c r="AV544" i="5" a="1"/>
  <c r="AV544" i="5" s="1"/>
  <c r="AV545" i="5" a="1"/>
  <c r="AV545" i="5" s="1"/>
  <c r="AV546" i="5" a="1"/>
  <c r="AV546" i="5" s="1"/>
  <c r="AV547" i="5" a="1"/>
  <c r="AV547" i="5" s="1"/>
  <c r="AV548" i="5" a="1"/>
  <c r="AV548" i="5" s="1"/>
  <c r="AV549" i="5" a="1"/>
  <c r="AV549" i="5" s="1"/>
  <c r="AV550" i="5" a="1"/>
  <c r="AV550" i="5" s="1"/>
  <c r="AV551" i="5" a="1"/>
  <c r="AV551" i="5" s="1"/>
  <c r="AV552" i="5" a="1"/>
  <c r="AV552" i="5" s="1"/>
  <c r="AV553" i="5" a="1"/>
  <c r="AV553" i="5" s="1"/>
  <c r="AV554" i="5" a="1"/>
  <c r="AV554" i="5" s="1"/>
  <c r="AV555" i="5" a="1"/>
  <c r="AV555" i="5" s="1"/>
  <c r="AV556" i="5" a="1"/>
  <c r="AV556" i="5" s="1"/>
  <c r="AV557" i="5" a="1"/>
  <c r="AV557" i="5" s="1"/>
  <c r="AV558" i="5" a="1"/>
  <c r="AV558" i="5" s="1"/>
  <c r="AV559" i="5" a="1"/>
  <c r="AV559" i="5" s="1"/>
  <c r="AV560" i="5" a="1"/>
  <c r="AV560" i="5" s="1"/>
  <c r="AV561" i="5" a="1"/>
  <c r="AV561" i="5" s="1"/>
  <c r="AV562" i="5" a="1"/>
  <c r="AV562" i="5" s="1"/>
  <c r="AV563" i="5" a="1"/>
  <c r="AV563" i="5" s="1"/>
  <c r="AV564" i="5" a="1"/>
  <c r="AV564" i="5" s="1"/>
  <c r="AV565" i="5" a="1"/>
  <c r="AV565" i="5" s="1"/>
  <c r="AV566" i="5" a="1"/>
  <c r="AV566" i="5" s="1"/>
  <c r="AV567" i="5" a="1"/>
  <c r="AV567" i="5" s="1"/>
  <c r="AV568" i="5" a="1"/>
  <c r="AV568" i="5" s="1"/>
  <c r="AV569" i="5" a="1"/>
  <c r="AV569" i="5" s="1"/>
  <c r="AV570" i="5" a="1"/>
  <c r="AV570" i="5" s="1"/>
  <c r="AV571" i="5" a="1"/>
  <c r="AV571" i="5" s="1"/>
  <c r="AV572" i="5" a="1"/>
  <c r="AV572" i="5" s="1"/>
  <c r="AV573" i="5" a="1"/>
  <c r="AV573" i="5" s="1"/>
  <c r="AV574" i="5" a="1"/>
  <c r="AV574" i="5" s="1"/>
  <c r="AV575" i="5" a="1"/>
  <c r="AV575" i="5" s="1"/>
  <c r="AV576" i="5" a="1"/>
  <c r="AV576" i="5" s="1"/>
  <c r="AV577" i="5" a="1"/>
  <c r="AV577" i="5" s="1"/>
  <c r="AV578" i="5" a="1"/>
  <c r="AV578" i="5" s="1"/>
  <c r="AV579" i="5" a="1"/>
  <c r="AV579" i="5" s="1"/>
  <c r="AV580" i="5" a="1"/>
  <c r="AV580" i="5" s="1"/>
  <c r="AV581" i="5" a="1"/>
  <c r="AV581" i="5" s="1"/>
  <c r="AV582" i="5" a="1"/>
  <c r="AV582" i="5" s="1"/>
  <c r="AV583" i="5" a="1"/>
  <c r="AV583" i="5" s="1"/>
  <c r="AV584" i="5" a="1"/>
  <c r="AV584" i="5" s="1"/>
  <c r="AV585" i="5" a="1"/>
  <c r="AV585" i="5" s="1"/>
  <c r="AV586" i="5" a="1"/>
  <c r="AV586" i="5" s="1"/>
  <c r="AV587" i="5" a="1"/>
  <c r="AV587" i="5" s="1"/>
  <c r="AV588" i="5" a="1"/>
  <c r="AV588" i="5" s="1"/>
  <c r="AV589" i="5" a="1"/>
  <c r="AV589" i="5" s="1"/>
  <c r="AV590" i="5" a="1"/>
  <c r="AV590" i="5" s="1"/>
  <c r="AV591" i="5" a="1"/>
  <c r="AV591" i="5" s="1"/>
  <c r="AV592" i="5" a="1"/>
  <c r="AV592" i="5" s="1"/>
  <c r="AV593" i="5" a="1"/>
  <c r="AV593" i="5" s="1"/>
  <c r="AV594" i="5" a="1"/>
  <c r="AV594" i="5" s="1"/>
  <c r="AV595" i="5" a="1"/>
  <c r="AV595" i="5" s="1"/>
  <c r="AV596" i="5" a="1"/>
  <c r="AV596" i="5" s="1"/>
  <c r="AV597" i="5" a="1"/>
  <c r="AV597" i="5" s="1"/>
  <c r="AV598" i="5" a="1"/>
  <c r="AV598" i="5" s="1"/>
  <c r="AV599" i="5" a="1"/>
  <c r="AV599" i="5" s="1"/>
  <c r="AV600" i="5" a="1"/>
  <c r="AV600" i="5" s="1"/>
  <c r="AV601" i="5" a="1"/>
  <c r="AV601" i="5" s="1"/>
  <c r="AV602" i="5" a="1"/>
  <c r="AV602" i="5" s="1"/>
  <c r="AV603" i="5" a="1"/>
  <c r="AV603" i="5" s="1"/>
  <c r="AV604" i="5" a="1"/>
  <c r="AV604" i="5" s="1"/>
  <c r="AV605" i="5" a="1"/>
  <c r="AV605" i="5" s="1"/>
  <c r="AV606" i="5" a="1"/>
  <c r="AV606" i="5" s="1"/>
  <c r="AV607" i="5" a="1"/>
  <c r="AV607" i="5" s="1"/>
  <c r="AV608" i="5" a="1"/>
  <c r="AV608" i="5" s="1"/>
  <c r="AV609" i="5" a="1"/>
  <c r="AV609" i="5" s="1"/>
  <c r="AV610" i="5" a="1"/>
  <c r="AV610" i="5" s="1"/>
  <c r="AV611" i="5" a="1"/>
  <c r="AV611" i="5" s="1"/>
  <c r="AV612" i="5" a="1"/>
  <c r="AV612" i="5" s="1"/>
  <c r="AV613" i="5" a="1"/>
  <c r="AV613" i="5" s="1"/>
  <c r="AV614" i="5" a="1"/>
  <c r="AV614" i="5" s="1"/>
  <c r="AV615" i="5" a="1"/>
  <c r="AV615" i="5" s="1"/>
  <c r="AV616" i="5" a="1"/>
  <c r="AV616" i="5" s="1"/>
  <c r="AV617" i="5" a="1"/>
  <c r="AV617" i="5" s="1"/>
  <c r="AV618" i="5" a="1"/>
  <c r="AV618" i="5" s="1"/>
  <c r="AV619" i="5" a="1"/>
  <c r="AV619" i="5" s="1"/>
  <c r="AV620" i="5" a="1"/>
  <c r="AV620" i="5" s="1"/>
  <c r="AV621" i="5" a="1"/>
  <c r="AV621" i="5" s="1"/>
  <c r="AV622" i="5" a="1"/>
  <c r="AV622" i="5" s="1"/>
  <c r="AV623" i="5" a="1"/>
  <c r="AV623" i="5" s="1"/>
  <c r="AV624" i="5" a="1"/>
  <c r="AV624" i="5" s="1"/>
  <c r="AV625" i="5" a="1"/>
  <c r="AV625" i="5" s="1"/>
  <c r="AV626" i="5" a="1"/>
  <c r="AV626" i="5" s="1"/>
  <c r="AV627" i="5" a="1"/>
  <c r="AV627" i="5" s="1"/>
  <c r="AV628" i="5" a="1"/>
  <c r="AV628" i="5" s="1"/>
  <c r="AV629" i="5" a="1"/>
  <c r="AV629" i="5" s="1"/>
  <c r="AV630" i="5" a="1"/>
  <c r="AV630" i="5" s="1"/>
  <c r="AV631" i="5" a="1"/>
  <c r="AV631" i="5" s="1"/>
  <c r="AV632" i="5" a="1"/>
  <c r="AV632" i="5" s="1"/>
  <c r="AV633" i="5" a="1"/>
  <c r="AV633" i="5" s="1"/>
  <c r="AV634" i="5" a="1"/>
  <c r="AV634" i="5" s="1"/>
  <c r="AV635" i="5" a="1"/>
  <c r="AV635" i="5" s="1"/>
  <c r="AV636" i="5" a="1"/>
  <c r="AV636" i="5" s="1"/>
  <c r="AV637" i="5" a="1"/>
  <c r="AV637" i="5" s="1"/>
  <c r="AV638" i="5" a="1"/>
  <c r="AV638" i="5" s="1"/>
  <c r="AV639" i="5" a="1"/>
  <c r="AV639" i="5" s="1"/>
  <c r="AV640" i="5" a="1"/>
  <c r="AV640" i="5" s="1"/>
  <c r="AV641" i="5" a="1"/>
  <c r="AV641" i="5" s="1"/>
  <c r="AV642" i="5" a="1"/>
  <c r="AV642" i="5" s="1"/>
  <c r="AV643" i="5" a="1"/>
  <c r="AV643" i="5" s="1"/>
  <c r="AV644" i="5" a="1"/>
  <c r="AV644" i="5" s="1"/>
  <c r="AV645" i="5" a="1"/>
  <c r="AV645" i="5" s="1"/>
  <c r="AV646" i="5" a="1"/>
  <c r="AV646" i="5" s="1"/>
  <c r="AV647" i="5" a="1"/>
  <c r="AV647" i="5" s="1"/>
  <c r="AV648" i="5" a="1"/>
  <c r="AV648" i="5" s="1"/>
  <c r="AV649" i="5" a="1"/>
  <c r="AV649" i="5" s="1"/>
  <c r="AV650" i="5" a="1"/>
  <c r="AV650" i="5" s="1"/>
  <c r="AV651" i="5" a="1"/>
  <c r="AV651" i="5" s="1"/>
  <c r="AV652" i="5" a="1"/>
  <c r="AV652" i="5" s="1"/>
  <c r="AV653" i="5" a="1"/>
  <c r="AV653" i="5" s="1"/>
  <c r="AV654" i="5" a="1"/>
  <c r="AV654" i="5" s="1"/>
  <c r="AV655" i="5" a="1"/>
  <c r="AV655" i="5" s="1"/>
  <c r="AV656" i="5" a="1"/>
  <c r="AV656" i="5" s="1"/>
  <c r="AV657" i="5" a="1"/>
  <c r="AV657" i="5" s="1"/>
  <c r="AV658" i="5" a="1"/>
  <c r="AV658" i="5" s="1"/>
  <c r="AV659" i="5" a="1"/>
  <c r="AV659" i="5" s="1"/>
  <c r="AV660" i="5" a="1"/>
  <c r="AV660" i="5" s="1"/>
  <c r="AV661" i="5" a="1"/>
  <c r="AV661" i="5" s="1"/>
  <c r="AV662" i="5" a="1"/>
  <c r="AV662" i="5" s="1"/>
  <c r="AV663" i="5" a="1"/>
  <c r="AV663" i="5" s="1"/>
  <c r="AV664" i="5" a="1"/>
  <c r="AV664" i="5" s="1"/>
  <c r="AV665" i="5" a="1"/>
  <c r="AV665" i="5" s="1"/>
  <c r="AV666" i="5" a="1"/>
  <c r="AV666" i="5" s="1"/>
  <c r="AV667" i="5" a="1"/>
  <c r="AV667" i="5" s="1"/>
  <c r="AV668" i="5" a="1"/>
  <c r="AV668" i="5" s="1"/>
  <c r="AV669" i="5" a="1"/>
  <c r="AV669" i="5" s="1"/>
  <c r="AV670" i="5" a="1"/>
  <c r="AV670" i="5" s="1"/>
  <c r="AV671" i="5" a="1"/>
  <c r="AV671" i="5" s="1"/>
  <c r="AV672" i="5" a="1"/>
  <c r="AV672" i="5" s="1"/>
  <c r="AV673" i="5" a="1"/>
  <c r="AV673" i="5" s="1"/>
  <c r="AV674" i="5" a="1"/>
  <c r="AV674" i="5" s="1"/>
  <c r="AV675" i="5" a="1"/>
  <c r="AV675" i="5" s="1"/>
  <c r="AV676" i="5" a="1"/>
  <c r="AV676" i="5" s="1"/>
  <c r="AV677" i="5" a="1"/>
  <c r="AV677" i="5" s="1"/>
  <c r="AV678" i="5" a="1"/>
  <c r="AV678" i="5" s="1"/>
  <c r="AV679" i="5" a="1"/>
  <c r="AV679" i="5" s="1"/>
  <c r="AV680" i="5" a="1"/>
  <c r="AV680" i="5" s="1"/>
  <c r="AV681" i="5" a="1"/>
  <c r="AV681" i="5" s="1"/>
  <c r="AV682" i="5" a="1"/>
  <c r="AV682" i="5" s="1"/>
  <c r="AV683" i="5" a="1"/>
  <c r="AV683" i="5" s="1"/>
  <c r="AV684" i="5" a="1"/>
  <c r="AV684" i="5" s="1"/>
  <c r="AV685" i="5" a="1"/>
  <c r="AV685" i="5" s="1"/>
  <c r="AV686" i="5" a="1"/>
  <c r="AV686" i="5" s="1"/>
  <c r="AV687" i="5" a="1"/>
  <c r="AV687" i="5" s="1"/>
  <c r="AV688" i="5" a="1"/>
  <c r="AV688" i="5" s="1"/>
  <c r="AV689" i="5" a="1"/>
  <c r="AV689" i="5" s="1"/>
  <c r="AV690" i="5" a="1"/>
  <c r="AV690" i="5" s="1"/>
  <c r="AV691" i="5" a="1"/>
  <c r="AV691" i="5" s="1"/>
  <c r="AV692" i="5" a="1"/>
  <c r="AV692" i="5" s="1"/>
  <c r="AV693" i="5" a="1"/>
  <c r="AV693" i="5" s="1"/>
  <c r="AV694" i="5" a="1"/>
  <c r="AV694" i="5" s="1"/>
  <c r="AV695" i="5" a="1"/>
  <c r="AV695" i="5" s="1"/>
  <c r="AV696" i="5" a="1"/>
  <c r="AV696" i="5" s="1"/>
  <c r="AV697" i="5" a="1"/>
  <c r="AV697" i="5" s="1"/>
  <c r="AV698" i="5" a="1"/>
  <c r="AV698" i="5" s="1"/>
  <c r="AV699" i="5" a="1"/>
  <c r="AV699" i="5" s="1"/>
  <c r="AV700" i="5" a="1"/>
  <c r="AV700" i="5" s="1"/>
  <c r="AV701" i="5" a="1"/>
  <c r="AV701" i="5" s="1"/>
  <c r="AV702" i="5" a="1"/>
  <c r="AV702" i="5" s="1"/>
  <c r="AV703" i="5" a="1"/>
  <c r="AV703" i="5" s="1"/>
  <c r="AV704" i="5" a="1"/>
  <c r="AV704" i="5" s="1"/>
  <c r="AV705" i="5" a="1"/>
  <c r="AV705" i="5" s="1"/>
  <c r="AV706" i="5" a="1"/>
  <c r="AV706" i="5" s="1"/>
  <c r="AV707" i="5" a="1"/>
  <c r="AV707" i="5" s="1"/>
  <c r="AV708" i="5" a="1"/>
  <c r="AV708" i="5" s="1"/>
  <c r="AV709" i="5" a="1"/>
  <c r="AV709" i="5" s="1"/>
  <c r="AV710" i="5" a="1"/>
  <c r="AV710" i="5" s="1"/>
  <c r="AV711" i="5" a="1"/>
  <c r="AV711" i="5" s="1"/>
  <c r="AV712" i="5" a="1"/>
  <c r="AV712" i="5" s="1"/>
  <c r="AV713" i="5" a="1"/>
  <c r="AV713" i="5" s="1"/>
  <c r="AV714" i="5" a="1"/>
  <c r="AV714" i="5" s="1"/>
  <c r="AV715" i="5" a="1"/>
  <c r="AV715" i="5" s="1"/>
  <c r="AV716" i="5" a="1"/>
  <c r="AV716" i="5" s="1"/>
  <c r="AV717" i="5" a="1"/>
  <c r="AV717" i="5" s="1"/>
  <c r="AV718" i="5" a="1"/>
  <c r="AV718" i="5" s="1"/>
  <c r="AV719" i="5" a="1"/>
  <c r="AV719" i="5" s="1"/>
  <c r="AV720" i="5" a="1"/>
  <c r="AV720" i="5" s="1"/>
  <c r="AV721" i="5" a="1"/>
  <c r="AV721" i="5" s="1"/>
  <c r="AV722" i="5" a="1"/>
  <c r="AV722" i="5" s="1"/>
  <c r="AV723" i="5" a="1"/>
  <c r="AV723" i="5" s="1"/>
  <c r="AV724" i="5" a="1"/>
  <c r="AV724" i="5" s="1"/>
  <c r="AV725" i="5" a="1"/>
  <c r="AV725" i="5" s="1"/>
  <c r="AV726" i="5" a="1"/>
  <c r="AV726" i="5" s="1"/>
  <c r="AV727" i="5" a="1"/>
  <c r="AV727" i="5" s="1"/>
  <c r="AV728" i="5" a="1"/>
  <c r="AV728" i="5" s="1"/>
  <c r="AV729" i="5" a="1"/>
  <c r="AV729" i="5" s="1"/>
  <c r="AV730" i="5" a="1"/>
  <c r="AV730" i="5" s="1"/>
  <c r="AV731" i="5" a="1"/>
  <c r="AV731" i="5" s="1"/>
  <c r="AV732" i="5" a="1"/>
  <c r="AV732" i="5" s="1"/>
  <c r="AV733" i="5" a="1"/>
  <c r="AV733" i="5" s="1"/>
  <c r="AV734" i="5" a="1"/>
  <c r="AV734" i="5" s="1"/>
  <c r="AV735" i="5" a="1"/>
  <c r="AV735" i="5" s="1"/>
  <c r="AV736" i="5" a="1"/>
  <c r="AV736" i="5" s="1"/>
  <c r="AV737" i="5" a="1"/>
  <c r="AV737" i="5" s="1"/>
  <c r="AV738" i="5" a="1"/>
  <c r="AV738" i="5" s="1"/>
  <c r="AV739" i="5" a="1"/>
  <c r="AV739" i="5" s="1"/>
  <c r="AV740" i="5" a="1"/>
  <c r="AV740" i="5" s="1"/>
  <c r="AV741" i="5" a="1"/>
  <c r="AV741" i="5" s="1"/>
  <c r="AV742" i="5" a="1"/>
  <c r="AV742" i="5" s="1"/>
  <c r="AV743" i="5" a="1"/>
  <c r="AV743" i="5" s="1"/>
  <c r="AV744" i="5" a="1"/>
  <c r="AV744" i="5" s="1"/>
  <c r="AV745" i="5" a="1"/>
  <c r="AV745" i="5" s="1"/>
  <c r="AV746" i="5" a="1"/>
  <c r="AV746" i="5" s="1"/>
  <c r="AV747" i="5" a="1"/>
  <c r="AV747" i="5" s="1"/>
  <c r="AV748" i="5" a="1"/>
  <c r="AV748" i="5" s="1"/>
  <c r="AV749" i="5" a="1"/>
  <c r="AV749" i="5" s="1"/>
  <c r="AV750" i="5" a="1"/>
  <c r="AV750" i="5" s="1"/>
  <c r="AV751" i="5" a="1"/>
  <c r="AV751" i="5" s="1"/>
  <c r="AV752" i="5" a="1"/>
  <c r="AV752" i="5" s="1"/>
  <c r="AV753" i="5" a="1"/>
  <c r="AV753" i="5" s="1"/>
  <c r="AV754" i="5" a="1"/>
  <c r="AV754" i="5" s="1"/>
  <c r="AV755" i="5" a="1"/>
  <c r="AV755" i="5" s="1"/>
  <c r="AV756" i="5" a="1"/>
  <c r="AV756" i="5" s="1"/>
  <c r="AV757" i="5" a="1"/>
  <c r="AV757" i="5" s="1"/>
  <c r="AV758" i="5" a="1"/>
  <c r="AV758" i="5" s="1"/>
  <c r="AV759" i="5" a="1"/>
  <c r="AV759" i="5" s="1"/>
  <c r="AV760" i="5" a="1"/>
  <c r="AV760" i="5" s="1"/>
  <c r="AV761" i="5" a="1"/>
  <c r="AV761" i="5" s="1"/>
  <c r="AV762" i="5" a="1"/>
  <c r="AV762" i="5" s="1"/>
  <c r="AV763" i="5" a="1"/>
  <c r="AV763" i="5" s="1"/>
  <c r="AV764" i="5" a="1"/>
  <c r="AV764" i="5" s="1"/>
  <c r="AV765" i="5" a="1"/>
  <c r="AV765" i="5" s="1"/>
  <c r="AV766" i="5" a="1"/>
  <c r="AV766" i="5" s="1"/>
  <c r="AV767" i="5" a="1"/>
  <c r="AV767" i="5" s="1"/>
  <c r="AV768" i="5" a="1"/>
  <c r="AV768" i="5" s="1"/>
  <c r="AV769" i="5" a="1"/>
  <c r="AV769" i="5" s="1"/>
  <c r="AV770" i="5" a="1"/>
  <c r="AV770" i="5" s="1"/>
  <c r="AV771" i="5" a="1"/>
  <c r="AV771" i="5" s="1"/>
  <c r="AV772" i="5" a="1"/>
  <c r="AV772" i="5" s="1"/>
  <c r="AV773" i="5" a="1"/>
  <c r="AV773" i="5" s="1"/>
  <c r="AV774" i="5" a="1"/>
  <c r="AV774" i="5" s="1"/>
  <c r="AV775" i="5" a="1"/>
  <c r="AV775" i="5" s="1"/>
  <c r="AV776" i="5" a="1"/>
  <c r="AV776" i="5" s="1"/>
  <c r="AV777" i="5" a="1"/>
  <c r="AV777" i="5" s="1"/>
  <c r="AV778" i="5" a="1"/>
  <c r="AV778" i="5" s="1"/>
  <c r="AV779" i="5" a="1"/>
  <c r="AV779" i="5" s="1"/>
  <c r="AV780" i="5" a="1"/>
  <c r="AV780" i="5" s="1"/>
  <c r="AV781" i="5" a="1"/>
  <c r="AV781" i="5" s="1"/>
  <c r="AV782" i="5" a="1"/>
  <c r="AV782" i="5" s="1"/>
  <c r="AV783" i="5" a="1"/>
  <c r="AV783" i="5" s="1"/>
  <c r="AV784" i="5" a="1"/>
  <c r="AV784" i="5" s="1"/>
  <c r="AV785" i="5" a="1"/>
  <c r="AV785" i="5" s="1"/>
  <c r="AV786" i="5" a="1"/>
  <c r="AV786" i="5" s="1"/>
  <c r="AV787" i="5" a="1"/>
  <c r="AV787" i="5" s="1"/>
  <c r="AV788" i="5" a="1"/>
  <c r="AV788" i="5" s="1"/>
  <c r="AV789" i="5" a="1"/>
  <c r="AV789" i="5" s="1"/>
  <c r="AV790" i="5" a="1"/>
  <c r="AV790" i="5" s="1"/>
  <c r="AV791" i="5" a="1"/>
  <c r="AV791" i="5" s="1"/>
  <c r="AV792" i="5" a="1"/>
  <c r="AV792" i="5" s="1"/>
  <c r="AV793" i="5" a="1"/>
  <c r="AV793" i="5" s="1"/>
  <c r="AV794" i="5" a="1"/>
  <c r="AV794" i="5" s="1"/>
  <c r="AV795" i="5" a="1"/>
  <c r="AV795" i="5" s="1"/>
  <c r="AV796" i="5" a="1"/>
  <c r="AV796" i="5" s="1"/>
  <c r="AV797" i="5" a="1"/>
  <c r="AV797" i="5" s="1"/>
  <c r="AV798" i="5" a="1"/>
  <c r="AV798" i="5" s="1"/>
  <c r="AV799" i="5" a="1"/>
  <c r="AV799" i="5" s="1"/>
  <c r="AV800" i="5" a="1"/>
  <c r="AV800" i="5" s="1"/>
  <c r="AV801" i="5" a="1"/>
  <c r="AV801" i="5" s="1"/>
  <c r="AV802" i="5" a="1"/>
  <c r="AV802" i="5" s="1"/>
  <c r="AV803" i="5" a="1"/>
  <c r="AV803" i="5" s="1"/>
  <c r="AV804" i="5" a="1"/>
  <c r="AV804" i="5" s="1"/>
  <c r="AV805" i="5" a="1"/>
  <c r="AV805" i="5" s="1"/>
  <c r="AV806" i="5" a="1"/>
  <c r="AV806" i="5" s="1"/>
  <c r="AV807" i="5" a="1"/>
  <c r="AV807" i="5" s="1"/>
  <c r="AV808" i="5" a="1"/>
  <c r="AV808" i="5" s="1"/>
  <c r="AV809" i="5" a="1"/>
  <c r="AV809" i="5" s="1"/>
  <c r="AV810" i="5" a="1"/>
  <c r="AV810" i="5" s="1"/>
  <c r="AV811" i="5" a="1"/>
  <c r="AV811" i="5" s="1"/>
  <c r="AV812" i="5" a="1"/>
  <c r="AV812" i="5" s="1"/>
  <c r="AV813" i="5" a="1"/>
  <c r="AV813" i="5" s="1"/>
  <c r="AV814" i="5" a="1"/>
  <c r="AV814" i="5" s="1"/>
  <c r="AV815" i="5" a="1"/>
  <c r="AV815" i="5" s="1"/>
  <c r="AV816" i="5" a="1"/>
  <c r="AV816" i="5" s="1"/>
  <c r="AV817" i="5" a="1"/>
  <c r="AV817" i="5" s="1"/>
  <c r="AV818" i="5" a="1"/>
  <c r="AV818" i="5" s="1"/>
  <c r="AV819" i="5" a="1"/>
  <c r="AV819" i="5" s="1"/>
  <c r="AV820" i="5" a="1"/>
  <c r="AV820" i="5" s="1"/>
  <c r="AV821" i="5" a="1"/>
  <c r="AV821" i="5" s="1"/>
  <c r="AV822" i="5" a="1"/>
  <c r="AV822" i="5" s="1"/>
  <c r="AV823" i="5" a="1"/>
  <c r="AV823" i="5" s="1"/>
  <c r="AV824" i="5" a="1"/>
  <c r="AV824" i="5" s="1"/>
  <c r="AV825" i="5" a="1"/>
  <c r="AV825" i="5" s="1"/>
  <c r="AV826" i="5" a="1"/>
  <c r="AV826" i="5" s="1"/>
  <c r="AV827" i="5" a="1"/>
  <c r="AV827" i="5" s="1"/>
  <c r="AV828" i="5" a="1"/>
  <c r="AV828" i="5" s="1"/>
  <c r="AV829" i="5" a="1"/>
  <c r="AV829" i="5" s="1"/>
  <c r="AV830" i="5" a="1"/>
  <c r="AV830" i="5" s="1"/>
  <c r="AV831" i="5" a="1"/>
  <c r="AV831" i="5" s="1"/>
  <c r="AV832" i="5" a="1"/>
  <c r="AV832" i="5" s="1"/>
  <c r="AV833" i="5" a="1"/>
  <c r="AV833" i="5" s="1"/>
  <c r="AV834" i="5" a="1"/>
  <c r="AV834" i="5" s="1"/>
  <c r="AV835" i="5" a="1"/>
  <c r="AV835" i="5" s="1"/>
  <c r="AV836" i="5" a="1"/>
  <c r="AV836" i="5" s="1"/>
  <c r="AV837" i="5" a="1"/>
  <c r="AV837" i="5" s="1"/>
  <c r="AV838" i="5" a="1"/>
  <c r="AV838" i="5" s="1"/>
  <c r="AV839" i="5" a="1"/>
  <c r="AV839" i="5" s="1"/>
  <c r="AV840" i="5" a="1"/>
  <c r="AV840" i="5" s="1"/>
  <c r="AV841" i="5" a="1"/>
  <c r="AV841" i="5" s="1"/>
  <c r="AV842" i="5" a="1"/>
  <c r="AV842" i="5" s="1"/>
  <c r="AV843" i="5" a="1"/>
  <c r="AV843" i="5" s="1"/>
  <c r="AV844" i="5" a="1"/>
  <c r="AV844" i="5" s="1"/>
  <c r="AV845" i="5" a="1"/>
  <c r="AV845" i="5" s="1"/>
  <c r="AV846" i="5" a="1"/>
  <c r="AV846" i="5" s="1"/>
  <c r="AV847" i="5" a="1"/>
  <c r="AV847" i="5" s="1"/>
  <c r="AV848" i="5" a="1"/>
  <c r="AV848" i="5" s="1"/>
  <c r="AV849" i="5" a="1"/>
  <c r="AV849" i="5" s="1"/>
  <c r="AV850" i="5" a="1"/>
  <c r="AV850" i="5" s="1"/>
  <c r="AV851" i="5" a="1"/>
  <c r="AV851" i="5" s="1"/>
  <c r="AV852" i="5" a="1"/>
  <c r="AV852" i="5" s="1"/>
  <c r="AV853" i="5" a="1"/>
  <c r="AV853" i="5" s="1"/>
  <c r="AV854" i="5" a="1"/>
  <c r="AV854" i="5" s="1"/>
  <c r="AV855" i="5" a="1"/>
  <c r="AV855" i="5" s="1"/>
  <c r="AV856" i="5" a="1"/>
  <c r="AV856" i="5" s="1"/>
  <c r="AV857" i="5" a="1"/>
  <c r="AV857" i="5" s="1"/>
  <c r="AV858" i="5" a="1"/>
  <c r="AV858" i="5" s="1"/>
  <c r="AV859" i="5" a="1"/>
  <c r="AV859" i="5" s="1"/>
  <c r="AV860" i="5" a="1"/>
  <c r="AV860" i="5" s="1"/>
  <c r="AV861" i="5" a="1"/>
  <c r="AV861" i="5" s="1"/>
  <c r="AV862" i="5" a="1"/>
  <c r="AV862" i="5" s="1"/>
  <c r="AV863" i="5" a="1"/>
  <c r="AV863" i="5" s="1"/>
  <c r="AV864" i="5" a="1"/>
  <c r="AV864" i="5" s="1"/>
  <c r="AV865" i="5" a="1"/>
  <c r="AV865" i="5" s="1"/>
  <c r="AV866" i="5" a="1"/>
  <c r="AV866" i="5" s="1"/>
  <c r="AV867" i="5" a="1"/>
  <c r="AV867" i="5" s="1"/>
  <c r="AV868" i="5" a="1"/>
  <c r="AV868" i="5" s="1"/>
  <c r="AV869" i="5" a="1"/>
  <c r="AV869" i="5" s="1"/>
  <c r="AV870" i="5" a="1"/>
  <c r="AV870" i="5" s="1"/>
  <c r="AV871" i="5" a="1"/>
  <c r="AV871" i="5" s="1"/>
  <c r="AV872" i="5" a="1"/>
  <c r="AV872" i="5" s="1"/>
  <c r="AV873" i="5" a="1"/>
  <c r="AV873" i="5" s="1"/>
  <c r="AV874" i="5" a="1"/>
  <c r="AV874" i="5" s="1"/>
  <c r="AV875" i="5" a="1"/>
  <c r="AV875" i="5" s="1"/>
  <c r="AV876" i="5" a="1"/>
  <c r="AV876" i="5" s="1"/>
  <c r="AV877" i="5" a="1"/>
  <c r="AV877" i="5" s="1"/>
  <c r="AV878" i="5" a="1"/>
  <c r="AV878" i="5" s="1"/>
  <c r="AV879" i="5" a="1"/>
  <c r="AV879" i="5" s="1"/>
  <c r="AV880" i="5" a="1"/>
  <c r="AV880" i="5" s="1"/>
  <c r="AV881" i="5" a="1"/>
  <c r="AV881" i="5" s="1"/>
  <c r="AV882" i="5" a="1"/>
  <c r="AV882" i="5" s="1"/>
  <c r="AV883" i="5" a="1"/>
  <c r="AV883" i="5" s="1"/>
  <c r="AV884" i="5" a="1"/>
  <c r="AV884" i="5" s="1"/>
  <c r="AV885" i="5" a="1"/>
  <c r="AV885" i="5" s="1"/>
  <c r="AV886" i="5" a="1"/>
  <c r="AV886" i="5" s="1"/>
  <c r="AV887" i="5" a="1"/>
  <c r="AV887" i="5" s="1"/>
  <c r="AV888" i="5" a="1"/>
  <c r="AV888" i="5" s="1"/>
  <c r="AV889" i="5" a="1"/>
  <c r="AV889" i="5" s="1"/>
  <c r="AV890" i="5" a="1"/>
  <c r="AV890" i="5" s="1"/>
  <c r="AV891" i="5" a="1"/>
  <c r="AV891" i="5" s="1"/>
  <c r="AV892" i="5" a="1"/>
  <c r="AV892" i="5" s="1"/>
  <c r="AV893" i="5" a="1"/>
  <c r="AV893" i="5" s="1"/>
  <c r="AV894" i="5" a="1"/>
  <c r="AV894" i="5" s="1"/>
  <c r="AV895" i="5" a="1"/>
  <c r="AV895" i="5" s="1"/>
  <c r="AV896" i="5" a="1"/>
  <c r="AV896" i="5" s="1"/>
  <c r="AV897" i="5" a="1"/>
  <c r="AV897" i="5" s="1"/>
  <c r="AV898" i="5" a="1"/>
  <c r="AV898" i="5" s="1"/>
  <c r="AV899" i="5" a="1"/>
  <c r="AV899" i="5" s="1"/>
  <c r="AV900" i="5" a="1"/>
  <c r="AV900" i="5" s="1"/>
  <c r="AV901" i="5" a="1"/>
  <c r="AV901" i="5" s="1"/>
  <c r="AV902" i="5" a="1"/>
  <c r="AV902" i="5" s="1"/>
  <c r="AV903" i="5" a="1"/>
  <c r="AV903" i="5" s="1"/>
  <c r="AV904" i="5" a="1"/>
  <c r="AV904" i="5" s="1"/>
  <c r="AV905" i="5" a="1"/>
  <c r="AV905" i="5" s="1"/>
  <c r="AV906" i="5" a="1"/>
  <c r="AV906" i="5" s="1"/>
  <c r="AV907" i="5" a="1"/>
  <c r="AV907" i="5" s="1"/>
  <c r="AV908" i="5" a="1"/>
  <c r="AV908" i="5" s="1"/>
  <c r="AV909" i="5" a="1"/>
  <c r="AV909" i="5" s="1"/>
  <c r="AV910" i="5" a="1"/>
  <c r="AV910" i="5" s="1"/>
  <c r="AV911" i="5" a="1"/>
  <c r="AV911" i="5" s="1"/>
  <c r="AV912" i="5" a="1"/>
  <c r="AV912" i="5" s="1"/>
  <c r="AV913" i="5" a="1"/>
  <c r="AV913" i="5" s="1"/>
  <c r="AV914" i="5" a="1"/>
  <c r="AV914" i="5" s="1"/>
  <c r="AV915" i="5" a="1"/>
  <c r="AV915" i="5" s="1"/>
  <c r="AV916" i="5" a="1"/>
  <c r="AV916" i="5" s="1"/>
  <c r="AV917" i="5" a="1"/>
  <c r="AV917" i="5" s="1"/>
  <c r="AV918" i="5" a="1"/>
  <c r="AV918" i="5" s="1"/>
  <c r="AV919" i="5" a="1"/>
  <c r="AV919" i="5" s="1"/>
  <c r="AV920" i="5" a="1"/>
  <c r="AV920" i="5" s="1"/>
  <c r="AV921" i="5" a="1"/>
  <c r="AV921" i="5" s="1"/>
  <c r="AV922" i="5" a="1"/>
  <c r="AV922" i="5" s="1"/>
  <c r="AV923" i="5" a="1"/>
  <c r="AV923" i="5" s="1"/>
  <c r="AV924" i="5" a="1"/>
  <c r="AV924" i="5" s="1"/>
  <c r="AV925" i="5" a="1"/>
  <c r="AV925" i="5" s="1"/>
  <c r="AV926" i="5" a="1"/>
  <c r="AV926" i="5" s="1"/>
  <c r="AV927" i="5" a="1"/>
  <c r="AV927" i="5" s="1"/>
  <c r="AV928" i="5" a="1"/>
  <c r="AV928" i="5" s="1"/>
  <c r="AV929" i="5" a="1"/>
  <c r="AV929" i="5" s="1"/>
  <c r="AV930" i="5" a="1"/>
  <c r="AV930" i="5" s="1"/>
  <c r="AV931" i="5" a="1"/>
  <c r="AV931" i="5" s="1"/>
  <c r="AV932" i="5" a="1"/>
  <c r="AV932" i="5" s="1"/>
  <c r="AV933" i="5" a="1"/>
  <c r="AV933" i="5" s="1"/>
  <c r="AV934" i="5" a="1"/>
  <c r="AV934" i="5" s="1"/>
  <c r="AV935" i="5" a="1"/>
  <c r="AV935" i="5" s="1"/>
  <c r="AV936" i="5" a="1"/>
  <c r="AV936" i="5" s="1"/>
  <c r="AV937" i="5" a="1"/>
  <c r="AV937" i="5" s="1"/>
  <c r="AV938" i="5" a="1"/>
  <c r="AV938" i="5" s="1"/>
  <c r="AV939" i="5" a="1"/>
  <c r="AV939" i="5" s="1"/>
  <c r="AV940" i="5" a="1"/>
  <c r="AV940" i="5" s="1"/>
  <c r="AV941" i="5" a="1"/>
  <c r="AV941" i="5" s="1"/>
  <c r="AV942" i="5" a="1"/>
  <c r="AV942" i="5" s="1"/>
  <c r="AV943" i="5" a="1"/>
  <c r="AV943" i="5" s="1"/>
  <c r="AV944" i="5" a="1"/>
  <c r="AV944" i="5" s="1"/>
  <c r="AV945" i="5" a="1"/>
  <c r="AV945" i="5" s="1"/>
  <c r="AV946" i="5" a="1"/>
  <c r="AV946" i="5" s="1"/>
  <c r="AV947" i="5" a="1"/>
  <c r="AV947" i="5" s="1"/>
  <c r="AV948" i="5" a="1"/>
  <c r="AV948" i="5" s="1"/>
  <c r="AV949" i="5" a="1"/>
  <c r="AV949" i="5" s="1"/>
  <c r="AV950" i="5" a="1"/>
  <c r="AV950" i="5" s="1"/>
  <c r="AV951" i="5" a="1"/>
  <c r="AV951" i="5" s="1"/>
  <c r="AV952" i="5" a="1"/>
  <c r="AV952" i="5" s="1"/>
  <c r="AV953" i="5" a="1"/>
  <c r="AV953" i="5" s="1"/>
  <c r="AV954" i="5" a="1"/>
  <c r="AV954" i="5" s="1"/>
  <c r="AV955" i="5" a="1"/>
  <c r="AV955" i="5" s="1"/>
  <c r="AV956" i="5" a="1"/>
  <c r="AV956" i="5" s="1"/>
  <c r="AV957" i="5" a="1"/>
  <c r="AV957" i="5" s="1"/>
  <c r="AV958" i="5" a="1"/>
  <c r="AV958" i="5" s="1"/>
  <c r="AV959" i="5" a="1"/>
  <c r="AV959" i="5" s="1"/>
  <c r="AV960" i="5" a="1"/>
  <c r="AV960" i="5" s="1"/>
  <c r="AV961" i="5" a="1"/>
  <c r="AV961" i="5" s="1"/>
  <c r="AV962" i="5" a="1"/>
  <c r="AV962" i="5" s="1"/>
  <c r="AV963" i="5" a="1"/>
  <c r="AV963" i="5" s="1"/>
  <c r="AV964" i="5" a="1"/>
  <c r="AV964" i="5" s="1"/>
  <c r="AV965" i="5" a="1"/>
  <c r="AV965" i="5" s="1"/>
  <c r="AV966" i="5" a="1"/>
  <c r="AV966" i="5" s="1"/>
  <c r="AV967" i="5" a="1"/>
  <c r="AV967" i="5" s="1"/>
  <c r="AV968" i="5" a="1"/>
  <c r="AV968" i="5" s="1"/>
  <c r="AV969" i="5" a="1"/>
  <c r="AV969" i="5" s="1"/>
  <c r="AV970" i="5" a="1"/>
  <c r="AV970" i="5" s="1"/>
  <c r="AV971" i="5" a="1"/>
  <c r="AV971" i="5" s="1"/>
  <c r="AV972" i="5" a="1"/>
  <c r="AV972" i="5" s="1"/>
  <c r="AV973" i="5" a="1"/>
  <c r="AV973" i="5" s="1"/>
  <c r="AV974" i="5" a="1"/>
  <c r="AV974" i="5" s="1"/>
  <c r="AV975" i="5" a="1"/>
  <c r="AV975" i="5" s="1"/>
  <c r="AV976" i="5" a="1"/>
  <c r="AV976" i="5" s="1"/>
  <c r="AV977" i="5" a="1"/>
  <c r="AV977" i="5" s="1"/>
  <c r="AV978" i="5" a="1"/>
  <c r="AV978" i="5" s="1"/>
  <c r="AV979" i="5" a="1"/>
  <c r="AV979" i="5" s="1"/>
  <c r="AV980" i="5" a="1"/>
  <c r="AV980" i="5" s="1"/>
  <c r="AV981" i="5" a="1"/>
  <c r="AV981" i="5" s="1"/>
  <c r="AV982" i="5" a="1"/>
  <c r="AV982" i="5" s="1"/>
  <c r="AV983" i="5" a="1"/>
  <c r="AV983" i="5" s="1"/>
  <c r="AV984" i="5" a="1"/>
  <c r="AV984" i="5" s="1"/>
  <c r="AV985" i="5" a="1"/>
  <c r="AV985" i="5" s="1"/>
  <c r="AV986" i="5" a="1"/>
  <c r="AV986" i="5" s="1"/>
  <c r="AV987" i="5" a="1"/>
  <c r="AV987" i="5" s="1"/>
  <c r="AV988" i="5" a="1"/>
  <c r="AV988" i="5" s="1"/>
  <c r="AV989" i="5" a="1"/>
  <c r="AV989" i="5" s="1"/>
  <c r="AV990" i="5" a="1"/>
  <c r="AV990" i="5" s="1"/>
  <c r="AV991" i="5" a="1"/>
  <c r="AV991" i="5" s="1"/>
  <c r="AV992" i="5" a="1"/>
  <c r="AV992" i="5" s="1"/>
  <c r="AV993" i="5" a="1"/>
  <c r="AV993" i="5" s="1"/>
  <c r="AV994" i="5" a="1"/>
  <c r="AV994" i="5" s="1"/>
  <c r="AV995" i="5" a="1"/>
  <c r="AV995" i="5" s="1"/>
  <c r="AV996" i="5" a="1"/>
  <c r="AV996" i="5" s="1"/>
  <c r="AV997" i="5" a="1"/>
  <c r="AV997" i="5" s="1"/>
  <c r="AV998" i="5" a="1"/>
  <c r="AV998" i="5" s="1"/>
  <c r="AV999" i="5" a="1"/>
  <c r="AV999" i="5" s="1"/>
  <c r="AV1000" i="5" a="1"/>
  <c r="AV1000" i="5" s="1"/>
  <c r="AV1001" i="5" a="1"/>
  <c r="AV1001" i="5" s="1"/>
  <c r="AV1002" i="5" a="1"/>
  <c r="AV1002" i="5" s="1"/>
  <c r="AV1003" i="5" a="1"/>
  <c r="AV1003" i="5" s="1"/>
  <c r="AV1004" i="5" a="1"/>
  <c r="AV1004" i="5" s="1"/>
  <c r="AV1005" i="5" a="1"/>
  <c r="AV1005" i="5" s="1"/>
  <c r="AV1006" i="5" a="1"/>
  <c r="AV1006" i="5" s="1"/>
  <c r="AV1007" i="5" a="1"/>
  <c r="AV1007" i="5" s="1"/>
  <c r="AV1008" i="5" a="1"/>
  <c r="AV1008" i="5" s="1"/>
  <c r="AV1009" i="5" a="1"/>
  <c r="AV1009" i="5" s="1"/>
  <c r="AV1010" i="5" a="1"/>
  <c r="AV1010" i="5" s="1"/>
  <c r="AV1011" i="5" a="1"/>
  <c r="AV1011" i="5" s="1"/>
  <c r="AV1012" i="5" a="1"/>
  <c r="AV1012" i="5" s="1"/>
  <c r="AV1013" i="5" a="1"/>
  <c r="AV1013" i="5" s="1"/>
  <c r="AV1014" i="5" a="1"/>
  <c r="AV1014" i="5" s="1"/>
  <c r="AV1015" i="5" a="1"/>
  <c r="AV1015" i="5" s="1"/>
  <c r="AV1016" i="5" a="1"/>
  <c r="AV1016" i="5" s="1"/>
  <c r="AV1017" i="5" a="1"/>
  <c r="AV1017" i="5" s="1"/>
  <c r="AV1018" i="5" a="1"/>
  <c r="AV1018" i="5" s="1"/>
  <c r="AV1019" i="5" a="1"/>
  <c r="AV1019" i="5" s="1"/>
  <c r="AV1020" i="5" a="1"/>
  <c r="AV1020" i="5" s="1"/>
  <c r="AV1021" i="5" a="1"/>
  <c r="AV1021" i="5" s="1"/>
  <c r="AV1022" i="5" a="1"/>
  <c r="AV1022" i="5" s="1"/>
  <c r="AV1023" i="5" a="1"/>
  <c r="AV1023" i="5" s="1"/>
  <c r="AV1024" i="5" a="1"/>
  <c r="AV1024" i="5" s="1"/>
  <c r="AV1025" i="5" a="1"/>
  <c r="AV1025" i="5" s="1"/>
  <c r="AV1026" i="5" a="1"/>
  <c r="AV1026" i="5" s="1"/>
  <c r="AV1027" i="5" a="1"/>
  <c r="AV1027" i="5" s="1"/>
  <c r="AV1028" i="5" a="1"/>
  <c r="AV1028" i="5" s="1"/>
  <c r="AV1029" i="5" a="1"/>
  <c r="AV1029" i="5" s="1"/>
  <c r="AV1030" i="5" a="1"/>
  <c r="AV1030" i="5" s="1"/>
  <c r="AV1031" i="5" a="1"/>
  <c r="AV1031" i="5" s="1"/>
  <c r="AV1032" i="5" a="1"/>
  <c r="AV1032" i="5" s="1"/>
  <c r="AV1033" i="5" a="1"/>
  <c r="AV1033" i="5" s="1"/>
  <c r="AV1034" i="5" a="1"/>
  <c r="AV1034" i="5" s="1"/>
  <c r="AV1035" i="5" a="1"/>
  <c r="AV1035" i="5" s="1"/>
  <c r="AV1036" i="5" a="1"/>
  <c r="AV1036" i="5" s="1"/>
  <c r="AV1037" i="5" a="1"/>
  <c r="AV1037" i="5" s="1"/>
  <c r="AV1038" i="5" a="1"/>
  <c r="AV1038" i="5" s="1"/>
  <c r="AV1039" i="5" a="1"/>
  <c r="AV1039" i="5" s="1"/>
  <c r="AV1040" i="5" a="1"/>
  <c r="AV1040" i="5" s="1"/>
  <c r="AV1041" i="5" a="1"/>
  <c r="AV1041" i="5" s="1"/>
  <c r="AV1042" i="5" a="1"/>
  <c r="AV1042" i="5" s="1"/>
  <c r="AV1043" i="5" a="1"/>
  <c r="AV1043" i="5" s="1"/>
  <c r="AV1044" i="5" a="1"/>
  <c r="AV1044" i="5" s="1"/>
  <c r="AV1045" i="5" a="1"/>
  <c r="AV1045" i="5" s="1"/>
  <c r="AV1046" i="5" a="1"/>
  <c r="AV1046" i="5" s="1"/>
  <c r="AV1047" i="5" a="1"/>
  <c r="AV1047" i="5" s="1"/>
  <c r="AV1048" i="5" a="1"/>
  <c r="AV1048" i="5" s="1"/>
  <c r="AV1049" i="5" a="1"/>
  <c r="AV1049" i="5" s="1"/>
  <c r="AV1050" i="5" a="1"/>
  <c r="AV1050" i="5" s="1"/>
  <c r="AV1051" i="5" a="1"/>
  <c r="AV1051" i="5" s="1"/>
  <c r="AV1052" i="5" a="1"/>
  <c r="AV1052" i="5" s="1"/>
  <c r="AV1053" i="5" a="1"/>
  <c r="AV1053" i="5" s="1"/>
  <c r="AV1054" i="5" a="1"/>
  <c r="AV1054" i="5" s="1"/>
  <c r="AV1055" i="5" a="1"/>
  <c r="AV1055" i="5" s="1"/>
  <c r="AV1056" i="5" a="1"/>
  <c r="AV1056" i="5" s="1"/>
  <c r="AV1057" i="5" a="1"/>
  <c r="AV1057" i="5" s="1"/>
  <c r="AV1058" i="5" a="1"/>
  <c r="AV1058" i="5" s="1"/>
  <c r="AV1059" i="5" a="1"/>
  <c r="AV1059" i="5" s="1"/>
  <c r="AV1060" i="5" a="1"/>
  <c r="AV1060" i="5" s="1"/>
  <c r="AV1061" i="5" a="1"/>
  <c r="AV1061" i="5" s="1"/>
  <c r="AV1062" i="5" a="1"/>
  <c r="AV1062" i="5" s="1"/>
  <c r="AV1063" i="5" a="1"/>
  <c r="AV1063" i="5" s="1"/>
  <c r="AV1064" i="5" a="1"/>
  <c r="AV1064" i="5" s="1"/>
  <c r="AV1065" i="5" a="1"/>
  <c r="AV1065" i="5" s="1"/>
  <c r="AV1066" i="5" a="1"/>
  <c r="AV1066" i="5" s="1"/>
  <c r="AV1067" i="5" a="1"/>
  <c r="AV1067" i="5" s="1"/>
  <c r="AV1068" i="5" a="1"/>
  <c r="AV1068" i="5" s="1"/>
  <c r="AV1069" i="5" a="1"/>
  <c r="AV1069" i="5" s="1"/>
  <c r="AV1070" i="5" a="1"/>
  <c r="AV1070" i="5" s="1"/>
  <c r="AV1071" i="5" a="1"/>
  <c r="AV1071" i="5" s="1"/>
  <c r="AV1072" i="5" a="1"/>
  <c r="AV1072" i="5" s="1"/>
  <c r="AV1073" i="5" a="1"/>
  <c r="AV1073" i="5" s="1"/>
  <c r="AV1074" i="5" a="1"/>
  <c r="AV1074" i="5" s="1"/>
  <c r="AV1075" i="5" a="1"/>
  <c r="AV1075" i="5" s="1"/>
  <c r="AV1076" i="5" a="1"/>
  <c r="AV1076" i="5" s="1"/>
  <c r="AV1077" i="5" a="1"/>
  <c r="AV1077" i="5" s="1"/>
  <c r="AV1078" i="5" a="1"/>
  <c r="AV1078" i="5" s="1"/>
  <c r="AV1079" i="5" a="1"/>
  <c r="AV1079" i="5" s="1"/>
  <c r="AV1080" i="5" a="1"/>
  <c r="AV1080" i="5" s="1"/>
  <c r="AV1081" i="5" a="1"/>
  <c r="AV1081" i="5" s="1"/>
  <c r="AV1082" i="5" a="1"/>
  <c r="AV1082" i="5" s="1"/>
  <c r="AV1083" i="5" a="1"/>
  <c r="AV1083" i="5" s="1"/>
  <c r="AV1084" i="5" a="1"/>
  <c r="AV1084" i="5" s="1"/>
  <c r="AV1085" i="5" a="1"/>
  <c r="AV1085" i="5" s="1"/>
  <c r="AV1086" i="5" a="1"/>
  <c r="AV1086" i="5" s="1"/>
  <c r="AV1087" i="5" a="1"/>
  <c r="AV1087" i="5" s="1"/>
  <c r="AV1088" i="5" a="1"/>
  <c r="AV1088" i="5" s="1"/>
  <c r="AV1089" i="5" a="1"/>
  <c r="AV1089" i="5" s="1"/>
  <c r="AV1090" i="5" a="1"/>
  <c r="AV1090" i="5" s="1"/>
  <c r="AV1091" i="5" a="1"/>
  <c r="AV1091" i="5" s="1"/>
  <c r="AV1092" i="5" a="1"/>
  <c r="AV1092" i="5" s="1"/>
  <c r="AV1093" i="5" a="1"/>
  <c r="AV1093" i="5" s="1"/>
  <c r="AV1094" i="5" a="1"/>
  <c r="AV1094" i="5" s="1"/>
  <c r="AV1095" i="5" a="1"/>
  <c r="AV1095" i="5" s="1"/>
  <c r="AV1096" i="5" a="1"/>
  <c r="AV1096" i="5" s="1"/>
  <c r="AV1097" i="5" a="1"/>
  <c r="AV1097" i="5" s="1"/>
  <c r="AV1098" i="5" a="1"/>
  <c r="AV1098" i="5" s="1"/>
  <c r="AV1099" i="5" a="1"/>
  <c r="AV1099" i="5" s="1"/>
  <c r="AV1100" i="5" a="1"/>
  <c r="AV1100" i="5" s="1"/>
  <c r="AV1101" i="5" a="1"/>
  <c r="AV1101" i="5" s="1"/>
  <c r="AV1102" i="5" a="1"/>
  <c r="AV1102" i="5" s="1"/>
  <c r="AV1103" i="5" a="1"/>
  <c r="AV1103" i="5" s="1"/>
  <c r="AV1104" i="5" a="1"/>
  <c r="AV1104" i="5" s="1"/>
  <c r="AV1105" i="5" a="1"/>
  <c r="AV1105" i="5" s="1"/>
  <c r="AV1106" i="5" a="1"/>
  <c r="AV1106" i="5" s="1"/>
  <c r="AV1107" i="5" a="1"/>
  <c r="AV1107" i="5" s="1"/>
  <c r="AV1108" i="5" a="1"/>
  <c r="AV1108" i="5" s="1"/>
  <c r="AV1109" i="5" a="1"/>
  <c r="AV1109" i="5" s="1"/>
  <c r="AV1110" i="5" a="1"/>
  <c r="AV1110" i="5" s="1"/>
  <c r="AV1111" i="5" a="1"/>
  <c r="AV1111" i="5" s="1"/>
  <c r="AV1112" i="5" a="1"/>
  <c r="AV1112" i="5" s="1"/>
  <c r="AV1113" i="5" a="1"/>
  <c r="AV1113" i="5" s="1"/>
  <c r="AV1114" i="5" a="1"/>
  <c r="AV1114" i="5" s="1"/>
  <c r="AV1115" i="5" a="1"/>
  <c r="AV1115" i="5" s="1"/>
  <c r="AV1116" i="5" a="1"/>
  <c r="AV1116" i="5" s="1"/>
  <c r="AV1117" i="5" a="1"/>
  <c r="AV1117" i="5" s="1"/>
  <c r="AV1118" i="5" a="1"/>
  <c r="AV1118" i="5" s="1"/>
  <c r="AV1119" i="5" a="1"/>
  <c r="AV1119" i="5" s="1"/>
  <c r="AV1120" i="5" a="1"/>
  <c r="AV1120" i="5" s="1"/>
  <c r="AV1121" i="5" a="1"/>
  <c r="AV1121" i="5" s="1"/>
  <c r="AV1122" i="5" a="1"/>
  <c r="AV1122" i="5" s="1"/>
  <c r="AV1123" i="5" a="1"/>
  <c r="AV1123" i="5" s="1"/>
  <c r="AV1124" i="5" a="1"/>
  <c r="AV1124" i="5" s="1"/>
  <c r="AV1125" i="5" a="1"/>
  <c r="AV1125" i="5" s="1"/>
  <c r="AV1126" i="5" a="1"/>
  <c r="AV1126" i="5" s="1"/>
  <c r="AV1127" i="5" a="1"/>
  <c r="AV1127" i="5" s="1"/>
  <c r="AV1128" i="5" a="1"/>
  <c r="AV1128" i="5" s="1"/>
  <c r="AV1129" i="5" a="1"/>
  <c r="AV1129" i="5" s="1"/>
  <c r="AV1130" i="5" a="1"/>
  <c r="AV1130" i="5" s="1"/>
  <c r="AV1131" i="5" a="1"/>
  <c r="AV1131" i="5" s="1"/>
  <c r="AV1132" i="5" a="1"/>
  <c r="AV1132" i="5" s="1"/>
  <c r="AV1133" i="5" a="1"/>
  <c r="AV1133" i="5" s="1"/>
  <c r="AV1134" i="5" a="1"/>
  <c r="AV1134" i="5" s="1"/>
  <c r="AV1135" i="5" a="1"/>
  <c r="AV1135" i="5" s="1"/>
  <c r="AV1136" i="5" a="1"/>
  <c r="AV1136" i="5" s="1"/>
  <c r="AV1137" i="5" a="1"/>
  <c r="AV1137" i="5" s="1"/>
  <c r="AV1138" i="5" a="1"/>
  <c r="AV1138" i="5" s="1"/>
  <c r="AV1139" i="5" a="1"/>
  <c r="AV1139" i="5" s="1"/>
  <c r="AV1140" i="5" a="1"/>
  <c r="AV1140" i="5" s="1"/>
  <c r="AV1141" i="5" a="1"/>
  <c r="AV1141" i="5" s="1"/>
  <c r="AV1142" i="5" a="1"/>
  <c r="AV1142" i="5" s="1"/>
  <c r="AV1143" i="5" a="1"/>
  <c r="AV1143" i="5" s="1"/>
  <c r="AV1144" i="5" a="1"/>
  <c r="AV1144" i="5" s="1"/>
  <c r="AV1145" i="5" a="1"/>
  <c r="AV1145" i="5" s="1"/>
  <c r="AV1146" i="5" a="1"/>
  <c r="AV1146" i="5" s="1"/>
  <c r="AV1147" i="5" a="1"/>
  <c r="AV1147" i="5" s="1"/>
  <c r="AV1148" i="5" a="1"/>
  <c r="AV1148" i="5" s="1"/>
  <c r="AV1149" i="5" a="1"/>
  <c r="AV1149" i="5" s="1"/>
  <c r="AV1150" i="5" a="1"/>
  <c r="AV1150" i="5" s="1"/>
  <c r="AV1151" i="5" a="1"/>
  <c r="AV1151" i="5" s="1"/>
  <c r="AV1152" i="5" a="1"/>
  <c r="AV1152" i="5" s="1"/>
  <c r="AV1153" i="5" a="1"/>
  <c r="AV1153" i="5" s="1"/>
  <c r="AV1154" i="5" a="1"/>
  <c r="AV1154" i="5" s="1"/>
  <c r="AV1155" i="5" a="1"/>
  <c r="AV1155" i="5" s="1"/>
  <c r="AV1156" i="5" a="1"/>
  <c r="AV1156" i="5" s="1"/>
  <c r="AV1157" i="5" a="1"/>
  <c r="AV1157" i="5" s="1"/>
  <c r="AV1158" i="5" a="1"/>
  <c r="AV1158" i="5" s="1"/>
  <c r="AV1159" i="5" a="1"/>
  <c r="AV1159" i="5" s="1"/>
  <c r="AV1160" i="5" a="1"/>
  <c r="AV1160" i="5" s="1"/>
  <c r="AV1161" i="5" a="1"/>
  <c r="AV1161" i="5" s="1"/>
  <c r="AV1162" i="5" a="1"/>
  <c r="AV1162" i="5" s="1"/>
  <c r="AV1163" i="5" a="1"/>
  <c r="AV1163" i="5" s="1"/>
  <c r="AV1164" i="5" a="1"/>
  <c r="AV1164" i="5" s="1"/>
  <c r="AV1165" i="5" a="1"/>
  <c r="AV1165" i="5" s="1"/>
  <c r="AV1166" i="5" a="1"/>
  <c r="AV1166" i="5" s="1"/>
  <c r="AV1167" i="5" a="1"/>
  <c r="AV1167" i="5" s="1"/>
  <c r="AV1168" i="5" a="1"/>
  <c r="AV1168" i="5" s="1"/>
  <c r="AV1169" i="5" a="1"/>
  <c r="AV1169" i="5" s="1"/>
  <c r="AV1170" i="5" a="1"/>
  <c r="AV1170" i="5" s="1"/>
  <c r="AV1171" i="5" a="1"/>
  <c r="AV1171" i="5" s="1"/>
  <c r="AV1172" i="5" a="1"/>
  <c r="AV1172" i="5" s="1"/>
  <c r="AV1173" i="5" a="1"/>
  <c r="AV1173" i="5" s="1"/>
  <c r="AV1174" i="5" a="1"/>
  <c r="AV1174" i="5" s="1"/>
  <c r="AV1175" i="5" a="1"/>
  <c r="AV1175" i="5" s="1"/>
  <c r="AV1176" i="5" a="1"/>
  <c r="AV1176" i="5" s="1"/>
  <c r="AV1177" i="5" a="1"/>
  <c r="AV1177" i="5" s="1"/>
  <c r="AV1178" i="5" a="1"/>
  <c r="AV1178" i="5" s="1"/>
  <c r="AV1179" i="5" a="1"/>
  <c r="AV1179" i="5" s="1"/>
  <c r="AV1180" i="5" a="1"/>
  <c r="AV1180" i="5" s="1"/>
  <c r="AV1181" i="5" a="1"/>
  <c r="AV1181" i="5" s="1"/>
  <c r="AV1182" i="5" a="1"/>
  <c r="AV1182" i="5" s="1"/>
  <c r="AV1183" i="5" a="1"/>
  <c r="AV1183" i="5" s="1"/>
  <c r="AV1184" i="5" a="1"/>
  <c r="AV1184" i="5" s="1"/>
  <c r="AV1185" i="5" a="1"/>
  <c r="AV1185" i="5" s="1"/>
  <c r="AV1186" i="5" a="1"/>
  <c r="AV1186" i="5" s="1"/>
  <c r="AV1187" i="5" a="1"/>
  <c r="AV1187" i="5" s="1"/>
  <c r="AV1188" i="5" a="1"/>
  <c r="AV1188" i="5" s="1"/>
  <c r="AV1189" i="5" a="1"/>
  <c r="AV1189" i="5" s="1"/>
  <c r="AV1190" i="5" a="1"/>
  <c r="AV1190" i="5" s="1"/>
  <c r="AV1191" i="5" a="1"/>
  <c r="AV1191" i="5" s="1"/>
  <c r="AV1192" i="5" a="1"/>
  <c r="AV1192" i="5" s="1"/>
  <c r="AV1193" i="5" a="1"/>
  <c r="AV1193" i="5" s="1"/>
  <c r="AV1194" i="5" a="1"/>
  <c r="AV1194" i="5" s="1"/>
  <c r="AV1195" i="5" a="1"/>
  <c r="AV1195" i="5" s="1"/>
  <c r="AV1196" i="5" a="1"/>
  <c r="AV1196" i="5" s="1"/>
  <c r="AV1197" i="5" a="1"/>
  <c r="AV1197" i="5" s="1"/>
  <c r="AV1198" i="5" a="1"/>
  <c r="AV1198" i="5" s="1"/>
  <c r="AV1199" i="5" a="1"/>
  <c r="AV1199" i="5" s="1"/>
  <c r="AV1200" i="5" a="1"/>
  <c r="AV1200" i="5" s="1"/>
  <c r="AV1201" i="5" a="1"/>
  <c r="AV1201" i="5" s="1"/>
  <c r="AV1202" i="5" a="1"/>
  <c r="AV1202" i="5" s="1"/>
  <c r="AV1203" i="5" a="1"/>
  <c r="AV1203" i="5" s="1"/>
  <c r="AV1204" i="5" a="1"/>
  <c r="AV1204" i="5" s="1"/>
  <c r="AV1205" i="5" a="1"/>
  <c r="AV1205" i="5" s="1"/>
  <c r="AV1206" i="5" a="1"/>
  <c r="AV1206" i="5" s="1"/>
  <c r="AV1207" i="5" a="1"/>
  <c r="AV1207" i="5" s="1"/>
  <c r="AV1208" i="5" a="1"/>
  <c r="AV1208" i="5" s="1"/>
  <c r="AV1209" i="5" a="1"/>
  <c r="AV1209" i="5" s="1"/>
  <c r="AV1210" i="5" a="1"/>
  <c r="AV1210" i="5" s="1"/>
  <c r="AV1211" i="5" a="1"/>
  <c r="AV1211" i="5" s="1"/>
  <c r="AV1212" i="5" a="1"/>
  <c r="AV1212" i="5" s="1"/>
  <c r="AV1213" i="5" a="1"/>
  <c r="AV1213" i="5" s="1"/>
  <c r="AV1214" i="5" a="1"/>
  <c r="AV1214" i="5" s="1"/>
  <c r="AV1215" i="5" a="1"/>
  <c r="AV1215" i="5" s="1"/>
  <c r="AV1216" i="5" a="1"/>
  <c r="AV1216" i="5" s="1"/>
  <c r="AV1217" i="5" a="1"/>
  <c r="AV1217" i="5" s="1"/>
  <c r="AV1218" i="5" a="1"/>
  <c r="AV1218" i="5" s="1"/>
  <c r="AV1219" i="5" a="1"/>
  <c r="AV1219" i="5" s="1"/>
  <c r="AV1220" i="5" a="1"/>
  <c r="AV1220" i="5" s="1"/>
  <c r="AV1221" i="5" a="1"/>
  <c r="AV1221" i="5" s="1"/>
  <c r="AV1222" i="5" a="1"/>
  <c r="AV1222" i="5" s="1"/>
  <c r="AV1223" i="5" a="1"/>
  <c r="AV1223" i="5" s="1"/>
  <c r="AV1224" i="5" a="1"/>
  <c r="AV1224" i="5" s="1"/>
  <c r="AV1225" i="5" a="1"/>
  <c r="AV1225" i="5" s="1"/>
  <c r="AV1226" i="5" a="1"/>
  <c r="AV1226" i="5" s="1"/>
  <c r="AV1227" i="5" a="1"/>
  <c r="AV1227" i="5" s="1"/>
  <c r="AV1228" i="5" a="1"/>
  <c r="AV1228" i="5" s="1"/>
  <c r="AV1229" i="5" a="1"/>
  <c r="AV1229" i="5" s="1"/>
  <c r="AV1230" i="5" a="1"/>
  <c r="AV1230" i="5" s="1"/>
  <c r="AV1231" i="5" a="1"/>
  <c r="AV1231" i="5" s="1"/>
  <c r="AV1232" i="5" a="1"/>
  <c r="AV1232" i="5" s="1"/>
  <c r="AV1233" i="5" a="1"/>
  <c r="AV1233" i="5" s="1"/>
  <c r="AV1234" i="5" a="1"/>
  <c r="AV1234" i="5" s="1"/>
  <c r="AV1235" i="5" a="1"/>
  <c r="AV1235" i="5" s="1"/>
  <c r="AV1236" i="5" a="1"/>
  <c r="AV1236" i="5" s="1"/>
  <c r="AV1237" i="5" a="1"/>
  <c r="AV1237" i="5" s="1"/>
  <c r="AV1238" i="5" a="1"/>
  <c r="AV1238" i="5" s="1"/>
  <c r="AV1239" i="5" a="1"/>
  <c r="AV1239" i="5" s="1"/>
  <c r="AV1240" i="5" a="1"/>
  <c r="AV1240" i="5" s="1"/>
  <c r="AV1241" i="5" a="1"/>
  <c r="AV1241" i="5" s="1"/>
  <c r="AV1242" i="5" a="1"/>
  <c r="AV1242" i="5" s="1"/>
  <c r="AV1243" i="5" a="1"/>
  <c r="AV1243" i="5" s="1"/>
  <c r="AV1244" i="5" a="1"/>
  <c r="AV1244" i="5" s="1"/>
  <c r="AV1245" i="5" a="1"/>
  <c r="AV1245" i="5" s="1"/>
  <c r="AV1246" i="5" a="1"/>
  <c r="AV1246" i="5" s="1"/>
  <c r="AV1247" i="5" a="1"/>
  <c r="AV1247" i="5" s="1"/>
  <c r="AV1248" i="5" a="1"/>
  <c r="AV1248" i="5" s="1"/>
  <c r="AV1249" i="5" a="1"/>
  <c r="AV1249" i="5" s="1"/>
  <c r="AV1250" i="5" a="1"/>
  <c r="AV1250" i="5" s="1"/>
  <c r="AV1251" i="5" a="1"/>
  <c r="AV1251" i="5" s="1"/>
  <c r="AV1252" i="5" a="1"/>
  <c r="AV1252" i="5" s="1"/>
  <c r="AV1253" i="5" a="1"/>
  <c r="AV1253" i="5" s="1"/>
  <c r="AV1254" i="5" a="1"/>
  <c r="AV1254" i="5" s="1"/>
  <c r="AV1255" i="5" a="1"/>
  <c r="AV1255" i="5" s="1"/>
  <c r="AV1256" i="5" a="1"/>
  <c r="AV1256" i="5" s="1"/>
  <c r="AV1257" i="5" a="1"/>
  <c r="AV1257" i="5" s="1"/>
  <c r="AV1258" i="5" a="1"/>
  <c r="AV1258" i="5" s="1"/>
  <c r="AV1259" i="5" a="1"/>
  <c r="AV1259" i="5" s="1"/>
  <c r="AV1260" i="5" a="1"/>
  <c r="AV1260" i="5" s="1"/>
  <c r="AV1261" i="5" a="1"/>
  <c r="AV1261" i="5" s="1"/>
  <c r="AV1262" i="5" a="1"/>
  <c r="AV1262" i="5" s="1"/>
  <c r="AV1263" i="5" a="1"/>
  <c r="AV1263" i="5" s="1"/>
  <c r="AV1264" i="5" a="1"/>
  <c r="AV1264" i="5" s="1"/>
  <c r="AV1265" i="5" a="1"/>
  <c r="AV1265" i="5" s="1"/>
  <c r="AV1266" i="5" a="1"/>
  <c r="AV1266" i="5" s="1"/>
  <c r="AV1267" i="5" a="1"/>
  <c r="AV1267" i="5" s="1"/>
  <c r="AV1268" i="5" a="1"/>
  <c r="AV1268" i="5" s="1"/>
  <c r="AV1269" i="5" a="1"/>
  <c r="AV1269" i="5" s="1"/>
  <c r="AV1270" i="5" a="1"/>
  <c r="AV1270" i="5" s="1"/>
  <c r="AV1271" i="5" a="1"/>
  <c r="AV1271" i="5" s="1"/>
  <c r="AV1272" i="5" a="1"/>
  <c r="AV1272" i="5" s="1"/>
  <c r="AV1273" i="5" a="1"/>
  <c r="AV1273" i="5" s="1"/>
  <c r="AV1274" i="5" a="1"/>
  <c r="AV1274" i="5" s="1"/>
  <c r="AV1275" i="5" a="1"/>
  <c r="AV1275" i="5" s="1"/>
  <c r="AV1276" i="5" a="1"/>
  <c r="AV1276" i="5" s="1"/>
  <c r="AV1277" i="5" a="1"/>
  <c r="AV1277" i="5" s="1"/>
  <c r="AV1278" i="5" a="1"/>
  <c r="AV1278" i="5" s="1"/>
  <c r="AV1279" i="5" a="1"/>
  <c r="AV1279" i="5" s="1"/>
  <c r="AV1280" i="5" a="1"/>
  <c r="AV1280" i="5" s="1"/>
  <c r="AV1281" i="5" a="1"/>
  <c r="AV1281" i="5" s="1"/>
  <c r="AV1282" i="5" a="1"/>
  <c r="AV1282" i="5" s="1"/>
  <c r="AV1283" i="5" a="1"/>
  <c r="AV1283" i="5" s="1"/>
  <c r="AV1284" i="5" a="1"/>
  <c r="AV1284" i="5" s="1"/>
  <c r="AV1285" i="5" a="1"/>
  <c r="AV1285" i="5" s="1"/>
  <c r="AV1286" i="5" a="1"/>
  <c r="AV1286" i="5" s="1"/>
  <c r="AV1287" i="5" a="1"/>
  <c r="AV1287" i="5" s="1"/>
  <c r="AV1288" i="5" a="1"/>
  <c r="AV1288" i="5" s="1"/>
  <c r="AV1289" i="5" a="1"/>
  <c r="AV1289" i="5" s="1"/>
  <c r="AV1290" i="5" a="1"/>
  <c r="AV1290" i="5" s="1"/>
  <c r="AV1291" i="5" a="1"/>
  <c r="AV1291" i="5" s="1"/>
  <c r="AV1292" i="5" a="1"/>
  <c r="AV1292" i="5" s="1"/>
  <c r="AV1293" i="5" a="1"/>
  <c r="AV1293" i="5" s="1"/>
  <c r="AV1294" i="5" a="1"/>
  <c r="AV1294" i="5" s="1"/>
  <c r="AV1295" i="5" a="1"/>
  <c r="AV1295" i="5" s="1"/>
  <c r="AV1296" i="5" a="1"/>
  <c r="AV1296" i="5" s="1"/>
  <c r="AV1297" i="5" a="1"/>
  <c r="AV1297" i="5" s="1"/>
  <c r="AV1298" i="5" a="1"/>
  <c r="AV1298" i="5" s="1"/>
  <c r="AV1299" i="5" a="1"/>
  <c r="AV1299" i="5" s="1"/>
  <c r="AV1300" i="5" a="1"/>
  <c r="AV1300" i="5" s="1"/>
  <c r="AV1301" i="5" a="1"/>
  <c r="AV1301" i="5" s="1"/>
  <c r="AV1302" i="5" a="1"/>
  <c r="AV1302" i="5" s="1"/>
  <c r="AV1303" i="5" a="1"/>
  <c r="AV1303" i="5" s="1"/>
  <c r="AV1304" i="5" a="1"/>
  <c r="AV1304" i="5" s="1"/>
  <c r="AV1305" i="5" a="1"/>
  <c r="AV1305" i="5" s="1"/>
  <c r="AV1306" i="5" a="1"/>
  <c r="AV1306" i="5" s="1"/>
  <c r="AV1307" i="5" a="1"/>
  <c r="AV1307" i="5" s="1"/>
  <c r="AV1308" i="5" a="1"/>
  <c r="AV1308" i="5" s="1"/>
  <c r="AV1309" i="5" a="1"/>
  <c r="AV1309" i="5" s="1"/>
  <c r="AV1310" i="5" a="1"/>
  <c r="AV1310" i="5" s="1"/>
  <c r="AV1311" i="5" a="1"/>
  <c r="AV1311" i="5" s="1"/>
  <c r="AV1312" i="5" a="1"/>
  <c r="AV1312" i="5" s="1"/>
  <c r="AV1313" i="5" a="1"/>
  <c r="AV1313" i="5" s="1"/>
  <c r="AV1314" i="5" a="1"/>
  <c r="AV1314" i="5" s="1"/>
  <c r="AV1315" i="5" a="1"/>
  <c r="AV1315" i="5" s="1"/>
  <c r="AV1316" i="5" a="1"/>
  <c r="AV1316" i="5" s="1"/>
  <c r="AV1317" i="5" a="1"/>
  <c r="AV1317" i="5" s="1"/>
  <c r="AV1318" i="5" a="1"/>
  <c r="AV1318" i="5" s="1"/>
  <c r="AV1319" i="5" a="1"/>
  <c r="AV1319" i="5" s="1"/>
  <c r="AV1320" i="5" a="1"/>
  <c r="AV1320" i="5" s="1"/>
  <c r="AV1321" i="5" a="1"/>
  <c r="AV1321" i="5" s="1"/>
  <c r="AV1322" i="5" a="1"/>
  <c r="AV1322" i="5" s="1"/>
  <c r="AV1323" i="5" a="1"/>
  <c r="AV1323" i="5" s="1"/>
  <c r="AV1324" i="5" a="1"/>
  <c r="AV1324" i="5" s="1"/>
  <c r="AV1325" i="5" a="1"/>
  <c r="AV1325" i="5" s="1"/>
  <c r="AV1326" i="5" a="1"/>
  <c r="AV1326" i="5" s="1"/>
  <c r="AV1327" i="5" a="1"/>
  <c r="AV1327" i="5" s="1"/>
  <c r="AV1328" i="5" a="1"/>
  <c r="AV1328" i="5" s="1"/>
  <c r="AV1329" i="5" a="1"/>
  <c r="AV1329" i="5" s="1"/>
  <c r="AV1330" i="5" a="1"/>
  <c r="AV1330" i="5" s="1"/>
  <c r="AV1331" i="5" a="1"/>
  <c r="AV1331" i="5" s="1"/>
  <c r="AV1332" i="5" a="1"/>
  <c r="AV1332" i="5" s="1"/>
  <c r="AV1333" i="5" a="1"/>
  <c r="AV1333" i="5" s="1"/>
  <c r="AV1334" i="5" a="1"/>
  <c r="AV1334" i="5" s="1"/>
  <c r="AV1335" i="5" a="1"/>
  <c r="AV1335" i="5" s="1"/>
  <c r="AV1336" i="5" a="1"/>
  <c r="AV1336" i="5" s="1"/>
  <c r="AV1337" i="5" a="1"/>
  <c r="AV1337" i="5" s="1"/>
  <c r="AV1338" i="5" a="1"/>
  <c r="AV1338" i="5" s="1"/>
  <c r="AV1339" i="5" a="1"/>
  <c r="AV1339" i="5" s="1"/>
  <c r="AV1340" i="5" a="1"/>
  <c r="AV1340" i="5" s="1"/>
  <c r="AV1341" i="5" a="1"/>
  <c r="AV1341" i="5" s="1"/>
  <c r="AV1342" i="5" a="1"/>
  <c r="AV1342" i="5" s="1"/>
  <c r="AV1343" i="5" a="1"/>
  <c r="AV1343" i="5" s="1"/>
  <c r="AV1344" i="5" a="1"/>
  <c r="AV1344" i="5" s="1"/>
  <c r="AV1345" i="5" a="1"/>
  <c r="AV1345" i="5" s="1"/>
  <c r="AV1346" i="5" a="1"/>
  <c r="AV1346" i="5" s="1"/>
  <c r="AV1347" i="5" a="1"/>
  <c r="AV1347" i="5" s="1"/>
  <c r="AV1348" i="5" a="1"/>
  <c r="AV1348" i="5" s="1"/>
  <c r="AV1349" i="5" a="1"/>
  <c r="AV1349" i="5" s="1"/>
  <c r="AV1350" i="5" a="1"/>
  <c r="AV1350" i="5" s="1"/>
  <c r="AV1351" i="5" a="1"/>
  <c r="AV1351" i="5" s="1"/>
  <c r="AV1352" i="5" a="1"/>
  <c r="AV1352" i="5" s="1"/>
  <c r="AV1353" i="5" a="1"/>
  <c r="AV1353" i="5" s="1"/>
  <c r="AV1354" i="5" a="1"/>
  <c r="AV1354" i="5" s="1"/>
  <c r="AV1355" i="5" a="1"/>
  <c r="AV1355" i="5" s="1"/>
  <c r="AV1356" i="5" a="1"/>
  <c r="AV1356" i="5" s="1"/>
  <c r="AV1357" i="5" a="1"/>
  <c r="AV1357" i="5" s="1"/>
  <c r="AV1358" i="5" a="1"/>
  <c r="AV1358" i="5" s="1"/>
  <c r="AV1359" i="5" a="1"/>
  <c r="AV1359" i="5" s="1"/>
  <c r="AV1360" i="5" a="1"/>
  <c r="AV1360" i="5" s="1"/>
  <c r="AV1361" i="5" a="1"/>
  <c r="AV1361" i="5" s="1"/>
  <c r="AV1362" i="5" a="1"/>
  <c r="AV1362" i="5" s="1"/>
  <c r="AV1363" i="5" a="1"/>
  <c r="AV1363" i="5" s="1"/>
  <c r="AV1364" i="5" a="1"/>
  <c r="AV1364" i="5" s="1"/>
  <c r="AV1365" i="5" a="1"/>
  <c r="AV1365" i="5" s="1"/>
  <c r="AV1366" i="5" a="1"/>
  <c r="AV1366" i="5" s="1"/>
  <c r="AV1367" i="5" a="1"/>
  <c r="AV1367" i="5" s="1"/>
  <c r="AV1368" i="5" a="1"/>
  <c r="AV1368" i="5" s="1"/>
  <c r="AV1369" i="5" a="1"/>
  <c r="AV1369" i="5" s="1"/>
  <c r="AV1370" i="5" a="1"/>
  <c r="AV1370" i="5" s="1"/>
  <c r="AV1371" i="5" a="1"/>
  <c r="AV1371" i="5" s="1"/>
  <c r="AV1372" i="5" a="1"/>
  <c r="AV1372" i="5" s="1"/>
  <c r="AV1373" i="5" a="1"/>
  <c r="AV1373" i="5" s="1"/>
  <c r="AV1374" i="5" a="1"/>
  <c r="AV1374" i="5" s="1"/>
  <c r="AV1375" i="5" a="1"/>
  <c r="AV1375" i="5" s="1"/>
  <c r="AV1376" i="5" a="1"/>
  <c r="AV1376" i="5" s="1"/>
  <c r="AV1377" i="5" a="1"/>
  <c r="AV1377" i="5" s="1"/>
  <c r="AV1378" i="5" a="1"/>
  <c r="AV1378" i="5" s="1"/>
  <c r="AV1379" i="5" a="1"/>
  <c r="AV1379" i="5" s="1"/>
  <c r="AV1380" i="5" a="1"/>
  <c r="AV1380" i="5" s="1"/>
  <c r="AV1381" i="5" a="1"/>
  <c r="AV1381" i="5" s="1"/>
  <c r="AV1382" i="5" a="1"/>
  <c r="AV1382" i="5" s="1"/>
  <c r="AV1383" i="5" a="1"/>
  <c r="AV1383" i="5" s="1"/>
  <c r="AV1384" i="5" a="1"/>
  <c r="AV1384" i="5" s="1"/>
  <c r="AV1385" i="5" a="1"/>
  <c r="AV1385" i="5" s="1"/>
  <c r="AV1386" i="5" a="1"/>
  <c r="AV1386" i="5" s="1"/>
  <c r="AV1387" i="5" a="1"/>
  <c r="AV1387" i="5" s="1"/>
  <c r="AV1388" i="5" a="1"/>
  <c r="AV1388" i="5" s="1"/>
  <c r="AV1389" i="5" a="1"/>
  <c r="AV1389" i="5" s="1"/>
  <c r="AV1390" i="5" a="1"/>
  <c r="AV1390" i="5" s="1"/>
  <c r="AV1391" i="5" a="1"/>
  <c r="AV1391" i="5" s="1"/>
  <c r="AV1392" i="5" a="1"/>
  <c r="AV1392" i="5" s="1"/>
  <c r="AV1393" i="5" a="1"/>
  <c r="AV1393" i="5" s="1"/>
  <c r="AV1394" i="5" a="1"/>
  <c r="AV1394" i="5" s="1"/>
  <c r="AV1395" i="5" a="1"/>
  <c r="AV1395" i="5" s="1"/>
  <c r="AV1396" i="5" a="1"/>
  <c r="AV1396" i="5" s="1"/>
  <c r="AV1397" i="5" a="1"/>
  <c r="AV1397" i="5" s="1"/>
  <c r="AV1398" i="5" a="1"/>
  <c r="AV1398" i="5" s="1"/>
  <c r="AV1399" i="5" a="1"/>
  <c r="AV1399" i="5" s="1"/>
  <c r="AV1400" i="5" a="1"/>
  <c r="AV1400" i="5" s="1"/>
  <c r="AV1401" i="5" a="1"/>
  <c r="AV1401" i="5" s="1"/>
  <c r="AV1402" i="5" a="1"/>
  <c r="AV1402" i="5" s="1"/>
  <c r="AV1403" i="5" a="1"/>
  <c r="AV1403" i="5" s="1"/>
  <c r="AV1404" i="5" a="1"/>
  <c r="AV1404" i="5" s="1"/>
  <c r="AV1405" i="5" a="1"/>
  <c r="AV1405" i="5" s="1"/>
  <c r="AV1406" i="5" a="1"/>
  <c r="AV1406" i="5" s="1"/>
  <c r="AV1407" i="5" a="1"/>
  <c r="AV1407" i="5" s="1"/>
  <c r="AV1408" i="5" a="1"/>
  <c r="AV1408" i="5" s="1"/>
  <c r="AV1409" i="5" a="1"/>
  <c r="AV1409" i="5" s="1"/>
  <c r="AV1410" i="5" a="1"/>
  <c r="AV1410" i="5" s="1"/>
  <c r="AV1411" i="5" a="1"/>
  <c r="AV1411" i="5" s="1"/>
  <c r="AV1412" i="5" a="1"/>
  <c r="AV1412" i="5" s="1"/>
  <c r="AV1413" i="5" a="1"/>
  <c r="AV1413" i="5" s="1"/>
  <c r="AV1414" i="5" a="1"/>
  <c r="AV1414" i="5" s="1"/>
  <c r="AV1415" i="5" a="1"/>
  <c r="AV1415" i="5" s="1"/>
  <c r="AV1416" i="5" a="1"/>
  <c r="AV1416" i="5" s="1"/>
  <c r="AV1417" i="5" a="1"/>
  <c r="AV1417" i="5" s="1"/>
  <c r="AV1418" i="5" a="1"/>
  <c r="AV1418" i="5" s="1"/>
  <c r="AV1419" i="5" a="1"/>
  <c r="AV1419" i="5" s="1"/>
  <c r="AV1420" i="5" a="1"/>
  <c r="AV1420" i="5" s="1"/>
  <c r="AV1421" i="5" a="1"/>
  <c r="AV1421" i="5" s="1"/>
  <c r="AV1422" i="5" a="1"/>
  <c r="AV1422" i="5" s="1"/>
  <c r="AV1423" i="5" a="1"/>
  <c r="AV1423" i="5" s="1"/>
  <c r="AV1424" i="5" a="1"/>
  <c r="AV1424" i="5" s="1"/>
  <c r="AV1425" i="5" a="1"/>
  <c r="AV1425" i="5" s="1"/>
  <c r="AV1426" i="5" a="1"/>
  <c r="AV1426" i="5" s="1"/>
  <c r="AV1427" i="5" a="1"/>
  <c r="AV1427" i="5" s="1"/>
  <c r="AV1428" i="5" a="1"/>
  <c r="AV1428" i="5" s="1"/>
  <c r="AV1429" i="5" a="1"/>
  <c r="AV1429" i="5" s="1"/>
  <c r="AV1430" i="5" a="1"/>
  <c r="AV1430" i="5" s="1"/>
  <c r="AV1431" i="5" a="1"/>
  <c r="AV1431" i="5" s="1"/>
  <c r="AV1432" i="5" a="1"/>
  <c r="AV1432" i="5" s="1"/>
  <c r="AV1433" i="5" a="1"/>
  <c r="AV1433" i="5" s="1"/>
  <c r="AV1434" i="5" a="1"/>
  <c r="AV1434" i="5" s="1"/>
  <c r="AV1435" i="5" a="1"/>
  <c r="AV1435" i="5" s="1"/>
  <c r="AV1436" i="5" a="1"/>
  <c r="AV1436" i="5" s="1"/>
  <c r="AV1437" i="5" a="1"/>
  <c r="AV1437" i="5" s="1"/>
  <c r="AV1438" i="5" a="1"/>
  <c r="AV1438" i="5" s="1"/>
  <c r="AV1439" i="5" a="1"/>
  <c r="AV1439" i="5" s="1"/>
  <c r="AV1440" i="5" a="1"/>
  <c r="AV1440" i="5" s="1"/>
  <c r="AV1441" i="5" a="1"/>
  <c r="AV1441" i="5" s="1"/>
  <c r="AV1442" i="5" a="1"/>
  <c r="AV1442" i="5" s="1"/>
  <c r="AV1443" i="5" a="1"/>
  <c r="AV1443" i="5" s="1"/>
  <c r="AV1444" i="5" a="1"/>
  <c r="AV1444" i="5" s="1"/>
  <c r="AV1445" i="5" a="1"/>
  <c r="AV1445" i="5" s="1"/>
  <c r="AV1446" i="5" a="1"/>
  <c r="AV1446" i="5" s="1"/>
  <c r="AV1447" i="5" a="1"/>
  <c r="AV1447" i="5" s="1"/>
  <c r="AV1448" i="5" a="1"/>
  <c r="AV1448" i="5" s="1"/>
  <c r="AV1449" i="5" a="1"/>
  <c r="AV1449" i="5" s="1"/>
  <c r="AV1450" i="5" a="1"/>
  <c r="AV1450" i="5" s="1"/>
  <c r="AV1451" i="5" a="1"/>
  <c r="AV1451" i="5" s="1"/>
  <c r="AV1452" i="5" a="1"/>
  <c r="AV1452" i="5" s="1"/>
  <c r="AV1453" i="5" a="1"/>
  <c r="AV1453" i="5" s="1"/>
  <c r="AV1454" i="5" a="1"/>
  <c r="AV1454" i="5" s="1"/>
  <c r="AV1455" i="5" a="1"/>
  <c r="AV1455" i="5" s="1"/>
  <c r="AV1456" i="5" a="1"/>
  <c r="AV1456" i="5" s="1"/>
  <c r="AV1457" i="5" a="1"/>
  <c r="AV1457" i="5" s="1"/>
  <c r="AV1458" i="5" a="1"/>
  <c r="AV1458" i="5" s="1"/>
  <c r="AV1459" i="5" a="1"/>
  <c r="AV1459" i="5" s="1"/>
  <c r="AV1460" i="5" a="1"/>
  <c r="AV1460" i="5" s="1"/>
  <c r="AV1461" i="5" a="1"/>
  <c r="AV1461" i="5" s="1"/>
  <c r="AV1462" i="5" a="1"/>
  <c r="AV1462" i="5" s="1"/>
  <c r="AV1463" i="5" a="1"/>
  <c r="AV1463" i="5" s="1"/>
  <c r="AV1464" i="5" a="1"/>
  <c r="AV1464" i="5" s="1"/>
  <c r="AV1465" i="5" a="1"/>
  <c r="AV1465" i="5" s="1"/>
  <c r="AV1466" i="5" a="1"/>
  <c r="AV1466" i="5" s="1"/>
  <c r="AV1467" i="5" a="1"/>
  <c r="AV1467" i="5" s="1"/>
  <c r="AV1468" i="5" a="1"/>
  <c r="AV1468" i="5" s="1"/>
  <c r="AV1469" i="5" a="1"/>
  <c r="AV1469" i="5" s="1"/>
  <c r="AV1470" i="5" a="1"/>
  <c r="AV1470" i="5" s="1"/>
  <c r="AV1471" i="5" a="1"/>
  <c r="AV1471" i="5" s="1"/>
  <c r="AV1472" i="5" a="1"/>
  <c r="AV1472" i="5" s="1"/>
  <c r="AV1473" i="5" a="1"/>
  <c r="AV1473" i="5" s="1"/>
  <c r="AV1474" i="5" a="1"/>
  <c r="AV1474" i="5" s="1"/>
  <c r="AV1475" i="5" a="1"/>
  <c r="AV1475" i="5" s="1"/>
  <c r="AV1476" i="5" a="1"/>
  <c r="AV1476" i="5" s="1"/>
  <c r="AV1477" i="5" a="1"/>
  <c r="AV1477" i="5" s="1"/>
  <c r="AV1478" i="5" a="1"/>
  <c r="AV1478" i="5" s="1"/>
  <c r="AV1479" i="5" a="1"/>
  <c r="AV1479" i="5" s="1"/>
  <c r="AV1480" i="5" a="1"/>
  <c r="AV1480" i="5" s="1"/>
  <c r="AV1481" i="5" a="1"/>
  <c r="AV1481" i="5" s="1"/>
  <c r="AV1482" i="5" a="1"/>
  <c r="AV1482" i="5" s="1"/>
  <c r="AV1483" i="5" a="1"/>
  <c r="AV1483" i="5" s="1"/>
  <c r="AV1484" i="5" a="1"/>
  <c r="AV1484" i="5" s="1"/>
  <c r="AV1485" i="5" a="1"/>
  <c r="AV1485" i="5" s="1"/>
  <c r="AV1486" i="5" a="1"/>
  <c r="AV1486" i="5" s="1"/>
  <c r="AV1487" i="5" a="1"/>
  <c r="AV1487" i="5" s="1"/>
  <c r="AV1488" i="5" a="1"/>
  <c r="AV1488" i="5" s="1"/>
  <c r="AV1489" i="5" a="1"/>
  <c r="AV1489" i="5" s="1"/>
  <c r="AV1490" i="5" a="1"/>
  <c r="AV1490" i="5" s="1"/>
  <c r="AV1491" i="5" a="1"/>
  <c r="AV1491" i="5" s="1"/>
  <c r="AV1492" i="5" a="1"/>
  <c r="AV1492" i="5" s="1"/>
  <c r="AV1493" i="5" a="1"/>
  <c r="AV1493" i="5" s="1"/>
  <c r="AV1494" i="5" a="1"/>
  <c r="AV1494" i="5" s="1"/>
  <c r="AV1495" i="5" a="1"/>
  <c r="AV1495" i="5" s="1"/>
  <c r="AV1496" i="5" a="1"/>
  <c r="AV1496" i="5" s="1"/>
  <c r="AV1497" i="5" a="1"/>
  <c r="AV1497" i="5" s="1"/>
  <c r="AV1498" i="5" a="1"/>
  <c r="AV1498" i="5" s="1"/>
  <c r="AV1499" i="5" a="1"/>
  <c r="AV1499" i="5" s="1"/>
  <c r="AV1500" i="5" a="1"/>
  <c r="AV1500" i="5" s="1"/>
  <c r="AV1501" i="5" a="1"/>
  <c r="AV1501" i="5" s="1"/>
  <c r="AV1502" i="5" a="1"/>
  <c r="AV1502" i="5" s="1"/>
  <c r="AV1503" i="5" a="1"/>
  <c r="AV1503" i="5" s="1"/>
  <c r="AV1504" i="5" a="1"/>
  <c r="AV1504" i="5" s="1"/>
  <c r="AV1505" i="5" a="1"/>
  <c r="AV1505" i="5" s="1"/>
  <c r="AV1506" i="5" a="1"/>
  <c r="AV1506" i="5" s="1"/>
  <c r="AV1507" i="5" a="1"/>
  <c r="AV1507" i="5" s="1"/>
  <c r="AV1508" i="5" a="1"/>
  <c r="AV1508" i="5" s="1"/>
  <c r="AV1509" i="5" a="1"/>
  <c r="AV1509" i="5" s="1"/>
  <c r="AV1510" i="5" a="1"/>
  <c r="AV1510" i="5" s="1"/>
  <c r="AV1511" i="5" a="1"/>
  <c r="AV1511" i="5" s="1"/>
  <c r="AV1512" i="5" a="1"/>
  <c r="AV1512" i="5" s="1"/>
  <c r="AV1513" i="5" a="1"/>
  <c r="AV1513" i="5" s="1"/>
  <c r="AV1514" i="5" a="1"/>
  <c r="AV1514" i="5" s="1"/>
  <c r="AV1515" i="5" a="1"/>
  <c r="AV1515" i="5" s="1"/>
  <c r="AV1516" i="5" a="1"/>
  <c r="AV1516" i="5" s="1"/>
  <c r="AV1517" i="5" a="1"/>
  <c r="AV1517" i="5" s="1"/>
  <c r="AV1518" i="5" a="1"/>
  <c r="AV1518" i="5" s="1"/>
  <c r="AV1519" i="5" a="1"/>
  <c r="AV1519" i="5" s="1"/>
  <c r="AV1520" i="5" a="1"/>
  <c r="AV1520" i="5" s="1"/>
  <c r="AV1521" i="5" a="1"/>
  <c r="AV1521" i="5" s="1"/>
  <c r="AV1522" i="5" a="1"/>
  <c r="AV1522" i="5" s="1"/>
  <c r="AV1523" i="5" a="1"/>
  <c r="AV1523" i="5" s="1"/>
  <c r="AV1524" i="5" a="1"/>
  <c r="AV1524" i="5" s="1"/>
  <c r="AV1525" i="5" a="1"/>
  <c r="AV1525" i="5" s="1"/>
  <c r="AV1526" i="5" a="1"/>
  <c r="AV1526" i="5" s="1"/>
  <c r="AV1527" i="5" a="1"/>
  <c r="AV1527" i="5" s="1"/>
  <c r="AV1528" i="5" a="1"/>
  <c r="AV1528" i="5" s="1"/>
  <c r="AV1529" i="5" a="1"/>
  <c r="AV1529" i="5" s="1"/>
  <c r="AV1530" i="5" a="1"/>
  <c r="AV1530" i="5" s="1"/>
  <c r="AV1531" i="5" a="1"/>
  <c r="AV1531" i="5" s="1"/>
  <c r="AV1532" i="5" a="1"/>
  <c r="AV1532" i="5" s="1"/>
  <c r="AV1533" i="5" a="1"/>
  <c r="AV1533" i="5" s="1"/>
  <c r="AV1534" i="5" a="1"/>
  <c r="AV1534" i="5" s="1"/>
  <c r="AV1535" i="5" a="1"/>
  <c r="AV1535" i="5" s="1"/>
  <c r="AV1536" i="5" a="1"/>
  <c r="AV1536" i="5" s="1"/>
  <c r="AV1537" i="5" a="1"/>
  <c r="AV1537" i="5" s="1"/>
  <c r="AV1538" i="5" a="1"/>
  <c r="AV1538" i="5" s="1"/>
  <c r="AV1539" i="5" a="1"/>
  <c r="AV1539" i="5" s="1"/>
  <c r="AV1540" i="5" a="1"/>
  <c r="AV1540" i="5" s="1"/>
  <c r="AV1541" i="5" a="1"/>
  <c r="AV1541" i="5" s="1"/>
  <c r="AV1542" i="5" a="1"/>
  <c r="AV1542" i="5" s="1"/>
  <c r="AV1543" i="5" a="1"/>
  <c r="AV1543" i="5" s="1"/>
  <c r="AV1544" i="5" a="1"/>
  <c r="AV1544" i="5" s="1"/>
  <c r="AV1545" i="5" a="1"/>
  <c r="AV1545" i="5" s="1"/>
  <c r="AV1546" i="5" a="1"/>
  <c r="AV1546" i="5" s="1"/>
  <c r="AV1547" i="5" a="1"/>
  <c r="AV1547" i="5" s="1"/>
  <c r="AV1548" i="5" a="1"/>
  <c r="AV1548" i="5" s="1"/>
  <c r="AV1549" i="5" a="1"/>
  <c r="AV1549" i="5" s="1"/>
  <c r="AV1550" i="5" a="1"/>
  <c r="AV1550" i="5" s="1"/>
  <c r="AV1551" i="5" a="1"/>
  <c r="AV1551" i="5" s="1"/>
  <c r="AV1552" i="5" a="1"/>
  <c r="AV1552" i="5" s="1"/>
  <c r="AV1553" i="5" a="1"/>
  <c r="AV1553" i="5" s="1"/>
  <c r="AV1554" i="5" a="1"/>
  <c r="AV1554" i="5" s="1"/>
  <c r="AV1555" i="5" a="1"/>
  <c r="AV1555" i="5" s="1"/>
  <c r="AV1556" i="5" a="1"/>
  <c r="AV1556" i="5" s="1"/>
  <c r="AV1557" i="5" a="1"/>
  <c r="AV1557" i="5" s="1"/>
  <c r="AV1558" i="5" a="1"/>
  <c r="AV1558" i="5" s="1"/>
  <c r="AV1559" i="5" a="1"/>
  <c r="AV1559" i="5" s="1"/>
  <c r="AV1560" i="5" a="1"/>
  <c r="AV1560" i="5" s="1"/>
  <c r="AV1561" i="5" a="1"/>
  <c r="AV1561" i="5" s="1"/>
  <c r="AV1562" i="5" a="1"/>
  <c r="AV1562" i="5" s="1"/>
  <c r="AV1563" i="5" a="1"/>
  <c r="AV1563" i="5" s="1"/>
  <c r="AV1564" i="5" a="1"/>
  <c r="AV1564" i="5" s="1"/>
  <c r="AV1565" i="5" a="1"/>
  <c r="AV1565" i="5" s="1"/>
  <c r="AV1566" i="5" a="1"/>
  <c r="AV1566" i="5" s="1"/>
  <c r="AV1567" i="5" a="1"/>
  <c r="AV1567" i="5" s="1"/>
  <c r="AV1568" i="5" a="1"/>
  <c r="AV1568" i="5" s="1"/>
  <c r="AV1569" i="5" a="1"/>
  <c r="AV1569" i="5" s="1"/>
  <c r="AV1570" i="5" a="1"/>
  <c r="AV1570" i="5" s="1"/>
  <c r="AV1571" i="5" a="1"/>
  <c r="AV1571" i="5" s="1"/>
  <c r="AV1572" i="5" a="1"/>
  <c r="AV1572" i="5" s="1"/>
  <c r="AV1573" i="5" a="1"/>
  <c r="AV1573" i="5" s="1"/>
  <c r="AV1574" i="5" a="1"/>
  <c r="AV1574" i="5" s="1"/>
  <c r="AV1575" i="5" a="1"/>
  <c r="AV1575" i="5" s="1"/>
  <c r="AV1576" i="5" a="1"/>
  <c r="AV1576" i="5" s="1"/>
  <c r="AV1577" i="5" a="1"/>
  <c r="AV1577" i="5" s="1"/>
  <c r="AV1578" i="5" a="1"/>
  <c r="AV1578" i="5" s="1"/>
  <c r="AV1579" i="5" a="1"/>
  <c r="AV1579" i="5" s="1"/>
  <c r="AV1580" i="5" a="1"/>
  <c r="AV1580" i="5" s="1"/>
  <c r="AV1581" i="5" a="1"/>
  <c r="AV1581" i="5" s="1"/>
  <c r="AV1582" i="5" a="1"/>
  <c r="AV1582" i="5" s="1"/>
  <c r="AV1583" i="5" a="1"/>
  <c r="AV1583" i="5" s="1"/>
  <c r="AV1584" i="5" a="1"/>
  <c r="AV1584" i="5" s="1"/>
  <c r="AV1585" i="5" a="1"/>
  <c r="AV1585" i="5" s="1"/>
  <c r="AV1586" i="5" a="1"/>
  <c r="AV1586" i="5" s="1"/>
  <c r="AV1587" i="5" a="1"/>
  <c r="AV1587" i="5" s="1"/>
  <c r="AV1588" i="5" a="1"/>
  <c r="AV1588" i="5" s="1"/>
  <c r="AV1589" i="5" a="1"/>
  <c r="AV1589" i="5" s="1"/>
  <c r="AV1590" i="5" a="1"/>
  <c r="AV1590" i="5" s="1"/>
  <c r="AV1591" i="5" a="1"/>
  <c r="AV1591" i="5" s="1"/>
  <c r="AV1592" i="5" a="1"/>
  <c r="AV1592" i="5" s="1"/>
  <c r="AV1593" i="5" a="1"/>
  <c r="AV1593" i="5" s="1"/>
  <c r="AV1594" i="5" a="1"/>
  <c r="AV1594" i="5" s="1"/>
  <c r="AV1595" i="5" a="1"/>
  <c r="AV1595" i="5" s="1"/>
  <c r="AV1596" i="5" a="1"/>
  <c r="AV1596" i="5" s="1"/>
  <c r="AV1597" i="5" a="1"/>
  <c r="AV1597" i="5" s="1"/>
  <c r="AV1598" i="5" a="1"/>
  <c r="AV1598" i="5" s="1"/>
  <c r="AV1599" i="5" a="1"/>
  <c r="AV1599" i="5" s="1"/>
  <c r="AV1600" i="5" a="1"/>
  <c r="AV1600" i="5" s="1"/>
  <c r="AV1601" i="5" a="1"/>
  <c r="AV1601" i="5" s="1"/>
  <c r="AV1602" i="5" a="1"/>
  <c r="AV1602" i="5" s="1"/>
  <c r="AV1603" i="5" a="1"/>
  <c r="AV1603" i="5" s="1"/>
  <c r="AV1604" i="5" a="1"/>
  <c r="AV1604" i="5" s="1"/>
  <c r="AV1605" i="5" a="1"/>
  <c r="AV1605" i="5" s="1"/>
  <c r="AV1606" i="5" a="1"/>
  <c r="AV1606" i="5" s="1"/>
  <c r="AV1607" i="5" a="1"/>
  <c r="AV1607" i="5" s="1"/>
  <c r="AV1608" i="5" a="1"/>
  <c r="AV1608" i="5" s="1"/>
  <c r="AV1609" i="5" a="1"/>
  <c r="AV1609" i="5" s="1"/>
  <c r="AV1610" i="5" a="1"/>
  <c r="AV1610" i="5" s="1"/>
  <c r="AV1611" i="5" a="1"/>
  <c r="AV1611" i="5" s="1"/>
  <c r="AV1612" i="5" a="1"/>
  <c r="AV1612" i="5" s="1"/>
  <c r="AV1613" i="5" a="1"/>
  <c r="AV1613" i="5" s="1"/>
  <c r="AV1614" i="5" a="1"/>
  <c r="AV1614" i="5" s="1"/>
  <c r="AV1615" i="5" a="1"/>
  <c r="AV1615" i="5" s="1"/>
  <c r="AV1616" i="5" a="1"/>
  <c r="AV1616" i="5" s="1"/>
  <c r="AV1617" i="5" a="1"/>
  <c r="AV1617" i="5" s="1"/>
  <c r="AV1618" i="5" a="1"/>
  <c r="AV1618" i="5" s="1"/>
  <c r="AV1619" i="5" a="1"/>
  <c r="AV1619" i="5" s="1"/>
  <c r="AV1620" i="5" a="1"/>
  <c r="AV1620" i="5" s="1"/>
  <c r="AV1621" i="5" a="1"/>
  <c r="AV1621" i="5" s="1"/>
  <c r="AV1622" i="5" a="1"/>
  <c r="AV1622" i="5" s="1"/>
  <c r="AV1623" i="5" a="1"/>
  <c r="AV1623" i="5" s="1"/>
  <c r="AV1624" i="5" a="1"/>
  <c r="AV1624" i="5" s="1"/>
  <c r="AV1625" i="5" a="1"/>
  <c r="AV1625" i="5" s="1"/>
  <c r="AV1626" i="5" a="1"/>
  <c r="AV1626" i="5" s="1"/>
  <c r="AV1627" i="5" a="1"/>
  <c r="AV1627" i="5" s="1"/>
  <c r="AV1628" i="5" a="1"/>
  <c r="AV1628" i="5" s="1"/>
  <c r="AV1629" i="5" a="1"/>
  <c r="AV1629" i="5" s="1"/>
  <c r="AV1630" i="5" a="1"/>
  <c r="AV1630" i="5" s="1"/>
  <c r="AV1631" i="5" a="1"/>
  <c r="AV1631" i="5" s="1"/>
  <c r="AV1632" i="5" a="1"/>
  <c r="AV1632" i="5" s="1"/>
  <c r="AV1633" i="5" a="1"/>
  <c r="AV1633" i="5" s="1"/>
  <c r="AV1634" i="5" a="1"/>
  <c r="AV1634" i="5" s="1"/>
  <c r="AV1635" i="5" a="1"/>
  <c r="AV1635" i="5" s="1"/>
  <c r="AV1636" i="5" a="1"/>
  <c r="AV1636" i="5" s="1"/>
  <c r="AV1637" i="5" a="1"/>
  <c r="AV1637" i="5" s="1"/>
  <c r="AV1638" i="5" a="1"/>
  <c r="AV1638" i="5" s="1"/>
  <c r="AV1639" i="5" a="1"/>
  <c r="AV1639" i="5" s="1"/>
  <c r="AV1640" i="5" a="1"/>
  <c r="AV1640" i="5" s="1"/>
  <c r="AV1641" i="5" a="1"/>
  <c r="AV1641" i="5" s="1"/>
  <c r="AV1642" i="5" a="1"/>
  <c r="AV1642" i="5" s="1"/>
  <c r="AV1643" i="5" a="1"/>
  <c r="AV1643" i="5" s="1"/>
  <c r="AV1644" i="5" a="1"/>
  <c r="AV1644" i="5" s="1"/>
  <c r="AV1645" i="5" a="1"/>
  <c r="AV1645" i="5" s="1"/>
  <c r="AV1646" i="5" a="1"/>
  <c r="AV1646" i="5" s="1"/>
  <c r="AV1647" i="5" a="1"/>
  <c r="AV1647" i="5" s="1"/>
  <c r="AV1648" i="5" a="1"/>
  <c r="AV1648" i="5" s="1"/>
  <c r="AV1649" i="5" a="1"/>
  <c r="AV1649" i="5" s="1"/>
  <c r="AV1650" i="5" a="1"/>
  <c r="AV1650" i="5" s="1"/>
  <c r="AV1651" i="5" a="1"/>
  <c r="AV1651" i="5" s="1"/>
  <c r="AV1652" i="5" a="1"/>
  <c r="AV1652" i="5" s="1"/>
  <c r="AV1653" i="5" a="1"/>
  <c r="AV1653" i="5" s="1"/>
  <c r="AV1654" i="5" a="1"/>
  <c r="AV1654" i="5" s="1"/>
  <c r="AV1655" i="5" a="1"/>
  <c r="AV1655" i="5" s="1"/>
  <c r="AV1656" i="5" a="1"/>
  <c r="AV1656" i="5" s="1"/>
  <c r="AV1657" i="5" a="1"/>
  <c r="AV1657" i="5" s="1"/>
  <c r="AV1658" i="5" a="1"/>
  <c r="AV1658" i="5" s="1"/>
  <c r="AV1659" i="5" a="1"/>
  <c r="AV1659" i="5" s="1"/>
  <c r="AV1660" i="5" a="1"/>
  <c r="AV1660" i="5" s="1"/>
  <c r="AV1661" i="5" a="1"/>
  <c r="AV1661" i="5" s="1"/>
  <c r="AV1662" i="5" a="1"/>
  <c r="AV1662" i="5" s="1"/>
  <c r="AV1663" i="5" a="1"/>
  <c r="AV1663" i="5" s="1"/>
  <c r="AV1664" i="5" a="1"/>
  <c r="AV1664" i="5" s="1"/>
  <c r="AV1665" i="5" a="1"/>
  <c r="AV1665" i="5" s="1"/>
  <c r="AV1666" i="5" a="1"/>
  <c r="AV1666" i="5" s="1"/>
  <c r="AV1667" i="5" a="1"/>
  <c r="AV1667" i="5" s="1"/>
  <c r="AV1668" i="5" a="1"/>
  <c r="AV1668" i="5" s="1"/>
  <c r="AV1669" i="5" a="1"/>
  <c r="AV1669" i="5" s="1"/>
  <c r="AV1670" i="5" a="1"/>
  <c r="AV1670" i="5" s="1"/>
  <c r="AV1671" i="5" a="1"/>
  <c r="AV1671" i="5" s="1"/>
  <c r="AV1672" i="5" a="1"/>
  <c r="AV1672" i="5" s="1"/>
  <c r="AV1673" i="5" a="1"/>
  <c r="AV1673" i="5" s="1"/>
  <c r="AV1674" i="5" a="1"/>
  <c r="AV1674" i="5" s="1"/>
  <c r="AV1675" i="5" a="1"/>
  <c r="AV1675" i="5" s="1"/>
  <c r="AV1676" i="5" a="1"/>
  <c r="AV1676" i="5" s="1"/>
  <c r="AV1677" i="5" a="1"/>
  <c r="AV1677" i="5" s="1"/>
  <c r="AV1678" i="5" a="1"/>
  <c r="AV1678" i="5" s="1"/>
  <c r="AV1679" i="5" a="1"/>
  <c r="AV1679" i="5" s="1"/>
  <c r="AV1680" i="5" a="1"/>
  <c r="AV1680" i="5" s="1"/>
  <c r="AV1681" i="5" a="1"/>
  <c r="AV1681" i="5" s="1"/>
  <c r="AV1682" i="5" a="1"/>
  <c r="AV1682" i="5" s="1"/>
  <c r="AV1683" i="5" a="1"/>
  <c r="AV1683" i="5" s="1"/>
  <c r="AV1684" i="5" a="1"/>
  <c r="AV1684" i="5" s="1"/>
  <c r="AV1685" i="5" a="1"/>
  <c r="AV1685" i="5" s="1"/>
  <c r="AV1686" i="5" a="1"/>
  <c r="AV1686" i="5" s="1"/>
  <c r="AV1687" i="5" a="1"/>
  <c r="AV1687" i="5" s="1"/>
  <c r="AV1688" i="5" a="1"/>
  <c r="AV1688" i="5" s="1"/>
  <c r="AV1689" i="5" a="1"/>
  <c r="AV1689" i="5" s="1"/>
  <c r="AV1690" i="5" a="1"/>
  <c r="AV1690" i="5" s="1"/>
  <c r="AV1691" i="5" a="1"/>
  <c r="AV1691" i="5" s="1"/>
  <c r="AV1692" i="5" a="1"/>
  <c r="AV1692" i="5" s="1"/>
  <c r="AV1693" i="5" a="1"/>
  <c r="AV1693" i="5" s="1"/>
  <c r="AV1694" i="5" a="1"/>
  <c r="AV1694" i="5" s="1"/>
  <c r="AV1695" i="5" a="1"/>
  <c r="AV1695" i="5" s="1"/>
  <c r="AV1696" i="5" a="1"/>
  <c r="AV1696" i="5" s="1"/>
  <c r="AV1697" i="5" a="1"/>
  <c r="AV1697" i="5" s="1"/>
  <c r="AV1698" i="5" a="1"/>
  <c r="AV1698" i="5" s="1"/>
  <c r="AV1699" i="5" a="1"/>
  <c r="AV1699" i="5" s="1"/>
  <c r="AV1700" i="5" a="1"/>
  <c r="AV1700" i="5" s="1"/>
  <c r="AV1701" i="5" a="1"/>
  <c r="AV1701" i="5" s="1"/>
  <c r="AV1702" i="5" a="1"/>
  <c r="AV1702" i="5" s="1"/>
  <c r="AV1703" i="5" a="1"/>
  <c r="AV1703" i="5" s="1"/>
  <c r="AV1704" i="5" a="1"/>
  <c r="AV1704" i="5" s="1"/>
  <c r="AV1705" i="5" a="1"/>
  <c r="AV1705" i="5" s="1"/>
  <c r="AV1706" i="5" a="1"/>
  <c r="AV1706" i="5" s="1"/>
  <c r="AV1707" i="5" a="1"/>
  <c r="AV1707" i="5" s="1"/>
  <c r="AV1708" i="5" a="1"/>
  <c r="AV1708" i="5" s="1"/>
  <c r="AV1709" i="5" a="1"/>
  <c r="AV1709" i="5" s="1"/>
  <c r="AV1710" i="5" a="1"/>
  <c r="AV1710" i="5" s="1"/>
  <c r="AV1711" i="5" a="1"/>
  <c r="AV1711" i="5" s="1"/>
  <c r="AV1712" i="5" a="1"/>
  <c r="AV1712" i="5" s="1"/>
  <c r="AV1713" i="5" a="1"/>
  <c r="AV1713" i="5" s="1"/>
  <c r="AV1714" i="5" a="1"/>
  <c r="AV1714" i="5" s="1"/>
  <c r="AV1715" i="5" a="1"/>
  <c r="AV1715" i="5" s="1"/>
  <c r="AV1716" i="5" a="1"/>
  <c r="AV1716" i="5" s="1"/>
  <c r="AV1717" i="5" a="1"/>
  <c r="AV1717" i="5" s="1"/>
  <c r="AV1718" i="5" a="1"/>
  <c r="AV1718" i="5" s="1"/>
  <c r="AV1719" i="5" a="1"/>
  <c r="AV1719" i="5" s="1"/>
  <c r="AV1720" i="5" a="1"/>
  <c r="AV1720" i="5" s="1"/>
  <c r="AV1721" i="5" a="1"/>
  <c r="AV1721" i="5" s="1"/>
  <c r="AV1722" i="5" a="1"/>
  <c r="AV1722" i="5" s="1"/>
  <c r="AV1723" i="5" a="1"/>
  <c r="AV1723" i="5" s="1"/>
  <c r="AV1724" i="5" a="1"/>
  <c r="AV1724" i="5" s="1"/>
  <c r="AV1725" i="5" a="1"/>
  <c r="AV1725" i="5" s="1"/>
  <c r="AV1726" i="5" a="1"/>
  <c r="AV1726" i="5" s="1"/>
  <c r="AV1727" i="5" a="1"/>
  <c r="AV1727" i="5" s="1"/>
  <c r="AV1728" i="5" a="1"/>
  <c r="AV1728" i="5" s="1"/>
  <c r="AV1729" i="5" a="1"/>
  <c r="AV1729" i="5" s="1"/>
  <c r="AV1730" i="5" a="1"/>
  <c r="AV1730" i="5" s="1"/>
  <c r="AV1731" i="5" a="1"/>
  <c r="AV1731" i="5" s="1"/>
  <c r="AV1732" i="5" a="1"/>
  <c r="AV1732" i="5" s="1"/>
  <c r="AV1733" i="5" a="1"/>
  <c r="AV1733" i="5" s="1"/>
  <c r="AV1734" i="5" a="1"/>
  <c r="AV1734" i="5" s="1"/>
  <c r="AV1735" i="5" a="1"/>
  <c r="AV1735" i="5" s="1"/>
  <c r="AV1736" i="5" a="1"/>
  <c r="AV1736" i="5" s="1"/>
  <c r="AV1737" i="5" a="1"/>
  <c r="AV1737" i="5" s="1"/>
  <c r="AV1738" i="5" a="1"/>
  <c r="AV1738" i="5" s="1"/>
  <c r="AV1739" i="5" a="1"/>
  <c r="AV1739" i="5" s="1"/>
  <c r="AV1740" i="5" a="1"/>
  <c r="AV1740" i="5" s="1"/>
  <c r="AV1741" i="5" a="1"/>
  <c r="AV1741" i="5" s="1"/>
  <c r="AV1742" i="5" a="1"/>
  <c r="AV1742" i="5" s="1"/>
  <c r="AV1743" i="5" a="1"/>
  <c r="AV1743" i="5" s="1"/>
  <c r="AV1744" i="5" a="1"/>
  <c r="AV1744" i="5" s="1"/>
  <c r="AV1745" i="5" a="1"/>
  <c r="AV1745" i="5" s="1"/>
  <c r="AV1746" i="5" a="1"/>
  <c r="AV1746" i="5" s="1"/>
  <c r="AV1747" i="5" a="1"/>
  <c r="AV1747" i="5" s="1"/>
  <c r="AV1748" i="5" a="1"/>
  <c r="AV1748" i="5" s="1"/>
  <c r="AV1749" i="5" a="1"/>
  <c r="AV1749" i="5" s="1"/>
  <c r="AV1750" i="5" a="1"/>
  <c r="AV1750" i="5" s="1"/>
  <c r="AV1751" i="5" a="1"/>
  <c r="AV1751" i="5" s="1"/>
  <c r="AV1752" i="5" a="1"/>
  <c r="AV1752" i="5" s="1"/>
  <c r="AV1753" i="5" a="1"/>
  <c r="AV1753" i="5" s="1"/>
  <c r="AV1754" i="5" a="1"/>
  <c r="AV1754" i="5" s="1"/>
  <c r="AV1755" i="5" a="1"/>
  <c r="AV1755" i="5" s="1"/>
  <c r="AV1756" i="5" a="1"/>
  <c r="AV1756" i="5" s="1"/>
  <c r="AV1757" i="5" a="1"/>
  <c r="AV1757" i="5" s="1"/>
  <c r="AV1758" i="5" a="1"/>
  <c r="AV1758" i="5" s="1"/>
  <c r="AV1759" i="5" a="1"/>
  <c r="AV1759" i="5" s="1"/>
  <c r="AV1760" i="5" a="1"/>
  <c r="AV1760" i="5" s="1"/>
  <c r="AV1761" i="5" a="1"/>
  <c r="AV1761" i="5" s="1"/>
  <c r="AV1762" i="5" a="1"/>
  <c r="AV1762" i="5" s="1"/>
  <c r="AV1763" i="5" a="1"/>
  <c r="AV1763" i="5" s="1"/>
  <c r="AV1764" i="5" a="1"/>
  <c r="AV1764" i="5" s="1"/>
  <c r="AV1765" i="5" a="1"/>
  <c r="AV1765" i="5" s="1"/>
  <c r="AV1766" i="5" a="1"/>
  <c r="AV1766" i="5" s="1"/>
  <c r="AV1767" i="5" a="1"/>
  <c r="AV1767" i="5" s="1"/>
  <c r="AV1768" i="5" a="1"/>
  <c r="AV1768" i="5" s="1"/>
  <c r="AV1769" i="5" a="1"/>
  <c r="AV1769" i="5" s="1"/>
  <c r="AV1770" i="5" a="1"/>
  <c r="AV1770" i="5" s="1"/>
  <c r="AV1771" i="5" a="1"/>
  <c r="AV1771" i="5" s="1"/>
  <c r="AV1772" i="5" a="1"/>
  <c r="AV1772" i="5" s="1"/>
  <c r="AV1773" i="5" a="1"/>
  <c r="AV1773" i="5" s="1"/>
  <c r="AV1774" i="5" a="1"/>
  <c r="AV1774" i="5" s="1"/>
  <c r="AV1775" i="5" a="1"/>
  <c r="AV1775" i="5" s="1"/>
  <c r="AV1776" i="5" a="1"/>
  <c r="AV1776" i="5" s="1"/>
  <c r="AV1777" i="5" a="1"/>
  <c r="AV1777" i="5" s="1"/>
  <c r="AV1778" i="5" a="1"/>
  <c r="AV1778" i="5" s="1"/>
  <c r="AV1779" i="5" a="1"/>
  <c r="AV1779" i="5" s="1"/>
  <c r="AV1780" i="5" a="1"/>
  <c r="AV1780" i="5" s="1"/>
  <c r="AV1781" i="5" a="1"/>
  <c r="AV1781" i="5" s="1"/>
  <c r="AV1782" i="5" a="1"/>
  <c r="AV1782" i="5" s="1"/>
  <c r="AV1783" i="5" a="1"/>
  <c r="AV1783" i="5" s="1"/>
  <c r="AV1784" i="5" a="1"/>
  <c r="AV1784" i="5" s="1"/>
  <c r="AV1785" i="5" a="1"/>
  <c r="AV1785" i="5" s="1"/>
  <c r="AV1786" i="5" a="1"/>
  <c r="AV1786" i="5" s="1"/>
  <c r="AV1787" i="5" a="1"/>
  <c r="AV1787" i="5" s="1"/>
  <c r="AV1788" i="5" a="1"/>
  <c r="AV1788" i="5" s="1"/>
  <c r="AV1789" i="5" a="1"/>
  <c r="AV1789" i="5" s="1"/>
  <c r="AV1790" i="5" a="1"/>
  <c r="AV1790" i="5" s="1"/>
  <c r="AV1791" i="5" a="1"/>
  <c r="AV1791" i="5" s="1"/>
  <c r="AV1792" i="5" a="1"/>
  <c r="AV1792" i="5" s="1"/>
  <c r="AV1793" i="5" a="1"/>
  <c r="AV1793" i="5" s="1"/>
  <c r="AV1794" i="5" a="1"/>
  <c r="AV1794" i="5" s="1"/>
  <c r="AV1795" i="5" a="1"/>
  <c r="AV1795" i="5" s="1"/>
  <c r="AV1796" i="5" a="1"/>
  <c r="AV1796" i="5" s="1"/>
  <c r="AV1797" i="5" a="1"/>
  <c r="AV1797" i="5" s="1"/>
  <c r="AV1798" i="5" a="1"/>
  <c r="AV1798" i="5" s="1"/>
  <c r="AV1799" i="5" a="1"/>
  <c r="AV1799" i="5" s="1"/>
  <c r="AV1800" i="5" a="1"/>
  <c r="AV1800" i="5" s="1"/>
  <c r="AV1801" i="5" a="1"/>
  <c r="AV1801" i="5" s="1"/>
  <c r="AV1802" i="5" a="1"/>
  <c r="AV1802" i="5" s="1"/>
  <c r="AV1803" i="5" a="1"/>
  <c r="AV1803" i="5" s="1"/>
  <c r="AV1804" i="5" a="1"/>
  <c r="AV1804" i="5" s="1"/>
  <c r="AV1805" i="5" a="1"/>
  <c r="AV1805" i="5" s="1"/>
  <c r="AV1806" i="5" a="1"/>
  <c r="AV1806" i="5" s="1"/>
  <c r="AV1807" i="5" a="1"/>
  <c r="AV1807" i="5" s="1"/>
  <c r="AV1808" i="5" a="1"/>
  <c r="AV1808" i="5" s="1"/>
  <c r="AV1809" i="5" a="1"/>
  <c r="AV1809" i="5" s="1"/>
  <c r="AV1810" i="5" a="1"/>
  <c r="AV1810" i="5" s="1"/>
  <c r="AV1811" i="5" a="1"/>
  <c r="AV1811" i="5" s="1"/>
  <c r="AV1812" i="5" a="1"/>
  <c r="AV1812" i="5" s="1"/>
  <c r="AV1813" i="5" a="1"/>
  <c r="AV1813" i="5" s="1"/>
  <c r="AV1814" i="5" a="1"/>
  <c r="AV1814" i="5" s="1"/>
  <c r="AV1815" i="5" a="1"/>
  <c r="AV1815" i="5" s="1"/>
  <c r="AV1816" i="5" a="1"/>
  <c r="AV1816" i="5" s="1"/>
  <c r="AV1817" i="5" a="1"/>
  <c r="AV1817" i="5" s="1"/>
  <c r="AV1818" i="5" a="1"/>
  <c r="AV1818" i="5" s="1"/>
  <c r="AV1819" i="5" a="1"/>
  <c r="AV1819" i="5" s="1"/>
  <c r="AV1820" i="5" a="1"/>
  <c r="AV1820" i="5" s="1"/>
  <c r="AV1821" i="5" a="1"/>
  <c r="AV1821" i="5" s="1"/>
  <c r="AV1822" i="5" a="1"/>
  <c r="AV1822" i="5" s="1"/>
  <c r="AV1823" i="5" a="1"/>
  <c r="AV1823" i="5" s="1"/>
  <c r="AV1824" i="5" a="1"/>
  <c r="AV1824" i="5" s="1"/>
  <c r="AV1825" i="5" a="1"/>
  <c r="AV1825" i="5" s="1"/>
  <c r="AV1826" i="5" a="1"/>
  <c r="AV1826" i="5" s="1"/>
  <c r="AV1827" i="5" a="1"/>
  <c r="AV1827" i="5" s="1"/>
  <c r="AV1828" i="5" a="1"/>
  <c r="AV1828" i="5" s="1"/>
  <c r="AV1829" i="5" a="1"/>
  <c r="AV1829" i="5" s="1"/>
  <c r="AV1830" i="5" a="1"/>
  <c r="AV1830" i="5" s="1"/>
  <c r="AV1831" i="5" a="1"/>
  <c r="AV1831" i="5" s="1"/>
  <c r="AV1832" i="5" a="1"/>
  <c r="AV1832" i="5" s="1"/>
  <c r="AV1833" i="5" a="1"/>
  <c r="AV1833" i="5" s="1"/>
  <c r="AV1834" i="5" a="1"/>
  <c r="AV1834" i="5" s="1"/>
  <c r="AV1835" i="5" a="1"/>
  <c r="AV1835" i="5" s="1"/>
  <c r="AV1836" i="5" a="1"/>
  <c r="AV1836" i="5" s="1"/>
  <c r="AV1837" i="5" a="1"/>
  <c r="AV1837" i="5" s="1"/>
  <c r="AV1838" i="5" a="1"/>
  <c r="AV1838" i="5" s="1"/>
  <c r="AV1839" i="5" a="1"/>
  <c r="AV1839" i="5" s="1"/>
  <c r="AV1840" i="5" a="1"/>
  <c r="AV1840" i="5" s="1"/>
  <c r="AV1841" i="5" a="1"/>
  <c r="AV1841" i="5" s="1"/>
  <c r="AV1842" i="5" a="1"/>
  <c r="AV1842" i="5" s="1"/>
  <c r="AV1843" i="5" a="1"/>
  <c r="AV1843" i="5" s="1"/>
  <c r="AV1844" i="5" a="1"/>
  <c r="AV1844" i="5" s="1"/>
  <c r="AV1845" i="5" a="1"/>
  <c r="AV1845" i="5" s="1"/>
  <c r="AV1846" i="5" a="1"/>
  <c r="AV1846" i="5" s="1"/>
  <c r="AV1847" i="5" a="1"/>
  <c r="AV1847" i="5" s="1"/>
  <c r="AV1848" i="5" a="1"/>
  <c r="AV1848" i="5" s="1"/>
  <c r="AV1849" i="5" a="1"/>
  <c r="AV1849" i="5" s="1"/>
  <c r="AV1850" i="5" a="1"/>
  <c r="AV1850" i="5" s="1"/>
  <c r="AV1851" i="5" a="1"/>
  <c r="AV1851" i="5" s="1"/>
  <c r="AV1852" i="5" a="1"/>
  <c r="AV1852" i="5" s="1"/>
  <c r="AV1853" i="5" a="1"/>
  <c r="AV1853" i="5" s="1"/>
  <c r="AV1854" i="5" a="1"/>
  <c r="AV1854" i="5" s="1"/>
  <c r="AV1855" i="5" a="1"/>
  <c r="AV1855" i="5" s="1"/>
  <c r="AV1856" i="5" a="1"/>
  <c r="AV1856" i="5" s="1"/>
  <c r="AV1857" i="5" a="1"/>
  <c r="AV1857" i="5" s="1"/>
  <c r="AV1858" i="5" a="1"/>
  <c r="AV1858" i="5" s="1"/>
  <c r="AV1859" i="5" a="1"/>
  <c r="AV1859" i="5" s="1"/>
  <c r="AV1860" i="5" a="1"/>
  <c r="AV1860" i="5" s="1"/>
  <c r="AV1861" i="5" a="1"/>
  <c r="AV1861" i="5" s="1"/>
  <c r="AV1862" i="5" a="1"/>
  <c r="AV1862" i="5" s="1"/>
  <c r="AV1863" i="5" a="1"/>
  <c r="AV1863" i="5" s="1"/>
  <c r="AV1864" i="5" a="1"/>
  <c r="AV1864" i="5" s="1"/>
  <c r="AV1865" i="5" a="1"/>
  <c r="AV1865" i="5" s="1"/>
  <c r="AV1866" i="5" a="1"/>
  <c r="AV1866" i="5" s="1"/>
  <c r="AV1867" i="5" a="1"/>
  <c r="AV1867" i="5" s="1"/>
  <c r="AV1868" i="5" a="1"/>
  <c r="AV1868" i="5" s="1"/>
  <c r="AV1869" i="5" a="1"/>
  <c r="AV1869" i="5" s="1"/>
  <c r="AV1870" i="5" a="1"/>
  <c r="AV1870" i="5" s="1"/>
  <c r="AV1871" i="5" a="1"/>
  <c r="AV1871" i="5" s="1"/>
  <c r="AV1872" i="5" a="1"/>
  <c r="AV1872" i="5" s="1"/>
  <c r="AV1873" i="5" a="1"/>
  <c r="AV1873" i="5" s="1"/>
  <c r="AV1874" i="5" a="1"/>
  <c r="AV1874" i="5" s="1"/>
  <c r="AV1875" i="5" a="1"/>
  <c r="AV1875" i="5" s="1"/>
  <c r="AV1876" i="5" a="1"/>
  <c r="AV1876" i="5" s="1"/>
  <c r="AV1877" i="5" a="1"/>
  <c r="AV1877" i="5" s="1"/>
  <c r="AV1878" i="5" a="1"/>
  <c r="AV1878" i="5" s="1"/>
  <c r="AV1879" i="5" a="1"/>
  <c r="AV1879" i="5" s="1"/>
  <c r="AV1880" i="5" a="1"/>
  <c r="AV1880" i="5" s="1"/>
  <c r="AV1881" i="5" a="1"/>
  <c r="AV1881" i="5" s="1"/>
  <c r="AV1882" i="5" a="1"/>
  <c r="AV1882" i="5" s="1"/>
  <c r="AV1883" i="5" a="1"/>
  <c r="AV1883" i="5" s="1"/>
  <c r="AV1884" i="5" a="1"/>
  <c r="AV1884" i="5" s="1"/>
  <c r="AV1885" i="5" a="1"/>
  <c r="AV1885" i="5" s="1"/>
  <c r="AV1886" i="5" a="1"/>
  <c r="AV1886" i="5" s="1"/>
  <c r="AV1887" i="5" a="1"/>
  <c r="AV1887" i="5" s="1"/>
  <c r="AV1888" i="5" a="1"/>
  <c r="AV1888" i="5" s="1"/>
  <c r="AV1889" i="5" a="1"/>
  <c r="AV1889" i="5" s="1"/>
  <c r="AV1890" i="5" a="1"/>
  <c r="AV1890" i="5" s="1"/>
  <c r="AV1891" i="5" a="1"/>
  <c r="AV1891" i="5" s="1"/>
  <c r="AV1892" i="5" a="1"/>
  <c r="AV1892" i="5" s="1"/>
  <c r="AV1893" i="5" a="1"/>
  <c r="AV1893" i="5" s="1"/>
  <c r="AV1894" i="5" a="1"/>
  <c r="AV1894" i="5" s="1"/>
  <c r="AV1895" i="5" a="1"/>
  <c r="AV1895" i="5" s="1"/>
  <c r="AV1896" i="5" a="1"/>
  <c r="AV1896" i="5" s="1"/>
  <c r="AV1897" i="5" a="1"/>
  <c r="AV1897" i="5" s="1"/>
  <c r="AV1898" i="5" a="1"/>
  <c r="AV1898" i="5" s="1"/>
  <c r="AV1899" i="5" a="1"/>
  <c r="AV1899" i="5" s="1"/>
  <c r="AV1900" i="5" a="1"/>
  <c r="AV1900" i="5" s="1"/>
  <c r="AV1901" i="5" a="1"/>
  <c r="AV1901" i="5" s="1"/>
  <c r="AV1902" i="5" a="1"/>
  <c r="AV1902" i="5" s="1"/>
  <c r="AV1903" i="5" a="1"/>
  <c r="AV1903" i="5" s="1"/>
  <c r="AV1904" i="5" a="1"/>
  <c r="AV1904" i="5" s="1"/>
  <c r="AV1905" i="5" a="1"/>
  <c r="AV1905" i="5" s="1"/>
  <c r="AV1906" i="5" a="1"/>
  <c r="AV1906" i="5" s="1"/>
  <c r="AV1907" i="5" a="1"/>
  <c r="AV1907" i="5" s="1"/>
  <c r="AV1908" i="5" a="1"/>
  <c r="AV1908" i="5" s="1"/>
  <c r="AV1909" i="5" a="1"/>
  <c r="AV1909" i="5" s="1"/>
  <c r="AV1910" i="5" a="1"/>
  <c r="AV1910" i="5" s="1"/>
  <c r="AV1911" i="5" a="1"/>
  <c r="AV1911" i="5" s="1"/>
  <c r="AV1912" i="5" a="1"/>
  <c r="AV1912" i="5" s="1"/>
  <c r="AV1913" i="5" a="1"/>
  <c r="AV1913" i="5" s="1"/>
  <c r="AV1914" i="5" a="1"/>
  <c r="AV1914" i="5" s="1"/>
  <c r="AV1915" i="5" a="1"/>
  <c r="AV1915" i="5" s="1"/>
  <c r="AV1916" i="5" a="1"/>
  <c r="AV1916" i="5" s="1"/>
  <c r="AV1917" i="5" a="1"/>
  <c r="AV1917" i="5" s="1"/>
  <c r="AV1918" i="5" a="1"/>
  <c r="AV1918" i="5" s="1"/>
  <c r="AV1919" i="5" a="1"/>
  <c r="AV1919" i="5" s="1"/>
  <c r="AV1920" i="5" a="1"/>
  <c r="AV1920" i="5" s="1"/>
  <c r="AV1921" i="5" a="1"/>
  <c r="AV1921" i="5" s="1"/>
  <c r="AV1922" i="5" a="1"/>
  <c r="AV1922" i="5" s="1"/>
  <c r="AV1923" i="5" a="1"/>
  <c r="AV1923" i="5" s="1"/>
  <c r="AV1924" i="5" a="1"/>
  <c r="AV1924" i="5" s="1"/>
  <c r="AV1925" i="5" a="1"/>
  <c r="AV1925" i="5" s="1"/>
  <c r="AV1926" i="5" a="1"/>
  <c r="AV1926" i="5" s="1"/>
  <c r="AV1927" i="5" a="1"/>
  <c r="AV1927" i="5" s="1"/>
  <c r="AV1928" i="5" a="1"/>
  <c r="AV1928" i="5" s="1"/>
  <c r="AV1929" i="5" a="1"/>
  <c r="AV1929" i="5" s="1"/>
  <c r="AV1930" i="5" a="1"/>
  <c r="AV1930" i="5" s="1"/>
  <c r="AV1931" i="5" a="1"/>
  <c r="AV1931" i="5" s="1"/>
  <c r="AV1932" i="5" a="1"/>
  <c r="AV1932" i="5" s="1"/>
  <c r="AV1933" i="5" a="1"/>
  <c r="AV1933" i="5" s="1"/>
  <c r="AV1934" i="5" a="1"/>
  <c r="AV1934" i="5" s="1"/>
  <c r="AV1935" i="5" a="1"/>
  <c r="AV1935" i="5" s="1"/>
  <c r="AV1936" i="5" a="1"/>
  <c r="AV1936" i="5" s="1"/>
  <c r="AV1937" i="5" a="1"/>
  <c r="AV1937" i="5" s="1"/>
  <c r="AV1938" i="5" a="1"/>
  <c r="AV1938" i="5" s="1"/>
  <c r="AV1939" i="5" a="1"/>
  <c r="AV1939" i="5" s="1"/>
  <c r="AV1940" i="5" a="1"/>
  <c r="AV1940" i="5" s="1"/>
  <c r="AV1941" i="5" a="1"/>
  <c r="AV1941" i="5" s="1"/>
  <c r="AV1942" i="5" a="1"/>
  <c r="AV1942" i="5" s="1"/>
  <c r="AV1943" i="5" a="1"/>
  <c r="AV1943" i="5" s="1"/>
  <c r="AV1944" i="5" a="1"/>
  <c r="AV1944" i="5" s="1"/>
  <c r="AV1945" i="5" a="1"/>
  <c r="AV1945" i="5" s="1"/>
  <c r="AV1946" i="5" a="1"/>
  <c r="AV1946" i="5" s="1"/>
  <c r="AV1947" i="5" a="1"/>
  <c r="AV1947" i="5" s="1"/>
  <c r="AV1948" i="5" a="1"/>
  <c r="AV1948" i="5" s="1"/>
  <c r="AV1949" i="5" a="1"/>
  <c r="AV1949" i="5" s="1"/>
  <c r="AV1950" i="5" a="1"/>
  <c r="AV1950" i="5" s="1"/>
  <c r="AV1951" i="5" a="1"/>
  <c r="AV1951" i="5" s="1"/>
  <c r="AV1952" i="5" a="1"/>
  <c r="AV1952" i="5" s="1"/>
  <c r="AV1953" i="5" a="1"/>
  <c r="AV1953" i="5" s="1"/>
  <c r="AV1954" i="5" a="1"/>
  <c r="AV1954" i="5" s="1"/>
  <c r="AV1955" i="5" a="1"/>
  <c r="AV1955" i="5" s="1"/>
  <c r="AV1956" i="5" a="1"/>
  <c r="AV1956" i="5" s="1"/>
  <c r="AV1957" i="5" a="1"/>
  <c r="AV1957" i="5" s="1"/>
  <c r="AV1958" i="5" a="1"/>
  <c r="AV1958" i="5" s="1"/>
  <c r="AV1959" i="5" a="1"/>
  <c r="AV1959" i="5" s="1"/>
  <c r="AV1960" i="5" a="1"/>
  <c r="AV1960" i="5" s="1"/>
  <c r="AV1961" i="5" a="1"/>
  <c r="AV1961" i="5" s="1"/>
  <c r="AV1962" i="5" a="1"/>
  <c r="AV1962" i="5" s="1"/>
  <c r="AV1963" i="5" a="1"/>
  <c r="AV1963" i="5" s="1"/>
  <c r="AV1964" i="5" a="1"/>
  <c r="AV1964" i="5" s="1"/>
  <c r="AV1965" i="5" a="1"/>
  <c r="AV1965" i="5" s="1"/>
  <c r="AV1966" i="5" a="1"/>
  <c r="AV1966" i="5" s="1"/>
  <c r="AV1967" i="5" a="1"/>
  <c r="AV1967" i="5" s="1"/>
  <c r="AV1968" i="5" a="1"/>
  <c r="AV1968" i="5" s="1"/>
  <c r="AV1969" i="5" a="1"/>
  <c r="AV1969" i="5" s="1"/>
  <c r="AV1970" i="5" a="1"/>
  <c r="AV1970" i="5" s="1"/>
  <c r="AV1971" i="5" a="1"/>
  <c r="AV1971" i="5" s="1"/>
  <c r="AV1972" i="5" a="1"/>
  <c r="AV1972" i="5" s="1"/>
  <c r="AV1973" i="5" a="1"/>
  <c r="AV1973" i="5" s="1"/>
  <c r="AV1974" i="5" a="1"/>
  <c r="AV1974" i="5" s="1"/>
  <c r="AV1975" i="5" a="1"/>
  <c r="AV1975" i="5" s="1"/>
  <c r="AV1976" i="5" a="1"/>
  <c r="AV1976" i="5" s="1"/>
  <c r="AV1977" i="5" a="1"/>
  <c r="AV1977" i="5" s="1"/>
  <c r="AV1978" i="5" a="1"/>
  <c r="AV1978" i="5" s="1"/>
  <c r="AV1979" i="5" a="1"/>
  <c r="AV1979" i="5" s="1"/>
  <c r="AV1980" i="5" a="1"/>
  <c r="AV1980" i="5" s="1"/>
  <c r="AV1981" i="5" a="1"/>
  <c r="AV1981" i="5" s="1"/>
  <c r="AV1982" i="5" a="1"/>
  <c r="AV1982" i="5" s="1"/>
  <c r="AV1983" i="5" a="1"/>
  <c r="AV1983" i="5" s="1"/>
  <c r="AV1984" i="5" a="1"/>
  <c r="AV1984" i="5" s="1"/>
  <c r="AV1985" i="5" a="1"/>
  <c r="AV1985" i="5" s="1"/>
  <c r="AV1986" i="5" a="1"/>
  <c r="AV1986" i="5" s="1"/>
  <c r="AV1987" i="5" a="1"/>
  <c r="AV1987" i="5" s="1"/>
  <c r="AV1988" i="5" a="1"/>
  <c r="AV1988" i="5" s="1"/>
  <c r="AV1989" i="5" a="1"/>
  <c r="AV1989" i="5" s="1"/>
  <c r="AV1990" i="5" a="1"/>
  <c r="AV1990" i="5" s="1"/>
  <c r="AV1991" i="5" a="1"/>
  <c r="AV1991" i="5" s="1"/>
  <c r="AV1992" i="5" a="1"/>
  <c r="AV1992" i="5" s="1"/>
  <c r="AV1993" i="5" a="1"/>
  <c r="AV1993" i="5" s="1"/>
  <c r="AV1994" i="5" a="1"/>
  <c r="AV1994" i="5" s="1"/>
  <c r="AV1995" i="5" a="1"/>
  <c r="AV1995" i="5" s="1"/>
  <c r="AV1996" i="5" a="1"/>
  <c r="AV1996" i="5" s="1"/>
  <c r="AV1997" i="5" a="1"/>
  <c r="AV1997" i="5" s="1"/>
  <c r="AV1998" i="5" a="1"/>
  <c r="AV1998" i="5" s="1"/>
  <c r="AV1999" i="5" a="1"/>
  <c r="AV1999" i="5" s="1"/>
  <c r="AV2000" i="5" a="1"/>
  <c r="AV2000" i="5" s="1"/>
  <c r="AV2001" i="5" a="1"/>
  <c r="AV2001" i="5" s="1"/>
  <c r="AV2002" i="5" a="1"/>
  <c r="AV2002" i="5" s="1"/>
  <c r="AV2003" i="5" a="1"/>
  <c r="AV2003" i="5" s="1"/>
  <c r="AV2004" i="5" a="1"/>
  <c r="AV2004" i="5" s="1"/>
  <c r="AV2005" i="5" a="1"/>
  <c r="AV2005" i="5" s="1"/>
  <c r="AV2006" i="5" a="1"/>
  <c r="AV2006" i="5" s="1"/>
  <c r="AV2007" i="5" a="1"/>
  <c r="AV2007" i="5" s="1"/>
  <c r="AV2008" i="5" a="1"/>
  <c r="AV2008" i="5" s="1"/>
  <c r="AV2009" i="5" a="1"/>
  <c r="AV2009" i="5" s="1"/>
  <c r="AV2010" i="5" a="1"/>
  <c r="AV2010" i="5" s="1"/>
  <c r="AV2011" i="5" a="1"/>
  <c r="AV2011" i="5" s="1"/>
  <c r="AV2012" i="5" a="1"/>
  <c r="AV2012" i="5" s="1"/>
  <c r="AV2013" i="5" a="1"/>
  <c r="AV2013" i="5" s="1"/>
  <c r="AV2014" i="5" a="1"/>
  <c r="AV2014" i="5" s="1"/>
  <c r="AV2015" i="5" a="1"/>
  <c r="AV2015" i="5" s="1"/>
  <c r="AV2016" i="5" a="1"/>
  <c r="AV2016" i="5" s="1"/>
  <c r="AV2017" i="5" a="1"/>
  <c r="AV2017" i="5" s="1"/>
  <c r="AV2018" i="5" a="1"/>
  <c r="AV2018" i="5" s="1"/>
  <c r="AV2019" i="5" a="1"/>
  <c r="AV2019" i="5" s="1"/>
  <c r="AV2020" i="5" a="1"/>
  <c r="AV2020" i="5" s="1"/>
  <c r="AV2021" i="5" a="1"/>
  <c r="AV2021" i="5" s="1"/>
  <c r="AV2022" i="5" a="1"/>
  <c r="AV2022" i="5" s="1"/>
  <c r="AV2023" i="5" a="1"/>
  <c r="AV2023" i="5" s="1"/>
  <c r="AV2024" i="5" a="1"/>
  <c r="AV2024" i="5" s="1"/>
  <c r="AV2025" i="5" a="1"/>
  <c r="AV2025" i="5" s="1"/>
  <c r="AV2026" i="5" a="1"/>
  <c r="AV2026" i="5" s="1"/>
  <c r="AV2027" i="5" a="1"/>
  <c r="AV2027" i="5" s="1"/>
  <c r="AV2028" i="5" a="1"/>
  <c r="AV2028" i="5" s="1"/>
  <c r="AV2029" i="5" a="1"/>
  <c r="AV2029" i="5" s="1"/>
  <c r="AV2030" i="5" a="1"/>
  <c r="AV2030" i="5" s="1"/>
  <c r="AV2031" i="5" a="1"/>
  <c r="AV2031" i="5" s="1"/>
  <c r="AV2032" i="5" a="1"/>
  <c r="AV2032" i="5" s="1"/>
  <c r="AV2033" i="5" a="1"/>
  <c r="AV2033" i="5" s="1"/>
  <c r="AV2034" i="5" a="1"/>
  <c r="AV2034" i="5" s="1"/>
  <c r="AV2035" i="5" a="1"/>
  <c r="AV2035" i="5" s="1"/>
  <c r="AV2036" i="5" a="1"/>
  <c r="AV2036" i="5" s="1"/>
  <c r="AV2037" i="5" a="1"/>
  <c r="AV2037" i="5" s="1"/>
  <c r="AV2038" i="5" a="1"/>
  <c r="AV2038" i="5" s="1"/>
  <c r="AV2039" i="5" a="1"/>
  <c r="AV2039" i="5" s="1"/>
  <c r="AV2040" i="5" a="1"/>
  <c r="AV2040" i="5" s="1"/>
  <c r="AV2041" i="5" a="1"/>
  <c r="AV2041" i="5" s="1"/>
  <c r="AV2042" i="5" a="1"/>
  <c r="AV2042" i="5" s="1"/>
  <c r="AV2043" i="5" a="1"/>
  <c r="AV2043" i="5" s="1"/>
  <c r="AV2044" i="5" a="1"/>
  <c r="AV2044" i="5" s="1"/>
  <c r="AV2045" i="5" a="1"/>
  <c r="AV2045" i="5" s="1"/>
  <c r="AV2046" i="5" a="1"/>
  <c r="AV2046" i="5" s="1"/>
  <c r="AV2047" i="5" a="1"/>
  <c r="AV2047" i="5" s="1"/>
  <c r="AV2048" i="5" a="1"/>
  <c r="AV2048" i="5" s="1"/>
  <c r="AV2049" i="5" a="1"/>
  <c r="AV2049" i="5" s="1"/>
  <c r="AV2050" i="5" a="1"/>
  <c r="AV2050" i="5" s="1"/>
  <c r="AV2051" i="5" a="1"/>
  <c r="AV2051" i="5" s="1"/>
  <c r="AV2052" i="5" a="1"/>
  <c r="AV2052" i="5" s="1"/>
  <c r="AV2053" i="5" a="1"/>
  <c r="AV2053" i="5" s="1"/>
  <c r="AV2054" i="5" a="1"/>
  <c r="AV2054" i="5" s="1"/>
  <c r="AV2055" i="5" a="1"/>
  <c r="AV2055" i="5" s="1"/>
  <c r="AV2056" i="5" a="1"/>
  <c r="AV2056" i="5" s="1"/>
  <c r="AV2057" i="5" a="1"/>
  <c r="AV2057" i="5" s="1"/>
  <c r="AV2058" i="5" a="1"/>
  <c r="AV2058" i="5" s="1"/>
  <c r="AV2059" i="5" a="1"/>
  <c r="AV2059" i="5" s="1"/>
  <c r="AV2060" i="5" a="1"/>
  <c r="AV2060" i="5" s="1"/>
  <c r="AV2061" i="5" a="1"/>
  <c r="AV2061" i="5" s="1"/>
  <c r="AV2062" i="5" a="1"/>
  <c r="AV2062" i="5" s="1"/>
  <c r="AV2063" i="5" a="1"/>
  <c r="AV2063" i="5" s="1"/>
  <c r="AV2064" i="5" a="1"/>
  <c r="AV2064" i="5" s="1"/>
  <c r="AV2065" i="5" a="1"/>
  <c r="AV2065" i="5" s="1"/>
  <c r="AV2066" i="5" a="1"/>
  <c r="AV2066" i="5" s="1"/>
  <c r="AV2067" i="5" a="1"/>
  <c r="AV2067" i="5" s="1"/>
  <c r="AV2068" i="5" a="1"/>
  <c r="AV2068" i="5" s="1"/>
  <c r="AV2069" i="5" a="1"/>
  <c r="AV2069" i="5" s="1"/>
  <c r="AV2070" i="5" a="1"/>
  <c r="AV2070" i="5" s="1"/>
  <c r="AV2071" i="5" a="1"/>
  <c r="AV2071" i="5" s="1"/>
  <c r="AV2072" i="5" a="1"/>
  <c r="AV2072" i="5" s="1"/>
  <c r="AV2073" i="5" a="1"/>
  <c r="AV2073" i="5" s="1"/>
  <c r="AV2074" i="5" a="1"/>
  <c r="AV2074" i="5" s="1"/>
  <c r="AV2075" i="5" a="1"/>
  <c r="AV2075" i="5" s="1"/>
  <c r="AV2076" i="5" a="1"/>
  <c r="AV2076" i="5" s="1"/>
  <c r="AV2077" i="5" a="1"/>
  <c r="AV2077" i="5" s="1"/>
  <c r="AV2078" i="5" a="1"/>
  <c r="AV2078" i="5" s="1"/>
  <c r="AV2079" i="5" a="1"/>
  <c r="AV2079" i="5" s="1"/>
  <c r="AV2080" i="5" a="1"/>
  <c r="AV2080" i="5" s="1"/>
  <c r="AV2081" i="5" a="1"/>
  <c r="AV2081" i="5" s="1"/>
  <c r="AV2082" i="5" a="1"/>
  <c r="AV2082" i="5" s="1"/>
  <c r="AV2083" i="5" a="1"/>
  <c r="AV2083" i="5" s="1"/>
  <c r="AV2084" i="5" a="1"/>
  <c r="AV2084" i="5" s="1"/>
  <c r="AV2085" i="5" a="1"/>
  <c r="AV2085" i="5" s="1"/>
  <c r="AV2086" i="5" a="1"/>
  <c r="AV2086" i="5" s="1"/>
  <c r="AV2087" i="5" a="1"/>
  <c r="AV2087" i="5" s="1"/>
  <c r="AV2088" i="5" a="1"/>
  <c r="AV2088" i="5" s="1"/>
  <c r="AV2089" i="5" a="1"/>
  <c r="AV2089" i="5" s="1"/>
  <c r="AV2090" i="5" a="1"/>
  <c r="AV2090" i="5" s="1"/>
  <c r="AV2091" i="5" a="1"/>
  <c r="AV2091" i="5" s="1"/>
  <c r="AV2092" i="5" a="1"/>
  <c r="AV2092" i="5" s="1"/>
  <c r="AV2093" i="5" a="1"/>
  <c r="AV2093" i="5" s="1"/>
  <c r="AV2094" i="5" a="1"/>
  <c r="AV2094" i="5" s="1"/>
  <c r="AV2095" i="5" a="1"/>
  <c r="AV2095" i="5" s="1"/>
  <c r="AV2096" i="5" a="1"/>
  <c r="AV2096" i="5" s="1"/>
  <c r="AV2097" i="5" a="1"/>
  <c r="AV2097" i="5" s="1"/>
  <c r="AV2098" i="5" a="1"/>
  <c r="AV2098" i="5" s="1"/>
  <c r="AV2099" i="5" a="1"/>
  <c r="AV2099" i="5" s="1"/>
  <c r="AV2100" i="5" a="1"/>
  <c r="AV2100" i="5" s="1"/>
  <c r="AV2101" i="5" a="1"/>
  <c r="AV2101" i="5" s="1"/>
  <c r="AV2102" i="5" a="1"/>
  <c r="AV2102" i="5" s="1"/>
  <c r="AV2103" i="5" a="1"/>
  <c r="AV2103" i="5" s="1"/>
  <c r="AV2104" i="5" a="1"/>
  <c r="AV2104" i="5" s="1"/>
  <c r="AV2105" i="5" a="1"/>
  <c r="AV2105" i="5" s="1"/>
  <c r="AV2106" i="5" a="1"/>
  <c r="AV2106" i="5" s="1"/>
  <c r="AV2107" i="5" a="1"/>
  <c r="AV2107" i="5" s="1"/>
  <c r="AV2108" i="5" a="1"/>
  <c r="AV2108" i="5" s="1"/>
  <c r="AV2109" i="5" a="1"/>
  <c r="AV2109" i="5" s="1"/>
  <c r="AV2110" i="5" a="1"/>
  <c r="AV2110" i="5" s="1"/>
  <c r="AV2111" i="5" a="1"/>
  <c r="AV2111" i="5" s="1"/>
  <c r="AV2112" i="5" a="1"/>
  <c r="AV2112" i="5" s="1"/>
  <c r="AV2113" i="5" a="1"/>
  <c r="AV2113" i="5" s="1"/>
  <c r="AV2114" i="5" a="1"/>
  <c r="AV2114" i="5" s="1"/>
  <c r="AV2115" i="5" a="1"/>
  <c r="AV2115" i="5" s="1"/>
  <c r="AV2116" i="5" a="1"/>
  <c r="AV2116" i="5" s="1"/>
  <c r="AV2117" i="5" a="1"/>
  <c r="AV2117" i="5" s="1"/>
  <c r="AV2118" i="5" a="1"/>
  <c r="AV2118" i="5" s="1"/>
  <c r="AV2119" i="5" a="1"/>
  <c r="AV2119" i="5" s="1"/>
  <c r="AV2120" i="5" a="1"/>
  <c r="AV2120" i="5" s="1"/>
  <c r="AV2121" i="5" a="1"/>
  <c r="AV2121" i="5" s="1"/>
  <c r="AV2122" i="5" a="1"/>
  <c r="AV2122" i="5" s="1"/>
  <c r="AV2123" i="5" a="1"/>
  <c r="AV2123" i="5" s="1"/>
  <c r="AV2124" i="5" a="1"/>
  <c r="AV2124" i="5" s="1"/>
  <c r="AV2125" i="5" a="1"/>
  <c r="AV2125" i="5" s="1"/>
  <c r="AV2126" i="5" a="1"/>
  <c r="AV2126" i="5" s="1"/>
  <c r="AV2127" i="5" a="1"/>
  <c r="AV2127" i="5" s="1"/>
  <c r="AV2128" i="5" a="1"/>
  <c r="AV2128" i="5" s="1"/>
  <c r="AV2129" i="5" a="1"/>
  <c r="AV2129" i="5" s="1"/>
  <c r="AV2130" i="5" a="1"/>
  <c r="AV2130" i="5" s="1"/>
  <c r="AV2131" i="5" a="1"/>
  <c r="AV2131" i="5" s="1"/>
  <c r="AV2132" i="5" a="1"/>
  <c r="AV2132" i="5" s="1"/>
  <c r="AV2133" i="5" a="1"/>
  <c r="AV2133" i="5" s="1"/>
  <c r="AV2134" i="5" a="1"/>
  <c r="AV2134" i="5" s="1"/>
  <c r="AV2135" i="5" a="1"/>
  <c r="AV2135" i="5" s="1"/>
  <c r="AV2136" i="5" a="1"/>
  <c r="AV2136" i="5" s="1"/>
  <c r="AV2137" i="5" a="1"/>
  <c r="AV2137" i="5" s="1"/>
  <c r="AV2138" i="5" a="1"/>
  <c r="AV2138" i="5" s="1"/>
  <c r="AV2139" i="5" a="1"/>
  <c r="AV2139" i="5" s="1"/>
  <c r="AV2140" i="5" a="1"/>
  <c r="AV2140" i="5" s="1"/>
  <c r="AV2141" i="5" a="1"/>
  <c r="AV2141" i="5" s="1"/>
  <c r="AV2142" i="5" a="1"/>
  <c r="AV2142" i="5" s="1"/>
  <c r="AV2143" i="5" a="1"/>
  <c r="AV2143" i="5" s="1"/>
  <c r="AV2144" i="5" a="1"/>
  <c r="AV2144" i="5" s="1"/>
  <c r="AV2145" i="5" a="1"/>
  <c r="AV2145" i="5" s="1"/>
  <c r="AV2146" i="5" a="1"/>
  <c r="AV2146" i="5" s="1"/>
  <c r="AV2147" i="5" a="1"/>
  <c r="AV2147" i="5" s="1"/>
  <c r="AV2148" i="5" a="1"/>
  <c r="AV2148" i="5" s="1"/>
  <c r="AV2149" i="5" a="1"/>
  <c r="AV2149" i="5" s="1"/>
  <c r="AV2150" i="5" a="1"/>
  <c r="AV2150" i="5" s="1"/>
  <c r="AV2151" i="5" a="1"/>
  <c r="AV2151" i="5" s="1"/>
  <c r="AV2152" i="5" a="1"/>
  <c r="AV2152" i="5" s="1"/>
  <c r="AV2153" i="5" a="1"/>
  <c r="AV2153" i="5" s="1"/>
  <c r="AV2154" i="5" a="1"/>
  <c r="AV2154" i="5" s="1"/>
  <c r="AV2155" i="5" a="1"/>
  <c r="AV2155" i="5" s="1"/>
  <c r="AV2156" i="5" a="1"/>
  <c r="AV2156" i="5" s="1"/>
  <c r="AV2157" i="5" a="1"/>
  <c r="AV2157" i="5" s="1"/>
  <c r="AV2158" i="5" a="1"/>
  <c r="AV2158" i="5" s="1"/>
  <c r="AV2159" i="5" a="1"/>
  <c r="AV2159" i="5" s="1"/>
  <c r="AV2160" i="5" a="1"/>
  <c r="AV2160" i="5" s="1"/>
  <c r="AV2161" i="5" a="1"/>
  <c r="AV2161" i="5" s="1"/>
  <c r="AV2162" i="5" a="1"/>
  <c r="AV2162" i="5" s="1"/>
  <c r="AV2163" i="5" a="1"/>
  <c r="AV2163" i="5" s="1"/>
  <c r="AV2164" i="5" a="1"/>
  <c r="AV2164" i="5" s="1"/>
  <c r="AV2165" i="5" a="1"/>
  <c r="AV2165" i="5" s="1"/>
  <c r="AV2166" i="5" a="1"/>
  <c r="AV2166" i="5" s="1"/>
  <c r="AV2167" i="5" a="1"/>
  <c r="AV2167" i="5" s="1"/>
  <c r="AV2168" i="5" a="1"/>
  <c r="AV2168" i="5" s="1"/>
  <c r="AV2169" i="5" a="1"/>
  <c r="AV2169" i="5" s="1"/>
  <c r="AV2170" i="5" a="1"/>
  <c r="AV2170" i="5" s="1"/>
  <c r="AV2171" i="5" a="1"/>
  <c r="AV2171" i="5" s="1"/>
  <c r="AV2172" i="5" a="1"/>
  <c r="AV2172" i="5" s="1"/>
  <c r="AV2173" i="5" a="1"/>
  <c r="AV2173" i="5" s="1"/>
  <c r="AV2174" i="5" a="1"/>
  <c r="AV2174" i="5" s="1"/>
  <c r="AV2175" i="5" a="1"/>
  <c r="AV2175" i="5" s="1"/>
  <c r="AV2176" i="5" a="1"/>
  <c r="AV2176" i="5" s="1"/>
  <c r="AV2177" i="5" a="1"/>
  <c r="AV2177" i="5" s="1"/>
  <c r="AV2178" i="5" a="1"/>
  <c r="AV2178" i="5" s="1"/>
  <c r="AV2179" i="5" a="1"/>
  <c r="AV2179" i="5" s="1"/>
  <c r="AV2180" i="5" a="1"/>
  <c r="AV2180" i="5" s="1"/>
  <c r="AV2181" i="5" a="1"/>
  <c r="AV2181" i="5" s="1"/>
  <c r="AV2182" i="5" a="1"/>
  <c r="AV2182" i="5" s="1"/>
  <c r="AV2183" i="5" a="1"/>
  <c r="AV2183" i="5" s="1"/>
  <c r="AV2184" i="5" a="1"/>
  <c r="AV2184" i="5" s="1"/>
  <c r="AV2185" i="5" a="1"/>
  <c r="AV2185" i="5" s="1"/>
  <c r="AV2186" i="5" a="1"/>
  <c r="AV2186" i="5" s="1"/>
  <c r="AV2187" i="5" a="1"/>
  <c r="AV2187" i="5" s="1"/>
  <c r="AV2188" i="5" a="1"/>
  <c r="AV2188" i="5" s="1"/>
  <c r="AV2189" i="5" a="1"/>
  <c r="AV2189" i="5" s="1"/>
  <c r="AV2190" i="5" a="1"/>
  <c r="AV2190" i="5" s="1"/>
  <c r="AV2191" i="5" a="1"/>
  <c r="AV2191" i="5" s="1"/>
  <c r="AV2192" i="5" a="1"/>
  <c r="AV2192" i="5" s="1"/>
  <c r="AV2193" i="5" a="1"/>
  <c r="AV2193" i="5" s="1"/>
  <c r="AV2194" i="5" a="1"/>
  <c r="AV2194" i="5" s="1"/>
  <c r="AV2195" i="5" a="1"/>
  <c r="AV2195" i="5" s="1"/>
  <c r="AV2196" i="5" a="1"/>
  <c r="AV2196" i="5" s="1"/>
  <c r="AV2197" i="5" a="1"/>
  <c r="AV2197" i="5" s="1"/>
  <c r="AV2198" i="5" a="1"/>
  <c r="AV2198" i="5" s="1"/>
  <c r="AV2199" i="5" a="1"/>
  <c r="AV2199" i="5" s="1"/>
  <c r="AV2200" i="5" a="1"/>
  <c r="AV2200" i="5" s="1"/>
  <c r="AV2201" i="5" a="1"/>
  <c r="AV2201" i="5" s="1"/>
  <c r="AV2202" i="5" a="1"/>
  <c r="AV2202" i="5" s="1"/>
  <c r="AV2203" i="5" a="1"/>
  <c r="AV2203" i="5" s="1"/>
  <c r="AV2204" i="5" a="1"/>
  <c r="AV2204" i="5" s="1"/>
  <c r="AV2205" i="5" a="1"/>
  <c r="AV2205" i="5" s="1"/>
  <c r="AV2206" i="5" a="1"/>
  <c r="AV2206" i="5" s="1"/>
  <c r="AV2207" i="5" a="1"/>
  <c r="AV2207" i="5" s="1"/>
  <c r="AV2208" i="5" a="1"/>
  <c r="AV2208" i="5" s="1"/>
  <c r="AV2209" i="5" a="1"/>
  <c r="AV2209" i="5" s="1"/>
  <c r="AV2210" i="5" a="1"/>
  <c r="AV2210" i="5" s="1"/>
  <c r="AV2211" i="5" a="1"/>
  <c r="AV2211" i="5" s="1"/>
  <c r="AV2212" i="5" a="1"/>
  <c r="AV2212" i="5" s="1"/>
  <c r="AV2213" i="5" a="1"/>
  <c r="AV2213" i="5" s="1"/>
  <c r="AV2214" i="5" a="1"/>
  <c r="AV2214" i="5" s="1"/>
  <c r="AV2215" i="5" a="1"/>
  <c r="AV2215" i="5" s="1"/>
  <c r="AV2216" i="5" a="1"/>
  <c r="AV2216" i="5" s="1"/>
  <c r="AV2217" i="5" a="1"/>
  <c r="AV2217" i="5" s="1"/>
  <c r="AV2218" i="5" a="1"/>
  <c r="AV2218" i="5" s="1"/>
  <c r="AV2219" i="5" a="1"/>
  <c r="AV2219" i="5" s="1"/>
  <c r="AV2220" i="5" a="1"/>
  <c r="AV2220" i="5" s="1"/>
  <c r="AV2221" i="5" a="1"/>
  <c r="AV2221" i="5" s="1"/>
  <c r="AV2222" i="5" a="1"/>
  <c r="AV2222" i="5" s="1"/>
  <c r="AV2223" i="5" a="1"/>
  <c r="AV2223" i="5" s="1"/>
  <c r="AV2224" i="5" a="1"/>
  <c r="AV2224" i="5" s="1"/>
  <c r="AV2225" i="5" a="1"/>
  <c r="AV2225" i="5" s="1"/>
  <c r="AV2226" i="5" a="1"/>
  <c r="AV2226" i="5" s="1"/>
  <c r="AV2227" i="5" a="1"/>
  <c r="AV2227" i="5" s="1"/>
  <c r="AV2228" i="5" a="1"/>
  <c r="AV2228" i="5" s="1"/>
  <c r="AV2229" i="5" a="1"/>
  <c r="AV2229" i="5" s="1"/>
  <c r="AV2230" i="5" a="1"/>
  <c r="AV2230" i="5" s="1"/>
  <c r="AV2231" i="5" a="1"/>
  <c r="AV2231" i="5" s="1"/>
  <c r="AV2232" i="5" a="1"/>
  <c r="AV2232" i="5" s="1"/>
  <c r="AV2233" i="5" a="1"/>
  <c r="AV2233" i="5" s="1"/>
  <c r="AV2234" i="5" a="1"/>
  <c r="AV2234" i="5" s="1"/>
  <c r="AV2235" i="5" a="1"/>
  <c r="AV2235" i="5" s="1"/>
  <c r="AV2236" i="5" a="1"/>
  <c r="AV2236" i="5" s="1"/>
  <c r="AV2237" i="5" a="1"/>
  <c r="AV2237" i="5" s="1"/>
  <c r="AV2238" i="5" a="1"/>
  <c r="AV2238" i="5" s="1"/>
  <c r="AV2239" i="5" a="1"/>
  <c r="AV2239" i="5" s="1"/>
  <c r="AV2240" i="5" a="1"/>
  <c r="AV2240" i="5" s="1"/>
  <c r="AV2241" i="5" a="1"/>
  <c r="AV2241" i="5" s="1"/>
  <c r="AV2242" i="5" a="1"/>
  <c r="AV2242" i="5" s="1"/>
  <c r="AV2243" i="5" a="1"/>
  <c r="AV2243" i="5" s="1"/>
  <c r="AV2244" i="5" a="1"/>
  <c r="AV2244" i="5" s="1"/>
  <c r="AV2245" i="5" a="1"/>
  <c r="AV2245" i="5" s="1"/>
  <c r="AV2246" i="5" a="1"/>
  <c r="AV2246" i="5" s="1"/>
  <c r="AV2247" i="5" a="1"/>
  <c r="AV2247" i="5" s="1"/>
  <c r="AV2248" i="5" a="1"/>
  <c r="AV2248" i="5" s="1"/>
  <c r="AV2249" i="5" a="1"/>
  <c r="AV2249" i="5" s="1"/>
  <c r="AV2250" i="5" a="1"/>
  <c r="AV2250" i="5" s="1"/>
  <c r="AV2251" i="5" a="1"/>
  <c r="AV2251" i="5" s="1"/>
  <c r="AV2252" i="5" a="1"/>
  <c r="AV2252" i="5" s="1"/>
  <c r="AV2253" i="5" a="1"/>
  <c r="AV2253" i="5" s="1"/>
  <c r="AV2254" i="5" a="1"/>
  <c r="AV2254" i="5" s="1"/>
  <c r="AV2255" i="5" a="1"/>
  <c r="AV2255" i="5" s="1"/>
  <c r="AV2256" i="5" a="1"/>
  <c r="AV2256" i="5" s="1"/>
  <c r="AV2257" i="5" a="1"/>
  <c r="AV2257" i="5" s="1"/>
  <c r="AV2258" i="5" a="1"/>
  <c r="AV2258" i="5" s="1"/>
  <c r="AV2259" i="5" a="1"/>
  <c r="AV2259" i="5" s="1"/>
  <c r="AV2260" i="5" a="1"/>
  <c r="AV2260" i="5" s="1"/>
  <c r="AV2261" i="5" a="1"/>
  <c r="AV2261" i="5" s="1"/>
  <c r="AV2262" i="5" a="1"/>
  <c r="AV2262" i="5" s="1"/>
  <c r="AV2263" i="5" a="1"/>
  <c r="AV2263" i="5" s="1"/>
  <c r="AV2264" i="5" a="1"/>
  <c r="AV2264" i="5" s="1"/>
  <c r="AV2265" i="5" a="1"/>
  <c r="AV2265" i="5" s="1"/>
  <c r="AV2266" i="5" a="1"/>
  <c r="AV2266" i="5" s="1"/>
  <c r="AV2267" i="5" a="1"/>
  <c r="AV2267" i="5" s="1"/>
  <c r="AV2268" i="5" a="1"/>
  <c r="AV2268" i="5" s="1"/>
  <c r="AV2269" i="5" a="1"/>
  <c r="AV2269" i="5" s="1"/>
  <c r="AV2270" i="5" a="1"/>
  <c r="AV2270" i="5" s="1"/>
  <c r="AV2271" i="5" a="1"/>
  <c r="AV2271" i="5" s="1"/>
  <c r="AV2272" i="5" a="1"/>
  <c r="AV2272" i="5" s="1"/>
  <c r="AV2273" i="5" a="1"/>
  <c r="AV2273" i="5" s="1"/>
  <c r="AV2274" i="5" a="1"/>
  <c r="AV2274" i="5" s="1"/>
  <c r="AV2275" i="5" a="1"/>
  <c r="AV2275" i="5" s="1"/>
  <c r="AV2276" i="5" a="1"/>
  <c r="AV2276" i="5" s="1"/>
  <c r="AV2277" i="5" a="1"/>
  <c r="AV2277" i="5" s="1"/>
  <c r="AV2278" i="5" a="1"/>
  <c r="AV2278" i="5" s="1"/>
  <c r="AV2279" i="5" a="1"/>
  <c r="AV2279" i="5" s="1"/>
  <c r="AV2280" i="5" a="1"/>
  <c r="AV2280" i="5" s="1"/>
  <c r="AV2281" i="5" a="1"/>
  <c r="AV2281" i="5" s="1"/>
  <c r="AV2282" i="5" a="1"/>
  <c r="AV2282" i="5" s="1"/>
  <c r="AV2283" i="5" a="1"/>
  <c r="AV2283" i="5" s="1"/>
  <c r="AV2284" i="5" a="1"/>
  <c r="AV2284" i="5" s="1"/>
  <c r="AV2285" i="5" a="1"/>
  <c r="AV2285" i="5" s="1"/>
  <c r="AV2286" i="5" a="1"/>
  <c r="AV2286" i="5" s="1"/>
  <c r="AV2287" i="5" a="1"/>
  <c r="AV2287" i="5" s="1"/>
  <c r="AV2288" i="5" a="1"/>
  <c r="AV2288" i="5" s="1"/>
  <c r="AV2289" i="5" a="1"/>
  <c r="AV2289" i="5" s="1"/>
  <c r="AV2290" i="5" a="1"/>
  <c r="AV2290" i="5" s="1"/>
  <c r="AV2291" i="5" a="1"/>
  <c r="AV2291" i="5" s="1"/>
  <c r="AV2292" i="5" a="1"/>
  <c r="AV2292" i="5" s="1"/>
  <c r="AV2293" i="5" a="1"/>
  <c r="AV2293" i="5" s="1"/>
  <c r="AV2294" i="5" a="1"/>
  <c r="AV2294" i="5" s="1"/>
  <c r="AV2295" i="5" a="1"/>
  <c r="AV2295" i="5" s="1"/>
  <c r="AV2296" i="5" a="1"/>
  <c r="AV2296" i="5" s="1"/>
  <c r="AV2297" i="5" a="1"/>
  <c r="AV2297" i="5" s="1"/>
  <c r="AV2298" i="5" a="1"/>
  <c r="AV2298" i="5" s="1"/>
  <c r="AV2299" i="5" a="1"/>
  <c r="AV2299" i="5" s="1"/>
  <c r="AV2300" i="5" a="1"/>
  <c r="AV2300" i="5" s="1"/>
  <c r="AV2301" i="5" a="1"/>
  <c r="AV2301" i="5" s="1"/>
  <c r="AV2302" i="5" a="1"/>
  <c r="AV2302" i="5" s="1"/>
  <c r="AV2303" i="5" a="1"/>
  <c r="AV2303" i="5" s="1"/>
  <c r="AV2304" i="5" a="1"/>
  <c r="AV2304" i="5" s="1"/>
  <c r="AV2305" i="5" a="1"/>
  <c r="AV2305" i="5" s="1"/>
  <c r="AV2306" i="5" a="1"/>
  <c r="AV2306" i="5" s="1"/>
  <c r="AV2307" i="5" a="1"/>
  <c r="AV2307" i="5" s="1"/>
  <c r="AV2308" i="5" a="1"/>
  <c r="AV2308" i="5" s="1"/>
  <c r="AV2309" i="5" a="1"/>
  <c r="AV2309" i="5" s="1"/>
  <c r="AV2310" i="5" a="1"/>
  <c r="AV2310" i="5" s="1"/>
  <c r="AV2311" i="5" a="1"/>
  <c r="AV2311" i="5" s="1"/>
  <c r="AV2312" i="5" a="1"/>
  <c r="AV2312" i="5" s="1"/>
  <c r="AV2313" i="5" a="1"/>
  <c r="AV2313" i="5" s="1"/>
  <c r="AV2314" i="5" a="1"/>
  <c r="AV2314" i="5" s="1"/>
  <c r="AV2315" i="5" a="1"/>
  <c r="AV2315" i="5" s="1"/>
  <c r="AV2316" i="5" a="1"/>
  <c r="AV2316" i="5" s="1"/>
  <c r="AV2317" i="5" a="1"/>
  <c r="AV2317" i="5" s="1"/>
  <c r="AV2318" i="5" a="1"/>
  <c r="AV2318" i="5" s="1"/>
  <c r="AV2319" i="5" a="1"/>
  <c r="AV2319" i="5" s="1"/>
  <c r="AV2320" i="5" a="1"/>
  <c r="AV2320" i="5" s="1"/>
  <c r="AV2321" i="5" a="1"/>
  <c r="AV2321" i="5" s="1"/>
  <c r="AV2322" i="5" a="1"/>
  <c r="AV2322" i="5" s="1"/>
  <c r="AV2323" i="5" a="1"/>
  <c r="AV2323" i="5" s="1"/>
  <c r="AV2324" i="5" a="1"/>
  <c r="AV2324" i="5" s="1"/>
  <c r="AV2325" i="5" a="1"/>
  <c r="AV2325" i="5" s="1"/>
  <c r="AV2326" i="5" a="1"/>
  <c r="AV2326" i="5" s="1"/>
  <c r="AV2327" i="5" a="1"/>
  <c r="AV2327" i="5" s="1"/>
  <c r="AV2328" i="5" a="1"/>
  <c r="AV2328" i="5" s="1"/>
  <c r="AV2329" i="5" a="1"/>
  <c r="AV2329" i="5" s="1"/>
  <c r="AV2330" i="5" a="1"/>
  <c r="AV2330" i="5" s="1"/>
  <c r="AV2331" i="5" a="1"/>
  <c r="AV2331" i="5" s="1"/>
  <c r="AV2332" i="5" a="1"/>
  <c r="AV2332" i="5" s="1"/>
  <c r="AV2333" i="5" a="1"/>
  <c r="AV2333" i="5" s="1"/>
  <c r="AV2334" i="5" a="1"/>
  <c r="AV2334" i="5" s="1"/>
  <c r="AV2335" i="5" a="1"/>
  <c r="AV2335" i="5" s="1"/>
  <c r="AV2336" i="5" a="1"/>
  <c r="AV2336" i="5" s="1"/>
  <c r="AV2337" i="5" a="1"/>
  <c r="AV2337" i="5" s="1"/>
  <c r="AV2338" i="5" a="1"/>
  <c r="AV2338" i="5" s="1"/>
  <c r="AV2339" i="5" a="1"/>
  <c r="AV2339" i="5" s="1"/>
  <c r="AV2340" i="5" a="1"/>
  <c r="AV2340" i="5" s="1"/>
  <c r="AV2341" i="5" a="1"/>
  <c r="AV2341" i="5" s="1"/>
  <c r="AV2342" i="5" a="1"/>
  <c r="AV2342" i="5" s="1"/>
  <c r="AV2343" i="5" a="1"/>
  <c r="AV2343" i="5" s="1"/>
  <c r="AV2344" i="5" a="1"/>
  <c r="AV2344" i="5" s="1"/>
  <c r="AV2345" i="5" a="1"/>
  <c r="AV2345" i="5" s="1"/>
  <c r="AV2346" i="5" a="1"/>
  <c r="AV2346" i="5" s="1"/>
  <c r="AV2347" i="5" a="1"/>
  <c r="AV2347" i="5" s="1"/>
  <c r="AV2348" i="5" a="1"/>
  <c r="AV2348" i="5" s="1"/>
  <c r="AV2349" i="5" a="1"/>
  <c r="AV2349" i="5" s="1"/>
  <c r="AV2350" i="5" a="1"/>
  <c r="AV2350" i="5" s="1"/>
  <c r="AV2351" i="5" a="1"/>
  <c r="AV2351" i="5" s="1"/>
  <c r="AV2352" i="5" a="1"/>
  <c r="AV2352" i="5" s="1"/>
  <c r="AV2353" i="5" a="1"/>
  <c r="AV2353" i="5" s="1"/>
  <c r="AV2354" i="5" a="1"/>
  <c r="AV2354" i="5" s="1"/>
  <c r="AV2355" i="5" a="1"/>
  <c r="AV2355" i="5" s="1"/>
  <c r="AV2356" i="5" a="1"/>
  <c r="AV2356" i="5" s="1"/>
  <c r="AV2357" i="5" a="1"/>
  <c r="AV2357" i="5" s="1"/>
  <c r="AV2358" i="5" a="1"/>
  <c r="AV2358" i="5" s="1"/>
  <c r="AV2359" i="5" a="1"/>
  <c r="AV2359" i="5" s="1"/>
  <c r="AV2360" i="5" a="1"/>
  <c r="AV2360" i="5" s="1"/>
  <c r="AV2361" i="5" a="1"/>
  <c r="AV2361" i="5" s="1"/>
  <c r="AV2362" i="5" a="1"/>
  <c r="AV2362" i="5" s="1"/>
  <c r="AV2363" i="5" a="1"/>
  <c r="AV2363" i="5" s="1"/>
  <c r="AV2364" i="5" a="1"/>
  <c r="AV2364" i="5" s="1"/>
  <c r="AV2365" i="5" a="1"/>
  <c r="AV2365" i="5" s="1"/>
  <c r="AV2366" i="5" a="1"/>
  <c r="AV2366" i="5" s="1"/>
  <c r="AV2367" i="5" a="1"/>
  <c r="AV2367" i="5" s="1"/>
  <c r="AV2368" i="5" a="1"/>
  <c r="AV2368" i="5" s="1"/>
  <c r="AV2369" i="5" a="1"/>
  <c r="AV2369" i="5" s="1"/>
  <c r="AV2370" i="5" a="1"/>
  <c r="AV2370" i="5" s="1"/>
  <c r="AV2371" i="5" a="1"/>
  <c r="AV2371" i="5" s="1"/>
  <c r="AV2372" i="5" a="1"/>
  <c r="AV2372" i="5" s="1"/>
  <c r="AV2373" i="5" a="1"/>
  <c r="AV2373" i="5" s="1"/>
  <c r="AV2374" i="5" a="1"/>
  <c r="AV2374" i="5" s="1"/>
  <c r="AV2375" i="5" a="1"/>
  <c r="AV2375" i="5" s="1"/>
  <c r="AV2376" i="5" a="1"/>
  <c r="AV2376" i="5" s="1"/>
  <c r="AV2377" i="5" a="1"/>
  <c r="AV2377" i="5" s="1"/>
  <c r="AV2378" i="5" a="1"/>
  <c r="AV2378" i="5" s="1"/>
  <c r="AV2379" i="5" a="1"/>
  <c r="AV2379" i="5" s="1"/>
  <c r="AV2380" i="5" a="1"/>
  <c r="AV2380" i="5" s="1"/>
  <c r="AV2381" i="5" a="1"/>
  <c r="AV2381" i="5" s="1"/>
  <c r="AV2382" i="5" a="1"/>
  <c r="AV2382" i="5" s="1"/>
  <c r="AV2383" i="5" a="1"/>
  <c r="AV2383" i="5" s="1"/>
  <c r="AV2384" i="5" a="1"/>
  <c r="AV2384" i="5" s="1"/>
  <c r="AV2385" i="5" a="1"/>
  <c r="AV2385" i="5" s="1"/>
  <c r="AV2386" i="5" a="1"/>
  <c r="AV2386" i="5" s="1"/>
  <c r="AV2387" i="5" a="1"/>
  <c r="AV2387" i="5" s="1"/>
  <c r="AV2388" i="5" a="1"/>
  <c r="AV2388" i="5" s="1"/>
  <c r="AV2389" i="5" a="1"/>
  <c r="AV2389" i="5" s="1"/>
  <c r="AV2390" i="5" a="1"/>
  <c r="AV2390" i="5" s="1"/>
  <c r="AV2391" i="5" a="1"/>
  <c r="AV2391" i="5" s="1"/>
  <c r="AV2392" i="5" a="1"/>
  <c r="AV2392" i="5" s="1"/>
  <c r="AV2393" i="5" a="1"/>
  <c r="AV2393" i="5" s="1"/>
  <c r="AV2394" i="5" a="1"/>
  <c r="AV2394" i="5" s="1"/>
  <c r="AV2395" i="5" a="1"/>
  <c r="AV2395" i="5" s="1"/>
  <c r="AV2396" i="5" a="1"/>
  <c r="AV2396" i="5" s="1"/>
  <c r="AV2397" i="5" a="1"/>
  <c r="AV2397" i="5" s="1"/>
  <c r="AV2398" i="5" a="1"/>
  <c r="AV2398" i="5" s="1"/>
  <c r="AV2399" i="5" a="1"/>
  <c r="AV2399" i="5" s="1"/>
  <c r="AV2400" i="5" a="1"/>
  <c r="AV2400" i="5" s="1"/>
  <c r="AV2401" i="5" a="1"/>
  <c r="AV2401" i="5" s="1"/>
  <c r="AV2402" i="5" a="1"/>
  <c r="AV2402" i="5" s="1"/>
  <c r="AV2403" i="5" a="1"/>
  <c r="AV2403" i="5" s="1"/>
  <c r="AV2404" i="5" a="1"/>
  <c r="AV2404" i="5" s="1"/>
  <c r="AV2405" i="5" a="1"/>
  <c r="AV2405" i="5" s="1"/>
  <c r="AV2406" i="5" a="1"/>
  <c r="AV2406" i="5" s="1"/>
  <c r="AV2407" i="5" a="1"/>
  <c r="AV2407" i="5" s="1"/>
  <c r="AV2408" i="5" a="1"/>
  <c r="AV2408" i="5" s="1"/>
  <c r="AV2409" i="5" a="1"/>
  <c r="AV2409" i="5" s="1"/>
  <c r="AV2410" i="5" a="1"/>
  <c r="AV2410" i="5" s="1"/>
  <c r="AV2411" i="5" a="1"/>
  <c r="AV2411" i="5" s="1"/>
  <c r="AV2412" i="5" a="1"/>
  <c r="AV2412" i="5" s="1"/>
  <c r="AV2413" i="5" a="1"/>
  <c r="AV2413" i="5" s="1"/>
  <c r="AV2414" i="5" a="1"/>
  <c r="AV2414" i="5" s="1"/>
  <c r="AV2415" i="5" a="1"/>
  <c r="AV2415" i="5" s="1"/>
  <c r="AV2416" i="5" a="1"/>
  <c r="AV2416" i="5" s="1"/>
  <c r="AV2417" i="5" a="1"/>
  <c r="AV2417" i="5" s="1"/>
  <c r="AV2418" i="5" a="1"/>
  <c r="AV2418" i="5" s="1"/>
  <c r="AV2419" i="5" a="1"/>
  <c r="AV2419" i="5" s="1"/>
  <c r="AV2420" i="5" a="1"/>
  <c r="AV2420" i="5" s="1"/>
  <c r="AV2421" i="5" a="1"/>
  <c r="AV2421" i="5" s="1"/>
  <c r="AV2422" i="5" a="1"/>
  <c r="AV2422" i="5" s="1"/>
  <c r="AV2423" i="5" a="1"/>
  <c r="AV2423" i="5" s="1"/>
  <c r="AV2424" i="5" a="1"/>
  <c r="AV2424" i="5" s="1"/>
  <c r="AV2425" i="5" a="1"/>
  <c r="AV2425" i="5" s="1"/>
  <c r="AV2426" i="5" a="1"/>
  <c r="AV2426" i="5" s="1"/>
  <c r="AV2427" i="5" a="1"/>
  <c r="AV2427" i="5" s="1"/>
  <c r="AV2428" i="5" a="1"/>
  <c r="AV2428" i="5" s="1"/>
  <c r="AV2429" i="5" a="1"/>
  <c r="AV2429" i="5" s="1"/>
  <c r="AV2430" i="5" a="1"/>
  <c r="AV2430" i="5" s="1"/>
  <c r="AV2431" i="5" a="1"/>
  <c r="AV2431" i="5" s="1"/>
  <c r="AV2432" i="5" a="1"/>
  <c r="AV2432" i="5" s="1"/>
  <c r="AV2433" i="5" a="1"/>
  <c r="AV2433" i="5" s="1"/>
  <c r="AV2434" i="5" a="1"/>
  <c r="AV2434" i="5" s="1"/>
  <c r="AV2435" i="5" a="1"/>
  <c r="AV2435" i="5" s="1"/>
  <c r="AV2436" i="5" a="1"/>
  <c r="AV2436" i="5" s="1"/>
  <c r="AV2437" i="5" a="1"/>
  <c r="AV2437" i="5" s="1"/>
  <c r="AV2438" i="5" a="1"/>
  <c r="AV2438" i="5" s="1"/>
  <c r="AV2439" i="5" a="1"/>
  <c r="AV2439" i="5" s="1"/>
  <c r="AV2440" i="5" a="1"/>
  <c r="AV2440" i="5" s="1"/>
  <c r="AV2441" i="5" a="1"/>
  <c r="AV2441" i="5" s="1"/>
  <c r="AV2442" i="5" a="1"/>
  <c r="AV2442" i="5" s="1"/>
  <c r="AV2443" i="5" a="1"/>
  <c r="AV2443" i="5" s="1"/>
  <c r="AV2444" i="5" a="1"/>
  <c r="AV2444" i="5" s="1"/>
  <c r="AV2445" i="5" a="1"/>
  <c r="AV2445" i="5" s="1"/>
  <c r="AV2446" i="5" a="1"/>
  <c r="AV2446" i="5" s="1"/>
  <c r="AV2447" i="5" a="1"/>
  <c r="AV2447" i="5" s="1"/>
  <c r="AV2448" i="5" a="1"/>
  <c r="AV2448" i="5" s="1"/>
  <c r="AV2449" i="5" a="1"/>
  <c r="AV2449" i="5" s="1"/>
  <c r="AV2450" i="5" a="1"/>
  <c r="AV2450" i="5" s="1"/>
  <c r="AV2451" i="5" a="1"/>
  <c r="AV2451" i="5" s="1"/>
  <c r="AV2452" i="5" a="1"/>
  <c r="AV2452" i="5" s="1"/>
  <c r="AV2453" i="5" a="1"/>
  <c r="AV2453" i="5" s="1"/>
  <c r="AV2454" i="5" a="1"/>
  <c r="AV2454" i="5" s="1"/>
  <c r="AV2455" i="5" a="1"/>
  <c r="AV2455" i="5" s="1"/>
  <c r="AV2456" i="5" a="1"/>
  <c r="AV2456" i="5" s="1"/>
  <c r="AV2457" i="5" a="1"/>
  <c r="AV2457" i="5" s="1"/>
  <c r="AV2458" i="5" a="1"/>
  <c r="AV2458" i="5" s="1"/>
  <c r="AV2459" i="5" a="1"/>
  <c r="AV2459" i="5" s="1"/>
  <c r="AV2460" i="5" a="1"/>
  <c r="AV2460" i="5" s="1"/>
  <c r="AV2461" i="5" a="1"/>
  <c r="AV2461" i="5" s="1"/>
  <c r="AV2462" i="5" a="1"/>
  <c r="AV2462" i="5" s="1"/>
  <c r="AV2463" i="5" a="1"/>
  <c r="AV2463" i="5" s="1"/>
  <c r="AV2464" i="5" a="1"/>
  <c r="AV2464" i="5" s="1"/>
  <c r="AV2465" i="5" a="1"/>
  <c r="AV2465" i="5" s="1"/>
  <c r="AV2466" i="5" a="1"/>
  <c r="AV2466" i="5" s="1"/>
  <c r="AV2467" i="5" a="1"/>
  <c r="AV2467" i="5" s="1"/>
  <c r="AV2468" i="5" a="1"/>
  <c r="AV2468" i="5" s="1"/>
  <c r="AV2469" i="5" a="1"/>
  <c r="AV2469" i="5" s="1"/>
  <c r="AV2470" i="5" a="1"/>
  <c r="AV2470" i="5" s="1"/>
  <c r="AV2471" i="5" a="1"/>
  <c r="AV2471" i="5" s="1"/>
  <c r="AV2472" i="5" a="1"/>
  <c r="AV2472" i="5" s="1"/>
  <c r="AV2473" i="5" a="1"/>
  <c r="AV2473" i="5" s="1"/>
  <c r="AV2474" i="5" a="1"/>
  <c r="AV2474" i="5" s="1"/>
  <c r="AV2475" i="5" a="1"/>
  <c r="AV2475" i="5" s="1"/>
  <c r="AV2476" i="5" a="1"/>
  <c r="AV2476" i="5" s="1"/>
  <c r="AV2477" i="5" a="1"/>
  <c r="AV2477" i="5" s="1"/>
  <c r="AV2478" i="5" a="1"/>
  <c r="AV2478" i="5" s="1"/>
  <c r="AV2479" i="5" a="1"/>
  <c r="AV2479" i="5" s="1"/>
  <c r="AV2480" i="5" a="1"/>
  <c r="AV2480" i="5" s="1"/>
  <c r="AV2481" i="5" a="1"/>
  <c r="AV2481" i="5" s="1"/>
  <c r="AV2482" i="5" a="1"/>
  <c r="AV2482" i="5" s="1"/>
  <c r="AV2483" i="5" a="1"/>
  <c r="AV2483" i="5" s="1"/>
  <c r="AV2484" i="5" a="1"/>
  <c r="AV2484" i="5" s="1"/>
  <c r="AV2485" i="5" a="1"/>
  <c r="AV2485" i="5" s="1"/>
  <c r="AV2486" i="5" a="1"/>
  <c r="AV2486" i="5" s="1"/>
  <c r="AV2487" i="5" a="1"/>
  <c r="AV2487" i="5" s="1"/>
  <c r="AV2488" i="5" a="1"/>
  <c r="AV2488" i="5" s="1"/>
  <c r="AV2489" i="5" a="1"/>
  <c r="AV2489" i="5" s="1"/>
  <c r="AV2490" i="5" a="1"/>
  <c r="AV2490" i="5" s="1"/>
  <c r="AV2491" i="5" a="1"/>
  <c r="AV2491" i="5" s="1"/>
  <c r="AV2492" i="5" a="1"/>
  <c r="AV2492" i="5" s="1"/>
  <c r="AV2493" i="5" a="1"/>
  <c r="AV2493" i="5" s="1"/>
  <c r="AV2494" i="5" a="1"/>
  <c r="AV2494" i="5" s="1"/>
  <c r="AV2495" i="5" a="1"/>
  <c r="AV2495" i="5" s="1"/>
  <c r="AV2496" i="5" a="1"/>
  <c r="AV2496" i="5" s="1"/>
  <c r="AV2497" i="5" a="1"/>
  <c r="AV2497" i="5" s="1"/>
  <c r="AV2498" i="5" a="1"/>
  <c r="AV2498" i="5" s="1"/>
  <c r="AV2499" i="5" a="1"/>
  <c r="AV2499" i="5" s="1"/>
  <c r="AV2500" i="5" a="1"/>
  <c r="AV2500" i="5" s="1"/>
  <c r="AV2501" i="5" a="1"/>
  <c r="AV2501" i="5" s="1"/>
  <c r="AV2502" i="5" a="1"/>
  <c r="AV2502" i="5" s="1"/>
  <c r="AV2503" i="5" a="1"/>
  <c r="AV2503" i="5" s="1"/>
  <c r="AV2504" i="5" a="1"/>
  <c r="AV2504" i="5" s="1"/>
  <c r="AV2505" i="5" a="1"/>
  <c r="AV2505" i="5" s="1"/>
  <c r="AV2506" i="5" a="1"/>
  <c r="AV2506" i="5" s="1"/>
  <c r="AV2507" i="5" a="1"/>
  <c r="AV2507" i="5" s="1"/>
  <c r="AV2508" i="5" a="1"/>
  <c r="AV2508" i="5" s="1"/>
  <c r="AV2509" i="5" a="1"/>
  <c r="AV2509" i="5" s="1"/>
  <c r="AV2510" i="5" a="1"/>
  <c r="AV2510" i="5" s="1"/>
  <c r="AV2511" i="5" a="1"/>
  <c r="AV2511" i="5" s="1"/>
  <c r="AV2512" i="5" a="1"/>
  <c r="AV2512" i="5" s="1"/>
  <c r="AV2513" i="5" a="1"/>
  <c r="AV2513" i="5" s="1"/>
  <c r="AV2514" i="5" a="1"/>
  <c r="AV2514" i="5" s="1"/>
  <c r="AV2515" i="5" a="1"/>
  <c r="AV2515" i="5" s="1"/>
  <c r="AV2516" i="5" a="1"/>
  <c r="AV2516" i="5" s="1"/>
  <c r="AV2517" i="5" a="1"/>
  <c r="AV2517" i="5" s="1"/>
  <c r="AV2518" i="5" a="1"/>
  <c r="AV2518" i="5" s="1"/>
  <c r="AV2519" i="5" a="1"/>
  <c r="AV2519" i="5" s="1"/>
  <c r="AV2520" i="5" a="1"/>
  <c r="AV2520" i="5" s="1"/>
  <c r="AV2521" i="5" a="1"/>
  <c r="AV2521" i="5" s="1"/>
  <c r="AV2522" i="5" a="1"/>
  <c r="AV2522" i="5" s="1"/>
  <c r="AV2523" i="5" a="1"/>
  <c r="AV2523" i="5" s="1"/>
  <c r="AV2524" i="5" a="1"/>
  <c r="AV2524" i="5" s="1"/>
  <c r="AV2525" i="5" a="1"/>
  <c r="AV2525" i="5" s="1"/>
  <c r="AV2526" i="5" a="1"/>
  <c r="AV2526" i="5" s="1"/>
  <c r="AV2527" i="5" a="1"/>
  <c r="AV2527" i="5" s="1"/>
  <c r="AV2528" i="5" a="1"/>
  <c r="AV2528" i="5" s="1"/>
  <c r="AV2529" i="5" a="1"/>
  <c r="AV2529" i="5" s="1"/>
  <c r="AV2530" i="5" a="1"/>
  <c r="AV2530" i="5" s="1"/>
  <c r="AV2531" i="5" a="1"/>
  <c r="AV2531" i="5" s="1"/>
  <c r="AV2532" i="5" a="1"/>
  <c r="AV2532" i="5" s="1"/>
  <c r="AV2533" i="5" a="1"/>
  <c r="AV2533" i="5" s="1"/>
  <c r="AV2534" i="5" a="1"/>
  <c r="AV2534" i="5" s="1"/>
  <c r="AV2535" i="5" a="1"/>
  <c r="AV2535" i="5" s="1"/>
  <c r="AV2536" i="5" a="1"/>
  <c r="AV2536" i="5" s="1"/>
  <c r="AV2537" i="5" a="1"/>
  <c r="AV2537" i="5" s="1"/>
  <c r="AV2538" i="5" a="1"/>
  <c r="AV2538" i="5" s="1"/>
  <c r="AV2539" i="5" a="1"/>
  <c r="AV2539" i="5" s="1"/>
  <c r="AV2540" i="5" a="1"/>
  <c r="AV2540" i="5" s="1"/>
  <c r="AV2541" i="5" a="1"/>
  <c r="AV2541" i="5" s="1"/>
  <c r="AV2542" i="5" a="1"/>
  <c r="AV2542" i="5" s="1"/>
  <c r="AV2543" i="5" a="1"/>
  <c r="AV2543" i="5" s="1"/>
  <c r="AV2544" i="5" a="1"/>
  <c r="AV2544" i="5" s="1"/>
  <c r="AV2545" i="5" a="1"/>
  <c r="AV2545" i="5" s="1"/>
  <c r="AV2546" i="5" a="1"/>
  <c r="AV2546" i="5" s="1"/>
  <c r="AV2547" i="5" a="1"/>
  <c r="AV2547" i="5" s="1"/>
  <c r="AV2548" i="5" a="1"/>
  <c r="AV2548" i="5" s="1"/>
  <c r="AV2549" i="5" a="1"/>
  <c r="AV2549" i="5" s="1"/>
  <c r="AV2550" i="5" a="1"/>
  <c r="AV2550" i="5" s="1"/>
  <c r="AV2551" i="5" a="1"/>
  <c r="AV2551" i="5" s="1"/>
  <c r="AV2552" i="5" a="1"/>
  <c r="AV2552" i="5" s="1"/>
  <c r="AV2553" i="5" a="1"/>
  <c r="AV2553" i="5" s="1"/>
  <c r="AV2554" i="5" a="1"/>
  <c r="AV2554" i="5" s="1"/>
  <c r="AV2555" i="5" a="1"/>
  <c r="AV2555" i="5" s="1"/>
  <c r="AV2556" i="5" a="1"/>
  <c r="AV2556" i="5" s="1"/>
  <c r="AV2557" i="5" a="1"/>
  <c r="AV2557" i="5" s="1"/>
  <c r="AV2558" i="5" a="1"/>
  <c r="AV2558" i="5" s="1"/>
  <c r="AV2559" i="5" a="1"/>
  <c r="AV2559" i="5" s="1"/>
  <c r="AV2560" i="5" a="1"/>
  <c r="AV2560" i="5" s="1"/>
  <c r="AV2561" i="5" a="1"/>
  <c r="AV2561" i="5" s="1"/>
  <c r="AV2562" i="5" a="1"/>
  <c r="AV2562" i="5" s="1"/>
  <c r="AV2563" i="5" a="1"/>
  <c r="AV2563" i="5" s="1"/>
  <c r="AV2564" i="5" a="1"/>
  <c r="AV2564" i="5" s="1"/>
  <c r="AV2565" i="5" a="1"/>
  <c r="AV2565" i="5" s="1"/>
  <c r="AV2566" i="5" a="1"/>
  <c r="AV2566" i="5" s="1"/>
  <c r="AV2567" i="5" a="1"/>
  <c r="AV2567" i="5" s="1"/>
  <c r="AV2568" i="5" a="1"/>
  <c r="AV2568" i="5" s="1"/>
  <c r="AV2569" i="5" a="1"/>
  <c r="AV2569" i="5" s="1"/>
  <c r="AV2570" i="5" a="1"/>
  <c r="AV2570" i="5" s="1"/>
  <c r="AV2571" i="5" a="1"/>
  <c r="AV2571" i="5" s="1"/>
  <c r="AV2572" i="5" a="1"/>
  <c r="AV2572" i="5" s="1"/>
  <c r="AV2573" i="5" a="1"/>
  <c r="AV2573" i="5" s="1"/>
  <c r="AV2574" i="5" a="1"/>
  <c r="AV2574" i="5" s="1"/>
  <c r="AV2575" i="5" a="1"/>
  <c r="AV2575" i="5" s="1"/>
  <c r="AV2576" i="5" a="1"/>
  <c r="AV2576" i="5" s="1"/>
  <c r="AV2577" i="5" a="1"/>
  <c r="AV2577" i="5" s="1"/>
  <c r="AV2578" i="5" a="1"/>
  <c r="AV2578" i="5" s="1"/>
  <c r="AV2579" i="5" a="1"/>
  <c r="AV2579" i="5" s="1"/>
  <c r="AV2580" i="5" a="1"/>
  <c r="AV2580" i="5" s="1"/>
  <c r="AV2581" i="5" a="1"/>
  <c r="AV2581" i="5" s="1"/>
  <c r="AV2582" i="5" a="1"/>
  <c r="AV2582" i="5" s="1"/>
  <c r="AV2583" i="5" a="1"/>
  <c r="AV2583" i="5" s="1"/>
  <c r="AV2584" i="5" a="1"/>
  <c r="AV2584" i="5" s="1"/>
  <c r="AV2585" i="5" a="1"/>
  <c r="AV2585" i="5" s="1"/>
  <c r="AV2586" i="5" a="1"/>
  <c r="AV2586" i="5" s="1"/>
  <c r="AV2587" i="5" a="1"/>
  <c r="AV2587" i="5" s="1"/>
  <c r="AV2588" i="5" a="1"/>
  <c r="AV2588" i="5" s="1"/>
  <c r="AV2589" i="5" a="1"/>
  <c r="AV2589" i="5" s="1"/>
  <c r="AV2590" i="5" a="1"/>
  <c r="AV2590" i="5" s="1"/>
  <c r="AV2591" i="5" a="1"/>
  <c r="AV2591" i="5" s="1"/>
  <c r="AV2592" i="5" a="1"/>
  <c r="AV2592" i="5" s="1"/>
  <c r="AV2593" i="5" a="1"/>
  <c r="AV2593" i="5" s="1"/>
  <c r="AV2594" i="5" a="1"/>
  <c r="AV2594" i="5" s="1"/>
  <c r="AV2595" i="5" a="1"/>
  <c r="AV2595" i="5" s="1"/>
  <c r="AV2596" i="5" a="1"/>
  <c r="AV2596" i="5" s="1"/>
  <c r="AV2597" i="5" a="1"/>
  <c r="AV2597" i="5" s="1"/>
  <c r="AV2598" i="5" a="1"/>
  <c r="AV2598" i="5" s="1"/>
  <c r="AV2599" i="5" a="1"/>
  <c r="AV2599" i="5" s="1"/>
  <c r="AV2600" i="5" a="1"/>
  <c r="AV2600" i="5" s="1"/>
  <c r="AV2601" i="5" a="1"/>
  <c r="AV2601" i="5" s="1"/>
  <c r="AV2602" i="5" a="1"/>
  <c r="AV2602" i="5" s="1"/>
  <c r="AV2603" i="5" a="1"/>
  <c r="AV2603" i="5" s="1"/>
  <c r="AV2604" i="5" a="1"/>
  <c r="AV2604" i="5" s="1"/>
  <c r="AV2605" i="5" a="1"/>
  <c r="AV2605" i="5" s="1"/>
  <c r="AV2606" i="5" a="1"/>
  <c r="AV2606" i="5" s="1"/>
  <c r="AV2607" i="5" a="1"/>
  <c r="AV2607" i="5" s="1"/>
  <c r="AV2608" i="5" a="1"/>
  <c r="AV2608" i="5" s="1"/>
  <c r="AV2609" i="5" a="1"/>
  <c r="AV2609" i="5" s="1"/>
  <c r="AV2610" i="5" a="1"/>
  <c r="AV2610" i="5" s="1"/>
  <c r="AV2611" i="5" a="1"/>
  <c r="AV2611" i="5" s="1"/>
  <c r="AV2612" i="5" a="1"/>
  <c r="AV2612" i="5" s="1"/>
  <c r="AV2613" i="5" a="1"/>
  <c r="AV2613" i="5" s="1"/>
  <c r="AV2614" i="5" a="1"/>
  <c r="AV2614" i="5" s="1"/>
  <c r="AV2615" i="5" a="1"/>
  <c r="AV2615" i="5" s="1"/>
  <c r="AV2616" i="5" a="1"/>
  <c r="AV2616" i="5" s="1"/>
  <c r="AV2617" i="5" a="1"/>
  <c r="AV2617" i="5" s="1"/>
  <c r="AV2618" i="5" a="1"/>
  <c r="AV2618" i="5" s="1"/>
  <c r="AV2619" i="5" a="1"/>
  <c r="AV2619" i="5" s="1"/>
  <c r="AV2620" i="5" a="1"/>
  <c r="AV2620" i="5" s="1"/>
  <c r="AV2621" i="5" a="1"/>
  <c r="AV2621" i="5" s="1"/>
  <c r="AV2622" i="5" a="1"/>
  <c r="AV2622" i="5" s="1"/>
  <c r="AV2623" i="5" a="1"/>
  <c r="AV2623" i="5" s="1"/>
  <c r="AV2624" i="5" a="1"/>
  <c r="AV2624" i="5" s="1"/>
  <c r="AV2625" i="5" a="1"/>
  <c r="AV2625" i="5" s="1"/>
  <c r="AV2626" i="5" a="1"/>
  <c r="AV2626" i="5" s="1"/>
  <c r="AV2627" i="5" a="1"/>
  <c r="AV2627" i="5" s="1"/>
  <c r="AV2628" i="5" a="1"/>
  <c r="AV2628" i="5" s="1"/>
  <c r="AV2629" i="5" a="1"/>
  <c r="AV2629" i="5" s="1"/>
  <c r="AV2630" i="5" a="1"/>
  <c r="AV2630" i="5" s="1"/>
  <c r="AV2631" i="5" a="1"/>
  <c r="AV2631" i="5" s="1"/>
  <c r="AV2632" i="5" a="1"/>
  <c r="AV2632" i="5" s="1"/>
  <c r="AV2633" i="5" a="1"/>
  <c r="AV2633" i="5" s="1"/>
  <c r="AV2634" i="5" a="1"/>
  <c r="AV2634" i="5" s="1"/>
  <c r="AV2635" i="5" a="1"/>
  <c r="AV2635" i="5" s="1"/>
  <c r="AV2636" i="5" a="1"/>
  <c r="AV2636" i="5" s="1"/>
  <c r="AV2637" i="5" a="1"/>
  <c r="AV2637" i="5" s="1"/>
  <c r="AV2638" i="5" a="1"/>
  <c r="AV2638" i="5" s="1"/>
  <c r="AV2639" i="5" a="1"/>
  <c r="AV2639" i="5" s="1"/>
  <c r="AV2640" i="5" a="1"/>
  <c r="AV2640" i="5" s="1"/>
  <c r="AV2641" i="5" a="1"/>
  <c r="AV2641" i="5" s="1"/>
  <c r="AV2642" i="5" a="1"/>
  <c r="AV2642" i="5" s="1"/>
  <c r="AV2643" i="5" a="1"/>
  <c r="AV2643" i="5" s="1"/>
  <c r="AV2644" i="5" a="1"/>
  <c r="AV2644" i="5" s="1"/>
  <c r="AV2645" i="5" a="1"/>
  <c r="AV2645" i="5" s="1"/>
  <c r="AV2646" i="5" a="1"/>
  <c r="AV2646" i="5" s="1"/>
  <c r="AV2647" i="5" a="1"/>
  <c r="AV2647" i="5" s="1"/>
  <c r="AV2648" i="5" a="1"/>
  <c r="AV2648" i="5" s="1"/>
  <c r="AV2649" i="5" a="1"/>
  <c r="AV2649" i="5" s="1"/>
  <c r="AV2650" i="5" a="1"/>
  <c r="AV2650" i="5" s="1"/>
  <c r="AV2651" i="5" a="1"/>
  <c r="AV2651" i="5" s="1"/>
  <c r="AV2652" i="5" a="1"/>
  <c r="AV2652" i="5" s="1"/>
  <c r="AV2653" i="5" a="1"/>
  <c r="AV2653" i="5" s="1"/>
  <c r="AV2654" i="5" a="1"/>
  <c r="AV2654" i="5" s="1"/>
  <c r="AV2655" i="5" a="1"/>
  <c r="AV2655" i="5" s="1"/>
  <c r="AV2656" i="5" a="1"/>
  <c r="AV2656" i="5" s="1"/>
  <c r="AV2657" i="5" a="1"/>
  <c r="AV2657" i="5" s="1"/>
  <c r="AV2658" i="5" a="1"/>
  <c r="AV2658" i="5" s="1"/>
  <c r="AV2659" i="5" a="1"/>
  <c r="AV2659" i="5" s="1"/>
  <c r="AV2660" i="5" a="1"/>
  <c r="AV2660" i="5" s="1"/>
  <c r="AV2661" i="5" a="1"/>
  <c r="AV2661" i="5" s="1"/>
  <c r="AV2662" i="5" a="1"/>
  <c r="AV2662" i="5" s="1"/>
  <c r="AV2663" i="5" a="1"/>
  <c r="AV2663" i="5" s="1"/>
  <c r="AV2664" i="5" a="1"/>
  <c r="AV2664" i="5" s="1"/>
  <c r="AV2665" i="5" a="1"/>
  <c r="AV2665" i="5" s="1"/>
  <c r="AV2666" i="5" a="1"/>
  <c r="AV2666" i="5" s="1"/>
  <c r="AV2667" i="5" a="1"/>
  <c r="AV2667" i="5" s="1"/>
  <c r="AV2668" i="5" a="1"/>
  <c r="AV2668" i="5" s="1"/>
  <c r="AV2669" i="5" a="1"/>
  <c r="AV2669" i="5" s="1"/>
  <c r="AV2670" i="5" a="1"/>
  <c r="AV2670" i="5" s="1"/>
  <c r="AV2671" i="5" a="1"/>
  <c r="AV2671" i="5" s="1"/>
  <c r="AV2672" i="5" a="1"/>
  <c r="AV2672" i="5" s="1"/>
  <c r="AV2673" i="5" a="1"/>
  <c r="AV2673" i="5" s="1"/>
  <c r="AV2674" i="5" a="1"/>
  <c r="AV2674" i="5" s="1"/>
  <c r="AV2675" i="5" a="1"/>
  <c r="AV2675" i="5" s="1"/>
  <c r="AV2676" i="5" a="1"/>
  <c r="AV2676" i="5" s="1"/>
  <c r="AV2677" i="5" a="1"/>
  <c r="AV2677" i="5" s="1"/>
  <c r="AV2678" i="5" a="1"/>
  <c r="AV2678" i="5" s="1"/>
  <c r="AV2679" i="5" a="1"/>
  <c r="AV2679" i="5" s="1"/>
  <c r="AV2680" i="5" a="1"/>
  <c r="AV2680" i="5" s="1"/>
  <c r="AV2681" i="5" a="1"/>
  <c r="AV2681" i="5" s="1"/>
  <c r="AV2682" i="5" a="1"/>
  <c r="AV2682" i="5" s="1"/>
  <c r="AV2683" i="5" a="1"/>
  <c r="AV2683" i="5" s="1"/>
  <c r="AV2684" i="5" a="1"/>
  <c r="AV2684" i="5" s="1"/>
  <c r="AV2685" i="5" a="1"/>
  <c r="AV2685" i="5" s="1"/>
  <c r="AV2686" i="5" a="1"/>
  <c r="AV2686" i="5" s="1"/>
  <c r="AV2687" i="5" a="1"/>
  <c r="AV2687" i="5" s="1"/>
  <c r="AV2688" i="5" a="1"/>
  <c r="AV2688" i="5" s="1"/>
  <c r="AV2689" i="5" a="1"/>
  <c r="AV2689" i="5" s="1"/>
  <c r="AV2690" i="5" a="1"/>
  <c r="AV2690" i="5" s="1"/>
  <c r="AV2691" i="5" a="1"/>
  <c r="AV2691" i="5" s="1"/>
  <c r="AV2692" i="5" a="1"/>
  <c r="AV2692" i="5" s="1"/>
  <c r="AV2693" i="5" a="1"/>
  <c r="AV2693" i="5" s="1"/>
  <c r="AV2694" i="5" a="1"/>
  <c r="AV2694" i="5" s="1"/>
  <c r="AV2695" i="5" a="1"/>
  <c r="AV2695" i="5" s="1"/>
  <c r="AV2696" i="5" a="1"/>
  <c r="AV2696" i="5" s="1"/>
  <c r="AV2697" i="5" a="1"/>
  <c r="AV2697" i="5" s="1"/>
  <c r="AV2698" i="5" a="1"/>
  <c r="AV2698" i="5" s="1"/>
  <c r="AV2699" i="5" a="1"/>
  <c r="AV2699" i="5" s="1"/>
  <c r="AV2700" i="5" a="1"/>
  <c r="AV2700" i="5" s="1"/>
  <c r="AV2701" i="5" a="1"/>
  <c r="AV2701" i="5" s="1"/>
  <c r="AV2702" i="5" a="1"/>
  <c r="AV2702" i="5" s="1"/>
  <c r="AV2703" i="5" a="1"/>
  <c r="AV2703" i="5" s="1"/>
  <c r="AV2704" i="5" a="1"/>
  <c r="AV2704" i="5" s="1"/>
  <c r="AV2705" i="5" a="1"/>
  <c r="AV2705" i="5" s="1"/>
  <c r="AV2706" i="5" a="1"/>
  <c r="AV2706" i="5" s="1"/>
  <c r="AV2707" i="5" a="1"/>
  <c r="AV2707" i="5" s="1"/>
  <c r="AV2708" i="5" a="1"/>
  <c r="AV2708" i="5" s="1"/>
  <c r="AV2709" i="5" a="1"/>
  <c r="AV2709" i="5" s="1"/>
  <c r="AV2710" i="5" a="1"/>
  <c r="AV2710" i="5" s="1"/>
  <c r="AV2711" i="5" a="1"/>
  <c r="AV2711" i="5" s="1"/>
  <c r="AV2712" i="5" a="1"/>
  <c r="AV2712" i="5" s="1"/>
  <c r="AV2713" i="5" a="1"/>
  <c r="AV2713" i="5" s="1"/>
  <c r="AV2714" i="5" a="1"/>
  <c r="AV2714" i="5" s="1"/>
  <c r="AV2715" i="5" a="1"/>
  <c r="AV2715" i="5" s="1"/>
  <c r="AV2716" i="5" a="1"/>
  <c r="AV2716" i="5" s="1"/>
  <c r="AV2717" i="5" a="1"/>
  <c r="AV2717" i="5" s="1"/>
  <c r="AV2718" i="5" a="1"/>
  <c r="AV2718" i="5" s="1"/>
  <c r="AV2719" i="5" a="1"/>
  <c r="AV2719" i="5" s="1"/>
  <c r="AV2720" i="5" a="1"/>
  <c r="AV2720" i="5" s="1"/>
  <c r="AV2721" i="5" a="1"/>
  <c r="AV2721" i="5" s="1"/>
  <c r="AV2722" i="5" a="1"/>
  <c r="AV2722" i="5" s="1"/>
  <c r="AV2723" i="5" a="1"/>
  <c r="AV2723" i="5" s="1"/>
  <c r="AV2724" i="5" a="1"/>
  <c r="AV2724" i="5" s="1"/>
  <c r="AV2725" i="5" a="1"/>
  <c r="AV2725" i="5" s="1"/>
  <c r="AV2726" i="5" a="1"/>
  <c r="AV2726" i="5" s="1"/>
  <c r="AV2727" i="5" a="1"/>
  <c r="AV2727" i="5" s="1"/>
  <c r="AV2728" i="5" a="1"/>
  <c r="AV2728" i="5" s="1"/>
  <c r="AV2729" i="5" a="1"/>
  <c r="AV2729" i="5" s="1"/>
  <c r="AV2730" i="5" a="1"/>
  <c r="AV2730" i="5" s="1"/>
  <c r="AV2731" i="5" a="1"/>
  <c r="AV2731" i="5" s="1"/>
  <c r="AV2732" i="5" a="1"/>
  <c r="AV2732" i="5" s="1"/>
  <c r="AV2733" i="5" a="1"/>
  <c r="AV2733" i="5" s="1"/>
  <c r="AV2734" i="5" a="1"/>
  <c r="AV2734" i="5" s="1"/>
  <c r="AV2735" i="5" a="1"/>
  <c r="AV2735" i="5" s="1"/>
  <c r="AV2736" i="5" a="1"/>
  <c r="AV2736" i="5" s="1"/>
  <c r="AV2737" i="5" a="1"/>
  <c r="AV2737" i="5" s="1"/>
  <c r="AV2738" i="5" a="1"/>
  <c r="AV2738" i="5" s="1"/>
  <c r="AV2739" i="5" a="1"/>
  <c r="AV2739" i="5" s="1"/>
  <c r="AV2740" i="5" a="1"/>
  <c r="AV2740" i="5" s="1"/>
  <c r="AV2741" i="5" a="1"/>
  <c r="AV2741" i="5" s="1"/>
  <c r="AV2742" i="5" a="1"/>
  <c r="AV2742" i="5" s="1"/>
  <c r="AV2743" i="5" a="1"/>
  <c r="AV2743" i="5" s="1"/>
  <c r="AV2744" i="5" a="1"/>
  <c r="AV2744" i="5" s="1"/>
  <c r="AV2745" i="5" a="1"/>
  <c r="AV2745" i="5" s="1"/>
  <c r="AV2746" i="5" a="1"/>
  <c r="AV2746" i="5" s="1"/>
  <c r="AV2747" i="5" a="1"/>
  <c r="AV2747" i="5" s="1"/>
  <c r="AV2748" i="5" a="1"/>
  <c r="AV2748" i="5" s="1"/>
  <c r="AV2749" i="5" a="1"/>
  <c r="AV2749" i="5" s="1"/>
  <c r="AV2750" i="5" a="1"/>
  <c r="AV2750" i="5" s="1"/>
  <c r="AV2751" i="5" a="1"/>
  <c r="AV2751" i="5" s="1"/>
  <c r="AV2752" i="5" a="1"/>
  <c r="AV2752" i="5" s="1"/>
  <c r="AV2753" i="5" a="1"/>
  <c r="AV2753" i="5" s="1"/>
  <c r="AV2754" i="5" a="1"/>
  <c r="AV2754" i="5" s="1"/>
  <c r="AV2755" i="5" a="1"/>
  <c r="AV2755" i="5" s="1"/>
  <c r="AV2756" i="5" a="1"/>
  <c r="AV2756" i="5" s="1"/>
  <c r="AV2757" i="5" a="1"/>
  <c r="AV2757" i="5" s="1"/>
  <c r="AV2758" i="5" a="1"/>
  <c r="AV2758" i="5" s="1"/>
  <c r="AV2759" i="5" a="1"/>
  <c r="AV2759" i="5" s="1"/>
  <c r="AV2760" i="5" a="1"/>
  <c r="AV2760" i="5" s="1"/>
  <c r="AV2761" i="5" a="1"/>
  <c r="AV2761" i="5" s="1"/>
  <c r="AV2762" i="5" a="1"/>
  <c r="AV2762" i="5" s="1"/>
  <c r="AV2763" i="5" a="1"/>
  <c r="AV2763" i="5" s="1"/>
  <c r="AV2764" i="5" a="1"/>
  <c r="AV2764" i="5" s="1"/>
  <c r="AV2765" i="5" a="1"/>
  <c r="AV2765" i="5" s="1"/>
  <c r="AV2766" i="5" a="1"/>
  <c r="AV2766" i="5" s="1"/>
  <c r="AV2767" i="5" a="1"/>
  <c r="AV2767" i="5" s="1"/>
  <c r="AV2768" i="5" a="1"/>
  <c r="AV2768" i="5" s="1"/>
  <c r="AV2769" i="5" a="1"/>
  <c r="AV2769" i="5" s="1"/>
  <c r="AV2770" i="5" a="1"/>
  <c r="AV2770" i="5" s="1"/>
  <c r="AV2771" i="5" a="1"/>
  <c r="AV2771" i="5" s="1"/>
  <c r="AV2772" i="5" a="1"/>
  <c r="AV2772" i="5" s="1"/>
  <c r="AV2773" i="5" a="1"/>
  <c r="AV2773" i="5" s="1"/>
  <c r="AV2774" i="5" a="1"/>
  <c r="AV2774" i="5" s="1"/>
  <c r="AV2775" i="5" a="1"/>
  <c r="AV2775" i="5" s="1"/>
  <c r="AV2776" i="5" a="1"/>
  <c r="AV2776" i="5" s="1"/>
  <c r="AV2777" i="5" a="1"/>
  <c r="AV2777" i="5" s="1"/>
  <c r="AV2778" i="5" a="1"/>
  <c r="AV2778" i="5" s="1"/>
  <c r="AV2779" i="5" a="1"/>
  <c r="AV2779" i="5" s="1"/>
  <c r="AV2780" i="5" a="1"/>
  <c r="AV2780" i="5" s="1"/>
  <c r="AV2781" i="5" a="1"/>
  <c r="AV2781" i="5" s="1"/>
  <c r="AV2782" i="5" a="1"/>
  <c r="AV2782" i="5" s="1"/>
  <c r="AV2783" i="5" a="1"/>
  <c r="AV2783" i="5" s="1"/>
  <c r="AV2784" i="5" a="1"/>
  <c r="AV2784" i="5" s="1"/>
  <c r="AV2785" i="5" a="1"/>
  <c r="AV2785" i="5" s="1"/>
  <c r="AV2786" i="5" a="1"/>
  <c r="AV2786" i="5" s="1"/>
  <c r="AV2787" i="5" a="1"/>
  <c r="AV2787" i="5" s="1"/>
  <c r="AV2788" i="5" a="1"/>
  <c r="AV2788" i="5" s="1"/>
  <c r="AV2789" i="5" a="1"/>
  <c r="AV2789" i="5" s="1"/>
  <c r="AV2790" i="5" a="1"/>
  <c r="AV2790" i="5" s="1"/>
  <c r="AV2791" i="5" a="1"/>
  <c r="AV2791" i="5" s="1"/>
  <c r="AV2792" i="5" a="1"/>
  <c r="AV2792" i="5" s="1"/>
  <c r="AV2793" i="5" a="1"/>
  <c r="AV2793" i="5" s="1"/>
  <c r="AV2794" i="5" a="1"/>
  <c r="AV2794" i="5" s="1"/>
  <c r="AV2795" i="5" a="1"/>
  <c r="AV2795" i="5" s="1"/>
  <c r="AV2796" i="5" a="1"/>
  <c r="AV2796" i="5" s="1"/>
  <c r="AV2797" i="5" a="1"/>
  <c r="AV2797" i="5" s="1"/>
  <c r="AV2798" i="5" a="1"/>
  <c r="AV2798" i="5" s="1"/>
  <c r="AV2799" i="5" a="1"/>
  <c r="AV2799" i="5" s="1"/>
  <c r="AV2800" i="5" a="1"/>
  <c r="AV2800" i="5" s="1"/>
  <c r="AV2801" i="5" a="1"/>
  <c r="AV2801" i="5" s="1"/>
  <c r="AV2802" i="5" a="1"/>
  <c r="AV2802" i="5" s="1"/>
  <c r="AV2803" i="5" a="1"/>
  <c r="AV2803" i="5" s="1"/>
  <c r="AV2804" i="5" a="1"/>
  <c r="AV2804" i="5" s="1"/>
  <c r="AV2805" i="5" a="1"/>
  <c r="AV2805" i="5" s="1"/>
  <c r="AV2806" i="5" a="1"/>
  <c r="AV2806" i="5" s="1"/>
  <c r="AV2807" i="5" a="1"/>
  <c r="AV2807" i="5" s="1"/>
  <c r="AV2808" i="5" a="1"/>
  <c r="AV2808" i="5" s="1"/>
  <c r="AV2809" i="5" a="1"/>
  <c r="AV2809" i="5" s="1"/>
  <c r="AV2810" i="5" a="1"/>
  <c r="AV2810" i="5" s="1"/>
  <c r="AV2811" i="5" a="1"/>
  <c r="AV2811" i="5" s="1"/>
  <c r="AV2812" i="5" a="1"/>
  <c r="AV2812" i="5" s="1"/>
  <c r="AV2813" i="5" a="1"/>
  <c r="AV2813" i="5" s="1"/>
  <c r="AV2814" i="5" a="1"/>
  <c r="AV2814" i="5" s="1"/>
  <c r="AV2815" i="5" a="1"/>
  <c r="AV2815" i="5" s="1"/>
  <c r="AV2816" i="5" a="1"/>
  <c r="AV2816" i="5" s="1"/>
  <c r="AV2817" i="5" a="1"/>
  <c r="AV2817" i="5" s="1"/>
  <c r="AV2818" i="5" a="1"/>
  <c r="AV2818" i="5" s="1"/>
  <c r="AV2819" i="5" a="1"/>
  <c r="AV2819" i="5" s="1"/>
  <c r="AV2820" i="5" a="1"/>
  <c r="AV2820" i="5" s="1"/>
  <c r="AV2821" i="5" a="1"/>
  <c r="AV2821" i="5" s="1"/>
  <c r="AV2822" i="5" a="1"/>
  <c r="AV2822" i="5" s="1"/>
  <c r="AV2823" i="5" a="1"/>
  <c r="AV2823" i="5" s="1"/>
  <c r="AV2824" i="5" a="1"/>
  <c r="AV2824" i="5" s="1"/>
  <c r="AV2825" i="5" a="1"/>
  <c r="AV2825" i="5" s="1"/>
  <c r="AV2826" i="5" a="1"/>
  <c r="AV2826" i="5" s="1"/>
  <c r="AV2827" i="5" a="1"/>
  <c r="AV2827" i="5" s="1"/>
  <c r="AV2828" i="5" a="1"/>
  <c r="AV2828" i="5" s="1"/>
  <c r="AV2829" i="5" a="1"/>
  <c r="AV2829" i="5" s="1"/>
  <c r="AV2830" i="5" a="1"/>
  <c r="AV2830" i="5" s="1"/>
  <c r="AV2831" i="5" a="1"/>
  <c r="AV2831" i="5" s="1"/>
  <c r="AV2832" i="5" a="1"/>
  <c r="AV2832" i="5" s="1"/>
  <c r="AV2833" i="5" a="1"/>
  <c r="AV2833" i="5" s="1"/>
  <c r="AV2834" i="5" a="1"/>
  <c r="AV2834" i="5" s="1"/>
  <c r="AV2835" i="5" a="1"/>
  <c r="AV2835" i="5" s="1"/>
  <c r="AV2836" i="5" a="1"/>
  <c r="AV2836" i="5" s="1"/>
  <c r="AV2837" i="5" a="1"/>
  <c r="AV2837" i="5" s="1"/>
  <c r="AV2838" i="5" a="1"/>
  <c r="AV2838" i="5" s="1"/>
  <c r="AV2839" i="5" a="1"/>
  <c r="AV2839" i="5" s="1"/>
  <c r="AV2840" i="5" a="1"/>
  <c r="AV2840" i="5" s="1"/>
  <c r="AV2841" i="5" a="1"/>
  <c r="AV2841" i="5" s="1"/>
  <c r="AV2842" i="5" a="1"/>
  <c r="AV2842" i="5" s="1"/>
  <c r="AV2843" i="5" a="1"/>
  <c r="AV2843" i="5" s="1"/>
  <c r="AV2844" i="5" a="1"/>
  <c r="AV2844" i="5" s="1"/>
  <c r="AV2845" i="5" a="1"/>
  <c r="AV2845" i="5" s="1"/>
  <c r="AV2846" i="5" a="1"/>
  <c r="AV2846" i="5" s="1"/>
  <c r="AV2847" i="5" a="1"/>
  <c r="AV2847" i="5" s="1"/>
  <c r="AV2848" i="5" a="1"/>
  <c r="AV2848" i="5" s="1"/>
  <c r="AV2849" i="5" a="1"/>
  <c r="AV2849" i="5" s="1"/>
  <c r="AV2850" i="5" a="1"/>
  <c r="AV2850" i="5" s="1"/>
  <c r="AV2851" i="5" a="1"/>
  <c r="AV2851" i="5" s="1"/>
  <c r="AV2852" i="5" a="1"/>
  <c r="AV2852" i="5" s="1"/>
  <c r="AV2853" i="5" a="1"/>
  <c r="AV2853" i="5" s="1"/>
  <c r="AV2854" i="5" a="1"/>
  <c r="AV2854" i="5" s="1"/>
  <c r="AV2855" i="5" a="1"/>
  <c r="AV2855" i="5" s="1"/>
  <c r="AV2856" i="5" a="1"/>
  <c r="AV2856" i="5" s="1"/>
  <c r="AV2857" i="5" a="1"/>
  <c r="AV2857" i="5" s="1"/>
  <c r="AV2858" i="5" a="1"/>
  <c r="AV2858" i="5" s="1"/>
  <c r="AV2859" i="5" a="1"/>
  <c r="AV2859" i="5" s="1"/>
  <c r="AV2860" i="5" a="1"/>
  <c r="AV2860" i="5" s="1"/>
  <c r="AV2861" i="5" a="1"/>
  <c r="AV2861" i="5" s="1"/>
  <c r="AV2862" i="5" a="1"/>
  <c r="AV2862" i="5" s="1"/>
  <c r="AV2863" i="5" a="1"/>
  <c r="AV2863" i="5" s="1"/>
  <c r="AV2864" i="5" a="1"/>
  <c r="AV2864" i="5" s="1"/>
  <c r="AV2865" i="5" a="1"/>
  <c r="AV2865" i="5" s="1"/>
  <c r="AV2866" i="5" a="1"/>
  <c r="AV2866" i="5" s="1"/>
  <c r="AV2867" i="5" a="1"/>
  <c r="AV2867" i="5" s="1"/>
  <c r="AV2868" i="5" a="1"/>
  <c r="AV2868" i="5" s="1"/>
  <c r="AV2869" i="5" a="1"/>
  <c r="AV2869" i="5" s="1"/>
  <c r="AV2870" i="5" a="1"/>
  <c r="AV2870" i="5" s="1"/>
  <c r="AV2871" i="5" a="1"/>
  <c r="AV2871" i="5" s="1"/>
  <c r="AV2872" i="5" a="1"/>
  <c r="AV2872" i="5" s="1"/>
  <c r="AV2873" i="5" a="1"/>
  <c r="AV2873" i="5" s="1"/>
  <c r="AV2874" i="5" a="1"/>
  <c r="AV2874" i="5" s="1"/>
  <c r="AV2875" i="5" a="1"/>
  <c r="AV2875" i="5" s="1"/>
  <c r="AV2876" i="5" a="1"/>
  <c r="AV2876" i="5" s="1"/>
  <c r="AV2877" i="5" a="1"/>
  <c r="AV2877" i="5" s="1"/>
  <c r="AV2878" i="5" a="1"/>
  <c r="AV2878" i="5" s="1"/>
  <c r="AV2879" i="5" a="1"/>
  <c r="AV2879" i="5" s="1"/>
  <c r="AV2880" i="5" a="1"/>
  <c r="AV2880" i="5" s="1"/>
  <c r="AV2881" i="5" a="1"/>
  <c r="AV2881" i="5" s="1"/>
  <c r="AV2882" i="5" a="1"/>
  <c r="AV2882" i="5" s="1"/>
  <c r="AV2883" i="5" a="1"/>
  <c r="AV2883" i="5" s="1"/>
  <c r="AV2884" i="5" a="1"/>
  <c r="AV2884" i="5" s="1"/>
  <c r="AV2885" i="5" a="1"/>
  <c r="AV2885" i="5" s="1"/>
  <c r="AV2886" i="5" a="1"/>
  <c r="AV2886" i="5" s="1"/>
  <c r="AV2887" i="5" a="1"/>
  <c r="AV2887" i="5" s="1"/>
  <c r="AV2888" i="5" a="1"/>
  <c r="AV2888" i="5" s="1"/>
  <c r="AV2889" i="5" a="1"/>
  <c r="AV2889" i="5" s="1"/>
  <c r="AV2890" i="5" a="1"/>
  <c r="AV2890" i="5" s="1"/>
  <c r="AV2891" i="5" a="1"/>
  <c r="AV2891" i="5" s="1"/>
  <c r="AV2892" i="5" a="1"/>
  <c r="AV2892" i="5" s="1"/>
  <c r="AV2893" i="5" a="1"/>
  <c r="AV2893" i="5" s="1"/>
  <c r="AV2894" i="5" a="1"/>
  <c r="AV2894" i="5" s="1"/>
  <c r="AV2895" i="5" a="1"/>
  <c r="AV2895" i="5" s="1"/>
  <c r="AV2896" i="5" a="1"/>
  <c r="AV2896" i="5" s="1"/>
  <c r="AV2897" i="5" a="1"/>
  <c r="AV2897" i="5" s="1"/>
  <c r="AV2898" i="5" a="1"/>
  <c r="AV2898" i="5" s="1"/>
  <c r="AV2899" i="5" a="1"/>
  <c r="AV2899" i="5" s="1"/>
  <c r="AV2900" i="5" a="1"/>
  <c r="AV2900" i="5" s="1"/>
  <c r="AV2901" i="5" a="1"/>
  <c r="AV2901" i="5" s="1"/>
  <c r="AV2902" i="5" a="1"/>
  <c r="AV2902" i="5" s="1"/>
  <c r="AV2903" i="5" a="1"/>
  <c r="AV2903" i="5" s="1"/>
  <c r="AV2904" i="5" a="1"/>
  <c r="AV2904" i="5" s="1"/>
  <c r="AV2905" i="5" a="1"/>
  <c r="AV2905" i="5" s="1"/>
  <c r="AV2906" i="5" a="1"/>
  <c r="AV2906" i="5" s="1"/>
  <c r="AV2907" i="5" a="1"/>
  <c r="AV2907" i="5" s="1"/>
  <c r="AV2908" i="5" a="1"/>
  <c r="AV2908" i="5" s="1"/>
  <c r="AV2909" i="5" a="1"/>
  <c r="AV2909" i="5" s="1"/>
  <c r="AV2910" i="5" a="1"/>
  <c r="AV2910" i="5" s="1"/>
  <c r="AV2911" i="5" a="1"/>
  <c r="AV2911" i="5" s="1"/>
  <c r="AV2912" i="5" a="1"/>
  <c r="AV2912" i="5" s="1"/>
  <c r="AV2913" i="5" a="1"/>
  <c r="AV2913" i="5" s="1"/>
  <c r="AV2914" i="5" a="1"/>
  <c r="AV2914" i="5" s="1"/>
  <c r="AV2915" i="5" a="1"/>
  <c r="AV2915" i="5" s="1"/>
  <c r="AV2916" i="5" a="1"/>
  <c r="AV2916" i="5" s="1"/>
  <c r="AV2917" i="5" a="1"/>
  <c r="AV2917" i="5" s="1"/>
  <c r="AV2918" i="5" a="1"/>
  <c r="AV2918" i="5" s="1"/>
  <c r="AV2919" i="5" a="1"/>
  <c r="AV2919" i="5" s="1"/>
  <c r="AV2920" i="5" a="1"/>
  <c r="AV2920" i="5" s="1"/>
  <c r="AV2921" i="5" a="1"/>
  <c r="AV2921" i="5" s="1"/>
  <c r="AV2922" i="5" a="1"/>
  <c r="AV2922" i="5" s="1"/>
  <c r="AV2923" i="5" a="1"/>
  <c r="AV2923" i="5" s="1"/>
  <c r="AV2924" i="5" a="1"/>
  <c r="AV2924" i="5" s="1"/>
  <c r="AV2925" i="5" a="1"/>
  <c r="AV2925" i="5" s="1"/>
  <c r="AV2926" i="5" a="1"/>
  <c r="AV2926" i="5" s="1"/>
  <c r="AV2927" i="5" a="1"/>
  <c r="AV2927" i="5" s="1"/>
  <c r="AV2928" i="5" a="1"/>
  <c r="AV2928" i="5" s="1"/>
  <c r="AV2929" i="5" a="1"/>
  <c r="AV2929" i="5" s="1"/>
  <c r="AV2930" i="5" a="1"/>
  <c r="AV2930" i="5" s="1"/>
  <c r="AV2931" i="5" a="1"/>
  <c r="AV2931" i="5" s="1"/>
  <c r="AV2932" i="5" a="1"/>
  <c r="AV2932" i="5" s="1"/>
  <c r="AV2933" i="5" a="1"/>
  <c r="AV2933" i="5" s="1"/>
  <c r="AV2934" i="5" a="1"/>
  <c r="AV2934" i="5" s="1"/>
  <c r="AV2935" i="5" a="1"/>
  <c r="AV2935" i="5" s="1"/>
  <c r="AV2936" i="5" a="1"/>
  <c r="AV2936" i="5" s="1"/>
  <c r="AV2937" i="5" a="1"/>
  <c r="AV2937" i="5" s="1"/>
  <c r="AV2938" i="5" a="1"/>
  <c r="AV2938" i="5" s="1"/>
  <c r="AV2939" i="5" a="1"/>
  <c r="AV2939" i="5" s="1"/>
  <c r="AV2940" i="5" a="1"/>
  <c r="AV2940" i="5" s="1"/>
  <c r="AV2941" i="5" a="1"/>
  <c r="AV2941" i="5" s="1"/>
  <c r="AV2942" i="5" a="1"/>
  <c r="AV2942" i="5" s="1"/>
  <c r="AV2943" i="5" a="1"/>
  <c r="AV2943" i="5" s="1"/>
  <c r="AV2944" i="5" a="1"/>
  <c r="AV2944" i="5" s="1"/>
  <c r="AV2945" i="5" a="1"/>
  <c r="AV2945" i="5" s="1"/>
  <c r="AV2946" i="5" a="1"/>
  <c r="AV2946" i="5" s="1"/>
  <c r="AV2947" i="5" a="1"/>
  <c r="AV2947" i="5" s="1"/>
  <c r="AV2948" i="5" a="1"/>
  <c r="AV2948" i="5" s="1"/>
  <c r="AV2949" i="5" a="1"/>
  <c r="AV2949" i="5" s="1"/>
  <c r="AV2950" i="5" a="1"/>
  <c r="AV2950" i="5" s="1"/>
  <c r="AV2951" i="5" a="1"/>
  <c r="AV2951" i="5" s="1"/>
  <c r="AV2952" i="5" a="1"/>
  <c r="AV2952" i="5" s="1"/>
  <c r="AV2953" i="5" a="1"/>
  <c r="AV2953" i="5" s="1"/>
  <c r="AV2954" i="5" a="1"/>
  <c r="AV2954" i="5" s="1"/>
  <c r="AV2955" i="5" a="1"/>
  <c r="AV2955" i="5" s="1"/>
  <c r="AV2956" i="5" a="1"/>
  <c r="AV2956" i="5" s="1"/>
  <c r="AV2957" i="5" a="1"/>
  <c r="AV2957" i="5" s="1"/>
  <c r="AV2958" i="5" a="1"/>
  <c r="AV2958" i="5" s="1"/>
  <c r="AV2959" i="5" a="1"/>
  <c r="AV2959" i="5" s="1"/>
  <c r="AV2960" i="5" a="1"/>
  <c r="AV2960" i="5" s="1"/>
  <c r="AV2961" i="5" a="1"/>
  <c r="AV2961" i="5" s="1"/>
  <c r="AV2962" i="5" a="1"/>
  <c r="AV2962" i="5" s="1"/>
  <c r="AV2963" i="5" a="1"/>
  <c r="AV2963" i="5" s="1"/>
  <c r="AV2964" i="5" a="1"/>
  <c r="AV2964" i="5" s="1"/>
  <c r="AV2965" i="5" a="1"/>
  <c r="AV2965" i="5" s="1"/>
  <c r="AV2966" i="5" a="1"/>
  <c r="AV2966" i="5" s="1"/>
  <c r="AV2967" i="5" a="1"/>
  <c r="AV2967" i="5" s="1"/>
  <c r="AV2968" i="5" a="1"/>
  <c r="AV2968" i="5" s="1"/>
  <c r="AV2969" i="5" a="1"/>
  <c r="AV2969" i="5" s="1"/>
  <c r="AV2970" i="5" a="1"/>
  <c r="AV2970" i="5" s="1"/>
  <c r="AV2971" i="5" a="1"/>
  <c r="AV2971" i="5" s="1"/>
  <c r="AV2972" i="5" a="1"/>
  <c r="AV2972" i="5" s="1"/>
  <c r="AV2973" i="5" a="1"/>
  <c r="AV2973" i="5" s="1"/>
  <c r="AV2974" i="5" a="1"/>
  <c r="AV2974" i="5" s="1"/>
  <c r="AV2975" i="5" a="1"/>
  <c r="AV2975" i="5" s="1"/>
  <c r="AV2976" i="5" a="1"/>
  <c r="AV2976" i="5" s="1"/>
  <c r="AV2977" i="5" a="1"/>
  <c r="AV2977" i="5" s="1"/>
  <c r="AV2978" i="5" a="1"/>
  <c r="AV2978" i="5" s="1"/>
  <c r="AV2979" i="5" a="1"/>
  <c r="AV2979" i="5" s="1"/>
  <c r="AV2980" i="5" a="1"/>
  <c r="AV2980" i="5" s="1"/>
  <c r="AV2981" i="5" a="1"/>
  <c r="AV2981" i="5" s="1"/>
  <c r="AV2982" i="5" a="1"/>
  <c r="AV2982" i="5" s="1"/>
  <c r="AV2983" i="5" a="1"/>
  <c r="AV2983" i="5" s="1"/>
  <c r="AV2984" i="5" a="1"/>
  <c r="AV2984" i="5" s="1"/>
  <c r="AV2985" i="5" a="1"/>
  <c r="AV2985" i="5" s="1"/>
  <c r="AV2986" i="5" a="1"/>
  <c r="AV2986" i="5" s="1"/>
  <c r="AV2987" i="5" a="1"/>
  <c r="AV2987" i="5" s="1"/>
  <c r="AV2988" i="5" a="1"/>
  <c r="AV2988" i="5" s="1"/>
  <c r="AV2989" i="5" a="1"/>
  <c r="AV2989" i="5" s="1"/>
  <c r="AV2990" i="5" a="1"/>
  <c r="AV2990" i="5" s="1"/>
  <c r="AV2991" i="5" a="1"/>
  <c r="AV2991" i="5" s="1"/>
  <c r="AV2992" i="5" a="1"/>
  <c r="AV2992" i="5" s="1"/>
  <c r="AV2993" i="5" a="1"/>
  <c r="AV2993" i="5" s="1"/>
  <c r="AV2994" i="5" a="1"/>
  <c r="AV2994" i="5" s="1"/>
  <c r="AV2995" i="5" a="1"/>
  <c r="AV2995" i="5" s="1"/>
  <c r="AV2996" i="5" a="1"/>
  <c r="AV2996" i="5" s="1"/>
  <c r="AV2997" i="5" a="1"/>
  <c r="AV2997" i="5" s="1"/>
  <c r="AV2998" i="5" a="1"/>
  <c r="AV2998" i="5" s="1"/>
  <c r="AV2999" i="5" a="1"/>
  <c r="AV2999" i="5" s="1"/>
  <c r="AV3000" i="5" a="1"/>
  <c r="AV3000" i="5" s="1"/>
  <c r="AV3001" i="5" a="1"/>
  <c r="AV3001" i="5" s="1"/>
  <c r="AV3002" i="5" a="1"/>
  <c r="AV3002" i="5" s="1"/>
  <c r="AV3003" i="5" a="1"/>
  <c r="AV3003" i="5" s="1"/>
  <c r="AV3004" i="5" a="1"/>
  <c r="AV3004" i="5" s="1"/>
  <c r="AV3005" i="5" a="1"/>
  <c r="AV3005" i="5" s="1"/>
  <c r="AV3006" i="5" a="1"/>
  <c r="AV3006" i="5" s="1"/>
  <c r="AV3007" i="5" a="1"/>
  <c r="AV3007" i="5" s="1"/>
  <c r="AV3008" i="5" a="1"/>
  <c r="AV3008" i="5" s="1"/>
  <c r="AV3009" i="5" a="1"/>
  <c r="AV3009" i="5" s="1"/>
  <c r="AV3010" i="5" a="1"/>
  <c r="AV3010" i="5" s="1"/>
  <c r="AV3011" i="5" a="1"/>
  <c r="AV3011" i="5" s="1"/>
  <c r="AV3012" i="5" a="1"/>
  <c r="AV3012" i="5" s="1"/>
  <c r="AV3013" i="5" a="1"/>
  <c r="AV3013" i="5" s="1"/>
  <c r="AV3014" i="5" a="1"/>
  <c r="AV3014" i="5" s="1"/>
  <c r="AV3015" i="5" a="1"/>
  <c r="AV3015" i="5" s="1"/>
  <c r="AV3016" i="5" a="1"/>
  <c r="AV3016" i="5" s="1"/>
  <c r="AV3017" i="5" a="1"/>
  <c r="AV3017" i="5" s="1"/>
  <c r="AV3018" i="5" a="1"/>
  <c r="AV3018" i="5" s="1"/>
  <c r="AV3019" i="5" a="1"/>
  <c r="AV3019" i="5" s="1"/>
  <c r="AV3020" i="5" a="1"/>
  <c r="AV3020" i="5" s="1"/>
  <c r="AV3021" i="5" a="1"/>
  <c r="AV3021" i="5" s="1"/>
  <c r="AV3022" i="5" a="1"/>
  <c r="AV3022" i="5" s="1"/>
  <c r="AV3023" i="5" a="1"/>
  <c r="AV3023" i="5" s="1"/>
  <c r="AV3024" i="5" a="1"/>
  <c r="AV3024" i="5" s="1"/>
  <c r="AV3025" i="5" a="1"/>
  <c r="AV3025" i="5" s="1"/>
  <c r="AV3026" i="5" a="1"/>
  <c r="AV3026" i="5" s="1"/>
  <c r="AV3027" i="5" a="1"/>
  <c r="AV3027" i="5" s="1"/>
  <c r="AV3028" i="5" a="1"/>
  <c r="AV3028" i="5" s="1"/>
  <c r="AV3029" i="5" a="1"/>
  <c r="AV3029" i="5" s="1"/>
  <c r="AV3030" i="5" a="1"/>
  <c r="AV3030" i="5" s="1"/>
  <c r="AV3031" i="5" a="1"/>
  <c r="AV3031" i="5" s="1"/>
  <c r="AV3032" i="5" a="1"/>
  <c r="AV3032" i="5" s="1"/>
  <c r="AV3033" i="5" a="1"/>
  <c r="AV3033" i="5" s="1"/>
  <c r="AV3034" i="5" a="1"/>
  <c r="AV3034" i="5" s="1"/>
  <c r="AV3035" i="5" a="1"/>
  <c r="AV3035" i="5" s="1"/>
  <c r="AV3036" i="5" a="1"/>
  <c r="AV3036" i="5" s="1"/>
  <c r="AV3037" i="5" a="1"/>
  <c r="AV3037" i="5" s="1"/>
  <c r="AV3038" i="5" a="1"/>
  <c r="AV3038" i="5" s="1"/>
  <c r="AV3039" i="5" a="1"/>
  <c r="AV3039" i="5" s="1"/>
  <c r="AV3040" i="5" a="1"/>
  <c r="AV3040" i="5" s="1"/>
  <c r="AV3041" i="5" a="1"/>
  <c r="AV3041" i="5" s="1"/>
  <c r="AV3042" i="5" a="1"/>
  <c r="AV3042" i="5" s="1"/>
  <c r="AV3043" i="5" a="1"/>
  <c r="AV3043" i="5" s="1"/>
  <c r="AV3044" i="5" a="1"/>
  <c r="AV3044" i="5" s="1"/>
  <c r="AV3045" i="5" a="1"/>
  <c r="AV3045" i="5" s="1"/>
  <c r="AV3046" i="5" a="1"/>
  <c r="AV3046" i="5" s="1"/>
  <c r="AV3047" i="5" a="1"/>
  <c r="AV3047" i="5" s="1"/>
  <c r="AV3048" i="5" a="1"/>
  <c r="AV3048" i="5" s="1"/>
  <c r="AV3049" i="5" a="1"/>
  <c r="AV3049" i="5" s="1"/>
  <c r="AV3050" i="5" a="1"/>
  <c r="AV3050" i="5" s="1"/>
  <c r="AV3051" i="5" a="1"/>
  <c r="AV3051" i="5" s="1"/>
  <c r="AV3052" i="5" a="1"/>
  <c r="AV3052" i="5" s="1"/>
  <c r="AV3053" i="5" a="1"/>
  <c r="AV3053" i="5" s="1"/>
  <c r="AV3054" i="5" a="1"/>
  <c r="AV3054" i="5" s="1"/>
  <c r="AV3055" i="5" a="1"/>
  <c r="AV3055" i="5" s="1"/>
  <c r="AV3056" i="5" a="1"/>
  <c r="AV3056" i="5" s="1"/>
  <c r="AV3057" i="5" a="1"/>
  <c r="AV3057" i="5" s="1"/>
  <c r="AV3058" i="5" a="1"/>
  <c r="AV3058" i="5" s="1"/>
  <c r="AV3059" i="5" a="1"/>
  <c r="AV3059" i="5" s="1"/>
  <c r="AV3060" i="5" a="1"/>
  <c r="AV3060" i="5" s="1"/>
  <c r="AV3061" i="5" a="1"/>
  <c r="AV3061" i="5" s="1"/>
  <c r="AV3062" i="5" a="1"/>
  <c r="AV3062" i="5" s="1"/>
  <c r="AV3063" i="5" a="1"/>
  <c r="AV3063" i="5" s="1"/>
  <c r="AV3064" i="5" a="1"/>
  <c r="AV3064" i="5" s="1"/>
  <c r="AV3065" i="5" a="1"/>
  <c r="AV3065" i="5" s="1"/>
  <c r="AV3066" i="5" a="1"/>
  <c r="AV3066" i="5" s="1"/>
  <c r="AV3067" i="5" a="1"/>
  <c r="AV3067" i="5" s="1"/>
  <c r="AV3068" i="5" a="1"/>
  <c r="AV3068" i="5" s="1"/>
  <c r="AV3069" i="5" a="1"/>
  <c r="AV3069" i="5" s="1"/>
  <c r="AV3070" i="5" a="1"/>
  <c r="AV3070" i="5" s="1"/>
  <c r="AV3071" i="5" a="1"/>
  <c r="AV3071" i="5" s="1"/>
  <c r="AV3072" i="5" a="1"/>
  <c r="AV3072" i="5" s="1"/>
  <c r="AV3073" i="5" a="1"/>
  <c r="AV3073" i="5" s="1"/>
  <c r="AV3074" i="5" a="1"/>
  <c r="AV3074" i="5" s="1"/>
  <c r="AV3075" i="5" a="1"/>
  <c r="AV3075" i="5" s="1"/>
  <c r="AV3076" i="5" a="1"/>
  <c r="AV3076" i="5" s="1"/>
  <c r="AV3077" i="5" a="1"/>
  <c r="AV3077" i="5" s="1"/>
  <c r="AV3078" i="5" a="1"/>
  <c r="AV3078" i="5" s="1"/>
  <c r="AV3079" i="5" a="1"/>
  <c r="AV3079" i="5" s="1"/>
  <c r="AV3080" i="5" a="1"/>
  <c r="AV3080" i="5" s="1"/>
  <c r="AV3081" i="5" a="1"/>
  <c r="AV3081" i="5" s="1"/>
  <c r="AV3082" i="5" a="1"/>
  <c r="AV3082" i="5" s="1"/>
  <c r="AV3083" i="5" a="1"/>
  <c r="AV3083" i="5" s="1"/>
  <c r="AV3084" i="5" a="1"/>
  <c r="AV3084" i="5" s="1"/>
  <c r="AV3085" i="5" a="1"/>
  <c r="AV3085" i="5" s="1"/>
  <c r="AV3086" i="5" a="1"/>
  <c r="AV3086" i="5" s="1"/>
  <c r="AV3087" i="5" a="1"/>
  <c r="AV3087" i="5" s="1"/>
  <c r="AV3088" i="5" a="1"/>
  <c r="AV3088" i="5" s="1"/>
  <c r="AV3089" i="5" a="1"/>
  <c r="AV3089" i="5" s="1"/>
  <c r="AV3090" i="5" a="1"/>
  <c r="AV3090" i="5" s="1"/>
  <c r="AV3091" i="5" a="1"/>
  <c r="AV3091" i="5" s="1"/>
  <c r="AV3092" i="5" a="1"/>
  <c r="AV3092" i="5" s="1"/>
  <c r="AV3093" i="5" a="1"/>
  <c r="AV3093" i="5" s="1"/>
  <c r="AV3094" i="5" a="1"/>
  <c r="AV3094" i="5" s="1"/>
  <c r="AV3095" i="5" a="1"/>
  <c r="AV3095" i="5" s="1"/>
  <c r="AV3096" i="5" a="1"/>
  <c r="AV3096" i="5" s="1"/>
  <c r="AV3097" i="5" a="1"/>
  <c r="AV3097" i="5" s="1"/>
  <c r="AV3098" i="5" a="1"/>
  <c r="AV3098" i="5" s="1"/>
  <c r="AV3099" i="5" a="1"/>
  <c r="AV3099" i="5" s="1"/>
  <c r="AV3100" i="5" a="1"/>
  <c r="AV3100" i="5" s="1"/>
  <c r="AV3101" i="5" a="1"/>
  <c r="AV3101" i="5" s="1"/>
  <c r="AV3102" i="5" a="1"/>
  <c r="AV3102" i="5" s="1"/>
  <c r="AV3103" i="5" a="1"/>
  <c r="AV3103" i="5" s="1"/>
  <c r="AV3104" i="5" a="1"/>
  <c r="AV3104" i="5" s="1"/>
  <c r="AV3105" i="5" a="1"/>
  <c r="AV3105" i="5" s="1"/>
  <c r="AV3106" i="5" a="1"/>
  <c r="AV3106" i="5" s="1"/>
  <c r="AV3107" i="5" a="1"/>
  <c r="AV3107" i="5" s="1"/>
  <c r="AV3108" i="5" a="1"/>
  <c r="AV3108" i="5" s="1"/>
  <c r="AV3109" i="5" a="1"/>
  <c r="AV3109" i="5" s="1"/>
  <c r="AV3110" i="5" a="1"/>
  <c r="AV3110" i="5" s="1"/>
  <c r="AV3111" i="5" a="1"/>
  <c r="AV3111" i="5" s="1"/>
  <c r="AV3112" i="5" a="1"/>
  <c r="AV3112" i="5" s="1"/>
  <c r="AV3113" i="5" a="1"/>
  <c r="AV3113" i="5" s="1"/>
  <c r="AV3114" i="5" a="1"/>
  <c r="AV3114" i="5" s="1"/>
  <c r="AV3115" i="5" a="1"/>
  <c r="AV3115" i="5" s="1"/>
  <c r="AV3116" i="5" a="1"/>
  <c r="AV3116" i="5" s="1"/>
  <c r="AV3117" i="5" a="1"/>
  <c r="AV3117" i="5" s="1"/>
  <c r="AV3118" i="5" a="1"/>
  <c r="AV3118" i="5" s="1"/>
  <c r="AV3119" i="5" a="1"/>
  <c r="AV3119" i="5" s="1"/>
  <c r="AV3120" i="5" a="1"/>
  <c r="AV3120" i="5" s="1"/>
  <c r="AV3121" i="5" a="1"/>
  <c r="AV3121" i="5" s="1"/>
  <c r="AV3122" i="5" a="1"/>
  <c r="AV3122" i="5" s="1"/>
  <c r="AV3123" i="5" a="1"/>
  <c r="AV3123" i="5" s="1"/>
  <c r="AV3124" i="5" a="1"/>
  <c r="AV3124" i="5" s="1"/>
  <c r="AV3125" i="5" a="1"/>
  <c r="AV3125" i="5" s="1"/>
  <c r="AV3126" i="5" a="1"/>
  <c r="AV3126" i="5" s="1"/>
  <c r="AV3127" i="5" a="1"/>
  <c r="AV3127" i="5" s="1"/>
  <c r="AV3128" i="5" a="1"/>
  <c r="AV3128" i="5" s="1"/>
  <c r="AV3129" i="5" a="1"/>
  <c r="AV3129" i="5" s="1"/>
  <c r="AV3130" i="5" a="1"/>
  <c r="AV3130" i="5" s="1"/>
  <c r="AV3131" i="5" a="1"/>
  <c r="AV3131" i="5" s="1"/>
  <c r="AV3132" i="5" a="1"/>
  <c r="AV3132" i="5" s="1"/>
  <c r="AV3133" i="5" a="1"/>
  <c r="AV3133" i="5" s="1"/>
  <c r="AV3134" i="5" a="1"/>
  <c r="AV3134" i="5" s="1"/>
  <c r="AV3135" i="5" a="1"/>
  <c r="AV3135" i="5" s="1"/>
  <c r="AV3136" i="5" a="1"/>
  <c r="AV3136" i="5" s="1"/>
  <c r="AV3137" i="5" a="1"/>
  <c r="AV3137" i="5" s="1"/>
  <c r="AV3138" i="5" a="1"/>
  <c r="AV3138" i="5" s="1"/>
  <c r="AV3139" i="5" a="1"/>
  <c r="AV3139" i="5" s="1"/>
  <c r="AV3140" i="5" a="1"/>
  <c r="AV3140" i="5" s="1"/>
  <c r="AV3141" i="5" a="1"/>
  <c r="AV3141" i="5" s="1"/>
  <c r="AV3142" i="5" a="1"/>
  <c r="AV3142" i="5" s="1"/>
  <c r="AV3143" i="5" a="1"/>
  <c r="AV3143" i="5" s="1"/>
  <c r="AV3144" i="5" a="1"/>
  <c r="AV3144" i="5" s="1"/>
  <c r="AV3145" i="5" a="1"/>
  <c r="AV3145" i="5" s="1"/>
  <c r="AV3146" i="5" a="1"/>
  <c r="AV3146" i="5" s="1"/>
  <c r="AV3147" i="5" a="1"/>
  <c r="AV3147" i="5" s="1"/>
  <c r="AV3148" i="5" a="1"/>
  <c r="AV3148" i="5" s="1"/>
  <c r="AV3149" i="5" a="1"/>
  <c r="AV3149" i="5" s="1"/>
  <c r="AV3150" i="5" a="1"/>
  <c r="AV3150" i="5" s="1"/>
  <c r="AV3151" i="5" a="1"/>
  <c r="AV3151" i="5" s="1"/>
  <c r="AV3152" i="5" a="1"/>
  <c r="AV3152" i="5" s="1"/>
  <c r="AV3153" i="5" a="1"/>
  <c r="AV3153" i="5" s="1"/>
  <c r="AV3154" i="5" a="1"/>
  <c r="AV3154" i="5" s="1"/>
  <c r="AV3155" i="5" a="1"/>
  <c r="AV3155" i="5" s="1"/>
  <c r="AV3156" i="5" a="1"/>
  <c r="AV3156" i="5" s="1"/>
  <c r="AV3157" i="5" a="1"/>
  <c r="AV3157" i="5" s="1"/>
  <c r="AV3158" i="5" a="1"/>
  <c r="AV3158" i="5" s="1"/>
  <c r="AV3159" i="5" a="1"/>
  <c r="AV3159" i="5" s="1"/>
  <c r="AV3160" i="5" a="1"/>
  <c r="AV3160" i="5" s="1"/>
  <c r="AV3161" i="5" a="1"/>
  <c r="AV3161" i="5" s="1"/>
  <c r="AV3162" i="5" a="1"/>
  <c r="AV3162" i="5" s="1"/>
  <c r="AV3163" i="5" a="1"/>
  <c r="AV3163" i="5" s="1"/>
  <c r="AV3164" i="5" a="1"/>
  <c r="AV3164" i="5" s="1"/>
  <c r="AV3165" i="5" a="1"/>
  <c r="AV3165" i="5" s="1"/>
  <c r="AV3166" i="5" a="1"/>
  <c r="AV3166" i="5" s="1"/>
  <c r="AV3167" i="5" a="1"/>
  <c r="AV3167" i="5" s="1"/>
  <c r="AV3168" i="5" a="1"/>
  <c r="AV3168" i="5" s="1"/>
  <c r="AV3169" i="5" a="1"/>
  <c r="AV3169" i="5" s="1"/>
  <c r="AV3170" i="5" a="1"/>
  <c r="AV3170" i="5" s="1"/>
  <c r="AV3171" i="5" a="1"/>
  <c r="AV3171" i="5" s="1"/>
  <c r="AV3172" i="5" a="1"/>
  <c r="AV3172" i="5" s="1"/>
  <c r="AV3173" i="5" a="1"/>
  <c r="AV3173" i="5" s="1"/>
  <c r="AV3174" i="5" a="1"/>
  <c r="AV3174" i="5" s="1"/>
  <c r="AV3175" i="5" a="1"/>
  <c r="AV3175" i="5" s="1"/>
  <c r="AV3176" i="5" a="1"/>
  <c r="AV3176" i="5" s="1"/>
  <c r="AV3177" i="5" a="1"/>
  <c r="AV3177" i="5" s="1"/>
  <c r="AV3178" i="5" a="1"/>
  <c r="AV3178" i="5" s="1"/>
  <c r="AV3179" i="5" a="1"/>
  <c r="AV3179" i="5" s="1"/>
  <c r="AV3180" i="5" a="1"/>
  <c r="AV3180" i="5" s="1"/>
  <c r="AV3181" i="5" a="1"/>
  <c r="AV3181" i="5" s="1"/>
  <c r="AV3182" i="5" a="1"/>
  <c r="AV3182" i="5" s="1"/>
  <c r="AV3183" i="5" a="1"/>
  <c r="AV3183" i="5" s="1"/>
  <c r="AV3184" i="5" a="1"/>
  <c r="AV3184" i="5" s="1"/>
  <c r="AV3185" i="5" a="1"/>
  <c r="AV3185" i="5" s="1"/>
  <c r="AV3186" i="5" a="1"/>
  <c r="AV3186" i="5" s="1"/>
  <c r="AV3187" i="5" a="1"/>
  <c r="AV3187" i="5" s="1"/>
  <c r="AV3188" i="5" a="1"/>
  <c r="AV3188" i="5" s="1"/>
  <c r="AV3189" i="5" a="1"/>
  <c r="AV3189" i="5" s="1"/>
  <c r="AV3190" i="5" a="1"/>
  <c r="AV3190" i="5" s="1"/>
  <c r="AV3191" i="5" a="1"/>
  <c r="AV3191" i="5" s="1"/>
  <c r="AV3192" i="5" a="1"/>
  <c r="AV3192" i="5" s="1"/>
  <c r="AV3193" i="5" a="1"/>
  <c r="AV3193" i="5" s="1"/>
  <c r="AV3194" i="5" a="1"/>
  <c r="AV3194" i="5" s="1"/>
  <c r="AV3195" i="5" a="1"/>
  <c r="AV3195" i="5" s="1"/>
  <c r="AV3196" i="5" a="1"/>
  <c r="AV3196" i="5" s="1"/>
  <c r="AV3197" i="5" a="1"/>
  <c r="AV3197" i="5" s="1"/>
  <c r="AV3198" i="5" a="1"/>
  <c r="AV3198" i="5" s="1"/>
  <c r="AV3199" i="5" a="1"/>
  <c r="AV3199" i="5" s="1"/>
  <c r="AV3200" i="5" a="1"/>
  <c r="AV3200" i="5" s="1"/>
  <c r="AV3201" i="5" a="1"/>
  <c r="AV3201" i="5" s="1"/>
  <c r="AV3202" i="5" a="1"/>
  <c r="AV3202" i="5" s="1"/>
  <c r="AV3203" i="5" a="1"/>
  <c r="AV3203" i="5" s="1"/>
  <c r="AV3204" i="5" a="1"/>
  <c r="AV3204" i="5" s="1"/>
  <c r="AV3205" i="5" a="1"/>
  <c r="AV3205" i="5" s="1"/>
  <c r="AV3206" i="5" a="1"/>
  <c r="AV3206" i="5" s="1"/>
  <c r="AV3207" i="5" a="1"/>
  <c r="AV3207" i="5" s="1"/>
  <c r="AV3208" i="5" a="1"/>
  <c r="AV3208" i="5" s="1"/>
  <c r="AV3209" i="5" a="1"/>
  <c r="AV3209" i="5" s="1"/>
  <c r="AV3210" i="5" a="1"/>
  <c r="AV3210" i="5" s="1"/>
  <c r="AV3211" i="5" a="1"/>
  <c r="AV3211" i="5" s="1"/>
  <c r="AV3212" i="5" a="1"/>
  <c r="AV3212" i="5" s="1"/>
  <c r="AV3213" i="5" a="1"/>
  <c r="AV3213" i="5" s="1"/>
  <c r="AV3214" i="5" a="1"/>
  <c r="AV3214" i="5" s="1"/>
  <c r="AV3215" i="5" a="1"/>
  <c r="AV3215" i="5" s="1"/>
  <c r="AV3216" i="5" a="1"/>
  <c r="AV3216" i="5" s="1"/>
  <c r="AV3217" i="5" a="1"/>
  <c r="AV3217" i="5" s="1"/>
  <c r="AV3218" i="5" a="1"/>
  <c r="AV3218" i="5" s="1"/>
  <c r="AV3219" i="5" a="1"/>
  <c r="AV3219" i="5" s="1"/>
  <c r="AV3220" i="5" a="1"/>
  <c r="AV3220" i="5" s="1"/>
  <c r="AV3221" i="5" a="1"/>
  <c r="AV3221" i="5" s="1"/>
  <c r="AV3222" i="5" a="1"/>
  <c r="AV3222" i="5" s="1"/>
  <c r="AV3223" i="5" a="1"/>
  <c r="AV3223" i="5" s="1"/>
  <c r="AV3224" i="5" a="1"/>
  <c r="AV3224" i="5" s="1"/>
  <c r="AV3225" i="5" a="1"/>
  <c r="AV3225" i="5" s="1"/>
  <c r="AV3226" i="5" a="1"/>
  <c r="AV3226" i="5" s="1"/>
  <c r="AV3227" i="5" a="1"/>
  <c r="AV3227" i="5" s="1"/>
  <c r="AV3228" i="5" a="1"/>
  <c r="AV3228" i="5" s="1"/>
  <c r="AV3229" i="5" a="1"/>
  <c r="AV3229" i="5" s="1"/>
  <c r="AV3230" i="5" a="1"/>
  <c r="AV3230" i="5" s="1"/>
  <c r="AV3231" i="5" a="1"/>
  <c r="AV3231" i="5" s="1"/>
  <c r="AV3232" i="5" a="1"/>
  <c r="AV3232" i="5" s="1"/>
  <c r="AV3233" i="5" a="1"/>
  <c r="AV3233" i="5" s="1"/>
  <c r="AV3234" i="5" a="1"/>
  <c r="AV3234" i="5" s="1"/>
  <c r="AV3235" i="5" a="1"/>
  <c r="AV3235" i="5" s="1"/>
  <c r="AV3236" i="5" a="1"/>
  <c r="AV3236" i="5" s="1"/>
  <c r="AV3237" i="5" a="1"/>
  <c r="AV3237" i="5" s="1"/>
  <c r="AV3238" i="5" a="1"/>
  <c r="AV3238" i="5" s="1"/>
  <c r="AV3239" i="5" a="1"/>
  <c r="AV3239" i="5" s="1"/>
  <c r="AV3240" i="5" a="1"/>
  <c r="AV3240" i="5" s="1"/>
  <c r="AV3241" i="5" a="1"/>
  <c r="AV3241" i="5" s="1"/>
  <c r="AV3242" i="5" a="1"/>
  <c r="AV3242" i="5" s="1"/>
  <c r="AV3243" i="5" a="1"/>
  <c r="AV3243" i="5" s="1"/>
  <c r="AV3244" i="5" a="1"/>
  <c r="AV3244" i="5" s="1"/>
  <c r="AV3245" i="5" a="1"/>
  <c r="AV3245" i="5" s="1"/>
  <c r="AV3246" i="5" a="1"/>
  <c r="AV3246" i="5" s="1"/>
  <c r="AV3247" i="5" a="1"/>
  <c r="AV3247" i="5" s="1"/>
  <c r="AV3248" i="5" a="1"/>
  <c r="AV3248" i="5" s="1"/>
  <c r="AV3249" i="5" a="1"/>
  <c r="AV3249" i="5" s="1"/>
  <c r="AV3250" i="5" a="1"/>
  <c r="AV3250" i="5" s="1"/>
  <c r="AV3251" i="5" a="1"/>
  <c r="AV3251" i="5" s="1"/>
  <c r="AV3252" i="5" a="1"/>
  <c r="AV3252" i="5" s="1"/>
  <c r="AV3253" i="5" a="1"/>
  <c r="AV3253" i="5" s="1"/>
  <c r="AV3254" i="5" a="1"/>
  <c r="AV3254" i="5" s="1"/>
  <c r="AV3255" i="5" a="1"/>
  <c r="AV3255" i="5" s="1"/>
  <c r="AV3256" i="5" a="1"/>
  <c r="AV3256" i="5" s="1"/>
  <c r="AV3257" i="5" a="1"/>
  <c r="AV3257" i="5" s="1"/>
  <c r="AV3258" i="5" a="1"/>
  <c r="AV3258" i="5" s="1"/>
  <c r="AV3259" i="5" a="1"/>
  <c r="AV3259" i="5" s="1"/>
  <c r="AV3260" i="5" a="1"/>
  <c r="AV3260" i="5" s="1"/>
  <c r="AV3261" i="5" a="1"/>
  <c r="AV3261" i="5" s="1"/>
  <c r="AV3262" i="5" a="1"/>
  <c r="AV3262" i="5" s="1"/>
  <c r="AV3263" i="5" a="1"/>
  <c r="AV3263" i="5" s="1"/>
  <c r="AV3264" i="5" a="1"/>
  <c r="AV3264" i="5" s="1"/>
  <c r="AV3265" i="5" a="1"/>
  <c r="AV3265" i="5" s="1"/>
  <c r="AV3266" i="5" a="1"/>
  <c r="AV3266" i="5" s="1"/>
  <c r="AV3267" i="5" a="1"/>
  <c r="AV3267" i="5" s="1"/>
  <c r="AV3268" i="5" a="1"/>
  <c r="AV3268" i="5" s="1"/>
  <c r="AV3269" i="5" a="1"/>
  <c r="AV3269" i="5" s="1"/>
  <c r="AV3270" i="5" a="1"/>
  <c r="AV3270" i="5" s="1"/>
  <c r="AV3271" i="5" a="1"/>
  <c r="AV3271" i="5" s="1"/>
  <c r="AV3272" i="5" a="1"/>
  <c r="AV3272" i="5" s="1"/>
  <c r="AV3273" i="5" a="1"/>
  <c r="AV3273" i="5" s="1"/>
  <c r="AV3274" i="5" a="1"/>
  <c r="AV3274" i="5" s="1"/>
  <c r="AV3275" i="5" a="1"/>
  <c r="AV3275" i="5" s="1"/>
  <c r="AV3276" i="5" a="1"/>
  <c r="AV3276" i="5" s="1"/>
  <c r="AV3277" i="5" a="1"/>
  <c r="AV3277" i="5" s="1"/>
  <c r="AV3278" i="5" a="1"/>
  <c r="AV3278" i="5" s="1"/>
  <c r="AV3279" i="5" a="1"/>
  <c r="AV3279" i="5" s="1"/>
  <c r="AV3280" i="5" a="1"/>
  <c r="AV3280" i="5" s="1"/>
  <c r="AV3281" i="5" a="1"/>
  <c r="AV3281" i="5" s="1"/>
  <c r="AV3282" i="5" a="1"/>
  <c r="AV3282" i="5" s="1"/>
  <c r="AV3283" i="5" a="1"/>
  <c r="AV3283" i="5" s="1"/>
  <c r="AV3284" i="5" a="1"/>
  <c r="AV3284" i="5" s="1"/>
  <c r="AV3285" i="5" a="1"/>
  <c r="AV3285" i="5" s="1"/>
  <c r="AV3286" i="5" a="1"/>
  <c r="AV3286" i="5" s="1"/>
  <c r="AV3287" i="5" a="1"/>
  <c r="AV3287" i="5" s="1"/>
  <c r="AV3288" i="5" a="1"/>
  <c r="AV3288" i="5" s="1"/>
  <c r="AV3289" i="5" a="1"/>
  <c r="AV3289" i="5" s="1"/>
  <c r="AV3290" i="5" a="1"/>
  <c r="AV3290" i="5" s="1"/>
  <c r="AV3291" i="5" a="1"/>
  <c r="AV3291" i="5" s="1"/>
  <c r="AV3292" i="5" a="1"/>
  <c r="AV3292" i="5" s="1"/>
  <c r="AV3293" i="5" a="1"/>
  <c r="AV3293" i="5" s="1"/>
  <c r="AV3294" i="5" a="1"/>
  <c r="AV3294" i="5" s="1"/>
  <c r="AV3295" i="5" a="1"/>
  <c r="AV3295" i="5" s="1"/>
  <c r="AV3296" i="5" a="1"/>
  <c r="AV3296" i="5" s="1"/>
  <c r="AV3297" i="5" a="1"/>
  <c r="AV3297" i="5" s="1"/>
  <c r="AV3298" i="5" a="1"/>
  <c r="AV3298" i="5" s="1"/>
  <c r="AV3299" i="5" a="1"/>
  <c r="AV3299" i="5" s="1"/>
  <c r="AV3300" i="5" a="1"/>
  <c r="AV3300" i="5" s="1"/>
  <c r="AV3301" i="5" a="1"/>
  <c r="AV3301" i="5" s="1"/>
  <c r="AV3302" i="5" a="1"/>
  <c r="AV3302" i="5" s="1"/>
  <c r="AV3303" i="5" a="1"/>
  <c r="AV3303" i="5" s="1"/>
  <c r="AV3304" i="5" a="1"/>
  <c r="AV3304" i="5" s="1"/>
  <c r="AV3305" i="5" a="1"/>
  <c r="AV3305" i="5" s="1"/>
  <c r="AV3306" i="5" a="1"/>
  <c r="AV3306" i="5" s="1"/>
  <c r="AV3307" i="5" a="1"/>
  <c r="AV3307" i="5" s="1"/>
  <c r="AV3308" i="5" a="1"/>
  <c r="AV3308" i="5" s="1"/>
  <c r="AV3309" i="5" a="1"/>
  <c r="AV3309" i="5" s="1"/>
  <c r="AV3310" i="5" a="1"/>
  <c r="AV3310" i="5" s="1"/>
  <c r="AV3311" i="5" a="1"/>
  <c r="AV3311" i="5" s="1"/>
  <c r="AV3312" i="5" a="1"/>
  <c r="AV3312" i="5" s="1"/>
  <c r="AV3313" i="5" a="1"/>
  <c r="AV3313" i="5" s="1"/>
  <c r="AV3314" i="5" a="1"/>
  <c r="AV3314" i="5" s="1"/>
  <c r="AV3315" i="5" a="1"/>
  <c r="AV3315" i="5" s="1"/>
  <c r="AV3316" i="5" a="1"/>
  <c r="AV3316" i="5" s="1"/>
  <c r="AV3317" i="5" a="1"/>
  <c r="AV3317" i="5" s="1"/>
  <c r="AV3318" i="5" a="1"/>
  <c r="AV3318" i="5" s="1"/>
  <c r="AV3319" i="5" a="1"/>
  <c r="AV3319" i="5" s="1"/>
  <c r="AV3320" i="5" a="1"/>
  <c r="AV3320" i="5" s="1"/>
  <c r="AV3321" i="5" a="1"/>
  <c r="AV3321" i="5" s="1"/>
  <c r="AV3322" i="5" a="1"/>
  <c r="AV3322" i="5" s="1"/>
  <c r="AV3323" i="5" a="1"/>
  <c r="AV3323" i="5" s="1"/>
  <c r="AV3324" i="5" a="1"/>
  <c r="AV3324" i="5" s="1"/>
  <c r="AV3325" i="5" a="1"/>
  <c r="AV3325" i="5" s="1"/>
  <c r="AV3326" i="5" a="1"/>
  <c r="AV3326" i="5" s="1"/>
  <c r="AV3327" i="5" a="1"/>
  <c r="AV3327" i="5" s="1"/>
  <c r="AV3328" i="5" a="1"/>
  <c r="AV3328" i="5" s="1"/>
  <c r="AV3329" i="5" a="1"/>
  <c r="AV3329" i="5" s="1"/>
  <c r="AV3330" i="5" a="1"/>
  <c r="AV3330" i="5" s="1"/>
  <c r="AV3331" i="5" a="1"/>
  <c r="AV3331" i="5" s="1"/>
  <c r="AV3332" i="5" a="1"/>
  <c r="AV3332" i="5" s="1"/>
  <c r="AV3333" i="5" a="1"/>
  <c r="AV3333" i="5" s="1"/>
  <c r="AV3334" i="5" a="1"/>
  <c r="AV3334" i="5" s="1"/>
  <c r="AV3335" i="5" a="1"/>
  <c r="AV3335" i="5" s="1"/>
  <c r="AV3336" i="5" a="1"/>
  <c r="AV3336" i="5" s="1"/>
  <c r="AV3337" i="5" a="1"/>
  <c r="AV3337" i="5" s="1"/>
  <c r="AV3338" i="5" a="1"/>
  <c r="AV3338" i="5" s="1"/>
  <c r="AV3339" i="5" a="1"/>
  <c r="AV3339" i="5" s="1"/>
  <c r="AV3340" i="5" a="1"/>
  <c r="AV3340" i="5" s="1"/>
  <c r="AV3341" i="5" a="1"/>
  <c r="AV3341" i="5" s="1"/>
  <c r="AV3342" i="5" a="1"/>
  <c r="AV3342" i="5" s="1"/>
  <c r="AV3343" i="5" a="1"/>
  <c r="AV3343" i="5" s="1"/>
  <c r="AV3344" i="5" a="1"/>
  <c r="AV3344" i="5" s="1"/>
  <c r="AV3345" i="5" a="1"/>
  <c r="AV3345" i="5" s="1"/>
  <c r="AV3346" i="5" a="1"/>
  <c r="AV3346" i="5" s="1"/>
  <c r="AV3347" i="5" a="1"/>
  <c r="AV3347" i="5" s="1"/>
  <c r="AV3348" i="5" a="1"/>
  <c r="AV3348" i="5" s="1"/>
  <c r="AV3349" i="5" a="1"/>
  <c r="AV3349" i="5" s="1"/>
  <c r="AV3350" i="5" a="1"/>
  <c r="AV3350" i="5" s="1"/>
  <c r="AV3351" i="5" a="1"/>
  <c r="AV3351" i="5" s="1"/>
  <c r="AV3352" i="5" a="1"/>
  <c r="AV3352" i="5" s="1"/>
  <c r="AV3353" i="5" a="1"/>
  <c r="AV3353" i="5" s="1"/>
  <c r="AV3354" i="5" a="1"/>
  <c r="AV3354" i="5" s="1"/>
  <c r="AV3355" i="5" a="1"/>
  <c r="AV3355" i="5" s="1"/>
  <c r="AV3356" i="5" a="1"/>
  <c r="AV3356" i="5" s="1"/>
  <c r="AV3357" i="5" a="1"/>
  <c r="AV3357" i="5" s="1"/>
  <c r="AV3358" i="5" a="1"/>
  <c r="AV3358" i="5" s="1"/>
  <c r="AV3359" i="5" a="1"/>
  <c r="AV3359" i="5" s="1"/>
  <c r="AV3360" i="5" a="1"/>
  <c r="AV3360" i="5" s="1"/>
  <c r="AV3361" i="5" a="1"/>
  <c r="AV3361" i="5" s="1"/>
  <c r="AV3362" i="5" a="1"/>
  <c r="AV3362" i="5" s="1"/>
  <c r="AV3363" i="5" a="1"/>
  <c r="AV3363" i="5" s="1"/>
  <c r="AV3364" i="5" a="1"/>
  <c r="AV3364" i="5" s="1"/>
  <c r="AV3365" i="5" a="1"/>
  <c r="AV3365" i="5" s="1"/>
  <c r="AV3366" i="5" a="1"/>
  <c r="AV3366" i="5" s="1"/>
  <c r="AV3367" i="5" a="1"/>
  <c r="AV3367" i="5" s="1"/>
  <c r="AV3368" i="5" a="1"/>
  <c r="AV3368" i="5" s="1"/>
  <c r="AV3369" i="5" a="1"/>
  <c r="AV3369" i="5" s="1"/>
  <c r="AV3370" i="5" a="1"/>
  <c r="AV3370" i="5" s="1"/>
  <c r="AV3371" i="5" a="1"/>
  <c r="AV3371" i="5" s="1"/>
  <c r="AV3372" i="5" a="1"/>
  <c r="AV3372" i="5" s="1"/>
  <c r="AV3373" i="5" a="1"/>
  <c r="AV3373" i="5" s="1"/>
  <c r="AV3374" i="5" a="1"/>
  <c r="AV3374" i="5" s="1"/>
  <c r="AV3375" i="5" a="1"/>
  <c r="AV3375" i="5" s="1"/>
  <c r="AV3376" i="5" a="1"/>
  <c r="AV3376" i="5" s="1"/>
  <c r="AV3377" i="5" a="1"/>
  <c r="AV3377" i="5" s="1"/>
  <c r="AV3378" i="5" a="1"/>
  <c r="AV3378" i="5" s="1"/>
  <c r="AV3379" i="5" a="1"/>
  <c r="AV3379" i="5" s="1"/>
  <c r="AV3380" i="5" a="1"/>
  <c r="AV3380" i="5" s="1"/>
  <c r="AV3381" i="5" a="1"/>
  <c r="AV3381" i="5" s="1"/>
  <c r="AV3382" i="5" a="1"/>
  <c r="AV3382" i="5" s="1"/>
  <c r="AV3383" i="5" a="1"/>
  <c r="AV3383" i="5" s="1"/>
  <c r="AV3384" i="5" a="1"/>
  <c r="AV3384" i="5" s="1"/>
  <c r="AV3385" i="5" a="1"/>
  <c r="AV3385" i="5" s="1"/>
  <c r="AV3386" i="5" a="1"/>
  <c r="AV3386" i="5" s="1"/>
  <c r="AV3387" i="5" a="1"/>
  <c r="AV3387" i="5" s="1"/>
  <c r="AV3388" i="5" a="1"/>
  <c r="AV3388" i="5" s="1"/>
  <c r="AV3389" i="5" a="1"/>
  <c r="AV3389" i="5" s="1"/>
  <c r="AV3390" i="5" a="1"/>
  <c r="AV3390" i="5" s="1"/>
  <c r="AV3391" i="5" a="1"/>
  <c r="AV3391" i="5" s="1"/>
  <c r="AV3392" i="5" a="1"/>
  <c r="AV3392" i="5" s="1"/>
  <c r="AV3393" i="5" a="1"/>
  <c r="AV3393" i="5" s="1"/>
  <c r="AV3394" i="5" a="1"/>
  <c r="AV3394" i="5" s="1"/>
  <c r="AV3395" i="5" a="1"/>
  <c r="AV3395" i="5" s="1"/>
  <c r="AV3396" i="5" a="1"/>
  <c r="AV3396" i="5" s="1"/>
  <c r="AV3397" i="5" a="1"/>
  <c r="AV3397" i="5" s="1"/>
  <c r="AV3398" i="5" a="1"/>
  <c r="AV3398" i="5" s="1"/>
  <c r="AV3399" i="5" a="1"/>
  <c r="AV3399" i="5" s="1"/>
  <c r="AV3400" i="5" a="1"/>
  <c r="AV3400" i="5" s="1"/>
  <c r="AV3401" i="5" a="1"/>
  <c r="AV3401" i="5" s="1"/>
  <c r="AV3402" i="5" a="1"/>
  <c r="AV3402" i="5" s="1"/>
  <c r="E47" i="5"/>
  <c r="E46" i="5"/>
  <c r="E45" i="5"/>
  <c r="E44" i="5"/>
  <c r="E43" i="5"/>
  <c r="E42" i="5"/>
  <c r="N107" i="1"/>
  <c r="AF42" i="11"/>
  <c r="B50" i="5"/>
  <c r="B51" i="5" s="1"/>
  <c r="B52" i="5" s="1"/>
  <c r="B53" i="5" s="1"/>
  <c r="B54" i="5" s="1"/>
  <c r="B55" i="5" s="1"/>
  <c r="B56" i="5" s="1"/>
  <c r="B57" i="5" s="1"/>
  <c r="B58" i="5" s="1"/>
  <c r="B59" i="5" s="1"/>
  <c r="B60" i="5" s="1"/>
  <c r="B61" i="5" s="1"/>
  <c r="B62" i="5" s="1"/>
  <c r="B63" i="5" s="1"/>
  <c r="B64" i="5" s="1"/>
  <c r="B65" i="5" s="1"/>
  <c r="B66" i="5" s="1"/>
  <c r="B67" i="5" s="1"/>
  <c r="B68" i="5" s="1"/>
  <c r="B69" i="5" s="1"/>
  <c r="B70" i="5" s="1"/>
  <c r="B71" i="5" s="1"/>
  <c r="B72" i="5" s="1"/>
  <c r="B73" i="5" s="1"/>
  <c r="B74" i="5" s="1"/>
  <c r="B75" i="5" s="1"/>
  <c r="B76" i="5" s="1"/>
  <c r="B77" i="5" s="1"/>
  <c r="B78" i="5" s="1"/>
  <c r="B79" i="5" s="1"/>
  <c r="B80" i="5" s="1"/>
  <c r="B81" i="5" s="1"/>
  <c r="BC42" i="11"/>
  <c r="BC40" i="11"/>
  <c r="AF40" i="11"/>
  <c r="Q42" i="11"/>
  <c r="Q40" i="11"/>
  <c r="AV35" i="11"/>
  <c r="AA35" i="11"/>
  <c r="E35" i="11"/>
  <c r="AV33" i="11"/>
  <c r="AL33" i="11"/>
  <c r="AA33" i="11"/>
  <c r="E33" i="11"/>
  <c r="BD27" i="11"/>
  <c r="BA25" i="11"/>
  <c r="AQ29" i="11"/>
  <c r="AQ28" i="11"/>
  <c r="AQ27" i="11"/>
  <c r="AQ26" i="11"/>
  <c r="AQ25" i="11"/>
  <c r="U29" i="11"/>
  <c r="U28" i="11"/>
  <c r="U27" i="11"/>
  <c r="U26" i="11"/>
  <c r="U25" i="11"/>
  <c r="E29" i="11"/>
  <c r="E28" i="11"/>
  <c r="E27" i="11"/>
  <c r="E26" i="11"/>
  <c r="E25" i="11"/>
  <c r="AL20" i="11"/>
  <c r="AV20" i="11"/>
  <c r="E20" i="11"/>
  <c r="AV17" i="11"/>
  <c r="AQ17" i="11"/>
  <c r="AL17" i="11"/>
  <c r="Q17" i="11"/>
  <c r="E17" i="11"/>
  <c r="AA15" i="11"/>
  <c r="E15" i="11"/>
  <c r="AV13" i="11"/>
  <c r="AL13" i="11"/>
  <c r="AA13" i="11"/>
  <c r="E13" i="11"/>
  <c r="BA11" i="11"/>
  <c r="AV11" i="11"/>
  <c r="AQ11" i="11"/>
  <c r="AL11" i="11"/>
  <c r="E11" i="11"/>
  <c r="T5" i="11"/>
  <c r="BD2" i="11"/>
  <c r="T5" i="1"/>
  <c r="AQ35" i="11"/>
  <c r="AV15" i="11"/>
  <c r="AL15" i="11"/>
  <c r="AL35" i="11"/>
  <c r="EY26" i="5"/>
  <c r="BG4" i="1"/>
  <c r="BG3" i="1"/>
  <c r="B5" i="11" l="1"/>
  <c r="P57" i="5"/>
  <c r="Q56" i="5"/>
  <c r="Q57" i="5" l="1"/>
  <c r="P58" i="5"/>
  <c r="P59" i="5" l="1"/>
  <c r="Q58" i="5"/>
  <c r="Q59" i="5" l="1"/>
  <c r="P60" i="5"/>
  <c r="Q60" i="5" l="1"/>
  <c r="P61" i="5"/>
  <c r="P62" i="5" l="1"/>
  <c r="Q61" i="5"/>
  <c r="Q62" i="5" l="1"/>
  <c r="P63" i="5"/>
  <c r="Q63" i="5" l="1"/>
  <c r="P64" i="5"/>
  <c r="P65" i="5" l="1"/>
  <c r="Q64" i="5"/>
  <c r="Q65" i="5" l="1"/>
  <c r="P66" i="5"/>
  <c r="Q66" i="5" l="1"/>
  <c r="P67" i="5"/>
  <c r="P68" i="5" l="1"/>
  <c r="Q67" i="5"/>
  <c r="P69" i="5" l="1"/>
  <c r="Q68" i="5"/>
  <c r="P70" i="5" l="1"/>
  <c r="Q69" i="5"/>
  <c r="P71" i="5" l="1"/>
  <c r="Q70" i="5"/>
  <c r="P72" i="5" l="1"/>
  <c r="Q71" i="5"/>
  <c r="P73" i="5" l="1"/>
  <c r="Q72" i="5"/>
  <c r="P74" i="5" l="1"/>
  <c r="Q73" i="5"/>
  <c r="Q74" i="5" l="1"/>
  <c r="P75" i="5"/>
  <c r="P76" i="5" l="1"/>
  <c r="Q75" i="5"/>
  <c r="P77" i="5" l="1"/>
  <c r="Q76" i="5"/>
  <c r="P78" i="5" l="1"/>
  <c r="Q77" i="5"/>
  <c r="Q78" i="5" l="1"/>
  <c r="P79" i="5"/>
  <c r="P80" i="5" l="1"/>
  <c r="Q79" i="5"/>
  <c r="P81" i="5" l="1"/>
  <c r="Q80" i="5"/>
  <c r="P82" i="5" l="1"/>
  <c r="Q81" i="5"/>
  <c r="P83" i="5" l="1"/>
  <c r="Q82" i="5"/>
  <c r="P84" i="5" l="1"/>
  <c r="Q83" i="5"/>
  <c r="P85" i="5" l="1"/>
  <c r="Q84" i="5"/>
  <c r="P86" i="5" l="1"/>
  <c r="Q85" i="5"/>
  <c r="Q86" i="5" l="1"/>
  <c r="P87" i="5"/>
  <c r="P88" i="5" l="1"/>
  <c r="Q87" i="5"/>
  <c r="P89" i="5" l="1"/>
  <c r="Q88" i="5"/>
  <c r="Q89" i="5" l="1"/>
  <c r="P90" i="5"/>
  <c r="P91" i="5" l="1"/>
  <c r="Q90" i="5"/>
  <c r="P92" i="5" l="1"/>
  <c r="Q91" i="5"/>
  <c r="P93" i="5" l="1"/>
  <c r="Q92" i="5"/>
  <c r="P94" i="5" l="1"/>
  <c r="Q93" i="5"/>
  <c r="Q94" i="5" l="1"/>
  <c r="P95" i="5"/>
  <c r="P96" i="5" l="1"/>
  <c r="Q95" i="5"/>
  <c r="P97" i="5" l="1"/>
  <c r="Q96" i="5"/>
  <c r="P98" i="5" l="1"/>
  <c r="Q97" i="5"/>
  <c r="Q98" i="5" l="1"/>
  <c r="P99" i="5"/>
  <c r="P100" i="5" l="1"/>
  <c r="Q99" i="5"/>
  <c r="P101" i="5" l="1"/>
  <c r="Q100" i="5"/>
  <c r="P102" i="5" l="1"/>
  <c r="Q101" i="5"/>
  <c r="Q102" i="5" l="1"/>
  <c r="P103" i="5"/>
  <c r="P104" i="5" l="1"/>
  <c r="Q103" i="5"/>
  <c r="P105" i="5" l="1"/>
  <c r="Q104" i="5"/>
  <c r="P106" i="5" l="1"/>
  <c r="Q105" i="5"/>
  <c r="P107" i="5" l="1"/>
  <c r="Q106" i="5"/>
  <c r="P108" i="5" l="1"/>
  <c r="Q107" i="5"/>
  <c r="P109" i="5" l="1"/>
  <c r="Q108" i="5"/>
  <c r="P110" i="5" l="1"/>
  <c r="Q109" i="5"/>
  <c r="Q110" i="5" l="1"/>
  <c r="P111" i="5"/>
  <c r="P112" i="5" l="1"/>
  <c r="Q111" i="5"/>
  <c r="P113" i="5" l="1"/>
  <c r="Q112" i="5"/>
  <c r="P114" i="5" l="1"/>
  <c r="Q113" i="5"/>
  <c r="P115" i="5" l="1"/>
  <c r="Q114" i="5"/>
  <c r="P116" i="5" l="1"/>
  <c r="Q115" i="5"/>
  <c r="P117" i="5" l="1"/>
  <c r="Q116" i="5"/>
  <c r="Q117" i="5" l="1"/>
  <c r="P118" i="5"/>
  <c r="P119" i="5" l="1"/>
  <c r="Q118" i="5"/>
  <c r="P120" i="5" l="1"/>
  <c r="Q119" i="5"/>
  <c r="P121" i="5" l="1"/>
  <c r="Q120" i="5"/>
  <c r="P122" i="5" l="1"/>
  <c r="Q121" i="5"/>
  <c r="P123" i="5" l="1"/>
  <c r="Q122" i="5"/>
  <c r="Q123" i="5" l="1"/>
  <c r="P124" i="5"/>
  <c r="P125" i="5" l="1"/>
  <c r="Q124" i="5"/>
  <c r="P126" i="5" l="1"/>
  <c r="Q125" i="5"/>
  <c r="Q126" i="5" l="1"/>
  <c r="P127" i="5"/>
  <c r="Q127" i="5" l="1"/>
  <c r="P128" i="5"/>
  <c r="P129" i="5" l="1"/>
  <c r="Q128" i="5"/>
  <c r="P130" i="5" l="1"/>
  <c r="Q129" i="5"/>
  <c r="P131" i="5" l="1"/>
  <c r="Q130" i="5"/>
  <c r="P132" i="5" l="1"/>
  <c r="Q131" i="5"/>
  <c r="P133" i="5" l="1"/>
  <c r="Q132" i="5"/>
  <c r="P134" i="5" l="1"/>
  <c r="Q133" i="5"/>
  <c r="P135" i="5" l="1"/>
  <c r="Q134" i="5"/>
  <c r="Q135" i="5" l="1"/>
  <c r="P136" i="5"/>
  <c r="P137" i="5" l="1"/>
  <c r="Q136" i="5"/>
  <c r="Q137" i="5" l="1"/>
  <c r="P138" i="5"/>
  <c r="P139" i="5" l="1"/>
  <c r="Q138" i="5"/>
  <c r="P140" i="5" l="1"/>
  <c r="Q139" i="5"/>
  <c r="P141" i="5" l="1"/>
  <c r="Q140" i="5"/>
  <c r="P142" i="5" l="1"/>
  <c r="Q141" i="5"/>
  <c r="P143" i="5" l="1"/>
  <c r="Q142" i="5"/>
  <c r="P144" i="5" l="1"/>
  <c r="Q143" i="5"/>
  <c r="P145" i="5" l="1"/>
  <c r="Q144" i="5"/>
  <c r="P146" i="5" l="1"/>
  <c r="Q145" i="5"/>
  <c r="P147" i="5" l="1"/>
  <c r="Q146" i="5"/>
  <c r="P148" i="5" l="1"/>
  <c r="Q147" i="5"/>
  <c r="P149" i="5" l="1"/>
  <c r="Q148" i="5"/>
  <c r="Q149" i="5" l="1"/>
  <c r="P150" i="5"/>
  <c r="P151" i="5" l="1"/>
  <c r="Q150" i="5"/>
  <c r="P152" i="5" l="1"/>
  <c r="Q151" i="5"/>
  <c r="P153" i="5" l="1"/>
  <c r="Q152" i="5"/>
  <c r="P154" i="5" l="1"/>
  <c r="Q153" i="5"/>
  <c r="P155" i="5" l="1"/>
  <c r="Q154" i="5"/>
  <c r="Q155" i="5" l="1"/>
  <c r="P156" i="5"/>
  <c r="P157" i="5" l="1"/>
  <c r="Q156" i="5"/>
  <c r="P158" i="5" l="1"/>
  <c r="Q157" i="5"/>
  <c r="Q158" i="5" l="1"/>
  <c r="P159" i="5"/>
  <c r="Q159" i="5" l="1"/>
  <c r="P160" i="5"/>
  <c r="P161" i="5" l="1"/>
  <c r="Q160" i="5"/>
  <c r="P162" i="5" l="1"/>
  <c r="Q161" i="5"/>
  <c r="P163" i="5" l="1"/>
  <c r="Q162" i="5"/>
  <c r="P164" i="5" l="1"/>
  <c r="Q163" i="5"/>
  <c r="P165" i="5" l="1"/>
  <c r="Q164" i="5"/>
  <c r="P166" i="5" l="1"/>
  <c r="Q165" i="5"/>
  <c r="P167" i="5" l="1"/>
  <c r="Q166" i="5"/>
  <c r="Q167" i="5" l="1"/>
  <c r="P168" i="5"/>
  <c r="P169" i="5" l="1"/>
  <c r="Q168" i="5"/>
  <c r="Q169" i="5" l="1"/>
  <c r="P170" i="5"/>
  <c r="P171" i="5" l="1"/>
  <c r="Q170" i="5"/>
  <c r="P172" i="5" l="1"/>
  <c r="Q171" i="5"/>
  <c r="P173" i="5" l="1"/>
  <c r="Q172" i="5"/>
  <c r="Q173" i="5" l="1"/>
  <c r="P174" i="5"/>
  <c r="P175" i="5" l="1"/>
  <c r="Q174" i="5"/>
  <c r="P176" i="5" l="1"/>
  <c r="Q175" i="5"/>
  <c r="P177" i="5" l="1"/>
  <c r="Q176" i="5"/>
  <c r="P178" i="5" l="1"/>
  <c r="Q177" i="5"/>
  <c r="P179" i="5" l="1"/>
  <c r="Q178" i="5"/>
  <c r="P180" i="5" l="1"/>
  <c r="Q179" i="5"/>
  <c r="P181" i="5" l="1"/>
  <c r="Q180" i="5"/>
  <c r="Q181" i="5" l="1"/>
  <c r="P182" i="5"/>
  <c r="P183" i="5" l="1"/>
  <c r="Q182" i="5"/>
  <c r="P184" i="5" l="1"/>
  <c r="Q183" i="5"/>
  <c r="P185" i="5" l="1"/>
  <c r="Q184" i="5"/>
  <c r="P186" i="5" l="1"/>
  <c r="Q185" i="5"/>
  <c r="P187" i="5" l="1"/>
  <c r="Q186" i="5"/>
  <c r="Q187" i="5" l="1"/>
  <c r="P188" i="5"/>
  <c r="P189" i="5" l="1"/>
  <c r="Q188" i="5"/>
  <c r="P190" i="5" l="1"/>
  <c r="Q189" i="5"/>
  <c r="Q190" i="5" l="1"/>
  <c r="P191" i="5"/>
  <c r="P192" i="5" l="1"/>
  <c r="Q191" i="5"/>
  <c r="P193" i="5" l="1"/>
  <c r="Q192" i="5"/>
  <c r="P194" i="5" l="1"/>
  <c r="Q193" i="5"/>
  <c r="P195" i="5" l="1"/>
  <c r="Q194" i="5"/>
  <c r="P196" i="5" l="1"/>
  <c r="Q195" i="5"/>
  <c r="P197" i="5" l="1"/>
  <c r="Q196" i="5"/>
  <c r="P198" i="5" l="1"/>
  <c r="Q197" i="5"/>
  <c r="P199" i="5" l="1"/>
  <c r="Q198" i="5"/>
  <c r="Q199" i="5" l="1"/>
  <c r="P200" i="5"/>
  <c r="P201" i="5" l="1"/>
  <c r="Q200" i="5"/>
  <c r="P202" i="5" l="1"/>
  <c r="Q201" i="5"/>
  <c r="P203" i="5" l="1"/>
  <c r="Q202" i="5"/>
  <c r="P204" i="5" l="1"/>
  <c r="Q203" i="5"/>
  <c r="P205" i="5" l="1"/>
  <c r="Q204" i="5"/>
  <c r="P206" i="5" l="1"/>
  <c r="Q205" i="5"/>
  <c r="P207" i="5" l="1"/>
  <c r="Q206" i="5"/>
  <c r="P208" i="5" l="1"/>
  <c r="Q207" i="5"/>
  <c r="P209" i="5" l="1"/>
  <c r="Q208" i="5"/>
  <c r="P210" i="5" l="1"/>
  <c r="Q209" i="5"/>
  <c r="P211" i="5" l="1"/>
  <c r="Q210" i="5"/>
  <c r="P212" i="5" l="1"/>
  <c r="Q211" i="5"/>
  <c r="P213" i="5" l="1"/>
  <c r="Q212" i="5"/>
  <c r="Q213" i="5" l="1"/>
  <c r="P214" i="5"/>
  <c r="P215" i="5" l="1"/>
  <c r="Q214" i="5"/>
  <c r="P216" i="5" l="1"/>
  <c r="Q215" i="5"/>
  <c r="P217" i="5" l="1"/>
  <c r="Q216" i="5"/>
  <c r="P218" i="5" l="1"/>
  <c r="Q217" i="5"/>
  <c r="P219" i="5" l="1"/>
  <c r="Q218" i="5"/>
  <c r="Q219" i="5" l="1"/>
  <c r="P220" i="5"/>
  <c r="P221" i="5" l="1"/>
  <c r="Q220" i="5"/>
  <c r="P222" i="5" l="1"/>
  <c r="Q221" i="5"/>
  <c r="Q222" i="5" l="1"/>
  <c r="P223" i="5"/>
  <c r="P224" i="5" l="1"/>
  <c r="Q223" i="5"/>
  <c r="P225" i="5" l="1"/>
  <c r="Q224" i="5"/>
  <c r="P226" i="5" l="1"/>
  <c r="Q225" i="5"/>
  <c r="P227" i="5" l="1"/>
  <c r="Q226" i="5"/>
  <c r="Q227" i="5" l="1"/>
  <c r="P228" i="5"/>
  <c r="P229" i="5" l="1"/>
  <c r="Q228" i="5"/>
  <c r="P230" i="5" l="1"/>
  <c r="Q229" i="5"/>
  <c r="P231" i="5" l="1"/>
  <c r="Q230" i="5"/>
  <c r="P232" i="5" l="1"/>
  <c r="Q231" i="5"/>
  <c r="P233" i="5" l="1"/>
  <c r="Q232" i="5"/>
  <c r="Q233" i="5" l="1"/>
  <c r="P234" i="5"/>
  <c r="Q234" i="5" l="1"/>
  <c r="P235" i="5"/>
  <c r="P236" i="5" l="1"/>
  <c r="Q235" i="5"/>
  <c r="P237" i="5" l="1"/>
  <c r="Q236" i="5"/>
  <c r="P238" i="5" l="1"/>
  <c r="Q237" i="5"/>
  <c r="Q238" i="5" l="1"/>
  <c r="P239" i="5"/>
  <c r="P240" i="5" l="1"/>
  <c r="Q239" i="5"/>
  <c r="P241" i="5" l="1"/>
  <c r="Q240" i="5"/>
  <c r="P242" i="5" l="1"/>
  <c r="Q241" i="5"/>
  <c r="P243" i="5" l="1"/>
  <c r="Q242" i="5"/>
  <c r="Q243" i="5" l="1"/>
  <c r="P244" i="5"/>
  <c r="P245" i="5" l="1"/>
  <c r="Q244" i="5"/>
  <c r="P246" i="5" l="1"/>
  <c r="Q245" i="5"/>
  <c r="P247" i="5" l="1"/>
  <c r="Q246" i="5"/>
  <c r="P248" i="5" l="1"/>
  <c r="Q247" i="5"/>
  <c r="P249" i="5" l="1"/>
  <c r="Q248" i="5"/>
  <c r="Q249" i="5" l="1"/>
  <c r="P250" i="5"/>
  <c r="P251" i="5" l="1"/>
  <c r="Q250" i="5"/>
  <c r="P252" i="5" l="1"/>
  <c r="Q251" i="5"/>
  <c r="P253" i="5" l="1"/>
  <c r="Q252" i="5"/>
  <c r="P254" i="5" l="1"/>
  <c r="Q253" i="5"/>
  <c r="Q254" i="5" l="1"/>
  <c r="P255" i="5"/>
  <c r="Q255" i="5" l="1"/>
  <c r="P256" i="5"/>
  <c r="P257" i="5" l="1"/>
  <c r="Q256" i="5"/>
  <c r="P258" i="5" l="1"/>
  <c r="Q257" i="5"/>
  <c r="P259" i="5" l="1"/>
  <c r="Q258" i="5"/>
  <c r="Q259" i="5" l="1"/>
  <c r="P260" i="5"/>
  <c r="P261" i="5" l="1"/>
  <c r="Q260" i="5"/>
  <c r="Q261" i="5" l="1"/>
  <c r="P262" i="5"/>
  <c r="P263" i="5" l="1"/>
  <c r="Q262" i="5"/>
  <c r="P264" i="5" l="1"/>
  <c r="Q263" i="5"/>
  <c r="P265" i="5" l="1"/>
  <c r="Q264" i="5"/>
  <c r="Q265" i="5" l="1"/>
  <c r="P266" i="5"/>
  <c r="P267" i="5" l="1"/>
  <c r="Q266" i="5"/>
  <c r="P268" i="5" l="1"/>
  <c r="Q267" i="5"/>
  <c r="P269" i="5" l="1"/>
  <c r="Q268" i="5"/>
  <c r="P270" i="5" l="1"/>
  <c r="Q269" i="5"/>
  <c r="P271" i="5" l="1"/>
  <c r="Q270" i="5"/>
  <c r="P272" i="5" l="1"/>
  <c r="Q271" i="5"/>
  <c r="P273" i="5" l="1"/>
  <c r="Q272" i="5"/>
  <c r="P274" i="5" l="1"/>
  <c r="Q273" i="5"/>
  <c r="P275" i="5" l="1"/>
  <c r="Q274" i="5"/>
  <c r="P276" i="5" l="1"/>
  <c r="Q275" i="5"/>
  <c r="P277" i="5" l="1"/>
  <c r="Q276" i="5"/>
  <c r="P278" i="5" l="1"/>
  <c r="Q277" i="5"/>
  <c r="P279" i="5" l="1"/>
  <c r="Q278" i="5"/>
  <c r="Q279" i="5" l="1"/>
  <c r="P280" i="5"/>
  <c r="P281" i="5" l="1"/>
  <c r="Q280" i="5"/>
  <c r="P282" i="5" l="1"/>
  <c r="Q281" i="5"/>
  <c r="P283" i="5" l="1"/>
  <c r="Q282" i="5"/>
  <c r="Q283" i="5" l="1"/>
  <c r="P284" i="5"/>
  <c r="P285" i="5" l="1"/>
  <c r="Q284" i="5"/>
  <c r="P286" i="5" l="1"/>
  <c r="Q285" i="5"/>
  <c r="P287" i="5" l="1"/>
  <c r="Q286" i="5"/>
  <c r="P288" i="5" l="1"/>
  <c r="Q287" i="5"/>
  <c r="P289" i="5" l="1"/>
  <c r="Q288" i="5"/>
  <c r="P290" i="5" l="1"/>
  <c r="Q289" i="5"/>
  <c r="Q290" i="5" l="1"/>
  <c r="P291" i="5"/>
  <c r="P292" i="5" l="1"/>
  <c r="Q291" i="5"/>
  <c r="P293" i="5" l="1"/>
  <c r="Q292" i="5"/>
  <c r="P294" i="5" l="1"/>
  <c r="Q293" i="5"/>
  <c r="P295" i="5" l="1"/>
  <c r="Q294" i="5"/>
  <c r="P296" i="5" l="1"/>
  <c r="Q295" i="5"/>
  <c r="P297" i="5" l="1"/>
  <c r="Q296" i="5"/>
  <c r="P298" i="5" l="1"/>
  <c r="Q297" i="5"/>
  <c r="Q298" i="5" l="1"/>
  <c r="P299" i="5"/>
  <c r="P300" i="5" l="1"/>
  <c r="Q299" i="5"/>
  <c r="P301" i="5" l="1"/>
  <c r="Q300" i="5"/>
  <c r="P302" i="5" l="1"/>
  <c r="Q301" i="5"/>
  <c r="P303" i="5" l="1"/>
  <c r="Q302" i="5"/>
  <c r="P304" i="5" l="1"/>
  <c r="Q303" i="5"/>
  <c r="P305" i="5" l="1"/>
  <c r="Q304" i="5"/>
  <c r="P306" i="5" l="1"/>
  <c r="Q305" i="5"/>
  <c r="P307" i="5" l="1"/>
  <c r="Q306" i="5"/>
  <c r="P308" i="5" l="1"/>
  <c r="Q307" i="5"/>
  <c r="P309" i="5" l="1"/>
  <c r="Q308" i="5"/>
  <c r="P310" i="5" l="1"/>
  <c r="Q309" i="5"/>
  <c r="P311" i="5" l="1"/>
  <c r="Q310" i="5"/>
  <c r="P312" i="5" l="1"/>
  <c r="Q311" i="5"/>
  <c r="P313" i="5" l="1"/>
  <c r="Q312" i="5"/>
  <c r="P314" i="5" l="1"/>
  <c r="Q313" i="5"/>
  <c r="P315" i="5" l="1"/>
  <c r="Q314" i="5"/>
  <c r="Q315" i="5" l="1"/>
  <c r="P316" i="5"/>
  <c r="P317" i="5" l="1"/>
  <c r="Q316" i="5"/>
  <c r="P318" i="5" l="1"/>
  <c r="Q317" i="5"/>
  <c r="Q318" i="5" l="1"/>
  <c r="P319" i="5"/>
  <c r="P320" i="5" l="1"/>
  <c r="Q319" i="5"/>
  <c r="P321" i="5" l="1"/>
  <c r="Q320" i="5"/>
  <c r="P322" i="5" l="1"/>
  <c r="Q321" i="5"/>
  <c r="P323" i="5" l="1"/>
  <c r="Q322" i="5"/>
  <c r="P324" i="5" l="1"/>
  <c r="Q323" i="5"/>
  <c r="P325" i="5" l="1"/>
  <c r="Q324" i="5"/>
  <c r="P326" i="5" l="1"/>
  <c r="Q325" i="5"/>
  <c r="P327" i="5" l="1"/>
  <c r="Q326" i="5"/>
  <c r="P328" i="5" l="1"/>
  <c r="Q327" i="5"/>
  <c r="P329" i="5" l="1"/>
  <c r="Q328" i="5"/>
  <c r="P330" i="5" l="1"/>
  <c r="Q329" i="5"/>
  <c r="P331" i="5" l="1"/>
  <c r="Q330" i="5"/>
  <c r="P332" i="5" l="1"/>
  <c r="Q331" i="5"/>
  <c r="P333" i="5" l="1"/>
  <c r="Q332" i="5"/>
  <c r="P334" i="5" l="1"/>
  <c r="Q333" i="5"/>
  <c r="Q334" i="5" l="1"/>
  <c r="P335" i="5"/>
  <c r="P336" i="5" l="1"/>
  <c r="Q335" i="5"/>
  <c r="P337" i="5" l="1"/>
  <c r="Q336" i="5"/>
  <c r="P338" i="5" l="1"/>
  <c r="Q337" i="5"/>
  <c r="P339" i="5" l="1"/>
  <c r="Q338" i="5"/>
  <c r="P340" i="5" l="1"/>
  <c r="Q339" i="5"/>
  <c r="P341" i="5" l="1"/>
  <c r="Q340" i="5"/>
  <c r="P342" i="5" l="1"/>
  <c r="Q341" i="5"/>
  <c r="Q342" i="5" l="1"/>
  <c r="P343" i="5"/>
  <c r="P344" i="5" l="1"/>
  <c r="Q343" i="5"/>
  <c r="P345" i="5" l="1"/>
  <c r="Q344" i="5"/>
  <c r="P346" i="5" l="1"/>
  <c r="Q345" i="5"/>
  <c r="P347" i="5" l="1"/>
  <c r="Q346" i="5"/>
  <c r="P348" i="5" l="1"/>
  <c r="Q347" i="5"/>
  <c r="P349" i="5" l="1"/>
  <c r="Q348" i="5"/>
  <c r="P350" i="5" l="1"/>
  <c r="Q349" i="5"/>
  <c r="Q350" i="5" l="1"/>
  <c r="P351" i="5"/>
  <c r="P352" i="5" l="1"/>
  <c r="Q351" i="5"/>
  <c r="P353" i="5" l="1"/>
  <c r="Q352" i="5"/>
  <c r="P354" i="5" l="1"/>
  <c r="Q353" i="5"/>
  <c r="P355" i="5" l="1"/>
  <c r="Q354" i="5"/>
  <c r="P356" i="5" l="1"/>
  <c r="Q355" i="5"/>
  <c r="P357" i="5" l="1"/>
  <c r="Q356" i="5"/>
  <c r="P358" i="5" l="1"/>
  <c r="Q357" i="5"/>
  <c r="P359" i="5" l="1"/>
  <c r="Q358" i="5"/>
  <c r="P360" i="5" l="1"/>
  <c r="Q359" i="5"/>
  <c r="P361" i="5" l="1"/>
  <c r="Q360" i="5"/>
  <c r="P362" i="5" l="1"/>
  <c r="Q361" i="5"/>
  <c r="P363" i="5" l="1"/>
  <c r="Q362" i="5"/>
  <c r="P364" i="5" l="1"/>
  <c r="Q363" i="5"/>
  <c r="P365" i="5" l="1"/>
  <c r="Q364" i="5"/>
  <c r="P366" i="5" l="1"/>
  <c r="Q365" i="5"/>
  <c r="P367" i="5" l="1"/>
  <c r="Q366" i="5"/>
  <c r="P368" i="5" l="1"/>
  <c r="Q367" i="5"/>
  <c r="P369" i="5" l="1"/>
  <c r="Q368" i="5"/>
  <c r="P370" i="5" l="1"/>
  <c r="Q369" i="5"/>
  <c r="P371" i="5" l="1"/>
  <c r="Q370" i="5"/>
  <c r="P372" i="5" l="1"/>
  <c r="Q371" i="5"/>
  <c r="P373" i="5" l="1"/>
  <c r="Q372" i="5"/>
  <c r="P374" i="5" l="1"/>
  <c r="Q373" i="5"/>
  <c r="Q374" i="5" l="1"/>
  <c r="P375" i="5"/>
  <c r="P376" i="5" l="1"/>
  <c r="Q375" i="5"/>
  <c r="P377" i="5" l="1"/>
  <c r="Q376" i="5"/>
  <c r="P378" i="5" l="1"/>
  <c r="Q377" i="5"/>
  <c r="P379" i="5" l="1"/>
  <c r="Q378" i="5"/>
  <c r="P380" i="5" l="1"/>
  <c r="Q379" i="5"/>
  <c r="P381" i="5" l="1"/>
  <c r="Q380" i="5"/>
  <c r="P382" i="5" l="1"/>
  <c r="Q381" i="5"/>
  <c r="Q382" i="5" l="1"/>
  <c r="P383" i="5"/>
  <c r="P384" i="5" l="1"/>
  <c r="Q383" i="5"/>
  <c r="P385" i="5" l="1"/>
  <c r="Q384" i="5"/>
  <c r="P386" i="5" l="1"/>
  <c r="Q385" i="5"/>
  <c r="P387" i="5" l="1"/>
  <c r="Q386" i="5"/>
  <c r="P388" i="5" l="1"/>
  <c r="Q387" i="5"/>
  <c r="P389" i="5" l="1"/>
  <c r="Q388" i="5"/>
  <c r="P390" i="5" l="1"/>
  <c r="Q389" i="5"/>
  <c r="P391" i="5" l="1"/>
  <c r="Q390" i="5"/>
  <c r="P392" i="5" l="1"/>
  <c r="Q391" i="5"/>
  <c r="P393" i="5" l="1"/>
  <c r="Q392" i="5"/>
  <c r="P394" i="5" l="1"/>
  <c r="Q393" i="5"/>
  <c r="P395" i="5" l="1"/>
  <c r="Q394" i="5"/>
  <c r="P396" i="5" l="1"/>
  <c r="Q395" i="5"/>
  <c r="P397" i="5" l="1"/>
  <c r="Q396" i="5"/>
  <c r="P398" i="5" l="1"/>
  <c r="Q397" i="5"/>
  <c r="P399" i="5" l="1"/>
  <c r="Q398" i="5"/>
  <c r="P400" i="5" l="1"/>
  <c r="Q399" i="5"/>
  <c r="P401" i="5" l="1"/>
  <c r="Q400" i="5"/>
  <c r="P402" i="5" l="1"/>
  <c r="Q401" i="5"/>
  <c r="P403" i="5" l="1"/>
  <c r="Q402" i="5"/>
  <c r="P404" i="5" l="1"/>
  <c r="Q403" i="5"/>
  <c r="P405" i="5" l="1"/>
  <c r="Q404" i="5"/>
  <c r="P406" i="5" l="1"/>
  <c r="Q405" i="5"/>
  <c r="Q406" i="5" l="1"/>
  <c r="P407" i="5"/>
  <c r="P408" i="5" l="1"/>
  <c r="Q407" i="5"/>
  <c r="P409" i="5" l="1"/>
  <c r="Q408" i="5"/>
  <c r="P410" i="5" l="1"/>
  <c r="Q409" i="5"/>
  <c r="P411" i="5" l="1"/>
  <c r="Q410" i="5"/>
  <c r="P412" i="5" l="1"/>
  <c r="Q411" i="5"/>
  <c r="P413" i="5" l="1"/>
  <c r="Q412" i="5"/>
  <c r="P414" i="5" l="1"/>
  <c r="Q413" i="5"/>
  <c r="Q414" i="5" l="1"/>
  <c r="P415" i="5"/>
  <c r="P416" i="5" l="1"/>
  <c r="Q415" i="5"/>
  <c r="P417" i="5" l="1"/>
  <c r="Q416" i="5"/>
  <c r="P418" i="5" l="1"/>
  <c r="Q417" i="5"/>
  <c r="P419" i="5" l="1"/>
  <c r="Q418" i="5"/>
  <c r="P420" i="5" l="1"/>
  <c r="Q419" i="5"/>
  <c r="P421" i="5" l="1"/>
  <c r="Q420" i="5"/>
  <c r="P422" i="5" l="1"/>
  <c r="Q421" i="5"/>
  <c r="Q422" i="5" l="1"/>
  <c r="P423" i="5"/>
  <c r="P424" i="5" l="1"/>
  <c r="Q423" i="5"/>
  <c r="P425" i="5" l="1"/>
  <c r="Q424" i="5"/>
  <c r="P426" i="5" l="1"/>
  <c r="Q425" i="5"/>
  <c r="P427" i="5" l="1"/>
  <c r="Q426" i="5"/>
  <c r="P428" i="5" l="1"/>
  <c r="Q427" i="5"/>
  <c r="P429" i="5" l="1"/>
  <c r="Q428" i="5"/>
  <c r="P430" i="5" l="1"/>
  <c r="Q429" i="5"/>
  <c r="P431" i="5" l="1"/>
  <c r="Q430" i="5"/>
  <c r="P432" i="5" l="1"/>
  <c r="Q431" i="5"/>
  <c r="P433" i="5" l="1"/>
  <c r="Q432" i="5"/>
  <c r="P434" i="5" l="1"/>
  <c r="Q433" i="5"/>
  <c r="P435" i="5" l="1"/>
  <c r="Q434" i="5"/>
  <c r="P436" i="5" l="1"/>
  <c r="Q435" i="5"/>
  <c r="P437" i="5" l="1"/>
  <c r="Q436" i="5"/>
  <c r="P438" i="5" l="1"/>
  <c r="Q437" i="5"/>
  <c r="P439" i="5" l="1"/>
  <c r="Q438" i="5"/>
  <c r="P440" i="5" l="1"/>
  <c r="Q439" i="5"/>
  <c r="P441" i="5" l="1"/>
  <c r="Q440" i="5"/>
  <c r="P442" i="5" l="1"/>
  <c r="Q441" i="5"/>
  <c r="P443" i="5" l="1"/>
  <c r="Q442" i="5"/>
  <c r="P444" i="5" l="1"/>
  <c r="Q443" i="5"/>
  <c r="P445" i="5" l="1"/>
  <c r="Q444" i="5"/>
  <c r="P446" i="5" l="1"/>
  <c r="Q445" i="5"/>
  <c r="Q446" i="5" l="1"/>
  <c r="P447" i="5"/>
  <c r="P448" i="5" l="1"/>
  <c r="Q447" i="5"/>
  <c r="P449" i="5" l="1"/>
  <c r="Q448" i="5"/>
  <c r="P450" i="5" l="1"/>
  <c r="Q449" i="5"/>
  <c r="P451" i="5" l="1"/>
  <c r="Q450" i="5"/>
  <c r="P452" i="5" l="1"/>
  <c r="Q451" i="5"/>
  <c r="P453" i="5" l="1"/>
  <c r="Q452" i="5"/>
  <c r="P454" i="5" l="1"/>
  <c r="Q453" i="5"/>
  <c r="Q454" i="5" l="1"/>
  <c r="P455" i="5"/>
  <c r="P456" i="5" l="1"/>
  <c r="Q455" i="5"/>
  <c r="P457" i="5" l="1"/>
  <c r="Q456" i="5"/>
  <c r="P458" i="5" l="1"/>
  <c r="Q457" i="5"/>
  <c r="P459" i="5" l="1"/>
  <c r="Q458" i="5"/>
  <c r="P460" i="5" l="1"/>
  <c r="Q459" i="5"/>
  <c r="P461" i="5" l="1"/>
  <c r="Q460" i="5"/>
  <c r="P462" i="5" l="1"/>
  <c r="Q461" i="5"/>
  <c r="P463" i="5" l="1"/>
  <c r="Q462" i="5"/>
  <c r="P464" i="5" l="1"/>
  <c r="Q463" i="5"/>
  <c r="P465" i="5" l="1"/>
  <c r="Q464" i="5"/>
  <c r="P466" i="5" l="1"/>
  <c r="Q465" i="5"/>
  <c r="P467" i="5" l="1"/>
  <c r="Q466" i="5"/>
  <c r="P468" i="5" l="1"/>
  <c r="Q467" i="5"/>
  <c r="P469" i="5" l="1"/>
  <c r="Q468" i="5"/>
  <c r="P470" i="5" l="1"/>
  <c r="Q469" i="5"/>
  <c r="P471" i="5" l="1"/>
  <c r="Q470" i="5"/>
  <c r="P472" i="5" l="1"/>
  <c r="Q471" i="5"/>
  <c r="P473" i="5" l="1"/>
  <c r="Q472" i="5"/>
  <c r="P474" i="5" l="1"/>
  <c r="Q473" i="5"/>
  <c r="P475" i="5" l="1"/>
  <c r="Q474" i="5"/>
  <c r="P476" i="5" l="1"/>
  <c r="Q475" i="5"/>
  <c r="P477" i="5" l="1"/>
  <c r="Q476" i="5"/>
  <c r="P478" i="5" l="1"/>
  <c r="Q477" i="5"/>
  <c r="Q478" i="5" l="1"/>
  <c r="P479" i="5"/>
  <c r="P480" i="5" l="1"/>
  <c r="Q479" i="5"/>
  <c r="P481" i="5" l="1"/>
  <c r="Q480" i="5"/>
  <c r="P482" i="5" l="1"/>
  <c r="Q481" i="5"/>
  <c r="P483" i="5" l="1"/>
  <c r="Q482" i="5"/>
  <c r="P484" i="5" l="1"/>
  <c r="Q483" i="5"/>
  <c r="P485" i="5" l="1"/>
  <c r="Q484" i="5"/>
  <c r="P486" i="5" l="1"/>
  <c r="Q485" i="5"/>
  <c r="Q486" i="5" l="1"/>
  <c r="P487" i="5"/>
  <c r="P488" i="5" l="1"/>
  <c r="Q487" i="5"/>
  <c r="P489" i="5" l="1"/>
  <c r="Q488" i="5"/>
  <c r="P490" i="5" l="1"/>
  <c r="Q489" i="5"/>
  <c r="P491" i="5" l="1"/>
  <c r="Q490" i="5"/>
  <c r="P492" i="5" l="1"/>
  <c r="Q491" i="5"/>
  <c r="P493" i="5" l="1"/>
  <c r="Q492" i="5"/>
  <c r="Q493" i="5" l="1"/>
  <c r="P494" i="5"/>
  <c r="P495" i="5" l="1"/>
  <c r="Q494" i="5"/>
  <c r="P496" i="5" l="1"/>
  <c r="Q495" i="5"/>
  <c r="P497" i="5" l="1"/>
  <c r="Q496" i="5"/>
  <c r="Q497" i="5" l="1"/>
  <c r="P498" i="5"/>
  <c r="P499" i="5" l="1"/>
  <c r="Q498" i="5"/>
  <c r="P500" i="5" l="1"/>
  <c r="Q499" i="5"/>
  <c r="P501" i="5" l="1"/>
  <c r="Q500" i="5"/>
  <c r="Q501" i="5" l="1"/>
  <c r="P502" i="5"/>
  <c r="P503" i="5" l="1"/>
  <c r="Q502" i="5"/>
  <c r="P504" i="5" l="1"/>
  <c r="Q503" i="5"/>
  <c r="P505" i="5" l="1"/>
  <c r="Q504" i="5"/>
  <c r="Q505" i="5" l="1"/>
  <c r="P506" i="5"/>
  <c r="Q506" i="5" l="1"/>
  <c r="P507" i="5"/>
  <c r="P508" i="5" l="1"/>
  <c r="Q507" i="5"/>
  <c r="P509" i="5" l="1"/>
  <c r="Q508" i="5"/>
  <c r="Q509" i="5" l="1"/>
  <c r="P510" i="5"/>
  <c r="Q510" i="5" l="1"/>
  <c r="P511" i="5"/>
  <c r="P512" i="5" l="1"/>
  <c r="Q511" i="5"/>
  <c r="P513" i="5" l="1"/>
  <c r="Q512" i="5"/>
  <c r="Q513" i="5" l="1"/>
  <c r="P514" i="5"/>
  <c r="P515" i="5" l="1"/>
  <c r="Q514" i="5"/>
  <c r="P516" i="5" l="1"/>
  <c r="Q515" i="5"/>
  <c r="P517" i="5" l="1"/>
  <c r="Q516" i="5"/>
  <c r="Q517" i="5" l="1"/>
  <c r="P518" i="5"/>
  <c r="P519" i="5" l="1"/>
  <c r="Q518" i="5"/>
  <c r="P520" i="5" l="1"/>
  <c r="Q519" i="5"/>
  <c r="P521" i="5" l="1"/>
  <c r="Q520" i="5"/>
  <c r="Q521" i="5" l="1"/>
  <c r="P522" i="5"/>
  <c r="Q522" i="5" l="1"/>
  <c r="P523" i="5"/>
  <c r="P524" i="5" l="1"/>
  <c r="Q523" i="5"/>
  <c r="P525" i="5" l="1"/>
  <c r="Q524" i="5"/>
  <c r="Q525" i="5" l="1"/>
  <c r="P526" i="5"/>
  <c r="P527" i="5" l="1"/>
  <c r="Q526" i="5"/>
  <c r="P528" i="5" l="1"/>
  <c r="Q527" i="5"/>
  <c r="P529" i="5" l="1"/>
  <c r="Q528" i="5"/>
  <c r="Q529" i="5" l="1"/>
  <c r="P530" i="5"/>
  <c r="P531" i="5" l="1"/>
  <c r="Q530" i="5"/>
  <c r="P532" i="5" l="1"/>
  <c r="Q531" i="5"/>
  <c r="P533" i="5" l="1"/>
  <c r="Q532" i="5"/>
  <c r="P534" i="5" l="1"/>
  <c r="Q533" i="5"/>
  <c r="Q534" i="5" l="1"/>
  <c r="P535" i="5"/>
  <c r="P536" i="5" l="1"/>
  <c r="Q535" i="5"/>
  <c r="P537" i="5" l="1"/>
  <c r="Q536" i="5"/>
  <c r="P538" i="5" l="1"/>
  <c r="Q538" i="5" s="1"/>
  <c r="Q537" i="5"/>
</calcChain>
</file>

<file path=xl/sharedStrings.xml><?xml version="1.0" encoding="utf-8"?>
<sst xmlns="http://schemas.openxmlformats.org/spreadsheetml/2006/main" count="95900" uniqueCount="13999">
  <si>
    <r>
      <rPr>
        <b/>
        <sz val="12"/>
        <color rgb="FF000000"/>
        <rFont val="Aptos "/>
      </rPr>
      <t>CALAMIDADES - APOIOS</t>
    </r>
    <r>
      <rPr>
        <b/>
        <sz val="8"/>
        <color rgb="FF000000"/>
        <rFont val="Aptos "/>
      </rPr>
      <t xml:space="preserve">
TEMPESTADES 2026 - </t>
    </r>
    <r>
      <rPr>
        <sz val="8"/>
        <color rgb="FF000000"/>
        <rFont val="Aptos "/>
      </rPr>
      <t>Decreto-lei nº 31-C/2026, de 5 de fevereiro</t>
    </r>
  </si>
  <si>
    <t>IK</t>
  </si>
  <si>
    <t>HOJE É DIA</t>
  </si>
  <si>
    <t>1</t>
  </si>
  <si>
    <t>IDENTIFICAÇÃO DA ENTIDADE</t>
  </si>
  <si>
    <t>1.1. DADOS GERAIS</t>
  </si>
  <si>
    <t>NOME OU DESIGNAÇÃO SOCIAL (SEDE)</t>
  </si>
  <si>
    <t>NÍMERO FISCAL (NIF OU NIPC)</t>
  </si>
  <si>
    <t>NISS</t>
  </si>
  <si>
    <t>TELEMÓVEL</t>
  </si>
  <si>
    <t>MORADA SEDE SOCIAL</t>
  </si>
  <si>
    <t>LOCALIDADE</t>
  </si>
  <si>
    <t>CÓDIGO POSTAL</t>
  </si>
  <si>
    <t>EMAIL</t>
  </si>
  <si>
    <t>Trabalhador independente</t>
  </si>
  <si>
    <t>MICRO EMPRESA</t>
  </si>
  <si>
    <t>DATA DE CONSTITUIÇÃO</t>
  </si>
  <si>
    <t>DATA INÍCIO DE ATIVIDADE</t>
  </si>
  <si>
    <t>CARACTERIZAÇÃO JURÍDICA</t>
  </si>
  <si>
    <t>PEQUENA EMPRESA</t>
  </si>
  <si>
    <t>empresa não micro que emprega menos de 50 pessoas e cujo volume de negócios anual ou balanço total anual não excede 10M€</t>
  </si>
  <si>
    <t>MÉDIA EMPRESA</t>
  </si>
  <si>
    <t>empresa não pequena que emprega menos de 250 pessoas e cujo volume de negócios anual não excede 50M€ ou cujo balanço total anual não excede 43M€</t>
  </si>
  <si>
    <t>NOME</t>
  </si>
  <si>
    <t>FUNÇÃO</t>
  </si>
  <si>
    <t>GRANDE EMPRESA</t>
  </si>
  <si>
    <t>empresa não PME.</t>
  </si>
  <si>
    <t>CAE ver.4</t>
  </si>
  <si>
    <t>SERTÃ</t>
  </si>
  <si>
    <t>A LABORAÇÃO FOI AFETADA:</t>
  </si>
  <si>
    <t xml:space="preserve"> (preencher Anexo A)</t>
  </si>
  <si>
    <r>
      <t>INDEMNIZAÇÃO / COMPENSAÇÃO</t>
    </r>
    <r>
      <rPr>
        <sz val="9"/>
        <rFont val="Aptos Display"/>
        <family val="2"/>
        <scheme val="major"/>
      </rPr>
      <t xml:space="preserve">
</t>
    </r>
    <r>
      <rPr>
        <sz val="9"/>
        <rFont val="Aptos Display"/>
        <family val="2"/>
      </rPr>
      <t xml:space="preserve"> 
(QUANDO APLICÁVEL)</t>
    </r>
  </si>
  <si>
    <t>DESCRIÇÃO / SEGURADORA</t>
  </si>
  <si>
    <t>TIPO DE  SEGURO</t>
  </si>
  <si>
    <t>VALOR (€)</t>
  </si>
  <si>
    <t>DATA DE RECEBIMENTO</t>
  </si>
  <si>
    <t>Nº APÓLICE</t>
  </si>
  <si>
    <t>OBSERVAÇÕES</t>
  </si>
  <si>
    <t>DOCUMENTOS APRESENTADOS</t>
  </si>
  <si>
    <r>
      <t xml:space="preserve">SINALIZAR </t>
    </r>
    <r>
      <rPr>
        <sz val="9"/>
        <rFont val="Wingdings"/>
        <charset val="2"/>
      </rPr>
      <t>â</t>
    </r>
  </si>
  <si>
    <t>DECLARAÇÃO</t>
  </si>
  <si>
    <t>A entidade declara que:</t>
  </si>
  <si>
    <t>a)</t>
  </si>
  <si>
    <t>b)</t>
  </si>
  <si>
    <t>c)</t>
  </si>
  <si>
    <t>d)</t>
  </si>
  <si>
    <t>e)</t>
  </si>
  <si>
    <t>f)</t>
  </si>
  <si>
    <t>g)</t>
  </si>
  <si>
    <t>DATA DE PREENCHIMENTO</t>
  </si>
  <si>
    <t>ASSINATURA</t>
  </si>
  <si>
    <t>COMO SE ENTREGA?</t>
  </si>
  <si>
    <t>NOME OU DESIGNAÇÃO SOCIAL</t>
  </si>
  <si>
    <t>Nº 
ORDEM</t>
  </si>
  <si>
    <t>Centro de Emprego e Formação Profissional de Castelo Branco</t>
  </si>
  <si>
    <t>Centro de Emprego e Formação Profissional do Médio Tejo</t>
  </si>
  <si>
    <t>Centro de Emprego e Formação Profissional do Alentejo Litoral</t>
  </si>
  <si>
    <t>ENTIDADE</t>
  </si>
  <si>
    <t>2</t>
  </si>
  <si>
    <t>3</t>
  </si>
  <si>
    <t>4</t>
  </si>
  <si>
    <t>PERÍODO</t>
  </si>
  <si>
    <t>INÍCIO</t>
  </si>
  <si>
    <t>FIM</t>
  </si>
  <si>
    <t>Auxiliar de preenchimento</t>
  </si>
  <si>
    <t>CAMPO</t>
  </si>
  <si>
    <t>DESCRIÇÃO</t>
  </si>
  <si>
    <t>DIGITAR</t>
  </si>
  <si>
    <t>REQUERIMENTO DE APOIO</t>
  </si>
  <si>
    <t>Dados gerais de identificação</t>
  </si>
  <si>
    <t>São pré-preenchidos, com base na informação que é recolhida pelo serviço de emprego na realização da visita prévia</t>
  </si>
  <si>
    <t>Não se aplica 2025</t>
  </si>
  <si>
    <t>Paralisação total/parcial da atividade</t>
  </si>
  <si>
    <t>Data do incêndio</t>
  </si>
  <si>
    <t>Indicar a data</t>
  </si>
  <si>
    <t>Tempo estimado 
para retoma integral da atividade</t>
  </si>
  <si>
    <t>Informação pré-preenchida, com base na recolha de elementos do serviço de emprego durante a realização da visita prévia</t>
  </si>
  <si>
    <t>ESTE ERA DE 2017</t>
  </si>
  <si>
    <t>Período para o qual é solicitado o apoio</t>
  </si>
  <si>
    <t>Indicar o número de meses, até um máximo de 3 meses</t>
  </si>
  <si>
    <t>N.º trabalhadores para os quais é solicitado apoio</t>
  </si>
  <si>
    <t>Indicar o número de trabalhadores a abranger. Será o total dos trabalhadores da entidade se a paralisação da atividade for total</t>
  </si>
  <si>
    <t>N.º de trabalhadores a encaminhar para qualificação profissional</t>
  </si>
  <si>
    <t xml:space="preserve">Indicar o número de trabalhadores a encaminhar a qualificação profissional, seja a tempo inteiro ou a tempo parcial. </t>
  </si>
  <si>
    <t>Indicar a data de início e a data de fim para a qual é solicitado o apoio. O período considerado não pode ser superior a 3 meses</t>
  </si>
  <si>
    <t>Data e assinatura</t>
  </si>
  <si>
    <t>Digitar a data, imprimir o modelo e assinar pelos representantes da entidade requerente</t>
  </si>
  <si>
    <t>LISTA DE TRABALHADORES ABRANGIDOS</t>
  </si>
  <si>
    <t>Nome</t>
  </si>
  <si>
    <t>Digitar o nome do trabalhador. A identificação é individual. Usar tantas linhas quanto as necessárias para identificar todos os trabalhadores</t>
  </si>
  <si>
    <t>Digitar o NISS do trabalhador</t>
  </si>
  <si>
    <t>Retribuição normal ilíquida</t>
  </si>
  <si>
    <t>está em nota ao lado do campo</t>
  </si>
  <si>
    <t>Número de dias úteis de trabalho no período do apoio</t>
  </si>
  <si>
    <t>Indicar o total de dias úteis de trabalho no período de apoio</t>
  </si>
  <si>
    <t>eliminar</t>
  </si>
  <si>
    <t>Pagamento subsídio de Natal</t>
  </si>
  <si>
    <t>Assinalar Sim ou Não consoante o caso, conforme o praticado pela entidade, para o trabalhador em questão</t>
  </si>
  <si>
    <t>Qualificação profissional</t>
  </si>
  <si>
    <t>Assinalar Sim ou Não consoante o caso, tendo em conta o encaminhamento para qualificação profissional do trabalhador em questão.</t>
  </si>
  <si>
    <t>PEDIDO DE PAGAMENTO MENSAL</t>
  </si>
  <si>
    <t>não está aqui?</t>
  </si>
  <si>
    <t>São pré-preenchidos, com base na informação retirada da análise do pedido e decisão de aprovação.</t>
  </si>
  <si>
    <t>Datas de início e fim do apoio</t>
  </si>
  <si>
    <t>São pré-preenchidas, com base na informação retirada da análise da candidatura e decisão de aprovação.</t>
  </si>
  <si>
    <t>Mês do pedido</t>
  </si>
  <si>
    <t>No espaço destinado ao efeito, digitar o mês relativo ao pedido. Em anexo ao pedido de pagamento devem ser incluídas cópias das declarações de remuneração e dos recibos de vencimento do mês em causa.</t>
  </si>
  <si>
    <t>Redução do número de trabalhadores ao serviço</t>
  </si>
  <si>
    <t>Indicar no pedido, no campo disponível, o número de trabalhadores que estão ausentes mais de 30 dias (por exemplo iniciaram licença de maternidade) ou que cessaram contrato (por exemplo, cujo contrato a termo caducou). A aplicar apenas nos casos em que a situação ocorreu.</t>
  </si>
  <si>
    <t>LISTA DE TRABALHADORES QUE SAÍRAM DA ENTIDADE NO PERÍODO DE APOIO</t>
  </si>
  <si>
    <t>não está aqui</t>
  </si>
  <si>
    <t>Indicar o nome do trabalhador que terminou contrato de trabalho</t>
  </si>
  <si>
    <t>Indicar o NISS do trabalhador que terminou contrato de trabalho</t>
  </si>
  <si>
    <t>Data de Saída</t>
  </si>
  <si>
    <t>Indicar a data de saída do trabalhador que terminou contrato de trabalho</t>
  </si>
  <si>
    <t>Motivo</t>
  </si>
  <si>
    <t>Indicar o motivo da saída (abreviado)</t>
  </si>
  <si>
    <r>
      <rPr>
        <b/>
        <sz val="9"/>
        <color indexed="8"/>
        <rFont val="Aptos Display"/>
        <family val="2"/>
      </rPr>
      <t xml:space="preserve">ATRIBUIÇÃO DOS APOIOS IMEDIATOS ÀS POPULAÇÕES E EMPRESAS AFETADAS PELOS INCÊNDIOS OCORRIDOS ENTRE 26 DE JULHO E 27 DE AGOSTO DE 2025
</t>
    </r>
    <r>
      <rPr>
        <sz val="9"/>
        <color indexed="8"/>
        <rFont val="Aptos Display"/>
        <family val="2"/>
      </rPr>
      <t>Portaria n.º 307/2025/1, de 11 de setembro</t>
    </r>
  </si>
  <si>
    <t>CANDIDATURA Nº</t>
  </si>
  <si>
    <t>V</t>
  </si>
  <si>
    <r>
      <t>FICHA DE DIAGNÓSTICO LOCAL</t>
    </r>
    <r>
      <rPr>
        <sz val="8"/>
        <color indexed="8"/>
        <rFont val="Aptos Display"/>
        <family val="2"/>
      </rPr>
      <t xml:space="preserve">  v1.0</t>
    </r>
  </si>
  <si>
    <t>TELEFONE</t>
  </si>
  <si>
    <t>CONCELHO</t>
  </si>
  <si>
    <t>FREGUESIA</t>
  </si>
  <si>
    <t>DISTRITO</t>
  </si>
  <si>
    <t>REGIÃO NUT III</t>
  </si>
  <si>
    <t>DIMENSÃO DA EMPRESA</t>
  </si>
  <si>
    <t>URL - PÁGINA WEB DA ENTIDADE</t>
  </si>
  <si>
    <t>RESPONSÁVEL (pessoa de contato)</t>
  </si>
  <si>
    <t>1.2. ATIVIDADES ECONÓMICAS</t>
  </si>
  <si>
    <t>ATIVIDADE(S)</t>
  </si>
  <si>
    <t>Código IRS</t>
  </si>
  <si>
    <t>REGIME DE IVA</t>
  </si>
  <si>
    <t>TEM SNC ?</t>
  </si>
  <si>
    <t>1.3. LOCALIZAÇÃO DO ESTABELECIMENTO AFETADO</t>
  </si>
  <si>
    <r>
      <t xml:space="preserve">Concelho </t>
    </r>
    <r>
      <rPr>
        <b/>
        <sz val="10"/>
        <color indexed="8"/>
        <rFont val="Aptos Display"/>
        <family val="2"/>
      </rPr>
      <t>(3)</t>
    </r>
  </si>
  <si>
    <r>
      <t xml:space="preserve">Freguesia </t>
    </r>
    <r>
      <rPr>
        <b/>
        <sz val="10"/>
        <color indexed="8"/>
        <rFont val="Aptos Display"/>
        <family val="2"/>
      </rPr>
      <t>(3)</t>
    </r>
  </si>
  <si>
    <t>REGIOA NUT III</t>
  </si>
  <si>
    <t>DATA DO INCÊNDIO</t>
  </si>
  <si>
    <t>INÍCIO / FIM?</t>
  </si>
  <si>
    <t>BREVE SÍNTESE DA SITUAÇÃO</t>
  </si>
  <si>
    <t>Data de início</t>
  </si>
  <si>
    <t>N.º de trabalhadores para os quais é solicitado apoio:</t>
  </si>
  <si>
    <t>N.º de meses de duração do apoio</t>
  </si>
  <si>
    <t>Data de fim</t>
  </si>
  <si>
    <t>N.º de trabalhadores a abranger em qualificação profissional</t>
  </si>
  <si>
    <t>POSTOS DE TRABALHO</t>
  </si>
  <si>
    <t>NA DATA DE OCORRÊNCIA</t>
  </si>
  <si>
    <t>NA DATA DA VISITA</t>
  </si>
  <si>
    <t>Nº DE TRABALHADORES …..................................................................................</t>
  </si>
  <si>
    <t>….....................</t>
  </si>
  <si>
    <t>O PROMOTOR TEM ALGUM SEGURO QUE CUBRA O PAGAMENTO DE SALÁRIOS?...............</t>
  </si>
  <si>
    <t>Nº DE TRABALHADORES COM POSTOS DE TRABALHO AFETADOS ….................</t>
  </si>
  <si>
    <t>…....................</t>
  </si>
  <si>
    <t>A ENTIDADE TEM RETRIBUIÇÕES POR REGULARIZAR?...............................................................................</t>
  </si>
  <si>
    <t>NOTAS</t>
  </si>
  <si>
    <t>RELATÓRIO</t>
  </si>
  <si>
    <t>do Norte</t>
  </si>
  <si>
    <t>do Centro</t>
  </si>
  <si>
    <t>de Lisboa e Vale do Tejo</t>
  </si>
  <si>
    <t>do Alentejo</t>
  </si>
  <si>
    <t>do Algarve</t>
  </si>
  <si>
    <t>Todas as freguesias do país</t>
  </si>
  <si>
    <t>Login</t>
  </si>
  <si>
    <t>DR</t>
  </si>
  <si>
    <t>DR2</t>
  </si>
  <si>
    <t>Serviço</t>
  </si>
  <si>
    <t>Servico DAb</t>
  </si>
  <si>
    <t>E Mail</t>
  </si>
  <si>
    <t>FREGUESIAS POR CONCELHO</t>
  </si>
  <si>
    <t>Codigo</t>
  </si>
  <si>
    <t>Designacao</t>
  </si>
  <si>
    <t>Cód.</t>
  </si>
  <si>
    <t>Concelho</t>
  </si>
  <si>
    <t>Distrito</t>
  </si>
  <si>
    <t>PNCT</t>
  </si>
  <si>
    <t>NUT II</t>
  </si>
  <si>
    <t>NUT III</t>
  </si>
  <si>
    <t>Morada DR</t>
  </si>
  <si>
    <t>COD_P DR</t>
  </si>
  <si>
    <t>telefone DR</t>
  </si>
  <si>
    <t>E-mal DR</t>
  </si>
  <si>
    <t>Delegado Regional</t>
  </si>
  <si>
    <t>Sub-delegado regional</t>
  </si>
  <si>
    <t>CEFP</t>
  </si>
  <si>
    <t>CEFP SIGLA</t>
  </si>
  <si>
    <t>SE</t>
  </si>
  <si>
    <t>Morada CEFP</t>
  </si>
  <si>
    <t>COD_P CEFP</t>
  </si>
  <si>
    <t>Telefone CEFP</t>
  </si>
  <si>
    <t>E-mail CEFP</t>
  </si>
  <si>
    <t>Diretor</t>
  </si>
  <si>
    <t>Dir-Adjunto</t>
  </si>
  <si>
    <t>Nº Funcionários</t>
  </si>
  <si>
    <t>Nº inscritos SIGAE</t>
  </si>
  <si>
    <t>feriado</t>
  </si>
  <si>
    <t>Pop. Residente (Est. 2023)</t>
  </si>
  <si>
    <t>Pop. Ativa (Censos)</t>
  </si>
  <si>
    <t>PIB per capita (€)</t>
  </si>
  <si>
    <t>Nº Empresas</t>
  </si>
  <si>
    <t>Tx. Desemprego</t>
  </si>
  <si>
    <t>Ganho Médio (€)</t>
  </si>
  <si>
    <t>Tx. Atividade</t>
  </si>
  <si>
    <t>Ár. Geog. (km2)</t>
  </si>
  <si>
    <t>Nº freguesias</t>
  </si>
  <si>
    <t>Dens. Pop. (hab/km2)</t>
  </si>
  <si>
    <t>IpC (Média=100)</t>
  </si>
  <si>
    <t>Nº</t>
  </si>
  <si>
    <t>TÉCNICOS</t>
  </si>
  <si>
    <t>Coluna1</t>
  </si>
  <si>
    <t>tabela actividades do artº 151.º do Código do IRS (CIRs)</t>
  </si>
  <si>
    <t>Centro de Formação e Reabilitação Profissional de Alcoitão</t>
  </si>
  <si>
    <t>Tabelas</t>
  </si>
  <si>
    <t>de Braga</t>
  </si>
  <si>
    <t>da Covilhã</t>
  </si>
  <si>
    <t>da Amadora</t>
  </si>
  <si>
    <t>de Beja</t>
  </si>
  <si>
    <t>de Faro</t>
  </si>
  <si>
    <t>CodSEFP</t>
  </si>
  <si>
    <t>SEFP</t>
  </si>
  <si>
    <t>CodFreguesia</t>
  </si>
  <si>
    <t>Freguesia</t>
  </si>
  <si>
    <t>dDicofre</t>
  </si>
  <si>
    <t>CodSEFP2</t>
  </si>
  <si>
    <t>SEFP3</t>
  </si>
  <si>
    <t>Serviço de Emprego deFP32</t>
  </si>
  <si>
    <t>SEFP SIGLA</t>
  </si>
  <si>
    <t>SEFP MORADA</t>
  </si>
  <si>
    <t>SEFP COD PASTAL</t>
  </si>
  <si>
    <t>SEFP LOCALIDADE</t>
  </si>
  <si>
    <t>SEFP EMAIL</t>
  </si>
  <si>
    <t>SEFP TELEFONE</t>
  </si>
  <si>
    <t>SEFP DIRIGENTE</t>
  </si>
  <si>
    <t>SEFP COORDENADOR</t>
  </si>
  <si>
    <t>CE COD</t>
  </si>
  <si>
    <t>CE DESC</t>
  </si>
  <si>
    <t>CE SIGLA</t>
  </si>
  <si>
    <t>DR COD</t>
  </si>
  <si>
    <t>DR DESC</t>
  </si>
  <si>
    <t>DR SIGLA</t>
  </si>
  <si>
    <t>DR DIRIGENTE</t>
  </si>
  <si>
    <t>DR MORADA</t>
  </si>
  <si>
    <t>DR COD POSTAL</t>
  </si>
  <si>
    <t>DR LOCALIDADE</t>
  </si>
  <si>
    <t>DR TELEFONE</t>
  </si>
  <si>
    <t>DR EMAIL</t>
  </si>
  <si>
    <t>DR DIRIGENTE2</t>
  </si>
  <si>
    <t>CodFreguesia2</t>
  </si>
  <si>
    <t>Freguesia3</t>
  </si>
  <si>
    <t>PNCT4</t>
  </si>
  <si>
    <t>Concelho5</t>
  </si>
  <si>
    <t>Distrito6</t>
  </si>
  <si>
    <t>dDicofre7</t>
  </si>
  <si>
    <t>NUT II8</t>
  </si>
  <si>
    <t>NUT III9</t>
  </si>
  <si>
    <t>Delegação</t>
  </si>
  <si>
    <t>DDR</t>
  </si>
  <si>
    <t>Número</t>
  </si>
  <si>
    <t>Centros</t>
  </si>
  <si>
    <t>Serviços</t>
  </si>
  <si>
    <t>Dcentro Ab</t>
  </si>
  <si>
    <t>Sigla</t>
  </si>
  <si>
    <t>Endereco</t>
  </si>
  <si>
    <t>Localidade</t>
  </si>
  <si>
    <t>CPostal</t>
  </si>
  <si>
    <t>DCPostal</t>
  </si>
  <si>
    <t>Telefone</t>
  </si>
  <si>
    <t>Email</t>
  </si>
  <si>
    <t>AVEIRO</t>
  </si>
  <si>
    <t>BEJA</t>
  </si>
  <si>
    <t>BRAGA</t>
  </si>
  <si>
    <t>BRANGANÇA</t>
  </si>
  <si>
    <t>CASTELO BRANCO</t>
  </si>
  <si>
    <t>COIMBRA</t>
  </si>
  <si>
    <t>ÉVORA</t>
  </si>
  <si>
    <t>FARO</t>
  </si>
  <si>
    <t>GUARDA</t>
  </si>
  <si>
    <t>LEIRIA</t>
  </si>
  <si>
    <t>LISBOA</t>
  </si>
  <si>
    <t>PORTALEGRE</t>
  </si>
  <si>
    <t>PORTO</t>
  </si>
  <si>
    <t>SANTARÉM</t>
  </si>
  <si>
    <t>SETÚBAL</t>
  </si>
  <si>
    <t>VIANA DO CASTELO</t>
  </si>
  <si>
    <t>VILA REAL</t>
  </si>
  <si>
    <t>VISEU</t>
  </si>
  <si>
    <t>01111</t>
  </si>
  <si>
    <t>CEREALICULTURA (EXCETO ARROZ)</t>
  </si>
  <si>
    <t>ABRANTES</t>
  </si>
  <si>
    <t>Lisboa VT</t>
  </si>
  <si>
    <t>Delegação Regional de Lisboa e Vale do Tejo</t>
  </si>
  <si>
    <t>R. das Picoas, 14,</t>
  </si>
  <si>
    <t>1069 - 003 LISBOA</t>
  </si>
  <si>
    <t>Telefone / Fax 21 580 20 00 / 21 580 20 93</t>
  </si>
  <si>
    <t>incentivodl@iefp.pt</t>
  </si>
  <si>
    <t>Elsa Mano</t>
  </si>
  <si>
    <t>L-EFMT</t>
  </si>
  <si>
    <t>Serviço de Emprego de Abrantes</t>
  </si>
  <si>
    <t>Rua D. António Prior do Crato, 151</t>
  </si>
  <si>
    <t>2200-086 ABRANTES</t>
  </si>
  <si>
    <t>241095931</t>
  </si>
  <si>
    <t>se.abrantes@iefp.pt</t>
  </si>
  <si>
    <t>34.351</t>
  </si>
  <si>
    <t>15.100</t>
  </si>
  <si>
    <t>3.200</t>
  </si>
  <si>
    <t>1.180</t>
  </si>
  <si>
    <t>MARIA DE FATIMA DE ALMEIDA PINTO MANUEL</t>
  </si>
  <si>
    <t>SE Loures</t>
  </si>
  <si>
    <t>maria.f.manuel@iefp.pt</t>
  </si>
  <si>
    <t>1001 - Arquitectos</t>
  </si>
  <si>
    <t>Serviço de Emprego e Formação Profissional da Guarda</t>
  </si>
  <si>
    <t>da Maia</t>
  </si>
  <si>
    <t>da Figueira da Foz</t>
  </si>
  <si>
    <t>de Abrantes</t>
  </si>
  <si>
    <t>de Elvas</t>
  </si>
  <si>
    <t>de Lagos</t>
  </si>
  <si>
    <t>SE Viana do Castelo</t>
  </si>
  <si>
    <t>ÂNCORA</t>
  </si>
  <si>
    <t>N</t>
  </si>
  <si>
    <t>CAMINHA</t>
  </si>
  <si>
    <t>Norte</t>
  </si>
  <si>
    <t>Alto Minho</t>
  </si>
  <si>
    <t>Serviço de Emprego de Viana do Castelo</t>
  </si>
  <si>
    <t>N-EFVC</t>
  </si>
  <si>
    <t>Rua Pedro Homem de Melo, 52</t>
  </si>
  <si>
    <t>se.vianacastelo@iefp.pt</t>
  </si>
  <si>
    <t>DELEGAÇÃO REGIONAL DO NORTE</t>
  </si>
  <si>
    <t>CTEF Viana do Castelo</t>
  </si>
  <si>
    <t>Viana do Castelo</t>
  </si>
  <si>
    <t>4904861</t>
  </si>
  <si>
    <t>258026700</t>
  </si>
  <si>
    <t>ÁGUEDA</t>
  </si>
  <si>
    <t>ALJUSTREL</t>
  </si>
  <si>
    <t>AMARES</t>
  </si>
  <si>
    <t>ALFÂNDEGA DA FÉ</t>
  </si>
  <si>
    <t>BELMONTE</t>
  </si>
  <si>
    <t>ARGANIL</t>
  </si>
  <si>
    <t>ALANDROAL</t>
  </si>
  <si>
    <t>ALBUFEIRA</t>
  </si>
  <si>
    <t>AGUIAR DA BEIRA</t>
  </si>
  <si>
    <t>ALCOBAÇA</t>
  </si>
  <si>
    <t>ALENQUER</t>
  </si>
  <si>
    <t>ALTER DO CHÃO</t>
  </si>
  <si>
    <t>AMARANTE</t>
  </si>
  <si>
    <t>ALCÁCER DO SAL</t>
  </si>
  <si>
    <t>ARCOS DE VALDEVEZ</t>
  </si>
  <si>
    <t>ALIJÓ</t>
  </si>
  <si>
    <t>ARMAMAR</t>
  </si>
  <si>
    <t>01112</t>
  </si>
  <si>
    <t>CULTURA DE LEGUMINOSAS SECAS E SEMENTES OLEAGINOSAS</t>
  </si>
  <si>
    <t>Centro</t>
  </si>
  <si>
    <t>Delegação Regional do Centro</t>
  </si>
  <si>
    <t>Av. Fernão de Magalhães, 660</t>
  </si>
  <si>
    <t>3000-174 COIMBRA</t>
  </si>
  <si>
    <t>Telefone / Fax 23 915 87 00 / 23 986 08 01</t>
  </si>
  <si>
    <t>dc-incentivo-analise@iefp.pt</t>
  </si>
  <si>
    <t>Paula Antunes</t>
  </si>
  <si>
    <t>Centro de Emprego e Formação Profissional de Águeda</t>
  </si>
  <si>
    <t>C-EFAG</t>
  </si>
  <si>
    <t>Serviço de Emprego de Águeda</t>
  </si>
  <si>
    <t>Rua do Rio Grande, 13</t>
  </si>
  <si>
    <t>3750-137 ÁGUEDA</t>
  </si>
  <si>
    <t>234093373</t>
  </si>
  <si>
    <t>se.agueda@iefp.pt</t>
  </si>
  <si>
    <t>Segunda-feira após o Pentecostes</t>
  </si>
  <si>
    <t>46.077</t>
  </si>
  <si>
    <t>22.800</t>
  </si>
  <si>
    <t>5.800</t>
  </si>
  <si>
    <t>1.150</t>
  </si>
  <si>
    <t>JUSTINA MARIA MATEUS GAGO</t>
  </si>
  <si>
    <t>Algarve</t>
  </si>
  <si>
    <t>SE Faro</t>
  </si>
  <si>
    <t>justina.gago@iefp.pt</t>
  </si>
  <si>
    <t>1002 - Desenhadores</t>
  </si>
  <si>
    <t>ALBERGARIA-A-VELHA</t>
  </si>
  <si>
    <t>ANADIA</t>
  </si>
  <si>
    <t>AROUCA</t>
  </si>
  <si>
    <t>CASTELO DE PAIVA</t>
  </si>
  <si>
    <t>ESPINHO</t>
  </si>
  <si>
    <t>ESTARREJA</t>
  </si>
  <si>
    <t>SANTA MARIA DA FEIRA</t>
  </si>
  <si>
    <t>ÍLHAVO</t>
  </si>
  <si>
    <t>MEALHADA</t>
  </si>
  <si>
    <t>MURTOSA</t>
  </si>
  <si>
    <t>OLIVEIRA DE AZEMEIS</t>
  </si>
  <si>
    <t>OLIVEIRA DO BAIRRO</t>
  </si>
  <si>
    <t>OVAR</t>
  </si>
  <si>
    <t>SÃO JOÃO DA MADEIRA</t>
  </si>
  <si>
    <t>SEVER DO VOUGA</t>
  </si>
  <si>
    <t>VAGOS</t>
  </si>
  <si>
    <t>VALE DE CAMBRA</t>
  </si>
  <si>
    <t>ALMODÔVAR</t>
  </si>
  <si>
    <t>ALVITO</t>
  </si>
  <si>
    <t>BARRANCOS</t>
  </si>
  <si>
    <t>CASTRO VERDE</t>
  </si>
  <si>
    <t>CUBA</t>
  </si>
  <si>
    <t>FERREIRA DO ALENTEJO</t>
  </si>
  <si>
    <t>MÉRTOLA</t>
  </si>
  <si>
    <t>MOURA</t>
  </si>
  <si>
    <t>ODEMIRA</t>
  </si>
  <si>
    <t>OURIQUE</t>
  </si>
  <si>
    <t>SERPA</t>
  </si>
  <si>
    <t>VIDIGUEIRA</t>
  </si>
  <si>
    <t>BARCELOS</t>
  </si>
  <si>
    <t>CABECEIRAS DE BASTO</t>
  </si>
  <si>
    <t>CELORICO DE BASTO</t>
  </si>
  <si>
    <t>ESPOSENDE</t>
  </si>
  <si>
    <t>FAFE</t>
  </si>
  <si>
    <t>GUIMARÃES</t>
  </si>
  <si>
    <t>PÓVOA DE LANHOSO</t>
  </si>
  <si>
    <t>TERRAS DE BOURO</t>
  </si>
  <si>
    <t>VIEIRA DO MINHO</t>
  </si>
  <si>
    <t>VILA NOVA DE FAMALICÃO</t>
  </si>
  <si>
    <t>VILA VERDE</t>
  </si>
  <si>
    <t>VIZELA</t>
  </si>
  <si>
    <t>BRAGANÇA</t>
  </si>
  <si>
    <t>CARRAZEDA DE ANSIÃES</t>
  </si>
  <si>
    <t>FREIXO ESPADA À CINTA</t>
  </si>
  <si>
    <t>MACEDO DE CAVALEIROS</t>
  </si>
  <si>
    <t>MIRANDA DO DOURO</t>
  </si>
  <si>
    <t>MIRANDELA</t>
  </si>
  <si>
    <t>MOGADOURO</t>
  </si>
  <si>
    <t>TORRE DE MONCORVO</t>
  </si>
  <si>
    <t>VILA FLOR</t>
  </si>
  <si>
    <t>VIMIOSO</t>
  </si>
  <si>
    <t>VINHAIS</t>
  </si>
  <si>
    <t>COVILHÃ</t>
  </si>
  <si>
    <t>FUNDÃO</t>
  </si>
  <si>
    <t>IDANHA-A-NOVA</t>
  </si>
  <si>
    <t>OLEIROS</t>
  </si>
  <si>
    <t>PENAMACOR</t>
  </si>
  <si>
    <t>PROENÇA-A-NOVA</t>
  </si>
  <si>
    <t>VILA DE REI</t>
  </si>
  <si>
    <t>VILA VELHA DE RODÃO</t>
  </si>
  <si>
    <t>CANTANHEDE</t>
  </si>
  <si>
    <t>CONDEIXA-A-NOVA</t>
  </si>
  <si>
    <t>FIGUEIRA DA FOZ</t>
  </si>
  <si>
    <t>GÓIS</t>
  </si>
  <si>
    <t>LOUSÃ</t>
  </si>
  <si>
    <t>MIRA</t>
  </si>
  <si>
    <t>MIRANDA DO CORVO</t>
  </si>
  <si>
    <t>MONTEMOR-O-VELHO</t>
  </si>
  <si>
    <t>OLIVEIRA DO HOSPITAL</t>
  </si>
  <si>
    <t>PAMPILHOSA DA SERRA</t>
  </si>
  <si>
    <t>PENACOVA</t>
  </si>
  <si>
    <t>PENELA</t>
  </si>
  <si>
    <t>SOURE</t>
  </si>
  <si>
    <t>TÁBUA</t>
  </si>
  <si>
    <t>VILA NOVA DE POIARES</t>
  </si>
  <si>
    <t>ARRAIOLOS</t>
  </si>
  <si>
    <t>BORBA</t>
  </si>
  <si>
    <t>ESTREMOZ</t>
  </si>
  <si>
    <t>MONTEMOR-O-NOVO</t>
  </si>
  <si>
    <t>MORA</t>
  </si>
  <si>
    <t>MOURÃO</t>
  </si>
  <si>
    <t>PORTEL</t>
  </si>
  <si>
    <t>REDONDO</t>
  </si>
  <si>
    <t>REGUENGOS DE MONSARAZ</t>
  </si>
  <si>
    <t>VENDAS NOVAS</t>
  </si>
  <si>
    <t>VIANA DO ALENTEJO</t>
  </si>
  <si>
    <t>VILA VIÇOSA</t>
  </si>
  <si>
    <t>ALCOUTIM</t>
  </si>
  <si>
    <t>ALJEZUR</t>
  </si>
  <si>
    <t>CASTRO MARIM</t>
  </si>
  <si>
    <t>LAGOA</t>
  </si>
  <si>
    <t>LAGOS</t>
  </si>
  <si>
    <t>LOULÉ</t>
  </si>
  <si>
    <t>MONCHIQUE</t>
  </si>
  <si>
    <t>OLHÃO</t>
  </si>
  <si>
    <t>PORTIMÃO</t>
  </si>
  <si>
    <t>SÃO BRÁS DE ALPORTEL</t>
  </si>
  <si>
    <t>SILVES</t>
  </si>
  <si>
    <t>TAVIRA</t>
  </si>
  <si>
    <t>VILA DO BISPO</t>
  </si>
  <si>
    <t>VILA REAL DE SANTO ANTÓNIO</t>
  </si>
  <si>
    <t>ALMEIDA</t>
  </si>
  <si>
    <t>CELORICO DA BEIRA</t>
  </si>
  <si>
    <t>FIGUEIRA DE CASTELO RODRIGO</t>
  </si>
  <si>
    <t>FORNOS DE ALGODRES</t>
  </si>
  <si>
    <t>GOUVEIA</t>
  </si>
  <si>
    <t>MANTEIGAS</t>
  </si>
  <si>
    <t>MEDA</t>
  </si>
  <si>
    <t>PINHEL</t>
  </si>
  <si>
    <t>SABUGAL</t>
  </si>
  <si>
    <t>SEIA</t>
  </si>
  <si>
    <t>TRANCOSO</t>
  </si>
  <si>
    <t>VILA NOVA DE FOZ CÔA</t>
  </si>
  <si>
    <t>ALVAIÁZERE</t>
  </si>
  <si>
    <t>ANSIÃO</t>
  </si>
  <si>
    <t>BATALHA</t>
  </si>
  <si>
    <t>BOMBARRAL</t>
  </si>
  <si>
    <t>CALDAS DA RAINHA</t>
  </si>
  <si>
    <t>CASTANHEIRA DE PERA</t>
  </si>
  <si>
    <t>FIGUEIRÓ DOS VINHOS</t>
  </si>
  <si>
    <t>MARINHA GRANDE</t>
  </si>
  <si>
    <t>NAZARÉ</t>
  </si>
  <si>
    <t>ÓBIDOS</t>
  </si>
  <si>
    <t>PEDRÓGÃO GRANDE</t>
  </si>
  <si>
    <t>PENICHE</t>
  </si>
  <si>
    <t>POMBAL</t>
  </si>
  <si>
    <t>PORTO DE MÓS</t>
  </si>
  <si>
    <t>ARRUDA DOS VINHOS</t>
  </si>
  <si>
    <t>AZAMBUJA</t>
  </si>
  <si>
    <t>CADAVAL</t>
  </si>
  <si>
    <t>CASCAIS</t>
  </si>
  <si>
    <t>LOURES</t>
  </si>
  <si>
    <t>LOURINHÃ</t>
  </si>
  <si>
    <t>MAFRA</t>
  </si>
  <si>
    <t>ODIVELAS</t>
  </si>
  <si>
    <t>OEIRAS</t>
  </si>
  <si>
    <t>SINTRA</t>
  </si>
  <si>
    <t>SOBRAL MONTE AGRAÇO</t>
  </si>
  <si>
    <t>TORRES VEDRAS</t>
  </si>
  <si>
    <t>VILA FRANCA DE XIRA</t>
  </si>
  <si>
    <t>AMADORA</t>
  </si>
  <si>
    <t>ARRONCHES</t>
  </si>
  <si>
    <t>AVIS</t>
  </si>
  <si>
    <t>CAMPO MAIOR</t>
  </si>
  <si>
    <t>CASTELO DE VIDE</t>
  </si>
  <si>
    <t>CRATO</t>
  </si>
  <si>
    <t>ELVAS</t>
  </si>
  <si>
    <t>FRONTEIRA</t>
  </si>
  <si>
    <t>GAVIÃO</t>
  </si>
  <si>
    <t>MARVÃO</t>
  </si>
  <si>
    <t>MONFORTE</t>
  </si>
  <si>
    <t>NISA</t>
  </si>
  <si>
    <t>PONTE DE SÔR</t>
  </si>
  <si>
    <t>SOUSEL</t>
  </si>
  <si>
    <t>BAIÃO</t>
  </si>
  <si>
    <t>FELGUEIRAS</t>
  </si>
  <si>
    <t>GONDOMAR</t>
  </si>
  <si>
    <t>LOUSADA</t>
  </si>
  <si>
    <t>MAIA</t>
  </si>
  <si>
    <t>MARCO DE CANAVESES</t>
  </si>
  <si>
    <t>MATOSINHOS</t>
  </si>
  <si>
    <t>PAÇOS DE FERREIRA</t>
  </si>
  <si>
    <t>PAREDES</t>
  </si>
  <si>
    <t>PENAFIEL</t>
  </si>
  <si>
    <t>PÓVOA DE VARZIM</t>
  </si>
  <si>
    <t>SANTO TIRSO</t>
  </si>
  <si>
    <t>TROFA</t>
  </si>
  <si>
    <t>VALONGO</t>
  </si>
  <si>
    <t>VILA DO CONDE</t>
  </si>
  <si>
    <t>VILA NOVA DE GAIA</t>
  </si>
  <si>
    <t>ALCANENA</t>
  </si>
  <si>
    <t>ALMEIRIM</t>
  </si>
  <si>
    <t>ALPIARÇA</t>
  </si>
  <si>
    <t>BENAVENTE</t>
  </si>
  <si>
    <t>CARTAXO</t>
  </si>
  <si>
    <t>CHAMUSCA</t>
  </si>
  <si>
    <t>CONSTÂNCIA</t>
  </si>
  <si>
    <t>CORUCHE</t>
  </si>
  <si>
    <t>ENTRONCAMENTO</t>
  </si>
  <si>
    <t>FERREIRA DO ZÊZERE</t>
  </si>
  <si>
    <t>GOLEGÃ</t>
  </si>
  <si>
    <t>MAÇÃO</t>
  </si>
  <si>
    <t>OURÉM</t>
  </si>
  <si>
    <t>RIO MAIOR</t>
  </si>
  <si>
    <t>SALVATERRA DE MAGOS</t>
  </si>
  <si>
    <t>SARDOAL</t>
  </si>
  <si>
    <t>TOMAR</t>
  </si>
  <si>
    <t>TORRES NOVAS</t>
  </si>
  <si>
    <t>VILA NOVA DA BARQUINHA</t>
  </si>
  <si>
    <t>ALCOCHETE</t>
  </si>
  <si>
    <t>ALMADA</t>
  </si>
  <si>
    <t>BARREIRO</t>
  </si>
  <si>
    <t>GRÂNDOLA</t>
  </si>
  <si>
    <t>MOITA</t>
  </si>
  <si>
    <t>MONTIJO</t>
  </si>
  <si>
    <t>PALMELA</t>
  </si>
  <si>
    <t>SANTIAGO DO CACÉM</t>
  </si>
  <si>
    <t>SEIXAL</t>
  </si>
  <si>
    <t>SESIMBRA</t>
  </si>
  <si>
    <t>SINES</t>
  </si>
  <si>
    <t>MELGAÇO</t>
  </si>
  <si>
    <t>MONÇÃO</t>
  </si>
  <si>
    <t>PAREDES DE COURA</t>
  </si>
  <si>
    <t>PONTE DA BARCA</t>
  </si>
  <si>
    <t>PONTE DE LIMA</t>
  </si>
  <si>
    <t>VALENÇA</t>
  </si>
  <si>
    <t>VILA NOVA DE CERVEIRA</t>
  </si>
  <si>
    <t>BOTICAS</t>
  </si>
  <si>
    <t>CHAVES</t>
  </si>
  <si>
    <t>MESÃO FRIO</t>
  </si>
  <si>
    <t>MONDIM DE BASTO</t>
  </si>
  <si>
    <t>MONTALEGRE</t>
  </si>
  <si>
    <t>MURÇA</t>
  </si>
  <si>
    <t>PESO DA RÉGUA</t>
  </si>
  <si>
    <t>RIBEIRA DE PENA</t>
  </si>
  <si>
    <t>SABROSA</t>
  </si>
  <si>
    <t>SANTA MARTA DE PENAGUIÃO</t>
  </si>
  <si>
    <t>VALPAÇOS</t>
  </si>
  <si>
    <t>VILA POUCA DE AGUIAR</t>
  </si>
  <si>
    <t>CARREGAL DO SAL</t>
  </si>
  <si>
    <t>CASTRO DAIRE</t>
  </si>
  <si>
    <t>CINFÃES</t>
  </si>
  <si>
    <t>LAMEGO</t>
  </si>
  <si>
    <t>MANGUALDE</t>
  </si>
  <si>
    <t>MOIMENTA DA BEIRA</t>
  </si>
  <si>
    <t>MORTÁGUA</t>
  </si>
  <si>
    <t>NELAS</t>
  </si>
  <si>
    <t>OLIVEIRA DE FRADES</t>
  </si>
  <si>
    <t>PENALVA DO CASTELO</t>
  </si>
  <si>
    <t>PENEDONO</t>
  </si>
  <si>
    <t>RESENDE</t>
  </si>
  <si>
    <t>SANTA COMBA DÃO</t>
  </si>
  <si>
    <t>SÃO JOÃO DA PESQUEIRA</t>
  </si>
  <si>
    <t>SÃO PEDRO DO SUL</t>
  </si>
  <si>
    <t>SÁTÃO</t>
  </si>
  <si>
    <t>SERNANCELHE</t>
  </si>
  <si>
    <t>TABUAÇO</t>
  </si>
  <si>
    <t>TAROUCA</t>
  </si>
  <si>
    <t>TONDELA</t>
  </si>
  <si>
    <t>VILA NOVA DE PAIVA</t>
  </si>
  <si>
    <t>VOUZELA</t>
  </si>
  <si>
    <t>Serviço de Emprego e Formação Profissional de Arganil</t>
  </si>
  <si>
    <t>Sim/Não</t>
  </si>
  <si>
    <t>DNatureza Juridica</t>
  </si>
  <si>
    <t>Tipo Entidade</t>
  </si>
  <si>
    <t>CONSERVATÓRIAS</t>
  </si>
  <si>
    <t>da Póvoa de Varzim/Vila do Conde</t>
  </si>
  <si>
    <t>da Lousã</t>
  </si>
  <si>
    <t>de Alcobaça</t>
  </si>
  <si>
    <t>de Estremoz</t>
  </si>
  <si>
    <t>de Loulé</t>
  </si>
  <si>
    <t>ARGELA</t>
  </si>
  <si>
    <t>CTEF Braga</t>
  </si>
  <si>
    <t>Serviço de Emprego de Braga</t>
  </si>
  <si>
    <t>SE Braga</t>
  </si>
  <si>
    <t>N-EFBG</t>
  </si>
  <si>
    <t>Rua Dr. Felicíssimo Campos, 127</t>
  </si>
  <si>
    <t>Braga</t>
  </si>
  <si>
    <t>4700224</t>
  </si>
  <si>
    <t>253469750</t>
  </si>
  <si>
    <t>se.braga@iefp.pt</t>
  </si>
  <si>
    <t>01120</t>
  </si>
  <si>
    <t>CULTURA DE ARROZ</t>
  </si>
  <si>
    <t>Av. Fernão de Magalhães, 661</t>
  </si>
  <si>
    <t>Telefone / Fax 23 915 87 00 / 23 986 08 02</t>
  </si>
  <si>
    <t>Segunda-feira após o 3º domingo de agosto</t>
  </si>
  <si>
    <t>24.841</t>
  </si>
  <si>
    <t>12.100</t>
  </si>
  <si>
    <t>2.900</t>
  </si>
  <si>
    <t>1.120</t>
  </si>
  <si>
    <t>BRANCA ISABEL RODRIGUES BRANCO FERREIRA</t>
  </si>
  <si>
    <t>SE Barreiro</t>
  </si>
  <si>
    <t>branca.ferreira@iefp.pt</t>
  </si>
  <si>
    <t>1003 - Engenheiros</t>
  </si>
  <si>
    <t>ALBERGARIA-A-VELHA (FREG.N/CODIFICADA)</t>
  </si>
  <si>
    <t>ANADIA (FREG.N/CODIFICADA)</t>
  </si>
  <si>
    <t>AROUCA (FREG.N/CODIFICADA)</t>
  </si>
  <si>
    <t>AVEIRO (FREG.N/CODIFICADA)</t>
  </si>
  <si>
    <t>CASTELO DE PAIVA (FREG.N/CODIFICADA)</t>
  </si>
  <si>
    <t>ESPINHO (FREG.N/CODIFICADA)</t>
  </si>
  <si>
    <t>ESTARREJA (FREG.N/CODIFICADA)</t>
  </si>
  <si>
    <t>SANTA MARIA DA FEIRA (FREG.N/CODIFICADA)</t>
  </si>
  <si>
    <t>ÍLHAVO (FREG.N/CODIFICADA)</t>
  </si>
  <si>
    <t>MEALHADA (FREG.N/CODIFICADA)</t>
  </si>
  <si>
    <t>MURTOSA (FREG.N/CODIFICADA)</t>
  </si>
  <si>
    <t>OLIVEIRA DE AZEMÉIS (FREG.N/CODIFICADA)</t>
  </si>
  <si>
    <t>OLIVEIRA DO BAIRRO (FREG.N/CODIFICADA)</t>
  </si>
  <si>
    <t>OVAR (FREG.N/CODIFICADA)</t>
  </si>
  <si>
    <t>SÃO JOÃO DA MADEIRA (FREG.N/CODIFICADA)</t>
  </si>
  <si>
    <t>SEVER DO VOUGA (FREG.N/CODIFICADA)</t>
  </si>
  <si>
    <t>VAGOS (FREG.N/CODIFICADA)</t>
  </si>
  <si>
    <t>VALE DE CAMBRA (FREG.N/CODIFICADA)</t>
  </si>
  <si>
    <t>ALJUSTREL (FREG.N/CODIFICADA)</t>
  </si>
  <si>
    <t>ALMODÔVAR (FREG.N/CODIFICADA)</t>
  </si>
  <si>
    <t>ALVITO (FREG.N/CODIFICADA)</t>
  </si>
  <si>
    <t>BARRANCOS (FREG.N/CODIFICADA)</t>
  </si>
  <si>
    <t>BEJA (FREG.N/CODIFICADA)</t>
  </si>
  <si>
    <t>CASTRO VERDE (FREG.N/CODIFICADA)</t>
  </si>
  <si>
    <t>CUBA (FREG.N/CODIFICADA)</t>
  </si>
  <si>
    <t>FERREIRA DO ALENTEJO (FREG.N/CODIFICADA)</t>
  </si>
  <si>
    <t>MÉRTOLA (FREG.N/CODIFICADA)</t>
  </si>
  <si>
    <t>MOURA (FREG.N/CODIFICADA)</t>
  </si>
  <si>
    <t>ODEMIRA (FREG.N/CODIFICADA)</t>
  </si>
  <si>
    <t>OURIQUE (FREG.N/CODIFICADA)</t>
  </si>
  <si>
    <t>SERPA (FREG.N/CODIFICADA)</t>
  </si>
  <si>
    <t>VIDIGUEIRA (FREG.N/CODIFICADA)</t>
  </si>
  <si>
    <t>AMARES (FREG.N/CODIFICADA)</t>
  </si>
  <si>
    <t>BARCELOS (FREG.N/CODIFICADA)</t>
  </si>
  <si>
    <t>BRAGA (FREG.N/CODIFICADA)</t>
  </si>
  <si>
    <t>CABECEIRAS DE BASTO (FREG.N/CODIFICADA)</t>
  </si>
  <si>
    <t>CELORICO DE BASTO (FREG.N/CODIFICADA)</t>
  </si>
  <si>
    <t>ESPOSENDE (FREG.N/CODIFICADA)</t>
  </si>
  <si>
    <t>FAFE (FREG.N/CODIFICADA)</t>
  </si>
  <si>
    <t>GUIMARÃES (FREG.N/CODIFICADA)</t>
  </si>
  <si>
    <t>PÓVOA DE LANHOSO (FREG.N/CODIFICADA)</t>
  </si>
  <si>
    <t>TERRAS DE BOURO (FREG.N/CODIFICADA)</t>
  </si>
  <si>
    <t>VIEIRA DO MINHO (FREG.N/CODIFICADA)</t>
  </si>
  <si>
    <t>VILA NOVA DE FAMALICÃO (FREG.N/CODIFICADA)</t>
  </si>
  <si>
    <t>VILA VERDE (FREG.N/CODIFICADA)</t>
  </si>
  <si>
    <t>VIZELA (FREG.N/CODIFICADA)</t>
  </si>
  <si>
    <t>ALFÂNDEGA DA FÉ (FREG.N/CODIFICADA)</t>
  </si>
  <si>
    <t>BRAGANÇA (FREG.N/CODIFICADA)</t>
  </si>
  <si>
    <t>CARRAZEDA DE ANSIÃES (FREG.N/CODIFICADA)</t>
  </si>
  <si>
    <t>FREIXO DE ESPADA À CINTA (FREG.N/CODIFICADA)</t>
  </si>
  <si>
    <t>MACEDO DE CAVALEIROS (FREG.N/CODIFICADA)</t>
  </si>
  <si>
    <t>MIRANDA DO DOURO (FREG.N/CODIFICADA)</t>
  </si>
  <si>
    <t>MIRANDELA (FREG.N/CODIFICADA)</t>
  </si>
  <si>
    <t>MOGADOURO (FREG.N/CODIFICADA)</t>
  </si>
  <si>
    <t>TORRE DE MONCORVO (FREG.N/CODIFICADA)</t>
  </si>
  <si>
    <t>VILA FLOR (FREG.N/CODIFICADA)</t>
  </si>
  <si>
    <t>VIMIOSO (FREG.N/CODIFICADA)</t>
  </si>
  <si>
    <t>VINHAIS (FREG.N/CODIFICADA)</t>
  </si>
  <si>
    <t>BELMONTE (FREG.N/CODIFICADA)</t>
  </si>
  <si>
    <t>CASTELO BRANCO (FREG.N/CODIFICADA)</t>
  </si>
  <si>
    <t>COVILHÃ (FREG.N/CODIFICADA)</t>
  </si>
  <si>
    <t>FUNDÃO (FREG.N/CODIFICADA)</t>
  </si>
  <si>
    <t>IDANHA-A-NOVA (FREG.N/CODIFICADA)</t>
  </si>
  <si>
    <t>OLEIROS (FREG.N/CODIFICADA)</t>
  </si>
  <si>
    <t>PENAMACOR (FREG.N/CODIFICADA)</t>
  </si>
  <si>
    <t>PROENÇA-A-NOVA (FREG.N/CODIFICADA)</t>
  </si>
  <si>
    <t>SERTÃ (FREG.N/CODIFICADA)</t>
  </si>
  <si>
    <t>VILA DE REI (FREG.N/CODIFICADA)</t>
  </si>
  <si>
    <t>VILA VELHA DE RÓDÃO (FREG.N/CODIFICADA)</t>
  </si>
  <si>
    <t>ARGANIL (FREG.N/CODIFICADA)</t>
  </si>
  <si>
    <t>CANTANHEDE (FREG.N/CODIFICADA)</t>
  </si>
  <si>
    <t>COIMBRA (FREG.N/CODIFICADA)</t>
  </si>
  <si>
    <t>CONDEIXA-A-NOVA (FREG.N/CODIFICADA)</t>
  </si>
  <si>
    <t>FIGUEIRA DA FOZ (FREG.N/CODIFICADA)</t>
  </si>
  <si>
    <t>GÓIS (FREG.N/CODIFICADA)</t>
  </si>
  <si>
    <t>LOUSÃ (FREG.N/CODIFICADA)</t>
  </si>
  <si>
    <t>MIRA (FREG.N/CODIFICADA)</t>
  </si>
  <si>
    <t>MIRANDA DO CORVO (FREG.N/CODIFICADA)</t>
  </si>
  <si>
    <t>MONTEMOR-O-VELHO (FREG.N/CODIFICADA)</t>
  </si>
  <si>
    <t>OLIVEIRA DO HOSPITAL (FREG.N/CODIFICADA)</t>
  </si>
  <si>
    <t>PAMPILHOSA DA SERRA (FREG.N/CODIFICADA)</t>
  </si>
  <si>
    <t>PENACOVA (FREG.N/CODIFICADA)</t>
  </si>
  <si>
    <t>PENELA (FREG.N/CODIFICADA)</t>
  </si>
  <si>
    <t>SOURE (FREG.N/CODIFICADA)</t>
  </si>
  <si>
    <t>TÁBUA (FREG.N/CODIFICADA)</t>
  </si>
  <si>
    <t>VILA NOVA DE POIARES (FREG.N/CODIFICADA)</t>
  </si>
  <si>
    <t>ALANDROAL (FREG.N/CODIFICADA)</t>
  </si>
  <si>
    <t>ARRAIOLOS (FREG.N/CODIFICADA)</t>
  </si>
  <si>
    <t>BORBA (FREG.N/CODIFICADA)</t>
  </si>
  <si>
    <t>ESTREMOZ (FREG.N/CODIFICADA)</t>
  </si>
  <si>
    <t>ÉVORA (FREG.N/CODIFICADA)</t>
  </si>
  <si>
    <t>MONTEMOR-O-NOVO (FREG.N/CODIFICADA)</t>
  </si>
  <si>
    <t>MORA (FREG.N/CODIFICADA)</t>
  </si>
  <si>
    <t>MOURÃO (FREG.N/CODIFICADA)</t>
  </si>
  <si>
    <t>PORTEL (FREG.N/CODIFICADA)</t>
  </si>
  <si>
    <t>REDONDO (FREG.N/CODIFICADA)</t>
  </si>
  <si>
    <t>REGUENGOS DE MONSARAZ (FREG.N/CODIFICADA)</t>
  </si>
  <si>
    <t>VENDAS NOVAS (FREG.N/CODIFICADA)</t>
  </si>
  <si>
    <t>VIANA DO ALENTEJO (FREG.N/CODIFICADA)</t>
  </si>
  <si>
    <t>VILA VIÇOSA (FREG.N/CODIFICADA)</t>
  </si>
  <si>
    <t>ALBUFEIRA (FREG.N/CODIFICADA)</t>
  </si>
  <si>
    <t>ALCOUTIM (FREG.N/CODIFICADA)</t>
  </si>
  <si>
    <t>ALJEZUR (FREG.N/CODIFICADA)</t>
  </si>
  <si>
    <t>CASTRO MARIM (FREG.N/CODIFICADA)</t>
  </si>
  <si>
    <t>FARO (FREG.N/CODIFICADA)</t>
  </si>
  <si>
    <t>LAGOA (FREG.N/CODIFICADA)</t>
  </si>
  <si>
    <t>LAGOS (FREG.N/CODIFICADA)</t>
  </si>
  <si>
    <t>LOULÉ (FREG.N/CODIFICADA)</t>
  </si>
  <si>
    <t>MONCHIQUE (FREG.N/CODIFICADA)</t>
  </si>
  <si>
    <t>OLHÃO (FREG.N/CODIFICADA)</t>
  </si>
  <si>
    <t>PORTIMÃO (FREG.N/CODIFICADA)</t>
  </si>
  <si>
    <t>SÃO BRÁS DE ALPORTEL (FREG.N/CODIFICADA)</t>
  </si>
  <si>
    <t>SILVES (FREG.N/CODIFICADA)</t>
  </si>
  <si>
    <t>TAVIRA (FREG.N/CODIFICADA)</t>
  </si>
  <si>
    <t>VILA DO BISPO (FREG.N/CODIFICADA)</t>
  </si>
  <si>
    <t>VILA REAL DE SANTO ANTÓNIO (FREG.N/CODIFICADA)</t>
  </si>
  <si>
    <t>AGUIAR DA BEIRA (FREG.N/CODIFICADA)</t>
  </si>
  <si>
    <t>ALMEIDA (FREG.N/CODIFICADA)</t>
  </si>
  <si>
    <t>CELORICO DA BEIRA (FREG.N/CODIFICADA)</t>
  </si>
  <si>
    <t>FIGUEIRA DE CASTELO RODRIGO (FREG.N/CODIFICADA)</t>
  </si>
  <si>
    <t>FORNOS DE ALGODRES (FREG.N/CODIFICADA)</t>
  </si>
  <si>
    <t>GOUVEIA (FREG.N/CODIFICADA)</t>
  </si>
  <si>
    <t>GUARDA (FREG.N/CODIFICADA)</t>
  </si>
  <si>
    <t>MANTEIGAS (FREG.N/CODIFICADA)</t>
  </si>
  <si>
    <t>MÊDA (FREG.N/CODIFICADA)</t>
  </si>
  <si>
    <t>PINHEL (FREG.N/CODIFICADA)</t>
  </si>
  <si>
    <t>SABUGAL (FREG.N/CODIFICADA)</t>
  </si>
  <si>
    <t>SEIA (FREG.N/CODIFICADA)</t>
  </si>
  <si>
    <t>TRANCOSO (FREG.N/CODIFICADA)</t>
  </si>
  <si>
    <t>VILA NOVA DE FOZ CÔA (FREG.N/CODIFICADA)</t>
  </si>
  <si>
    <t>ALCOBAÇA (FREG.N/CODIFICADA)</t>
  </si>
  <si>
    <t>ALVAIÁZERE (FREG.N/CODIFICADA)</t>
  </si>
  <si>
    <t>ANSIÃO (FREG.N/CODIFICADA)</t>
  </si>
  <si>
    <t>BATALHA (FREG.N/CODIFICADA)</t>
  </si>
  <si>
    <t>BOMBARRAL (FREG.N/CODIFICADA)</t>
  </si>
  <si>
    <t>CALDAS DA RAINHA (FREG.N/CODIFICADA)</t>
  </si>
  <si>
    <t>CASTANHEIRA DE PÊRA (FREG.N/CODIFICADA)</t>
  </si>
  <si>
    <t>FIGUEIRÓ DOS VINHOS (FREG.N/CODIFICADA)</t>
  </si>
  <si>
    <t>LEIRIA (FREG.N/CODIFICADA)</t>
  </si>
  <si>
    <t>MARINHA GRANDE (FREG.N/CODIFICADA)</t>
  </si>
  <si>
    <t>NAZARÉ (FREG.N/CODIFICADA)</t>
  </si>
  <si>
    <t>ÓBIDOS (FREG.N/CODIFICADA)</t>
  </si>
  <si>
    <t>PEDRÓGÃO GRANDE (FREG.N/CODIFICADA)</t>
  </si>
  <si>
    <t>PENICHE (FREG.N/CODIFICADA)</t>
  </si>
  <si>
    <t>POMBAL (FREG.N/CODIFICADA)</t>
  </si>
  <si>
    <t>PORTO DE MÓS (FREG.N/CODIFICADA)</t>
  </si>
  <si>
    <t>ALENQUER (FREG.N/CODIFICADA)</t>
  </si>
  <si>
    <t>ARRUDA DOS VINHOS (FREG.N/CODIFICADA)</t>
  </si>
  <si>
    <t>AZAMBUJA (FREG.N/CODIFICADA)</t>
  </si>
  <si>
    <t>CADAVAL (FREG.N/CODIFICADA)</t>
  </si>
  <si>
    <t>CASCAIS (FREG.N/CODIFICADA)</t>
  </si>
  <si>
    <t>LISBOA (FREG.N/CODIFICADA)</t>
  </si>
  <si>
    <t>LOURES (FREG.N/CODIFICADA)</t>
  </si>
  <si>
    <t>LOURINHÃ (FREG.N/CODIFICADA)</t>
  </si>
  <si>
    <t>MAFRA (FREG.N/CODIFICADA)</t>
  </si>
  <si>
    <t>U.F. de Pontinha e Famões</t>
  </si>
  <si>
    <t>OEIRAS (FREG.N/CODIFICADA)</t>
  </si>
  <si>
    <t>SINTRA (FREG.N/CODIFICADA)</t>
  </si>
  <si>
    <t>SOBRAL DE MONTE AGRAÇO (FREG.N/CODIFICADA)</t>
  </si>
  <si>
    <t>TORRES VEDRAS (FREG.N/CODIFICADA)</t>
  </si>
  <si>
    <t>VILA FRANCA DE XIRA (FREG.N/CODIFICADA)</t>
  </si>
  <si>
    <t>AMADORA (FREG.N/CODIFICADA)</t>
  </si>
  <si>
    <t>ALTER DO CHÃO (FREG.N/CODIFICADA)</t>
  </si>
  <si>
    <t>ARRONCHES (FREG.N/CODIFICADA)</t>
  </si>
  <si>
    <t>AVIS (FREG.N/CODIFICADA)</t>
  </si>
  <si>
    <t>CAMPO MAIOR (FREG.N/CODIFICADA)</t>
  </si>
  <si>
    <t>CASTELO DE VIDE (FREG.N/CODIFICADA)</t>
  </si>
  <si>
    <t>CRATO (FREG.N/CODIFICADA)</t>
  </si>
  <si>
    <t>ELVAS (FREG.N/CODIFICADA)</t>
  </si>
  <si>
    <t>FRONTEIRA (FREG.N/CODIFICADA)</t>
  </si>
  <si>
    <t>GAVIÃO (FREG.N/CODIFICADA)</t>
  </si>
  <si>
    <t>MARVÃO (FREG.N/CODIFICADA)</t>
  </si>
  <si>
    <t>MONFORTE (FREG.N/CODIFICADA)</t>
  </si>
  <si>
    <t>NISA (FREG.N/CODIFICADA)</t>
  </si>
  <si>
    <t>PONTE DE SOR (FREG.N/CODIFICADA)</t>
  </si>
  <si>
    <t>PORTALEGRE (FREG.N/CODIFICADA)</t>
  </si>
  <si>
    <t>SOUSEL (FREG.N/CODIFICADA)</t>
  </si>
  <si>
    <t>AMARANTE (FREG.N/CODIFICADA)</t>
  </si>
  <si>
    <t>BAIÃO (FREG.N/CODIFICADA)</t>
  </si>
  <si>
    <t>FELGUEIRAS (FREG.N/CODIFICADA)</t>
  </si>
  <si>
    <t>GONDOMAR (FREG.N/CODIFICADA)</t>
  </si>
  <si>
    <t>LOUSADA (FREG.N/CODIFICADA)</t>
  </si>
  <si>
    <t>MAIA (FREG.N/CODIFICADA)</t>
  </si>
  <si>
    <t>MARCO DE CANAVESES (FREG.N/CODIFICADA)</t>
  </si>
  <si>
    <t>MATOSINHOS (FREG.N/CODIFICADA)</t>
  </si>
  <si>
    <t>PAÇOS DE FERREIRA (FREG.N/CODIFICADA)</t>
  </si>
  <si>
    <t>PAREDES (FREG.N/CODIFICADA)</t>
  </si>
  <si>
    <t>PENAFIEL (FREG.N/CODIFICADA)</t>
  </si>
  <si>
    <t>PORTO (FREG.N/CODIFICADA)</t>
  </si>
  <si>
    <t>PÓVOA DE VARZIM (FREG.N/CODIFICADA)</t>
  </si>
  <si>
    <t>SANTO TIRSO (FREG.N/CODIFICADA)</t>
  </si>
  <si>
    <t>TROFA (FREG.N/CODIFICADA)</t>
  </si>
  <si>
    <t>VALONGO (FREG.N/CODIFICADA)</t>
  </si>
  <si>
    <t>VILA DO CONDE (FREG.N/CODIFICADA)</t>
  </si>
  <si>
    <t>VILA NOVA DE GAIA (FREG.N/CODIFICADA)</t>
  </si>
  <si>
    <t>ABRANTES (FREG.N/CODIFICADA)</t>
  </si>
  <si>
    <t>ALCANENA (FREG.N/CODIFICADA)</t>
  </si>
  <si>
    <t>ALMEIRIM (FREG.N/CODIFICADA)</t>
  </si>
  <si>
    <t>ALPIARÇA (FREG.N/CODIFICADA)</t>
  </si>
  <si>
    <t>BENAVENTE (FREG.N/CODIFICADA)</t>
  </si>
  <si>
    <t>CARTAXO (FREG.N/CODIFICADA)</t>
  </si>
  <si>
    <t>CHAMUSCA (FREG.N/CODIFICADA)</t>
  </si>
  <si>
    <t>CONSTÂNCIA (FREG.N/CODIFICADA)</t>
  </si>
  <si>
    <t>CORUCHE (FREG.N/CODIFICADA)</t>
  </si>
  <si>
    <t>ENTRONCAMENTO (FREG.N/CODIFICADA)</t>
  </si>
  <si>
    <t>FERREIRA DO ZÊZERE (FREG.N/CODIFICADA)</t>
  </si>
  <si>
    <t>GOLEGÃ (FREG.N/CODIFICADA)</t>
  </si>
  <si>
    <t>MAÇÃO (FREG.N/CODIFICADA)</t>
  </si>
  <si>
    <t>OURÉM (FREG.N/CODIFICADA)</t>
  </si>
  <si>
    <t>RIO MAIOR (FREG.N/CODIFICADA)</t>
  </si>
  <si>
    <t>SALVATERRA DE MAGOS (FREG.N/CODIFICADA)</t>
  </si>
  <si>
    <t>SANTARÉM (FREG.N/CODIFICADA)</t>
  </si>
  <si>
    <t>SARDOAL (FREG.N/CODIFICADA)</t>
  </si>
  <si>
    <t>TOMAR (FREG.N/CODIFICADA)</t>
  </si>
  <si>
    <t>TORRES NOVAS (FREG.N/CODIFICADA)</t>
  </si>
  <si>
    <t>VILA NOVA DA BARQUINHA (FREG.N/CODIFICADA)</t>
  </si>
  <si>
    <t>ALCÁCER DO SAL (FREG.N/CODIFICADA)</t>
  </si>
  <si>
    <t>ALCOCHETE (FREG.N/CODIFICADA)</t>
  </si>
  <si>
    <t>ALMADA (FREG.N/CODIFICADA)</t>
  </si>
  <si>
    <t>BARREIRO (FREG.N/CODIFICADA)</t>
  </si>
  <si>
    <t>GRÂNDOLA (FREG.N/CODIFICADA)</t>
  </si>
  <si>
    <t>MOITA (FREG.N/CODIFICADA)</t>
  </si>
  <si>
    <t>MONTIJO (FREG.N/CODIFICADA)</t>
  </si>
  <si>
    <t>PALMELA (FREG.N/CODIFICADA)</t>
  </si>
  <si>
    <t>SANTIAGO DO CACÉM (FREG.N/CODIFICADA)</t>
  </si>
  <si>
    <t>SEIXAL (FREG.N/CODIFICADA)</t>
  </si>
  <si>
    <t>SESIMBRA (FREG.N/CODIFICADA)</t>
  </si>
  <si>
    <t>SETÚBAL (FREG.N/CODIFICADA)</t>
  </si>
  <si>
    <t>SINES (FREG.N/CODIFICADA)</t>
  </si>
  <si>
    <t>ARCOS DE VALDEVEZ (FREG.N/CODIFICADA)</t>
  </si>
  <si>
    <t>CAMINHA (FREG.N/CODIFICADA)</t>
  </si>
  <si>
    <t>MELGAÇO (FREG.N/CODIFICADA)</t>
  </si>
  <si>
    <t>MONÇÃO (FREG.N/CODIFICADA)</t>
  </si>
  <si>
    <t>PAREDES DE COURA (FREG.N/CODIFICADA)</t>
  </si>
  <si>
    <t>PONTE DA BARCA (FREG.N/CODIFICADA)</t>
  </si>
  <si>
    <t>PONTE DE LIMA (FREG.N/CODIFICADA)</t>
  </si>
  <si>
    <t>VALENÇA (FREG.N/CODIFICADA)</t>
  </si>
  <si>
    <t>VIANA DO CASTELO (FREG.N/CODIFICADA)</t>
  </si>
  <si>
    <t>VILA NOVA DE CERVEIRA (FREG.N/CODIFICADA)</t>
  </si>
  <si>
    <t>ALIJÓ (FREG.N/CODIFICADA)</t>
  </si>
  <si>
    <t>BOTICAS (FREG.N/CODIFICADA)</t>
  </si>
  <si>
    <t>CHAVES (FREG.N/CODIFICADA)</t>
  </si>
  <si>
    <t>MESÃO FRIO (FREG.N/CODIFICADA)</t>
  </si>
  <si>
    <t>MONDIM DE BASTO (FREG.N/CODIFICADA)</t>
  </si>
  <si>
    <t>MONTALEGRE (FREG.N/CODIFICADA)</t>
  </si>
  <si>
    <t>MURÇA (FREG.N/CODIFICADA)</t>
  </si>
  <si>
    <t>PESO DA RÉGUA (FREG.N/CODIFICADA)</t>
  </si>
  <si>
    <t>RIBEIRA DE PENA (FREG.N/CODIFICADA)</t>
  </si>
  <si>
    <t>SABROSA (FREG.N/CODIFICADA)</t>
  </si>
  <si>
    <t>SANTA MARTA DE PENAGUIÃO (FREG.N/CODIFICADA)</t>
  </si>
  <si>
    <t>VALPAÇOS (FREG.N/CODIFICADA)</t>
  </si>
  <si>
    <t>VILA POUCA DE AGUIAR (FREG.N/CODIFICADA)</t>
  </si>
  <si>
    <t>VILA REAL (FREG.N/CODIFICADA)</t>
  </si>
  <si>
    <t>ARMAMAR (FREG.N/CODIFICADA)</t>
  </si>
  <si>
    <t>CARREGAL DO SAL (FREG.N/CODIFICADA)</t>
  </si>
  <si>
    <t>CASTRO DAIRE (FREG.N/CODIFICADA)</t>
  </si>
  <si>
    <t>CINFÃES (FREG.N/CODIFICADA)</t>
  </si>
  <si>
    <t>LAMEGO (FREG.N/CODIFICADA)</t>
  </si>
  <si>
    <t>MANGUALDE (FREG.N/CODIFICADA)</t>
  </si>
  <si>
    <t>MOIMENTA DA BEIRA (FREG.N/CODIFICADA)</t>
  </si>
  <si>
    <t>MORTÁGUA (FREG.N/CODIFICADA)</t>
  </si>
  <si>
    <t>NELAS (FREG.N/CODIFICADA)</t>
  </si>
  <si>
    <t>OLIVEIRA DE FRADES (FREG.N/CODIFICADA)</t>
  </si>
  <si>
    <t>PENALVA DO CASTELO (FREG.N/CODIFICADA)</t>
  </si>
  <si>
    <t>PENEDONO (FREG.N/CODIFICADA)</t>
  </si>
  <si>
    <t>RESENDE (FREG.N/CODIFICADA)</t>
  </si>
  <si>
    <t>SANTA COMBA DÃO (FREG.N/CODIFICADA)</t>
  </si>
  <si>
    <t>SÃO JOÃO DA PESQUEIRA (FREG.N/CODIFICADA)</t>
  </si>
  <si>
    <t>SÃO PEDRO DO SUL (FREG.N/CODIFICADA)</t>
  </si>
  <si>
    <t>SÁTÃO (FREG.N/CODIFICADA)</t>
  </si>
  <si>
    <t>SERNANCELHE (FREG.N/CODIFICADA)</t>
  </si>
  <si>
    <t>TABUAÇO (FREG.N/CODIFICADA)</t>
  </si>
  <si>
    <t>TAROUCA (FREG.N/CODIFICADA)</t>
  </si>
  <si>
    <t>TONDELA (FREG.N/CODIFICADA)</t>
  </si>
  <si>
    <t>VILA NOVA DE PAIVA (FREG.N/CODIFICADA)</t>
  </si>
  <si>
    <t>VISEU (FREG.N/CODIFICADA)</t>
  </si>
  <si>
    <t>VOUZELA (FREG.N/CODIFICADA)</t>
  </si>
  <si>
    <t>Serviço de Emprego e Formação Profissional de Seia</t>
  </si>
  <si>
    <t>SIM</t>
  </si>
  <si>
    <t>AGRUPAMENTO COMPLEMENTAR DE EMPRESAS</t>
  </si>
  <si>
    <t>ASSOCIAÇÃO</t>
  </si>
  <si>
    <t> Registo Civil Predial Comercial de Penedono</t>
  </si>
  <si>
    <t>de Amarante</t>
  </si>
  <si>
    <t>da Marinha Grande</t>
  </si>
  <si>
    <t>de Almada</t>
  </si>
  <si>
    <t>de Évora</t>
  </si>
  <si>
    <t>de Portimão</t>
  </si>
  <si>
    <t>UNIÃO DAS FREGUESIAS DE CAMINHA (MATRIZ) E VILARELHO</t>
  </si>
  <si>
    <t>CTE Médio Ave</t>
  </si>
  <si>
    <t>Serviço de Emprego de Fafe</t>
  </si>
  <si>
    <t>SE Fafe</t>
  </si>
  <si>
    <t>N-EMMV</t>
  </si>
  <si>
    <t>Rua José Cardoso Vieira de Castro, 529</t>
  </si>
  <si>
    <t>Fafe</t>
  </si>
  <si>
    <t>4820269</t>
  </si>
  <si>
    <t>253469840</t>
  </si>
  <si>
    <t>se.fafe@iefp.pt</t>
  </si>
  <si>
    <t>01130</t>
  </si>
  <si>
    <t>CULTURA DE PRODUTOS HORTÍCOLAS E MELÕES, RAÍZES E TUBÉRCULOS</t>
  </si>
  <si>
    <t>Alentejo</t>
  </si>
  <si>
    <t>Delegação Regional do Alentejo</t>
  </si>
  <si>
    <t>Rua do Menino Jesus, 47 - 51,</t>
  </si>
  <si>
    <t>7000 - 601 ÉVORA</t>
  </si>
  <si>
    <t>Telefone / Fax 266 093 700 / 266 093 762</t>
  </si>
  <si>
    <t>delegacao.alentejo@iefp.pt</t>
  </si>
  <si>
    <t>Arnaldo Frade</t>
  </si>
  <si>
    <t>A-EFAL</t>
  </si>
  <si>
    <t>Serviço de Emprego de Alcácer do Sal</t>
  </si>
  <si>
    <t>Av. Eng. João Soares Branco, 34</t>
  </si>
  <si>
    <t>7580-093 ALCÁCER DO SAL</t>
  </si>
  <si>
    <t>265146925</t>
  </si>
  <si>
    <t>se.alcacer@iefp.pt</t>
  </si>
  <si>
    <t>11.125</t>
  </si>
  <si>
    <t>4.800</t>
  </si>
  <si>
    <t>1.200</t>
  </si>
  <si>
    <t>1.050</t>
  </si>
  <si>
    <t>1.499,9</t>
  </si>
  <si>
    <t>MARIA MADALENA BOTELHO MONIZ FEU</t>
  </si>
  <si>
    <t>DR Algarve</t>
  </si>
  <si>
    <t>madalena.feu@iefp.pt</t>
  </si>
  <si>
    <t>1004 - Engenheiros técnicos</t>
  </si>
  <si>
    <t>ALQUERUBIM</t>
  </si>
  <si>
    <t>AVELÃS DE CAMINHO</t>
  </si>
  <si>
    <t>ALVARENGA</t>
  </si>
  <si>
    <t>ARADAS</t>
  </si>
  <si>
    <t>FORNOS</t>
  </si>
  <si>
    <t>AVANCA</t>
  </si>
  <si>
    <t>ARGONCILHE</t>
  </si>
  <si>
    <t>GAFANHA DA ENCARNAÇÃO</t>
  </si>
  <si>
    <t>BARCOUÇO</t>
  </si>
  <si>
    <t>BUNHEIRO</t>
  </si>
  <si>
    <t>CARREGOSA</t>
  </si>
  <si>
    <t>OIÃ</t>
  </si>
  <si>
    <t>CORTEGAÇA</t>
  </si>
  <si>
    <t>COUTO DE ESTEVES</t>
  </si>
  <si>
    <t>CALVÃO</t>
  </si>
  <si>
    <t>ARÕES</t>
  </si>
  <si>
    <t>ERVIDEL</t>
  </si>
  <si>
    <t>ROSÁRIO</t>
  </si>
  <si>
    <t>U.F. DE ALBERNOA E TRINDADE</t>
  </si>
  <si>
    <t>ENTRADAS</t>
  </si>
  <si>
    <t>FIGUEIRA DOS CAVALEIROS</t>
  </si>
  <si>
    <t>ALCARIA RUIVA</t>
  </si>
  <si>
    <t>AMARELEJA</t>
  </si>
  <si>
    <t>RELÍQUIAS</t>
  </si>
  <si>
    <t>BRINCHES</t>
  </si>
  <si>
    <t>PEDRÓGÃO</t>
  </si>
  <si>
    <t>BARREIROS</t>
  </si>
  <si>
    <t>ABADE DE NEIVA</t>
  </si>
  <si>
    <t>ADAÚFE</t>
  </si>
  <si>
    <t>ABADIM</t>
  </si>
  <si>
    <t>AGILDE</t>
  </si>
  <si>
    <t>ANTAS</t>
  </si>
  <si>
    <t>ARMIL</t>
  </si>
  <si>
    <t>ALDÃO</t>
  </si>
  <si>
    <t>COVELAS</t>
  </si>
  <si>
    <t>BALANÇA</t>
  </si>
  <si>
    <t>CANTELÃES</t>
  </si>
  <si>
    <t>BAIRRO</t>
  </si>
  <si>
    <t>ATIÃES</t>
  </si>
  <si>
    <t>SANTA EULÁLIA</t>
  </si>
  <si>
    <t>ALFAIÃO</t>
  </si>
  <si>
    <t>LIGARES</t>
  </si>
  <si>
    <t>AMENDOEIRA</t>
  </si>
  <si>
    <t>DUAS IGREJAS</t>
  </si>
  <si>
    <t>ABAMBRES</t>
  </si>
  <si>
    <t>AZINHOSO</t>
  </si>
  <si>
    <t>AÇOREIRA</t>
  </si>
  <si>
    <t>BENLHEVAI</t>
  </si>
  <si>
    <t>ARGOZELO</t>
  </si>
  <si>
    <t>AGROCHÃO</t>
  </si>
  <si>
    <t>CARIA</t>
  </si>
  <si>
    <t>ALCAINS</t>
  </si>
  <si>
    <t>ALDEIA DE SÃO FRANCISCO DE ASSIS</t>
  </si>
  <si>
    <t>ALCAIDE</t>
  </si>
  <si>
    <t>ALDEIA DE SANTA MARGARIDA</t>
  </si>
  <si>
    <t>ÁLVARO</t>
  </si>
  <si>
    <t>ARANHAS</t>
  </si>
  <si>
    <t>MONTES DA SENHORA</t>
  </si>
  <si>
    <t>CABEÇUDO</t>
  </si>
  <si>
    <t>FUNDADA</t>
  </si>
  <si>
    <t>FRATEL</t>
  </si>
  <si>
    <t>ANÇÃ</t>
  </si>
  <si>
    <t>ALMALAGUÊS</t>
  </si>
  <si>
    <t>ANOBRA</t>
  </si>
  <si>
    <t>ALQUEIDÃO</t>
  </si>
  <si>
    <t>ALVARES</t>
  </si>
  <si>
    <t>SERPINS</t>
  </si>
  <si>
    <t>LAMAS</t>
  </si>
  <si>
    <t>ARAZEDE</t>
  </si>
  <si>
    <t>ALDEIA DAS DEZ</t>
  </si>
  <si>
    <t>CABRIL</t>
  </si>
  <si>
    <t>CARVALHO</t>
  </si>
  <si>
    <t>CUMEEIRA</t>
  </si>
  <si>
    <t>ALFARELOS</t>
  </si>
  <si>
    <t>CANDOSA</t>
  </si>
  <si>
    <t>ARRIFANA</t>
  </si>
  <si>
    <t>SANTIAGO MAIOR</t>
  </si>
  <si>
    <t>BORBA (MATRIZ)</t>
  </si>
  <si>
    <t>ARCOS</t>
  </si>
  <si>
    <t>NOSSA SENHORA DA GRAÇA DO DIVOR</t>
  </si>
  <si>
    <t>CABRELA</t>
  </si>
  <si>
    <t>BROTAS</t>
  </si>
  <si>
    <t>GRANJA</t>
  </si>
  <si>
    <t>MONTE DO TRIGO</t>
  </si>
  <si>
    <t>MONTOITO</t>
  </si>
  <si>
    <t>CORVAL</t>
  </si>
  <si>
    <t>ALCÁÇOVAS</t>
  </si>
  <si>
    <t>BENCATEL</t>
  </si>
  <si>
    <t>GUIA</t>
  </si>
  <si>
    <t>GIÕES</t>
  </si>
  <si>
    <t>AZINHAL</t>
  </si>
  <si>
    <t>SANTA BÁRBARA DE NEXE</t>
  </si>
  <si>
    <t>FERRAGUDO</t>
  </si>
  <si>
    <t>LUZ</t>
  </si>
  <si>
    <t>ALMANCIL</t>
  </si>
  <si>
    <t>ALFERCE</t>
  </si>
  <si>
    <t>ALVOR</t>
  </si>
  <si>
    <t>ARMAÇÃO DE PÊRA</t>
  </si>
  <si>
    <t>CACHOPO</t>
  </si>
  <si>
    <t>BARÃO DE SÃO MIGUEL</t>
  </si>
  <si>
    <t>VILA NOVA DE CACELA</t>
  </si>
  <si>
    <t>CARAPITO</t>
  </si>
  <si>
    <t>BARAÇAL</t>
  </si>
  <si>
    <t>CASTELO RODRIGO</t>
  </si>
  <si>
    <t>ALGODRES</t>
  </si>
  <si>
    <t>ARCOZELO</t>
  </si>
  <si>
    <t>ALDEIA DO BISPO</t>
  </si>
  <si>
    <t>SAMEIRO</t>
  </si>
  <si>
    <t>AVELOSO</t>
  </si>
  <si>
    <t>ERVEDOSA</t>
  </si>
  <si>
    <t>ÁGUAS BELAS</t>
  </si>
  <si>
    <t>ALVOCO DA SERRA</t>
  </si>
  <si>
    <t>ALDEIA NOVA</t>
  </si>
  <si>
    <t>ALMENDRA</t>
  </si>
  <si>
    <t>ALFEIZERÃO</t>
  </si>
  <si>
    <t>ALMOSTER</t>
  </si>
  <si>
    <t>ALVORGE</t>
  </si>
  <si>
    <t>CARVALHAL</t>
  </si>
  <si>
    <t>A DOS FRANCOS</t>
  </si>
  <si>
    <t>U.F. DE CASTANHEIRA DE PÊRA E COENTRAL</t>
  </si>
  <si>
    <t>AGUDA</t>
  </si>
  <si>
    <t>AMOR</t>
  </si>
  <si>
    <t>FAMALICÃO</t>
  </si>
  <si>
    <t>A DOS NEGROS</t>
  </si>
  <si>
    <t>GRAÇA</t>
  </si>
  <si>
    <t>ATOUGUIA DA BALEIA</t>
  </si>
  <si>
    <t>ABIUL</t>
  </si>
  <si>
    <t>ALQUEIDÃO DA SERRA</t>
  </si>
  <si>
    <t>CARNOTA</t>
  </si>
  <si>
    <t>ARRANHÓ</t>
  </si>
  <si>
    <t>ALCOENTRE</t>
  </si>
  <si>
    <t>ALGUBER</t>
  </si>
  <si>
    <t>ALCABIDECHE</t>
  </si>
  <si>
    <t>AJUDA</t>
  </si>
  <si>
    <t>BUCELAS</t>
  </si>
  <si>
    <t>MOITA DOS FERREIROS</t>
  </si>
  <si>
    <t>CARVOEIRA</t>
  </si>
  <si>
    <t>U.F. de Póvoa de Santo Adrião e Olival Basto</t>
  </si>
  <si>
    <t>BARCARENA</t>
  </si>
  <si>
    <t>ALGUEIRÃO-MEM MARTINS</t>
  </si>
  <si>
    <t>SANTO QUINTINO</t>
  </si>
  <si>
    <t>FREIRIA</t>
  </si>
  <si>
    <t>VIALONGA</t>
  </si>
  <si>
    <t>ALFRAGIDE</t>
  </si>
  <si>
    <t>ASSUNÇÃO</t>
  </si>
  <si>
    <t>ALDEIA VELHA</t>
  </si>
  <si>
    <t>NOSSA SENHORA DA EXPECTAÇÃO</t>
  </si>
  <si>
    <t>NOSSA SENHORA DA GRAÇA DE PÓVOA E MEADAS</t>
  </si>
  <si>
    <t>ALDEIA DA MATA</t>
  </si>
  <si>
    <t>CABEÇO DE VIDE</t>
  </si>
  <si>
    <t>BELVER</t>
  </si>
  <si>
    <t>BEIRÃ</t>
  </si>
  <si>
    <t>ASSUMAR</t>
  </si>
  <si>
    <t>ALPALHÃO</t>
  </si>
  <si>
    <t>GALVEIAS</t>
  </si>
  <si>
    <t>ALAGOA</t>
  </si>
  <si>
    <t>CANO</t>
  </si>
  <si>
    <t>ANSIÃES</t>
  </si>
  <si>
    <t>FRENDE</t>
  </si>
  <si>
    <t>AIÃO</t>
  </si>
  <si>
    <t>LOMBA</t>
  </si>
  <si>
    <t>AVELEDA</t>
  </si>
  <si>
    <t>ÁGUAS SANTAS</t>
  </si>
  <si>
    <t>BANHO E CARVALHOSA</t>
  </si>
  <si>
    <t>U.F. DE CUSTÓIAS, LEÇA DO BALIO E GUIFÕES</t>
  </si>
  <si>
    <t>CARVALHOSA</t>
  </si>
  <si>
    <t>AGUIAR DE SOUSA</t>
  </si>
  <si>
    <t>ABRAGÃO</t>
  </si>
  <si>
    <t>BONFIM</t>
  </si>
  <si>
    <t>BALAZAR</t>
  </si>
  <si>
    <t>AGRELA</t>
  </si>
  <si>
    <t>ALFENA</t>
  </si>
  <si>
    <t>ÁRVORE</t>
  </si>
  <si>
    <t>BEMPOSTA</t>
  </si>
  <si>
    <t>BUGALHOS</t>
  </si>
  <si>
    <t>PONTÉVEL</t>
  </si>
  <si>
    <t>ULME</t>
  </si>
  <si>
    <t>COUÇO</t>
  </si>
  <si>
    <t>SÃO JOÃO BAPTISTA</t>
  </si>
  <si>
    <t>AZINHAGA</t>
  </si>
  <si>
    <t>AMÊNDOA</t>
  </si>
  <si>
    <t>ALBURITEL</t>
  </si>
  <si>
    <t>ALCOBERTAS</t>
  </si>
  <si>
    <t>MARINHAIS</t>
  </si>
  <si>
    <t>ABITUREIRAS</t>
  </si>
  <si>
    <t>ALCARAVELA</t>
  </si>
  <si>
    <t>ASSEICEIRA</t>
  </si>
  <si>
    <t>ASSENTIZ</t>
  </si>
  <si>
    <t>ATALAIA</t>
  </si>
  <si>
    <t>TORRÃO</t>
  </si>
  <si>
    <t>COSTA DA CAPARICA</t>
  </si>
  <si>
    <t>SANTO ANTÓNIO DA CHARNECA</t>
  </si>
  <si>
    <t>AZINHEIRA DOS BARROS E SÃO MAMEDE DO SÁDÃO</t>
  </si>
  <si>
    <t>ALHOS VEDROS</t>
  </si>
  <si>
    <t>CANHA</t>
  </si>
  <si>
    <t>ABELA</t>
  </si>
  <si>
    <t>AMORA</t>
  </si>
  <si>
    <t>SESIMBRA (CASTELO)</t>
  </si>
  <si>
    <t>SETÚBAL (SÃO SEBASTIÃO)</t>
  </si>
  <si>
    <t>ABOIM DAS CHOÇAS</t>
  </si>
  <si>
    <t>ALVAREDO</t>
  </si>
  <si>
    <t>ABEDIM</t>
  </si>
  <si>
    <t>AGUALONGA</t>
  </si>
  <si>
    <t>AZIAS</t>
  </si>
  <si>
    <t>ANAIS</t>
  </si>
  <si>
    <t>BOIVÃO</t>
  </si>
  <si>
    <t>AFIFE</t>
  </si>
  <si>
    <t>CORNES</t>
  </si>
  <si>
    <t>BEÇA</t>
  </si>
  <si>
    <t>ÁGUAS FRIAS</t>
  </si>
  <si>
    <t>BARQUEIROS</t>
  </si>
  <si>
    <t>ATEI</t>
  </si>
  <si>
    <t>CANDEDO</t>
  </si>
  <si>
    <t>FONTELAS</t>
  </si>
  <si>
    <t>ALVADIA</t>
  </si>
  <si>
    <t>CELEIRÓS</t>
  </si>
  <si>
    <t>ALVAÇÕES DO CORGO</t>
  </si>
  <si>
    <t>ÁGUA REVÉS E CRASTO</t>
  </si>
  <si>
    <t>ALFARELA DE JALES</t>
  </si>
  <si>
    <t>ABAÇAS</t>
  </si>
  <si>
    <t>ALDEIAS</t>
  </si>
  <si>
    <t>BEIJÓS</t>
  </si>
  <si>
    <t>ALMOFALA</t>
  </si>
  <si>
    <t>AVÕES</t>
  </si>
  <si>
    <t>ABRUNHOSA-A-VELHA</t>
  </si>
  <si>
    <t>ALVITE</t>
  </si>
  <si>
    <t>CERCOSA</t>
  </si>
  <si>
    <t>CANAS DE SENHORIM</t>
  </si>
  <si>
    <t>ARCOZELO DAS MAIAS</t>
  </si>
  <si>
    <t>CASTELO DE PENALVA</t>
  </si>
  <si>
    <t>BESELGA</t>
  </si>
  <si>
    <t>BARRÔ</t>
  </si>
  <si>
    <t>PINHEIRO DE ÁZERE</t>
  </si>
  <si>
    <t>CASTANHEIRO DO SUL</t>
  </si>
  <si>
    <t>BORDONHOS</t>
  </si>
  <si>
    <t>AVELAL</t>
  </si>
  <si>
    <t>ARNAS</t>
  </si>
  <si>
    <t>ADORIGO</t>
  </si>
  <si>
    <t>MONDIM DA BEIRA</t>
  </si>
  <si>
    <t>CAMPO DE BESTEIROS</t>
  </si>
  <si>
    <t>PENDILHE</t>
  </si>
  <si>
    <t>ABRAVESES</t>
  </si>
  <si>
    <t>ALCOFRA</t>
  </si>
  <si>
    <t>Serviço de Formação Profissional da Amadora</t>
  </si>
  <si>
    <t>NÃO</t>
  </si>
  <si>
    <t>AGRUPAMENTO EUROPEU DE INTERESSE ECONÓMICO CIVIL</t>
  </si>
  <si>
    <t>ASSOCIAÇÃO DE DESENVOLVIMENTO</t>
  </si>
  <si>
    <t> Registo Civil Predial Comercial e Automóvel de Horta</t>
  </si>
  <si>
    <t>de Arcos de Valdevez</t>
  </si>
  <si>
    <t>da Sertã</t>
  </si>
  <si>
    <t>de Benfica</t>
  </si>
  <si>
    <t>de Montemor-o-Novo</t>
  </si>
  <si>
    <t>de Vila Real de Santo António</t>
  </si>
  <si>
    <t>DEM</t>
  </si>
  <si>
    <t>S</t>
  </si>
  <si>
    <t>Serviço de Emprego de Guimarães</t>
  </si>
  <si>
    <t>SE Guimarães</t>
  </si>
  <si>
    <t>Av. Alberto Sampaio, 210 (frente às muralhas)</t>
  </si>
  <si>
    <t>Guimarães</t>
  </si>
  <si>
    <t>4810250</t>
  </si>
  <si>
    <t>253469800</t>
  </si>
  <si>
    <t>se.guimaraes@iefp.pt</t>
  </si>
  <si>
    <t>01140</t>
  </si>
  <si>
    <t>CULTURA DE CANA-DE-AÇÚCAR</t>
  </si>
  <si>
    <t>Serviço de Emprego de Torres Novas</t>
  </si>
  <si>
    <t>Rua 25 de Abril, 4 e 6</t>
  </si>
  <si>
    <t>2350-774 TORRES NOVAS</t>
  </si>
  <si>
    <t>249146906</t>
  </si>
  <si>
    <t>se.torresnovas@iefp.pt</t>
  </si>
  <si>
    <t>Quinta-feira da Ascensão</t>
  </si>
  <si>
    <t>12.478</t>
  </si>
  <si>
    <t>5.900</t>
  </si>
  <si>
    <t>1.600</t>
  </si>
  <si>
    <t>1.090</t>
  </si>
  <si>
    <t>MARIA JÚLIA CALDEIRA DIAS CABAÇO</t>
  </si>
  <si>
    <t>SE Amadora</t>
  </si>
  <si>
    <t>1005 - Geólogos</t>
  </si>
  <si>
    <t>ANGEJA</t>
  </si>
  <si>
    <t>AVELÃS DE CIMA</t>
  </si>
  <si>
    <t>CHAVE</t>
  </si>
  <si>
    <t>CACIA</t>
  </si>
  <si>
    <t>REAL</t>
  </si>
  <si>
    <t>PARAMOS</t>
  </si>
  <si>
    <t>PARDILHÓ</t>
  </si>
  <si>
    <t>GAFANHA DA NAZARÉ</t>
  </si>
  <si>
    <t>CASAL COMBA</t>
  </si>
  <si>
    <t>MONTE</t>
  </si>
  <si>
    <t>CESAR</t>
  </si>
  <si>
    <t>ESMORIZ</t>
  </si>
  <si>
    <t>PESSEGUEIRO DO VOUGA</t>
  </si>
  <si>
    <t>GAFANHA DA BOA HORA</t>
  </si>
  <si>
    <t>SÃO PEDRO DE CASTELÕES</t>
  </si>
  <si>
    <t>MESSEJANA</t>
  </si>
  <si>
    <t>SANTA CRUZ</t>
  </si>
  <si>
    <t>VILA NOVA DA BARONIA</t>
  </si>
  <si>
    <t>BALEIZÃO</t>
  </si>
  <si>
    <t>SANTA BÁRBARA DE PADRÕES</t>
  </si>
  <si>
    <t>FARO DO ALENTEJO</t>
  </si>
  <si>
    <t>CORTE DO PINTO</t>
  </si>
  <si>
    <t>PÓVOA DE SÃO MIGUEL</t>
  </si>
  <si>
    <t>SABÓIA</t>
  </si>
  <si>
    <t>SANTANA DA SERRA</t>
  </si>
  <si>
    <t>PIAS</t>
  </si>
  <si>
    <t>SELMES</t>
  </si>
  <si>
    <t>BICO</t>
  </si>
  <si>
    <t>ABORIM</t>
  </si>
  <si>
    <t>BASTO</t>
  </si>
  <si>
    <t>ARNÓIA</t>
  </si>
  <si>
    <t>FORJÃES</t>
  </si>
  <si>
    <t>ESTORÃOS</t>
  </si>
  <si>
    <t>AZURÉM</t>
  </si>
  <si>
    <t>FERREIROS</t>
  </si>
  <si>
    <t>CAMPO DO GERÊS</t>
  </si>
  <si>
    <t>EIRA VEDRA</t>
  </si>
  <si>
    <t>BRUFE</t>
  </si>
  <si>
    <t>CABANELAS</t>
  </si>
  <si>
    <t>INFIAS</t>
  </si>
  <si>
    <t>CEREJAIS</t>
  </si>
  <si>
    <t>BABE</t>
  </si>
  <si>
    <t>FONTE LONGA</t>
  </si>
  <si>
    <t>POIARES</t>
  </si>
  <si>
    <t>ARCAS</t>
  </si>
  <si>
    <t>GENÍSIO</t>
  </si>
  <si>
    <t>ABREIRO</t>
  </si>
  <si>
    <t>CABEÇA BOA</t>
  </si>
  <si>
    <t>FREIXIEL</t>
  </si>
  <si>
    <t>CARÇÃO</t>
  </si>
  <si>
    <t>INGUIAS</t>
  </si>
  <si>
    <t>ALMACEDA</t>
  </si>
  <si>
    <t>BOIDOBRA</t>
  </si>
  <si>
    <t>ALCARIA</t>
  </si>
  <si>
    <t>LADOEIRO</t>
  </si>
  <si>
    <t>CAMBAS</t>
  </si>
  <si>
    <t>BENQUERENÇA</t>
  </si>
  <si>
    <t>SÃO PEDRO DO ESTEVAL</t>
  </si>
  <si>
    <t>SÃO JOÃO DO PESO</t>
  </si>
  <si>
    <t>PERAIS</t>
  </si>
  <si>
    <t>BENFEITA</t>
  </si>
  <si>
    <t>CADIMA</t>
  </si>
  <si>
    <t>BRASFEMES</t>
  </si>
  <si>
    <t>EGA</t>
  </si>
  <si>
    <t>MAIORCA</t>
  </si>
  <si>
    <t>GÂNDARAS</t>
  </si>
  <si>
    <t>SEIXO</t>
  </si>
  <si>
    <t>CARAPINHEIRA</t>
  </si>
  <si>
    <t>ALVOCO DAS VÁRZEAS</t>
  </si>
  <si>
    <t>DORNELAS DO ZÊZERE</t>
  </si>
  <si>
    <t>FIGUEIRA DE LORVÃO</t>
  </si>
  <si>
    <t>ESPINHAL</t>
  </si>
  <si>
    <t>FIGUEIRÓ DO CAMPO</t>
  </si>
  <si>
    <t>CARAPINHA</t>
  </si>
  <si>
    <t>LAVEGADAS</t>
  </si>
  <si>
    <t>CAPELINS (SANTO ANTÓNIO)</t>
  </si>
  <si>
    <t>IGREJINHA</t>
  </si>
  <si>
    <t>ORADA</t>
  </si>
  <si>
    <t>GLÓRIA</t>
  </si>
  <si>
    <t>NOSSA SENHORA DE MACHEDE</t>
  </si>
  <si>
    <t>SANTIAGO DO ESCOURAL</t>
  </si>
  <si>
    <t>CABEÇÃO</t>
  </si>
  <si>
    <t>MONSARAZ</t>
  </si>
  <si>
    <t>LANDEIRA</t>
  </si>
  <si>
    <t>CILADAS</t>
  </si>
  <si>
    <t>PADERNE</t>
  </si>
  <si>
    <t>MARTIM LONGO</t>
  </si>
  <si>
    <t>BORDEIRA</t>
  </si>
  <si>
    <t>MONTENEGRO</t>
  </si>
  <si>
    <t>PORCHES</t>
  </si>
  <si>
    <t>ODIÁXERE</t>
  </si>
  <si>
    <t>ALTE</t>
  </si>
  <si>
    <t>MARMELETE</t>
  </si>
  <si>
    <t>PECHÃO</t>
  </si>
  <si>
    <t>MEXILHOEIRA GRANDE</t>
  </si>
  <si>
    <t>SÃO BARTOLOMEU DE MESSINES</t>
  </si>
  <si>
    <t>SANTA CATARINA DA FONTE DO BISPO</t>
  </si>
  <si>
    <t>BUDENS</t>
  </si>
  <si>
    <t>CORTIÇADA</t>
  </si>
  <si>
    <t>CASTELO BOM</t>
  </si>
  <si>
    <t>CARRAPICHANA</t>
  </si>
  <si>
    <t>ESCALHÃO</t>
  </si>
  <si>
    <t>CASAL VASCO</t>
  </si>
  <si>
    <t>CATIVELOS</t>
  </si>
  <si>
    <t>ALDEIA VIÇOSA</t>
  </si>
  <si>
    <t>MANTEIGAS (SANTA MARIA)</t>
  </si>
  <si>
    <t>BARREIRA</t>
  </si>
  <si>
    <t>FREIXEDAS</t>
  </si>
  <si>
    <t>GIRABOLHOS</t>
  </si>
  <si>
    <t>CASTANHEIRA</t>
  </si>
  <si>
    <t>CASTELO MELHOR</t>
  </si>
  <si>
    <t>BÁRRIO</t>
  </si>
  <si>
    <t>MAÇÃS DE DONA MARIA</t>
  </si>
  <si>
    <t>AVELAR</t>
  </si>
  <si>
    <t>REGUENGO DO FETAL</t>
  </si>
  <si>
    <t>ROLIÇA</t>
  </si>
  <si>
    <t>ALVORNINHA</t>
  </si>
  <si>
    <t>AREGA</t>
  </si>
  <si>
    <t>ARRABAL</t>
  </si>
  <si>
    <t>VIEIRA DE LEIRIA</t>
  </si>
  <si>
    <t>AMOREIRA</t>
  </si>
  <si>
    <t>SERRA D'EL-REI</t>
  </si>
  <si>
    <t>ALMAGREIRA</t>
  </si>
  <si>
    <t>CALVARIA DE CIMA</t>
  </si>
  <si>
    <t>MECA</t>
  </si>
  <si>
    <t>AVEIRAS DE BAIXO</t>
  </si>
  <si>
    <t>PERAL</t>
  </si>
  <si>
    <t>SÃO DOMINGOS DE RANA</t>
  </si>
  <si>
    <t>ALCÂNTARA</t>
  </si>
  <si>
    <t>FANHÕES</t>
  </si>
  <si>
    <t>REGUENGO GRANDE</t>
  </si>
  <si>
    <t>ENCARNAÇÃO</t>
  </si>
  <si>
    <t>U.F. de Ramada e Caneças</t>
  </si>
  <si>
    <t>PORTO SALVO</t>
  </si>
  <si>
    <t>COLARES</t>
  </si>
  <si>
    <t>SAPATARIA</t>
  </si>
  <si>
    <t>PONTE DO ROL</t>
  </si>
  <si>
    <t>ÁGUAS LIVRES</t>
  </si>
  <si>
    <t>CHANCELARIA</t>
  </si>
  <si>
    <t>ESPERANÇA</t>
  </si>
  <si>
    <t>NOSSA SENHORA DA GRAÇA DOS DEGOLADOS</t>
  </si>
  <si>
    <t>SANTA MARIA DA DEVESA</t>
  </si>
  <si>
    <t>GÁFETE</t>
  </si>
  <si>
    <t>SÃO BRÁS E SÃO LOURENÇO</t>
  </si>
  <si>
    <t>COMENDA</t>
  </si>
  <si>
    <t>SANTA MARIA DE MARVÃO</t>
  </si>
  <si>
    <t>MONTALVÃO</t>
  </si>
  <si>
    <t>MONTARGIL</t>
  </si>
  <si>
    <t>ALEGRETE</t>
  </si>
  <si>
    <t>CASA BRANCA</t>
  </si>
  <si>
    <t>CANDEMIL</t>
  </si>
  <si>
    <t>GESTAÇÔ</t>
  </si>
  <si>
    <t>AIRÃES</t>
  </si>
  <si>
    <t>RIO TINTO</t>
  </si>
  <si>
    <t>CAÍDE DE REI</t>
  </si>
  <si>
    <t>FOLGOSA</t>
  </si>
  <si>
    <t>CONSTANCE</t>
  </si>
  <si>
    <t>U.F. DE MATOSINHOS E LEÇA DA PALMEIRA</t>
  </si>
  <si>
    <t>EIRIZ</t>
  </si>
  <si>
    <t>ASTROMIL</t>
  </si>
  <si>
    <t>BOELHE</t>
  </si>
  <si>
    <t>CAMPANHÃ</t>
  </si>
  <si>
    <t>ESTELA</t>
  </si>
  <si>
    <t>ÁGUA LONGA</t>
  </si>
  <si>
    <t>MURO</t>
  </si>
  <si>
    <t>ERMESINDE</t>
  </si>
  <si>
    <t>AVINTES</t>
  </si>
  <si>
    <t>MARTINCHEL</t>
  </si>
  <si>
    <t>MINDE</t>
  </si>
  <si>
    <t>BENFICA DO RIBATEJO</t>
  </si>
  <si>
    <t>SAMORA CORREIA</t>
  </si>
  <si>
    <t>VALADA</t>
  </si>
  <si>
    <t>VALE DE CAVALOS</t>
  </si>
  <si>
    <t>MONTALVO</t>
  </si>
  <si>
    <t>SÃO JOSÉ DA LAMAROSA</t>
  </si>
  <si>
    <t>NOSSA SENHORA DE FÁTIMA</t>
  </si>
  <si>
    <t>BECO</t>
  </si>
  <si>
    <t>CARDIGOS</t>
  </si>
  <si>
    <t>ATOUGUIA</t>
  </si>
  <si>
    <t>ARROUQUELAS</t>
  </si>
  <si>
    <t>MUGE</t>
  </si>
  <si>
    <t>ABRÃ</t>
  </si>
  <si>
    <t>SANTIAGO DE MONTALEGRE</t>
  </si>
  <si>
    <t>CARREGUEIROS</t>
  </si>
  <si>
    <t>PRAIA DO RIBATEJO</t>
  </si>
  <si>
    <t>SÃO MARTINHO</t>
  </si>
  <si>
    <t>SAMOUCO</t>
  </si>
  <si>
    <t>U.F. ALMADA, COVA DA PIEDADE, PRAGAL E CACILHAS</t>
  </si>
  <si>
    <t>U.F. ALTO DO SEIXALINHO, SANTO ANDRÉ E VERDERENA</t>
  </si>
  <si>
    <t>MELIDES</t>
  </si>
  <si>
    <t>SARILHOS GRANDES</t>
  </si>
  <si>
    <t>PINHAL NOVO</t>
  </si>
  <si>
    <t>ALVALADE</t>
  </si>
  <si>
    <t>CORROIOS</t>
  </si>
  <si>
    <t>SESIMBRA (SANTIAGO)</t>
  </si>
  <si>
    <t>GÂMBIA-PONTES-ALTO DA GUERRA</t>
  </si>
  <si>
    <t>PORTO COVO</t>
  </si>
  <si>
    <t>AGUIÃ</t>
  </si>
  <si>
    <t>COUSSO</t>
  </si>
  <si>
    <t>BARBEITA</t>
  </si>
  <si>
    <t>BOIVÃES</t>
  </si>
  <si>
    <t>SÃO PEDRO D'ARCOS</t>
  </si>
  <si>
    <t>CERDAL</t>
  </si>
  <si>
    <t>ALVARÃES</t>
  </si>
  <si>
    <t>COVAS</t>
  </si>
  <si>
    <t>FAVAIOS</t>
  </si>
  <si>
    <t>COVAS DO BARROSO</t>
  </si>
  <si>
    <t>ANELHE</t>
  </si>
  <si>
    <t>CIDADELHE</t>
  </si>
  <si>
    <t>BILHÓ</t>
  </si>
  <si>
    <t>CERVOS</t>
  </si>
  <si>
    <t>FIOLHOSO</t>
  </si>
  <si>
    <t>LOUREIRO</t>
  </si>
  <si>
    <t>CANEDO</t>
  </si>
  <si>
    <t>COVAS DO DOURO</t>
  </si>
  <si>
    <t>CUMIEIRA</t>
  </si>
  <si>
    <t>ALGERIZ</t>
  </si>
  <si>
    <t>BORNES DE AGUIAR</t>
  </si>
  <si>
    <t>ANDRÃES</t>
  </si>
  <si>
    <t>CIMBRES</t>
  </si>
  <si>
    <t>CABANAS DE VIRIATO</t>
  </si>
  <si>
    <t>ESPADANEDO</t>
  </si>
  <si>
    <t>BRITIANDE</t>
  </si>
  <si>
    <t>ALCAFACHE</t>
  </si>
  <si>
    <t>ARCOZELOS</t>
  </si>
  <si>
    <t>PINHEIRO</t>
  </si>
  <si>
    <t>ESMOLFE</t>
  </si>
  <si>
    <t>CASTAINÇO</t>
  </si>
  <si>
    <t>CÁRQUERE</t>
  </si>
  <si>
    <t>SÃO JOANINHO</t>
  </si>
  <si>
    <t>ERVEDOSA DO DOURO</t>
  </si>
  <si>
    <t>FIGUEIREDO DE ALVA</t>
  </si>
  <si>
    <t>FERREIRA DE AVES</t>
  </si>
  <si>
    <t>CARREGAL</t>
  </si>
  <si>
    <t>SALZEDAS</t>
  </si>
  <si>
    <t>CANAS DE SANTA MARIA</t>
  </si>
  <si>
    <t>QUEIRIGA</t>
  </si>
  <si>
    <t>BODIOSA</t>
  </si>
  <si>
    <t>CAMPIA</t>
  </si>
  <si>
    <t>Serviço de Formação Profissional de Águeda</t>
  </si>
  <si>
    <t>N/A</t>
  </si>
  <si>
    <t>AGRUPAMENTO EUROPEU DE INTERESSE ECONÓMICO COMERCIAL</t>
  </si>
  <si>
    <t>ASSOCIAÇÃO DE SOLIDARIEDADE NO DOMÍNIO DA EDUCAÇÃO</t>
  </si>
  <si>
    <t> Registo Civil Predial Comercial e Automóvel de Nisa</t>
  </si>
  <si>
    <t>de Barcelos</t>
  </si>
  <si>
    <t>de Águeda</t>
  </si>
  <si>
    <t>de Caldas da Rainha</t>
  </si>
  <si>
    <t>de Moura</t>
  </si>
  <si>
    <t>R. Dr. Cândido Guerreiro, 45 - 1º Edíficio Nascente 8000 - 318 FARO</t>
  </si>
  <si>
    <t>LANHELAS</t>
  </si>
  <si>
    <t>CTE Vila Nova de Famalicão</t>
  </si>
  <si>
    <t>Serviço de Emprego de Vila Nova de Famalicão</t>
  </si>
  <si>
    <t>SE Vila Nova de Famalicão</t>
  </si>
  <si>
    <t>N-EMVF</t>
  </si>
  <si>
    <t>Alameda Padre Manuel Simões, 222</t>
  </si>
  <si>
    <t>Vila Nova de Famalicão</t>
  </si>
  <si>
    <t>4760286</t>
  </si>
  <si>
    <t>252219640</t>
  </si>
  <si>
    <t>se.famalicao@iefp.pt</t>
  </si>
  <si>
    <t>01150</t>
  </si>
  <si>
    <t>CULTURA DE TABACO</t>
  </si>
  <si>
    <t>Centro de Emprego de Oeste Norte</t>
  </si>
  <si>
    <t>L-EMON</t>
  </si>
  <si>
    <t>Serviço de Emprego de Alcobaça</t>
  </si>
  <si>
    <t>Largo 5 de Outubro, 18</t>
  </si>
  <si>
    <t>2460-019 ALCOBAÇA</t>
  </si>
  <si>
    <t>262095165</t>
  </si>
  <si>
    <t>se.alcobaca@iefp.pt</t>
  </si>
  <si>
    <t>54.981</t>
  </si>
  <si>
    <t>26.500</t>
  </si>
  <si>
    <t>7.200</t>
  </si>
  <si>
    <t>1.040</t>
  </si>
  <si>
    <t>ASSUNÇÃO SIMÕES</t>
  </si>
  <si>
    <t>Servicos Centrais</t>
  </si>
  <si>
    <t>S Centrais</t>
  </si>
  <si>
    <t>ASSUNCAO.SIMOES@IEFP.PT</t>
  </si>
  <si>
    <t>1006 - Topógrafos</t>
  </si>
  <si>
    <t>BRANCA</t>
  </si>
  <si>
    <t>ESCARIZ</t>
  </si>
  <si>
    <t>ESGUEIRA</t>
  </si>
  <si>
    <t>SANTA MARIA DE SARDOURA</t>
  </si>
  <si>
    <t>SILVALDE</t>
  </si>
  <si>
    <t>SALREU</t>
  </si>
  <si>
    <t>ESCAPÃES</t>
  </si>
  <si>
    <t>GAFANHA DO CARMO</t>
  </si>
  <si>
    <t>LUSO</t>
  </si>
  <si>
    <t>FAJÕES</t>
  </si>
  <si>
    <t>PALHAÇA</t>
  </si>
  <si>
    <t>MACEDA</t>
  </si>
  <si>
    <t>ROCAS DO VOUGA</t>
  </si>
  <si>
    <t>OUCA</t>
  </si>
  <si>
    <t>CEPELOS</t>
  </si>
  <si>
    <t>SÃO JOÃO DE NEGRILHOS</t>
  </si>
  <si>
    <t>SÃO BARNABÉ</t>
  </si>
  <si>
    <t>U.F. de Beja (Salvador e Santa Maria da Feira)</t>
  </si>
  <si>
    <t>SÃO MARCOS DA ATABOEIRA</t>
  </si>
  <si>
    <t>VILA ALVA</t>
  </si>
  <si>
    <t>U.F. DE ALFUNDÃO E PEROGUARDA</t>
  </si>
  <si>
    <t>ESPÍRITO SANTO</t>
  </si>
  <si>
    <t>SOBRAL DA ADIÇA</t>
  </si>
  <si>
    <t>SÃO LUÍS</t>
  </si>
  <si>
    <t>U.F. DE GARVÃO E SANTA LUZIA</t>
  </si>
  <si>
    <t>VILA VERDE DE FICALHO</t>
  </si>
  <si>
    <t>CAIRES</t>
  </si>
  <si>
    <t>ADÃES</t>
  </si>
  <si>
    <t>ESPORÕES</t>
  </si>
  <si>
    <t>BUCOS</t>
  </si>
  <si>
    <t>BORBA DE MONTANHA</t>
  </si>
  <si>
    <t>GEMESES</t>
  </si>
  <si>
    <t>BARCO</t>
  </si>
  <si>
    <t>GALEGOS</t>
  </si>
  <si>
    <t>CARVALHEIRA</t>
  </si>
  <si>
    <t>GUILHOFREI</t>
  </si>
  <si>
    <t>CASTELÕES</t>
  </si>
  <si>
    <t>CERVÃES</t>
  </si>
  <si>
    <t>VIZELA (SANTO ADRIÃO)</t>
  </si>
  <si>
    <t>SAMBADE</t>
  </si>
  <si>
    <t>BAÇAL</t>
  </si>
  <si>
    <t>LINHARES</t>
  </si>
  <si>
    <t>U.F. DE FREIXO DE ESPADA À CINTA E MAZOUCO</t>
  </si>
  <si>
    <t>CARRAPATAS</t>
  </si>
  <si>
    <t>MALHADAS</t>
  </si>
  <si>
    <t>AGUIEIRAS</t>
  </si>
  <si>
    <t>BRUÇÓ</t>
  </si>
  <si>
    <t>CARVIÇAIS</t>
  </si>
  <si>
    <t>ROIOS</t>
  </si>
  <si>
    <t>MATELA</t>
  </si>
  <si>
    <t>CELAS</t>
  </si>
  <si>
    <t>MAÇAINHAS</t>
  </si>
  <si>
    <t>BENQUERENÇAS</t>
  </si>
  <si>
    <t>CORTES DO MEIO</t>
  </si>
  <si>
    <t>ALCONGOSTA</t>
  </si>
  <si>
    <t>MEDELIM</t>
  </si>
  <si>
    <t>ISNA</t>
  </si>
  <si>
    <t>MEIMÃO</t>
  </si>
  <si>
    <t>U.F. DE PROENÇA-A-NOVA E PERAL</t>
  </si>
  <si>
    <t>CASTELO</t>
  </si>
  <si>
    <t>SARNADAS DE RÓDÃO</t>
  </si>
  <si>
    <t>CELAVISA</t>
  </si>
  <si>
    <t>CORDINHÃ</t>
  </si>
  <si>
    <t>CEIRA</t>
  </si>
  <si>
    <t>FURADOURO</t>
  </si>
  <si>
    <t>MARINHA DAS ONDAS</t>
  </si>
  <si>
    <t>VILA NOVA DO CEIRA</t>
  </si>
  <si>
    <t>U.F. DE FOZ DE AROUCE E CASAL DE ERMIO</t>
  </si>
  <si>
    <t>CARAPELHOS</t>
  </si>
  <si>
    <t>VILA NOVA</t>
  </si>
  <si>
    <t>LICEIA</t>
  </si>
  <si>
    <t>AVÔ</t>
  </si>
  <si>
    <t>JANEIRO DE BAIXO</t>
  </si>
  <si>
    <t>LORVÃO</t>
  </si>
  <si>
    <t>PODENTES</t>
  </si>
  <si>
    <t>GRANJA DO ULMEIRO</t>
  </si>
  <si>
    <t>MIDÕES</t>
  </si>
  <si>
    <t>POIARES (SANTO ANDRÉ)</t>
  </si>
  <si>
    <t>TERENA (SÃO PEDRO)</t>
  </si>
  <si>
    <t>VIMIEIRO</t>
  </si>
  <si>
    <t>RIO DE MOINHOS</t>
  </si>
  <si>
    <t>ÉVORA MONTE (SANTA MARIA)</t>
  </si>
  <si>
    <t>SÃO BENTO DO MATO</t>
  </si>
  <si>
    <t>SÃO CRISTÓVÃO</t>
  </si>
  <si>
    <t>SANTANA</t>
  </si>
  <si>
    <t>AGUIAR</t>
  </si>
  <si>
    <t>PARDAIS</t>
  </si>
  <si>
    <t>FERREIRAS</t>
  </si>
  <si>
    <t>VAQUEIROS</t>
  </si>
  <si>
    <t>ODECEIXE</t>
  </si>
  <si>
    <t>ODELEITE</t>
  </si>
  <si>
    <t>U.F. DE CONCEIÇÃO E ESTOI</t>
  </si>
  <si>
    <t>U.F. DE ESTÔMBAR E PARCHAL</t>
  </si>
  <si>
    <t>U.F. DE BENSAFRIM E BARÃO DE SÃO JOÃO</t>
  </si>
  <si>
    <t>AMEIXIAL</t>
  </si>
  <si>
    <t>QUELFES</t>
  </si>
  <si>
    <t>SÃO MARCOS DA SERRA</t>
  </si>
  <si>
    <t>SANTA LUZIA</t>
  </si>
  <si>
    <t>SAGRES</t>
  </si>
  <si>
    <t>MONTE GORDO</t>
  </si>
  <si>
    <t>DORNELAS</t>
  </si>
  <si>
    <t>FREINEDA</t>
  </si>
  <si>
    <t>FORNO TELHEIRO</t>
  </si>
  <si>
    <t>FIGUEIRÓ DA GRANJA</t>
  </si>
  <si>
    <t>FOLGOSINHO</t>
  </si>
  <si>
    <t>ALVENDRE</t>
  </si>
  <si>
    <t>MANTEIGAS (SÃO PEDRO)</t>
  </si>
  <si>
    <t>CORISCADA</t>
  </si>
  <si>
    <t>LAMEGAL</t>
  </si>
  <si>
    <t>ALDEIA DA PONTE</t>
  </si>
  <si>
    <t>LORIGA</t>
  </si>
  <si>
    <t>COGULA</t>
  </si>
  <si>
    <t>CEDOVIM</t>
  </si>
  <si>
    <t>BENEDITA</t>
  </si>
  <si>
    <t>PELMÁ</t>
  </si>
  <si>
    <t>CHÃO DE COUCE</t>
  </si>
  <si>
    <t>SÃO MAMEDE</t>
  </si>
  <si>
    <t>PÓ</t>
  </si>
  <si>
    <t>CARVALHAL BENFEITO</t>
  </si>
  <si>
    <t>CAMPELO</t>
  </si>
  <si>
    <t>CARANGUEJEIRA</t>
  </si>
  <si>
    <t>VALADO DOS FRADES</t>
  </si>
  <si>
    <t>OLHO MARINHO</t>
  </si>
  <si>
    <t>VILA FACAIA</t>
  </si>
  <si>
    <t>FERREL</t>
  </si>
  <si>
    <t>CARNIDE</t>
  </si>
  <si>
    <t>JUNCAL</t>
  </si>
  <si>
    <t>OLHALVO</t>
  </si>
  <si>
    <t>CARDOSAS</t>
  </si>
  <si>
    <t>AVEIRAS DE CIMA</t>
  </si>
  <si>
    <t>VERMELHA</t>
  </si>
  <si>
    <t>U.F. DE CARCAVELOS E PAREDE</t>
  </si>
  <si>
    <t>BEATO</t>
  </si>
  <si>
    <t>SANTA BÁRBARA</t>
  </si>
  <si>
    <t>ERICEIRA</t>
  </si>
  <si>
    <t>Odivelas</t>
  </si>
  <si>
    <t>U.F. ALGÉS, LINDA-A-VELHA E CRUZ QUEBRADA-DAFUNDO</t>
  </si>
  <si>
    <t>RIO DE MOURO</t>
  </si>
  <si>
    <t>SOBRAL DE MONTE AGRAÇO</t>
  </si>
  <si>
    <t>RAMALHAL</t>
  </si>
  <si>
    <t>U.F. ALHANDRA, SÃO JOÃO DOS MONTES E CALHANDRIZ</t>
  </si>
  <si>
    <t>ENCOSTA DO SOL</t>
  </si>
  <si>
    <t>SEDA</t>
  </si>
  <si>
    <t>MOSTEIROS</t>
  </si>
  <si>
    <t>ERVEDAL</t>
  </si>
  <si>
    <t>MONTE DA PEDRA</t>
  </si>
  <si>
    <t>SÃO VICENTE E VENTOSA</t>
  </si>
  <si>
    <t>SÃO SATURNINO</t>
  </si>
  <si>
    <t>MARGEM</t>
  </si>
  <si>
    <t>SANTO ANTÓNIO DAS AREIAS</t>
  </si>
  <si>
    <t>SANTO ALEIXO</t>
  </si>
  <si>
    <t>FOROS DE ARRÃO</t>
  </si>
  <si>
    <t>FORTIOS</t>
  </si>
  <si>
    <t>SANTO AMARO</t>
  </si>
  <si>
    <t>FREGIM</t>
  </si>
  <si>
    <t>GOVE</t>
  </si>
  <si>
    <t>FRIANDE</t>
  </si>
  <si>
    <t>BAGUIM DO MONTE (RIO TINTO)</t>
  </si>
  <si>
    <t>LODARES</t>
  </si>
  <si>
    <t>MILHEIRÓS</t>
  </si>
  <si>
    <t>SOALHÃES</t>
  </si>
  <si>
    <t>U.F. PERAFITA, LAVRA E SANTA CRUZ DO BISPO</t>
  </si>
  <si>
    <t>FERREIRA</t>
  </si>
  <si>
    <t>BALTAR</t>
  </si>
  <si>
    <t>BUSTELO</t>
  </si>
  <si>
    <t>PARANHOS</t>
  </si>
  <si>
    <t>LAUNDOS</t>
  </si>
  <si>
    <t>AVES</t>
  </si>
  <si>
    <t>U.F. DE ALVARELHOS E GUIDÕES</t>
  </si>
  <si>
    <t>AZURARA</t>
  </si>
  <si>
    <t>CANELAS</t>
  </si>
  <si>
    <t>MOURISCAS</t>
  </si>
  <si>
    <t>MOITAS VENDA</t>
  </si>
  <si>
    <t>FAZENDAS DE ALMEIRIM</t>
  </si>
  <si>
    <t>SANTO ESTÊVÃO</t>
  </si>
  <si>
    <t>VILA CHÃ DE OURIQUE</t>
  </si>
  <si>
    <t>CARREGUEIRA</t>
  </si>
  <si>
    <t>SANTA MARGARIDA DA COUTADA</t>
  </si>
  <si>
    <t>CHÃOS</t>
  </si>
  <si>
    <t>POMBALINHO</t>
  </si>
  <si>
    <t>CARVOEIRO</t>
  </si>
  <si>
    <t>CAXARIAS</t>
  </si>
  <si>
    <t>FRÁGUAS</t>
  </si>
  <si>
    <t>U.F. DE GLÓRIA DO RIBATEJO E GRANHO</t>
  </si>
  <si>
    <t>ALCANEDE</t>
  </si>
  <si>
    <t>OLALHAS</t>
  </si>
  <si>
    <t>MEIA VIA</t>
  </si>
  <si>
    <t>TANCOS</t>
  </si>
  <si>
    <t>COMPORTA</t>
  </si>
  <si>
    <t>SÃO FRANCISCO</t>
  </si>
  <si>
    <t>U.F. DE CAPARICA E TRAFARIA</t>
  </si>
  <si>
    <t>U.F. DE BARREIRO E LAVRADIO</t>
  </si>
  <si>
    <t>U.F. DE BAIXA DA BANHEIRA E VALE DA AMOREIRA</t>
  </si>
  <si>
    <t>U.F. DE ATALAIA E ALTO ESTANQUEIRO-JARDIA</t>
  </si>
  <si>
    <t>QUINTA DO ANJO</t>
  </si>
  <si>
    <t>CERCAL</t>
  </si>
  <si>
    <t>FERNÃO FERRO</t>
  </si>
  <si>
    <t>QUINTA DO CONDE</t>
  </si>
  <si>
    <t>SADO</t>
  </si>
  <si>
    <t>ÁZERE</t>
  </si>
  <si>
    <t>CRISTOVAL</t>
  </si>
  <si>
    <t>BARROÇAS E TAIAS</t>
  </si>
  <si>
    <t>COURA</t>
  </si>
  <si>
    <t>BRAVÃES</t>
  </si>
  <si>
    <t>FONTOURA</t>
  </si>
  <si>
    <t>AMONDE</t>
  </si>
  <si>
    <t>GONDARÉM</t>
  </si>
  <si>
    <t>PEGARINHOS</t>
  </si>
  <si>
    <t>OLIVEIRA</t>
  </si>
  <si>
    <t>São Cristóvão de Mondim de Basto</t>
  </si>
  <si>
    <t>CHÃ</t>
  </si>
  <si>
    <t>JOU</t>
  </si>
  <si>
    <t>SEDIELOS</t>
  </si>
  <si>
    <t>SANTA MARINHA</t>
  </si>
  <si>
    <t>GOUVINHAS</t>
  </si>
  <si>
    <t>FONTES</t>
  </si>
  <si>
    <t>BOUÇOÃES</t>
  </si>
  <si>
    <t>BRAGADO</t>
  </si>
  <si>
    <t>ARROIOS</t>
  </si>
  <si>
    <t>OLIVEIRA DO CONDE</t>
  </si>
  <si>
    <t>FERREIROS DE TENDAIS</t>
  </si>
  <si>
    <t>CAMBRES</t>
  </si>
  <si>
    <t>CUNHA BAIXA</t>
  </si>
  <si>
    <t>BALDOS</t>
  </si>
  <si>
    <t>MARMELEIRA</t>
  </si>
  <si>
    <t>SENHORIM</t>
  </si>
  <si>
    <t>RIBEIRADIO</t>
  </si>
  <si>
    <t>GERMIL</t>
  </si>
  <si>
    <t>PENELA DA BEIRA</t>
  </si>
  <si>
    <t>PAUS</t>
  </si>
  <si>
    <t>SÃO JOÃO DE AREIAS</t>
  </si>
  <si>
    <t>NAGOZELO DO DOURO</t>
  </si>
  <si>
    <t>MANHOUCE</t>
  </si>
  <si>
    <t>MIOMA</t>
  </si>
  <si>
    <t>CHOSENDO</t>
  </si>
  <si>
    <t>CHAVÃES</t>
  </si>
  <si>
    <t>SÃO JOÃO DE TAROUCA</t>
  </si>
  <si>
    <t>TOURO</t>
  </si>
  <si>
    <t>CALDE</t>
  </si>
  <si>
    <t>FORNELO DO MONTE</t>
  </si>
  <si>
    <t>Serviço de Formação Profissional de Aljustrel</t>
  </si>
  <si>
    <t>ASSOCIAÇÃO DE SOLIDARIEDADE SOCIAL DE ACTIVIDADES ECONÓMICAS</t>
  </si>
  <si>
    <t> Registo Civil Predial Comercial e Automóvel de Peso da Régua</t>
  </si>
  <si>
    <t>de Basto</t>
  </si>
  <si>
    <t>de Aveiro</t>
  </si>
  <si>
    <t>de Cascais</t>
  </si>
  <si>
    <t>de Ourique</t>
  </si>
  <si>
    <t>Telefone / Fax 
28 915 26 00 / 289 89 01 01</t>
  </si>
  <si>
    <t>RIBA DE ÂNCORA</t>
  </si>
  <si>
    <t>CTE Tâmega e Sousa</t>
  </si>
  <si>
    <t>Serviço de Emprego de Amarante</t>
  </si>
  <si>
    <t>SE Amarante</t>
  </si>
  <si>
    <t>N-EMTS</t>
  </si>
  <si>
    <t>Rua João Pinto Ribeiro, 52</t>
  </si>
  <si>
    <t>Amarante</t>
  </si>
  <si>
    <t>4600084</t>
  </si>
  <si>
    <t>255131430</t>
  </si>
  <si>
    <t>se.amarante@iefp.pt</t>
  </si>
  <si>
    <t>01160</t>
  </si>
  <si>
    <t>CULTURA DE PLANTAS TÊXTEIS</t>
  </si>
  <si>
    <t>Centro de Emprego e Formação Profissional de Leiria</t>
  </si>
  <si>
    <t>C-EFLE</t>
  </si>
  <si>
    <t>Serviço de Emprego de Figueiró dos Vinhos</t>
  </si>
  <si>
    <t>Av. José Malhoa</t>
  </si>
  <si>
    <t>3260-402 FIGUEIRÓ DOS VINHOS</t>
  </si>
  <si>
    <t>236095817</t>
  </si>
  <si>
    <t>se.figueirovinhos@iefp.pt</t>
  </si>
  <si>
    <t>6.227</t>
  </si>
  <si>
    <t>2.400</t>
  </si>
  <si>
    <t>MARIA MANUELA PERALTA DUARTE PONTES</t>
  </si>
  <si>
    <t>mpontes@iefp.pt</t>
  </si>
  <si>
    <t>2010 - Artistas de teatro, bailado, cinema, rádio e televisão</t>
  </si>
  <si>
    <t>RIBEIRA DE FRÁGUAS</t>
  </si>
  <si>
    <t>SANGALHOS</t>
  </si>
  <si>
    <t>FERMEDO</t>
  </si>
  <si>
    <t>OLIVEIRINHA</t>
  </si>
  <si>
    <t>SÃO MARTINHO DE SARDOURA</t>
  </si>
  <si>
    <t>U.F. DE ANTA E GUETIM</t>
  </si>
  <si>
    <t>U.F. DE BEDUÍDO E VEIROS</t>
  </si>
  <si>
    <t>FIÃES</t>
  </si>
  <si>
    <t>ÍLHAVO (SÃO SALVADOR)</t>
  </si>
  <si>
    <t>PAMPILHOSA</t>
  </si>
  <si>
    <t>TORREIRA</t>
  </si>
  <si>
    <t>U.F. DE BUSTOS, TROVISCAL E MAMARROSA</t>
  </si>
  <si>
    <t>VÁLEGA</t>
  </si>
  <si>
    <t>SOSA</t>
  </si>
  <si>
    <t>JUNQUEIRA</t>
  </si>
  <si>
    <t>U.F. DE ALJUSTREL E RIO DE MOINHOS</t>
  </si>
  <si>
    <t>ALDEIA DOS FERNANDES</t>
  </si>
  <si>
    <t>U.F. de Beja (Santiago Maior e São João Baptista)</t>
  </si>
  <si>
    <t>U.F. DE CASTRO VERDE E CASÉVEL</t>
  </si>
  <si>
    <t>VILA RUIVA</t>
  </si>
  <si>
    <t>U.F. DE FERREIRA DO ALENTEJO E CANHESTROS</t>
  </si>
  <si>
    <t xml:space="preserve">U.F. DE MOURA </t>
  </si>
  <si>
    <t>SÃO MARTINHO DAS AMOREIRAS</t>
  </si>
  <si>
    <t>U.F. DE PANOIAS E CONCEIÇÃO</t>
  </si>
  <si>
    <t>U.F. DE SERPA (SALVADOR E SANTA MARIA)</t>
  </si>
  <si>
    <t>VILA DE FRADES</t>
  </si>
  <si>
    <t>CARRAZEDO</t>
  </si>
  <si>
    <t>AIRÓ</t>
  </si>
  <si>
    <t>FIGUEIREDO</t>
  </si>
  <si>
    <t>CODEÇOSO</t>
  </si>
  <si>
    <t>VILA CHÃ</t>
  </si>
  <si>
    <t>FORNELOS</t>
  </si>
  <si>
    <t>BRITO</t>
  </si>
  <si>
    <t>GARFE</t>
  </si>
  <si>
    <t>COVIDE</t>
  </si>
  <si>
    <t>LOUREDO</t>
  </si>
  <si>
    <t>CRUZ</t>
  </si>
  <si>
    <t>COUCIEIRO</t>
  </si>
  <si>
    <t xml:space="preserve">U.F. DE CALDAS DE VIZELA </t>
  </si>
  <si>
    <t>VILAR CHÃO</t>
  </si>
  <si>
    <t>CARRAGOSA</t>
  </si>
  <si>
    <t>MARZAGÃO</t>
  </si>
  <si>
    <t>U.F. DE LAGOAÇA E FORNOS</t>
  </si>
  <si>
    <t>CHACIM</t>
  </si>
  <si>
    <t>ALVITES</t>
  </si>
  <si>
    <t>BRUNHOSO</t>
  </si>
  <si>
    <t>CASTEDO</t>
  </si>
  <si>
    <t>SAMÕES</t>
  </si>
  <si>
    <t>PINELO</t>
  </si>
  <si>
    <t>EDRAL</t>
  </si>
  <si>
    <t>U.F. DE BELMONTE E COLMEAL DA TORRE</t>
  </si>
  <si>
    <t>DOMINGUIZO</t>
  </si>
  <si>
    <t>ALPEDRINHA</t>
  </si>
  <si>
    <t>OLEDO</t>
  </si>
  <si>
    <t>MADEIRÃ</t>
  </si>
  <si>
    <t>MEIMOA</t>
  </si>
  <si>
    <t>U.F. DE SOBREIRA FORMOSA E ALVITO DA BEIRA</t>
  </si>
  <si>
    <t>PEDRÓGÃO PEQUENO</t>
  </si>
  <si>
    <t>VILA VELHA DE RÓDÃO</t>
  </si>
  <si>
    <t>FOLQUES</t>
  </si>
  <si>
    <t>FEBRES</t>
  </si>
  <si>
    <t>CERNACHE</t>
  </si>
  <si>
    <t>ZAMBUJAL</t>
  </si>
  <si>
    <t>TAVAREDE</t>
  </si>
  <si>
    <t>U.F. DE CADAFAZ E COLMEAL</t>
  </si>
  <si>
    <t>U.F. DE LOUSÃ E VILARINHO</t>
  </si>
  <si>
    <t>PRAIA DE MIRA</t>
  </si>
  <si>
    <t>U.F. DE SEMIDE E RIO VIDE</t>
  </si>
  <si>
    <t>MEÃS DO CAMPO</t>
  </si>
  <si>
    <t>BOBADELA</t>
  </si>
  <si>
    <t>U.F. DE SÃO MIGUEL, SANTA EUFÉMIA E RABAÇAL</t>
  </si>
  <si>
    <t>SAMUEL</t>
  </si>
  <si>
    <t>MOURONHO</t>
  </si>
  <si>
    <t>SÃO MIGUEL DE POIARES</t>
  </si>
  <si>
    <t xml:space="preserve">U.F. DE ALANDROAL </t>
  </si>
  <si>
    <t>U.F. DE GAFANHOEIRA (SÃO PEDRO) E SABUGUEIRO</t>
  </si>
  <si>
    <t>BORBA (SÃO BARTOLOMEU)</t>
  </si>
  <si>
    <t>SÃO DOMINGOS DE ANA LOURA</t>
  </si>
  <si>
    <t>SÃO MIGUEL DE MACHEDE</t>
  </si>
  <si>
    <t>CIBORRO</t>
  </si>
  <si>
    <t>PAVIA</t>
  </si>
  <si>
    <t>VERA CRUZ</t>
  </si>
  <si>
    <t>U.F. DE CAMPO E CAMPINHO</t>
  </si>
  <si>
    <t>NOSSA SENHORA DA CONCEIÇÃO E SÃO BARTOLOMEU</t>
  </si>
  <si>
    <t>ALBUFEIRA E OLHOS DE ÁGUA</t>
  </si>
  <si>
    <t>U.F. DE ALCOUTIM E PEREIRO</t>
  </si>
  <si>
    <t>ROGIL</t>
  </si>
  <si>
    <t>ALTURA</t>
  </si>
  <si>
    <t>U.F. DE FARO (SÉ E SÃO PEDRO)</t>
  </si>
  <si>
    <t>U.F. DE LAGOA E CARVOEIRO</t>
  </si>
  <si>
    <t>São Gonçalo de Lagos</t>
  </si>
  <si>
    <t>BOLIQUEIME</t>
  </si>
  <si>
    <t>U.F. DE MONCARAPACHO E FUSETA</t>
  </si>
  <si>
    <t>U.F. DE CONCEIÇÃO E CABANAS DE TAVIRA</t>
  </si>
  <si>
    <t>VILA DO BISPO E RAPOSEIRA</t>
  </si>
  <si>
    <t>EIRADO</t>
  </si>
  <si>
    <t>FREIXO</t>
  </si>
  <si>
    <t>LAJEOSA DO MONDEGO</t>
  </si>
  <si>
    <t>MATA DE LOBOS</t>
  </si>
  <si>
    <t>NESPEREIRA</t>
  </si>
  <si>
    <t>VALE DE AMOREIRA</t>
  </si>
  <si>
    <t>LONGROIVA</t>
  </si>
  <si>
    <t>LAMEIRAS</t>
  </si>
  <si>
    <t>CÓTIMOS</t>
  </si>
  <si>
    <t>CHÃS</t>
  </si>
  <si>
    <t>CELA</t>
  </si>
  <si>
    <t>POUSAFLORES</t>
  </si>
  <si>
    <t>GOLPILHEIRA</t>
  </si>
  <si>
    <t>U.F. DO BOMBARRAL E VALE COVO</t>
  </si>
  <si>
    <t>FOZ DO ARELHO</t>
  </si>
  <si>
    <t>U.F. DE FIGUEIRÓ DOS VINHOS E BAIRRADAS</t>
  </si>
  <si>
    <t>COIMBRÃO</t>
  </si>
  <si>
    <t>VAU</t>
  </si>
  <si>
    <t>CARRIÇO</t>
  </si>
  <si>
    <t>MIRA DE AIRE</t>
  </si>
  <si>
    <t>OTA</t>
  </si>
  <si>
    <t>SANTIAGO DOS VELHOS</t>
  </si>
  <si>
    <t>VILAR</t>
  </si>
  <si>
    <t>U.F. DE CASCAIS E ESTORIL</t>
  </si>
  <si>
    <t>BENFICA</t>
  </si>
  <si>
    <t>LOUSA</t>
  </si>
  <si>
    <t>VIMEIRO</t>
  </si>
  <si>
    <t>U.F. DE CARNAXIDE E QUEIJAS</t>
  </si>
  <si>
    <t>CASAL DE CAMBRA</t>
  </si>
  <si>
    <t>SÃO PEDRO DA CADEIRA</t>
  </si>
  <si>
    <t>U.F. DE ALVERCA DO RIBATEJO E SOBRALINHO</t>
  </si>
  <si>
    <t>FALAGUEIRA-VENDA NOVA</t>
  </si>
  <si>
    <t>CUNHEIRA</t>
  </si>
  <si>
    <t>FIGUEIRA E BARROS</t>
  </si>
  <si>
    <t>U.F. CRATO E MÁRTIRES, FLOR DA ROSA E VALE DO PESO</t>
  </si>
  <si>
    <t>ASSUNÇÃO, AJUDA, SALVADOR E SANTO ILDEFONSO</t>
  </si>
  <si>
    <t>U.F. DE GAVIÃO E ATALAIA</t>
  </si>
  <si>
    <t>SÃO SALVADOR DA ARAMENHA</t>
  </si>
  <si>
    <t>VAIAMONTE</t>
  </si>
  <si>
    <t>SÃO MATIAS</t>
  </si>
  <si>
    <t>LONGOMEL</t>
  </si>
  <si>
    <t>URRA</t>
  </si>
  <si>
    <t>FRIDÃO</t>
  </si>
  <si>
    <t>GRILO</t>
  </si>
  <si>
    <t>IDÃES</t>
  </si>
  <si>
    <t>U.F. DE FÂNZERES E SÃO PEDRO DA COVA</t>
  </si>
  <si>
    <t>MACIEIRA</t>
  </si>
  <si>
    <t>MOREIRA</t>
  </si>
  <si>
    <t>SOBRETÂMEGA</t>
  </si>
  <si>
    <t>U.F. SÃO MAMEDE DE INFESTA E SENHORA DA HORA</t>
  </si>
  <si>
    <t>FIGUEIRÓ</t>
  </si>
  <si>
    <t>BEIRE</t>
  </si>
  <si>
    <t>CABEÇA SANTA</t>
  </si>
  <si>
    <t>RAMALDE</t>
  </si>
  <si>
    <t>RATES</t>
  </si>
  <si>
    <t>MONTE CÓRDOVA</t>
  </si>
  <si>
    <t>U.F. DE BOUGADO (SÃO MARTINHO E SANTIAGO)</t>
  </si>
  <si>
    <t>U.F. DE CAMPO E SOBRADO</t>
  </si>
  <si>
    <t>FAJOZES</t>
  </si>
  <si>
    <t>CANIDELO</t>
  </si>
  <si>
    <t>PEGO</t>
  </si>
  <si>
    <t>MONSANTO</t>
  </si>
  <si>
    <t>RAPOSA</t>
  </si>
  <si>
    <t>BARROSA</t>
  </si>
  <si>
    <t>VALE DA PEDRA</t>
  </si>
  <si>
    <t>U.F. DA CHAMUSCA E PINHEIRO GRANDE</t>
  </si>
  <si>
    <t>BISCAINHO</t>
  </si>
  <si>
    <t>ENVENDOS</t>
  </si>
  <si>
    <t>ESPITE</t>
  </si>
  <si>
    <t>U.F. SALVATERRA DE MAGOS E FOROS DE SALVATERRA</t>
  </si>
  <si>
    <t>ALCANHÕES</t>
  </si>
  <si>
    <t>VALHASCOS</t>
  </si>
  <si>
    <t>PAIALVO</t>
  </si>
  <si>
    <t xml:space="preserve">U.F. DE ALCÁCER DO SAL </t>
  </si>
  <si>
    <t>U.F. DE CHARNECA DE CAPARICA E SOBREDA</t>
  </si>
  <si>
    <t>U.F. DE PALHAIS E COINA</t>
  </si>
  <si>
    <t>U.F. DE GRÂNDOLA E SANTA MARGARIDA DA SERRA</t>
  </si>
  <si>
    <t>U.F. DE GAIO-ROSÁRIO E SARILHOS PEQUENOS</t>
  </si>
  <si>
    <t>U.F. DE MONTIJO E AFONSOEIRO</t>
  </si>
  <si>
    <t>U.F. DE POCEIRÃO E MARATECA</t>
  </si>
  <si>
    <t>ERMIDAS-SADO</t>
  </si>
  <si>
    <t>U.F. SEIXAL, ARRENTELA E ALDEIA DE PAIO PIRES</t>
  </si>
  <si>
    <t>U.F. DE AZEITÃO (SÃO LOURENÇO E SÃO SIMÃO)</t>
  </si>
  <si>
    <t>CABANA MAIOR</t>
  </si>
  <si>
    <t>BELA</t>
  </si>
  <si>
    <t>CUNHA</t>
  </si>
  <si>
    <t>BRITELO</t>
  </si>
  <si>
    <t>BEIRAL DO LIMA</t>
  </si>
  <si>
    <t>FRIESTAS</t>
  </si>
  <si>
    <t>ANHA</t>
  </si>
  <si>
    <t>LOIVO</t>
  </si>
  <si>
    <t>PINHÃO</t>
  </si>
  <si>
    <t>PINHO</t>
  </si>
  <si>
    <t>CIMO DE VILA DA CASTANHEIRA</t>
  </si>
  <si>
    <t>VILA MARIM</t>
  </si>
  <si>
    <t>VILAR DE FERREIROS</t>
  </si>
  <si>
    <t>COVELO DO GERÊS</t>
  </si>
  <si>
    <t>VILARINHO DOS FREIRES</t>
  </si>
  <si>
    <t>U.F. DE CERVA E LIMÕES</t>
  </si>
  <si>
    <t>PARADA DE PINHÃO</t>
  </si>
  <si>
    <t>MEDRÕES</t>
  </si>
  <si>
    <t>CANAVESES</t>
  </si>
  <si>
    <t>CAPELUDOS</t>
  </si>
  <si>
    <t>CAMPEÃ</t>
  </si>
  <si>
    <t>FONTELO</t>
  </si>
  <si>
    <t>PARADA</t>
  </si>
  <si>
    <t>CUJÓ</t>
  </si>
  <si>
    <t>FERREIRIM</t>
  </si>
  <si>
    <t>CABAÇOS</t>
  </si>
  <si>
    <t>PALA</t>
  </si>
  <si>
    <t>VILAR SECO</t>
  </si>
  <si>
    <t>SÃO JOÃO DA SERRA</t>
  </si>
  <si>
    <t>ÍNSUA</t>
  </si>
  <si>
    <t>PÓVOA DE PENELA</t>
  </si>
  <si>
    <t>U.F. DE OVOA E VIMIEIRO</t>
  </si>
  <si>
    <t>PAREDES DA BEIRA</t>
  </si>
  <si>
    <t>PINDELO DOS MILAGRES</t>
  </si>
  <si>
    <t>DESEJOSA</t>
  </si>
  <si>
    <t>VÁRZEA DA SERRA</t>
  </si>
  <si>
    <t>DARDAVAZ</t>
  </si>
  <si>
    <t>VILA COVA À COELHEIRA</t>
  </si>
  <si>
    <t>QUEIRÃ</t>
  </si>
  <si>
    <t>Serviço de Formação Profissional de Alverca</t>
  </si>
  <si>
    <t>ASSOCIAÇÃO DE REGANTES E BENEFICIÁRIOS</t>
  </si>
  <si>
    <t>ASSOCIAÇÃO EMPRESARIAL</t>
  </si>
  <si>
    <t> Registo Civil Predial Comercial e Cartório Notarial de Crato</t>
  </si>
  <si>
    <t>de Bragança</t>
  </si>
  <si>
    <t>de Castelo Branco</t>
  </si>
  <si>
    <t>de Loures</t>
  </si>
  <si>
    <t>de Portalegre</t>
  </si>
  <si>
    <t>Email 
delegacao.algarve@iefp.pt</t>
  </si>
  <si>
    <t>SEIXAS</t>
  </si>
  <si>
    <t>CTE Matosinhos</t>
  </si>
  <si>
    <t>Serviço de Emprego de Matosinhos</t>
  </si>
  <si>
    <t>SE Matosinhos</t>
  </si>
  <si>
    <t>N-EMMT</t>
  </si>
  <si>
    <t>Rua António Carneiro nº 97</t>
  </si>
  <si>
    <t>Matosinhos</t>
  </si>
  <si>
    <t>4450047</t>
  </si>
  <si>
    <t>220989230</t>
  </si>
  <si>
    <t>ce.matosinhos@iefp.pt</t>
  </si>
  <si>
    <t>01191</t>
  </si>
  <si>
    <t>CULTURA DE FLORES E DE PLANTAS ORNAMENTAIS</t>
  </si>
  <si>
    <t>11.632</t>
  </si>
  <si>
    <t>4.900</t>
  </si>
  <si>
    <t>1.100</t>
  </si>
  <si>
    <t>1.010</t>
  </si>
  <si>
    <t>MARIA BEATRIZ FERNANDES LOURENÇO</t>
  </si>
  <si>
    <t>SE Torres Vedras</t>
  </si>
  <si>
    <t>beatriz.lourenco@iefp.pt</t>
  </si>
  <si>
    <t>2011 - Artistas de circo</t>
  </si>
  <si>
    <t>ALBERGARIA-A-VELHA E VALMAIOR</t>
  </si>
  <si>
    <t>SÃO LOURENÇO DO BAIRRO</t>
  </si>
  <si>
    <t>MANSORES</t>
  </si>
  <si>
    <t>SÃO BERNARDO</t>
  </si>
  <si>
    <t>U.F. DE RAIVA, PEDORIDO E PARAÍSO</t>
  </si>
  <si>
    <t>U.F. DE CANELAS E FERMELÃ</t>
  </si>
  <si>
    <t>VACARIÇA</t>
  </si>
  <si>
    <t>MACIEIRA DE SARNES</t>
  </si>
  <si>
    <t>U.F. OVAR,S.JOÃO,ARADA,S.VICENTE DE PEREIRA JUSÃ</t>
  </si>
  <si>
    <t>TALHADAS</t>
  </si>
  <si>
    <t>SANTO ANDRÉ DE VAGOS</t>
  </si>
  <si>
    <t>MACIEIRA DE CAMBRA</t>
  </si>
  <si>
    <t>U.F. DE ALMODÔVAR E GRAÇA DOS PADRÕES</t>
  </si>
  <si>
    <t>BERINGEL</t>
  </si>
  <si>
    <t>SANTANA DE CAMBAS</t>
  </si>
  <si>
    <t>U.F. DE SAFARA E SANTO ALEIXO DA RESTAURAÇÃO</t>
  </si>
  <si>
    <t>VILA NOVA DE MILFONTES</t>
  </si>
  <si>
    <t>U.F. VILA NOVA DE SÃO BENTO E VALE DE VARGO</t>
  </si>
  <si>
    <t>ALDREU</t>
  </si>
  <si>
    <t>GUALTAR</t>
  </si>
  <si>
    <t>CAVEZ</t>
  </si>
  <si>
    <t>FERVENÇA</t>
  </si>
  <si>
    <t>U.F. DE APÚLIA E FÃO</t>
  </si>
  <si>
    <t>GOLÃES</t>
  </si>
  <si>
    <t>CALDELAS</t>
  </si>
  <si>
    <t>GERAZ DO MINHO</t>
  </si>
  <si>
    <t>GONDORIZ</t>
  </si>
  <si>
    <t>MOSTEIRO</t>
  </si>
  <si>
    <t>DELÃES</t>
  </si>
  <si>
    <t>DOSSÃOS</t>
  </si>
  <si>
    <t>U.F. DE TAGILDE E VIZELA (SÃO PAIO)</t>
  </si>
  <si>
    <t>VILARELHOS</t>
  </si>
  <si>
    <t>CASTRO DE AVELÃS</t>
  </si>
  <si>
    <t>PARAMBOS</t>
  </si>
  <si>
    <t>CORTIÇOS</t>
  </si>
  <si>
    <t>PALAÇOULO</t>
  </si>
  <si>
    <t>BOUÇA</t>
  </si>
  <si>
    <t>HORTA DA VILARIÇA</t>
  </si>
  <si>
    <t>SAMPAIO</t>
  </si>
  <si>
    <t>SANTULHÃO</t>
  </si>
  <si>
    <t>EDROSA</t>
  </si>
  <si>
    <t>LARDOSA</t>
  </si>
  <si>
    <t>ERADA</t>
  </si>
  <si>
    <t>BARROCA</t>
  </si>
  <si>
    <t>PENHA GARCIA</t>
  </si>
  <si>
    <t>PIÓDÃO</t>
  </si>
  <si>
    <t>MURTEDE</t>
  </si>
  <si>
    <t>SANTO ANTÓNIO DOS OLIVAIS</t>
  </si>
  <si>
    <t>U.F. DE CONDEIXA-A-VELHA E CONDEIXA-A-NOVA</t>
  </si>
  <si>
    <t>PEREIRA</t>
  </si>
  <si>
    <t>LAGARES</t>
  </si>
  <si>
    <t>PESSEGUEIRO</t>
  </si>
  <si>
    <t>SAZES DO LORVÃO</t>
  </si>
  <si>
    <t>PÓVOA DE MIDÕES</t>
  </si>
  <si>
    <t>U.F. DE SÃO GREGÓRIO E SANTA JUSTA</t>
  </si>
  <si>
    <t>VEIROS</t>
  </si>
  <si>
    <t>TORRE DE COELHEIROS</t>
  </si>
  <si>
    <t>FOROS DE VALE DE FIGUEIRA</t>
  </si>
  <si>
    <t>U.F. DE AMIEIRA E ALQUEVA</t>
  </si>
  <si>
    <t>QUARTEIRA</t>
  </si>
  <si>
    <t>U.F. DE ALCANTARILHA E PÊRA</t>
  </si>
  <si>
    <t>U.F. DE LUZ DE TAVIRA E SANTO ESTÊVÃO</t>
  </si>
  <si>
    <t>FORNINHOS</t>
  </si>
  <si>
    <t>MALHADA SORDA</t>
  </si>
  <si>
    <t>VERMIOSA</t>
  </si>
  <si>
    <t>PAÇOS DA SERRA</t>
  </si>
  <si>
    <t>AVELÃS DA RIBEIRA</t>
  </si>
  <si>
    <t>MARIALVA</t>
  </si>
  <si>
    <t>MANIGOTO</t>
  </si>
  <si>
    <t>ALFAIATES</t>
  </si>
  <si>
    <t>PINHANÇOS</t>
  </si>
  <si>
    <t>CUSTÓIAS</t>
  </si>
  <si>
    <t>ÉVORA DE ALCOBAÇA</t>
  </si>
  <si>
    <t>PUSSOS SÃO PEDRO</t>
  </si>
  <si>
    <t>SANTIAGO DA GUARDA</t>
  </si>
  <si>
    <t>LANDAL</t>
  </si>
  <si>
    <t>MACEIRA</t>
  </si>
  <si>
    <t>GAEIRAS</t>
  </si>
  <si>
    <t>LOURIÇAL</t>
  </si>
  <si>
    <t>PEDREIRAS</t>
  </si>
  <si>
    <t>VENTOSA</t>
  </si>
  <si>
    <t>VALE DO PARAÍSO</t>
  </si>
  <si>
    <t>U.F. DO CADAVAL E PÊRO MONIZ</t>
  </si>
  <si>
    <t>CAMPOLIDE</t>
  </si>
  <si>
    <t>U.F. DE MOSCAVIDE E PORTELA</t>
  </si>
  <si>
    <t>RIBAMAR</t>
  </si>
  <si>
    <t>MILHARADO</t>
  </si>
  <si>
    <t>U.F. OEIRAS,SÃO JULIÃO DA BARRA,PAÇO DE ARCOS E CAXIAS</t>
  </si>
  <si>
    <t>U.F. DE AGUALVA E MIRA-SINTRA</t>
  </si>
  <si>
    <t>SILVEIRA</t>
  </si>
  <si>
    <t>U.F. DE CASTANHEIRA DO RIBATEJO E CACHOEIRAS</t>
  </si>
  <si>
    <t>MINA DE ÁGUA</t>
  </si>
  <si>
    <t>U.F. DE ALCÓRREGO E MARANHÃO</t>
  </si>
  <si>
    <t>CAIA, SÃO PEDRO E ALCÁÇOVA</t>
  </si>
  <si>
    <t>TOLOSA</t>
  </si>
  <si>
    <t>U.F. DE PONTE DE SOR, TRAMAGA E VALE DE AÇOR</t>
  </si>
  <si>
    <t>U.F. DA SÉ E SÃO LOURENÇO</t>
  </si>
  <si>
    <t>GONDAR</t>
  </si>
  <si>
    <t>LOIVOS DO MONTE</t>
  </si>
  <si>
    <t>JUGUEIROS</t>
  </si>
  <si>
    <t>U.F. DE FOZ DO SOUSA E COVELO</t>
  </si>
  <si>
    <t>MEINEDO</t>
  </si>
  <si>
    <t>SÃO PEDRO FINS</t>
  </si>
  <si>
    <t>TABUADO</t>
  </si>
  <si>
    <t>FREAMUNDE</t>
  </si>
  <si>
    <t>CETE</t>
  </si>
  <si>
    <t>U.F. DE ALDOAR, FOZ DO DOURO E NEVOGILDE</t>
  </si>
  <si>
    <t>U.F. DE AVER-O-MAR, AMORIM E TERROSO</t>
  </si>
  <si>
    <t>REBORDÕES</t>
  </si>
  <si>
    <t>U.F. DE CORONADO (SÃO ROMÃO E SÃO MAMEDE)</t>
  </si>
  <si>
    <t>GIÃO</t>
  </si>
  <si>
    <t>MADALENA</t>
  </si>
  <si>
    <t>SERRA DE SANTO ANTÓNIO</t>
  </si>
  <si>
    <t>U.F. DO CARTAXO E VALE DA PINTA</t>
  </si>
  <si>
    <t>U.F. DE PARREIRA E CHOUTO</t>
  </si>
  <si>
    <t>SANTANA DO MATO</t>
  </si>
  <si>
    <t>IGREJA NOVA DO SOBRAL</t>
  </si>
  <si>
    <t>ORTIGA</t>
  </si>
  <si>
    <t>FÁTIMA</t>
  </si>
  <si>
    <t>SÃO PEDRO DE TOMAR</t>
  </si>
  <si>
    <t>RIACHOS</t>
  </si>
  <si>
    <t>U.F. DE LARANJEIRO E FEIJÓ</t>
  </si>
  <si>
    <t>U.F. DE PEGÕES</t>
  </si>
  <si>
    <t>SANTO ANDRÉ</t>
  </si>
  <si>
    <t>U.F. DE SETÚBAL</t>
  </si>
  <si>
    <t>CABREIRO</t>
  </si>
  <si>
    <t>GAVE</t>
  </si>
  <si>
    <t>CAMBESES</t>
  </si>
  <si>
    <t>INFESTA</t>
  </si>
  <si>
    <t>CUIDE DE VILA VERDE</t>
  </si>
  <si>
    <t>BERTIANDOS</t>
  </si>
  <si>
    <t>GANFEI</t>
  </si>
  <si>
    <t>AREOSA</t>
  </si>
  <si>
    <t>MENTRESTIDO</t>
  </si>
  <si>
    <t>SANFINS DO DOURO</t>
  </si>
  <si>
    <t>SAPIÃOS</t>
  </si>
  <si>
    <t>CURALHA</t>
  </si>
  <si>
    <t>MESÃO FRIO (SANTO ANDRÉ)</t>
  </si>
  <si>
    <t>U.F. DE CAMPANHÓ E PARADANÇA</t>
  </si>
  <si>
    <t>FERRAL</t>
  </si>
  <si>
    <t>VALONGO DE MILHAIS</t>
  </si>
  <si>
    <t>U.F. DE GALAFURA E COVELINHAS</t>
  </si>
  <si>
    <t>U.F. de Ribeira de Pena (Salvador) e Santo Aleixo de Além-Tâmega</t>
  </si>
  <si>
    <t>PAÇOS</t>
  </si>
  <si>
    <t>SEVER</t>
  </si>
  <si>
    <t>ERVÕES</t>
  </si>
  <si>
    <t>SOUTELO DE AGUIAR</t>
  </si>
  <si>
    <t>FOLHADELA</t>
  </si>
  <si>
    <t>QUEIMADA</t>
  </si>
  <si>
    <t>U.F. DE CURRELOS, PAPÍZIOS E SOBRAL</t>
  </si>
  <si>
    <t>GOSENDE</t>
  </si>
  <si>
    <t>MOIMENTA</t>
  </si>
  <si>
    <t>FERREIROS DE AVÕES</t>
  </si>
  <si>
    <t>FORNOS DE MACEIRA DÃO</t>
  </si>
  <si>
    <t>SOBRAL</t>
  </si>
  <si>
    <t>LAPA DO LOBO</t>
  </si>
  <si>
    <t>SÃO VICENTE DE LAFÕES</t>
  </si>
  <si>
    <t>LUSINDE</t>
  </si>
  <si>
    <t>SOUTO</t>
  </si>
  <si>
    <t>SÃO CIPRIANO</t>
  </si>
  <si>
    <t>U.F. DE SANTA COMBA DÃO E COUTO DO MOSTEIRO</t>
  </si>
  <si>
    <t>RIODADES</t>
  </si>
  <si>
    <t>SÃO MIGUEL DE VILA BOA</t>
  </si>
  <si>
    <t>FAIA</t>
  </si>
  <si>
    <t>GRANJA DO TEDO</t>
  </si>
  <si>
    <t>U.F. DE GOUVIÃES E UCANHA</t>
  </si>
  <si>
    <t>FERREIRÓS DO DÃO</t>
  </si>
  <si>
    <t>U.F. DE VILA NOVA DE PAIVA, ALHAIS E FRÁGUAS</t>
  </si>
  <si>
    <t>CAVERNÃES</t>
  </si>
  <si>
    <t>SÃO MIGUEL DO MATO</t>
  </si>
  <si>
    <t>Serviço de Formação Profissional de Aveiro</t>
  </si>
  <si>
    <t>ASSOCIAÇÃO ESTRANGEIRA</t>
  </si>
  <si>
    <t>ASSOCIAÇÃO RECREATIVA, CULTURAL OU DESPORTIVA</t>
  </si>
  <si>
    <t> Registo Civil Predial Comercial e Cartório Notarial de Mesão Frio</t>
  </si>
  <si>
    <t>de Chaves</t>
  </si>
  <si>
    <t>de Coimbra</t>
  </si>
  <si>
    <t>de Odivelas</t>
  </si>
  <si>
    <t>de Sines</t>
  </si>
  <si>
    <t>Coordenadas GPS
N 37° 1.1605', W 7° 55.7523'</t>
  </si>
  <si>
    <t>U.F. DE ARGA (BAIXO, CIMA E SÃO JOÃO)</t>
  </si>
  <si>
    <t>UNIÃO DAS FREGUESIAS DE ARGA (BAIXO, CIMA E SÃO JOÃO)</t>
  </si>
  <si>
    <t>CTE Penafiel</t>
  </si>
  <si>
    <t>Serviço de Emprego de Penafiel</t>
  </si>
  <si>
    <t>SE Penafiel</t>
  </si>
  <si>
    <t>N-EMPE</t>
  </si>
  <si>
    <t>Av. Sacadura Cabral, 62 - R/ch, Ed. Brasilia</t>
  </si>
  <si>
    <t>Penafiel</t>
  </si>
  <si>
    <t>4560480</t>
  </si>
  <si>
    <t>255131460</t>
  </si>
  <si>
    <t>ce.penafiel@iefp.pt</t>
  </si>
  <si>
    <t>01192</t>
  </si>
  <si>
    <t>OUTRAS CULTURAS TEMPORÁRIAS, N. E.</t>
  </si>
  <si>
    <t>Centro de Emprego e Formação Profissional de Aveiro</t>
  </si>
  <si>
    <t>C-EFAV</t>
  </si>
  <si>
    <t>Serviço de Emprego de Aveiro</t>
  </si>
  <si>
    <t>Cais da Fonte Nova</t>
  </si>
  <si>
    <t>3810-200 AVEIRO</t>
  </si>
  <si>
    <t>234093415</t>
  </si>
  <si>
    <t>se.aveiro@iefp.pt</t>
  </si>
  <si>
    <t>80.880</t>
  </si>
  <si>
    <t>40.500</t>
  </si>
  <si>
    <t>11.500</t>
  </si>
  <si>
    <t>1.350</t>
  </si>
  <si>
    <t>ROSA DE JESUS CORREIA AFONSO</t>
  </si>
  <si>
    <t>SE Sintra</t>
  </si>
  <si>
    <t>rosa.afonso@iefp.pt</t>
  </si>
  <si>
    <t>2019 - Cantores</t>
  </si>
  <si>
    <t>SÃO JOÃO DE LOURE E FROSSOS</t>
  </si>
  <si>
    <t>VILA NOVA DE MONSARROS</t>
  </si>
  <si>
    <t>MOLDES</t>
  </si>
  <si>
    <t>SÃO JACINTO</t>
  </si>
  <si>
    <t>U.F. DE SOBRADO E BAIRROS</t>
  </si>
  <si>
    <t>LOUROSA</t>
  </si>
  <si>
    <t>U.F. DA MEALHADA, VENTOSA DO BAIRRO E ANTES</t>
  </si>
  <si>
    <t>OSSELA</t>
  </si>
  <si>
    <t>U.F. DE CEDRIM E PARADELA</t>
  </si>
  <si>
    <t>U.F. DE FONTE DE ANGEÃO E COVÃO DO LOBO</t>
  </si>
  <si>
    <t>ROGE</t>
  </si>
  <si>
    <t>U.F. DE SANTA CLARA-A-NOVA E GOMES AIRES</t>
  </si>
  <si>
    <t>CABEÇA GORDA</t>
  </si>
  <si>
    <t>SÃO JOÃO DOS CALDEIREIROS</t>
  </si>
  <si>
    <t>LUZIANES-GARE</t>
  </si>
  <si>
    <t>FISCAL</t>
  </si>
  <si>
    <t>ALVELOS</t>
  </si>
  <si>
    <t>MOREIRA DO CASTELO</t>
  </si>
  <si>
    <t>U.F. DE BELINHO E MAR</t>
  </si>
  <si>
    <t>MEDELO</t>
  </si>
  <si>
    <t>COSTA</t>
  </si>
  <si>
    <t>LANHOSO</t>
  </si>
  <si>
    <t>PARADA DO BOURO</t>
  </si>
  <si>
    <t>FRADELOS</t>
  </si>
  <si>
    <t>FREIRIZ</t>
  </si>
  <si>
    <t>VILARES DE VILARIÇA</t>
  </si>
  <si>
    <t>COELHOSO</t>
  </si>
  <si>
    <t>PEREIROS</t>
  </si>
  <si>
    <t>CORUJAS</t>
  </si>
  <si>
    <t>PICOTE</t>
  </si>
  <si>
    <t>CASTRO VICENTE</t>
  </si>
  <si>
    <t>LARINHO</t>
  </si>
  <si>
    <t>SANTA COMBA DE VILARIÇA</t>
  </si>
  <si>
    <t>LOURIÇAL DO CAMPO</t>
  </si>
  <si>
    <t>FERRO</t>
  </si>
  <si>
    <t>BOGAS DE CIMA</t>
  </si>
  <si>
    <t>PROENÇA-A-VELHA</t>
  </si>
  <si>
    <t>ORVALHO</t>
  </si>
  <si>
    <t>SALVADOR</t>
  </si>
  <si>
    <t>TROVISCAL</t>
  </si>
  <si>
    <t>POMARES</t>
  </si>
  <si>
    <t>OURENTÃ</t>
  </si>
  <si>
    <t>SÃO JOÃO DO CAMPO</t>
  </si>
  <si>
    <t>U.F. DE SEBAL E BELIDE</t>
  </si>
  <si>
    <t>SÃO PEDRO</t>
  </si>
  <si>
    <t>SANTO VARÃO</t>
  </si>
  <si>
    <t>UNHAIS-O-VELHO</t>
  </si>
  <si>
    <t>U.F. DE FRIÚMES E PARADELA</t>
  </si>
  <si>
    <t>TAPÉUS</t>
  </si>
  <si>
    <t>SÃO JOÃO DA BOA VISTA</t>
  </si>
  <si>
    <t>U.F. DE ESTREMOZ (SANTA MARIA E SANTO ANDRÉ)</t>
  </si>
  <si>
    <t>CANAVIAIS</t>
  </si>
  <si>
    <t>U.F. DE CORTIÇADAS DE LAVRE E LAVRE</t>
  </si>
  <si>
    <t>U.F. DE SÃO BARTOLOMEU DO OUTEIRO E ORIOLA</t>
  </si>
  <si>
    <t>SALIR</t>
  </si>
  <si>
    <t>U.F. DE ALGOZ E TUNES</t>
  </si>
  <si>
    <t>U.F. DE TAVIRA (SANTA MARIA E SANTIAGO)</t>
  </si>
  <si>
    <t>PENA VERDE</t>
  </si>
  <si>
    <t>NAVE DE HAVER</t>
  </si>
  <si>
    <t>MAÇAL DO CHÃO</t>
  </si>
  <si>
    <t>U.F. ALGODRES, VALE DE AFONSINHO E VILAR DE AMARGO</t>
  </si>
  <si>
    <t>RIBAMONDEGO</t>
  </si>
  <si>
    <t>BENESPERA</t>
  </si>
  <si>
    <t>POÇO DO CANTO</t>
  </si>
  <si>
    <t>SABUGUEIRO</t>
  </si>
  <si>
    <t>HORTA</t>
  </si>
  <si>
    <t>MAIORGA</t>
  </si>
  <si>
    <t>NADADOURO</t>
  </si>
  <si>
    <t>MILAGRES</t>
  </si>
  <si>
    <t>USSEIRA</t>
  </si>
  <si>
    <t>PELARIGA</t>
  </si>
  <si>
    <t>SÃO BENTO</t>
  </si>
  <si>
    <t>VILA VERDE DOS FRANCOS</t>
  </si>
  <si>
    <t>VILA NOVA DA RAINHA</t>
  </si>
  <si>
    <t>U.F. DE LAMAS E CERCAL</t>
  </si>
  <si>
    <t>U.F. DE SACAVÉM E PRIOR VELHO</t>
  </si>
  <si>
    <t>U.F. DE LOURINHÃ E ATALAIA</t>
  </si>
  <si>
    <t>SANTO ISIDORO</t>
  </si>
  <si>
    <t>U.F. ALMARGEM DO BISPO, PÊRO PINHEIRO E MONTELAVAR</t>
  </si>
  <si>
    <t>TURCIFAL</t>
  </si>
  <si>
    <t>U.F. DE PÓVOA DE SANTA IRIA E FORTE DA CASA</t>
  </si>
  <si>
    <t>VENTEIRA</t>
  </si>
  <si>
    <t>U.F. DE BENAVILA E VALONGO</t>
  </si>
  <si>
    <t>U.F. DE BARBACENA E VILA FERNANDO</t>
  </si>
  <si>
    <t>U.F. DE AREZ E AMIEIRA DO TEJO</t>
  </si>
  <si>
    <t>U.F. DE REGUENGO E SÃO JULIÃO</t>
  </si>
  <si>
    <t>JAZENTE</t>
  </si>
  <si>
    <t>SANTA MARINHA DO ZÊZERE</t>
  </si>
  <si>
    <t>U.F. DE GONDOMAR (SÃO COSME), VALBOM E JOVIM</t>
  </si>
  <si>
    <t>NEVOGILDE</t>
  </si>
  <si>
    <t>VILA NOVA DA TELHA</t>
  </si>
  <si>
    <t>VILA BOA DO BISPO</t>
  </si>
  <si>
    <t>MEIXOMIL</t>
  </si>
  <si>
    <t>CRISTELO</t>
  </si>
  <si>
    <t>CAPELA</t>
  </si>
  <si>
    <t>U.F. CEDOFEITA,S.ILDEFONSO,SÉ,MIRAGAIA,S.NICOLAU,VITÓR</t>
  </si>
  <si>
    <t>U.F. DE AGUÇADOURA E NAVAIS</t>
  </si>
  <si>
    <t>REGUENGA</t>
  </si>
  <si>
    <t>GUILHABREU</t>
  </si>
  <si>
    <t>OLIVEIRA DO DOURO</t>
  </si>
  <si>
    <t>TRAMAGAL</t>
  </si>
  <si>
    <t>U.F. DE ALCANENA E VILA MOREIRA</t>
  </si>
  <si>
    <t>U.F. DE EREIRA E LAPA</t>
  </si>
  <si>
    <t>U.F. DE CORUCHE, FAJARDA E ERRA</t>
  </si>
  <si>
    <t>NOSSA SENHORA DO PRANTO</t>
  </si>
  <si>
    <t>U.F. DE MAÇÃO, PENHASCOSO E ABOBOREIRA</t>
  </si>
  <si>
    <t>NOSSA SENHORA DAS MISERICÓRDIAS</t>
  </si>
  <si>
    <t>SÃO SEBASTIÃO</t>
  </si>
  <si>
    <t>AMIAIS DE BAIXO</t>
  </si>
  <si>
    <t>SABACHEIRA</t>
  </si>
  <si>
    <t>U.F. BROGUEIRA, PARCEIROS DE IGREJA E ALCOROCHEL</t>
  </si>
  <si>
    <t>SÃO FRANCISCO DA SERRA</t>
  </si>
  <si>
    <t>CENDUFE</t>
  </si>
  <si>
    <t>LARA</t>
  </si>
  <si>
    <t>MOZELOS</t>
  </si>
  <si>
    <t>LAVRADAS</t>
  </si>
  <si>
    <t>BOALHOSA</t>
  </si>
  <si>
    <t>SÃO PEDRO DA TORRE</t>
  </si>
  <si>
    <t>CARREÇO</t>
  </si>
  <si>
    <t>SAPARDOS</t>
  </si>
  <si>
    <t>SANTA EUGÉNIA</t>
  </si>
  <si>
    <t>ALTURAS DO BARROSO E CERDEDO</t>
  </si>
  <si>
    <t>ERVEDEDO</t>
  </si>
  <si>
    <t>U.F. DE ERMELO E PARDELHAS</t>
  </si>
  <si>
    <t>GRALHAS</t>
  </si>
  <si>
    <t>U.F. DE CARVA E VILARES</t>
  </si>
  <si>
    <t>U.F. DE MOURA MORTA E VINHÓS</t>
  </si>
  <si>
    <t xml:space="preserve">U.F. DE LOBRIGOS </t>
  </si>
  <si>
    <t>FORNOS DO PINHAL</t>
  </si>
  <si>
    <t>TELÕES</t>
  </si>
  <si>
    <t>GUIÃES</t>
  </si>
  <si>
    <t>QUEIMADELA</t>
  </si>
  <si>
    <t>MÕES</t>
  </si>
  <si>
    <t>FIGUEIRA</t>
  </si>
  <si>
    <t>FREIXIOSA</t>
  </si>
  <si>
    <t>TREZÓI</t>
  </si>
  <si>
    <t>U.F. DE CARVALHAL REDONDO E AGUIEIRA</t>
  </si>
  <si>
    <t>U.F. DE ARCA E VARZIELAS</t>
  </si>
  <si>
    <t>PINDO</t>
  </si>
  <si>
    <t>U.F. DE ANTAS E OUROZINHO</t>
  </si>
  <si>
    <t>SÃO JOÃO DE FONTOURA</t>
  </si>
  <si>
    <t>U.F. DE TREIXEDO E NAGOZELA</t>
  </si>
  <si>
    <t>SOUTELO DO DOURO</t>
  </si>
  <si>
    <t>SÃO FÉLIX</t>
  </si>
  <si>
    <t>GRANJAL</t>
  </si>
  <si>
    <t>LONGA</t>
  </si>
  <si>
    <t>U.F. DE GRANJA NOVA E VILA CHÃ DA BEIRA</t>
  </si>
  <si>
    <t>GUARDÃO</t>
  </si>
  <si>
    <t>COTA</t>
  </si>
  <si>
    <t>Serviço de Formação Profissional de Beja</t>
  </si>
  <si>
    <t>TIPO EMPRESA</t>
  </si>
  <si>
    <t>CONFEDERAÇÃO DE COOPERATIVAS</t>
  </si>
  <si>
    <t>ASSOCIAÇÃO SINDICAL</t>
  </si>
  <si>
    <t> Registo Civil Predial Comercial e Cartório Notarial de Mourão</t>
  </si>
  <si>
    <t>de Fafe</t>
  </si>
  <si>
    <t>de Figueiró dos Vinhos</t>
  </si>
  <si>
    <t>de Picoas</t>
  </si>
  <si>
    <t>e Formação de Alcácer do Sal</t>
  </si>
  <si>
    <t>U.F. DE CAMINHA (MATRIZ) E VILARELHO</t>
  </si>
  <si>
    <t>CTEF Porto</t>
  </si>
  <si>
    <t>Serviço de Emprego do Porto</t>
  </si>
  <si>
    <t>SE Porto</t>
  </si>
  <si>
    <t>N-EFPO</t>
  </si>
  <si>
    <t>Rua Guedes de Azevedo, 212</t>
  </si>
  <si>
    <t>Porto</t>
  </si>
  <si>
    <t>4049008</t>
  </si>
  <si>
    <t>220989280</t>
  </si>
  <si>
    <t>se.porto@iefp.pt</t>
  </si>
  <si>
    <t>01210</t>
  </si>
  <si>
    <t>VITICULTURA</t>
  </si>
  <si>
    <t>Serviço de Emprego de Leiria</t>
  </si>
  <si>
    <t>Rua de S. Miguel, Lote 1</t>
  </si>
  <si>
    <t>2410-170 LEIRIA</t>
  </si>
  <si>
    <t>244239746</t>
  </si>
  <si>
    <t>se.leiria@iefp.pt</t>
  </si>
  <si>
    <t>15.553</t>
  </si>
  <si>
    <t>7.800</t>
  </si>
  <si>
    <t>2.100</t>
  </si>
  <si>
    <t>1.140</t>
  </si>
  <si>
    <t>OLGA MARIA ANJOS LOPES ARAÚJO</t>
  </si>
  <si>
    <t>SE Lisboa - Picoas</t>
  </si>
  <si>
    <t>olga.araujo@iefp.pt</t>
  </si>
  <si>
    <t>2012 - Escultores</t>
  </si>
  <si>
    <t>VILARINHO DO BAIRRO</t>
  </si>
  <si>
    <t>ROSSAS</t>
  </si>
  <si>
    <t>SANTA JOANA</t>
  </si>
  <si>
    <t>MILHEIRÓS DE POIARES</t>
  </si>
  <si>
    <t>SÃO MARTINHO DA GÂNDARA</t>
  </si>
  <si>
    <t>U.F. DE SILVA ESCURA E DORNELAS</t>
  </si>
  <si>
    <t>U.F. DE PONTE DE VAGOS E SANTA CATARINA</t>
  </si>
  <si>
    <t>U.F. VILA CHÃ, CODAL E VILA COVA DE PERRINHO</t>
  </si>
  <si>
    <t>NOSSA SENHORA DAS NEVES</t>
  </si>
  <si>
    <t>U.F. S.MIGUEL PINHEIRO,S.PEDRO SOLIS,S.SEBAST. CARROS</t>
  </si>
  <si>
    <t>U.F. de Moura (Santo Agostinho e São João Baptista) e Santo Amador</t>
  </si>
  <si>
    <t>BOAVISTA DOS PINHEIROS</t>
  </si>
  <si>
    <t>GOÃES</t>
  </si>
  <si>
    <t>MIRE DE TIBÃES</t>
  </si>
  <si>
    <t>PEDRAÇA</t>
  </si>
  <si>
    <t>REGO</t>
  </si>
  <si>
    <t>U.F. DE ESPOSENDE, MARINHAS E GANDRA</t>
  </si>
  <si>
    <t>PASSOS</t>
  </si>
  <si>
    <t>CREIXOMIL</t>
  </si>
  <si>
    <t>MONSUL</t>
  </si>
  <si>
    <t>RIBEIRA</t>
  </si>
  <si>
    <t>GÊME</t>
  </si>
  <si>
    <t>U.F. DE AGROBOM, SALDONHA E VALE PEREIRO</t>
  </si>
  <si>
    <t>DONAI</t>
  </si>
  <si>
    <t>PINHAL DO NORTE</t>
  </si>
  <si>
    <t>PÓVOA</t>
  </si>
  <si>
    <t>CARAVELAS</t>
  </si>
  <si>
    <t>MEIRINHOS</t>
  </si>
  <si>
    <t>SEIXO DE MANHOSES</t>
  </si>
  <si>
    <t>PAÇÓ</t>
  </si>
  <si>
    <t>MALPICA DO TEJO</t>
  </si>
  <si>
    <t>ORJAIS</t>
  </si>
  <si>
    <t>CAPINHA</t>
  </si>
  <si>
    <t>ROSMANINHAL</t>
  </si>
  <si>
    <t>SARNADAS DE SÃO SIMÃO</t>
  </si>
  <si>
    <t>VALE DA SENHORA DA PÓVOA</t>
  </si>
  <si>
    <t>VÁRZEA DOS CAVALEIROS</t>
  </si>
  <si>
    <t>POMBEIRO DA BEIRA</t>
  </si>
  <si>
    <t>TOCHA</t>
  </si>
  <si>
    <t>SÃO SILVESTRE</t>
  </si>
  <si>
    <t>U.F. DE VILA SECA E BEM DA FÉ</t>
  </si>
  <si>
    <t>BOM SUCESSO</t>
  </si>
  <si>
    <t>SEIXO DE GATÕES</t>
  </si>
  <si>
    <t>MERUGE</t>
  </si>
  <si>
    <t>FAJÃO-VIDUAL</t>
  </si>
  <si>
    <t>U.F. OLIVEIRA DO MONDEGO E TRAVANCA DO MONDEGO</t>
  </si>
  <si>
    <t>VILA NOVA DE ANÇOS</t>
  </si>
  <si>
    <t>U.F. DE SÃO BENTO DO CORTIÇO E SANTO ESTÊVÃO</t>
  </si>
  <si>
    <t>U.F. DE BACELO E SENHORA DA SAÚDE</t>
  </si>
  <si>
    <t>U.F. NOSSA SENHORA VILA,NOSSA SENHORA BISPO,SILVEIRAS</t>
  </si>
  <si>
    <t>LOULÉ (SÃO CLEMENTE)</t>
  </si>
  <si>
    <t>SÃO PEDRO DE RIO SECO</t>
  </si>
  <si>
    <t>MESQUITELA</t>
  </si>
  <si>
    <t>U.F. DE ALMOFALA E ESCARIGO</t>
  </si>
  <si>
    <t>MATANÇA</t>
  </si>
  <si>
    <t>SÃO PAIO</t>
  </si>
  <si>
    <t>CASAL DE CINZA</t>
  </si>
  <si>
    <t>RABAÇAL</t>
  </si>
  <si>
    <t>BENDADA</t>
  </si>
  <si>
    <t>SANDOMIL</t>
  </si>
  <si>
    <t>GUILHEIRO</t>
  </si>
  <si>
    <t>MUXAGATA</t>
  </si>
  <si>
    <t>SÃO MARTINHO DO PORTO</t>
  </si>
  <si>
    <t>SALIR DE MATOS</t>
  </si>
  <si>
    <t>REGUEIRA DE PONTES</t>
  </si>
  <si>
    <t>SANTA MARIA, SÃO PEDRO E SOBRAL DA LAGOA</t>
  </si>
  <si>
    <t>SERRO VENTOSO</t>
  </si>
  <si>
    <t>U.F. DE ABRIGADA E CABANAS DE TORRES</t>
  </si>
  <si>
    <t>U.F. MANIQUE INTENDENTE,VILA NOVA DE SÃO PEDRO,MAÇUSSA</t>
  </si>
  <si>
    <t>U.F. DE PAINHO E FIGUEIROS</t>
  </si>
  <si>
    <t>LUMIAR</t>
  </si>
  <si>
    <t>U.F. SANTA IRIA DE AZOIA, SÃO JOÃO DA TALHA E BOBADELA</t>
  </si>
  <si>
    <t>U.F. DE MIRAGAIA E MARTELEIRA</t>
  </si>
  <si>
    <t>U.F. DE AZUEIRA E SOBRAL DA ABELHEIRA</t>
  </si>
  <si>
    <t>U.F. DO CACÉM E SÃO MARCOS</t>
  </si>
  <si>
    <t>U.F. DE TERRUGEM E VILA BOIM</t>
  </si>
  <si>
    <t>U.F. ESPÍRITO SANTO,NOSSA SENHORA DA GRAÇA,SÃO SIMÃO</t>
  </si>
  <si>
    <t>U.F. DE RIBEIRA DE NISA E CARREIRAS</t>
  </si>
  <si>
    <t>VALADARES</t>
  </si>
  <si>
    <t>U.F. DE MELRES E MEDAS</t>
  </si>
  <si>
    <t>SOUSELA</t>
  </si>
  <si>
    <t>PEDROUÇOS</t>
  </si>
  <si>
    <t>ALPENDORADA, VÁRZEA E TORRÃO</t>
  </si>
  <si>
    <t>PENAMAIOR</t>
  </si>
  <si>
    <t>U.F. DE LORDELO DO OURO E MASSARELOS</t>
  </si>
  <si>
    <t>U.F. DA PÓVOA DE VARZIM, BEIRIZ E ARGIVAI</t>
  </si>
  <si>
    <t>RORIZ</t>
  </si>
  <si>
    <t>SÃO FÉLIX DA MARINHA</t>
  </si>
  <si>
    <t>U.F. DE MALHOU, LOURICEIRA E ESPINHEIRO</t>
  </si>
  <si>
    <t>U.F. DE AREIAS E PIAS</t>
  </si>
  <si>
    <t>SEIÇA</t>
  </si>
  <si>
    <t>U.F. DE AZAMBUJEIRA E MALAQUEIJO</t>
  </si>
  <si>
    <t>ARNEIRO DAS MILHARIÇAS</t>
  </si>
  <si>
    <t>U.F. DE ALÉM DA RIBEIRA E PEDREIRA</t>
  </si>
  <si>
    <t>U.F. DE OLAIA E PAÇO</t>
  </si>
  <si>
    <t>U.F. SANTIAGO CACÉM,SANTA CRUZ,SÃO BARTOLOMEU DA SERRA</t>
  </si>
  <si>
    <t>COUTO</t>
  </si>
  <si>
    <t>VILA PRAIA DE ÂNCORA</t>
  </si>
  <si>
    <t>PENSO</t>
  </si>
  <si>
    <t>LONGOS VALES</t>
  </si>
  <si>
    <t>PADORNELO</t>
  </si>
  <si>
    <t>LINDOSO</t>
  </si>
  <si>
    <t>BRANDARA</t>
  </si>
  <si>
    <t>VERDOEJO</t>
  </si>
  <si>
    <t>CASTELO DO NEIVA</t>
  </si>
  <si>
    <t>SOPO</t>
  </si>
  <si>
    <t>SÃO MAMEDE DE RIBATUA</t>
  </si>
  <si>
    <t>ARDÃOS E BOBADELA</t>
  </si>
  <si>
    <t>FAIÕES</t>
  </si>
  <si>
    <t>MORGADE</t>
  </si>
  <si>
    <t>U.F. DE NOURA E PALHEIROS</t>
  </si>
  <si>
    <t>U.F. DE PESO DA RÉGUA E GODIM</t>
  </si>
  <si>
    <t>SÃO LOURENÇO DE RIBAPINHÃO</t>
  </si>
  <si>
    <t>U.F. DE LOUREDO E FORNELOS</t>
  </si>
  <si>
    <t>FRIÕES</t>
  </si>
  <si>
    <t>TRESMINAS</t>
  </si>
  <si>
    <t>LORDELO</t>
  </si>
  <si>
    <t>MOLEDO</t>
  </si>
  <si>
    <t>LALIM</t>
  </si>
  <si>
    <t>QUINTELA DE AZURARA</t>
  </si>
  <si>
    <t>LEOMIL</t>
  </si>
  <si>
    <t>U.F. MORTÁGUA, VALE DE REMÍGIO, CORTEGAÇA E ALMAÇA</t>
  </si>
  <si>
    <t>U.F. DE SANTAR E MOREIRA</t>
  </si>
  <si>
    <t>U.F. DE DESTRIZ E REIGOSO</t>
  </si>
  <si>
    <t>U.F. DE PENEDONO E GRANJA</t>
  </si>
  <si>
    <t>SÃO MARTINHO DE MOUROS</t>
  </si>
  <si>
    <t>VALE DE FIGUEIRA</t>
  </si>
  <si>
    <t>SERRAZES</t>
  </si>
  <si>
    <t>SILVÃ DE CIMA</t>
  </si>
  <si>
    <t>LAMOSA</t>
  </si>
  <si>
    <t>SENDIM</t>
  </si>
  <si>
    <t>U.F. DE TAROUCA E DÁLVARES</t>
  </si>
  <si>
    <t>LAJEOSA DO DÃO</t>
  </si>
  <si>
    <t>FRAGOSELA</t>
  </si>
  <si>
    <t>U.F. DE CAMBRA E CARVALHAL DE VERMILHAS</t>
  </si>
  <si>
    <t>Serviço de Formação Profissional de Braga</t>
  </si>
  <si>
    <t>emprega menos de 10 pessoas e volume de negócios anual ou balanço total anual não excede 2M€</t>
  </si>
  <si>
    <t>COOPERATIVA DE RESPONSABILIDADE ILIMITADA</t>
  </si>
  <si>
    <t>ASSOCIAÇÕES DE ESTUDANTES</t>
  </si>
  <si>
    <t> Registo Civil Predial Comercial e Cartório Notarial de Redondo</t>
  </si>
  <si>
    <t>de Felgueiras</t>
  </si>
  <si>
    <t>de Leiria</t>
  </si>
  <si>
    <t>de Salvaterra de Magos</t>
  </si>
  <si>
    <t>e Formação Profissional de Ponte de Sôr</t>
  </si>
  <si>
    <t>U.F. DE GONDAR E ORBACÉM</t>
  </si>
  <si>
    <t>UNIÃO DAS FREGUESIAS DE GONDAR E ORBACÉM</t>
  </si>
  <si>
    <t>CTE Póvoa de Varzim</t>
  </si>
  <si>
    <t>Serviço de Emprego da Póvoa de Varzim</t>
  </si>
  <si>
    <t>SE Póvoa de Varzim/Vila do Conde</t>
  </si>
  <si>
    <t>N-EMPV</t>
  </si>
  <si>
    <t>Av. Vasco da Gama - Edif. Coimbra I - R/ch</t>
  </si>
  <si>
    <t>Póvoa de Varzim</t>
  </si>
  <si>
    <t>4490410</t>
  </si>
  <si>
    <t>252219600</t>
  </si>
  <si>
    <t>ce.povoavarzim@iefp.pt</t>
  </si>
  <si>
    <t>01220</t>
  </si>
  <si>
    <t>CULTURA DE FRUTOS TROPICAIS E SUBTROPICAIS</t>
  </si>
  <si>
    <t>Serviço de Emprego de Caldas da Rainha</t>
  </si>
  <si>
    <t>Hemiciclo João Paulo II, 11</t>
  </si>
  <si>
    <t>2500-212 CALDAS DA RAINHA</t>
  </si>
  <si>
    <t>262095134</t>
  </si>
  <si>
    <t>se.caldasrainha@iefp.pt</t>
  </si>
  <si>
    <t>12.744</t>
  </si>
  <si>
    <t>1.400</t>
  </si>
  <si>
    <t>1.030</t>
  </si>
  <si>
    <t>HELIO CARDOSO MATOS</t>
  </si>
  <si>
    <t>SE Seixal</t>
  </si>
  <si>
    <t>helio.matos@iefp.pt</t>
  </si>
  <si>
    <t>2013 - Músicos</t>
  </si>
  <si>
    <t>U.F. AMOREIRA DA GÂNDARA, PAREDES DO BAIRRO E ANCAS</t>
  </si>
  <si>
    <t>EIXO E EIROL</t>
  </si>
  <si>
    <t>SÃO ROQUE</t>
  </si>
  <si>
    <t>U.F. DE VAGOS E SANTO ANTÓNIO</t>
  </si>
  <si>
    <t>U.F. DE SALVADA E QUINTOS</t>
  </si>
  <si>
    <t>LONGUEIRA/ALMOGRAVE</t>
  </si>
  <si>
    <t>LAGO</t>
  </si>
  <si>
    <t>AREIAS</t>
  </si>
  <si>
    <t>PADIM DA GRAÇA</t>
  </si>
  <si>
    <t>RIO DOURO</t>
  </si>
  <si>
    <t>RIBAS</t>
  </si>
  <si>
    <t>U.F. DE FONTE BOA E RIO TINTO</t>
  </si>
  <si>
    <t>QUINCHÃES</t>
  </si>
  <si>
    <t>FERMENTÕES</t>
  </si>
  <si>
    <t>PÓVOA DE LANHOSO (NOSSA SENHORA DO AMPARO)</t>
  </si>
  <si>
    <t>RIO CALDO</t>
  </si>
  <si>
    <t>JOANE</t>
  </si>
  <si>
    <t>LAGE</t>
  </si>
  <si>
    <t>U.F. DE EUCISIA, GOUVEIA E VALVERDE</t>
  </si>
  <si>
    <t>ESPINHOSELA</t>
  </si>
  <si>
    <t>GRIJÓ</t>
  </si>
  <si>
    <t>SÃO MARTINHO DE ANGUEIRA</t>
  </si>
  <si>
    <t>CARVALHAIS</t>
  </si>
  <si>
    <t>PARADELA</t>
  </si>
  <si>
    <t>MÓS</t>
  </si>
  <si>
    <t>TRINDADE</t>
  </si>
  <si>
    <t>U.F. DE ALGOSO, CAMPO DE VÍBORAS E UVA</t>
  </si>
  <si>
    <t>PENHAS JUNTAS</t>
  </si>
  <si>
    <t>MONFORTE DA BEIRA</t>
  </si>
  <si>
    <t>PAUL</t>
  </si>
  <si>
    <t>CASTELEJO</t>
  </si>
  <si>
    <t>SÃO MIGUEL DE ACHA</t>
  </si>
  <si>
    <t>U.F. ALDEIA DO BISPO, ÁGUAS E ALDEIA DE JOÃO PIRES</t>
  </si>
  <si>
    <t>U.F. CERNACHE DO BONJARDIM, NESPERAL E PALHAIS</t>
  </si>
  <si>
    <t>SÃO MARTINHO DA CORTIÇA</t>
  </si>
  <si>
    <t>SÃO CAETANO</t>
  </si>
  <si>
    <t>TORRES DO MONDEGO</t>
  </si>
  <si>
    <t>MOINHOS DA GÂNDARA</t>
  </si>
  <si>
    <t>TENTÚGAL</t>
  </si>
  <si>
    <t>NOGUEIRA DO CRAVO</t>
  </si>
  <si>
    <t>PORTELA DO FOJO-MACHIO</t>
  </si>
  <si>
    <t>U.F. SÃO PEDRO DE ALVA E SÃO PAIO DE MONDEGO</t>
  </si>
  <si>
    <t>VINHA DA RAINHA</t>
  </si>
  <si>
    <t>U.F. DE ÁZERE E COVELO</t>
  </si>
  <si>
    <t>U.F. S.LOURENÇO MAMPORCÃO,S.BENTO ANA LOURA</t>
  </si>
  <si>
    <t xml:space="preserve">U.F. DE ÉVORA </t>
  </si>
  <si>
    <t>LOULÉ (SÃO SEBASTIÃO)</t>
  </si>
  <si>
    <t>U.F. DE AGUIAR DA BEIRA E CORUCHE</t>
  </si>
  <si>
    <t>VALE DA MULA</t>
  </si>
  <si>
    <t>MINHOCAL</t>
  </si>
  <si>
    <t>U.F. DE CINCO VILAS E REIGADA</t>
  </si>
  <si>
    <t>VILA CORTÊS DA SERRA</t>
  </si>
  <si>
    <t>RANHADOS</t>
  </si>
  <si>
    <t>PÍNZIO</t>
  </si>
  <si>
    <t>BISMULA</t>
  </si>
  <si>
    <t>SANTA COMBA</t>
  </si>
  <si>
    <t>MOIMENTINHA</t>
  </si>
  <si>
    <t>NUMÃO</t>
  </si>
  <si>
    <t>TURQUEL</t>
  </si>
  <si>
    <t>SANTA CATARINA</t>
  </si>
  <si>
    <t>BAJOUCA</t>
  </si>
  <si>
    <t>REDINHA</t>
  </si>
  <si>
    <t>PORTO DE MÓS - SÃO JOÃO BAPTISTA E SÃO PEDRO</t>
  </si>
  <si>
    <t>U.F. ALDEIA GALEGA DA MERCEANA E ALDEIA GAVINHA</t>
  </si>
  <si>
    <t>MARVILA</t>
  </si>
  <si>
    <t>U.F. DE SANTO ANTÃO E SÃO JULIÃO DO TOJAL</t>
  </si>
  <si>
    <t>U.F. DE SÃO BARTOLOMEU DOS GALEGOS E MOLEDO</t>
  </si>
  <si>
    <t>U.F. ENXARA DO BISPO, GRADIL E VILA FRANCA DO ROSÁRIO</t>
  </si>
  <si>
    <t>U.F. DE MASSAMÁ E MONTE ABRAÃO</t>
  </si>
  <si>
    <t>U.F. DE A DOS CUNHADOS E MACEIRA</t>
  </si>
  <si>
    <t>VIARIZ</t>
  </si>
  <si>
    <t>POMBEIRO DE RIBAVIZELA</t>
  </si>
  <si>
    <t>TORNO</t>
  </si>
  <si>
    <t>CASTÊLO DA MAIA</t>
  </si>
  <si>
    <t>AVESSADAS E ROSÉM</t>
  </si>
  <si>
    <t>RAIMONDA</t>
  </si>
  <si>
    <t>GANDRA</t>
  </si>
  <si>
    <t>CROCA</t>
  </si>
  <si>
    <t>NEGRELOS (SÃO TOMÉ)</t>
  </si>
  <si>
    <t>LABRUGE</t>
  </si>
  <si>
    <t>VILAR DE ANDORINHO</t>
  </si>
  <si>
    <t>URQUEIRA</t>
  </si>
  <si>
    <t>U.F. DE MARMELEIRA E ASSENTIZ</t>
  </si>
  <si>
    <t>MOÇARRIA</t>
  </si>
  <si>
    <t>U.F. DE CASAIS E ALVIOBEIRA</t>
  </si>
  <si>
    <t>U.F. de Torres Novas (Santa Maria, Salvador e Santiago)</t>
  </si>
  <si>
    <t>U.F. DE SÃO DOMINGOS E VALE DE ÁGUA</t>
  </si>
  <si>
    <t>GAVIEIRA</t>
  </si>
  <si>
    <t>VILAR DE MOUROS</t>
  </si>
  <si>
    <t>MERUFE</t>
  </si>
  <si>
    <t>NOGUEIRA</t>
  </si>
  <si>
    <t>CALHEIROS</t>
  </si>
  <si>
    <t>U.F. DE GANDRA E TAIÃO</t>
  </si>
  <si>
    <t>DARQUE</t>
  </si>
  <si>
    <t>U.F. DE CAMPOS E VILA MEÃ</t>
  </si>
  <si>
    <t>BOTICAS E GRANJA</t>
  </si>
  <si>
    <t>LAMA DE ARCOS</t>
  </si>
  <si>
    <t>NEGRÕES</t>
  </si>
  <si>
    <t>U.F. DE POIARES E CANELAS</t>
  </si>
  <si>
    <t>SOUTO MAIOR</t>
  </si>
  <si>
    <t>PADRELA E TAZEM</t>
  </si>
  <si>
    <t>VALOURA</t>
  </si>
  <si>
    <t>MATEUS</t>
  </si>
  <si>
    <t>SÃO COSMADO</t>
  </si>
  <si>
    <t>MONTEIRAS</t>
  </si>
  <si>
    <t>SANTIAGO DE PIÃES</t>
  </si>
  <si>
    <t>LAZARIM</t>
  </si>
  <si>
    <t>SÃO JOÃO DA FRESTA</t>
  </si>
  <si>
    <t>U.F. OLIVEIRA DE FRADES, SOUTO DE LAFÕES E SEJÃES</t>
  </si>
  <si>
    <t>SEZURES</t>
  </si>
  <si>
    <t>U.F. DE ANREADE E SÃO ROMÃO DE AREGOS</t>
  </si>
  <si>
    <t>VALONGO DOS AZEITES</t>
  </si>
  <si>
    <t>SUL</t>
  </si>
  <si>
    <t>U.F. DE ÁGUAS BOAS E FORLES</t>
  </si>
  <si>
    <t>QUINTELA</t>
  </si>
  <si>
    <t>LOBÃO DA BEIRA</t>
  </si>
  <si>
    <t>LORDOSA</t>
  </si>
  <si>
    <t>U.F. DE FATAUNÇOS E FIGUEIREDO DAS DONAS</t>
  </si>
  <si>
    <t>Serviço de Formação Profissional de Bragança</t>
  </si>
  <si>
    <t>COOPERATIVA DE RESPONSABILIDADE LIMITADA</t>
  </si>
  <si>
    <t>AUTARQUIA LOCAL</t>
  </si>
  <si>
    <t> Registo Civil Predial Comercial e Cartório Notarial de Santa Cruz da Graciosa</t>
  </si>
  <si>
    <t>de Gondomar</t>
  </si>
  <si>
    <t>de Pinhel</t>
  </si>
  <si>
    <t>de Santarém</t>
  </si>
  <si>
    <t>Rua do Menino Jesus, 47 - 51 7000 - 601 ÉVORA</t>
  </si>
  <si>
    <t>U.F. DE MOLEDO E CRISTELO</t>
  </si>
  <si>
    <t>UNIÃO DAS FREGUESIAS DE MOLEDO E CRISTELO</t>
  </si>
  <si>
    <t>CTE Santo Tirso</t>
  </si>
  <si>
    <t>Serviço de Emprego de Santo Tirso</t>
  </si>
  <si>
    <t>SE Santo Tirso</t>
  </si>
  <si>
    <t>N-EMST</t>
  </si>
  <si>
    <t>Av. São Rosendo, 127</t>
  </si>
  <si>
    <t>S. Tirso</t>
  </si>
  <si>
    <t>4780364</t>
  </si>
  <si>
    <t>252219690</t>
  </si>
  <si>
    <t>se.santotirso@iefp.pt</t>
  </si>
  <si>
    <t>01230</t>
  </si>
  <si>
    <t>CULTURA DE CITRINOS</t>
  </si>
  <si>
    <t>13.382</t>
  </si>
  <si>
    <t>6.200</t>
  </si>
  <si>
    <t>1.300</t>
  </si>
  <si>
    <t>MARIA LUISA REIS SILVERIO BRAS</t>
  </si>
  <si>
    <t>maria.bras@iefp.pt</t>
  </si>
  <si>
    <t>2014 - Pintores</t>
  </si>
  <si>
    <t>U.F. DE ARCOS E MOGOFORES</t>
  </si>
  <si>
    <t>REQUEIXO, NOSSA SENHORA DE FÁTIMA E NARIZ</t>
  </si>
  <si>
    <t>NOGUEIRA DA REGEDOURA</t>
  </si>
  <si>
    <t>VILA DE CUCUJÃES</t>
  </si>
  <si>
    <t>SANTA CLARA DE LOUREDO</t>
  </si>
  <si>
    <t>COLOS</t>
  </si>
  <si>
    <t>RENDUFE</t>
  </si>
  <si>
    <t>BALUGÃES</t>
  </si>
  <si>
    <t>PALMEIRA</t>
  </si>
  <si>
    <t>U.F. DE ALVITE E PASSOS</t>
  </si>
  <si>
    <t>BASTO (SÃO CLEMENTE)</t>
  </si>
  <si>
    <t>U.F. DE PALMEIRA DE FARO E CURVOS</t>
  </si>
  <si>
    <t>REGADAS</t>
  </si>
  <si>
    <t>GONÇA</t>
  </si>
  <si>
    <t>RENDUFINHO</t>
  </si>
  <si>
    <t>SALAMONDE</t>
  </si>
  <si>
    <t>LANDIM</t>
  </si>
  <si>
    <t>LANHAS</t>
  </si>
  <si>
    <t>U.F. DE FERRADOSA E SENDIM DA SERRA</t>
  </si>
  <si>
    <t>FRANÇA</t>
  </si>
  <si>
    <t>SEIXO DE ANSIÃES</t>
  </si>
  <si>
    <t>VILA CHÃ DE BRACIOSA</t>
  </si>
  <si>
    <t>CEDÃES</t>
  </si>
  <si>
    <t>PENAS ROIAS</t>
  </si>
  <si>
    <t>VALE FRECHOSO</t>
  </si>
  <si>
    <t>U.F. DE CAÇARELHOS E ANGUEIRA</t>
  </si>
  <si>
    <t>REBORDELO</t>
  </si>
  <si>
    <t>SALGUEIRO DO CAMPO</t>
  </si>
  <si>
    <t>PERABOA</t>
  </si>
  <si>
    <t>CASTELO NOVO</t>
  </si>
  <si>
    <t>TOULÕES</t>
  </si>
  <si>
    <t>ESTREITO-VILAR BARROCO</t>
  </si>
  <si>
    <t>U.F. DE PEDRÓGÃO DE SÃO PEDRO E BEMPOSTA</t>
  </si>
  <si>
    <t>U.F. DE CUMEADA E MARMELEIRO</t>
  </si>
  <si>
    <t>SARZEDO</t>
  </si>
  <si>
    <t>SANGUINHEIRA</t>
  </si>
  <si>
    <t>U.F. DE ANTUZEDE E VIL DE MATOS</t>
  </si>
  <si>
    <t>ALHADAS</t>
  </si>
  <si>
    <t>EREIRA</t>
  </si>
  <si>
    <t>SÃO GIÃO</t>
  </si>
  <si>
    <t>U.F. DE DEGRACIAS E POMBALINHO</t>
  </si>
  <si>
    <t>U.F. DE COVAS E VILA NOVA DE OLIVEIRINHA</t>
  </si>
  <si>
    <t>U.F. DO AMEIXIAL (SANTA VITÓRIA E SÃO BENTO)</t>
  </si>
  <si>
    <t>U.F. DE MALAGUEIRA E HORTA DAS FIGUEIRAS</t>
  </si>
  <si>
    <t>U.F. DE QUERENÇA, TÔR E BENAFIM</t>
  </si>
  <si>
    <t>U.F. DE SEQUEIROS E GRADIZ</t>
  </si>
  <si>
    <t>VILAR FORMOSO</t>
  </si>
  <si>
    <t>PRADOS</t>
  </si>
  <si>
    <t>U.F. FREIXEDA TORRÃO,QUINTÃ PÊRO MARTINS,PENHA ÁGUIA</t>
  </si>
  <si>
    <t>QUEIRIZ</t>
  </si>
  <si>
    <t>VILA FRANCA DA SERRA</t>
  </si>
  <si>
    <t>CAVADOUDE</t>
  </si>
  <si>
    <t>U.F. DE MÊDA, OUTEIRO DE GATOS E FONTE LONGA</t>
  </si>
  <si>
    <t>SOURO PIRES</t>
  </si>
  <si>
    <t>CASTELEIRO</t>
  </si>
  <si>
    <t>SANTIAGO</t>
  </si>
  <si>
    <t>MOREIRA DE REI</t>
  </si>
  <si>
    <t>VIDAIS</t>
  </si>
  <si>
    <t>BIDOEIRA DE CIMA</t>
  </si>
  <si>
    <t>VERMOIL</t>
  </si>
  <si>
    <t>U.F. DE ALVADOS E ALCARIA</t>
  </si>
  <si>
    <t>U.F. DE ALENQUER (SANTO ESTÊVÃO E TRIANA)</t>
  </si>
  <si>
    <t>OLIVAIS</t>
  </si>
  <si>
    <t>U.F. SANTO ANTÓNIO DOS CAVALEIROS E FRIELAS</t>
  </si>
  <si>
    <t>U.F. DE IGREJA NOVA E CHELEIROS</t>
  </si>
  <si>
    <t>U.F. DE QUELUZ E BELAS</t>
  </si>
  <si>
    <t>U.F. DE CAMPELOS E OUTEIRO DA CABEÇA</t>
  </si>
  <si>
    <t>LUFREI</t>
  </si>
  <si>
    <t>U.F. DE ANCEDE E RIBADOURO</t>
  </si>
  <si>
    <t>REFONTOURA</t>
  </si>
  <si>
    <t>VILAR DO TORNO E ALENTÉM</t>
  </si>
  <si>
    <t>CIDADE DA MAIA</t>
  </si>
  <si>
    <t>BEM VIVER</t>
  </si>
  <si>
    <t>SEROA</t>
  </si>
  <si>
    <t>VILARINHO</t>
  </si>
  <si>
    <t>MACIEIRA DA MAIA</t>
  </si>
  <si>
    <t>U.F. DE GRIJÓ E SERMONDE</t>
  </si>
  <si>
    <t xml:space="preserve">U.F. DE ABRANTES </t>
  </si>
  <si>
    <t>NOSSA SENHORA DA PIEDADE</t>
  </si>
  <si>
    <t>U.F. OUTEIRO DA CORTIÇADA E ARRUDA DOS PISÕES</t>
  </si>
  <si>
    <t>PERNES</t>
  </si>
  <si>
    <t>U.F. DE MADALENA E BESELGA</t>
  </si>
  <si>
    <t>U.F. de Torres Novas (São Pedro), Lapas e Ribeira Branca</t>
  </si>
  <si>
    <t>VILE</t>
  </si>
  <si>
    <t>U.F. DE CASTRO LABOREIRO E LAMAS DE MOURO</t>
  </si>
  <si>
    <t>ROMARIGÃES</t>
  </si>
  <si>
    <t>CALVELO</t>
  </si>
  <si>
    <t>U.F. DE GONDOMIL E SANFINS</t>
  </si>
  <si>
    <t>FREIXIEIRO DE SOUTELO</t>
  </si>
  <si>
    <t>U.F. DE CANDEMIL E GONDAR</t>
  </si>
  <si>
    <t>CODESSOSO, CURROS E FIÃES DO TÂMEGA</t>
  </si>
  <si>
    <t>MAIROS</t>
  </si>
  <si>
    <t>OUTEIRO</t>
  </si>
  <si>
    <t>TORRE DO PINHÃO</t>
  </si>
  <si>
    <t>POSSACOS</t>
  </si>
  <si>
    <t>MONDRÕES</t>
  </si>
  <si>
    <t>SÃO MARTINHO DAS CHÃS</t>
  </si>
  <si>
    <t>PEPIM</t>
  </si>
  <si>
    <t>SÃO CRISTÓVÃO DE NOGUEIRA</t>
  </si>
  <si>
    <t>PENAJÓIA</t>
  </si>
  <si>
    <t>U.F. DE MANGUALDE, MESQUITELA E CUNHA ALTA</t>
  </si>
  <si>
    <t>PASSÔ</t>
  </si>
  <si>
    <t>TRANCOZELOS</t>
  </si>
  <si>
    <t>U.F. DE FELGUEIRAS E FEIRÃO</t>
  </si>
  <si>
    <t>U.F. SÃO JOÃO DA PESQUEIRA E VÁRZEA DE TREVÕES</t>
  </si>
  <si>
    <t>U.F. DE ROMÃS, DECERMILO E VILA LONGA</t>
  </si>
  <si>
    <t>VILA DA PONTE</t>
  </si>
  <si>
    <t>VALENÇA DO DOURO</t>
  </si>
  <si>
    <t>MOLELOS</t>
  </si>
  <si>
    <t>SILGUEIROS</t>
  </si>
  <si>
    <t>U.F. DE VOUZELA E PAÇOS DE VILHARIGUES</t>
  </si>
  <si>
    <t>Serviço de Formação Profissional de Castelo Branco</t>
  </si>
  <si>
    <t>COOPERATIVA EM COMANDITA</t>
  </si>
  <si>
    <t>BOMBEIROS</t>
  </si>
  <si>
    <t> Registo Civil Predial Comercial e Cartório Notarial de Santa Cruz das Flores</t>
  </si>
  <si>
    <t>de Guimarães</t>
  </si>
  <si>
    <t>de São Pedro do Sul</t>
  </si>
  <si>
    <t>de Setúbal</t>
  </si>
  <si>
    <t>Telefone / Fax 
266 093 700 / 266 093 762</t>
  </si>
  <si>
    <t>U.F. DE VENADE E AZEVEDO</t>
  </si>
  <si>
    <t>UNIÃO DAS FREGUESIAS DE VENADE E AZEVEDO</t>
  </si>
  <si>
    <t>CTEF Vila Nova de Gaia</t>
  </si>
  <si>
    <t>Serviço de Emprego e Formação Profissional Vila Nova de Gaia</t>
  </si>
  <si>
    <t>SEF Vila Nova de Gaia</t>
  </si>
  <si>
    <t>N-EFVG</t>
  </si>
  <si>
    <t>Av. da República, 1786 - R/ch, Edifício Europa</t>
  </si>
  <si>
    <t>Mafamude</t>
  </si>
  <si>
    <t>4430194</t>
  </si>
  <si>
    <t>220989480</t>
  </si>
  <si>
    <t>ce.gaia@iefp.pt</t>
  </si>
  <si>
    <t>01240</t>
  </si>
  <si>
    <t>CULTURA DE POMÓIDEAS E PRUNÓIDEAS</t>
  </si>
  <si>
    <t>50.898</t>
  </si>
  <si>
    <t>24.100</t>
  </si>
  <si>
    <t>6.400</t>
  </si>
  <si>
    <t>1.110</t>
  </si>
  <si>
    <t>JOSÉ MANUEL VIEIRA NUNES</t>
  </si>
  <si>
    <t>vieira.nunes@iefp.pt</t>
  </si>
  <si>
    <t>2015 - Outros artistas</t>
  </si>
  <si>
    <t>U.F. DE TAMENGOS, AGUIM E ÓIS DO BAIRRO</t>
  </si>
  <si>
    <t>TROPEÇO</t>
  </si>
  <si>
    <t>U.F. DE GLÓRIA E VERA CRUZ</t>
  </si>
  <si>
    <t>SÃO PAIO DE OLEIROS</t>
  </si>
  <si>
    <t>U.F. DE NOGUEIRA DO CRAVO E PINDELO</t>
  </si>
  <si>
    <t>U.F. DE SANTA VITÓRIA E MOMBEJA</t>
  </si>
  <si>
    <t>SANTA CLARA-A-VELHA</t>
  </si>
  <si>
    <t>BOURO (SANTA MARIA)</t>
  </si>
  <si>
    <t>BARCELINHOS</t>
  </si>
  <si>
    <t>PEDRALVA</t>
  </si>
  <si>
    <t>U.F. DE ARCO DE BAÚLHE E VILA NUNE</t>
  </si>
  <si>
    <t>VALE DE BOURO</t>
  </si>
  <si>
    <t>REVELHE</t>
  </si>
  <si>
    <t>SANTO EMILIÃO</t>
  </si>
  <si>
    <t>VALDOSENDE</t>
  </si>
  <si>
    <t>TABUAÇAS</t>
  </si>
  <si>
    <t>LOURO</t>
  </si>
  <si>
    <t>LOUREIRA</t>
  </si>
  <si>
    <t>U.F. DE GEBELIM E SOEIMA</t>
  </si>
  <si>
    <t>GIMONDE</t>
  </si>
  <si>
    <t>VILARINHO DA CASTANHEIRA</t>
  </si>
  <si>
    <t>LAMALONGA</t>
  </si>
  <si>
    <t>U.F. DE CONSTANTIM E CICOURO</t>
  </si>
  <si>
    <t>COBRO</t>
  </si>
  <si>
    <t>PEREDO DA BEMPOSTA</t>
  </si>
  <si>
    <t>U.F. DE ADEGANHA E CARDANHA</t>
  </si>
  <si>
    <t>U.F. DE ASSARES E LODÕES</t>
  </si>
  <si>
    <t>U.F. DE VALE DE FRADES E AVELANOSO</t>
  </si>
  <si>
    <t>SANTALHA</t>
  </si>
  <si>
    <t>SANTO ANDRÉ DAS TOJEIRAS</t>
  </si>
  <si>
    <t>SÃO JORGE DA BEIRA</t>
  </si>
  <si>
    <t>FATELA</t>
  </si>
  <si>
    <t>U.F. DE IDANHA-A-NOVA E ALCAFOZES</t>
  </si>
  <si>
    <t>OLEIROS-AMIEIRA</t>
  </si>
  <si>
    <t>U.F. DE ERMIDA E FIGUEIREDO</t>
  </si>
  <si>
    <t>SECARIAS</t>
  </si>
  <si>
    <t>U.F. DE CANTANHEDE E POCARIÇA</t>
  </si>
  <si>
    <t>U.F. DE ASSAFARGE E ANTANHOL</t>
  </si>
  <si>
    <t>BUARCOS</t>
  </si>
  <si>
    <t>U.F. ABRUNHEIRA, VERRIDE E VILA NOVA DA BARCA</t>
  </si>
  <si>
    <t>SEIXO DA BEIRA</t>
  </si>
  <si>
    <t>U.F. DE GESTEIRA E BRUNHÓS</t>
  </si>
  <si>
    <t>U.F. DE ESPARIZ E SINDE</t>
  </si>
  <si>
    <t>U.F. NOSSA SENHORA TOUREGA,NOSSA SENHORA GUADALUPE</t>
  </si>
  <si>
    <t>U.F. DE SOUTO DE AGUIAR DA BEIRA E VALVERDE</t>
  </si>
  <si>
    <t>U.F. DE AMOREIRA, PARADA E CABREIRA</t>
  </si>
  <si>
    <t>RATOEIRA</t>
  </si>
  <si>
    <t>U.F. DO COLMEAL E VILAR TORPIM</t>
  </si>
  <si>
    <t>U.F. DE CORTIÇÔ E VILA CHÃ</t>
  </si>
  <si>
    <t>VILA NOVA DE TAZEM</t>
  </si>
  <si>
    <t>CODESSEIRO</t>
  </si>
  <si>
    <t>U.F. DE PROVA E CASTEIÇÃO</t>
  </si>
  <si>
    <t>VASCOVEIRO</t>
  </si>
  <si>
    <t>CERDEIRA</t>
  </si>
  <si>
    <t>SAZES DA BEIRA</t>
  </si>
  <si>
    <t>PALHAIS</t>
  </si>
  <si>
    <t>SEBADELHE</t>
  </si>
  <si>
    <t>ALJUBARROTA</t>
  </si>
  <si>
    <t>U.F. CALDAS DA RAINHA-N.SENHORA PÓPULO,COTO,S.GREGÓRIO</t>
  </si>
  <si>
    <t>U.F. DE COLMEIAS E MEMÓRIA</t>
  </si>
  <si>
    <t>VILA CÃ</t>
  </si>
  <si>
    <t>U.F. DE ARRIMAL E MENDIGA</t>
  </si>
  <si>
    <t>U.F. DE CARREGADO E CADAFAIS</t>
  </si>
  <si>
    <t>SÃO DOMINGOS DE BENFICA</t>
  </si>
  <si>
    <t>U.F. DE CAMARATE, UNHOS E APELAÇÃO</t>
  </si>
  <si>
    <t>U.F. DE MALVEIRA E SÃO MIGUEL DE ALCAINÇA</t>
  </si>
  <si>
    <t>U.F. DE SÃO JOÃO DAS LAMPAS E TERRUGEM</t>
  </si>
  <si>
    <t>U.F. DE CARVOEIRA E CARMÕES</t>
  </si>
  <si>
    <t>MANCELOS</t>
  </si>
  <si>
    <t>U.F. DE BAIÃO (SANTA LEOCÁDIA) E MESQUINHATA</t>
  </si>
  <si>
    <t>REGILDE</t>
  </si>
  <si>
    <t xml:space="preserve">U.F. DE CERNADELO E LOUSADA </t>
  </si>
  <si>
    <t>NOGUEIRA E SILVA ESCURA</t>
  </si>
  <si>
    <t>LIVRAÇÃO</t>
  </si>
  <si>
    <t>FRAZÃO ARREIGADA</t>
  </si>
  <si>
    <t>EJA</t>
  </si>
  <si>
    <t>U.F. DE AREIAS, SEQUEIRÓ, LAMA E PALMEIRA</t>
  </si>
  <si>
    <t>MINDELO</t>
  </si>
  <si>
    <t>U.F. DE GULPILHARES E VALADARES</t>
  </si>
  <si>
    <t>U.F. DE ALDEIA DO MATO E SOUTO</t>
  </si>
  <si>
    <t>U.F. FREIXIANDA, RIBEIRA DO FÁRRIO E FORMIGAIS</t>
  </si>
  <si>
    <t>U.F. SÃO JOÃO DA RIBEIRA E RIBEIRA DE SÃO JOÃO</t>
  </si>
  <si>
    <t>PÓVOA DA ISENTA</t>
  </si>
  <si>
    <t>U.F. DE SERRA E JUNCEIRA</t>
  </si>
  <si>
    <t>ZIBREIRA</t>
  </si>
  <si>
    <t>JOLDA (SÃO PAIO)</t>
  </si>
  <si>
    <t>U.F. DE CHAVIÃES E PAÇOS</t>
  </si>
  <si>
    <t>RUBIÃES</t>
  </si>
  <si>
    <t>SAMPRIZ</t>
  </si>
  <si>
    <t>CORRELHÃ</t>
  </si>
  <si>
    <t>U.F. DE SÃO JULIÃO E SILVA</t>
  </si>
  <si>
    <t>LANHESES</t>
  </si>
  <si>
    <t>U.F. DE REBOREDA E NOGUEIRA</t>
  </si>
  <si>
    <t>VILAR DE MAÇADA</t>
  </si>
  <si>
    <t>VILAR E VIVEIRO</t>
  </si>
  <si>
    <t>MOREIRAS</t>
  </si>
  <si>
    <t>PITÕES DAS JUNIAS</t>
  </si>
  <si>
    <t>VILARINHO DE SÃO ROMÃO</t>
  </si>
  <si>
    <t>RIO TORTO</t>
  </si>
  <si>
    <t>VREIA DE BORNES</t>
  </si>
  <si>
    <t>PARADA DE CUNHOS</t>
  </si>
  <si>
    <t>VACALAR</t>
  </si>
  <si>
    <t>SOUSELO</t>
  </si>
  <si>
    <t>PENUDE</t>
  </si>
  <si>
    <t>U.F. MOIMENTA DE MACEIRA DÃO E LOBELHE DO MATO</t>
  </si>
  <si>
    <t>U.F. DE ANTAS E MATELA</t>
  </si>
  <si>
    <t>U.F. DE FREIGIL E MIOMÃES</t>
  </si>
  <si>
    <t>U.F. DE TREVÕES E ESPINHOSA</t>
  </si>
  <si>
    <t>VILA MAIOR</t>
  </si>
  <si>
    <t>U.F. DE FERREIRIM E MACIEIRA</t>
  </si>
  <si>
    <t>U.F. DE BARCOS E SANTA LEOCÁDIA</t>
  </si>
  <si>
    <t>PARADA DE GONTA</t>
  </si>
  <si>
    <t>MUNDÃO</t>
  </si>
  <si>
    <t>Serviço de Formação Profissional de Chaves</t>
  </si>
  <si>
    <t>EMPRESA PÚBLICA</t>
  </si>
  <si>
    <t>CAMARAS MUNICIPAIS</t>
  </si>
  <si>
    <t> Registo Civil Predial Comercial e Cartório Notarial de Viana do Alentejo</t>
  </si>
  <si>
    <t>de Lamego</t>
  </si>
  <si>
    <t>de Tondela</t>
  </si>
  <si>
    <t>de Sintra</t>
  </si>
  <si>
    <t>Email 
delegacao.alentejo@iefp.pt</t>
  </si>
  <si>
    <t>CTEF Vila Real</t>
  </si>
  <si>
    <t>Serviço de Emprego de Vila Real</t>
  </si>
  <si>
    <t>SE Vila Real</t>
  </si>
  <si>
    <t>N-EFVR</t>
  </si>
  <si>
    <t>Rua D. Pedro de Castro, 110 - Edífício da Seg. Social</t>
  </si>
  <si>
    <t>Vila Real</t>
  </si>
  <si>
    <t>5000669</t>
  </si>
  <si>
    <t>259096700</t>
  </si>
  <si>
    <t>se.vila_real@iefp.pt</t>
  </si>
  <si>
    <t>01251</t>
  </si>
  <si>
    <t>CULTURA DE FRUTOS DE CASCA RIJA</t>
  </si>
  <si>
    <t>Centro de Emprego e Formação Profissional de Coimbra</t>
  </si>
  <si>
    <t>C-EFCO</t>
  </si>
  <si>
    <t>Serviço de Emprego de Coimbra</t>
  </si>
  <si>
    <t>Av. Fernão de Magalhães, 660-D</t>
  </si>
  <si>
    <t>239158859</t>
  </si>
  <si>
    <t>se.coimbra@iefp.pt</t>
  </si>
  <si>
    <t>34.212</t>
  </si>
  <si>
    <t>16.200</t>
  </si>
  <si>
    <t>3.800</t>
  </si>
  <si>
    <t>1.080</t>
  </si>
  <si>
    <t>MARIA JUSTINA MANGAS NASCIMENTO</t>
  </si>
  <si>
    <t>maria.nascimento@iefp.pt</t>
  </si>
  <si>
    <t>2016 - Mediador cultural e artístico</t>
  </si>
  <si>
    <t>URRÔ</t>
  </si>
  <si>
    <t>PAÇOS DE BRANDÃO</t>
  </si>
  <si>
    <t>U.F. OLIVEIRA AZ.,SANT.RIBA-UL,UL,MACINH.SEIXA,MADAIL</t>
  </si>
  <si>
    <t>SÃO SALVADOR E SANTA MARIA</t>
  </si>
  <si>
    <t>BOURO (SANTA MARTA)</t>
  </si>
  <si>
    <t>PRISCOS</t>
  </si>
  <si>
    <t>U.F. DE GONDIÃES E VILAR DE CUNHAS</t>
  </si>
  <si>
    <t>U.F. DE BRITELO, GÉMEOS E OURILHE</t>
  </si>
  <si>
    <t>RIBEIROS</t>
  </si>
  <si>
    <t>GUARDIZELA</t>
  </si>
  <si>
    <t>SÃO JOÃO DE REI</t>
  </si>
  <si>
    <t>VILAR DA VEIGA</t>
  </si>
  <si>
    <t>LOUSADO</t>
  </si>
  <si>
    <t>MOURE</t>
  </si>
  <si>
    <t>U.F. DE PARADA E SENDIM DA RIBEIRA</t>
  </si>
  <si>
    <t>GONDESENDE</t>
  </si>
  <si>
    <t>U.F. DE AMEDO E ZEDES</t>
  </si>
  <si>
    <t>U.F. DE IFANES E PARADELA</t>
  </si>
  <si>
    <t>FRADIZELA</t>
  </si>
  <si>
    <t>SALDANHA</t>
  </si>
  <si>
    <t>U.F. DE FELGAR E SOUTO DA VELHA</t>
  </si>
  <si>
    <t>U.F. DE CANDOSO E CARVALHO DE EGAS</t>
  </si>
  <si>
    <t>TUIZELO</t>
  </si>
  <si>
    <t>SÃO VICENTE DA BEIRA</t>
  </si>
  <si>
    <t>SOBRAL DE SÃO MIGUEL</t>
  </si>
  <si>
    <t>LAVACOLHOS</t>
  </si>
  <si>
    <t>U.F. DE MONFORTINHO E SALVATERRA DO EXTREMO</t>
  </si>
  <si>
    <t>U.F. DE CEPOS E TEIXEIRA</t>
  </si>
  <si>
    <t>U.F. DE COVÕES E CAMARNEIRA</t>
  </si>
  <si>
    <t xml:space="preserve">U.F. DE COIMBRA </t>
  </si>
  <si>
    <t>FERREIRA-A-NOVA</t>
  </si>
  <si>
    <t>U.F. DE MONTEMOR-O-VELHO E GATÕES</t>
  </si>
  <si>
    <t>TRAVANCA DE LAGOS</t>
  </si>
  <si>
    <t>U.F. DE PINHEIRO DE COJA E MEDA DE MOUROS</t>
  </si>
  <si>
    <t>U.F. DE SÃO MANÇOS E SÃO VICENTE DO PIGEIRO</t>
  </si>
  <si>
    <t>U.F. DE AZINHAL, PEVA E VALVERDE</t>
  </si>
  <si>
    <t>VALE DE AZARES</t>
  </si>
  <si>
    <t>U.F. JUNCAIS, VILA RUIVA E VILA SOEIRO DO CHÃO</t>
  </si>
  <si>
    <t>U.F. DE ALDEIAS E MANGUALDE DA SERRA</t>
  </si>
  <si>
    <t>U.F. DE VALE FLOR, CARVALHAL E PAI PENELA</t>
  </si>
  <si>
    <t>AGREGAÇÃO DAS FREGUESIAS SUL DE PINHEL</t>
  </si>
  <si>
    <t>FÓIOS</t>
  </si>
  <si>
    <t>TEIXEIRA</t>
  </si>
  <si>
    <t>PÓVOA DO CONCELHO</t>
  </si>
  <si>
    <t>U.F. DE ALCOBAÇA E VESTIARIA</t>
  </si>
  <si>
    <t>U.F. CALDAS DA RAINHA - SANTO ONOFRE E SERRA DO BOURO</t>
  </si>
  <si>
    <t>U.F. DE LEIRIA, POUSOS, BARREIRA E CORTES</t>
  </si>
  <si>
    <t>MEIRINHAS</t>
  </si>
  <si>
    <t>U.F. DE RIBAFRIA E PEREIRO DE PALHACANA</t>
  </si>
  <si>
    <t>U.F. VENDA DO PINHEIRO E SANTO ESTÊVÃO DAS GALÉS</t>
  </si>
  <si>
    <t xml:space="preserve">U.F. DE SINTRA </t>
  </si>
  <si>
    <t>U.F. DE DOIS PORTOS E RUNA</t>
  </si>
  <si>
    <t>PADRONELO</t>
  </si>
  <si>
    <t>U.F. DE CAMPELO E OVIL</t>
  </si>
  <si>
    <t>REVINHADE</t>
  </si>
  <si>
    <t>U.F. DE CRISTELOS, BOIM E ORDEM</t>
  </si>
  <si>
    <t>MARCO</t>
  </si>
  <si>
    <t>PARADA DE TODEIA</t>
  </si>
  <si>
    <t>FONTE ARCADA</t>
  </si>
  <si>
    <t>Vila Nova do Campo</t>
  </si>
  <si>
    <t>MODIVAS</t>
  </si>
  <si>
    <t>U.F. DE MAFAMUDE E VILAR DO PARAÍSO</t>
  </si>
  <si>
    <t>U.F. DE ALVEGA E CONCAVADA</t>
  </si>
  <si>
    <t>U.F. DE GONDEMARIA E OLIVAL</t>
  </si>
  <si>
    <t>VALE DE SANTARÉM</t>
  </si>
  <si>
    <t xml:space="preserve">U.F. DE TOMAR </t>
  </si>
  <si>
    <t>MIRANDA</t>
  </si>
  <si>
    <t>U.F. DE PARADA DO MONTE E CUBALHÃO</t>
  </si>
  <si>
    <t>PINHEIROS</t>
  </si>
  <si>
    <t>VASCÕES</t>
  </si>
  <si>
    <t>VADE (SÃO PEDRO)</t>
  </si>
  <si>
    <t>U.F. DE VALENÇA, CRISTELO COVO E ARÃO</t>
  </si>
  <si>
    <t>MONTARIA</t>
  </si>
  <si>
    <t>U.F. DE VILA NOVA DE CERVEIRA E LOVELHE</t>
  </si>
  <si>
    <t>U.F. DE CARLÃO E AMIEIRO</t>
  </si>
  <si>
    <t>NOGUEIRA DA MONTANHA</t>
  </si>
  <si>
    <t>REIGOSO</t>
  </si>
  <si>
    <t>U.F. PROVESENDE,GOUVÃES DO DOURO,SÃO CRISTÓVÃO DOURO</t>
  </si>
  <si>
    <t>SANTA MARIA DE EMERES</t>
  </si>
  <si>
    <t>VREIA DE JALES</t>
  </si>
  <si>
    <t>TORGUEDA</t>
  </si>
  <si>
    <t>TAROUQUELA</t>
  </si>
  <si>
    <t>SAMODÃES</t>
  </si>
  <si>
    <t>U.F. SANTIAGO DE CASSURRÃES E PÓVOA DE CERVÃES</t>
  </si>
  <si>
    <t>U.F. DE VILA COVA DO COVELO/MARECO</t>
  </si>
  <si>
    <t>U.F. DE OVADAS E PANCHORRA</t>
  </si>
  <si>
    <t>U.F. DE VILAROUCO E PEREIROS</t>
  </si>
  <si>
    <t>U.F. DE CARVALHAIS E CANDAL</t>
  </si>
  <si>
    <t>U.F. DE FONTE ARCADA E ESCURQUELA</t>
  </si>
  <si>
    <t>U.F. DE PARADELA E GRANJINHA</t>
  </si>
  <si>
    <t>SANTIAGO DE BESTEIROS</t>
  </si>
  <si>
    <t>ORGENS</t>
  </si>
  <si>
    <t>Serviço de Formação Profissional de Coimbra</t>
  </si>
  <si>
    <t>Não Aplicável</t>
  </si>
  <si>
    <t>EMPRESA PÚBLICA ESTRANGEIRA</t>
  </si>
  <si>
    <t>CASA DO POVO</t>
  </si>
  <si>
    <t> Registo Civil Predial e Comercial de Condeixa-a-Nova</t>
  </si>
  <si>
    <t>de Macedo de Cavaleiros</t>
  </si>
  <si>
    <t>de Viseu</t>
  </si>
  <si>
    <t>de Tomar</t>
  </si>
  <si>
    <t>Coordenadas GPS
N 38° 34.4204', W 7° 54.4535'</t>
  </si>
  <si>
    <t>CTEF Alto Tâmega</t>
  </si>
  <si>
    <t>Serviço de Emprego de Chaves</t>
  </si>
  <si>
    <t>SE Chaves</t>
  </si>
  <si>
    <t>N-EFAT</t>
  </si>
  <si>
    <t>Rua Bispo Idácio, 50-54</t>
  </si>
  <si>
    <t>Chaves</t>
  </si>
  <si>
    <t>5400303</t>
  </si>
  <si>
    <t>276095730</t>
  </si>
  <si>
    <t>se.chaves@iefp.pt</t>
  </si>
  <si>
    <t>01252</t>
  </si>
  <si>
    <t>CULTURA DE OUTROS FRUTOS EM ÁRVORES E ARBUSTOS</t>
  </si>
  <si>
    <t>2.657</t>
  </si>
  <si>
    <t>CARLOS MANUEL RIO SIMÕES GONÇALVES</t>
  </si>
  <si>
    <t>SE Portimão</t>
  </si>
  <si>
    <t>carlos.simoes@iefp.pt</t>
  </si>
  <si>
    <t>2017 - Técnico de apoio à atividade cultural e artística</t>
  </si>
  <si>
    <t>VÁRZEA</t>
  </si>
  <si>
    <t>RIO MEÃO</t>
  </si>
  <si>
    <t>U.F. PINHEIRO DA BEMPOSTA, TRAVANCA E PALMAZ</t>
  </si>
  <si>
    <t>U.F. DE TRIGACHES E SÃO BRISSOS</t>
  </si>
  <si>
    <t>SÃO TEOTÓNIO</t>
  </si>
  <si>
    <t>U.F. DE AMARES E FIGUEIREDO</t>
  </si>
  <si>
    <t>RUILHE</t>
  </si>
  <si>
    <t>U.F. DE REFOJOS DE BASTO, OUTEIRO E PAINZELA</t>
  </si>
  <si>
    <t>U.F. DE CAÇARILHE E INFESTA</t>
  </si>
  <si>
    <t>ARÕES (SANTA CRISTINA)</t>
  </si>
  <si>
    <t>INFANTAS</t>
  </si>
  <si>
    <t>SERZEDELO</t>
  </si>
  <si>
    <t>U.F. DE CHAMOIM E VILAR</t>
  </si>
  <si>
    <t>U.F. DE ANISSÓ E SOUTELO</t>
  </si>
  <si>
    <t>MOGEGE</t>
  </si>
  <si>
    <t>U.F. DE POMBAL E VALES</t>
  </si>
  <si>
    <t>GOSTEI</t>
  </si>
  <si>
    <t>U.F. DE BELVER E MOGO DE MALTA</t>
  </si>
  <si>
    <t>LOMBO</t>
  </si>
  <si>
    <t>U.F. DE SENDIM E ATENOR</t>
  </si>
  <si>
    <t>FRECHAS</t>
  </si>
  <si>
    <t>SÃO MARTINHO DO PESO</t>
  </si>
  <si>
    <t>U.F. DE FELGUEIRAS E MAÇORES</t>
  </si>
  <si>
    <t>U.F. DE VALTORNO E MOURÃO</t>
  </si>
  <si>
    <t>VALE DAS FONTES</t>
  </si>
  <si>
    <t>SARZEDAS</t>
  </si>
  <si>
    <t>TORTOSENDO</t>
  </si>
  <si>
    <t>ORCA</t>
  </si>
  <si>
    <t>U.F. DE MONSANTO E IDANHA-A-VELHA</t>
  </si>
  <si>
    <t>U.F. DE CERDEIRA E MOURA DA SERRA</t>
  </si>
  <si>
    <t>U.F. DE PORTUNHOS E OUTIL</t>
  </si>
  <si>
    <t>U.F. DE EIRAS E SÃO PAULO DE FRADES</t>
  </si>
  <si>
    <t>LAVOS</t>
  </si>
  <si>
    <t>U.F. DE ERVEDAL E VILA FRANCA DA BEIRA</t>
  </si>
  <si>
    <t>U.F. S.SEBASTIÃO GIESTEIRA,NOSSA SENHORA BOA FÉ</t>
  </si>
  <si>
    <t>U.F. CASTELO MENDO, ADE, MONTEPEROBOLSO E MESQUITELA</t>
  </si>
  <si>
    <t>CASAS DO SOEIRO</t>
  </si>
  <si>
    <t>U.F. DE SOBRAL PICHORRO E FUINHAS</t>
  </si>
  <si>
    <t>U.F. DE FIGUEIRÓ DA SERRA E FREIXO DA SERRA</t>
  </si>
  <si>
    <t>ALVERCA DA BEIRA/BOUÇA COVA</t>
  </si>
  <si>
    <t>MALCATA</t>
  </si>
  <si>
    <t>TRAVANCINHA</t>
  </si>
  <si>
    <t>REBOLEIRO</t>
  </si>
  <si>
    <t>TOUÇA</t>
  </si>
  <si>
    <t>U.F. DE COZ, ALPEDRIZ E MONTES</t>
  </si>
  <si>
    <t>U.F. DE TORNADA E SALIR DO PORTO</t>
  </si>
  <si>
    <t>U.F. DE MARRAZES E BAROSA</t>
  </si>
  <si>
    <t>U.F. DE GUIA, ILHA E MATA MOURISCA</t>
  </si>
  <si>
    <t>AREEIRO</t>
  </si>
  <si>
    <t>U.F. DE MAXIAL E MONTE REDONDO</t>
  </si>
  <si>
    <t>U.F. DE LOIVOS DA RIBEIRA E TRESOURAS</t>
  </si>
  <si>
    <t>U.F. DE FIGUEIRAS E COVAS</t>
  </si>
  <si>
    <t>PAREDES DE VIADORES E MANHUNCELOS</t>
  </si>
  <si>
    <t>SANFINS LAMOSO CODESSOS</t>
  </si>
  <si>
    <t>REBORDOSA</t>
  </si>
  <si>
    <t>U.F. DE CARREIRA E REFOJOS DE RIBA DE AVE</t>
  </si>
  <si>
    <t>U.F. DE PEDROSO E SEIXEZELO</t>
  </si>
  <si>
    <t>U.F. DE SÃO FACUNDO E VALE DAS MÓS</t>
  </si>
  <si>
    <t>U.F. DE MATAS E CERCAL</t>
  </si>
  <si>
    <t>GANÇARIA</t>
  </si>
  <si>
    <t>MONTE REDONDO</t>
  </si>
  <si>
    <t>U.F. DE PRADO E REMOÃES</t>
  </si>
  <si>
    <t>PODAME</t>
  </si>
  <si>
    <t>U.F. DE BICO E CRISTELO</t>
  </si>
  <si>
    <t>VADE (SÃO TOMÉ)</t>
  </si>
  <si>
    <t>FACHA</t>
  </si>
  <si>
    <t>MUJÃES</t>
  </si>
  <si>
    <t>U.F. DE CASTEDO E COTAS</t>
  </si>
  <si>
    <t>OURA</t>
  </si>
  <si>
    <t>SALTO</t>
  </si>
  <si>
    <t>U.F. SÃO MARTINHO DE ANTAS E PARADELA DE GUIÃES</t>
  </si>
  <si>
    <t>SANTA VALHA</t>
  </si>
  <si>
    <t>SABROSO DE AGUIAR</t>
  </si>
  <si>
    <t>U.F. DE ARICERA E GOUJOIM</t>
  </si>
  <si>
    <t>U.F. DE MAMOUROS, ALVA E RIBOLHOS</t>
  </si>
  <si>
    <t>TENDAIS</t>
  </si>
  <si>
    <t>SANDE</t>
  </si>
  <si>
    <t>U.F. DE TAVARES (CHÃS, VÁRZEA E TRAVANCA)</t>
  </si>
  <si>
    <t>U.F. DE PARADINHA E NAGOSA</t>
  </si>
  <si>
    <t>U.F. SANTA CRUZ DA TRAPA E SÃO CRISTÓVÃO DE LAFÕES</t>
  </si>
  <si>
    <t>U.F. DE PENSO E FREIXINHO</t>
  </si>
  <si>
    <t>U.F. DE PINHEIROS E VALE DE FIGUEIRA</t>
  </si>
  <si>
    <t>TONDA</t>
  </si>
  <si>
    <t>POVOLIDE</t>
  </si>
  <si>
    <t>Serviço de Formação Profissional de Évora</t>
  </si>
  <si>
    <t>PÓLOS TURÍSTICOS</t>
  </si>
  <si>
    <t>IAS 2026</t>
  </si>
  <si>
    <t>EMPRESÁRIO INDIVIDUAL</t>
  </si>
  <si>
    <t>CENTRO DE DIA OU OUTRO DE INTERESSE SOCIAL</t>
  </si>
  <si>
    <t> Registo Civil Predial e Comercial de Lagoa</t>
  </si>
  <si>
    <t>de Matosinhos</t>
  </si>
  <si>
    <t>e Formação Profissional da Guarda</t>
  </si>
  <si>
    <t>de Torres Novas</t>
  </si>
  <si>
    <t>CTEF Bragança</t>
  </si>
  <si>
    <t>Serviço de Emprego de Bragança</t>
  </si>
  <si>
    <t>SE Bragança</t>
  </si>
  <si>
    <t>N-EFBR</t>
  </si>
  <si>
    <t>Av. D. Sancho I</t>
  </si>
  <si>
    <t>Bragança</t>
  </si>
  <si>
    <t>5300125</t>
  </si>
  <si>
    <t>273093740</t>
  </si>
  <si>
    <t>se.braganca@iefp.pt</t>
  </si>
  <si>
    <t>01261</t>
  </si>
  <si>
    <t>OLIVICULTURA</t>
  </si>
  <si>
    <t>C-EFCB</t>
  </si>
  <si>
    <t>Serviço de Emprego de Castelo Branco</t>
  </si>
  <si>
    <t>Av. Pedro Alvares Cabral, 6 - R/ch</t>
  </si>
  <si>
    <t>6000-084 CASTELO BRANCO</t>
  </si>
  <si>
    <t>272093892</t>
  </si>
  <si>
    <t>se.castelobranco@iefp.pt</t>
  </si>
  <si>
    <t>Terça-feira após o domingo de Pascoela</t>
  </si>
  <si>
    <t>52.272</t>
  </si>
  <si>
    <t>24.500</t>
  </si>
  <si>
    <t>5.100</t>
  </si>
  <si>
    <t>1.210</t>
  </si>
  <si>
    <t>1.438,2</t>
  </si>
  <si>
    <t>LUIS MIGUEL DE JESUS SILVA</t>
  </si>
  <si>
    <t>DR Alentejo</t>
  </si>
  <si>
    <t>luis.silva@iefp.pt</t>
  </si>
  <si>
    <t>3010 - Toureiros</t>
  </si>
  <si>
    <t>U.F. DE AROUCA E BURGO</t>
  </si>
  <si>
    <t>ROMARIZ</t>
  </si>
  <si>
    <t>VALE DE SANTIAGO</t>
  </si>
  <si>
    <t>U.F. DE CALDELAS, SEQUEIROS E PARANHOS</t>
  </si>
  <si>
    <t>CARAPEÇOS</t>
  </si>
  <si>
    <t>BRAGA (SÃO VICENTE)</t>
  </si>
  <si>
    <t>U.F. DE CANEDO DE BASTO E CORGO</t>
  </si>
  <si>
    <t>SÃO GENS</t>
  </si>
  <si>
    <t>LONGOS</t>
  </si>
  <si>
    <t>SOBRADELO DA GOMA</t>
  </si>
  <si>
    <t>U.F. DE CHORENSE E MONTE</t>
  </si>
  <si>
    <t>U.F. DE ANJOS E VILAR DO CHÃO</t>
  </si>
  <si>
    <t>NINE</t>
  </si>
  <si>
    <t>PARADA DE GATIM</t>
  </si>
  <si>
    <t>GRIJÓ DE PARADA</t>
  </si>
  <si>
    <t>U.F. DE CASTANHEIRO DO NORTE E RIBALONGA</t>
  </si>
  <si>
    <t>U.F. DE SILVA E ÁGUAS VIVAS</t>
  </si>
  <si>
    <t>LAMAS DE ORELHÃO</t>
  </si>
  <si>
    <t>TÓ</t>
  </si>
  <si>
    <t>U.F. DE URROS E PEREDO DOS CASTELHANOS</t>
  </si>
  <si>
    <t>U.F. DE VILA FLOR E NABO</t>
  </si>
  <si>
    <t>VILA BOA DE OUSILHÃO</t>
  </si>
  <si>
    <t>TINALHAS</t>
  </si>
  <si>
    <t>UNHAIS DA SERRA</t>
  </si>
  <si>
    <t>PÊRO VISEU</t>
  </si>
  <si>
    <t>U.F. DE ZEBREIRA E SEGURA</t>
  </si>
  <si>
    <t>U.F. DE CÔJA E BARRIL DE ALVA</t>
  </si>
  <si>
    <t>U.F. DE SEPINS E BOLHO</t>
  </si>
  <si>
    <t>U.F. DE SANTA CLARA E CASTELO VIEGAS</t>
  </si>
  <si>
    <t>PAIÃO</t>
  </si>
  <si>
    <t>U.F. DE LAGOS DA BEIRA E LAJEOSA</t>
  </si>
  <si>
    <t>U.F. DE JUNÇA E NAVES</t>
  </si>
  <si>
    <t>U.F. DE AÇORES E VELOSA</t>
  </si>
  <si>
    <t>U.F. DE GOUVEIA (SÃO PEDRO E SÃO JULIÃO)</t>
  </si>
  <si>
    <t>FERNÃO JOANES</t>
  </si>
  <si>
    <t>TERRAS DE MASSUEIME</t>
  </si>
  <si>
    <t>NAVE</t>
  </si>
  <si>
    <t>VALEZIM</t>
  </si>
  <si>
    <t>RIO DE MEL</t>
  </si>
  <si>
    <t>FREIXO DE NUMÃO</t>
  </si>
  <si>
    <t>U.F. DE PATAIAS E MARTINGANÇA</t>
  </si>
  <si>
    <t>U.F. DE MONTE REAL E CARVIDE</t>
  </si>
  <si>
    <t>U.F. SANTIAGO,SÃO SIMÃO DE LITÉM,ALBERGARIA DOS DOZE</t>
  </si>
  <si>
    <t>U.F. DE TORRES VEDRAS (Santa Maria, São Pedro e Matacães)</t>
  </si>
  <si>
    <t>SALVADOR DO MONTE</t>
  </si>
  <si>
    <t>U.F. SANTA CRUZ DO DOURO E SÃO TOMÉ DE COVELAS</t>
  </si>
  <si>
    <t>U.F. DE MACIEIRA DA LIXA E CARAMOS</t>
  </si>
  <si>
    <t>U.F. DE LUSTOSA E BARROSAS (SANTO ESTÊVÃO)</t>
  </si>
  <si>
    <t>PENHALONGA E PAÇOS DE GAIOLO</t>
  </si>
  <si>
    <t>RECAREI</t>
  </si>
  <si>
    <t>IRIVO</t>
  </si>
  <si>
    <t>U.F. DE LAMELAS E GUIMAREI</t>
  </si>
  <si>
    <t>U.F. DE SANDIM, OLIVAL, LEVER E CRESTUMA</t>
  </si>
  <si>
    <t>U.F. SÃO MIGUEL DO RIO TORTO E ROSSIO AO SUL DO TEJO</t>
  </si>
  <si>
    <t>U.F. DE RIO DE COUROS E CASAL DOS BERNARDOS</t>
  </si>
  <si>
    <t>U.F. ACHETE, AZOIA DE BAIXO E PÓVOA DE SANTARÉM</t>
  </si>
  <si>
    <t>U.F. DE VILA E ROUSSAS</t>
  </si>
  <si>
    <t>PORTELA</t>
  </si>
  <si>
    <t>U.F. DE COSSOURADO E LINHARES</t>
  </si>
  <si>
    <t>U.F. DE CRASTO, RUIVOS E GROVELAS</t>
  </si>
  <si>
    <t>FEITOSA</t>
  </si>
  <si>
    <t>SÃO ROMÃO DE NEIVA</t>
  </si>
  <si>
    <t>U.F. DE PÓPULO E RIBALONGA</t>
  </si>
  <si>
    <t>OUTEIRO SECO</t>
  </si>
  <si>
    <t>SANTIAGO DA RIBEIRA DE ALHARIZ</t>
  </si>
  <si>
    <t>ALVÃO</t>
  </si>
  <si>
    <t>U.F. DE ADOUFE E VILARINHO DE SAMARDÃ</t>
  </si>
  <si>
    <t>U.F. DE SÃO ROMÃO E SANTIAGO</t>
  </si>
  <si>
    <t>U.F. DE MEZIO E MOURA MORTA</t>
  </si>
  <si>
    <t>TRAVANCA</t>
  </si>
  <si>
    <t>VÁRZEA DE ABRUNHAIS</t>
  </si>
  <si>
    <t>U.F. DE PÊRA VELHA, ALDEIA DE NACOMBA E ARIZ</t>
  </si>
  <si>
    <t>U.F. SÃO MARTINHO DAS MOITAS E COVAS DO RIO</t>
  </si>
  <si>
    <t>U.F. DE SERNANCELHE E SARZEDA</t>
  </si>
  <si>
    <t>U.F. DE TÁVORA E PEREIRO</t>
  </si>
  <si>
    <t>U.F. DE BARREIRO DE BESTEIROS E TOURIGO</t>
  </si>
  <si>
    <t>Serviço de Formação Profissional de Faro</t>
  </si>
  <si>
    <t>ENTIDADE EQUIPARADA A P.C.</t>
  </si>
  <si>
    <t>CENTRO DE SAÚDE</t>
  </si>
  <si>
    <t> Registo Civil Predial e Comercial de Madalena </t>
  </si>
  <si>
    <t>de Mirandela</t>
  </si>
  <si>
    <t>e Formação Profissional de Arganil</t>
  </si>
  <si>
    <t>de Torres Vedras</t>
  </si>
  <si>
    <t>Serviço de Emprego de Macedo de Cavaleiros</t>
  </si>
  <si>
    <t>SE Macedo de Cavaleiros</t>
  </si>
  <si>
    <t>Av. D. Nuno Álvares Pereira</t>
  </si>
  <si>
    <t>Macedo de Cavaleiros</t>
  </si>
  <si>
    <t>5340202</t>
  </si>
  <si>
    <t>278095700</t>
  </si>
  <si>
    <t>se.macedocavaleiros@iefp.pt</t>
  </si>
  <si>
    <t>01262</t>
  </si>
  <si>
    <t>CULTURA DE OUTROS FRUTOS OLEAGINOSOS</t>
  </si>
  <si>
    <t>140.796</t>
  </si>
  <si>
    <t>68.200</t>
  </si>
  <si>
    <t>15.800</t>
  </si>
  <si>
    <t>1.420</t>
  </si>
  <si>
    <t>MARIA DE FÁTIMA COMENDA RODRIGUES PIRES</t>
  </si>
  <si>
    <t>maria.r.pires@iefp.pt</t>
  </si>
  <si>
    <t>3019 - Outros artistas tauromáquicos</t>
  </si>
  <si>
    <t>U.F. DE CABREIROS E ALBERGARIA DA SERRA</t>
  </si>
  <si>
    <t>SANGUEDO</t>
  </si>
  <si>
    <t>U.F. DE FERREIROS, PROZELO E BESTEIROS</t>
  </si>
  <si>
    <t>BRAGA (SÃO VÍTOR)</t>
  </si>
  <si>
    <t>U.F. DE CARVALHO E BASTO (SANTA TECLA)</t>
  </si>
  <si>
    <t>SILVARES (SÃO MARTINHO)</t>
  </si>
  <si>
    <t>TAÍDE</t>
  </si>
  <si>
    <t>U.F. DE CIBÕES E BRUFE</t>
  </si>
  <si>
    <t>U.F. DE CANIÇADA E SOENGAS</t>
  </si>
  <si>
    <t>PEDOME</t>
  </si>
  <si>
    <t>PICO</t>
  </si>
  <si>
    <t>MACEDO DO MATO</t>
  </si>
  <si>
    <t>U.F. DE LAVANDEIRA, BEIRA GRANDE E SELORES</t>
  </si>
  <si>
    <t>MORAIS</t>
  </si>
  <si>
    <t>MASCARENHAS</t>
  </si>
  <si>
    <t>U.F. DE VILAS BOAS E VILARINHO DAS AZENHAS</t>
  </si>
  <si>
    <t>U.F. DE CEBOLAIS DE CIMA E RETAXO</t>
  </si>
  <si>
    <t>VERDELHOS</t>
  </si>
  <si>
    <t>SILVARES</t>
  </si>
  <si>
    <t>U.F. DE VILA COVA DE ALVA E ANSERIZ</t>
  </si>
  <si>
    <t>U.F. DE VILAMAR E CORTICEIRO DE CIMA</t>
  </si>
  <si>
    <t>U.F. DE SÃO MARTINHO DE ÁRVORE E LAMAROSA</t>
  </si>
  <si>
    <t>QUIAIOS</t>
  </si>
  <si>
    <t>U.F. OLIVEIRA DO HOSPITAL E SÃO PAIO DE GRAMAÇOS</t>
  </si>
  <si>
    <t>U.F. DE LEOMIL, MIDO, SENOURAS E ALDEIA NOVA</t>
  </si>
  <si>
    <t xml:space="preserve">U.F. DE CELORICO </t>
  </si>
  <si>
    <t>U.F. DE MELO E NABAIS</t>
  </si>
  <si>
    <t>GONÇALO BOCAS</t>
  </si>
  <si>
    <t>VALBOM/BOGALHAL</t>
  </si>
  <si>
    <t>QUADRAZAIS</t>
  </si>
  <si>
    <t>TAMANHOS</t>
  </si>
  <si>
    <t>U.F. DE MONTE REDONDO E CARREIRA</t>
  </si>
  <si>
    <t>AVENIDAS NOVAS</t>
  </si>
  <si>
    <t>GOUVEIA (SÃO SIMÃO)</t>
  </si>
  <si>
    <t>U.F. DE TEIXEIRA E TEIXEIRÓ</t>
  </si>
  <si>
    <t xml:space="preserve">U.F. DE MARGARIDE </t>
  </si>
  <si>
    <t>U.F. DE NESPEREIRA E CASAIS</t>
  </si>
  <si>
    <t>SANDE E SÃO LOURENÇO</t>
  </si>
  <si>
    <t>SOBREIRA</t>
  </si>
  <si>
    <t>OLDRÕES</t>
  </si>
  <si>
    <t xml:space="preserve">U.F. DE SANTO TIRSO, COUTO </t>
  </si>
  <si>
    <t>VILAR DE PINHEIRO</t>
  </si>
  <si>
    <t>U.F. DE SANTA MARINHA E SÃO PEDRO DA AFURADA</t>
  </si>
  <si>
    <t>U.F. DE AZOIA DE CIMA E TREMÊS</t>
  </si>
  <si>
    <t>PAÇÔ</t>
  </si>
  <si>
    <t>RIBA DE MOURO</t>
  </si>
  <si>
    <t>U.F. DE FORMARIZ E FERREIRA</t>
  </si>
  <si>
    <t>U.F. DE ENTRE AMBOS-OS-RIOS, ERMIDA E GERMIL</t>
  </si>
  <si>
    <t>FONTÃO</t>
  </si>
  <si>
    <t>U.F. VALE DE MENDIZ,CASAL DE LOIVOS,VILARINHO DE COTAS</t>
  </si>
  <si>
    <t>SARRAQUINHOS</t>
  </si>
  <si>
    <t>SÃO JOÃO DA CORVEIRA</t>
  </si>
  <si>
    <t>U.F. DE PENSALVOS E PARADA DE MONTEIROS</t>
  </si>
  <si>
    <t>U.F. DE BORBELA E LAMAS DE OLO</t>
  </si>
  <si>
    <t>U.F. DE VILA SECA E SANTO ADRIÃO</t>
  </si>
  <si>
    <t>U.F. DE PARADA DE ESTER E ESTER</t>
  </si>
  <si>
    <t>U.F. DE ALHÕES, BUSTELO, GRALHEIRA E RAMIRES</t>
  </si>
  <si>
    <t>VILA NOVA DE SOUTO D'EL-REI</t>
  </si>
  <si>
    <t>U.F. DE PEVA E SEGÕES</t>
  </si>
  <si>
    <t>U.F. DE SÃO PEDRO DO SUL, VÁRZEA E BAIÕES</t>
  </si>
  <si>
    <t>U.F. DE CAPARROSA E SILVARES</t>
  </si>
  <si>
    <t>RIBAFEITA</t>
  </si>
  <si>
    <t>Serviço de Formação Profissional de Leiria</t>
  </si>
  <si>
    <t>Douro</t>
  </si>
  <si>
    <t>RMMG 20267</t>
  </si>
  <si>
    <t>ENTIDADE EQUIPARADA ESTRANGEIRA</t>
  </si>
  <si>
    <t>COOPERATIVAS</t>
  </si>
  <si>
    <t> Registo Civil Predial e Comercial de Miranda do Corvo</t>
  </si>
  <si>
    <t>de Penafiel</t>
  </si>
  <si>
    <t>e Formação Profissional de Seia</t>
  </si>
  <si>
    <t>de Vila Franca de Xira</t>
  </si>
  <si>
    <t>ARCA E PONTE DE LIMA</t>
  </si>
  <si>
    <t>Serviço de Emprego de Mirandela</t>
  </si>
  <si>
    <t>SE Mirandela</t>
  </si>
  <si>
    <t>Praceta Coronel Eduardo Faria - Edif. Variante, Bloco 3 R/ch</t>
  </si>
  <si>
    <t>Mirandela</t>
  </si>
  <si>
    <t>5370285</t>
  </si>
  <si>
    <t>278095720</t>
  </si>
  <si>
    <t>se.mirandela@iefp.pt</t>
  </si>
  <si>
    <t>01270</t>
  </si>
  <si>
    <t>CULTURA DE PLANTAS DESTINADAS À PREPARAÇÃO DE BEBIDAS</t>
  </si>
  <si>
    <t>16.733</t>
  </si>
  <si>
    <t>8.100</t>
  </si>
  <si>
    <t>CATARINA DE JESUS VICENTE GAIATO PIRES</t>
  </si>
  <si>
    <t>SE Elvas</t>
  </si>
  <si>
    <t>catarina.pires@iefp.pt</t>
  </si>
  <si>
    <t>4010 - Actuários</t>
  </si>
  <si>
    <t>U.F. DE CANELAS E ESPIUNCA</t>
  </si>
  <si>
    <t>SANTA MARIA DE LAMAS</t>
  </si>
  <si>
    <t>U.F. DE TORRE E PORTELA</t>
  </si>
  <si>
    <t>CARVALHAS</t>
  </si>
  <si>
    <t>SEQUEIRA</t>
  </si>
  <si>
    <t>U.F. DE VEADE, GAGOS E MOLARES</t>
  </si>
  <si>
    <t>ARÕES (SÃO ROMÃO)</t>
  </si>
  <si>
    <t>TRAVASSOS</t>
  </si>
  <si>
    <t>U.F. DE RUIVÃES E CAMPOS</t>
  </si>
  <si>
    <t>POUSADA DE SARAMAGOS</t>
  </si>
  <si>
    <t>PONTE</t>
  </si>
  <si>
    <t>OLMOS</t>
  </si>
  <si>
    <t>URRÓS</t>
  </si>
  <si>
    <t>VILAR DE OSSOS</t>
  </si>
  <si>
    <t>U.F. DE ESCALOS DE BAIXO E MATA</t>
  </si>
  <si>
    <t>U.F. DE BARCO E COUTADA</t>
  </si>
  <si>
    <t>SOALHEIRA</t>
  </si>
  <si>
    <t>U.F. SÃO MARTINHO DO BISPO E RIBEIRA DE FRADES</t>
  </si>
  <si>
    <t>U.F. PENALVA DE ALVA E SÃO SEBASTIÃO DA FEIRA</t>
  </si>
  <si>
    <t>U.F. DE MALPARTIDA E VALE DE COELHA</t>
  </si>
  <si>
    <t>U.F. CORTIÇÔ DA SERRA, VIDE ENTRE VINHAS E SALGUEIRAIS</t>
  </si>
  <si>
    <t>U.F. DE MOIMENTA DA SERRA E VINHÓ</t>
  </si>
  <si>
    <t>JOÃO ANTÃO</t>
  </si>
  <si>
    <t>ALTO DO PALURDO</t>
  </si>
  <si>
    <t>QUINTAS DE SÃO BARTOLOMEU</t>
  </si>
  <si>
    <t>U.F. DE CARRAGOZELA E VÁRZEA DE MERUGE</t>
  </si>
  <si>
    <t>VALDUJO</t>
  </si>
  <si>
    <t>U.F. DE PARCEIROS E AZOIA</t>
  </si>
  <si>
    <t>BELÉM</t>
  </si>
  <si>
    <t>U.F. DE PEDREIRA, RANDE E SERNANDE</t>
  </si>
  <si>
    <t>U.F. DE SILVARES, PIAS, NOGUEIRA E ALVARENGA</t>
  </si>
  <si>
    <t>VÁRZEA, ALIVIADA E FOLHADA</t>
  </si>
  <si>
    <t>SOBROSA</t>
  </si>
  <si>
    <t>PAÇO DE SOUSA</t>
  </si>
  <si>
    <t>U.F. BAGUNTE, FERREIRÓ, OUTEIRO MAIOR E PARADA</t>
  </si>
  <si>
    <t>U.F. DE SERZEDO E PEROSINHO</t>
  </si>
  <si>
    <t>U.F. DE CASÉVEL E VAQUEIROS</t>
  </si>
  <si>
    <t>PADROSO</t>
  </si>
  <si>
    <t>SEGUDE</t>
  </si>
  <si>
    <t>U.F. DE INSALDE E PORREIRAS</t>
  </si>
  <si>
    <t>U.F. PONTE BARCA,VILA NOVA MUÍA,PAÇO VEDRO MAGALHÃES</t>
  </si>
  <si>
    <t>FRIASTELAS</t>
  </si>
  <si>
    <t>PERRE</t>
  </si>
  <si>
    <t>Planalto de Monforte (U.F. de Oucidres e Bobadela)</t>
  </si>
  <si>
    <t>SOLVEIRA</t>
  </si>
  <si>
    <t>SÃO PEDRO DE VEIGA DE LILA</t>
  </si>
  <si>
    <t>U.F. DE CONSTANTIM E VALE DE NOGUEIRAS</t>
  </si>
  <si>
    <t>U.F. DE PICÃO E ERMIDA</t>
  </si>
  <si>
    <t>LAMEGO (ALMACAVE E SÉ)</t>
  </si>
  <si>
    <t>VILA DA RUA</t>
  </si>
  <si>
    <t>U.F. DE MOURAZ E VILA NOVA DA RAINHA</t>
  </si>
  <si>
    <t>RIO DE LOBA</t>
  </si>
  <si>
    <t>Serviço de Formação Profissional de Lisboa</t>
  </si>
  <si>
    <t>Serra da Estrela</t>
  </si>
  <si>
    <t>EST IND DE RESPONSABILIDADE LIMITADA</t>
  </si>
  <si>
    <t>COOPERATIVAS DE ACTIVIDADES AGRÍCOLAS</t>
  </si>
  <si>
    <t> Registo Civil Predial e Comercial de Moimenta da Beira</t>
  </si>
  <si>
    <t>de Santo Tirso</t>
  </si>
  <si>
    <t>Av. Fernão de Magalhães, 660 3000-174 COIMBRA</t>
  </si>
  <si>
    <t>do Barreiro</t>
  </si>
  <si>
    <t>Serviço de Emprego de Torre de Moncorvo</t>
  </si>
  <si>
    <t>SE Torre de Moncorvo</t>
  </si>
  <si>
    <t>Avenida Combatentes da Grande Guerra s/n</t>
  </si>
  <si>
    <t>Torre de Moncorvo</t>
  </si>
  <si>
    <t>5160217</t>
  </si>
  <si>
    <t>279095700</t>
  </si>
  <si>
    <t>se.torremoncorvo@iefp.pt</t>
  </si>
  <si>
    <t>01280</t>
  </si>
  <si>
    <t>CULTURA DE ESPECIARIAS, PLANTAS AROMÁTICAS, MEDICINAIS E FARMACÊUTICAS.</t>
  </si>
  <si>
    <t>Segunda-feira de Páscoa</t>
  </si>
  <si>
    <t>3.801</t>
  </si>
  <si>
    <t>1.700</t>
  </si>
  <si>
    <t>1.250</t>
  </si>
  <si>
    <t>CUSTODIA MARIA GASPAR LEAL VALENTE</t>
  </si>
  <si>
    <t>SE Moura</t>
  </si>
  <si>
    <t>custodia.valente@iefp.pt</t>
  </si>
  <si>
    <t>4011 - Auditores</t>
  </si>
  <si>
    <t>U.F. DE COVELO DE PAIVÓ E JANARDE</t>
  </si>
  <si>
    <t>SÃO JOÃO DE VER</t>
  </si>
  <si>
    <t>U.F. DE VILELA, SERAMIL E PAREDES SECAS</t>
  </si>
  <si>
    <t>COSSOURADO</t>
  </si>
  <si>
    <t>SOBREPOSTA</t>
  </si>
  <si>
    <t>TRAVASSÓS</t>
  </si>
  <si>
    <t>MOREIRA DE CÓNEGOS</t>
  </si>
  <si>
    <t>VILELA</t>
  </si>
  <si>
    <t>U.F. DE VENTOSA E COVA</t>
  </si>
  <si>
    <t>REQUIÃO</t>
  </si>
  <si>
    <t>SABARIZ</t>
  </si>
  <si>
    <t>PEREDO</t>
  </si>
  <si>
    <t>MÚRIAS</t>
  </si>
  <si>
    <t>VALE DA MADRE</t>
  </si>
  <si>
    <t>VILAR DE PEREGRINOS</t>
  </si>
  <si>
    <t>U.F. DE ESCALOS DE CIMA E LOUSA</t>
  </si>
  <si>
    <t>U.F. DE CANTAR-GALO E VILA DO CARVALHO</t>
  </si>
  <si>
    <t>SOUTO DA CASA</t>
  </si>
  <si>
    <t>U.F. DE SOUSELAS E BOTÃO</t>
  </si>
  <si>
    <t>U.F. DE SANTA OVAIA E VILA POUCA DA BEIRA</t>
  </si>
  <si>
    <t>U.F. DE MIUZELA E PORTO DE OVELHA</t>
  </si>
  <si>
    <t>U.F. DE RAPA E CADAFAZ</t>
  </si>
  <si>
    <t>U.F. DE RIO TORTO E LAGARINHOS</t>
  </si>
  <si>
    <t>VALE DO CÔA</t>
  </si>
  <si>
    <t>RAPOULA DO CÔA</t>
  </si>
  <si>
    <t>U.F. DE SAMEICE E SANTA EULÁLIA</t>
  </si>
  <si>
    <t>U.F. DE FRECHES E TORRES</t>
  </si>
  <si>
    <t>U.F. DE SANTA CATARINA DA SERRA E CHAINÇA</t>
  </si>
  <si>
    <t>CAMPO DE OURIQUE</t>
  </si>
  <si>
    <t>U.F. DE TORRADOS E SOUSA</t>
  </si>
  <si>
    <t>VILA BOA DE QUIRES E MAURELES</t>
  </si>
  <si>
    <t>VANDOMA</t>
  </si>
  <si>
    <t>PEROZELO</t>
  </si>
  <si>
    <t>U.F. DE FORNELO E VAIRÃO</t>
  </si>
  <si>
    <t>U.F. DE ROMEIRA E VÁRZEA</t>
  </si>
  <si>
    <t>PROZELO</t>
  </si>
  <si>
    <t>TANGIL</t>
  </si>
  <si>
    <t>U.F. DE PAREDES DE COURA E RESENDE</t>
  </si>
  <si>
    <t>U.F. DE TOUVEDO (SÃO LOURENÇO E SALVADOR)</t>
  </si>
  <si>
    <t>SANTA MARTA DE PORTUZELO</t>
  </si>
  <si>
    <t>REDONDELO</t>
  </si>
  <si>
    <t>TOURÉM</t>
  </si>
  <si>
    <t>SERAPICOS</t>
  </si>
  <si>
    <t>U.F. DE MOUÇÓS E LAMARES</t>
  </si>
  <si>
    <t>U.F. DE RERIZ E GAFANHÃO</t>
  </si>
  <si>
    <t>U.F. DE BIGORNE, MAGUEIJA E PRETAROUCA</t>
  </si>
  <si>
    <t>U.F. DE SÃO JOÃO DO MONTE E MOSTEIRINHO</t>
  </si>
  <si>
    <t>SANTOS EVOS</t>
  </si>
  <si>
    <t>Serviço de Formação Profissional de Portalegre</t>
  </si>
  <si>
    <t>Oeste</t>
  </si>
  <si>
    <t>SUB REFEIÇÃO 2026</t>
  </si>
  <si>
    <t>FEDERAÇÃO DE COOPERATIVAS</t>
  </si>
  <si>
    <t>COOPERATIVAS DE ACTIVIDADES DE RECREIO, CULTURA E DESPORTO</t>
  </si>
  <si>
    <t> Registo Civil Predial e Comercial de Mondim de Basto</t>
  </si>
  <si>
    <t>de São João da Madeira</t>
  </si>
  <si>
    <t>Telefone / Fax 
23 915 87 00 / 23 986 08 01</t>
  </si>
  <si>
    <t>do Montijo</t>
  </si>
  <si>
    <t>ARDEGÃO, FREIXO E MATO</t>
  </si>
  <si>
    <t>Serviço de Emprego de Felgueiras</t>
  </si>
  <si>
    <t>SE Felgueiras</t>
  </si>
  <si>
    <t>Loja Cidadão de Felgueiras - Rua Leonor Rosa da Silva, 101</t>
  </si>
  <si>
    <t>Felgueiras</t>
  </si>
  <si>
    <t>4610195</t>
  </si>
  <si>
    <t>255131400</t>
  </si>
  <si>
    <t>se.felgueiras@iefp.pt</t>
  </si>
  <si>
    <t>01290</t>
  </si>
  <si>
    <t>OUTRAS CULTURAS PERMANENTES</t>
  </si>
  <si>
    <t>Centro de Emprego da Covilhã</t>
  </si>
  <si>
    <t>C-EMCV</t>
  </si>
  <si>
    <t>Serviço de Emprego da Covilhã</t>
  </si>
  <si>
    <t>Av. 25 de Abril, 66</t>
  </si>
  <si>
    <t>6201-014 COVILHÃ</t>
  </si>
  <si>
    <t>275094424</t>
  </si>
  <si>
    <t>ce.covilha@iefp.pt</t>
  </si>
  <si>
    <t>46.453</t>
  </si>
  <si>
    <t>21.300</t>
  </si>
  <si>
    <t>3.900</t>
  </si>
  <si>
    <t>AMELIA RAINHA</t>
  </si>
  <si>
    <t>maria.rainha@iefp.pt</t>
  </si>
  <si>
    <t>4012 - Consultores fiscais</t>
  </si>
  <si>
    <t>U.F. DE CALDAS DE SÃO JORGE E PIGEIROS</t>
  </si>
  <si>
    <t>TADIM</t>
  </si>
  <si>
    <t>VINHÓS</t>
  </si>
  <si>
    <t>U.F. DE ÁGUAS SANTAS E MOURE</t>
  </si>
  <si>
    <t>RIBA DE AVE</t>
  </si>
  <si>
    <t>VILA DE PRADO</t>
  </si>
  <si>
    <t>SALSELAS</t>
  </si>
  <si>
    <t>VILA DE ALA</t>
  </si>
  <si>
    <t>VILAR SECO DE LOMBA</t>
  </si>
  <si>
    <t>U.F. DE FREIXIAL E JUNCAL DO CAMPO</t>
  </si>
  <si>
    <t>U.F. DE CASEGAS E OURONDO</t>
  </si>
  <si>
    <t>TELHADO</t>
  </si>
  <si>
    <t>U.F. DE TAVEIRO, AMEAL E ARZILA</t>
  </si>
  <si>
    <t>MARMELEIRO</t>
  </si>
  <si>
    <t>VALE DO MASSUEIME</t>
  </si>
  <si>
    <t>REBOLOSA</t>
  </si>
  <si>
    <t>U.F. DE SANTA MARINHA E SÃO MARTINHO</t>
  </si>
  <si>
    <t>U.F. TORRE DO TERRENHO, SEBADELHE DA SERRA E TERRENHO</t>
  </si>
  <si>
    <t>U.F. DE SANTA EUFÉMIA E BOA VISTA</t>
  </si>
  <si>
    <t>ESTRELA</t>
  </si>
  <si>
    <t>VILA CAIZ</t>
  </si>
  <si>
    <t>U.F. DE UNHÃO E LORDELO</t>
  </si>
  <si>
    <t>RANS</t>
  </si>
  <si>
    <t>U.F. DE MALTA E CANIDELO</t>
  </si>
  <si>
    <t xml:space="preserve">U.F. DE SANTARÉM </t>
  </si>
  <si>
    <t>TRUTE</t>
  </si>
  <si>
    <t xml:space="preserve">U.F. DE VILA CHÃ </t>
  </si>
  <si>
    <t>GEMIEIRA</t>
  </si>
  <si>
    <t>VILA FRANCA</t>
  </si>
  <si>
    <t>SANFINS</t>
  </si>
  <si>
    <t>VALES</t>
  </si>
  <si>
    <t>U.F. DE NOGUEIRA E ERMIDA</t>
  </si>
  <si>
    <t>U.F. DE CEPÕES, MEIJINHOS E MELCÕES</t>
  </si>
  <si>
    <t>U.F. DE SÃO MIGUEL DO OUTEIRO E SABUGOSA</t>
  </si>
  <si>
    <t>SÃO JOÃO DE LOUROSA</t>
  </si>
  <si>
    <t>Serviço de Formação Profissional de Rio Meão</t>
  </si>
  <si>
    <t>Alqueva</t>
  </si>
  <si>
    <t>FUNDAÇÃO</t>
  </si>
  <si>
    <t>COOPERATIVAS DE APOIO À CRIANÇA E EDUCAÇÃO</t>
  </si>
  <si>
    <t> Registo Civil Predial e Comercial de Nazaré</t>
  </si>
  <si>
    <t>de Torre de Moncorvo</t>
  </si>
  <si>
    <t>Email 
delegacao.centro@iefp.pt</t>
  </si>
  <si>
    <t>do Seixal</t>
  </si>
  <si>
    <t>ASSOCIAÇÃO DE FREGUESIAS DO VALE DO NEIVA</t>
  </si>
  <si>
    <t>Serviço de Emprego de Basto</t>
  </si>
  <si>
    <t>SE Basto</t>
  </si>
  <si>
    <t>Lugar do Casal</t>
  </si>
  <si>
    <t>Arco de Baúlhe - Cabeceiras de Basto</t>
  </si>
  <si>
    <t>4860068</t>
  </si>
  <si>
    <t>ARCO DE BAÚLHE</t>
  </si>
  <si>
    <t>253469600</t>
  </si>
  <si>
    <t>se.basto@iefp.pt</t>
  </si>
  <si>
    <t>01300</t>
  </si>
  <si>
    <t>PROPAGAÇÃO DE PLANTAS</t>
  </si>
  <si>
    <t>20.140</t>
  </si>
  <si>
    <t>9.400</t>
  </si>
  <si>
    <t>1.800</t>
  </si>
  <si>
    <t>1.220</t>
  </si>
  <si>
    <t>1.470,1</t>
  </si>
  <si>
    <t>MARIA DE FATIMA FIALHO TOJO NEVES</t>
  </si>
  <si>
    <t>maria.neves@iefp.pt</t>
  </si>
  <si>
    <t>4013 - Contabilistas</t>
  </si>
  <si>
    <t>U.F. DE CANEDO, VALE E VILA MAIOR</t>
  </si>
  <si>
    <t>TEBOSA</t>
  </si>
  <si>
    <t>U.F. DE ABOIM, FELGUEIRAS, GONTIM E PEDRAÍDO</t>
  </si>
  <si>
    <t>PENCELO</t>
  </si>
  <si>
    <t>U.F. DE CALVOS E FRADES</t>
  </si>
  <si>
    <t>RIBEIRÃO</t>
  </si>
  <si>
    <t>PRADO (SÃO MIGUEL)</t>
  </si>
  <si>
    <t>PARÂMIO</t>
  </si>
  <si>
    <t>SEZULFE</t>
  </si>
  <si>
    <t>SÃO PEDRO VELHO</t>
  </si>
  <si>
    <t>U.F. DE BRUNHOZINHO, CASTANHEIRA E SANHOANE</t>
  </si>
  <si>
    <t>U.F. DE NINHO DO AÇOR E SOBRAL DO CAMPO</t>
  </si>
  <si>
    <t>U.F. DE COVILHÃ E CANHOSO</t>
  </si>
  <si>
    <t>ENXAMES</t>
  </si>
  <si>
    <t>U.F. DE TROUXEMIL E TORRE DE VILELA</t>
  </si>
  <si>
    <t>MEIOS</t>
  </si>
  <si>
    <t>U.F. DE ATALAIA E SAFURDÃO</t>
  </si>
  <si>
    <t>RENDO</t>
  </si>
  <si>
    <t>U.F. DE SEIA, SÃO ROMÃO E LAPA DOS DINHEIROS</t>
  </si>
  <si>
    <t xml:space="preserve">U.F. DE TRANCOSO </t>
  </si>
  <si>
    <t>U.F. DE SOUTO DA CARPALHOSA E ORTIGOSA</t>
  </si>
  <si>
    <t>MISERICÓRDIA</t>
  </si>
  <si>
    <t>VILA CHÃ DO MARÃO</t>
  </si>
  <si>
    <t>U.F. DE VILA COVA DA LIXA E BORBA DE GODIM</t>
  </si>
  <si>
    <t>U.F. DE RETORTA E TOUGUES</t>
  </si>
  <si>
    <t>U.F. SÃO VICENTE DO PAUL E VALE DE FIGUEIRA</t>
  </si>
  <si>
    <t>RIO FRIO</t>
  </si>
  <si>
    <t>U.F. DE ANHÕES E LUZIO</t>
  </si>
  <si>
    <t>GONDUFE</t>
  </si>
  <si>
    <t>VILA DE PUNHE</t>
  </si>
  <si>
    <t>SANTA LEOCÁDIA</t>
  </si>
  <si>
    <t>U.F. DE CAMBESES DO RIO, DONÕES E MOURILHE</t>
  </si>
  <si>
    <t>VASSAL</t>
  </si>
  <si>
    <t>U.F. DE PENA, QUINTÃ E VILA COVA</t>
  </si>
  <si>
    <t>U.F. DE PARADA DO BISPO E VALDIGEM</t>
  </si>
  <si>
    <t>U.F. DE TONDELA E NANDUFE</t>
  </si>
  <si>
    <t>SÃO PEDRO DE FRANCE</t>
  </si>
  <si>
    <t>Serviço de Formação Profissional de Santarém</t>
  </si>
  <si>
    <t>Litoral Alentejano</t>
  </si>
  <si>
    <t>NOVEMBRO</t>
  </si>
  <si>
    <t>FUNDAÇÃO ESTRANGEIRA</t>
  </si>
  <si>
    <t>COOPERATIVAS DE CONSUMO E HABITAÇÃO</t>
  </si>
  <si>
    <t> Registo Civil Predial e Comercial de Reguengos de Monsaraz</t>
  </si>
  <si>
    <t>de Valença</t>
  </si>
  <si>
    <t>Coordenadas GPS
N 40° 12.9994', W 8° 26.1883'</t>
  </si>
  <si>
    <t>R. das Picoas, 14 1069 - 003 LISBOA</t>
  </si>
  <si>
    <t>BÁRRIO E CEPÕES</t>
  </si>
  <si>
    <t>CTE Lamego</t>
  </si>
  <si>
    <t>Serviço de Emprego de Lamego</t>
  </si>
  <si>
    <t>SE Lamego</t>
  </si>
  <si>
    <t>N-EMLA</t>
  </si>
  <si>
    <t>Av. Visconde Guedes Teixeira, 25 - R/ch</t>
  </si>
  <si>
    <t>Lamego</t>
  </si>
  <si>
    <t>5100073</t>
  </si>
  <si>
    <t>254095700</t>
  </si>
  <si>
    <t>ce.lamego@iefp.pt</t>
  </si>
  <si>
    <t>01410</t>
  </si>
  <si>
    <t>CRIAÇÃO DE BOVINOS PARA PRODUÇÃO DE LEITE</t>
  </si>
  <si>
    <t>26.213</t>
  </si>
  <si>
    <t>12.800</t>
  </si>
  <si>
    <t>2.700</t>
  </si>
  <si>
    <t>1.290</t>
  </si>
  <si>
    <t>MARIA MANUELA REBOCHO BORDA D'AGUA</t>
  </si>
  <si>
    <t>SE Évora</t>
  </si>
  <si>
    <t>maria.agua@iefp.pt</t>
  </si>
  <si>
    <t>4014 - Economistas</t>
  </si>
  <si>
    <t>U.F. DE LOBÃO, GIÃO, LOUREDO E GUISANDE</t>
  </si>
  <si>
    <t>FRAGOSO</t>
  </si>
  <si>
    <t>U.F. DE ARENTIM E CUNHA</t>
  </si>
  <si>
    <t>U.F. DE AGRELA E SERAFÃO</t>
  </si>
  <si>
    <t>U.F. DE CAMPOS E LOUREDO</t>
  </si>
  <si>
    <t>OLIVEIRA (SANTA MARIA)</t>
  </si>
  <si>
    <t>SOUTELO</t>
  </si>
  <si>
    <t>PINELA</t>
  </si>
  <si>
    <t>TALHAS</t>
  </si>
  <si>
    <t>SÃO SALVADOR</t>
  </si>
  <si>
    <t>U.F. MOGADOURO, VALVERDE, VALE DE PORCO E VILAR DE REI</t>
  </si>
  <si>
    <t>U.F. DE CUROPOS E VALE DE JANEIRO</t>
  </si>
  <si>
    <t>U.F. DE PÓVOA DE RIO DE MOINHOS E CAFEDE</t>
  </si>
  <si>
    <t>U.F. DE PESO E VALES DO RIO</t>
  </si>
  <si>
    <t>TRÊS POVOS</t>
  </si>
  <si>
    <t>PANOIAS DE CIMA</t>
  </si>
  <si>
    <t>SORTELHA</t>
  </si>
  <si>
    <t>U.F. DE TORROZELO E FOLHADOSA</t>
  </si>
  <si>
    <t>U.F. DE VALE DO SEIXO E VILA GARCIA</t>
  </si>
  <si>
    <t>PARQUE DAS NAÇÕES</t>
  </si>
  <si>
    <t>U.F. DE ABOADELA, SANCHE E VÁRZEA</t>
  </si>
  <si>
    <t>U.F. DE VILA FRIA E VIZELA (SÃO JORGE)</t>
  </si>
  <si>
    <t>RECEZINHOS (SÃO MAMEDE)</t>
  </si>
  <si>
    <t>U.F. DE RIO MAU E ARCOS</t>
  </si>
  <si>
    <t>SABADIM</t>
  </si>
  <si>
    <t>U.F. DE CEIVÃES E BADIM</t>
  </si>
  <si>
    <t>LABRUJA</t>
  </si>
  <si>
    <t>CHAFÉ</t>
  </si>
  <si>
    <t>SANTA MARIA MAIOR</t>
  </si>
  <si>
    <t>U.F. DE MEIXEDO E PADORNELOS</t>
  </si>
  <si>
    <t>VEIGA DE LILA</t>
  </si>
  <si>
    <t>U.F. DE SÃO TOMÉ DO CASTELO E JUSTES</t>
  </si>
  <si>
    <t>U.F. VILAR DE BESTEIROS E MOSTEIRO DE FRÁGUAS</t>
  </si>
  <si>
    <t>U.F. DE BARREIROS E CEPÕES</t>
  </si>
  <si>
    <t>Serviço de Formação Profissional de Setúbal</t>
  </si>
  <si>
    <t>Porto Santo</t>
  </si>
  <si>
    <t>DEZEMBRO</t>
  </si>
  <si>
    <t>MÚTUA DE SEGUROS</t>
  </si>
  <si>
    <t>COOPERATIVAS DE SOLIDARIEDADE</t>
  </si>
  <si>
    <t> Registo Civil Predial e Comercial de Rio Maior</t>
  </si>
  <si>
    <t>de Valongo</t>
  </si>
  <si>
    <t>Telefone / Fax 
21 580 20 00 / 21 580 20 93</t>
  </si>
  <si>
    <t>CTEF Entre Douro e Vouga</t>
  </si>
  <si>
    <t>Serviço de Emprego de São João da Madeira</t>
  </si>
  <si>
    <t>SE São João da Madeira</t>
  </si>
  <si>
    <t xml:space="preserve">N-EFDV </t>
  </si>
  <si>
    <t>Avenida Benjamim Araújo, 375</t>
  </si>
  <si>
    <t>S. João da Madeira</t>
  </si>
  <si>
    <t>3700061</t>
  </si>
  <si>
    <t>256029750</t>
  </si>
  <si>
    <t>se.sjmadeira@iefp.pt</t>
  </si>
  <si>
    <t>01420</t>
  </si>
  <si>
    <t>CRIAÇÃO DE OUTROS BOVINOS E BÚFALOS.</t>
  </si>
  <si>
    <t>Serviço de Emprego de Tomar</t>
  </si>
  <si>
    <t>Rua de Santa Iria, 38 e 40</t>
  </si>
  <si>
    <t>2300-473 TOMAR</t>
  </si>
  <si>
    <t>249146873</t>
  </si>
  <si>
    <t>se.tomar@iefp.pt</t>
  </si>
  <si>
    <t>7.853</t>
  </si>
  <si>
    <t>MARIA ELVIRA CARRAÇA DE ALMEIDA</t>
  </si>
  <si>
    <t>SE Alcácer do Sal</t>
  </si>
  <si>
    <t>maria.carraca@iefp.pt</t>
  </si>
  <si>
    <t>4015 - Técnicos oficiais de contas</t>
  </si>
  <si>
    <t>U.F. SANTA MARIA DA FEIRA, TRAVANCA, SANFINS E ESPARGO</t>
  </si>
  <si>
    <t>GILMONDE</t>
  </si>
  <si>
    <t>U.F. DE BRAGA (MAXIMINOS, SÉ E CIVIDADE)</t>
  </si>
  <si>
    <t>U.F. DE ANTIME E SILVARES (SÃO CLEMENTE)</t>
  </si>
  <si>
    <t>POLVOREIRA</t>
  </si>
  <si>
    <t>U.F. DE ESPERANÇA E BRUNHAIS</t>
  </si>
  <si>
    <t>VALE (SÃO MARTINHO)</t>
  </si>
  <si>
    <t>TURIZ</t>
  </si>
  <si>
    <t>QUINTANILHA</t>
  </si>
  <si>
    <t>VALE BENFEITO</t>
  </si>
  <si>
    <t>SUÇÃES</t>
  </si>
  <si>
    <t>U.F. DE REMONDES E SOUTELO</t>
  </si>
  <si>
    <t>U.F. DE MOIMENTA E MONTOUTO</t>
  </si>
  <si>
    <t>U.F. DE TEIXOSO E SARZEDO</t>
  </si>
  <si>
    <t>U.F. DE JANEIRO DE CIMA E BOGAS DE BAIXO</t>
  </si>
  <si>
    <t>PEGA</t>
  </si>
  <si>
    <t>U.F. DE TOURAIS E LAJES</t>
  </si>
  <si>
    <t>U.F. DE VILA FRANCA DAS NAVES E FEITAL</t>
  </si>
  <si>
    <t>PENHA DE FRANÇA</t>
  </si>
  <si>
    <t xml:space="preserve">U.F. DE AMARANTE </t>
  </si>
  <si>
    <t>U.F. DE VILA VERDE E SANTÃO</t>
  </si>
  <si>
    <t>RECEZINHOS (SÃO MARTINHO)</t>
  </si>
  <si>
    <t>U.F. DE TOUGUINHA E TOUGUINHÓ</t>
  </si>
  <si>
    <t>SENHAREI</t>
  </si>
  <si>
    <t>U.F. DE MAZEDO E CORTES</t>
  </si>
  <si>
    <t>U.F. DE BARROSELAS E CARVOEIRO</t>
  </si>
  <si>
    <t>SANTO ANTÓNIO DE MONFORTE</t>
  </si>
  <si>
    <t>U.F. DE MONTALEGRE E PADROSO</t>
  </si>
  <si>
    <t>VILARANDELO</t>
  </si>
  <si>
    <t xml:space="preserve">U.F. DE VILA REAL </t>
  </si>
  <si>
    <t>U.F. DE BOA ALDEIA, FARMINHÃO E TORREDEITA</t>
  </si>
  <si>
    <t>Serviço de Formação Profissional de Sintra</t>
  </si>
  <si>
    <t>Região Açores</t>
  </si>
  <si>
    <t>NÃO APLICÁVEL</t>
  </si>
  <si>
    <t>ORGANISMO DA ADMINISTRAÇÃO PÚBLICA</t>
  </si>
  <si>
    <t>CRECHE OU JARDIM DE INFÂNCIA</t>
  </si>
  <si>
    <t> Registo Civil Predial e Comercial de São João da Pesqueira</t>
  </si>
  <si>
    <t>de Viana do Castelo</t>
  </si>
  <si>
    <t>Email 
delegacao.lisboa@iefp.pt</t>
  </si>
  <si>
    <t>CTE Alto Minho</t>
  </si>
  <si>
    <t>Serviço de Emprego de Arcos de Valdevez</t>
  </si>
  <si>
    <t>SE Arcos de Valdevez</t>
  </si>
  <si>
    <t>N-EMAM</t>
  </si>
  <si>
    <t>Estrada da Cepa (N303), nº 6</t>
  </si>
  <si>
    <t>Arcos de Valdevez</t>
  </si>
  <si>
    <t>4970446</t>
  </si>
  <si>
    <t>258026781</t>
  </si>
  <si>
    <t>se.arcos_valdevez@iefp.pt</t>
  </si>
  <si>
    <t>01430</t>
  </si>
  <si>
    <t>CRIAÇÃO DE CAVALOS E OUTROS EQUÍDEOS</t>
  </si>
  <si>
    <t>Centro de Emprego da Figueira da Foz</t>
  </si>
  <si>
    <t>C-EMFF</t>
  </si>
  <si>
    <t>Serviço de Emprego da Figueira da Foz</t>
  </si>
  <si>
    <t>Rua de Coimbra, 1 - Edif. Portas da Cidade</t>
  </si>
  <si>
    <t>3080-047 FIGUEIRA DA FOZ</t>
  </si>
  <si>
    <t>233095930</t>
  </si>
  <si>
    <t>ce.figueirafoz@iefp.pt</t>
  </si>
  <si>
    <t>58.962</t>
  </si>
  <si>
    <t>26.800</t>
  </si>
  <si>
    <t>1.190</t>
  </si>
  <si>
    <t>MARIA GABRIELA FELIZARDO CANHOTO NEVES BRANCO</t>
  </si>
  <si>
    <t>gabriela.branco@iefp.pt</t>
  </si>
  <si>
    <t>4016 - Técnicos similares</t>
  </si>
  <si>
    <t>U.F. DE SÃO MIGUEL DO SOUTO E MOSTEIRÔ</t>
  </si>
  <si>
    <t>LAMA</t>
  </si>
  <si>
    <t xml:space="preserve">U.F. DE BRAGA </t>
  </si>
  <si>
    <t>U.F. DE ARDEGÃO, ARNOZELA E SEIDÕES</t>
  </si>
  <si>
    <t>U.F. DE FONTE ARCADA E OLIVEIRA</t>
  </si>
  <si>
    <t>OLIVEIRA (SÃO MATEUS)</t>
  </si>
  <si>
    <t>VALDREU</t>
  </si>
  <si>
    <t>QUINTELA DE LAMPAÇAS</t>
  </si>
  <si>
    <t>VALE DA PORCA</t>
  </si>
  <si>
    <t>TORRE DE DONA CHAMA</t>
  </si>
  <si>
    <t>U.F. DE VILARINHO DOS GALEGOS E VENTOZELO</t>
  </si>
  <si>
    <t>U.F. DE NUNES E OUSILHÃO</t>
  </si>
  <si>
    <t>U.F. DE VALE FORMOSO E ALDEIA DO SOUTO</t>
  </si>
  <si>
    <t>U.F. FUNDÃO,VALVERDE,DONAS,ALDEIA JOANES,ALDEIA N.CABO</t>
  </si>
  <si>
    <t>PÊRA DO MOÇO</t>
  </si>
  <si>
    <t>VALE DE ESPINHO</t>
  </si>
  <si>
    <t>U.F. DE VIDE E CABEÇA</t>
  </si>
  <si>
    <t>U.F. DE VILARES E CARNICÃES</t>
  </si>
  <si>
    <t>SANTA CLARA</t>
  </si>
  <si>
    <t>U.F. DE BUSTELO, CARNEIRO E CARVALHO DE REI</t>
  </si>
  <si>
    <t>SEBOLIDO</t>
  </si>
  <si>
    <t>U.F. DE VILAR E MOSTEIRÓ</t>
  </si>
  <si>
    <t>SISTELO</t>
  </si>
  <si>
    <t>U.F. DE MESSEGÃES, VALADARES E SÁ</t>
  </si>
  <si>
    <t>REFÓIOS DO LIMA</t>
  </si>
  <si>
    <t>U.F. DE CARDIELOS E SERRELEIS</t>
  </si>
  <si>
    <t>U.F. DE PARADELA, CONTIM E FIÃES</t>
  </si>
  <si>
    <t>CARRAZEDO DE MONTENEGRO E CURROS</t>
  </si>
  <si>
    <t>U.F. DE COUTO DE BAIXO E COUTO DE CIMA</t>
  </si>
  <si>
    <t>Serviço de Formação Profissional de Tomar</t>
  </si>
  <si>
    <t>REGIME IVA</t>
  </si>
  <si>
    <t>OUTROS</t>
  </si>
  <si>
    <t>EMPRESA</t>
  </si>
  <si>
    <t> Registo Civil Predial e Comercial de Vila Nova de Poiares</t>
  </si>
  <si>
    <t>de Vila Nova de Famalicão</t>
  </si>
  <si>
    <t>Coordenadas GPS
N 38° 44.0612', W 9° 8.8202'</t>
  </si>
  <si>
    <t>CTE Barcelos</t>
  </si>
  <si>
    <t>Serviço de Emprego de Barcelos</t>
  </si>
  <si>
    <t>SE Barcelos</t>
  </si>
  <si>
    <t>N-EMBA</t>
  </si>
  <si>
    <t>Av. Paulo Felisberto, 200</t>
  </si>
  <si>
    <t>Barcelos</t>
  </si>
  <si>
    <t>4750194</t>
  </si>
  <si>
    <t>253469640</t>
  </si>
  <si>
    <t>ce.barcelos@iefp.pt</t>
  </si>
  <si>
    <t>01440</t>
  </si>
  <si>
    <t>CRIAÇÃO DE CAMELOS E CAMELÍDEOS</t>
  </si>
  <si>
    <t>5.281</t>
  </si>
  <si>
    <t>MANUEL ROSA RAMOS BAPTISTA</t>
  </si>
  <si>
    <t>SE Beja</t>
  </si>
  <si>
    <t>manuel.batista@iefp.pt</t>
  </si>
  <si>
    <t>5010 - Enfermeiros</t>
  </si>
  <si>
    <t>agueda</t>
  </si>
  <si>
    <t>LIJÓ</t>
  </si>
  <si>
    <t>U.F. DE CABREIROS E PASSOS (SÃO JULIÃO)</t>
  </si>
  <si>
    <t>U.F. DE CEPÃES E FAREJA</t>
  </si>
  <si>
    <t>RONFE</t>
  </si>
  <si>
    <t>U.F. DE VERIM, FRIANDE E AJUDE</t>
  </si>
  <si>
    <t>VERMOIM</t>
  </si>
  <si>
    <t>ABOIM DA NÓBREGA E GONDOMAR</t>
  </si>
  <si>
    <t>RABAL</t>
  </si>
  <si>
    <t>VALE DE PRADOS</t>
  </si>
  <si>
    <t>VALE DE ASNES</t>
  </si>
  <si>
    <t>U.F. DE QUIRÁS E PINHEIRO NOVO</t>
  </si>
  <si>
    <t>U.F. DE PÓVOA DE ATALAIA E ATALAIA DO CAMPO</t>
  </si>
  <si>
    <t>PORTO DA CARNE</t>
  </si>
  <si>
    <t>VILA BOA</t>
  </si>
  <si>
    <t>U.F. DE FIGUEIRÓ (SANTIAGO E SANTA CRISTINA)</t>
  </si>
  <si>
    <t>VALPEDRE</t>
  </si>
  <si>
    <t>SOAJO</t>
  </si>
  <si>
    <t>U.F. DE MONÇÃO E TROVISCOSO</t>
  </si>
  <si>
    <t xml:space="preserve">U.F. DE GERAZ DO LIMA </t>
  </si>
  <si>
    <t>SÃO PEDRO DE AGOSTÉM</t>
  </si>
  <si>
    <t>U.F. DE SEZELHE E COVELÃES</t>
  </si>
  <si>
    <t>LEBUÇÃO, FIÃES E NOZELOS</t>
  </si>
  <si>
    <t>U.F. DE FAÍL E VILA CHÃ DE SÁ</t>
  </si>
  <si>
    <t>Serviço de Formação Profissional de Viana do Castelo</t>
  </si>
  <si>
    <t>P.C. DE DIREITO PÚBLICO</t>
  </si>
  <si>
    <t>EMPRESA PRIVADA</t>
  </si>
  <si>
    <t> Registo Comercial de Sintra      </t>
  </si>
  <si>
    <t>de Vila Real</t>
  </si>
  <si>
    <t>CTE Maia</t>
  </si>
  <si>
    <t>Serviço de Emprego da Maia</t>
  </si>
  <si>
    <t>SE Maia</t>
  </si>
  <si>
    <t>N-EMMA</t>
  </si>
  <si>
    <t>Rua Dr. Carlos Felgueiras, 418</t>
  </si>
  <si>
    <t>Maia</t>
  </si>
  <si>
    <t>4470157</t>
  </si>
  <si>
    <t>220989190</t>
  </si>
  <si>
    <t>ce.maia@iefp.pt</t>
  </si>
  <si>
    <t>01450</t>
  </si>
  <si>
    <t>CRIAÇÃO DE OVINOS E CAPRINOS</t>
  </si>
  <si>
    <t>26.503</t>
  </si>
  <si>
    <t>MARIA PALMA</t>
  </si>
  <si>
    <t>maria.p.santos@iefp.pt</t>
  </si>
  <si>
    <t>5012 - Fisioterapeutas</t>
  </si>
  <si>
    <t>albergaria</t>
  </si>
  <si>
    <t>MACIEIRA DE RATES</t>
  </si>
  <si>
    <t>U.F. DE CELEIRÓS, AVELEDA E VIMIEIRO</t>
  </si>
  <si>
    <t>U.F. DE FREITAS E VILA COVA</t>
  </si>
  <si>
    <t>PRAZINS (SANTA EUFÉMIA)</t>
  </si>
  <si>
    <t>VILARINHO DAS CAMBAS</t>
  </si>
  <si>
    <t>U.F. DA RIBEIRA DO NEIVA</t>
  </si>
  <si>
    <t>REBORDÃOS</t>
  </si>
  <si>
    <t>VILARINHO DE AGROCHÃO</t>
  </si>
  <si>
    <t>VALE DE GOUVINHAS</t>
  </si>
  <si>
    <t>U.F. DE SOBREIRO DE BAIXO E ALVAREDOS</t>
  </si>
  <si>
    <t>U.F. DE VALE DE PRAZERES E MATA DA RAINHA</t>
  </si>
  <si>
    <t>RAMELA</t>
  </si>
  <si>
    <t>VILA DO TOURO</t>
  </si>
  <si>
    <t>SANTO ANTÓNIO</t>
  </si>
  <si>
    <t>U.F. DE FREIXO DE CIMA E DE BAIXO</t>
  </si>
  <si>
    <t>RIO MAU</t>
  </si>
  <si>
    <t>U.F. DE ALVORA E LOUREDA</t>
  </si>
  <si>
    <t>U.F. DE SAGO, LORDELO E PARADA</t>
  </si>
  <si>
    <t>SÁ</t>
  </si>
  <si>
    <t>U.F. DE MAZAREFES E VILA FRIA</t>
  </si>
  <si>
    <t>SÃO VICENTE</t>
  </si>
  <si>
    <t>U.F. DE VENDA NOVA E PONDRAS</t>
  </si>
  <si>
    <t>SONIM E BARREIROS</t>
  </si>
  <si>
    <t>U.F. DE REPESES E SÃO SALVADOR</t>
  </si>
  <si>
    <t>Serviço de Formação Profissional de Vila Nova de Santo André</t>
  </si>
  <si>
    <t>Regime de isenção - Negócio com um volume anual inferior a 13.500 € – Isenção de IVA – Artigo 53º do CIVA</t>
  </si>
  <si>
    <t>PESSOA COLECTIVA INTERNACIONAL</t>
  </si>
  <si>
    <t> Registo Comercial de Vila Nova de Gaia</t>
  </si>
  <si>
    <t>do Porto</t>
  </si>
  <si>
    <t>CABAÇOS E FOJO LOBAL</t>
  </si>
  <si>
    <t>CTE Valongo</t>
  </si>
  <si>
    <t>Serviço de Emprego de Valongo</t>
  </si>
  <si>
    <t>SE Valongo</t>
  </si>
  <si>
    <t>N-EMVA</t>
  </si>
  <si>
    <t>Rua Conde de Ferreira, 256</t>
  </si>
  <si>
    <t>Valongo</t>
  </si>
  <si>
    <t>4440544</t>
  </si>
  <si>
    <t>220989440</t>
  </si>
  <si>
    <t>ce.valongo@iefp.pt</t>
  </si>
  <si>
    <t>01460</t>
  </si>
  <si>
    <t>SUINICULTURA</t>
  </si>
  <si>
    <t>Centro de Emprego e Formação Profissional do Pinhal Interior Norte</t>
  </si>
  <si>
    <t>C-EFPI</t>
  </si>
  <si>
    <t>Av. das Forças Armadas - Edif. Argogest</t>
  </si>
  <si>
    <t>3300-011 ARGANIL</t>
  </si>
  <si>
    <t>235095926</t>
  </si>
  <si>
    <t>sefp.arganil@iefp.pt</t>
  </si>
  <si>
    <t>3.811</t>
  </si>
  <si>
    <t>MARIA CONCEIÇÃO</t>
  </si>
  <si>
    <t>maria.r.conceicao@iefp.pt</t>
  </si>
  <si>
    <t>5013 - Nutricionistas</t>
  </si>
  <si>
    <t>anadia</t>
  </si>
  <si>
    <t>MANHENTE</t>
  </si>
  <si>
    <t>U.F. DE CRESPOS E POUSADA</t>
  </si>
  <si>
    <t>U.F. DE MONTE E QUEIMADELA</t>
  </si>
  <si>
    <t>SELHO (SÃO CRISTÓVÃO)</t>
  </si>
  <si>
    <t>U.F. DE ANTAS E ABADE DE VERMOIM</t>
  </si>
  <si>
    <t xml:space="preserve">U.F. DE CARREIRAS </t>
  </si>
  <si>
    <t>SALSAS</t>
  </si>
  <si>
    <t>VINHAS</t>
  </si>
  <si>
    <t>VALE DE SALGUEIRO</t>
  </si>
  <si>
    <t>U.F. DE SOEIRA, FRESULFE E MOFREITA</t>
  </si>
  <si>
    <t>SANTANA DA AZINHA</t>
  </si>
  <si>
    <t>U.F. ALDEIA DA RIBEIRA, VILAR MAIOR E BADAMALOS</t>
  </si>
  <si>
    <t>U.F. DE OLO E CANADELO</t>
  </si>
  <si>
    <t>U.F. de Arcos de Valdevez (Salvador), Vila Fonche e Parada</t>
  </si>
  <si>
    <t>U.F. DE TROPORIZ E LAPELA</t>
  </si>
  <si>
    <t>U.F. DE NOGUEIRA, MEIXEDO E VILAR DE MURTEDA</t>
  </si>
  <si>
    <t>TRONCO</t>
  </si>
  <si>
    <t>U.F. DE VIADE DE BAIXO E FERVIDELAS</t>
  </si>
  <si>
    <t>TINHELA E ALVARELHOS</t>
  </si>
  <si>
    <t>U.F. DE SÃO CIPRIANO E VIL DE SOUTO</t>
  </si>
  <si>
    <t>Serviço de Formação Profissional de Vila Real</t>
  </si>
  <si>
    <t>Regime de isenção - Profissional de uma área técnica específica – Artigo 9º do CIVA</t>
  </si>
  <si>
    <t>PESSOA COLECTIVA RELIGIOSA</t>
  </si>
  <si>
    <t>EMPRESAS MUNICIPAIS</t>
  </si>
  <si>
    <t> Registo da Ribeira Grande</t>
  </si>
  <si>
    <t>e Formação Profissional de Vila Nova de Gaia</t>
  </si>
  <si>
    <t>CABRAÇÃO E MOREIRA DO LIMA</t>
  </si>
  <si>
    <t>CTE Gondomar</t>
  </si>
  <si>
    <t>Serviço de Emprego de Gondomar</t>
  </si>
  <si>
    <t>SE Gondomar</t>
  </si>
  <si>
    <t>N-EMGO</t>
  </si>
  <si>
    <t>Rua Padre Augusto Maia, 26</t>
  </si>
  <si>
    <t>Gondomar</t>
  </si>
  <si>
    <t>4420245</t>
  </si>
  <si>
    <t>220989140</t>
  </si>
  <si>
    <t>ce.gondomar@iefp.pt</t>
  </si>
  <si>
    <t>01470</t>
  </si>
  <si>
    <t>AVICULTURA</t>
  </si>
  <si>
    <t>Centro de Emprego e Formação Profissional de Santarém</t>
  </si>
  <si>
    <t>L-EFSA</t>
  </si>
  <si>
    <t>Serviço de Emprego de Santarém</t>
  </si>
  <si>
    <t>Praceta Alves Redol, 22</t>
  </si>
  <si>
    <t>2000-182 SANTARÉM</t>
  </si>
  <si>
    <t>243152903</t>
  </si>
  <si>
    <t>se.santarem@iefp.pt</t>
  </si>
  <si>
    <t>5.400</t>
  </si>
  <si>
    <t>LUIS MIGUEL VON GILSA RASQUILHA</t>
  </si>
  <si>
    <t>luis.rasquilha@iefp.pt</t>
  </si>
  <si>
    <t>5014 - Parteiras</t>
  </si>
  <si>
    <t>arouca</t>
  </si>
  <si>
    <t>MARTIM</t>
  </si>
  <si>
    <t xml:space="preserve">U.F. DE ESCUDEIROS E PENSO </t>
  </si>
  <si>
    <t>U.F. DE MOREIRA DO REI E VÁRZEA COVA</t>
  </si>
  <si>
    <t>SELHO (SÃO JORGE)</t>
  </si>
  <si>
    <t xml:space="preserve">U.F. DE ARNOSO </t>
  </si>
  <si>
    <t xml:space="preserve">U.F. DE ESCARIZ </t>
  </si>
  <si>
    <t>SAMIL</t>
  </si>
  <si>
    <t>U.F. DE ALA E VILARINHO DO MONTE</t>
  </si>
  <si>
    <t>VALE DE TELHAS</t>
  </si>
  <si>
    <t>U.F. DE TRAVANCA E SANTA CRUZ</t>
  </si>
  <si>
    <t>SOBRAL DA SERRA</t>
  </si>
  <si>
    <t>U.F. DE LAJEOSA E FORCALHOS</t>
  </si>
  <si>
    <t>U.F. DE REAL, ATAÍDE E OLIVEIRA</t>
  </si>
  <si>
    <t>LUZIM E VILA COVA</t>
  </si>
  <si>
    <t>U.F. DE ARCOS DE VALDEVEZ (SÃO PAIO) E GIELA</t>
  </si>
  <si>
    <t>SANTA CRUZ DO LIMA</t>
  </si>
  <si>
    <t>U.F. DE SUBPORTELA, DEOCRISTE E PORTELA SUSÃ</t>
  </si>
  <si>
    <t>U.F. DA MADALENA E SAMAIÕES</t>
  </si>
  <si>
    <t>U.F. DE VILAR DE PERDIZES E MEIXIDE</t>
  </si>
  <si>
    <t>VALPAÇOS E SANFINS</t>
  </si>
  <si>
    <t>U.F. DE VISEU</t>
  </si>
  <si>
    <t>Serviço de Formação Profissional de Viseu</t>
  </si>
  <si>
    <t>Regime de tributação dos combustíveis líquidos aplicável aos revendedores</t>
  </si>
  <si>
    <t>REP DE PESSOA COLECTIVA INTERNACIONAL</t>
  </si>
  <si>
    <t>ENTIDADE RELIGIOSA OU CENTRO PAROQUIAL</t>
  </si>
  <si>
    <t> Registo de Monção</t>
  </si>
  <si>
    <t>Rua Engº Ezequiel Campos, 488 4149 - 004 PORTO</t>
  </si>
  <si>
    <t>Serviço de Emprego de Valença</t>
  </si>
  <si>
    <t>SE Valença</t>
  </si>
  <si>
    <t>Av. Miguel Dantas - Edif.Tróias, Bloco Nascente - R/ch</t>
  </si>
  <si>
    <t>Valença</t>
  </si>
  <si>
    <t>4930678</t>
  </si>
  <si>
    <t>251095700</t>
  </si>
  <si>
    <t>se.valenca@iefp.pt</t>
  </si>
  <si>
    <t>01481</t>
  </si>
  <si>
    <t>APICULTURA</t>
  </si>
  <si>
    <t>Segunda-feira após o domingo de Pascoela</t>
  </si>
  <si>
    <t>8.355</t>
  </si>
  <si>
    <t>3.100</t>
  </si>
  <si>
    <t>1.020</t>
  </si>
  <si>
    <t>1.616,4</t>
  </si>
  <si>
    <t>MARIA ISABEL FIRMINO</t>
  </si>
  <si>
    <t>SE Estremoz</t>
  </si>
  <si>
    <t>maria.firmino@iefp.pt</t>
  </si>
  <si>
    <t>5015 - Terapeutas da fala</t>
  </si>
  <si>
    <t>aveiro_freg</t>
  </si>
  <si>
    <t>U.F. DE ESTE (SÃO PEDRO E SÃO MAMEDE)</t>
  </si>
  <si>
    <t>CANDOSO (SÃO MARTINHO)</t>
  </si>
  <si>
    <t>U.F. DE AVIDOS E LAGOA</t>
  </si>
  <si>
    <t>U.F. DE ESQUEIROS, NEVOGILDE E TRAVASSÓS</t>
  </si>
  <si>
    <t>SANTA COMBA DE ROSSAS</t>
  </si>
  <si>
    <t>U.F. DE BORNES E BURGA</t>
  </si>
  <si>
    <t>U.F. DE AVANTOS E ROMEU</t>
  </si>
  <si>
    <t>U.F. DE VILAR DE LOMBA E SÃO JOMIL</t>
  </si>
  <si>
    <t>VALE DE ESTRELA</t>
  </si>
  <si>
    <t>U.F. POUSAFOLES DO BISPO, PENA LOBO E LOMBA</t>
  </si>
  <si>
    <t>U.F. DE VILA GARCIA, ABOIM E CHAPA</t>
  </si>
  <si>
    <t>GUILHUFE E URRÔ</t>
  </si>
  <si>
    <t>U.F. DE EIRAS E MEI</t>
  </si>
  <si>
    <t>REBORDÕES (SANTA MARIA)</t>
  </si>
  <si>
    <t>U.F. DE TORRE E VILA MOU</t>
  </si>
  <si>
    <t>U.F. DE CALVÃO E SOUTELINHO DA RAIA</t>
  </si>
  <si>
    <t>Serviço de Formação Profissional do Porto</t>
  </si>
  <si>
    <t>Regime especial de tributação em IVA dos bens em segunda mão, objetos de arte, de coleção e antiguidades (Regime de Margem)</t>
  </si>
  <si>
    <t>SOC ANÓNIMA</t>
  </si>
  <si>
    <t>ENTIDADES PÚBLICAS</t>
  </si>
  <si>
    <t> Registo de Monchique</t>
  </si>
  <si>
    <t>Telefone / Fax 22 098 90 00 / 22 617 15 13</t>
  </si>
  <si>
    <t>Serviço de Formação Profissional Vila Nova de Gaia</t>
  </si>
  <si>
    <t>Rua Valente Perfeito, 322</t>
  </si>
  <si>
    <t>Vila Nova de Gaia</t>
  </si>
  <si>
    <t>4400330</t>
  </si>
  <si>
    <t>220989540</t>
  </si>
  <si>
    <t>01482</t>
  </si>
  <si>
    <t>CUNICULTURA</t>
  </si>
  <si>
    <t>39.241</t>
  </si>
  <si>
    <t>19.100</t>
  </si>
  <si>
    <t>4.100</t>
  </si>
  <si>
    <t>1.240</t>
  </si>
  <si>
    <t>MARIA JOAO PAIS</t>
  </si>
  <si>
    <t>maria.c.nunes@iefp.pt</t>
  </si>
  <si>
    <t>5016 - Terapeutas ocupacionais</t>
  </si>
  <si>
    <t>castelodepaiva</t>
  </si>
  <si>
    <t>U.F. DE FERREIROS E GONDIZALVES</t>
  </si>
  <si>
    <t>SANDE (SÃO MARTINHO)</t>
  </si>
  <si>
    <t>U.F. DE CARREIRA E BENTE</t>
  </si>
  <si>
    <t>U.F. DE MARRANCOS E ARCOZELO</t>
  </si>
  <si>
    <t>SÃO PEDRO DE SARRACENOS</t>
  </si>
  <si>
    <t>U.F. DE CASTELÃOS E VILAR DO MONTE</t>
  </si>
  <si>
    <t>U.F. DE AVIDAGOS, NAVALHO E PEREIRA</t>
  </si>
  <si>
    <t>VALHELHAS</t>
  </si>
  <si>
    <t>U.F. DE RUVINA, RUIVÓS E VALE DAS ÉGUAS</t>
  </si>
  <si>
    <t>LAGARES E FIGUEIRA</t>
  </si>
  <si>
    <t>U.F. DE GRADE E CARRALCOVA</t>
  </si>
  <si>
    <t>SEARA</t>
  </si>
  <si>
    <t>U.F. de Viana do Castelo (Santa Maria Maior e Monserrate) e Meadela</t>
  </si>
  <si>
    <t>U.F. DE LOIVOS E PÓVOA DE AGRAÇÕES</t>
  </si>
  <si>
    <t>Regime especial do IVA aplicável ao ouro para investimento</t>
  </si>
  <si>
    <t>SOC CIVIL COM PERSONALIDADE JURÍDICA</t>
  </si>
  <si>
    <t>ENTIDADES PÚBLICAS  - ADMINISTRAÇÃO INTERNA</t>
  </si>
  <si>
    <t> Registo de Montalegre</t>
  </si>
  <si>
    <t>Email: delegacao.norte@iefp.pt</t>
  </si>
  <si>
    <t>SF Viana do Castelo</t>
  </si>
  <si>
    <t>Rua do Grupo Folclórico de Santa Marta de Portuzelo</t>
  </si>
  <si>
    <t>4925179</t>
  </si>
  <si>
    <t>258026730</t>
  </si>
  <si>
    <t>sfp.vianacastelo@iefp.pt</t>
  </si>
  <si>
    <t>01483</t>
  </si>
  <si>
    <t>CRIAÇÃO DE ANIMAIS DE COMPANHIA</t>
  </si>
  <si>
    <t>128.416</t>
  </si>
  <si>
    <t>64.100</t>
  </si>
  <si>
    <t>18.500</t>
  </si>
  <si>
    <t>1.260</t>
  </si>
  <si>
    <t>ROSARIA MARIA MARCELINO REBOLA GABRIEL</t>
  </si>
  <si>
    <t>rosaria.gabriel@iefp.pt</t>
  </si>
  <si>
    <t>5019 - Outros técnicos paramédicos</t>
  </si>
  <si>
    <t>espinho</t>
  </si>
  <si>
    <t>PALME</t>
  </si>
  <si>
    <t>U.F. DE GUISANDE E OLIVEIRA (SÃO PEDRO)</t>
  </si>
  <si>
    <t>SÃO TORCATO</t>
  </si>
  <si>
    <t>U.F. DE ESMERIZ E CABEÇUDOS</t>
  </si>
  <si>
    <t xml:space="preserve">U.F. DE ORIZ </t>
  </si>
  <si>
    <t>SENDAS</t>
  </si>
  <si>
    <t>U.F. ESPADANEDO, EDROSO, MURÇÓS E SOUTELO MOURISCO</t>
  </si>
  <si>
    <t>U.F. BARCEL, MARMELOS E VALVERDE DA GESTOSA</t>
  </si>
  <si>
    <t>VELA</t>
  </si>
  <si>
    <t>U.F. DO SABUGAL E ALDEIA DE SANTO ANTÓNIO</t>
  </si>
  <si>
    <t>TERMAS DE SÃO VICENTE</t>
  </si>
  <si>
    <t>U.F. DE GUILHADESES E SANTAR</t>
  </si>
  <si>
    <t>SERDEDELO</t>
  </si>
  <si>
    <t>U.F. DE SANTA CRUZ/TRINDADE E SANJURGE</t>
  </si>
  <si>
    <t>Serviço de Formação Profissional do Seixal</t>
  </si>
  <si>
    <t>Regime especial dos pequenos retalhistas</t>
  </si>
  <si>
    <t>SOC CIVIL ESTRANGEIRA</t>
  </si>
  <si>
    <t>ENTIDADES PÚBLICAS  - AMBIENTE</t>
  </si>
  <si>
    <t> Registo de Montemor-o-Velho</t>
  </si>
  <si>
    <t>Coordenadas GPS
N 41° 10.4453', W 8° 39.2215'</t>
  </si>
  <si>
    <t>SF Chaves</t>
  </si>
  <si>
    <t>Av. da Cocanha, Zona Industrial</t>
  </si>
  <si>
    <t>Outeiro Seco</t>
  </si>
  <si>
    <t>5400674</t>
  </si>
  <si>
    <t>SANTA CRUZ-TRINDADE</t>
  </si>
  <si>
    <t>276095700</t>
  </si>
  <si>
    <t>sfp.chaves@iefp.pt</t>
  </si>
  <si>
    <t>01484</t>
  </si>
  <si>
    <t>CRIAÇÃO DE INSETOS PARA ALIMENTAÇÃO.</t>
  </si>
  <si>
    <t>Centro de Emprego de Torres Vedras</t>
  </si>
  <si>
    <t>L-EMTV</t>
  </si>
  <si>
    <t>Serviço de Emprego de Torres Vedras</t>
  </si>
  <si>
    <t>Rua Santos Bernardes, 25 - R/ch</t>
  </si>
  <si>
    <t>2560-362 TORRES VEDRAS</t>
  </si>
  <si>
    <t>261146927</t>
  </si>
  <si>
    <t>ce.torresvedras@iefp.pt</t>
  </si>
  <si>
    <t>26.240</t>
  </si>
  <si>
    <t>12.400</t>
  </si>
  <si>
    <t>MARIA JOANA VENÂNCIO RAMALHO</t>
  </si>
  <si>
    <t>maria.ramalho@iefp.pt</t>
  </si>
  <si>
    <t>6 -  - - Juristas e solicitadores:</t>
  </si>
  <si>
    <t>estarreja</t>
  </si>
  <si>
    <t>PANQUE</t>
  </si>
  <si>
    <t>U.F. DE LOMAR E ARCOS</t>
  </si>
  <si>
    <t>U.F. DE GONDIFELOS, CAVALÕES E OUTIZ</t>
  </si>
  <si>
    <t>U.F. DE PICO DE REGALADOS, GONDIÃES E MÓS</t>
  </si>
  <si>
    <t>U.F. DE PODENCE E SANTA COMBINHA</t>
  </si>
  <si>
    <t>U.F. DE FRANCO E VILA BOA</t>
  </si>
  <si>
    <t>VIDEMONTE</t>
  </si>
  <si>
    <t>U.F. DE SANTO ESTÊVÃO E MOITA</t>
  </si>
  <si>
    <t>U.F. DE JOLDA (MADALENA) E RIO CABRÃO</t>
  </si>
  <si>
    <t>REBORDÕES (SOUTO)</t>
  </si>
  <si>
    <t>U.F. DE SOUTELO E SEARA VELHA</t>
  </si>
  <si>
    <t>Regime especial para agentes de viagens e organizadores de circuitos turísticos</t>
  </si>
  <si>
    <t>SOC CIVIL SOB FORMA COMERCIAL ESTRANGEIRA</t>
  </si>
  <si>
    <t>ENTIDADES PÚBLICAS  - ECONOMIA</t>
  </si>
  <si>
    <t> Registo de Mortágua</t>
  </si>
  <si>
    <t>SF Vila Real</t>
  </si>
  <si>
    <t>Zona Industrial</t>
  </si>
  <si>
    <t>Constantim VRL</t>
  </si>
  <si>
    <t>5000082</t>
  </si>
  <si>
    <t>CONSTANTIM VRL</t>
  </si>
  <si>
    <t>259096720</t>
  </si>
  <si>
    <t>sfp.vilareal@iefp.pt</t>
  </si>
  <si>
    <t>01485</t>
  </si>
  <si>
    <t>OUTRA PRODUÇÃO ANIMAL, N. E.</t>
  </si>
  <si>
    <t>Serviço de Emprego da Lousã</t>
  </si>
  <si>
    <t>Rua Dr. Pires de Carvalho, 47 - R/ch</t>
  </si>
  <si>
    <t>3200-238 LOUSÃ</t>
  </si>
  <si>
    <t>239158966</t>
  </si>
  <si>
    <t>se.lousa@iefp.pt</t>
  </si>
  <si>
    <t>17.012</t>
  </si>
  <si>
    <t>8.200</t>
  </si>
  <si>
    <t>MARIA DE FATIMA DE MOURA E SILVA MACHADO</t>
  </si>
  <si>
    <t>maria.s.machado@iefp.pt</t>
  </si>
  <si>
    <t>6010 - Advogados</t>
  </si>
  <si>
    <t>santamariadafeira</t>
  </si>
  <si>
    <t xml:space="preserve">U.F. DE MERELIM </t>
  </si>
  <si>
    <t>U.F. DE LEMENHE, MOUQUIM E JESUFREI</t>
  </si>
  <si>
    <t>U.F. DE SANDE, VILARINHO, BARROS E GOMIDE</t>
  </si>
  <si>
    <t>SORTES</t>
  </si>
  <si>
    <t>U.F. DE TALHINHAS E BAGUEIXE</t>
  </si>
  <si>
    <t>U.F. DE FREIXEDA E VILA VERDE</t>
  </si>
  <si>
    <t>VILA CORTÊS DO MONDEGO</t>
  </si>
  <si>
    <t>U.F. DE SEIXO DO CÔA E VALE LONGO</t>
  </si>
  <si>
    <t>U.F. DE PADREIRO (SALVADOR E SANTA CRISTINA)</t>
  </si>
  <si>
    <t>VITORINO DAS DONAS</t>
  </si>
  <si>
    <t>U.F. DE TRAVANCAS E RORIZ</t>
  </si>
  <si>
    <t>Regime Geral de IVA</t>
  </si>
  <si>
    <t>SOC COMERCIAL ESTRANGEIRA</t>
  </si>
  <si>
    <t>ENTIDADES PÚBLICAS - AGRICULTURA / DESENVOLVIMENTO RURAL</t>
  </si>
  <si>
    <t> Registo de Paredes de Coura</t>
  </si>
  <si>
    <t>SF Rio Meão</t>
  </si>
  <si>
    <t>Av. de Santiago, 88</t>
  </si>
  <si>
    <t>Rio Meão</t>
  </si>
  <si>
    <t>4520462</t>
  </si>
  <si>
    <t>256029700</t>
  </si>
  <si>
    <t>sfp.riomeao@iefp.pt</t>
  </si>
  <si>
    <t>01500</t>
  </si>
  <si>
    <t>PRODUÇÕES AGRÍCOLA E ANIMAL COMBINADAS</t>
  </si>
  <si>
    <t>6.417</t>
  </si>
  <si>
    <t>2.500</t>
  </si>
  <si>
    <t>MARIA DE JESUS PEREIRA RAMOS DO CARMO</t>
  </si>
  <si>
    <t>maria.r.carmo@iefp.pt</t>
  </si>
  <si>
    <t>6011 - Jurisconsultos</t>
  </si>
  <si>
    <t>ilhavo</t>
  </si>
  <si>
    <t>U.F. DE MERELIM (SÃO PEDRO) E FROSSOS</t>
  </si>
  <si>
    <t>URGEZES</t>
  </si>
  <si>
    <t>U.F. DE RUIVÃES E NOVAIS</t>
  </si>
  <si>
    <t xml:space="preserve">U.F. DE VALBOM </t>
  </si>
  <si>
    <t>ZOIO</t>
  </si>
  <si>
    <t>VILA FERNANDO</t>
  </si>
  <si>
    <t>U.F. DE PORTELA E EXTREMO</t>
  </si>
  <si>
    <t>U.F. EIRAS, SÃO JULIÃO DE MONTENEGRO E CELA</t>
  </si>
  <si>
    <t>SOC EM COMANDITA</t>
  </si>
  <si>
    <t>ENTIDADES PÚBLICAS - CULTURA (MUSEUS, PALÁCIOS¿)</t>
  </si>
  <si>
    <t> Registo Predial Comercial e Automóvel de Paredes</t>
  </si>
  <si>
    <t>SF Porto</t>
  </si>
  <si>
    <t>R. Ciríaco Cardoso, 180</t>
  </si>
  <si>
    <t>4150212</t>
  </si>
  <si>
    <t>220989392</t>
  </si>
  <si>
    <t>sfp.porto@iefp.pt</t>
  </si>
  <si>
    <t>01610</t>
  </si>
  <si>
    <t>ATIVIDADES DE APOIO À AGRICULTURA</t>
  </si>
  <si>
    <t>Serviço de Emprego da Marinha Grande</t>
  </si>
  <si>
    <t>Rua Tenente Cabeleira Filipe, nº 28</t>
  </si>
  <si>
    <t>2430-306 MARINHA GRANDE</t>
  </si>
  <si>
    <t>244239822</t>
  </si>
  <si>
    <t>se.marinhagrande@iefp.pt</t>
  </si>
  <si>
    <t>39.033</t>
  </si>
  <si>
    <t>19.400</t>
  </si>
  <si>
    <t>1.310</t>
  </si>
  <si>
    <t>FEVERONIA GAVANCHA CORDEIRO CAMPINO TEIXEIRA</t>
  </si>
  <si>
    <t>SE Portalegre</t>
  </si>
  <si>
    <t>feveronia.teixeira@iefp.pt</t>
  </si>
  <si>
    <t>6012 - Solicitadores</t>
  </si>
  <si>
    <t>mealhada</t>
  </si>
  <si>
    <t>PERELHAL</t>
  </si>
  <si>
    <t>U.F. DE MORREIRA E TRANDEIRAS</t>
  </si>
  <si>
    <t>U.F. DE ABAÇÃO E GÉMEOS</t>
  </si>
  <si>
    <t>U.F. DE SEIDE</t>
  </si>
  <si>
    <t>U.F. DO VADE</t>
  </si>
  <si>
    <t>U.F. DE AVELEDA E RIO DE ONOR</t>
  </si>
  <si>
    <t>VILA FRANCA DO DEÃO</t>
  </si>
  <si>
    <t>U.F. DE SÃO JORGE E ERMELO</t>
  </si>
  <si>
    <t>VALE DE ANTA</t>
  </si>
  <si>
    <t>TCO</t>
  </si>
  <si>
    <t>TRABALHADOR POR CONTA DE OUTREM</t>
  </si>
  <si>
    <t>SOC EM NOME COLECTIVO</t>
  </si>
  <si>
    <t>ENTIDADES PÚBLICAS - EDUCAÇÃO</t>
  </si>
  <si>
    <t> Registo de Mangualde</t>
  </si>
  <si>
    <t>FORNELOS E QUEIJADA</t>
  </si>
  <si>
    <t>SF Porto (Cerco)</t>
  </si>
  <si>
    <t>R. Peso da Régua</t>
  </si>
  <si>
    <t>4300409</t>
  </si>
  <si>
    <t>220989331</t>
  </si>
  <si>
    <t>01620</t>
  </si>
  <si>
    <t>ATIVIDADES DE APOIO À PRODUÇÃO ANIMAL.</t>
  </si>
  <si>
    <t>19.358</t>
  </si>
  <si>
    <t>9.300</t>
  </si>
  <si>
    <t>2.200</t>
  </si>
  <si>
    <t>MARIA UMBELINA PRIM</t>
  </si>
  <si>
    <t>maria.prim@iefp.pt</t>
  </si>
  <si>
    <t>7010 - Dentistas</t>
  </si>
  <si>
    <t>murtosa</t>
  </si>
  <si>
    <t>POUSA</t>
  </si>
  <si>
    <t>U.F. DE NOGUEIRA, FRAIÃO E LAMAÇÃES</t>
  </si>
  <si>
    <t>U.F. AIRÃO SANTA MARIA, AIRÃO SÃO JOÃO E VERMIL</t>
  </si>
  <si>
    <t>U.F. DE VALE (SÃO COSME), TELHADO E PORTELA</t>
  </si>
  <si>
    <t>VILA VERDE E BARBUDO</t>
  </si>
  <si>
    <t>U.F. DE CASTRELOS E CARRAZEDO</t>
  </si>
  <si>
    <t>VILA GARCIA</t>
  </si>
  <si>
    <t>U.F. DE SOUTO E TABAÇÔ</t>
  </si>
  <si>
    <t>Vidago (U.F. de Vidago, Arcossó, Selhariz e Vilarinho das Paranheiras)</t>
  </si>
  <si>
    <t>MOE</t>
  </si>
  <si>
    <t>MEMBRO DE ORGÃO ESTATUTÁRIO</t>
  </si>
  <si>
    <t>SOC POR QUOTAS</t>
  </si>
  <si>
    <t>ENTIDADES PÚBLICAS - IPJ</t>
  </si>
  <si>
    <t>1.º  Registo Predial de Vila Nova de Gaia</t>
  </si>
  <si>
    <t>SF Bragança</t>
  </si>
  <si>
    <t>Av. 22 de Maio, Bairro Forte de São João de Deus</t>
  </si>
  <si>
    <t>5300449</t>
  </si>
  <si>
    <t>273093700</t>
  </si>
  <si>
    <t>sfp.braganca@iefp.pt</t>
  </si>
  <si>
    <t>01631</t>
  </si>
  <si>
    <t>PREPARAÇÃO DE PRODUTOS AGRÍCOLAS PARA VENDA</t>
  </si>
  <si>
    <t>12.126</t>
  </si>
  <si>
    <t>5.700</t>
  </si>
  <si>
    <t>1.060</t>
  </si>
  <si>
    <t>PAULA CRISTINA PERES GAMITO RODRIGUES</t>
  </si>
  <si>
    <t>SE Sines</t>
  </si>
  <si>
    <t>paula.g.rodrigues@iefp.pt</t>
  </si>
  <si>
    <t>7011 - Médicos analistas</t>
  </si>
  <si>
    <t>oliveiradeazemeis</t>
  </si>
  <si>
    <t>REMELHE</t>
  </si>
  <si>
    <t>U.F. DE NOGUEIRÓ E TENÕES</t>
  </si>
  <si>
    <t>U.F. DE AROSA E CASTELÕES</t>
  </si>
  <si>
    <t>U.F. DE VILA NOVA DE FAMALICÃO E CALENDÁRIO</t>
  </si>
  <si>
    <t>U.F. DE IZEDA, CALVELHE E PARADINHA NOVA</t>
  </si>
  <si>
    <t>GONÇALO</t>
  </si>
  <si>
    <t>U.F. DE TÁVORA (SANTA MARIA E SÃO VICENTE)</t>
  </si>
  <si>
    <t>VILA VERDE DA RAIA</t>
  </si>
  <si>
    <t>SOC UNIPESSOAL POR QUOTAS</t>
  </si>
  <si>
    <t>ENTIDADES PÚBLICAS - JUSTIÇA</t>
  </si>
  <si>
    <t>1.º  Registo Predial e Comercial de Vila Franca de Xira</t>
  </si>
  <si>
    <t>SF Braga</t>
  </si>
  <si>
    <t>Rua de Mazagão - Aveleda</t>
  </si>
  <si>
    <t>4705074</t>
  </si>
  <si>
    <t>AVELEDA BRG</t>
  </si>
  <si>
    <t>253469670</t>
  </si>
  <si>
    <t>sfp.braga@iefp.pt</t>
  </si>
  <si>
    <t>01632</t>
  </si>
  <si>
    <t>PREPARAÇÃO E TRATAMENTO DE SEMENTES PARA PROPAGAÇÃO</t>
  </si>
  <si>
    <t>12.012</t>
  </si>
  <si>
    <t>1.070</t>
  </si>
  <si>
    <t>JOSE MANUEL PEREIRA SILVESTRE</t>
  </si>
  <si>
    <t>jose.silvestre@iefp.pt</t>
  </si>
  <si>
    <t>7012 - Médicos cirurgiões</t>
  </si>
  <si>
    <t>oliveiradobairro</t>
  </si>
  <si>
    <t>U.F. DE REAL, DUME E SEMELHE</t>
  </si>
  <si>
    <t>U.F. DE ATÃES E RENDUFE</t>
  </si>
  <si>
    <t>U.F. DE PARADA E FAÍLDE</t>
  </si>
  <si>
    <t>U.F. DE VILELA, SÃO COSME E SÃO DAMIÃO E SÁ</t>
  </si>
  <si>
    <t>VILAR DE NANTES</t>
  </si>
  <si>
    <t>isento</t>
  </si>
  <si>
    <t>MESES DE REFERÊNCIA</t>
  </si>
  <si>
    <t>SOCIEDADE CIVIL</t>
  </si>
  <si>
    <t>ENTIDADES PÚBLICAS - SAÚDE</t>
  </si>
  <si>
    <t>1.º Cartório Notarial de Competência Especializada de Aveiro</t>
  </si>
  <si>
    <t>CTEF Aveiro</t>
  </si>
  <si>
    <t>SE Aveiro</t>
  </si>
  <si>
    <t>Aveiro</t>
  </si>
  <si>
    <t>3810200</t>
  </si>
  <si>
    <t>234093380</t>
  </si>
  <si>
    <t>01701</t>
  </si>
  <si>
    <t>CAÇA E REPOVOAMENTO CINEGÉTICO</t>
  </si>
  <si>
    <t>24.571</t>
  </si>
  <si>
    <t>11.400</t>
  </si>
  <si>
    <t>MANUEL JOAQUIM CAPUCHO PARREIRA</t>
  </si>
  <si>
    <t>manuel.parreira@iefp.pt</t>
  </si>
  <si>
    <t>7013 - Médicos de bordo em navios</t>
  </si>
  <si>
    <t>ovar</t>
  </si>
  <si>
    <t>RIO COVO (SANTA EUGÉNIA)</t>
  </si>
  <si>
    <t>U.F. DE SANTA LUCRÉCIA DE ALGERIZ E NAVARRA</t>
  </si>
  <si>
    <t>U.F. DE BRITEIROS SANTO ESTÊVÃO E DONIM</t>
  </si>
  <si>
    <t>U.F. DE REBORDAINHOS E POMBARES</t>
  </si>
  <si>
    <t>JARMELO SÃO MIGUEL</t>
  </si>
  <si>
    <t>VALE</t>
  </si>
  <si>
    <t>VILARELHO DA RAIA</t>
  </si>
  <si>
    <t>mensal</t>
  </si>
  <si>
    <t>janeiro</t>
  </si>
  <si>
    <t>SOCIEDADE IRREGULAR</t>
  </si>
  <si>
    <t>ENTIDADES PÚBLICAS - SEGURANÇA SOCIAL</t>
  </si>
  <si>
    <t>1.º Cartório Notarial de Competência Especializada do Porto     </t>
  </si>
  <si>
    <t>CTEF Águeda</t>
  </si>
  <si>
    <t>SE Águeda</t>
  </si>
  <si>
    <t>Águeda</t>
  </si>
  <si>
    <t>3750137</t>
  </si>
  <si>
    <t>234093350</t>
  </si>
  <si>
    <t>01702</t>
  </si>
  <si>
    <t>ATIVIDADES DOS SERVIÇOS RELACIONADOS COM CAÇA E REPOVOAMENTO CINEGÉTICO</t>
  </si>
  <si>
    <t>10.488</t>
  </si>
  <si>
    <t>4.600</t>
  </si>
  <si>
    <t>MARIA DAS DORES SAAVEDRA DA ROCHA</t>
  </si>
  <si>
    <t>SE Montemor-o-Novo</t>
  </si>
  <si>
    <t>maria.canas@iefp.pt</t>
  </si>
  <si>
    <t>7014 - Médicos de clínica geral</t>
  </si>
  <si>
    <t>saojoaodamadeira</t>
  </si>
  <si>
    <t>GALEGOS (SANTA MARIA)</t>
  </si>
  <si>
    <t>U.F. DE VILAÇA E FRADELOS</t>
  </si>
  <si>
    <t>U.F. BRITEIROS SÃO SALVADOR E BRITEIROS SANTA LEOCÁDIA</t>
  </si>
  <si>
    <t>U.F. DE RIO FRIO E MILHÃO</t>
  </si>
  <si>
    <t>JARMELO SÃO PEDRO</t>
  </si>
  <si>
    <t>VILAS BOAS</t>
  </si>
  <si>
    <t>trimestral</t>
  </si>
  <si>
    <t>UNIÃO DE COOPERATIVAS</t>
  </si>
  <si>
    <t>ESCOLA DO ENSINO SUPERIOR/UNIVERSIDADE</t>
  </si>
  <si>
    <t>1.º Registo Predial de Braga        </t>
  </si>
  <si>
    <t>CTEF Coimbra</t>
  </si>
  <si>
    <t>SE Coimbra</t>
  </si>
  <si>
    <t>Coimbra</t>
  </si>
  <si>
    <t>3000174</t>
  </si>
  <si>
    <t>239158820</t>
  </si>
  <si>
    <t>02100</t>
  </si>
  <si>
    <t>SILVICULTURA E OUTRAS ATIVIDADES FLORESTAIS</t>
  </si>
  <si>
    <t>14.775</t>
  </si>
  <si>
    <t>6.800</t>
  </si>
  <si>
    <t>ROSA MARIA GRACIOSO CARVALHO</t>
  </si>
  <si>
    <t>rosa.carvalho@iefp.pt</t>
  </si>
  <si>
    <t>7015 - Médicos dentistas</t>
  </si>
  <si>
    <t>severdovouga</t>
  </si>
  <si>
    <t>GALEGOS (SÃO MARTINHO)</t>
  </si>
  <si>
    <t>U.F. DE CANDOSO SÃO TIAGO E MASCOTELOS</t>
  </si>
  <si>
    <t>U.F. DE SÃO JULIÃO DE PALÁCIOS E DEILÃO</t>
  </si>
  <si>
    <t>U.F. DE AVELÃS DE AMBOM E ROCAMONDO</t>
  </si>
  <si>
    <t>LABRUJÓ, RENDUFE E VILAR DO MONTE</t>
  </si>
  <si>
    <t>VILELA DO TÂMEGA</t>
  </si>
  <si>
    <t>ESCOLA PROFISSIONAL/TECNOLÓGICA</t>
  </si>
  <si>
    <t>1.º Registo Predial e Automóvel de Setúbal         </t>
  </si>
  <si>
    <t>CTE Figueira do Foz</t>
  </si>
  <si>
    <t>SE Figueira da Foz</t>
  </si>
  <si>
    <t>Figueira da Foz</t>
  </si>
  <si>
    <t>3080047</t>
  </si>
  <si>
    <t>233095900</t>
  </si>
  <si>
    <t>02200</t>
  </si>
  <si>
    <t>EXPLORAÇÃO FLORESTAL</t>
  </si>
  <si>
    <t>11.940</t>
  </si>
  <si>
    <t>5.600</t>
  </si>
  <si>
    <t>1.130</t>
  </si>
  <si>
    <t>MARIO RUI PINHEIRO MARTINS</t>
  </si>
  <si>
    <t>mario.martins@iefp.pt</t>
  </si>
  <si>
    <t>7016 - Médicos estomatologistas</t>
  </si>
  <si>
    <t>vagos</t>
  </si>
  <si>
    <t>TAMEL (SÃO VERÍSSIMO)</t>
  </si>
  <si>
    <t>U.F. DE CONDE E GANDARELA</t>
  </si>
  <si>
    <t>U.F. DE SÉ, SANTA MARIA E MEIXEDO</t>
  </si>
  <si>
    <t>U.F. DE CORUJEIRA E TRINTA</t>
  </si>
  <si>
    <t>NAVIÓ E VITORINO DOS PIÃES</t>
  </si>
  <si>
    <t>VILELA SECA</t>
  </si>
  <si>
    <t>Parcialmente</t>
  </si>
  <si>
    <t>Pessoa coletiva de direito privado, com fins lucrativos</t>
  </si>
  <si>
    <t>ESCOLAS</t>
  </si>
  <si>
    <t>1.º Registo Predial da Maia</t>
  </si>
  <si>
    <t>CTEF Pinhal Interior Norte</t>
  </si>
  <si>
    <t>SE Lousã</t>
  </si>
  <si>
    <t>Lousã</t>
  </si>
  <si>
    <t>3200238</t>
  </si>
  <si>
    <t>239158950</t>
  </si>
  <si>
    <t>02300</t>
  </si>
  <si>
    <t>EXTRAÇÃO DE CORTIÇA, RESINA E DE OUTROS PRODUTOS FLORESTAIS, EXCETO MADEIRA</t>
  </si>
  <si>
    <t>Segunda-feira após o 2º domingo de agosto</t>
  </si>
  <si>
    <t>4.904</t>
  </si>
  <si>
    <t>1.900</t>
  </si>
  <si>
    <t>ANA MARIA MONTEIRO DA FONSECA CORDEIRO</t>
  </si>
  <si>
    <t>ana.f.cordeiro@iefp.pt</t>
  </si>
  <si>
    <t>7017 - Médicos fisiatras</t>
  </si>
  <si>
    <t>valdecambra</t>
  </si>
  <si>
    <t>SILVA</t>
  </si>
  <si>
    <t>U.F. DE LEITÕES, OLEIROS E FIGUEIREDO</t>
  </si>
  <si>
    <t>U.F. DE MIZARELA, PÊRO SOARES E VILA SOEIRO</t>
  </si>
  <si>
    <t>Totalmente</t>
  </si>
  <si>
    <t>Pessoa coletiva de direito privado, sem fins lucrativos</t>
  </si>
  <si>
    <t>ESCOLAS DO ENSINO SECUNDÁRIO</t>
  </si>
  <si>
    <t>1.º Registo Predial de Cascais</t>
  </si>
  <si>
    <t>CTEF Leiria</t>
  </si>
  <si>
    <t>SE Leiria</t>
  </si>
  <si>
    <t>Leiria</t>
  </si>
  <si>
    <t>2410170</t>
  </si>
  <si>
    <t>244239700</t>
  </si>
  <si>
    <t>02400</t>
  </si>
  <si>
    <t>SERVIÇOS DE APOIO À SILVICULTURA E À EXPLORAÇÃO FLORESTAL</t>
  </si>
  <si>
    <t>44.576</t>
  </si>
  <si>
    <t>21.100</t>
  </si>
  <si>
    <t>5.200</t>
  </si>
  <si>
    <t>HELENA CASTRO</t>
  </si>
  <si>
    <t>helena.castro@iefp.pt</t>
  </si>
  <si>
    <t>7018 - Médicos gastroenterologistas</t>
  </si>
  <si>
    <t>aljustrel</t>
  </si>
  <si>
    <t>UCHA</t>
  </si>
  <si>
    <t>U.F. DE OLIVEIRA, SÃO PAIO E SÃO SEBASTIÃO</t>
  </si>
  <si>
    <t>U.F. DE POUSADE E ALBARDO</t>
  </si>
  <si>
    <t>Cooperativa</t>
  </si>
  <si>
    <t>1.º Registo Predial de Coimbra</t>
  </si>
  <si>
    <t>SE Marinha Grande</t>
  </si>
  <si>
    <t>Marinha Grande</t>
  </si>
  <si>
    <t>2430306</t>
  </si>
  <si>
    <t>244239800</t>
  </si>
  <si>
    <t>03111</t>
  </si>
  <si>
    <t>PESCA MARÍTIMA, EXCETO APANHA DE ALGAS E DE OUTROS PRODUTOS DO MAR.</t>
  </si>
  <si>
    <t>54.976</t>
  </si>
  <si>
    <t>26.700</t>
  </si>
  <si>
    <t>1.230</t>
  </si>
  <si>
    <t>LAURA DE FATIMA DE PASSOS BRANCO FERNANDES</t>
  </si>
  <si>
    <t>laura.fernandes@iefp.pt</t>
  </si>
  <si>
    <t>7019 - Médicos oftalmologistas</t>
  </si>
  <si>
    <t>almodovar</t>
  </si>
  <si>
    <t>U.F. DE PRAZINS SANTO TIRSO E CORVITE</t>
  </si>
  <si>
    <t>U.F. DE ROCHOSO E MONTE MARGARIDA</t>
  </si>
  <si>
    <t>HOSPITAL</t>
  </si>
  <si>
    <t>1.º Registo Predial de Oeiras     </t>
  </si>
  <si>
    <t>CTE Dão-Lafões</t>
  </si>
  <si>
    <t>Serviço de Emprego de São Pedro do Sul</t>
  </si>
  <si>
    <t>SE São Pedro do Sul</t>
  </si>
  <si>
    <t>C-EMDL</t>
  </si>
  <si>
    <t>Rua Serpa Pinto, nº 978</t>
  </si>
  <si>
    <t>S.Pedro do Sul</t>
  </si>
  <si>
    <t>3660512</t>
  </si>
  <si>
    <t>232093950</t>
  </si>
  <si>
    <t>se.spedrosul@iefp.pt</t>
  </si>
  <si>
    <t>03112</t>
  </si>
  <si>
    <t>APANHA DE ALGAS E DE OUTROS PRODUTOS DO MAR</t>
  </si>
  <si>
    <t>4.082</t>
  </si>
  <si>
    <t>MARIA HELENA RODRIGUES FERREIRA</t>
  </si>
  <si>
    <t>helena.r.ferreira@iefp.pt</t>
  </si>
  <si>
    <t>7020 - Médicos ortopedistas</t>
  </si>
  <si>
    <t>alvito</t>
  </si>
  <si>
    <t>VILA SECA</t>
  </si>
  <si>
    <t>U.F. DE SANDE SÃO LOURENÇO E BALAZAR</t>
  </si>
  <si>
    <t>ADÃO</t>
  </si>
  <si>
    <t>DATA OCORRÊNCIA</t>
  </si>
  <si>
    <t>Empresário nome individual</t>
  </si>
  <si>
    <t>IEFP - CENTRO DE EMPREGO</t>
  </si>
  <si>
    <t>1.º Registo Predial de Sintra       </t>
  </si>
  <si>
    <t>CTEF Viseu</t>
  </si>
  <si>
    <t>Serviço de Emprego de Viseu</t>
  </si>
  <si>
    <t>SE Viseu</t>
  </si>
  <si>
    <t>C-EFVI</t>
  </si>
  <si>
    <t>Rua D. José da Cruz Moreira Pinto, Lt. 6</t>
  </si>
  <si>
    <t>Viseu</t>
  </si>
  <si>
    <t>3514505</t>
  </si>
  <si>
    <t>232093870</t>
  </si>
  <si>
    <t>se.viseu@iefp.pt</t>
  </si>
  <si>
    <t>03121</t>
  </si>
  <si>
    <t>PESCA EM ÁGUA DOCE, EXCETO APANHA DE PRODUTOS EM ÁGUA DOCE.</t>
  </si>
  <si>
    <t>3.392</t>
  </si>
  <si>
    <t>MARIA GLÓRIA FERREIRA CARVALHO OLIVEIRA</t>
  </si>
  <si>
    <t>gloria.oliveira@iefp.pt</t>
  </si>
  <si>
    <t>7021 - Médicos otorrinolaringologistas</t>
  </si>
  <si>
    <t>barrancos</t>
  </si>
  <si>
    <t>U.F. DE ALHEIRA E IGREJA NOVA</t>
  </si>
  <si>
    <t>U.F. DE SANDE VILA NOVA E SANDE SÃO CLEMENTE</t>
  </si>
  <si>
    <t>IEFP - CENTRO DE FORMAÇÃO DE GESTÃO DIRECTA</t>
  </si>
  <si>
    <t>1.º Registo Predial e Comercial de Loures           </t>
  </si>
  <si>
    <t>CTEF Guarda</t>
  </si>
  <si>
    <t>SE Guarda</t>
  </si>
  <si>
    <t>C-EFGU</t>
  </si>
  <si>
    <t>Av. Estádio Municipal</t>
  </si>
  <si>
    <t>Guarda</t>
  </si>
  <si>
    <t>6300705</t>
  </si>
  <si>
    <t>271093900</t>
  </si>
  <si>
    <t>sefp.guarda@iefp.pt</t>
  </si>
  <si>
    <t>03122</t>
  </si>
  <si>
    <t>APANHA DE PRODUTOS EM ÁGUA DOCE</t>
  </si>
  <si>
    <t>13.119</t>
  </si>
  <si>
    <t>MARIA EMILIA RIBEIRO PEREIRA MIRANDA</t>
  </si>
  <si>
    <t>emilia.miranda@iefp.pt</t>
  </si>
  <si>
    <t>7022 - Médicos pediatras</t>
  </si>
  <si>
    <t>beja_freg</t>
  </si>
  <si>
    <t xml:space="preserve">U.F. DE ALVITO </t>
  </si>
  <si>
    <t>U.F. DE SELHO SÃO LOURENÇO E GOMINHÃES</t>
  </si>
  <si>
    <t>IEFP - CENTRO DE FORMAÇÃO DE GESTÃO PARTICIPADA</t>
  </si>
  <si>
    <t>1º Registo Predial e Comercial de Almada</t>
  </si>
  <si>
    <t>CTEF Castelo Branco</t>
  </si>
  <si>
    <t>SE Castelo Branco</t>
  </si>
  <si>
    <t>Castelo Branco</t>
  </si>
  <si>
    <t>6000084</t>
  </si>
  <si>
    <t>272093870</t>
  </si>
  <si>
    <t>03210</t>
  </si>
  <si>
    <t>AQUICULTURA EM ÁGUAS SALGADAS E SALOBRAS.</t>
  </si>
  <si>
    <t>4.768</t>
  </si>
  <si>
    <t>CARLOS SEADA</t>
  </si>
  <si>
    <t>DR Norte</t>
  </si>
  <si>
    <t>carlos.seada@iefp.pt</t>
  </si>
  <si>
    <t>7023 - Médicos radiologistas</t>
  </si>
  <si>
    <t>castroverde</t>
  </si>
  <si>
    <t>U.F. DE AREIAS DE VILAR E ENCOURADOS</t>
  </si>
  <si>
    <t>U.F. DE SERZEDO E CALVOS</t>
  </si>
  <si>
    <t>IEFP - DELEGAÇÃO REGIONAL</t>
  </si>
  <si>
    <t>1º  Registo Predial e Comercial de Leiria             </t>
  </si>
  <si>
    <t>CTE Covilhã</t>
  </si>
  <si>
    <t>SE Covilhã</t>
  </si>
  <si>
    <t>Covilhã</t>
  </si>
  <si>
    <t>6201014</t>
  </si>
  <si>
    <t>275094400</t>
  </si>
  <si>
    <t>03220</t>
  </si>
  <si>
    <t>AQUICULTURA EM ÁGUA DOCE.</t>
  </si>
  <si>
    <t>5.443</t>
  </si>
  <si>
    <t>DAMIAO GARRIDO</t>
  </si>
  <si>
    <t>damiao.garrido@iefp.pt</t>
  </si>
  <si>
    <t>7024 - Médicos de outras especialidades</t>
  </si>
  <si>
    <t>cuba</t>
  </si>
  <si>
    <t xml:space="preserve">U.F. DE BARCELOS, VILA BOA, VILA FRESCAINHA </t>
  </si>
  <si>
    <t>U.F. SOUTO SANTA MARIA, SOUTO SÃO SALVADOR E GONDOMAR</t>
  </si>
  <si>
    <t>IPSS</t>
  </si>
  <si>
    <t>2.º  Registo Predial de Vila Franca de Xira</t>
  </si>
  <si>
    <t>SEGUNDAS-FEIRAS</t>
  </si>
  <si>
    <t>SEMANA DO ANO</t>
  </si>
  <si>
    <t>TODOS OS DIAS</t>
  </si>
  <si>
    <t>FERIADOS</t>
  </si>
  <si>
    <t>MESES</t>
  </si>
  <si>
    <t>SE Arganil</t>
  </si>
  <si>
    <t>Arganil</t>
  </si>
  <si>
    <t>3300011</t>
  </si>
  <si>
    <t>235095900</t>
  </si>
  <si>
    <t>03300</t>
  </si>
  <si>
    <t>ATIVIDADES DE APOIO À PESCA E À AQUICULTURA.</t>
  </si>
  <si>
    <t>Segunda-feira após o 1º domingo de agosto</t>
  </si>
  <si>
    <t>26.419</t>
  </si>
  <si>
    <t>12.300</t>
  </si>
  <si>
    <t>DELFINA MARIA BARBOSA CRAVEIRO</t>
  </si>
  <si>
    <t>delfina.craveiro@iefp.pt</t>
  </si>
  <si>
    <t>8010 - Explicadores</t>
  </si>
  <si>
    <t>ferreiradoalentejo</t>
  </si>
  <si>
    <t>U.F. DE CAMPO E TAMEL (SÃO PEDRO FINS)</t>
  </si>
  <si>
    <t>U.F. DE TABUADELO E SÃO FAUSTINO</t>
  </si>
  <si>
    <t>CONSELHOS ABRANGIDOS</t>
  </si>
  <si>
    <t>JUNTAS DE FREGUESIA</t>
  </si>
  <si>
    <t>2.º Registo Predial de Braga        </t>
  </si>
  <si>
    <t>SE Figueiró dos Vinhos</t>
  </si>
  <si>
    <t>Figueiro dos Vinhos</t>
  </si>
  <si>
    <t>3260402</t>
  </si>
  <si>
    <t>236095800</t>
  </si>
  <si>
    <t>05100</t>
  </si>
  <si>
    <t>EXTRAÇÃO DE HULHA</t>
  </si>
  <si>
    <t>51.178</t>
  </si>
  <si>
    <t>6.100</t>
  </si>
  <si>
    <t>FÉLIX ALBERTO ROTES BARBOSA</t>
  </si>
  <si>
    <t>felix.barbosa@iefp.pt</t>
  </si>
  <si>
    <t>8011 - Formadores</t>
  </si>
  <si>
    <t>mertola</t>
  </si>
  <si>
    <t>U.F. DE CARREIRA E FONTE COBERTA</t>
  </si>
  <si>
    <t>LAR DE IDOSOS OU OUTROS</t>
  </si>
  <si>
    <t>2.º Registo Predial e Comercial de Setúbal           </t>
  </si>
  <si>
    <t>fevereiro</t>
  </si>
  <si>
    <t>Serviço de Emprego de Tondela</t>
  </si>
  <si>
    <t>SE Tondela</t>
  </si>
  <si>
    <t>Praceta Teófilo da Cruz</t>
  </si>
  <si>
    <t>Tondela</t>
  </si>
  <si>
    <t>3460589</t>
  </si>
  <si>
    <t>232093920</t>
  </si>
  <si>
    <t>se.tondela@iefp.pt</t>
  </si>
  <si>
    <t>05200</t>
  </si>
  <si>
    <t>EXTRAÇÃO DE LENHITE</t>
  </si>
  <si>
    <t>23.211</t>
  </si>
  <si>
    <t>1.160</t>
  </si>
  <si>
    <t>ORQUIDEA VIGOÇO</t>
  </si>
  <si>
    <t>8012 - Professores</t>
  </si>
  <si>
    <t>moura</t>
  </si>
  <si>
    <t>U.F. CHORENTE, GÓIOS, COUREL, PEDRA FURADA E GUERAL</t>
  </si>
  <si>
    <t>MISERICÓRDIAS</t>
  </si>
  <si>
    <t>2.º  Registo Predial de Vila Nova de Gaia</t>
  </si>
  <si>
    <t>março</t>
  </si>
  <si>
    <t>SE Seia</t>
  </si>
  <si>
    <t>Av. 1º de Maio</t>
  </si>
  <si>
    <t>Seia</t>
  </si>
  <si>
    <t>6270479</t>
  </si>
  <si>
    <t>238095900</t>
  </si>
  <si>
    <t>sefp.seia@iefp.pt</t>
  </si>
  <si>
    <t>06100</t>
  </si>
  <si>
    <t>EXTRAÇÃO DE PETRÓLEO BRUTO</t>
  </si>
  <si>
    <t>7.167</t>
  </si>
  <si>
    <t>AUREA NATÉRCIA AFONSO CARVALHO</t>
  </si>
  <si>
    <t>aurea.carvalho@iefp.pt</t>
  </si>
  <si>
    <t>8013 - Professores ou educadores artísticos</t>
  </si>
  <si>
    <t>odemira</t>
  </si>
  <si>
    <t>U.F. DE CREIXOMIL E MARIZ</t>
  </si>
  <si>
    <t>OUTRAS ENTIDADES</t>
  </si>
  <si>
    <t>2.º Registo Predial de Cascais </t>
  </si>
  <si>
    <t>abril</t>
  </si>
  <si>
    <t>Serviço de Emprego da Sertã</t>
  </si>
  <si>
    <t>SE Sertã</t>
  </si>
  <si>
    <t>Travessa do Ramalhosa</t>
  </si>
  <si>
    <t>Sertã</t>
  </si>
  <si>
    <t>6100773</t>
  </si>
  <si>
    <t>274095800</t>
  </si>
  <si>
    <t>se.serta@iefp.pt</t>
  </si>
  <si>
    <t>06200</t>
  </si>
  <si>
    <t>EXTRAÇÃO DE GÁS NATURAL</t>
  </si>
  <si>
    <t>21.021</t>
  </si>
  <si>
    <t>9.900</t>
  </si>
  <si>
    <t>MARIA JOSE TEIXEIRA VERÓNICA MACHADIO DE MELO FERR</t>
  </si>
  <si>
    <t>mjose.ferreira@iefp.pt</t>
  </si>
  <si>
    <t>9010 - Revisores oficiais de contas</t>
  </si>
  <si>
    <t>ourique</t>
  </si>
  <si>
    <t>U.F. DE DURRÃES E TREGOSA</t>
  </si>
  <si>
    <t>OUTRAS ENTIDADES PRIVADAS COM FINS LUCRATIVOS</t>
  </si>
  <si>
    <t>2.º Registo Predial de Coimbra </t>
  </si>
  <si>
    <t>maio</t>
  </si>
  <si>
    <t>Serviço de Emprego de Pinhel</t>
  </si>
  <si>
    <t>SE Pinhel</t>
  </si>
  <si>
    <t>Rua Silva Gouveia, 22</t>
  </si>
  <si>
    <t>Pinhel</t>
  </si>
  <si>
    <t>6400455</t>
  </si>
  <si>
    <t>271093960</t>
  </si>
  <si>
    <t>se.pinhel@iefp.pt</t>
  </si>
  <si>
    <t>07100</t>
  </si>
  <si>
    <t>EXTRAÇÃO DE MINÉRIOS DE FERRO</t>
  </si>
  <si>
    <t>58.671</t>
  </si>
  <si>
    <t>27.600</t>
  </si>
  <si>
    <t>1.280</t>
  </si>
  <si>
    <t>MARIA DO CÉU PEDROSO BARATA MENDES</t>
  </si>
  <si>
    <t>maria.mendes@iefp.pt</t>
  </si>
  <si>
    <t>9011 - Notários</t>
  </si>
  <si>
    <t>serpa</t>
  </si>
  <si>
    <t>U.F. DE GAMIL E MIDÕES</t>
  </si>
  <si>
    <t>OUTRAS ENTIDADES PRIVADAS SEM FINS LUCRATIVOS</t>
  </si>
  <si>
    <t>2.º Registo Predial de Loures     </t>
  </si>
  <si>
    <t>junho</t>
  </si>
  <si>
    <t>SF Leiria</t>
  </si>
  <si>
    <t>Rua de S. Francisco, nº32 - 2º Esq.</t>
  </si>
  <si>
    <t>2400230</t>
  </si>
  <si>
    <t>244239750</t>
  </si>
  <si>
    <t>sfp.leiria@iefp.pt</t>
  </si>
  <si>
    <t>07210</t>
  </si>
  <si>
    <t>EXTRAÇÃO DE MINÉRIOS DE URÂNIO E DE TÓRIO</t>
  </si>
  <si>
    <t>3.522</t>
  </si>
  <si>
    <t>1.500</t>
  </si>
  <si>
    <t>HELENA BESSA</t>
  </si>
  <si>
    <t>helena.bessa@iefp.pt</t>
  </si>
  <si>
    <t>1010 - Psicólogos</t>
  </si>
  <si>
    <t>vidigueira</t>
  </si>
  <si>
    <t>U.F. DE MILHAZES, VILAR DE FIGOS E FARIA</t>
  </si>
  <si>
    <t>2.º Registo Predial de Oeiras</t>
  </si>
  <si>
    <t>julho</t>
  </si>
  <si>
    <t>SF Aveiro</t>
  </si>
  <si>
    <t>sfp.aveiro@iefp.pt</t>
  </si>
  <si>
    <t>07290</t>
  </si>
  <si>
    <t>EXTRAÇÃO DE OUTROS MINÉRIOS METÁLICOS NÃO FERROSOS</t>
  </si>
  <si>
    <t>6100-773 SERTÃ</t>
  </si>
  <si>
    <t>274095815</t>
  </si>
  <si>
    <t>14.748</t>
  </si>
  <si>
    <t>6.500</t>
  </si>
  <si>
    <t>MARIA MARGARIDA FÁTIMA DIAS TEIXEIRA FARIA</t>
  </si>
  <si>
    <t>margarida.d.teixeira@iefp.pt</t>
  </si>
  <si>
    <t>1011 - Sociólogos</t>
  </si>
  <si>
    <t>amares</t>
  </si>
  <si>
    <t>U.F. DE NEGREIROS E CHAVÃO</t>
  </si>
  <si>
    <t>PARTICULAR / EMPRESÁRIO EM NOME INDIVIDUAL</t>
  </si>
  <si>
    <t>2.º Registo Predial de Sintra       </t>
  </si>
  <si>
    <t>agosto</t>
  </si>
  <si>
    <t>SF Viseu</t>
  </si>
  <si>
    <t>Parque Industrial de Coimbrões</t>
  </si>
  <si>
    <t>3500999</t>
  </si>
  <si>
    <t>232093800</t>
  </si>
  <si>
    <t>sfp.viseu@iefp.pt</t>
  </si>
  <si>
    <t>08111</t>
  </si>
  <si>
    <t>EXTRAÇÃO DE MÁRMORE E OUTRAS ROCHAS CARBONATADAS</t>
  </si>
  <si>
    <t>11.069</t>
  </si>
  <si>
    <t>5.300</t>
  </si>
  <si>
    <t>MARIA ALICE MOREIRA</t>
  </si>
  <si>
    <t>alice.moreira@iefp.pt</t>
  </si>
  <si>
    <t>1110 - Analistas</t>
  </si>
  <si>
    <t>barcelos</t>
  </si>
  <si>
    <t>U.F. DE QUINTIÃES E AGUIAR</t>
  </si>
  <si>
    <t>2º Registo Predial de Almada</t>
  </si>
  <si>
    <t>setembro</t>
  </si>
  <si>
    <t>SF Castelo Branco</t>
  </si>
  <si>
    <t>Rua D - Zona Industrial</t>
  </si>
  <si>
    <t>6000459</t>
  </si>
  <si>
    <t>272093800</t>
  </si>
  <si>
    <t>sfp.castelobranco@iefp.pt</t>
  </si>
  <si>
    <t>08112</t>
  </si>
  <si>
    <t>EXTRAÇÃO DE GRANITO ORNAMENTAL E ROCHAS SIMILARES</t>
  </si>
  <si>
    <t>17.261</t>
  </si>
  <si>
    <t>7.600</t>
  </si>
  <si>
    <t>MARIA LURDES CAMPOS</t>
  </si>
  <si>
    <t>mlurdes.campos@iefp.pt</t>
  </si>
  <si>
    <t>1210 - Sacerdotes de qualquer religião</t>
  </si>
  <si>
    <t>braga_freg</t>
  </si>
  <si>
    <t xml:space="preserve">U.F. DE SEQUEADE E BASTUÇO </t>
  </si>
  <si>
    <t>2º  Registo Predial de Leiria        </t>
  </si>
  <si>
    <t>outubro</t>
  </si>
  <si>
    <t>SF Coimbra</t>
  </si>
  <si>
    <t>Rua António Sérgio, n.º 19 - Pedrulha</t>
  </si>
  <si>
    <t>3025041</t>
  </si>
  <si>
    <t>239158860</t>
  </si>
  <si>
    <t>sfp.coimbra@iefp.pt</t>
  </si>
  <si>
    <t>08113</t>
  </si>
  <si>
    <t>EXTRAÇÃO DE CALCÁRIO, CRÉ E GESSO</t>
  </si>
  <si>
    <t>36.444</t>
  </si>
  <si>
    <t>15.900</t>
  </si>
  <si>
    <t>4.200</t>
  </si>
  <si>
    <t>MARIA MANUELA OLIVEIRA</t>
  </si>
  <si>
    <t>mmanuela.oliveira@iefp.pt</t>
  </si>
  <si>
    <t>1310 - Administradores de bens</t>
  </si>
  <si>
    <t>cabeceirasdebasto</t>
  </si>
  <si>
    <t>U.F. DE SILVEIROS E RIO COVO (SANTA EULÁLIA)</t>
  </si>
  <si>
    <t>Arquivo Central do Porto           </t>
  </si>
  <si>
    <t>novembro</t>
  </si>
  <si>
    <t>SF Águeda</t>
  </si>
  <si>
    <t>Rua 5, 112 - Alagoa</t>
  </si>
  <si>
    <t>3750171</t>
  </si>
  <si>
    <t>234093300</t>
  </si>
  <si>
    <t>sfp.agueda@iefp.pt</t>
  </si>
  <si>
    <t>08114</t>
  </si>
  <si>
    <t>EXTRAÇÃO DE ARDÓSIA</t>
  </si>
  <si>
    <t>34.149</t>
  </si>
  <si>
    <t>LISETE MARIA GONÇALVES ANDRADE BORGES BARRETO</t>
  </si>
  <si>
    <t>lisete.barreto@iefp.pt</t>
  </si>
  <si>
    <t>1311 - Ajudantes familiares</t>
  </si>
  <si>
    <t>celoricodebasto</t>
  </si>
  <si>
    <t xml:space="preserve">U.F. DE TAMEL </t>
  </si>
  <si>
    <t>Balcão Nacionalidade - Centro Nacional de Apoio ao Imigrante</t>
  </si>
  <si>
    <t>dezembro</t>
  </si>
  <si>
    <t>CTE Oeste Norte</t>
  </si>
  <si>
    <t>SE Caldas da Rainha</t>
  </si>
  <si>
    <t>Caldas da Rainha</t>
  </si>
  <si>
    <t>2500212</t>
  </si>
  <si>
    <t>262095100</t>
  </si>
  <si>
    <t>08121</t>
  </si>
  <si>
    <t>EXTRAÇÃO DE SAIBRO, AREIA E PEDRA BRITADA</t>
  </si>
  <si>
    <t>83.130</t>
  </si>
  <si>
    <t>41.200</t>
  </si>
  <si>
    <t>10.800</t>
  </si>
  <si>
    <t>MARIA FERNANDA SILVA FERREIRA</t>
  </si>
  <si>
    <t>fernanda.s.ferreira@iefp.pt</t>
  </si>
  <si>
    <t>1312 - Amas</t>
  </si>
  <si>
    <t>esposende</t>
  </si>
  <si>
    <t>U.F. VIATODOS, GRIMANCELOS, MINHOTÃES E MONTE FRALÃES</t>
  </si>
  <si>
    <t>Cartório Notarial de Protesto de Letras do Porto            </t>
  </si>
  <si>
    <t>CTEF Médio Tejo</t>
  </si>
  <si>
    <t>SE Abrantes</t>
  </si>
  <si>
    <t>Abrantes</t>
  </si>
  <si>
    <t>2200086</t>
  </si>
  <si>
    <t>241095900</t>
  </si>
  <si>
    <t>08122</t>
  </si>
  <si>
    <t>EXTRAÇÃO DE ARGILAS E CAULINO</t>
  </si>
  <si>
    <t>22.851</t>
  </si>
  <si>
    <t>11.200</t>
  </si>
  <si>
    <t>2.800</t>
  </si>
  <si>
    <t>MARIA ISABEL PEREIRA DE SOUSA FERREIRA FE</t>
  </si>
  <si>
    <t>isabel.ferreira@iefp.pt</t>
  </si>
  <si>
    <t>1313 - Analistas de sistemas</t>
  </si>
  <si>
    <t>fafe_freg</t>
  </si>
  <si>
    <t>U.F. DE VILA COVA E FEITOS</t>
  </si>
  <si>
    <t>Centro de Entregas da Fontes Pereira de Melo</t>
  </si>
  <si>
    <t>CTEF Santarém</t>
  </si>
  <si>
    <t>SE Santarém</t>
  </si>
  <si>
    <t>Santarém</t>
  </si>
  <si>
    <t>2000182</t>
  </si>
  <si>
    <t>243152870</t>
  </si>
  <si>
    <t>08910</t>
  </si>
  <si>
    <t>EXTRAÇÃO DE MINERAIS PARA A INDÚSTRIA QUÍMICA E PARA A FABRICAÇÃO DE ADUBOS</t>
  </si>
  <si>
    <t>3.279</t>
  </si>
  <si>
    <t>MARIA DE FÁTIMA SILVA</t>
  </si>
  <si>
    <t>maria.g.silva@iefp.pt</t>
  </si>
  <si>
    <t>1314 - Arqueólogos</t>
  </si>
  <si>
    <t>guimaraes</t>
  </si>
  <si>
    <t>Centro de Preenchimento Orientado do Registo Central do Beneficiário Efetivo (RCBE) </t>
  </si>
  <si>
    <t>SE Tomar</t>
  </si>
  <si>
    <t>Tomar</t>
  </si>
  <si>
    <t>2300473</t>
  </si>
  <si>
    <t>249146850</t>
  </si>
  <si>
    <t>08920</t>
  </si>
  <si>
    <t>EXTRAÇÃO DE TURFA</t>
  </si>
  <si>
    <t>7.016</t>
  </si>
  <si>
    <t>MARIA DE LURDES BAIÃO DA ROCHA OLIVEIRA</t>
  </si>
  <si>
    <t>DR Lisboa</t>
  </si>
  <si>
    <t>lurdes.rocha@iefp.pt</t>
  </si>
  <si>
    <t>1315 - Assistentes sociais</t>
  </si>
  <si>
    <t>povoadelanhoso</t>
  </si>
  <si>
    <t>Departamento de Identificação Civil - Boa Hora (Baixa de Lisboa)</t>
  </si>
  <si>
    <t>SE Torres Novas</t>
  </si>
  <si>
    <t>Torres Novas</t>
  </si>
  <si>
    <t>2350774</t>
  </si>
  <si>
    <t>249146880</t>
  </si>
  <si>
    <t>08931</t>
  </si>
  <si>
    <t>EXTRAÇÃO DE SAL MARINHO</t>
  </si>
  <si>
    <t>6.960</t>
  </si>
  <si>
    <t>JOSE MANUEL DE MELO FERREIRA</t>
  </si>
  <si>
    <t>jose.meloferreira@iefp.pt</t>
  </si>
  <si>
    <t>1316 - Astrólogos</t>
  </si>
  <si>
    <t>terrasdebouro</t>
  </si>
  <si>
    <t>Departamento de Identificação Civil - Campus de Justiça (Parque das Nações)             </t>
  </si>
  <si>
    <t>CTEF Amadora</t>
  </si>
  <si>
    <t>Serviço de Emprego da Amadora</t>
  </si>
  <si>
    <t>L-EFAM</t>
  </si>
  <si>
    <t>Av. D. Nuno Álvares Pereira, 1-A</t>
  </si>
  <si>
    <t>Amadora</t>
  </si>
  <si>
    <t>2700253</t>
  </si>
  <si>
    <t>215802320</t>
  </si>
  <si>
    <t>se.amadora@iefp.pt</t>
  </si>
  <si>
    <t>08932</t>
  </si>
  <si>
    <t>EXTRAÇÃO DE SAL GEMA</t>
  </si>
  <si>
    <t>Quarta-feira após o 4º domingo de agosto</t>
  </si>
  <si>
    <t>3.287</t>
  </si>
  <si>
    <t>LÚCIA AFONSO PIMENTEL RODRIGUES</t>
  </si>
  <si>
    <t>lucia.rodrigues@iefp.pt</t>
  </si>
  <si>
    <t>1317 - Parapsicólogos</t>
  </si>
  <si>
    <t>vieiradominho</t>
  </si>
  <si>
    <t>Departamento de Identificação Civil - Coimbra </t>
  </si>
  <si>
    <t>CTE Cascais</t>
  </si>
  <si>
    <t>Serviço de Emprego de Cascais</t>
  </si>
  <si>
    <t>SE Cascais</t>
  </si>
  <si>
    <t>L-EMCA</t>
  </si>
  <si>
    <t>Av. Valbom, 17 - 1º</t>
  </si>
  <si>
    <t>Cascais</t>
  </si>
  <si>
    <t>2750508</t>
  </si>
  <si>
    <t>215802520</t>
  </si>
  <si>
    <t>ce.cascais@iefp.pt</t>
  </si>
  <si>
    <t>08990</t>
  </si>
  <si>
    <t>OUTRAS INDÚSTRIAS EXTRATIVAS, N.E.</t>
  </si>
  <si>
    <t>MARIA DO ROSÁRIO BESSA SOARES COUTINHO</t>
  </si>
  <si>
    <t>rosario.coutinho@iefp.pt</t>
  </si>
  <si>
    <t>1318 - Biólogos</t>
  </si>
  <si>
    <t>vilanovadefamalicao</t>
  </si>
  <si>
    <t>Departamento de Identificação Civil - Marvila </t>
  </si>
  <si>
    <t>CTEF Lisboa</t>
  </si>
  <si>
    <t>Serviço de Emprego das Picoas</t>
  </si>
  <si>
    <t>L-EFLI</t>
  </si>
  <si>
    <t>Av. 5 de Outubro, 24</t>
  </si>
  <si>
    <t>Lisboa</t>
  </si>
  <si>
    <t>1050057</t>
  </si>
  <si>
    <t>215802100</t>
  </si>
  <si>
    <t>se.picoas@iefp.pt</t>
  </si>
  <si>
    <t>09100</t>
  </si>
  <si>
    <t>ATIVIDADES DE APOIO À EXTRAÇÃO DE PETRÓLEO E DE GÁS NATURAL</t>
  </si>
  <si>
    <t>ROGÉRIO DULCÍDIO DA SILVA BRANDÃO</t>
  </si>
  <si>
    <t>rogerio.brandao@iefp.pt</t>
  </si>
  <si>
    <t>1319 - Comissionistas</t>
  </si>
  <si>
    <t>vilaverde</t>
  </si>
  <si>
    <t>Departamento de Identificação Civil - Porto     </t>
  </si>
  <si>
    <t>CTE Loures-Odivelas</t>
  </si>
  <si>
    <t>Serviço de Emprego de Loures</t>
  </si>
  <si>
    <t>L-EMLO</t>
  </si>
  <si>
    <t>Rua de Goa, 9-A</t>
  </si>
  <si>
    <t>Loures</t>
  </si>
  <si>
    <t>2670437</t>
  </si>
  <si>
    <t>215802570</t>
  </si>
  <si>
    <t>se.loures@iefp.pt</t>
  </si>
  <si>
    <t>09900</t>
  </si>
  <si>
    <t>ATIVIDADES DE APOIO A OUTRAS INDÚSTRIAS EXTRATIVAS</t>
  </si>
  <si>
    <t>FILOMENA SOUSA</t>
  </si>
  <si>
    <t>filomena.sousa@iefp.pt</t>
  </si>
  <si>
    <t>1320 - Consultores</t>
  </si>
  <si>
    <t>vizela</t>
  </si>
  <si>
    <t>Espaço de Registo Autónomo de Odivelas         </t>
  </si>
  <si>
    <t>CTE Torres Vedras</t>
  </si>
  <si>
    <t>Torres Vedras</t>
  </si>
  <si>
    <t>2560362</t>
  </si>
  <si>
    <t>261146900</t>
  </si>
  <si>
    <t>10110</t>
  </si>
  <si>
    <t>PROCESSAMENTO E CONSERVAÇÃO DE CARNE, EXCETO CARNE DE AVES</t>
  </si>
  <si>
    <t>AIDA DOS ANJOS MOREIRA CONDE</t>
  </si>
  <si>
    <t>aida.conde@iefp.pt</t>
  </si>
  <si>
    <t>1321 - Dactilógrafos</t>
  </si>
  <si>
    <t>alfandegadafe</t>
  </si>
  <si>
    <t>Espaço de Registos Autónomo de Santa Maria da Feira</t>
  </si>
  <si>
    <t>CTEF Vila Franca de Xira</t>
  </si>
  <si>
    <t>Serviço de Emprego de Vila Franca de Xira</t>
  </si>
  <si>
    <t>SE Vila Franca de Xira</t>
  </si>
  <si>
    <t>L-EFVF</t>
  </si>
  <si>
    <t>Rua Dr. Manuel de Arriaga, 33</t>
  </si>
  <si>
    <t>Vila Franca de Xira</t>
  </si>
  <si>
    <t>2600186</t>
  </si>
  <si>
    <t>263146930</t>
  </si>
  <si>
    <t>se.vilafranca@iefp.pt</t>
  </si>
  <si>
    <t>10120</t>
  </si>
  <si>
    <t>PROCESSAMENTO E CONSERVAÇÃO DE CARNE DE AVES</t>
  </si>
  <si>
    <t>ANA MARIA ALVES PIRES DA COSTA</t>
  </si>
  <si>
    <t>amaria.costa@iefp.pt</t>
  </si>
  <si>
    <t>1322 - Decoradores</t>
  </si>
  <si>
    <t>bragança_freg</t>
  </si>
  <si>
    <t>Espaço de Registos de Alcobaça</t>
  </si>
  <si>
    <t>UNIÃO DAS FREGUESIAS DE BARROSELAS E CARVOEIRO</t>
  </si>
  <si>
    <t>CTE Almada</t>
  </si>
  <si>
    <t>Serviço de Emprego de Almada</t>
  </si>
  <si>
    <t>SE Almada</t>
  </si>
  <si>
    <t>L-EMAL</t>
  </si>
  <si>
    <t>Rua D. João IV, 18-A</t>
  </si>
  <si>
    <t>Almada</t>
  </si>
  <si>
    <t>2804538</t>
  </si>
  <si>
    <t>215802280</t>
  </si>
  <si>
    <t>ce.almada@iefp.pt</t>
  </si>
  <si>
    <t>10130</t>
  </si>
  <si>
    <t>FABRICAÇÃO DE PRODUTOS À BASE DE CARNE</t>
  </si>
  <si>
    <t>JOSE FERNANDO MONTEIRO MATOS</t>
  </si>
  <si>
    <t>jose.m.matos@iefp.pt</t>
  </si>
  <si>
    <t>1323 - Desportistas</t>
  </si>
  <si>
    <t>carrazedadeansiaes</t>
  </si>
  <si>
    <t>Espaço de Registos de Cantanhede</t>
  </si>
  <si>
    <t>UNIÃO DAS FREGUESIAS DE CARDIELOS E SERRELEIS</t>
  </si>
  <si>
    <t>CTE Sul Tejo</t>
  </si>
  <si>
    <t>Serviço de Emprego do Barreiro</t>
  </si>
  <si>
    <t>L-EMST</t>
  </si>
  <si>
    <t>Rua José Elias Garcia, 35</t>
  </si>
  <si>
    <t>Barreiro</t>
  </si>
  <si>
    <t>2830349</t>
  </si>
  <si>
    <t>215802430</t>
  </si>
  <si>
    <t>se.barreiro@iefp.pt</t>
  </si>
  <si>
    <t>10201</t>
  </si>
  <si>
    <t>PREPARAÇÃO DE PRODUTOS DA PESCA E DA AQUICULTURA</t>
  </si>
  <si>
    <t>MAIA JOSÉ LEITE DE ARAUJO TEIXEIRA</t>
  </si>
  <si>
    <t>mjose.teixeira@iefp.pt</t>
  </si>
  <si>
    <t>1324 - Engomadores</t>
  </si>
  <si>
    <t>freixodeespadaacinta</t>
  </si>
  <si>
    <t>Espaço de Registos de Portalegre</t>
  </si>
  <si>
    <t>UNIÃO DAS FREGUESIAS DE GERAZ DO LIMA (SANTA MARIA, SANTA LEOCÁDIA E MOREIRA) E DEÃO</t>
  </si>
  <si>
    <t>Serviço de Emprego do Montijo</t>
  </si>
  <si>
    <t>SE Montijo</t>
  </si>
  <si>
    <t>Rua D. Jorge Mestre Santiago N.º 4</t>
  </si>
  <si>
    <t>Montijo</t>
  </si>
  <si>
    <t>2870310</t>
  </si>
  <si>
    <t>215802480</t>
  </si>
  <si>
    <t>se.montijo@iefp.pt</t>
  </si>
  <si>
    <t>10202</t>
  </si>
  <si>
    <t>CONGELAÇÃO DE PRODUTOS DA PESCA E DA AQUICULTURA</t>
  </si>
  <si>
    <t>ALIRIO ANTÓNIO DE SOUSA CANCELES</t>
  </si>
  <si>
    <t>alirio.canceles@iefp.pt</t>
  </si>
  <si>
    <t>1325 - Esteticistas, manicuras e pedicuras</t>
  </si>
  <si>
    <t>macedodecavaleiros</t>
  </si>
  <si>
    <t>Espaço de Registos de Azambuja</t>
  </si>
  <si>
    <t>UNIÃO DAS FREGUESIAS DE MAZAREFES E VILA FRIA</t>
  </si>
  <si>
    <t>CTEF Setúbal</t>
  </si>
  <si>
    <t>Serviço de Emprego de Setúbal</t>
  </si>
  <si>
    <t>SE Setúbal</t>
  </si>
  <si>
    <t>L-EFSE</t>
  </si>
  <si>
    <t>Rua António José Batista, 88-A</t>
  </si>
  <si>
    <t>Setúbal</t>
  </si>
  <si>
    <t>2910397</t>
  </si>
  <si>
    <t>265146870</t>
  </si>
  <si>
    <t>se.setubal@iefp.pt</t>
  </si>
  <si>
    <t>10203</t>
  </si>
  <si>
    <t>CONSERVAÇÃO DE PRODUTOS DA PESCA E DA AQUICULTURA EM AZEITE E OUTROS ÓLEOS VEGETAIS E OUTROS MOLHOS</t>
  </si>
  <si>
    <t>GLORIA MARIA PEDROSA DA SILVA SANTOS</t>
  </si>
  <si>
    <t>DR Centro</t>
  </si>
  <si>
    <t>gloria.s.santos@iefp.pt</t>
  </si>
  <si>
    <t>1326 - Guias-intérpretes</t>
  </si>
  <si>
    <t>mirandadodouro</t>
  </si>
  <si>
    <t>Espaço Registos da Maia</t>
  </si>
  <si>
    <t>UNIÃO DAS FREGUESIAS DE NOGUEIRA, MEIXEDO E VILAR DE MURTEDA</t>
  </si>
  <si>
    <t>Serviço de Emprego de Salvaterra de Magos</t>
  </si>
  <si>
    <t>SE Salvaterra de Magos</t>
  </si>
  <si>
    <t>Urbanização Pinhal da Vila - Rua Capitão Salgueiro Maia</t>
  </si>
  <si>
    <t>Salvaterra de Magos</t>
  </si>
  <si>
    <t>2120080</t>
  </si>
  <si>
    <t>263146900</t>
  </si>
  <si>
    <t>se.salvaterra@iefp.pt</t>
  </si>
  <si>
    <t>10204</t>
  </si>
  <si>
    <t>SALGA, SECAGEM E OUTRAS ATIVIDADES DE TRANSFORMAÇÃO DE PRODUTOS DA PESCA E AQUICULTURA</t>
  </si>
  <si>
    <t>JOSE SANTOS</t>
  </si>
  <si>
    <t>jose.fraga@iefp.pt</t>
  </si>
  <si>
    <t>1327 - Jornalistas e repórteres</t>
  </si>
  <si>
    <t>mirandela</t>
  </si>
  <si>
    <t>Espaço Registos de Alenquer</t>
  </si>
  <si>
    <t>UNIÃO DAS FREGUESIAS DE SUBPORTELA, DEOCRISTE E PORTELA SUSÃ</t>
  </si>
  <si>
    <t>SE Alcobaça</t>
  </si>
  <si>
    <t>Alcobaça</t>
  </si>
  <si>
    <t>2460019</t>
  </si>
  <si>
    <t>262095140</t>
  </si>
  <si>
    <t>10310</t>
  </si>
  <si>
    <t>PROCESSAMENTO E CONSERVAÇÃO DE BATATAS</t>
  </si>
  <si>
    <t>MARIA ISABEL CALADO CASTANHEIRA MONTEIRO</t>
  </si>
  <si>
    <t>maria.monteiro@iefp.pt</t>
  </si>
  <si>
    <t>1328 - Louvados</t>
  </si>
  <si>
    <t>mogadouro</t>
  </si>
  <si>
    <t>Espaço Registos de Amarante</t>
  </si>
  <si>
    <t>UNIÃO DAS FREGUESIAS DE TORRE E VILA MOU</t>
  </si>
  <si>
    <t>CTEF Sintra</t>
  </si>
  <si>
    <t>Serviço de Emprego de Sintra</t>
  </si>
  <si>
    <t>L-EFSI</t>
  </si>
  <si>
    <t>Av. Heliodoro Salgado, 58-a/c</t>
  </si>
  <si>
    <t>Sintra</t>
  </si>
  <si>
    <t>2710575</t>
  </si>
  <si>
    <t>215802830</t>
  </si>
  <si>
    <t>se.sintra@iefp.pt</t>
  </si>
  <si>
    <t>10320</t>
  </si>
  <si>
    <t>FABRICAÇÃO DE SUMOS DE FRUTOS E DE PRODUTOS HORTÍCOLAS</t>
  </si>
  <si>
    <t>MARIA LUISA NOVAIS MALETO</t>
  </si>
  <si>
    <t>maria.maleto@iefp.pt</t>
  </si>
  <si>
    <t>1329 - Massagistas</t>
  </si>
  <si>
    <t>torredemoncorvo</t>
  </si>
  <si>
    <t>Espaço Registos de Anadia</t>
  </si>
  <si>
    <t xml:space="preserve">U.F. DE VIANA DO CASTELO </t>
  </si>
  <si>
    <t>UNIÃO DAS FREGUESIAS DE VIANA DO CASTELO (SANTA MARIA MAIOR E MONSERRATE) E MEADELA</t>
  </si>
  <si>
    <t>Serviço de Emprego de Benfica</t>
  </si>
  <si>
    <t>SE Benfica</t>
  </si>
  <si>
    <t>Rua das Pedralvas, 15-A</t>
  </si>
  <si>
    <t>1500487</t>
  </si>
  <si>
    <t>215802190</t>
  </si>
  <si>
    <t>se.benfica@iefp.pt</t>
  </si>
  <si>
    <t>10391</t>
  </si>
  <si>
    <t>CONGELAÇÃO DE FRUTOS E DE PRODUTOS HORTÍCOLAS</t>
  </si>
  <si>
    <t>FRANCISCO PIRES</t>
  </si>
  <si>
    <t>francisco.pires@iefp.pt</t>
  </si>
  <si>
    <t>1330 - Mediadores imobiliários</t>
  </si>
  <si>
    <t>vilaflor</t>
  </si>
  <si>
    <t>Espaço Registos de Arcos de Valdevez</t>
  </si>
  <si>
    <t>CTEF Seixal</t>
  </si>
  <si>
    <t>Serviço de Emprego do Seixal</t>
  </si>
  <si>
    <t>L-EFSX</t>
  </si>
  <si>
    <t>Av. Marcos Portugal, 90</t>
  </si>
  <si>
    <t>Seixal</t>
  </si>
  <si>
    <t>2845545</t>
  </si>
  <si>
    <t>215802740</t>
  </si>
  <si>
    <t>se.seixal@iefp.pt</t>
  </si>
  <si>
    <t>10392</t>
  </si>
  <si>
    <t>SECAGEM E DESIDRATAÇÃO DE FRUTOS E DE PRODUTOS HORTÍCOLAS</t>
  </si>
  <si>
    <t>LUIS JOSÉ BASILIO</t>
  </si>
  <si>
    <t>luis.basilio@iefp.pt</t>
  </si>
  <si>
    <t>1331 - Peritos-avaliadores</t>
  </si>
  <si>
    <t>vimioso</t>
  </si>
  <si>
    <t>Espaço Registos de Avis</t>
  </si>
  <si>
    <t>Serviço de Emprego de Odivelas</t>
  </si>
  <si>
    <t>SE Odivelas</t>
  </si>
  <si>
    <t>Av. D. Dinis, nº 74 A</t>
  </si>
  <si>
    <t>2675328</t>
  </si>
  <si>
    <t>se.odivelas@iefp.pt</t>
  </si>
  <si>
    <t>10393</t>
  </si>
  <si>
    <t>FABRICAÇÃO DE DOCES, COMPOTAS, GELEIAS E MARMELADA</t>
  </si>
  <si>
    <t>JOSE AUGUSTO SOUSA LIMA MARQUES SILVA</t>
  </si>
  <si>
    <t>jaugusto.silva@iefp.pt</t>
  </si>
  <si>
    <t>1332 - Programadores informáticos</t>
  </si>
  <si>
    <t>vinhas</t>
  </si>
  <si>
    <t>Espaço Registos de Barcelos</t>
  </si>
  <si>
    <t>SF Sintra</t>
  </si>
  <si>
    <t>Quinta da Bela Vista - Ranholas</t>
  </si>
  <si>
    <t>2710691</t>
  </si>
  <si>
    <t>215802770</t>
  </si>
  <si>
    <t>sfp.sintra@iefp.pt</t>
  </si>
  <si>
    <t>10394</t>
  </si>
  <si>
    <t>DESCASQUE E TRANSFORMAÇÃO DE FRUTOS DE CASCA RIJA COMESTÍVEIS</t>
  </si>
  <si>
    <t>CRISTINA MARIA CARVALHO AZEVEDO</t>
  </si>
  <si>
    <t>cristina.azevedo@iefp.pt</t>
  </si>
  <si>
    <t>1333 - Publicitários</t>
  </si>
  <si>
    <t>belmonte</t>
  </si>
  <si>
    <t>Espaço Registos de Batalha</t>
  </si>
  <si>
    <t>Cávado</t>
  </si>
  <si>
    <t>SF Tomar</t>
  </si>
  <si>
    <t>R. Prof. Gomes Correia - Marmelais de Baixo</t>
  </si>
  <si>
    <t>2300401</t>
  </si>
  <si>
    <t>249146800</t>
  </si>
  <si>
    <t>sfp.tomar@iefp.pt</t>
  </si>
  <si>
    <t>10395</t>
  </si>
  <si>
    <t>PREPARAÇÃO E CONSERVAÇÃO DE FRUTOS E DE PRODUTOS HORTÍCOLAS POR OUTROS PROCESSOS.</t>
  </si>
  <si>
    <t>ADÉLIA MARIA PIRES VICENTE</t>
  </si>
  <si>
    <t>adelia.vicente@iefp.pt</t>
  </si>
  <si>
    <t>1334 - Tradutores</t>
  </si>
  <si>
    <t>castelobranco_freg</t>
  </si>
  <si>
    <t>Espaço Registos de Beja</t>
  </si>
  <si>
    <t>SF Setúbal</t>
  </si>
  <si>
    <t>R. António José Baptista, 86</t>
  </si>
  <si>
    <t>265146800</t>
  </si>
  <si>
    <t>sfp.setubal@iefp.pt</t>
  </si>
  <si>
    <t>10411</t>
  </si>
  <si>
    <t>PRODUÇÃO DE ÓLEOS E GORDURAS ANIMAIS BRUTOS</t>
  </si>
  <si>
    <t>CARLOS FILIPE CORDEIRO CORREIA DE CARVALHO</t>
  </si>
  <si>
    <t>carlos.carvalho@iefp.pt</t>
  </si>
  <si>
    <t>1335 - Farmacêuticos:</t>
  </si>
  <si>
    <t>covilha</t>
  </si>
  <si>
    <t>Espaço Registos de Belmonte</t>
  </si>
  <si>
    <t>SF Amadora</t>
  </si>
  <si>
    <t>R. Latino Coelho, 10</t>
  </si>
  <si>
    <t>2704503</t>
  </si>
  <si>
    <t>215802360</t>
  </si>
  <si>
    <t>sfp.amadora@iefp.pt</t>
  </si>
  <si>
    <t>10412</t>
  </si>
  <si>
    <t>PRODUÇÃO DE AZEITE</t>
  </si>
  <si>
    <t>ANA PAULA PROENÇA DA SILVA DE JESUS</t>
  </si>
  <si>
    <t>ana.jesus@iefp.pt</t>
  </si>
  <si>
    <t>1336 - Designers</t>
  </si>
  <si>
    <t>fundao</t>
  </si>
  <si>
    <t>Espaço Registos de Bombarral</t>
  </si>
  <si>
    <t>SF Santarém</t>
  </si>
  <si>
    <t>Quinta do Mocho - Zona Industrial, En 114</t>
  </si>
  <si>
    <t>2005002</t>
  </si>
  <si>
    <t>VÁRZEA STR</t>
  </si>
  <si>
    <t>243152800</t>
  </si>
  <si>
    <t>sfp.santarem@iefp.pt</t>
  </si>
  <si>
    <t>10413</t>
  </si>
  <si>
    <t>PRODUÇÃO DE ÓLEOS VEGETAIS BRUTOS (EXCETO AZEITE)</t>
  </si>
  <si>
    <t>MARIA ADELAIDE SANTOS CRESPO</t>
  </si>
  <si>
    <t>maria.crespo@iefp.pt</t>
  </si>
  <si>
    <t>1337 - Conservador-restaurador</t>
  </si>
  <si>
    <t>idanhaanova</t>
  </si>
  <si>
    <t>Espaço Registos de Borba           </t>
  </si>
  <si>
    <t>SF Seixal</t>
  </si>
  <si>
    <t>R. Infante D. Augusto - Cruz de Pau</t>
  </si>
  <si>
    <t>Amora</t>
  </si>
  <si>
    <t>2845115</t>
  </si>
  <si>
    <t>215802670</t>
  </si>
  <si>
    <t>sfp.seixal@iefp.pt</t>
  </si>
  <si>
    <t>10414</t>
  </si>
  <si>
    <t>REFINAÇÃO DE AZEITE, ÓLEOS E GORDURAS</t>
  </si>
  <si>
    <t>ALVARO PINTO CARDOSO</t>
  </si>
  <si>
    <t>alvaro.cardoso@iefp.pt</t>
  </si>
  <si>
    <t>1410 - Veterinários</t>
  </si>
  <si>
    <t>oleiros</t>
  </si>
  <si>
    <t>Espaço Registos de Bragança    </t>
  </si>
  <si>
    <t>CTFR Alcoitão</t>
  </si>
  <si>
    <t>SR Alcoitão</t>
  </si>
  <si>
    <t>L-FRAL</t>
  </si>
  <si>
    <t>Rua Conde Barão, 317</t>
  </si>
  <si>
    <t>Alcabideche</t>
  </si>
  <si>
    <t>2645109</t>
  </si>
  <si>
    <t>215802870</t>
  </si>
  <si>
    <t>cfrp.alcoitao@iefp.pt</t>
  </si>
  <si>
    <t>10420</t>
  </si>
  <si>
    <t>FABRICAÇÃO DE MARGARINAS E DE GORDURAS ALIMENTARES SIMILARES</t>
  </si>
  <si>
    <t>MARIA MANUELA DE ALMEIDA DOMINGUES VALENTE</t>
  </si>
  <si>
    <t>maria.valente@iefp.pt</t>
  </si>
  <si>
    <t>1519 - Outros prestadores de serviços</t>
  </si>
  <si>
    <t>penamacor</t>
  </si>
  <si>
    <t>Espaço Registos de Caminha</t>
  </si>
  <si>
    <t>SF Lisboa</t>
  </si>
  <si>
    <t>Rua dos Lusíadas, nº 1</t>
  </si>
  <si>
    <t>1300364</t>
  </si>
  <si>
    <t>215802230</t>
  </si>
  <si>
    <t>sfp.lisboa@iefp.pt</t>
  </si>
  <si>
    <t>10510</t>
  </si>
  <si>
    <t>INDÚSTRIA DE LATICÍNIOS</t>
  </si>
  <si>
    <t>AURORA SANTOS ALMEIDA</t>
  </si>
  <si>
    <t>aurora.almeida@iefp.pt</t>
  </si>
  <si>
    <t>proençaanova</t>
  </si>
  <si>
    <t>Espaço Registos de Carrazeda de Ansiães</t>
  </si>
  <si>
    <t>SF Alverca</t>
  </si>
  <si>
    <t>Av. Infante D. Pedro</t>
  </si>
  <si>
    <t>Alverca do Ribatejo</t>
  </si>
  <si>
    <t>2615051</t>
  </si>
  <si>
    <t>ALVERCA DO RIBATEJO</t>
  </si>
  <si>
    <t>215802920</t>
  </si>
  <si>
    <t>sfp.alverca@iefp.pt</t>
  </si>
  <si>
    <t>10520</t>
  </si>
  <si>
    <t>FABRICAÇÃO DE GELADOS E SORVETES</t>
  </si>
  <si>
    <t>MARIA GOMES</t>
  </si>
  <si>
    <t>maria.gomes@iefp.pt</t>
  </si>
  <si>
    <t>serta</t>
  </si>
  <si>
    <t>Espaço Registos de Carregal do Sal</t>
  </si>
  <si>
    <t>CTEF Alentejo Litoral</t>
  </si>
  <si>
    <t>Alcácer do Sal</t>
  </si>
  <si>
    <t>7580093</t>
  </si>
  <si>
    <t>265146910</t>
  </si>
  <si>
    <t>10611</t>
  </si>
  <si>
    <t>MOAGEM DE CEREAIS</t>
  </si>
  <si>
    <t>PRECIOSA OSÓRIO BERNARDO</t>
  </si>
  <si>
    <t>preciosa.bernardo@iefp.pt</t>
  </si>
  <si>
    <t>viladerei</t>
  </si>
  <si>
    <t>Espaço Registos de Cartaxo</t>
  </si>
  <si>
    <t>Serviço de Emprego de Sines</t>
  </si>
  <si>
    <t>Rua Marquês de Pombal, 49 - R/ch</t>
  </si>
  <si>
    <t>Sines</t>
  </si>
  <si>
    <t>7520224</t>
  </si>
  <si>
    <t>269095940</t>
  </si>
  <si>
    <t>se.sines@iefp.pt</t>
  </si>
  <si>
    <t>10612</t>
  </si>
  <si>
    <t>DESCASQUE, BRANQUEAMENTO E OUTROS TRATAMENTOS DO ARROZ</t>
  </si>
  <si>
    <t>HELENA MARIA DOS SANTOS RIBEIRO</t>
  </si>
  <si>
    <t>vilavelhaderodao</t>
  </si>
  <si>
    <t>Espaço Registos de Castanheira de Pêra</t>
  </si>
  <si>
    <t>CTEF Portalegre</t>
  </si>
  <si>
    <t>Serviço de Emprego de Elvas</t>
  </si>
  <si>
    <t>A-EFPO</t>
  </si>
  <si>
    <t>Av. António Sardinha, Lt. 1 R/ch</t>
  </si>
  <si>
    <t>Elvas</t>
  </si>
  <si>
    <t>7350091</t>
  </si>
  <si>
    <t>268095921</t>
  </si>
  <si>
    <t>se.elvas@iefp.pt</t>
  </si>
  <si>
    <t>10613</t>
  </si>
  <si>
    <t>TRANSFORMAÇÃO DE CEREAIS E LEGUMINOSAS, N.E.</t>
  </si>
  <si>
    <t>LUIS COSTA</t>
  </si>
  <si>
    <t>luis.costa@iefp.pt</t>
  </si>
  <si>
    <t>arganil</t>
  </si>
  <si>
    <t>Espaço Registos de Castelo Branco        </t>
  </si>
  <si>
    <t>Serviço de Emprego de Portalegre</t>
  </si>
  <si>
    <t>Rua 31 de Janeiro, 96</t>
  </si>
  <si>
    <t>Portalegre</t>
  </si>
  <si>
    <t>7300211</t>
  </si>
  <si>
    <t>245093940</t>
  </si>
  <si>
    <t>se.portalegre@iefp.pt</t>
  </si>
  <si>
    <t>10620</t>
  </si>
  <si>
    <t>FABRICAÇÃO DE AMIDOS, FÉCULAS E PRODUTOS AFINS</t>
  </si>
  <si>
    <t>ANA PAULA LEITÃO ALVES FERNANDES</t>
  </si>
  <si>
    <t>paula.fernandes@iefp.pt</t>
  </si>
  <si>
    <t>cantanhede</t>
  </si>
  <si>
    <t>Espaço Registos de Cuba</t>
  </si>
  <si>
    <t>UNIÃO DAS FREGUESIAS DE AMARES E FIGUEIREDO</t>
  </si>
  <si>
    <t>CTEF Évora</t>
  </si>
  <si>
    <t>Serviço de Emprego de Estremoz</t>
  </si>
  <si>
    <t>A-EFEV</t>
  </si>
  <si>
    <t>Praça Dr. José Dias Sena, 1</t>
  </si>
  <si>
    <t>Estremoz</t>
  </si>
  <si>
    <t>7100459</t>
  </si>
  <si>
    <t>268095900</t>
  </si>
  <si>
    <t>se.estremoz@iefp.pt</t>
  </si>
  <si>
    <t>10711</t>
  </si>
  <si>
    <t>PANIFICAÇÃO</t>
  </si>
  <si>
    <t>MARIA MARGARIDA MOURA VAZ DE SOUSA</t>
  </si>
  <si>
    <t>maria.m.moura@iefp.pt</t>
  </si>
  <si>
    <t>coimbra_freg</t>
  </si>
  <si>
    <t>Espaço Registos de Ermesinde</t>
  </si>
  <si>
    <t>UNIÃO DAS FREGUESIAS DE CALDELAS, SEQUEIROS E PARANHOS</t>
  </si>
  <si>
    <t>Serviço de Emprego de Évora</t>
  </si>
  <si>
    <t>Rua do Menino Jesus, 43-45</t>
  </si>
  <si>
    <t>Évora</t>
  </si>
  <si>
    <t>7000601</t>
  </si>
  <si>
    <t>266093870</t>
  </si>
  <si>
    <t>se.evora@iefp.pt</t>
  </si>
  <si>
    <t>10712</t>
  </si>
  <si>
    <t>PASTELARIA FRESCA</t>
  </si>
  <si>
    <t>MARIA DA CONCEIÇÃO DIAS DA SILVA ANTUNES</t>
  </si>
  <si>
    <t>maria.s.antunes@iefp.pt</t>
  </si>
  <si>
    <t>condeixaanova</t>
  </si>
  <si>
    <t>Espaço Registos de Estarreja</t>
  </si>
  <si>
    <t>UNIÃO DAS FREGUESIAS DE FERREIROS, PROZELO E BESTEIROS</t>
  </si>
  <si>
    <t>CTEF Beja</t>
  </si>
  <si>
    <t>Serviço de Emprego de Beja</t>
  </si>
  <si>
    <t>A-EFBE</t>
  </si>
  <si>
    <t>Praça da República, nº.1/4</t>
  </si>
  <si>
    <t>Beja</t>
  </si>
  <si>
    <t>7800427</t>
  </si>
  <si>
    <t>284093861</t>
  </si>
  <si>
    <t>se.beja@iefp.pt</t>
  </si>
  <si>
    <t>10720</t>
  </si>
  <si>
    <t>FABRICAÇÃO DE BOLACHAS, BISCOITOS, TOSTAS E PASTELARIA DE CONSERVAÇÃO</t>
  </si>
  <si>
    <t>MARIA EMILIA PEREIRA GONÇALVES SALINO</t>
  </si>
  <si>
    <t>SE Ponte de Sôr</t>
  </si>
  <si>
    <t>maria.salino@iefp.pt</t>
  </si>
  <si>
    <t>figueiradafoz</t>
  </si>
  <si>
    <t>Espaço Registos de Évora         </t>
  </si>
  <si>
    <t>UNIÃO DAS FREGUESIAS DE TORRE E PORTELA</t>
  </si>
  <si>
    <t>Serviço de Emprego de Ourique</t>
  </si>
  <si>
    <t>SE Ourique</t>
  </si>
  <si>
    <t>Av. 25 de Abril, 33</t>
  </si>
  <si>
    <t>Ourique</t>
  </si>
  <si>
    <t>7670250</t>
  </si>
  <si>
    <t>286095900</t>
  </si>
  <si>
    <t>se.ourique@iefp.pt</t>
  </si>
  <si>
    <t>10730</t>
  </si>
  <si>
    <t>FABRICAÇÃO DE PRODUTOS À BASE DE FARINHA</t>
  </si>
  <si>
    <t>FRANCISCO TRINDADE SALGADO DE OLIVEIRA</t>
  </si>
  <si>
    <t>francisco.salgado@iefp.pt</t>
  </si>
  <si>
    <t>gois</t>
  </si>
  <si>
    <t>Espaço Registos de Gouveia      </t>
  </si>
  <si>
    <t>UNIÃO DAS FREGUESIAS DE VILELA, SERAMIL E PAREDES SECAS</t>
  </si>
  <si>
    <t>Serviço de Emprego de Ponte de Sôr</t>
  </si>
  <si>
    <t>Rua José Régio, 1</t>
  </si>
  <si>
    <t>Ponte de Sôr</t>
  </si>
  <si>
    <t>7400266</t>
  </si>
  <si>
    <t>PONTE DE SOR</t>
  </si>
  <si>
    <t>242095900</t>
  </si>
  <si>
    <t>sefp.pontesor@iefp.pt</t>
  </si>
  <si>
    <t>10810</t>
  </si>
  <si>
    <t>INDÚSTRIA DO AÇÚCAR</t>
  </si>
  <si>
    <t>ELSA MARINA SANCHES P. GONÇALVES</t>
  </si>
  <si>
    <t>elsa.goncalves@iefp.pt</t>
  </si>
  <si>
    <t>lousa</t>
  </si>
  <si>
    <t>Espaço Registos de Grândola    </t>
  </si>
  <si>
    <t>Serviço de Emprego de Montemor-o-Novo</t>
  </si>
  <si>
    <t>Av. Gago Coutinho, 32</t>
  </si>
  <si>
    <t>Montemor-o-Novo</t>
  </si>
  <si>
    <t>7050101</t>
  </si>
  <si>
    <t>266093910</t>
  </si>
  <si>
    <t>se.montemor@iefp.pt</t>
  </si>
  <si>
    <t>10821</t>
  </si>
  <si>
    <t>FABRICAÇÃO DE CACAU E DE CHOCOLATE</t>
  </si>
  <si>
    <t>MÓNICA FALCÃO</t>
  </si>
  <si>
    <t>monica.falcao@iefp.pt</t>
  </si>
  <si>
    <t>mira</t>
  </si>
  <si>
    <t>Espaço Registos de Guarda        </t>
  </si>
  <si>
    <t>Serviço de Emprego de Moura</t>
  </si>
  <si>
    <t>Rua das Forças Armadas, 8</t>
  </si>
  <si>
    <t>Moura</t>
  </si>
  <si>
    <t>7860034</t>
  </si>
  <si>
    <t>285095900</t>
  </si>
  <si>
    <t>se.moura@iefp.pt</t>
  </si>
  <si>
    <t>10822</t>
  </si>
  <si>
    <t>FABRICAÇÃO DE PRODUTOS DE CONFEITARIA</t>
  </si>
  <si>
    <t>SUSANA FILOMENA JOSÉ FERNANDES</t>
  </si>
  <si>
    <t>susana.j.fernandes@iefp.pt</t>
  </si>
  <si>
    <t>mirandadocorvo</t>
  </si>
  <si>
    <t>Espaço Registos de Mirandela</t>
  </si>
  <si>
    <t>SF Vila Nova de Santo André</t>
  </si>
  <si>
    <t>Rua das Camarinhas - Bairro das Flores</t>
  </si>
  <si>
    <t>Vila Nova de Santo André</t>
  </si>
  <si>
    <t>7500999</t>
  </si>
  <si>
    <t>VILA NOVA DE SANTO ANDRÉ</t>
  </si>
  <si>
    <t>269095900</t>
  </si>
  <si>
    <t>sfp.vnsantoandre@iefp.pt</t>
  </si>
  <si>
    <t>10830</t>
  </si>
  <si>
    <t>INDÚSTRIA DO CAFÉ E DO CHÁ</t>
  </si>
  <si>
    <t>HORTÊNCIA AURA CORREIA</t>
  </si>
  <si>
    <t>hortensia.correia@iefp.pt</t>
  </si>
  <si>
    <t>montemorovelho</t>
  </si>
  <si>
    <t>Espaço Registos de Moura</t>
  </si>
  <si>
    <t>SF Évora</t>
  </si>
  <si>
    <t>Rua do Centro de Formação Profissional nº 4</t>
  </si>
  <si>
    <t>7000171</t>
  </si>
  <si>
    <t>266093780</t>
  </si>
  <si>
    <t>sfp.evora@iefp.pt</t>
  </si>
  <si>
    <t>10840</t>
  </si>
  <si>
    <t>FABRICAÇÃO DE CONDIMENTOS E TEMPEROS</t>
  </si>
  <si>
    <t>ADALGISA BRANCA DOS SANTOS CARVALHO DE OLIVEIRA</t>
  </si>
  <si>
    <t>adalgisa.oliveira@iefp.pt</t>
  </si>
  <si>
    <t>oliveiradohospital</t>
  </si>
  <si>
    <t>Espaço Registos de Nelas</t>
  </si>
  <si>
    <t>SF Portalegre</t>
  </si>
  <si>
    <t>R. Eng.º Mira Amaral, 7 - Zona Industrial</t>
  </si>
  <si>
    <t>7300058</t>
  </si>
  <si>
    <t>245093900</t>
  </si>
  <si>
    <t>sfp.portalegre@iefp.pt</t>
  </si>
  <si>
    <t>10850</t>
  </si>
  <si>
    <t>FABRICAÇÃO DE REFEIÇÕES E PRATOS PRÉ-COZINHADOS</t>
  </si>
  <si>
    <t>ANA MARIA FIGUEIREDO ALVES CASTELA</t>
  </si>
  <si>
    <t>ana.castela@iefp.pt</t>
  </si>
  <si>
    <t>pampilhosadaserra</t>
  </si>
  <si>
    <t>Espaço Registos de Penalva do Castelo</t>
  </si>
  <si>
    <t>SF Beja</t>
  </si>
  <si>
    <t>Quinta de Santo António, En 260, km 8 - Neves</t>
  </si>
  <si>
    <t>7800650</t>
  </si>
  <si>
    <t>284093800</t>
  </si>
  <si>
    <t>sfp.beja@iefp.pt</t>
  </si>
  <si>
    <t>10860</t>
  </si>
  <si>
    <t>FABRICAÇÃO DE ALIMENTOS HOMOGENEIZADOS E DIETÉTICOS.</t>
  </si>
  <si>
    <t>MARIA DE FATIMA FIGUEIREDO NUNES</t>
  </si>
  <si>
    <t>fatima.nunes@iefp.pt</t>
  </si>
  <si>
    <t>penacova</t>
  </si>
  <si>
    <t>Espaço Registos de Penela</t>
  </si>
  <si>
    <t>SF Aljustrel</t>
  </si>
  <si>
    <t>R. de Montes Velhos</t>
  </si>
  <si>
    <t>Aljustrel</t>
  </si>
  <si>
    <t>7600091</t>
  </si>
  <si>
    <t>284093891</t>
  </si>
  <si>
    <t>sfp.aljustrel@iefp.pt</t>
  </si>
  <si>
    <t>10891</t>
  </si>
  <si>
    <t>FABRICAÇÃO DE FERMENTOS, LEVEDURAS E ADJUVANTES PARA PANIFICAÇÃO E PASTELARIA</t>
  </si>
  <si>
    <t>MARIA MANUELA PIRES DE MATOS LOPES</t>
  </si>
  <si>
    <t>manuela.lopes@iefp.pt</t>
  </si>
  <si>
    <t>penela</t>
  </si>
  <si>
    <t>Espaço Registos de Pombal</t>
  </si>
  <si>
    <t>5</t>
  </si>
  <si>
    <t>CTEF Faro</t>
  </si>
  <si>
    <t>Serviço de Emprego de Faro</t>
  </si>
  <si>
    <t>G-EFFA</t>
  </si>
  <si>
    <t>Rua Dr. Cândido Guerreiro, 41</t>
  </si>
  <si>
    <t>Faro</t>
  </si>
  <si>
    <t>8000318</t>
  </si>
  <si>
    <t>289152650</t>
  </si>
  <si>
    <t>se.faro@iefp.pt</t>
  </si>
  <si>
    <t>10892</t>
  </si>
  <si>
    <t>FABRICAÇÃO DE CALDOS, SOPAS E SOBREMESAS</t>
  </si>
  <si>
    <t>MARIA CRISTINA FERNANDES PIRES GIL</t>
  </si>
  <si>
    <t>cristina.gil@iefp.pt</t>
  </si>
  <si>
    <t>soure</t>
  </si>
  <si>
    <t>Espaço Registos de Ponta Delgada</t>
  </si>
  <si>
    <t>CTEF Barlavento</t>
  </si>
  <si>
    <t>Serviço de Emprego de Portimão</t>
  </si>
  <si>
    <t>G-EFBA</t>
  </si>
  <si>
    <t>Urb. Caldeira do Moinho - Rua da Abicada (frente ao mercado)</t>
  </si>
  <si>
    <t>Portimão</t>
  </si>
  <si>
    <t>8500454</t>
  </si>
  <si>
    <t>282146800</t>
  </si>
  <si>
    <t>cefp.portimao@iefp.pt</t>
  </si>
  <si>
    <t>10893</t>
  </si>
  <si>
    <t>FABRICAÇÃO DE SUPLEMENTOS ALIMENTARES.</t>
  </si>
  <si>
    <t>ADELINA HENRIQUES</t>
  </si>
  <si>
    <t>ADELINA.HENRIQUES@IEFP.PT</t>
  </si>
  <si>
    <t>tabua</t>
  </si>
  <si>
    <t>Espaço Registos de Póvoa de Varzim     </t>
  </si>
  <si>
    <t>Serviço de Emprego de Vila Real de Santo António</t>
  </si>
  <si>
    <t>SE Vila Real de Santo António</t>
  </si>
  <si>
    <t>RUA CATARINA EUFÉMIA, 53-A</t>
  </si>
  <si>
    <t>Vila Real de Santo António</t>
  </si>
  <si>
    <t>8900255</t>
  </si>
  <si>
    <t>VILA REAL SANTO ANTÓNIO</t>
  </si>
  <si>
    <t>281095900</t>
  </si>
  <si>
    <t>se.vrsa@iefp.pt</t>
  </si>
  <si>
    <t>10894</t>
  </si>
  <si>
    <t>FABRICAÇÃO DE PRODUTOS ALTERNATIVOS AOS PRODUTOS LÁCTEOS.</t>
  </si>
  <si>
    <t>CARLA MARIA MARUJO BRANCO</t>
  </si>
  <si>
    <t>carla.branco@iefp.pt</t>
  </si>
  <si>
    <t>vilanovadepoiares</t>
  </si>
  <si>
    <t>Espaço Registos de Resende</t>
  </si>
  <si>
    <t>CTE Loulé</t>
  </si>
  <si>
    <t>Serviço de Emprego de Loulé</t>
  </si>
  <si>
    <t>SE Loulé</t>
  </si>
  <si>
    <t>G-EMLO</t>
  </si>
  <si>
    <t>Loulé</t>
  </si>
  <si>
    <t>8100506</t>
  </si>
  <si>
    <t>289152760</t>
  </si>
  <si>
    <t>ce.loule@iefp.pt</t>
  </si>
  <si>
    <t>10895</t>
  </si>
  <si>
    <t>FABRICAÇÃO DE OUTROS PRODUTOS ALIMENTARES DIVERSOS, N. E.</t>
  </si>
  <si>
    <t>LEOPOLDINA MARIA BARBOSA VICENTE</t>
  </si>
  <si>
    <t>leopoldina.vicente@iefp.pt</t>
  </si>
  <si>
    <t>alandroal</t>
  </si>
  <si>
    <t>Espaço Registos de Santa Comba Dão</t>
  </si>
  <si>
    <t>Serviço de Emprego de Lagos</t>
  </si>
  <si>
    <t>SE Lagos</t>
  </si>
  <si>
    <t>Rua Teixeira Gomes, Lote 1c - Ameijeira</t>
  </si>
  <si>
    <t>Lagos</t>
  </si>
  <si>
    <t>8600587</t>
  </si>
  <si>
    <t>282146850</t>
  </si>
  <si>
    <t>se.lagos@iefp.pt</t>
  </si>
  <si>
    <t>10911</t>
  </si>
  <si>
    <t>FABRICAÇÃO DE PRÉ-MISTURAS</t>
  </si>
  <si>
    <t>MARIA DE FATIMA TELES FERREIRA BRASIL RIBEIRO</t>
  </si>
  <si>
    <t>fatima.brasil@iefp.pt</t>
  </si>
  <si>
    <t>arraiolos</t>
  </si>
  <si>
    <t>Espaço Registos de Santarém</t>
  </si>
  <si>
    <t>SF Faro</t>
  </si>
  <si>
    <t>Sítio do Areal Gordo</t>
  </si>
  <si>
    <t>8005409</t>
  </si>
  <si>
    <t>289152680</t>
  </si>
  <si>
    <t>sfp.faro@iefp.pt</t>
  </si>
  <si>
    <t>10912</t>
  </si>
  <si>
    <t>FABRICAÇÃO DE ALIMENTOS PARA ANIMAIS DE CRIAÇÃO (EXCETO PARA AQUICULTURA)</t>
  </si>
  <si>
    <t>MARIA JOÃO SANTOS ROSINHA</t>
  </si>
  <si>
    <t>maria.j.rosinha@iefp.pt</t>
  </si>
  <si>
    <t>borba</t>
  </si>
  <si>
    <t>Espaço Registos de Sátão</t>
  </si>
  <si>
    <t>10913</t>
  </si>
  <si>
    <t>FABRICAÇÃO DE ALIMENTOS PARA AQUICULTURA</t>
  </si>
  <si>
    <t>MARIA ISABEL BALSA</t>
  </si>
  <si>
    <t>maria.balsa@iefp.pt</t>
  </si>
  <si>
    <t>estremoz</t>
  </si>
  <si>
    <t>Espaço Registos de Serpa</t>
  </si>
  <si>
    <t>10920</t>
  </si>
  <si>
    <t>FABRICAÇÃO DE ALIMENTOS PARA ANIMAIS DE ESTIMAÇÃO</t>
  </si>
  <si>
    <t>MARIA CRISTINA CARAMUJO</t>
  </si>
  <si>
    <t>cristina.caramujo@iefp.pt</t>
  </si>
  <si>
    <t>evora_freg</t>
  </si>
  <si>
    <t>Espaço Registos de Sines</t>
  </si>
  <si>
    <t>11011</t>
  </si>
  <si>
    <t>FABRICAÇÃO DE AGUARDENTES PREPARADAS</t>
  </si>
  <si>
    <t>ANA MARIA LIMA FELIX RODRIGUES</t>
  </si>
  <si>
    <t>ANA.FELIX@IEFP.PT</t>
  </si>
  <si>
    <t>montemoronovo</t>
  </si>
  <si>
    <t>Espaco Registos de Tavira</t>
  </si>
  <si>
    <t>11012</t>
  </si>
  <si>
    <t>FABRICAÇÃO DE AGUARDENTES NÃO PREPARADAS</t>
  </si>
  <si>
    <t>ANA MARIA LOPES GRADE SANTOS DE AGUIAR</t>
  </si>
  <si>
    <t>ana.aguiar@iefp.pt</t>
  </si>
  <si>
    <t>mora</t>
  </si>
  <si>
    <t>Espaço Registos de Trofa             </t>
  </si>
  <si>
    <t>11013</t>
  </si>
  <si>
    <t>PRODUÇÃO DE LICORES E DE OUTRAS BEBIDAS DESTILADAS</t>
  </si>
  <si>
    <t>MARIA CLARA BATISTA DA COSTA SIMÕES</t>
  </si>
  <si>
    <t>maria.clara.simoes@iefp.pt</t>
  </si>
  <si>
    <t>mourao</t>
  </si>
  <si>
    <t>Espaço Registos de Valongo</t>
  </si>
  <si>
    <t>UNIÃO DAS FREGUESIAS DE ARENTIM E CUNHA</t>
  </si>
  <si>
    <t>11021</t>
  </si>
  <si>
    <t>PRODUÇÃO DE VINHOS COMUNS E LICOROSOS</t>
  </si>
  <si>
    <t>FLORBELA MONTEIRO DA SILVA BAETA DUARTE</t>
  </si>
  <si>
    <t>florbela.duarte@iefp.pt</t>
  </si>
  <si>
    <t>portel</t>
  </si>
  <si>
    <t>Espaço Registos de Vieira do Minho</t>
  </si>
  <si>
    <t>UNIÃO DAS FREGUESIAS DE BRAGA (SÃO JOSÉ DE SÃO LÁZARO E SÃO JOÃO DO SOUTO)</t>
  </si>
  <si>
    <t>11022</t>
  </si>
  <si>
    <t>PRODUÇÃO DE VINHOS ESPUMANTES E ESPUMOSOS</t>
  </si>
  <si>
    <t>MARIA MARGARIDA  AIRES SAMPAIO MADEIRA</t>
  </si>
  <si>
    <t>margarida.madeira@iefp.pt</t>
  </si>
  <si>
    <t>redondo</t>
  </si>
  <si>
    <t>Espaço Registos de Vila do Bispo</t>
  </si>
  <si>
    <t>UNIÃO DAS FREGUESIAS DE BRAGA (MAXIMINOS, SÉ E CIVIDADE)</t>
  </si>
  <si>
    <t>11030</t>
  </si>
  <si>
    <t>FABRICAÇÃO DE SIDRA E OUTRAS BEBIDAS FERMENTADAS DE FRUTOS</t>
  </si>
  <si>
    <t>MARIA DE FATIMA AMARAL CERQUEIRA</t>
  </si>
  <si>
    <t>fatima.cerqueira@iefp.pt</t>
  </si>
  <si>
    <t>reguengosdemonsaraz</t>
  </si>
  <si>
    <t>Espaço Registos de Vila Flor</t>
  </si>
  <si>
    <t>U.F. DE BRAGA (SÃO JOSÉ DE SÃO LÁZARO E SÃO JOÃO DO SOUTO)</t>
  </si>
  <si>
    <t>11040</t>
  </si>
  <si>
    <t>FABRICAÇÃO DE VERMUTES E DE OUTRAS BEBIDAS FERMENTADAS NÃO DESTILADAS</t>
  </si>
  <si>
    <t>MARIA DE FATIMA MARTINS GUIMARÃES FIGUEIREDO</t>
  </si>
  <si>
    <t>fatima.figueiredo@iefp.pt</t>
  </si>
  <si>
    <t>vendasnovas</t>
  </si>
  <si>
    <t>Espaço Registos de Vila Franca do Campo</t>
  </si>
  <si>
    <t>UNIÃO DAS FREGUESIAS DE CABREIROS E PASSOS (SÃO JULIÃO)</t>
  </si>
  <si>
    <t>11050</t>
  </si>
  <si>
    <t>FABRICAÇÃO DE CERVEJA</t>
  </si>
  <si>
    <t>ISABEL MOTA PEDRO</t>
  </si>
  <si>
    <t>isabel.m.pedro@iefp.pt</t>
  </si>
  <si>
    <t>vianadoalentejo</t>
  </si>
  <si>
    <t>Loja do Passaporte do Aeroporto de Lisboa</t>
  </si>
  <si>
    <t>UNIÃO DAS FREGUESIAS DE CELEIRÓS, AVELEDA E VIMIEIRO</t>
  </si>
  <si>
    <t>11060</t>
  </si>
  <si>
    <t>FABRICAÇÃO DE MALTE</t>
  </si>
  <si>
    <t>VERA LÚCIA MATIAS GOMES COSTA</t>
  </si>
  <si>
    <t>vera.costa@iefp.pt</t>
  </si>
  <si>
    <t>vilaviçosa</t>
  </si>
  <si>
    <t>Loja do Passaporte do Aeroporto do Porto</t>
  </si>
  <si>
    <t>UNIÃO DAS FREGUESIAS DE CRESPOS E POUSADA</t>
  </si>
  <si>
    <t>11071</t>
  </si>
  <si>
    <t>ENGARRAFAMENTO DE ÁGUAS MINERAIS NATURAIS E DE NASCENTE</t>
  </si>
  <si>
    <t>PAULA PEREIRA</t>
  </si>
  <si>
    <t>paula.pereira@iefp.pt</t>
  </si>
  <si>
    <t>albufeira</t>
  </si>
  <si>
    <t>Registo Automóvel de Lisboa</t>
  </si>
  <si>
    <t>UNIÃO DAS FREGUESIAS DE ESCUDEIROS E PENSO (SANTO ESTÊVÃO E SÃO VICENTE)</t>
  </si>
  <si>
    <t>11072</t>
  </si>
  <si>
    <t>FABRICAÇÃO DE REFRIGERANTES E DE OUTRAS BEBIDAS NÃO ALCOÓLICAS, N.E.</t>
  </si>
  <si>
    <t>ISABEL MARIA PAIXÃO MARTINS</t>
  </si>
  <si>
    <t>isabel.martins@iefp.pt</t>
  </si>
  <si>
    <t>alcoutim</t>
  </si>
  <si>
    <t>Registo Automóvel do Porto      </t>
  </si>
  <si>
    <t>UNIÃO DAS FREGUESIAS DE ESTE (SÃO PEDRO E SÃO MAMEDE)</t>
  </si>
  <si>
    <t>12000</t>
  </si>
  <si>
    <t>INDÚSTRIA DO TABACO</t>
  </si>
  <si>
    <t>JOAQUIM CARVALHO DE OLIVEIRA</t>
  </si>
  <si>
    <t>joaquim.oliveira@iefp.pt</t>
  </si>
  <si>
    <t>aljezur</t>
  </si>
  <si>
    <t>Registo Civil  da Covilhã</t>
  </si>
  <si>
    <t>UNIÃO DAS FREGUESIAS DE FERREIROS E GONDIZALVES</t>
  </si>
  <si>
    <t>13101</t>
  </si>
  <si>
    <t>PREPARAÇÃO E FIAÇÃO DE FIBRAS DO TIPO ALGODÃO, LÃ, SEDA, LINHO E OUTRAS FIBRAS TÊXTEIS; PREPARAÇÃO E TEXTURIZAÇÃO DE FILAMENTOS SINTÉTICOS E ARTIFICIAIS</t>
  </si>
  <si>
    <t>MARIA DO CEU ROCHA</t>
  </si>
  <si>
    <t>maria.c.rocha@iefp.pt</t>
  </si>
  <si>
    <t>castromarim</t>
  </si>
  <si>
    <t>Registo Civil  de Almada</t>
  </si>
  <si>
    <t>UNIÃO DAS FREGUESIAS DE GUISANDE E OLIVEIRA (SÃO PEDRO)</t>
  </si>
  <si>
    <t>13102</t>
  </si>
  <si>
    <t>FABRICAÇÃO DE LINHAS DE COSTURA</t>
  </si>
  <si>
    <t>CARLOS FERREIRA</t>
  </si>
  <si>
    <t>carlos.c.ferreira@iefp.pt</t>
  </si>
  <si>
    <t>faro_freg</t>
  </si>
  <si>
    <t>Registo Civil  de Barcelos</t>
  </si>
  <si>
    <t>UNIÃO DAS FREGUESIAS DE LOMAR E ARCOS</t>
  </si>
  <si>
    <t>13200</t>
  </si>
  <si>
    <t>TECELAGEM DE TÊXTEIS</t>
  </si>
  <si>
    <t>MARIA LEONOR MOITA CLERIGUINHO</t>
  </si>
  <si>
    <t>lagoa</t>
  </si>
  <si>
    <t>Registo Civil  de Barreiro</t>
  </si>
  <si>
    <t>UNIÃO DAS FREGUESIAS DE MERELIM (SÃO PAIO), PANOIAS E PARADA DE TIBÃES</t>
  </si>
  <si>
    <t>13301</t>
  </si>
  <si>
    <t>BRANQUEAMENTO E TINGIMENTO</t>
  </si>
  <si>
    <t>MARIA HELENA APOLINÁRIO CASTANHEIRA</t>
  </si>
  <si>
    <t>helena.castanheira@iefp.pt</t>
  </si>
  <si>
    <t>lagos</t>
  </si>
  <si>
    <t>Registo Civil  de Beja</t>
  </si>
  <si>
    <t>UNIÃO DAS FREGUESIAS DE MERELIM (SÃO PEDRO) E FROSSOS</t>
  </si>
  <si>
    <t>13302</t>
  </si>
  <si>
    <t>ESTAMPAGEM</t>
  </si>
  <si>
    <t>CARMEN RUTH BENITEZ NARÉ</t>
  </si>
  <si>
    <t>carmen.nare@iefp.pt</t>
  </si>
  <si>
    <t>loule</t>
  </si>
  <si>
    <t>Registo Civil  de Matosinhos</t>
  </si>
  <si>
    <t>UNIÃO DAS FREGUESIAS DE MORREIRA E TRANDEIRAS</t>
  </si>
  <si>
    <t>13303</t>
  </si>
  <si>
    <t>ACABAMENTO DE FIOS, TECIDOS E ARTIGOS TÊXTEIS, N.E.</t>
  </si>
  <si>
    <t>ANA PAULA JESUS</t>
  </si>
  <si>
    <t>ana.paula.jesus@iefp.pt</t>
  </si>
  <si>
    <t>monchique</t>
  </si>
  <si>
    <t>Registo Civil  de Ovar</t>
  </si>
  <si>
    <t>UNIÃO DAS FREGUESIAS DE NOGUEIRA, FRAIÃO E LAMAÇÃES</t>
  </si>
  <si>
    <t>13910</t>
  </si>
  <si>
    <t>FABRICAÇÃO DE TECIDOS DE MALHA</t>
  </si>
  <si>
    <t>CARLOS MANUEL SIMÕES BARATA</t>
  </si>
  <si>
    <t>carlos.barata@iefp.pt</t>
  </si>
  <si>
    <t>olhao</t>
  </si>
  <si>
    <t>Registo Civil  de Paredes</t>
  </si>
  <si>
    <t>UNIÃO DAS FREGUESIAS DE NOGUEIRÓ E TENÕES</t>
  </si>
  <si>
    <t>13920</t>
  </si>
  <si>
    <t>FABRICAÇÃO DE TÊXTEIS PARA USO DOMÉSTICO E DE ARTIGOS TÊXTEIS DE DECORAÇÃO CONFECIONADOS.</t>
  </si>
  <si>
    <t>JOÃO MANUEL ESTEVENS DA SILVA RIBEIRO</t>
  </si>
  <si>
    <t>joao.m.ribeiro@iefp.pt</t>
  </si>
  <si>
    <t>portimao</t>
  </si>
  <si>
    <t>Registo Civil  de Santa Maria da Feira</t>
  </si>
  <si>
    <t>UNIÃO DAS FREGUESIAS DE REAL, DUME E SEMELHE</t>
  </si>
  <si>
    <t>13930</t>
  </si>
  <si>
    <t>FABRICAÇÃO DE TAPETES E CARPETES</t>
  </si>
  <si>
    <t>MARIA LUCÍLIA FERNANDES FERREIRA</t>
  </si>
  <si>
    <t>lucilia.f.ferreira@iefp.pt</t>
  </si>
  <si>
    <t>saobrasdealportel</t>
  </si>
  <si>
    <t>Registo Civil da Maia</t>
  </si>
  <si>
    <t>UNIÃO DAS FREGUESIAS DE SANTA LUCRÉCIA DE ALGERIZ E NAVARRA</t>
  </si>
  <si>
    <t>13941</t>
  </si>
  <si>
    <t>FABRICAÇÃO DE CORDOARIA</t>
  </si>
  <si>
    <t>MARIA DE FÁTIMA SILVEIRA FERRNANDEZ RODRIGUES</t>
  </si>
  <si>
    <t>maria.f.rodrigues@iefp.pt</t>
  </si>
  <si>
    <t>silves</t>
  </si>
  <si>
    <t>Registo Civil de Abrantes</t>
  </si>
  <si>
    <t>UNIÃO DAS FREGUESIAS DE VILAÇA E FRADELOS</t>
  </si>
  <si>
    <t>13942</t>
  </si>
  <si>
    <t>FABRICAÇÃO DE REDES</t>
  </si>
  <si>
    <t>ANA PAULA FRIEZA</t>
  </si>
  <si>
    <t>ana.frieza@iefp.pt</t>
  </si>
  <si>
    <t>tavira</t>
  </si>
  <si>
    <t>Registo Civil de Águeda</t>
  </si>
  <si>
    <t>13950</t>
  </si>
  <si>
    <t>FABRICAÇÃO DE TÊXTEIS NÃO TECIDOS E RESPETIVOS ARTIGOS</t>
  </si>
  <si>
    <t>CELIA BOTO</t>
  </si>
  <si>
    <t>celia.boto@iefp.pt</t>
  </si>
  <si>
    <t>viladobispo</t>
  </si>
  <si>
    <t>Registo Civil de Albufeira</t>
  </si>
  <si>
    <t>13961</t>
  </si>
  <si>
    <t>FABRICAÇÃO DE PASSAMANARIAS E SIRGARIAS</t>
  </si>
  <si>
    <t>REGINA MARIA ROBERTO ROQUE JESUS MACHADO</t>
  </si>
  <si>
    <t>regina.machado@iefp.pt</t>
  </si>
  <si>
    <t>vilarealdesantoantonio</t>
  </si>
  <si>
    <t>Registo Civil de Baixa da Banheira</t>
  </si>
  <si>
    <t>13962</t>
  </si>
  <si>
    <t>FABRICAÇÃO DE OUTROS TÊXTEIS PARA USO TÉCNICO E INDUSTRIAL, N.E.</t>
  </si>
  <si>
    <t>MARIA DA GRAÇA MARTINS DA COSTA</t>
  </si>
  <si>
    <t>maria.costa@iefp.pt</t>
  </si>
  <si>
    <t>aguiardabeira</t>
  </si>
  <si>
    <t>Registo Civil de Mafra</t>
  </si>
  <si>
    <t>13991</t>
  </si>
  <si>
    <t>FABRICAÇÃO DE BORDADOS</t>
  </si>
  <si>
    <t>ANA CRISTINA ESTÊVÃO MONTEIRO TAVEIRA</t>
  </si>
  <si>
    <t>CRISTINA.TAVEIRA@IEFP.PT</t>
  </si>
  <si>
    <t>almeida</t>
  </si>
  <si>
    <t>Registo Civil de Marco de Canaveses</t>
  </si>
  <si>
    <t>13992</t>
  </si>
  <si>
    <t>FABRICAÇÃO DE RENDAS</t>
  </si>
  <si>
    <t>JORGE MANUEL TEIXEIRA FRANCISCO</t>
  </si>
  <si>
    <t>jorge.francisco@iefp.pt</t>
  </si>
  <si>
    <t>celoricodabeira</t>
  </si>
  <si>
    <t>Registo Civil de Oeiras</t>
  </si>
  <si>
    <t>13993</t>
  </si>
  <si>
    <t>FABRICAÇÃO DE OUTROS TÊXTEIS DIVERSOS, N.E.</t>
  </si>
  <si>
    <t>MERCÊS BORGES</t>
  </si>
  <si>
    <t>MERCES.BORGES@IEFP.PT</t>
  </si>
  <si>
    <t>figueiradecastelorodrigo</t>
  </si>
  <si>
    <t>Registo Civil de Olhão</t>
  </si>
  <si>
    <t>14101</t>
  </si>
  <si>
    <t>FABRICAÇÃO DE MEIAS E SIMILARES DE MALHA</t>
  </si>
  <si>
    <t>MARIA MANUELA VIEGAS BATISTA TAVIRA</t>
  </si>
  <si>
    <t>manuela.tavira@iefp.pt</t>
  </si>
  <si>
    <t>fornosdealgodres</t>
  </si>
  <si>
    <t>Registo Civil de Pombal</t>
  </si>
  <si>
    <t>14102</t>
  </si>
  <si>
    <t>FABRICAÇÃO DE OUTRO VESTUÁRIO DE MALHA</t>
  </si>
  <si>
    <t>ADELAIDE MARIA JESUS</t>
  </si>
  <si>
    <t>adelaide.jesus@iefp.pt</t>
  </si>
  <si>
    <t>gouveia</t>
  </si>
  <si>
    <t>Registo Civil de Ponta Delgada</t>
  </si>
  <si>
    <t>14211</t>
  </si>
  <si>
    <t>CONFEÇÃO DE VESTUÁRIO EXTERIOR EM SÉRIE.</t>
  </si>
  <si>
    <t>MARIA TERESA HENRIQUES DURAES</t>
  </si>
  <si>
    <t>teresa.duraes@iefp.pt</t>
  </si>
  <si>
    <t>guarda_freg</t>
  </si>
  <si>
    <t>Registo Civil de Ponte de Lima</t>
  </si>
  <si>
    <t>14212</t>
  </si>
  <si>
    <t>CONFEÇÃO DE VESTUÁRIO EXTERIOR POR MEDIDA</t>
  </si>
  <si>
    <t>JOSÉ CARLOS GOMES FERREIRA</t>
  </si>
  <si>
    <t>jcarlos.ferreira@iefp.pt</t>
  </si>
  <si>
    <t>manteigas</t>
  </si>
  <si>
    <t>Registo Civil de Portalegre</t>
  </si>
  <si>
    <t>UNIÃO DAS FREGUESIAS DE CHAMOIM E VILAR</t>
  </si>
  <si>
    <t>14213</t>
  </si>
  <si>
    <t>ATIVIDADES DE ACABAMENTO DE ARTIGOS DE VESTUÁRIO</t>
  </si>
  <si>
    <t>ALICE BRANDAO</t>
  </si>
  <si>
    <t>alice.brandao@iefp.pt</t>
  </si>
  <si>
    <t>meda</t>
  </si>
  <si>
    <t>Registo Civil de Portimão</t>
  </si>
  <si>
    <t>UNIÃO DAS FREGUESIAS DE CHORENSE E MONTE</t>
  </si>
  <si>
    <t>14220</t>
  </si>
  <si>
    <t>CONFEÇÃO DE VESTUÁRIO INTERIOR.</t>
  </si>
  <si>
    <t>ELSA Mª TEIXEIRA LOPES MANO</t>
  </si>
  <si>
    <t>elsa.mano@iefp.pt</t>
  </si>
  <si>
    <t>pinhel</t>
  </si>
  <si>
    <t>Registo Civil de Póvoa de Varzim            </t>
  </si>
  <si>
    <t>UNIÃO DAS FREGUESIAS DE CIBÕES E BRUFE</t>
  </si>
  <si>
    <t>14230</t>
  </si>
  <si>
    <t>CONFEÇÃO DE VESTUÁRIO DE TRABALHO</t>
  </si>
  <si>
    <t>MARIA EMÍLIA MOREIRA</t>
  </si>
  <si>
    <t>emilia.moreira@iefp.pt</t>
  </si>
  <si>
    <t>sabugal</t>
  </si>
  <si>
    <t>Registo Civil de Santo Tirso</t>
  </si>
  <si>
    <t>14241</t>
  </si>
  <si>
    <t>CONFEÇÃO DE VESTUÁRIO EM COURO</t>
  </si>
  <si>
    <t>AUGUSTO DA COSTA PEREIRA</t>
  </si>
  <si>
    <t>augusto.pereira@iefp.pt</t>
  </si>
  <si>
    <t>seia</t>
  </si>
  <si>
    <t>Registo Civil de Setúbal</t>
  </si>
  <si>
    <t>14242</t>
  </si>
  <si>
    <t>CONFEÇÃO DE ARTIGOS DE PELES COM PELO</t>
  </si>
  <si>
    <t>LUIS MANUEL FERREIRA MONTEIRO</t>
  </si>
  <si>
    <t>luis.f.monteiro@iefp.pt</t>
  </si>
  <si>
    <t>trancoso</t>
  </si>
  <si>
    <t>Registo Civil de Silves    </t>
  </si>
  <si>
    <t>14290</t>
  </si>
  <si>
    <t>CONFEÇÃO DE OUTROS ARTIGOS E ACESSÓRIOS DE VESTUÁRIO, N. E.</t>
  </si>
  <si>
    <t>EDUARDO SERAFIM PINTO GASPAR</t>
  </si>
  <si>
    <t>eduardo.gaspar@iefp.pt</t>
  </si>
  <si>
    <t>vilanovadefozcoa</t>
  </si>
  <si>
    <t>Registo Civil de Torres Novas   </t>
  </si>
  <si>
    <t>15111</t>
  </si>
  <si>
    <t>CURTIMENTA, ACABAMENTO E TINGIMENTO DE PELES SEM PELO</t>
  </si>
  <si>
    <t>JOAO CARLOS MEDROA</t>
  </si>
  <si>
    <t>Joao.Medroa@iefp.pt</t>
  </si>
  <si>
    <t>alcobaça</t>
  </si>
  <si>
    <t>Registo Civil de Torres Vedras   </t>
  </si>
  <si>
    <t>15112</t>
  </si>
  <si>
    <t>FABRICAÇÃO DE COURO RECONSTITUÍDO</t>
  </si>
  <si>
    <t>ARTUR FILIPE OLIVEIRA FREITAS</t>
  </si>
  <si>
    <t>filipe.freitas@iefp.pt</t>
  </si>
  <si>
    <t>alvaiazere</t>
  </si>
  <si>
    <t>Registo Civil de Viana do Castelo</t>
  </si>
  <si>
    <t>15113</t>
  </si>
  <si>
    <t>CURTIMENTA E ACABAMENTO DE PELES COM PELO</t>
  </si>
  <si>
    <t>JOSÉ FERNANDO NOVAIS BASTOS COSTA</t>
  </si>
  <si>
    <t>jose.b.costa@iefp.pt</t>
  </si>
  <si>
    <t>ansiao</t>
  </si>
  <si>
    <t>Registo Civil de Vila do Conde</t>
  </si>
  <si>
    <t>15120</t>
  </si>
  <si>
    <t>FABRICAÇÃO DE ARTIGOS DE VIAGEM, MARROQUINARIA, ARREIOS E SELAS DE QUALQUER MATERIAL</t>
  </si>
  <si>
    <t>LUIS MANUEL SOUSA SILVA</t>
  </si>
  <si>
    <t>luis.sousa.silva@iefp.pt</t>
  </si>
  <si>
    <t>batalha</t>
  </si>
  <si>
    <t>Registo Civil de Vila Franca de Xira</t>
  </si>
  <si>
    <t>15201</t>
  </si>
  <si>
    <t>FABRICAÇÃO DE CALÇADO</t>
  </si>
  <si>
    <t>JOSÉ ARAÚJO DE OLIVEIRA LOPES</t>
  </si>
  <si>
    <t>jose.o.lopes@iefp.pt</t>
  </si>
  <si>
    <t>bombarral</t>
  </si>
  <si>
    <t>Registo Civil de Vila Real</t>
  </si>
  <si>
    <t>15202</t>
  </si>
  <si>
    <t>FABRICAÇÃO DE COMPONENTES PARA CALÇADO</t>
  </si>
  <si>
    <t>RUI JORGE MAMEDE NEVES</t>
  </si>
  <si>
    <t>rui.mamede@iefp.pt</t>
  </si>
  <si>
    <t>caldasdarainha</t>
  </si>
  <si>
    <t>Registo Civil do Porto                          </t>
  </si>
  <si>
    <t>16110</t>
  </si>
  <si>
    <t>SERRAÇÃO E APLAINAMENTO DA MADEIRA.</t>
  </si>
  <si>
    <t>RUI VITOR MATIAS AMADO DOS SANTOS</t>
  </si>
  <si>
    <t>rui.a.santos@iefp.pt</t>
  </si>
  <si>
    <t>castanheiradepera</t>
  </si>
  <si>
    <t>Registo Civil do Seixal</t>
  </si>
  <si>
    <t>16120</t>
  </si>
  <si>
    <t>PROCESSAMENTO E ACABAMENTO DA MADEIRA</t>
  </si>
  <si>
    <t>ABEL JOSE FIGUEIREDO VARANDAS</t>
  </si>
  <si>
    <t>abel.varandas@iefp.pt</t>
  </si>
  <si>
    <t>figueirodosvinhos</t>
  </si>
  <si>
    <t>Registo Civil e Automóvel de Vila Nova de Famalicão</t>
  </si>
  <si>
    <t>16211</t>
  </si>
  <si>
    <t>FABRICAÇÃO DE PAINÉIS DE PARTÍCULAS DE MADEIRA</t>
  </si>
  <si>
    <t>RUI ANDRE AZEVEDO MARTINS</t>
  </si>
  <si>
    <t>rui.martins@iefp.pt</t>
  </si>
  <si>
    <t>leiria_freg</t>
  </si>
  <si>
    <t>Registo Civil Predial Comercial Automóvel e Cartório Notarial de Arronches</t>
  </si>
  <si>
    <t>16212</t>
  </si>
  <si>
    <t>FABRICAÇÃO DE PAINÉIS DE FIBRAS DE MADEIRA</t>
  </si>
  <si>
    <t>ALBANO TEIXEIRA</t>
  </si>
  <si>
    <t>albano.teixeira@iefp.pt</t>
  </si>
  <si>
    <t>marinhagrande</t>
  </si>
  <si>
    <t>Registo Civil Predial Comercial de Aljezur     </t>
  </si>
  <si>
    <t>16213</t>
  </si>
  <si>
    <t>FABRICAÇÃO DE FOLHEADOS, CONTRAPLACADOS, LAMELADOS E DE OUTROS PAINÉIS.</t>
  </si>
  <si>
    <t>JOSÉ MIGUEL PIRES LOPES</t>
  </si>
  <si>
    <t>jose.p.lopes@iefp.pt</t>
  </si>
  <si>
    <t>nazare</t>
  </si>
  <si>
    <t>Registo Civil Predial Comercial de Aljustrel</t>
  </si>
  <si>
    <t>16220</t>
  </si>
  <si>
    <t>FABRICAÇÃO DE PAVIMENTOS EM PAINÉIS MONTADOS.</t>
  </si>
  <si>
    <t>RUI LUIS C RODRIGUES</t>
  </si>
  <si>
    <t>rui.rodrigues@iefp.pt</t>
  </si>
  <si>
    <t>obidos</t>
  </si>
  <si>
    <t>Registo Civil Predial Comercial de Almeida</t>
  </si>
  <si>
    <t>16230</t>
  </si>
  <si>
    <t>FABRICAÇÃO DE OUTROS PRODUTOS DE CARPINTARIA PARA A CONSTRUÇÃO.</t>
  </si>
  <si>
    <t>MARIA DE LOURDES MARTINS PIRES</t>
  </si>
  <si>
    <t>maria.m.pires@iefp.pt</t>
  </si>
  <si>
    <t>pedrogaogrande</t>
  </si>
  <si>
    <t>Registo Civil Predial Comercial de Almodôvar</t>
  </si>
  <si>
    <t>16240</t>
  </si>
  <si>
    <t>FABRICAÇÃO DE EMBALAGENS DE MADEIRA.</t>
  </si>
  <si>
    <t>ALCIDES MANUEL MARÇAL RODRIGUES</t>
  </si>
  <si>
    <t>alcides.rodrigues@iefp.pt</t>
  </si>
  <si>
    <t>peniche</t>
  </si>
  <si>
    <t>Registo Civil Predial Comercial de Ferreira do Alentejo          </t>
  </si>
  <si>
    <t>16250</t>
  </si>
  <si>
    <t>FABRICAÇÃO DE PORTAS E JANELAS DE MADEIRA.</t>
  </si>
  <si>
    <t>MANUEL AUGUSTO MAIA BRÁZ</t>
  </si>
  <si>
    <t>manuel.braz@iefp.pt</t>
  </si>
  <si>
    <t>pombal</t>
  </si>
  <si>
    <t>Registo Civil Predial Comercial de Figueira Castelo Rodrigo</t>
  </si>
  <si>
    <t>16260</t>
  </si>
  <si>
    <t>FABRICAÇÃO DE COMBUSTÍVEIS SÓLIDOS A PARTIR DE BIOMASSA VEGETAL.</t>
  </si>
  <si>
    <t>ARMANDO MANUEL PEREIRA MONTEIRO DOS REIS</t>
  </si>
  <si>
    <t>armando.reis@iefp.pt</t>
  </si>
  <si>
    <t>portodemos</t>
  </si>
  <si>
    <t>Registo Civil Predial Comercial de Fornos de Algodres</t>
  </si>
  <si>
    <t>16270</t>
  </si>
  <si>
    <t>ACABAMENTO DE PRODUTOS DE MADEIRA.</t>
  </si>
  <si>
    <t>PEDRO JACINTO GONÇALVES FERNANDES</t>
  </si>
  <si>
    <t>pedro.jacinto@iefp.pt</t>
  </si>
  <si>
    <t>alenquer</t>
  </si>
  <si>
    <t>Registo Civil Predial Comercial de Lagoa (Açores)</t>
  </si>
  <si>
    <t>16281</t>
  </si>
  <si>
    <t>FABRICAÇÃO DE OUTRAS OBRAS DE MADEIRA.</t>
  </si>
  <si>
    <t>ISILDA DO CARMO GONÇALVES</t>
  </si>
  <si>
    <t>isilda.c.goncalves@iefp.pt</t>
  </si>
  <si>
    <t>arrudadosvinhos</t>
  </si>
  <si>
    <t>Registo Civil Predial Comercial de Mação</t>
  </si>
  <si>
    <t>16282</t>
  </si>
  <si>
    <t>FABRICAÇÃO DE OBRAS DE CESTARIA E DE ESPARTARIA</t>
  </si>
  <si>
    <t>JORGE MANUEL LOPES PEREIRA</t>
  </si>
  <si>
    <t>jorge.pereira@iefp.pt</t>
  </si>
  <si>
    <t>azambuja</t>
  </si>
  <si>
    <t>Registo Civil Predial Comercial de Mértola</t>
  </si>
  <si>
    <t>UNIÃO DAS FREGUESIAS DA RIBEIRA DO NEIVA</t>
  </si>
  <si>
    <t>16283</t>
  </si>
  <si>
    <t>INDÚSTRIA DE PREPARAÇÃO DA CORTIÇA</t>
  </si>
  <si>
    <t>VITOR MANUEL MAIA NUNES</t>
  </si>
  <si>
    <t>vitor.nunes@iefp.pt</t>
  </si>
  <si>
    <t>cadaval</t>
  </si>
  <si>
    <t>Registo Civil Predial Comercial de Miranda do Douro</t>
  </si>
  <si>
    <t>UNIÃO DAS FREGUESIAS DE CARREIRAS (SÃO MIGUEL) E CARREIRAS (SANTIAGO)</t>
  </si>
  <si>
    <t>16284</t>
  </si>
  <si>
    <t>FABRICAÇÃO DE ROLHAS DE CORTIÇA</t>
  </si>
  <si>
    <t>FRANCISCO JOSÉ NUNES FERREIRA BRAGANÇA</t>
  </si>
  <si>
    <t>francisco.braganca@iefp.pt</t>
  </si>
  <si>
    <t>cascais</t>
  </si>
  <si>
    <t>Registo Civil Predial Comercial de Oleiros</t>
  </si>
  <si>
    <t>UNIÃO DAS FREGUESIAS DE ESCARIZ (SÃO MAMEDE) E ESCARIZ (SÃO MARTINHO)</t>
  </si>
  <si>
    <t>16285</t>
  </si>
  <si>
    <t>FABRICAÇÃO DE OUTROS PRODUTOS DE CORTIÇA</t>
  </si>
  <si>
    <t>JOAQUIM ANTÓNIO MÓNICA DA CRUZ</t>
  </si>
  <si>
    <t>joaquim.cruz@iefp.pt</t>
  </si>
  <si>
    <t>lisboa_freg</t>
  </si>
  <si>
    <t>Registo Civil Predial Comercial de Pedrógão Grande</t>
  </si>
  <si>
    <t>UNIÃO DAS FREGUESIAS DE ESQUEIROS, NEVOGILDE E TRAVASSÓS</t>
  </si>
  <si>
    <t>17110</t>
  </si>
  <si>
    <t>FABRICAÇÃO DE PASTA</t>
  </si>
  <si>
    <t>ISILDA MARIA SANTOS JORGE</t>
  </si>
  <si>
    <t>isilda.jorge@iefp.pt</t>
  </si>
  <si>
    <t>loures</t>
  </si>
  <si>
    <t>Registo Civil Predial Comercial de Velas</t>
  </si>
  <si>
    <t>UNIÃO DAS FREGUESIAS DE MARRANCOS E ARCOZELO</t>
  </si>
  <si>
    <t>17120</t>
  </si>
  <si>
    <t>FABRICAÇÃO DE PAPEL E DE CARTÃO (EXCETO CANELADO)</t>
  </si>
  <si>
    <t>MARIA ISABEL MARTINS EUGÉNIO</t>
  </si>
  <si>
    <t>isabel.eugenio@iefp.pt</t>
  </si>
  <si>
    <t>lourinha</t>
  </si>
  <si>
    <t>Registo Civil Predial Comercial de Vidigueira</t>
  </si>
  <si>
    <t>UNIÃO DAS FREGUESIAS DE ORIZ (SANTA MARINHA) E ORIZ (SÃO MIGUEL)</t>
  </si>
  <si>
    <t>17211</t>
  </si>
  <si>
    <t>FABRICAÇÃO DE PAPEL E DE CARTÃO CANELADOS (INCLUI EMBALAGENS)</t>
  </si>
  <si>
    <t>RUI MANUEL MATOS DE ALMEIDA</t>
  </si>
  <si>
    <t>rui.almeida@iefp.pt</t>
  </si>
  <si>
    <t>mafra</t>
  </si>
  <si>
    <t>Registo Civil Predial Comercial de Vila Nova de Paiva</t>
  </si>
  <si>
    <t>UNIÃO DAS FREGUESIAS DE PICO DE REGALADOS, GONDIÃES E MÓS</t>
  </si>
  <si>
    <t>17212</t>
  </si>
  <si>
    <t>FABRICAÇÃO DE OUTRAS EMBALAGENS DE PAPEL E DE CARTÃO</t>
  </si>
  <si>
    <t>ANA ISABEL CORDEIRO</t>
  </si>
  <si>
    <t>ana.cordeiro@iefp.pt</t>
  </si>
  <si>
    <t>odivelas</t>
  </si>
  <si>
    <t>Registo Civil Predial Comercial de Vinhais</t>
  </si>
  <si>
    <t>UNIÃO DAS FREGUESIAS DE SANDE, VILARINHO, BARROS E GOMIDE</t>
  </si>
  <si>
    <t>17220</t>
  </si>
  <si>
    <t>FABRICAÇÃO DE ARTIGOS DE PAPEL PARA USO DOMÉSTICO E SANITÁRIO</t>
  </si>
  <si>
    <t>MARIA DA CONCEIÇÃO VENTURA LOPES VARGE</t>
  </si>
  <si>
    <t>maria.varge@iefp.pt</t>
  </si>
  <si>
    <t>oeiras</t>
  </si>
  <si>
    <t>Registo Civil Predial Comercial e Automóvel de Baião</t>
  </si>
  <si>
    <t>UNIÃO DAS FREGUESIAS DE VALBOM (SÃO PEDRO), PASSÔ E VALBOM (SÃO MARTINHO)</t>
  </si>
  <si>
    <t>17230</t>
  </si>
  <si>
    <t>FABRICAÇÃO DE ARTIGOS DE PAPEL PARA PAPELARIA</t>
  </si>
  <si>
    <t>CARLOS FERNANDO ARAÚJO PINTO</t>
  </si>
  <si>
    <t>carlos.pinto@iefp.pt</t>
  </si>
  <si>
    <t>sintra</t>
  </si>
  <si>
    <t>Registo Civil Predial Comercial e Automóvel de Elvas</t>
  </si>
  <si>
    <t>UNIÃO DAS FREGUESIAS DO VADE</t>
  </si>
  <si>
    <t>17240</t>
  </si>
  <si>
    <t>FABRICAÇÃO DE PAPEL DE PAREDE</t>
  </si>
  <si>
    <t>VITOR MANUEL DO CABO GONÇALVES</t>
  </si>
  <si>
    <t>vitor.goncalves@iefp.pt</t>
  </si>
  <si>
    <t>sobralmonteagraço</t>
  </si>
  <si>
    <t>Registo Civil Predial Comercial e Automóvel de Estremoz</t>
  </si>
  <si>
    <t>17250</t>
  </si>
  <si>
    <t>FABRICAÇÃO DE OUTROS ARTIGOS DE PAPEL E DE CARTÃO</t>
  </si>
  <si>
    <t>JOÃO FRANCISCO DIAS SANTANA</t>
  </si>
  <si>
    <t>joao.santana@iefp.pt</t>
  </si>
  <si>
    <t>torresvedras</t>
  </si>
  <si>
    <t>Registo Civil Predial Comercial e Automóvel de Fundão</t>
  </si>
  <si>
    <t>18110</t>
  </si>
  <si>
    <t>IMPRESSÃO DE JORNAIS</t>
  </si>
  <si>
    <t>MARIA DE FATIMA VARELA</t>
  </si>
  <si>
    <t>maria.varela@iefp.pt</t>
  </si>
  <si>
    <t>vilafrancadexira</t>
  </si>
  <si>
    <t>Registo Civil Predial Comercial e Automóvel de Ílhavo</t>
  </si>
  <si>
    <t>18120</t>
  </si>
  <si>
    <t>OUTRA IMPRESSÃO</t>
  </si>
  <si>
    <t>MARIA LUISA CACHOPO SOVERAL RODRIGUES SÁ GÓIS</t>
  </si>
  <si>
    <t>maria.gois@iefp.pt</t>
  </si>
  <si>
    <t>amadora</t>
  </si>
  <si>
    <t>Registo Civil Predial Comercial e Automóvel de Lourinhã</t>
  </si>
  <si>
    <t>18130</t>
  </si>
  <si>
    <t>SERVIÇOS DE PRÉ-IMPRESSÃO E PRÉ-MEDIA</t>
  </si>
  <si>
    <t>MARIA MANUELA ELVIRA LINA DE MENEZES</t>
  </si>
  <si>
    <t>manuela.menezes@iefp.pt</t>
  </si>
  <si>
    <t>alterdochao</t>
  </si>
  <si>
    <t>Registo Civil Predial Comercial e Automóvel de Odemira</t>
  </si>
  <si>
    <t>Ave</t>
  </si>
  <si>
    <t>18140</t>
  </si>
  <si>
    <t>ENCADERNAÇÃO E ATIVIDADES RELACIONADAS</t>
  </si>
  <si>
    <t>FATIMA DA CONCEIÇÃO GUERRA DIAS</t>
  </si>
  <si>
    <t>fatima.dias@iefp.pt</t>
  </si>
  <si>
    <t>arronches</t>
  </si>
  <si>
    <t>Registo Civil Predial Comercial e Automóvel de Oliveira de Azeméis</t>
  </si>
  <si>
    <t>18200</t>
  </si>
  <si>
    <t>REPRODUÇÃO DE SUPORTES GRAVADOS</t>
  </si>
  <si>
    <t>RUI JORGE GIRÃO OVELHEIRA FERREIRA</t>
  </si>
  <si>
    <t>rui.o.ferreira@iefp.pt</t>
  </si>
  <si>
    <t>avis</t>
  </si>
  <si>
    <t>Registo Civil Predial Comercial e Automóvel de Penafiel</t>
  </si>
  <si>
    <t>19100</t>
  </si>
  <si>
    <t>FABRICAÇÃO DE PRODUTOS DE COQUERIA</t>
  </si>
  <si>
    <t>ANTONIO FRANCISCO LARANJEIRA</t>
  </si>
  <si>
    <t>antonio.laranjeira@iefp.pt</t>
  </si>
  <si>
    <t>campomaior</t>
  </si>
  <si>
    <t>Registo Civil Predial Comercial e Automóvel de Peniche</t>
  </si>
  <si>
    <t>19201</t>
  </si>
  <si>
    <t>FABRICAÇÃO DE PRODUTOS PETROLÍFEROS REFINADOS</t>
  </si>
  <si>
    <t>MARIA CANDEIAS</t>
  </si>
  <si>
    <t>maria.candeias@iefp.pt</t>
  </si>
  <si>
    <t>castelodevide</t>
  </si>
  <si>
    <t>Registo Civil Predial Comercial e Automóvel de Praia da Vitória</t>
  </si>
  <si>
    <t>19202</t>
  </si>
  <si>
    <t>FABRICAÇÃO DE PRODUTOS PETROLÍFEROS A PARTIR DE RESÍDUOS</t>
  </si>
  <si>
    <t>ANA MARIA MARQUES GOMES BRANCO</t>
  </si>
  <si>
    <t>Ana.Branco@iefp.pt</t>
  </si>
  <si>
    <t>crato</t>
  </si>
  <si>
    <t>Registo Civil Predial Comercial e Automóvel de Santiago do Cacém</t>
  </si>
  <si>
    <t>19203</t>
  </si>
  <si>
    <t>FABRICAÇÃO DE BRIQUETES E AGLOMERADOS DE HULHA E LENHITE</t>
  </si>
  <si>
    <t>ROSA MARIA BASTOS DA SILVA MANUEL</t>
  </si>
  <si>
    <t>rosa.manuel@iefp.pt</t>
  </si>
  <si>
    <t>elvas</t>
  </si>
  <si>
    <t>Registo Civil Predial Comercial e Automóvel de Serpa</t>
  </si>
  <si>
    <t>20110</t>
  </si>
  <si>
    <t>FABRICAÇÃO DE GASES INDUSTRIAIS.</t>
  </si>
  <si>
    <t>MARIA ALICE LEITE DE OLIVEIRA SAMPAIO</t>
  </si>
  <si>
    <t>alice.sampaio@iefp.pt</t>
  </si>
  <si>
    <t>fronteira</t>
  </si>
  <si>
    <t>Registo Civil Predial Comercial e Automóvel de Sertã</t>
  </si>
  <si>
    <t>20120</t>
  </si>
  <si>
    <t>FABRICAÇÃO DE CORANTES E PIGMENTOS.</t>
  </si>
  <si>
    <t>JOSE AUGUSTO VICENTE LEITE HENRIQUES SIMOES</t>
  </si>
  <si>
    <t>jose.simoes@iefp.pt</t>
  </si>
  <si>
    <t>gaviao</t>
  </si>
  <si>
    <t>Registo Civil Predial Comercial e Automóvel de Soure</t>
  </si>
  <si>
    <t>20130</t>
  </si>
  <si>
    <t>FABRICAÇÃO DE OUTROS PRODUTOS QUÍMICOS INORGÂNICOS DE BASE</t>
  </si>
  <si>
    <t>IVONE ALMEIDA PINTO</t>
  </si>
  <si>
    <t>ivone.pinto@iefp.pt</t>
  </si>
  <si>
    <t>marvao</t>
  </si>
  <si>
    <t>Registo Civil Predial Comercial e Automóvel de Tavira </t>
  </si>
  <si>
    <t>20141</t>
  </si>
  <si>
    <t>FABRICAÇÃO DE RESINOSOS E SEUS DERIVADOS</t>
  </si>
  <si>
    <t>MARIA ASSUNÇÃO SENDAS</t>
  </si>
  <si>
    <t>assuncao.sendas@iefp.pt</t>
  </si>
  <si>
    <t>monforte</t>
  </si>
  <si>
    <t>Registo Civil Predial Comercial e Cartório de Sousel</t>
  </si>
  <si>
    <t>20142</t>
  </si>
  <si>
    <t>FABRICAÇÃO DE CARVÃO (VEGETAL E ANIMAL) E PRODUTOS ASSOCIADOS</t>
  </si>
  <si>
    <t>FILOMENA DA CONCEIÇÃO CUNHA RIBEIRO</t>
  </si>
  <si>
    <t>filomena.c.ribeiro@iefp.pt</t>
  </si>
  <si>
    <t>nisa</t>
  </si>
  <si>
    <t>Registo Civil Predial Comercial e Cartório Notarial da Calheta</t>
  </si>
  <si>
    <t>20143</t>
  </si>
  <si>
    <t>FABRICAÇÃO DE ÁLCOOL ETÍLICO DE FERMENTAÇÃO</t>
  </si>
  <si>
    <t>FILOMENA CUNHA</t>
  </si>
  <si>
    <t>filomena.cunha@iefp.pt</t>
  </si>
  <si>
    <t>pontedesor</t>
  </si>
  <si>
    <t>Registo Civil Predial Comercial e Cartório Notarial de Alcoutim </t>
  </si>
  <si>
    <t>20144</t>
  </si>
  <si>
    <t>FABRICAÇÃO DE OUTROS PRODUTOS QUÍMICOS ORGÂNICOS DE BASE, N. E.</t>
  </si>
  <si>
    <t>ANA PAULA DA CONCEIÇÃO MARQUES DOS SANTOS</t>
  </si>
  <si>
    <t>paula.m.santos@iefp.pt</t>
  </si>
  <si>
    <t>portalegre_freg</t>
  </si>
  <si>
    <t>Registo Civil Predial Comercial e Cartório Notarial de Alvito</t>
  </si>
  <si>
    <t>20151</t>
  </si>
  <si>
    <t>FABRICAÇÃO DE ADUBOS QUÍMICOS OU MINERAIS E DE COMPOSTOS AZOTADOS</t>
  </si>
  <si>
    <t>MARIA DE FÁTIMA SANTOS SILVA MACHADO BELBUT</t>
  </si>
  <si>
    <t>fatima.belbut@iefp.pt</t>
  </si>
  <si>
    <t>sousel</t>
  </si>
  <si>
    <t>Registo Civil Predial Comercial e Cartório Notarial de Castelo de Vide</t>
  </si>
  <si>
    <t>20152</t>
  </si>
  <si>
    <t>FABRICAÇÃO DE ADUBOS ORGÂNICOS E ORGANO-MINERAIS</t>
  </si>
  <si>
    <t>RUI MANUEL DIAS DE BASTOS</t>
  </si>
  <si>
    <t>rui.m.bastos@iefp.pt</t>
  </si>
  <si>
    <t>amarante</t>
  </si>
  <si>
    <t>Registo Civil Predial Comercial e Cartório Notarial de Castro Verde   </t>
  </si>
  <si>
    <t>20160</t>
  </si>
  <si>
    <t>FABRICAÇÃO DE MATÉRIAS PLÁSTICAS EM FORMAS PRIMÁRIAS</t>
  </si>
  <si>
    <t>NIDIA Mº DOS SANTOS ISAIAS FIGUEIREDO</t>
  </si>
  <si>
    <t>nidia.figueiredo@iefp.pt</t>
  </si>
  <si>
    <t>baiao</t>
  </si>
  <si>
    <t>Registo Civil Predial Comercial e Cartório Notarial de Corvo       </t>
  </si>
  <si>
    <t>20170</t>
  </si>
  <si>
    <t>FABRICAÇÃO DE BORRACHA SINTÉTICA EM FORMAS PRIMÁRIAS</t>
  </si>
  <si>
    <t>RUI MANUEL GUILHOTO LOUREIRO</t>
  </si>
  <si>
    <t>rui.loureiro@iefp.pt</t>
  </si>
  <si>
    <t>felgueiras</t>
  </si>
  <si>
    <t>Registo Civil Predial Comercial e Cartório Notarial de Fronteira </t>
  </si>
  <si>
    <t>UNIÃO DE FREGUESIAS DE ABOIM, FELGUEIRAS, GONTIM E PEDRAÍDO</t>
  </si>
  <si>
    <t>20200</t>
  </si>
  <si>
    <t>FABRICAÇÃO DE PESTICIDAS, DESINFETANTES E OUTROS PRODUTOS AGROQUÍMICOS</t>
  </si>
  <si>
    <t>ALDA MARIA MONTEIRO BARBOSA</t>
  </si>
  <si>
    <t>alda.barbosa@iefp.pt</t>
  </si>
  <si>
    <t>gondomar</t>
  </si>
  <si>
    <t>Registo Civil Predial Comercial e Cartório Notarial de Idanha-a-Nova</t>
  </si>
  <si>
    <t>UNIÃO DE FREGUESIAS DE AGRELA E SERAFÃO</t>
  </si>
  <si>
    <t>20301</t>
  </si>
  <si>
    <t>FABRICAÇÃO DE TINTAS (EXCETO IMPRESSÃO), VERNIZES, MASTIQUES E PRODUTOS SIMILARES</t>
  </si>
  <si>
    <t>MARIA DO CARMO FERREIRA</t>
  </si>
  <si>
    <t>maria.g.ferreira@iefp.pt</t>
  </si>
  <si>
    <t>lousada</t>
  </si>
  <si>
    <t>Registo Civil Predial Comercial e Cartório Notarial de Lajes das Flores   </t>
  </si>
  <si>
    <t>UNIÃO DE FREGUESIAS DE ANTIME E SILVARES (SÃO CLEMENTE)</t>
  </si>
  <si>
    <t>20302</t>
  </si>
  <si>
    <t>FABRICAÇÃO DE TINTAS DE IMPRESSÃO</t>
  </si>
  <si>
    <t>DAVID CHAVES ARAÚJO</t>
  </si>
  <si>
    <t>david.araujo@iefp.pt</t>
  </si>
  <si>
    <t>maia</t>
  </si>
  <si>
    <t>Registo Civil Predial Comercial e Cartório Notarial de Lajes do Pico</t>
  </si>
  <si>
    <t>UNIÃO DE FREGUESIAS DE ARDEGÃO, ARNOZELA E SEIDÕES</t>
  </si>
  <si>
    <t>20303</t>
  </si>
  <si>
    <t>FABRICAÇÃO DE PIGMENTOS PREPARADOS, COMPOSIÇÕES VITRIFICÁVEIS E AFINS</t>
  </si>
  <si>
    <t>MARILIA DA CONCEIÇÃO ALVES DA CRUZ BATISTA RIBEIRO</t>
  </si>
  <si>
    <t>marilia.ribeiro@iefp.pt</t>
  </si>
  <si>
    <t>marcodecanaveses</t>
  </si>
  <si>
    <t>Registo Civil Predial Comercial e Cartório Notarial de Manteigas</t>
  </si>
  <si>
    <t>UNIÃO DE FREGUESIAS DE CEPÃES E FAREJA</t>
  </si>
  <si>
    <t>20411</t>
  </si>
  <si>
    <t>FABRICAÇÃO DE SABÕES, DETERGENTES E GLICERINA</t>
  </si>
  <si>
    <t>LEONARDO CONCEIÇÃO</t>
  </si>
  <si>
    <t>leonardo.conceicao@iefp.pt</t>
  </si>
  <si>
    <t>matosinhos</t>
  </si>
  <si>
    <t>Registo Civil Predial Comercial e Cartório Notarial de Marvão</t>
  </si>
  <si>
    <t>UNIÃO DE FREGUESIAS DE FREITAS E VILA COVA</t>
  </si>
  <si>
    <t>20412</t>
  </si>
  <si>
    <t>FABRICAÇÃO DE PRODUTOS DE LIMPEZA, POLIMENTO E PROTEÇÃO</t>
  </si>
  <si>
    <t>PEDRO MANUEL VIEIRA</t>
  </si>
  <si>
    <t>pedro.manuel.vieira@iefp.pt</t>
  </si>
  <si>
    <t>pacosdeferreira</t>
  </si>
  <si>
    <t>Registo Civil Predial Comercial e Cartório Notarial de Nordeste</t>
  </si>
  <si>
    <t>UNIÃO DE FREGUESIAS DE MONTE E QUEIMADELA</t>
  </si>
  <si>
    <t>20420</t>
  </si>
  <si>
    <t>FABRICAÇÃO DE PERFUMES, DE COSMÉTICOS E DE PRODUTOS DE HIGIENE</t>
  </si>
  <si>
    <t>FERNANDO MANUEL TORDO GONCALVES</t>
  </si>
  <si>
    <t>fernando.goncalves@iefp.pt</t>
  </si>
  <si>
    <t>paredes</t>
  </si>
  <si>
    <t>Registo Civil Predial Comercial e Cartório Notarial de Penamacor</t>
  </si>
  <si>
    <t>UNIÃO DE FREGUESIAS DE MOREIRA DO REI E VÁRZEA COVA</t>
  </si>
  <si>
    <t>20510</t>
  </si>
  <si>
    <t>FABRICAÇÃO DE BIOCOMBUSTÍVEIS LÍQUIDOS</t>
  </si>
  <si>
    <t>CLARISSE BAJANCA MENDES SANDE ROSADO CLARA</t>
  </si>
  <si>
    <t>clarisse.clara@iefp.pt</t>
  </si>
  <si>
    <t>penafiel</t>
  </si>
  <si>
    <t>Registo Civil Predial Comercial e Cartório Notarial de Vila do Porto</t>
  </si>
  <si>
    <t>20591</t>
  </si>
  <si>
    <t>FABRICAÇÃO DE EXPLOSIVOS E ARTIGOS DE PIROTECNIA.</t>
  </si>
  <si>
    <t>ISABEL MARIA COSTA DE ALMEIDA E MELO</t>
  </si>
  <si>
    <t>isabel.a.melo@iefp.pt</t>
  </si>
  <si>
    <t>porto_freg</t>
  </si>
  <si>
    <t>Registo Civil Predial Comercial e Cartório Notarial de Vila Velha de Rodão</t>
  </si>
  <si>
    <t>20592</t>
  </si>
  <si>
    <t>FABRICAÇÃO DE COLAS.</t>
  </si>
  <si>
    <t>TERESA PAULA NUNES</t>
  </si>
  <si>
    <t>teresa.nunes@iefp.pt</t>
  </si>
  <si>
    <t>povoadevarzim</t>
  </si>
  <si>
    <t>Registo Civil Predial Comercial de Alfândega da Fé</t>
  </si>
  <si>
    <t>20593</t>
  </si>
  <si>
    <t>FABRICAÇÃO DE ÓLEOS ESSENCIAIS.</t>
  </si>
  <si>
    <t>LUIS ANDRE ABREU</t>
  </si>
  <si>
    <t>luis.abreu@iefp.pt</t>
  </si>
  <si>
    <t>santotirso</t>
  </si>
  <si>
    <t>Registo Civil Predial Comercial de Alpiarça</t>
  </si>
  <si>
    <t>20594</t>
  </si>
  <si>
    <t>FABRICAÇÃO DE PRODUTOS QUÍMICOS AUXILIARES PARA USO INDUSTRIAL.</t>
  </si>
  <si>
    <t>GRAÇA MARIA LOPES TEIXEIRA</t>
  </si>
  <si>
    <t>graca.teixeira@iefp.pt</t>
  </si>
  <si>
    <t>valongo</t>
  </si>
  <si>
    <t>Registo Civil Predial Comercial de Boticas     </t>
  </si>
  <si>
    <t>20595</t>
  </si>
  <si>
    <t>FABRICAÇÃO DE OUTROS PRODUTOS QUÍMICOS DIVERSOS, N.E.</t>
  </si>
  <si>
    <t>FERNANDO RODRIGUES SANTOS MONTEIRO</t>
  </si>
  <si>
    <t>fernando.monteiro@iefp.pt</t>
  </si>
  <si>
    <t>viladoconde</t>
  </si>
  <si>
    <t>Registo Civil Predial Comercial de Pampilhosa da Serra</t>
  </si>
  <si>
    <t>20600</t>
  </si>
  <si>
    <t>FABRICAÇÃO DE FIBRAS SINTÉTICAS OU ARTIFICIAIS</t>
  </si>
  <si>
    <t>ISABEL MARIA FAUSTINO GONÇALVES</t>
  </si>
  <si>
    <t>isabel.goncalves@iefp.pt</t>
  </si>
  <si>
    <t>vilanovadegaia</t>
  </si>
  <si>
    <t>Registo Civil Predial Comercial de Sardoal</t>
  </si>
  <si>
    <t>21100</t>
  </si>
  <si>
    <t>FABRICAÇÃO DE PRODUTOS FARMACÊUTICOS DE BASE</t>
  </si>
  <si>
    <t>ANABELA LOPES DE ALMEIDA</t>
  </si>
  <si>
    <t>anabela.l.almeida@iefp.pt</t>
  </si>
  <si>
    <t>trofa</t>
  </si>
  <si>
    <t>Registo Civil Predial Comercial de Tabuaço  </t>
  </si>
  <si>
    <t>21201</t>
  </si>
  <si>
    <t>FABRICAÇÃO DE MEDICAMENTOS</t>
  </si>
  <si>
    <t>FILOMENA MARIA JANELA AFONSO</t>
  </si>
  <si>
    <t>maria.afonso@iefp.pt</t>
  </si>
  <si>
    <t>abrantes</t>
  </si>
  <si>
    <t>Registo Civil Predial e Comercial de Alijó</t>
  </si>
  <si>
    <t>21202</t>
  </si>
  <si>
    <t>FABRICAÇÃO DE OUTRAS PREPARAÇÕES E DE ARTIGOS FARMACÊUTICOS</t>
  </si>
  <si>
    <t>MARIA MANUEL PEREIRA DA LUZ TEIXEIRA</t>
  </si>
  <si>
    <t>maria.teixeira@iefp.pt</t>
  </si>
  <si>
    <t>alcanena</t>
  </si>
  <si>
    <t>Registo Civil Predial e Comercial de Almeirim</t>
  </si>
  <si>
    <t>22111</t>
  </si>
  <si>
    <t>FABRICAÇÃO DE PNEUS E CÂMARAS DE AR</t>
  </si>
  <si>
    <t>MARIA HENRIQUES</t>
  </si>
  <si>
    <t>conceicao.henriques@iefp.pt</t>
  </si>
  <si>
    <t>almeirim</t>
  </si>
  <si>
    <t>Registo Civil Predial e Comercial de Ansião</t>
  </si>
  <si>
    <t>22112</t>
  </si>
  <si>
    <t>RECONSTRUÇÃO DE PNEUS</t>
  </si>
  <si>
    <t>ANA PAULA FERREIRA GARCEZ</t>
  </si>
  <si>
    <t>ana.garcez@iefp.pt</t>
  </si>
  <si>
    <t>alpiarça</t>
  </si>
  <si>
    <t>Registo Civil Predial e Comercial de Arganil</t>
  </si>
  <si>
    <t>22120</t>
  </si>
  <si>
    <t>FABRICAÇÃO DE OUTROS PRODUTOS DE BORRACHA</t>
  </si>
  <si>
    <t>MARIA ZÉLIA COUTINHO C. S. FARINHA</t>
  </si>
  <si>
    <t>maria.farinha@iefp.pt</t>
  </si>
  <si>
    <t>benavente</t>
  </si>
  <si>
    <t>Registo Civil Predial e Comercial de Armamar</t>
  </si>
  <si>
    <t>22210</t>
  </si>
  <si>
    <t>FABRICAÇÃO DE CHAPAS, FOLHAS, TUBOS E PERFIS DE PLÁSTICO.</t>
  </si>
  <si>
    <t>ANA DULCE LEOPOLDO FELIX SILVESTRE</t>
  </si>
  <si>
    <t>ana.l.felix@iefp.pt</t>
  </si>
  <si>
    <t>cartaxo</t>
  </si>
  <si>
    <t>Registo Civil Predial e Comercial de Arouca</t>
  </si>
  <si>
    <t>22220</t>
  </si>
  <si>
    <t>FABRICAÇÃO DE EMBALAGENS DE PLÁSTICO.</t>
  </si>
  <si>
    <t>JOÃO PAULO SANTANA PEREIRA</t>
  </si>
  <si>
    <t>joao.pereira@iefp.pt</t>
  </si>
  <si>
    <t>chamusca</t>
  </si>
  <si>
    <t>Registo Civil Predial e Comercial de Arraiolos</t>
  </si>
  <si>
    <t>22230</t>
  </si>
  <si>
    <t>FABRICAÇÃO DE PORTAS E JANELAS DE PLÁSTICO.</t>
  </si>
  <si>
    <t>SUSANA MARIA FERREIRA SANTANA PATRICIO</t>
  </si>
  <si>
    <t>susana.santana@iefp.pt</t>
  </si>
  <si>
    <t>constancia</t>
  </si>
  <si>
    <t>Registo Civil Predial e Comercial de Arruda dos Vinhos</t>
  </si>
  <si>
    <t>22240</t>
  </si>
  <si>
    <t>FABRICAÇÃO DE ARTIGOS DE PLÁSTICO PARA A CONSTRUÇÃO.</t>
  </si>
  <si>
    <t>NUNO ANTÓNIO MARTINS PEREIRA SOARES</t>
  </si>
  <si>
    <t>nuno.a.soares@iefp.pt</t>
  </si>
  <si>
    <t>coruche</t>
  </si>
  <si>
    <t>Registo Civil Predial e Comercial de Benavente</t>
  </si>
  <si>
    <t>22250</t>
  </si>
  <si>
    <t>PROCESSAMENTO E ACABAMENTO DE PRODUTOS DE PLÁSTICO.</t>
  </si>
  <si>
    <t>ANA MARIA GONÇALVES RATO</t>
  </si>
  <si>
    <t>ana.rato@iefp.pt</t>
  </si>
  <si>
    <t>entroncamento</t>
  </si>
  <si>
    <t>Registo Civil Predial e Comercial de Cabeceiras de Basto</t>
  </si>
  <si>
    <t>UNIÃO DAS FREGUESIAS DE ÁGUAS SANTAS E MOURE</t>
  </si>
  <si>
    <t>22260</t>
  </si>
  <si>
    <t>FABRICAÇÃO DE OUTROS ARTIGOS DE PLÁSTICO.</t>
  </si>
  <si>
    <t>MARIA FERNANDAFERREIRA LOPES  RIBEIRO</t>
  </si>
  <si>
    <t>maria.ribeiro@iefp.pt</t>
  </si>
  <si>
    <t>ferreiradozezere</t>
  </si>
  <si>
    <t>Registo Civil Predial e Comercial de Castelo de Paiva</t>
  </si>
  <si>
    <t>UNIÃO DAS FREGUESIAS DE CALVOS E FRADES</t>
  </si>
  <si>
    <t>23110</t>
  </si>
  <si>
    <t>FABRICAÇÃO DE VIDRO PLANO</t>
  </si>
  <si>
    <t>ADOSINDA PAULA OLIVEIRA MACEDO COSTA SAMPAIO PINHO</t>
  </si>
  <si>
    <t>paula.costa@iefp.pt</t>
  </si>
  <si>
    <t>golega</t>
  </si>
  <si>
    <t>Registo Civil Predial e Comercial de Castro Daire </t>
  </si>
  <si>
    <t>UNIÃO DAS FREGUESIAS DE CAMPOS E LOUREDO</t>
  </si>
  <si>
    <t>23120</t>
  </si>
  <si>
    <t>MOLDAGEM E PROCESSAMENTO DE VIDRO PLANO.</t>
  </si>
  <si>
    <t>MARIA  DULCE DA SILVA ADÃO</t>
  </si>
  <si>
    <t>maria.adao@iefp.pt</t>
  </si>
  <si>
    <t>maçao</t>
  </si>
  <si>
    <t>Registo Civil Predial e Comercial de Castro Marim  </t>
  </si>
  <si>
    <t>UNIÃO DAS FREGUESIAS DE ESPERANÇA E BRUNHAIS</t>
  </si>
  <si>
    <t>23131</t>
  </si>
  <si>
    <t>FABRICAÇÃO DE VIDRO DE EMBALAGEM</t>
  </si>
  <si>
    <t>VITOR MANUEL GONÇALVES ANDRADE</t>
  </si>
  <si>
    <t>vitor.andrade@iefp.pt</t>
  </si>
  <si>
    <t>riomaior</t>
  </si>
  <si>
    <t>Registo Civil Predial e Comercial de Celorico da Beira    </t>
  </si>
  <si>
    <t>UNIÃO DAS FREGUESIAS DE FONTE ARCADA E OLIVEIRA</t>
  </si>
  <si>
    <t>23132</t>
  </si>
  <si>
    <t>CRISTALARIA</t>
  </si>
  <si>
    <t>NUNO ALPEDRINHA JÁCOME RAMOS</t>
  </si>
  <si>
    <t>nuno.j.ramos@iefp.pt</t>
  </si>
  <si>
    <t>salvaterrademagos</t>
  </si>
  <si>
    <t>Registo Civil Predial e Comercial de Celorico de Basto   </t>
  </si>
  <si>
    <t>UNIÃO DAS FREGUESIAS DE VERIM, FRIANDE E AJUDE</t>
  </si>
  <si>
    <t>23140</t>
  </si>
  <si>
    <t>FABRICAÇÃO DE FIBRAS DE VIDRO</t>
  </si>
  <si>
    <t>MARIA IRENE ROCHA SANTOS</t>
  </si>
  <si>
    <t>maria.r.santos@iefp.pt</t>
  </si>
  <si>
    <t>santarem_freg</t>
  </si>
  <si>
    <t>Registo Civil Predial e Comercial de Cinfães    </t>
  </si>
  <si>
    <t>23150</t>
  </si>
  <si>
    <t>FABRICAÇÃO E PROCESSAMENTO DE OUTRO VIDRO (INCLUINDO VIDRO TÉCNICO)</t>
  </si>
  <si>
    <t>JOSE ANTONIO GOMES</t>
  </si>
  <si>
    <t>jose.gomes@iefp.pt</t>
  </si>
  <si>
    <t>sardoal</t>
  </si>
  <si>
    <t>Registo Civil Predial e Comercial de Constância</t>
  </si>
  <si>
    <t>23200</t>
  </si>
  <si>
    <t>FABRICAÇÃO DE PRODUTOS CERÂMICOS REFRATÁRIOS</t>
  </si>
  <si>
    <t>MARIA ALCINA MONTEIRO PATRICIO DE CARVALHO</t>
  </si>
  <si>
    <t>maria.p.carvalho@iefp.pt</t>
  </si>
  <si>
    <t>tomar</t>
  </si>
  <si>
    <t>Registo Civil Predial e Comercial de Coruche     </t>
  </si>
  <si>
    <t>23311</t>
  </si>
  <si>
    <t>FABRICAÇÃO DE AZULEJOS</t>
  </si>
  <si>
    <t>PAULO JORGE VARELA</t>
  </si>
  <si>
    <t>paulo.varela@iefp.pt</t>
  </si>
  <si>
    <t>torresnovas</t>
  </si>
  <si>
    <t>Registo Civil Predial e Comercial de Ferreira do Zêzere</t>
  </si>
  <si>
    <t>23312</t>
  </si>
  <si>
    <t>FABRICAÇÃO DE LADRILHOS, MOSAICOS E LAJES DE CERÂMICA</t>
  </si>
  <si>
    <t>CARLA MARIA MINHALMA PEREIRA NOVAIS DE ARAÚJO</t>
  </si>
  <si>
    <t>carla.araujo@iefp.pt</t>
  </si>
  <si>
    <t>vilanovadabarquinha</t>
  </si>
  <si>
    <t>Registo Civil Predial e Comercial de Figueiró Dos Vinhos              </t>
  </si>
  <si>
    <t>23321</t>
  </si>
  <si>
    <t>FABRICAÇÃO DE TIJOLOS E ABOBADILHAS</t>
  </si>
  <si>
    <t>CELESTE AURORA DE LIMA SOUSA</t>
  </si>
  <si>
    <t>celeste.sousa@iefp.pt</t>
  </si>
  <si>
    <t>ourem</t>
  </si>
  <si>
    <t>Registo Civil Predial e Comercial de Góis         </t>
  </si>
  <si>
    <t>23322</t>
  </si>
  <si>
    <t>FABRICAÇÃO DE TELHAS</t>
  </si>
  <si>
    <t>Mª FERNANDA MOURA DIAS</t>
  </si>
  <si>
    <t>fernanda.m.dias@iefp.pt</t>
  </si>
  <si>
    <t>alcacerdosal</t>
  </si>
  <si>
    <t>Registo Civil Predial e Comercial de Golegã     </t>
  </si>
  <si>
    <t>PARADA DE BOURO</t>
  </si>
  <si>
    <t>23323</t>
  </si>
  <si>
    <t>FABRICAÇÃO DE OUTROS PRODUTOS DE CERÂMICOS PARA A CONSTRUÇÃO</t>
  </si>
  <si>
    <t>ISABEL CRISTINA BARROS VIEGAS</t>
  </si>
  <si>
    <t>isabel.c.barros@iefp.pt</t>
  </si>
  <si>
    <t>alcochete</t>
  </si>
  <si>
    <t>Registo Civil Predial e Comercial de Lousã</t>
  </si>
  <si>
    <t>23411</t>
  </si>
  <si>
    <t>OLARIA DE BARRO</t>
  </si>
  <si>
    <t>MARIA JOAQUINA GUERREIRO JERONIMO VASCONCELOS</t>
  </si>
  <si>
    <t>maria.vasconcelos@iefp.pt</t>
  </si>
  <si>
    <t>almada</t>
  </si>
  <si>
    <t>Registo Civil Predial e Comercial de Lousada</t>
  </si>
  <si>
    <t>23412</t>
  </si>
  <si>
    <t>FABRICAÇÃO DE ARTIGOS DE USO DOMÉSTICO DE FAIANÇA, PORCELANA E GRÉS FINO</t>
  </si>
  <si>
    <t>MARIA PAULA PIRES ANDRÉ CHOTAS</t>
  </si>
  <si>
    <t>maria.chotas@iefp.pt</t>
  </si>
  <si>
    <t>barreiro</t>
  </si>
  <si>
    <t>Registo Civil Predial e Comercial de Macedo de Cavaleiros</t>
  </si>
  <si>
    <t>23413</t>
  </si>
  <si>
    <t>FABRICAÇÃO DE ARTIGOS DE ORNAMENTAÇÃO DE FAIANÇA, PORCELANA E GRÉS FINO</t>
  </si>
  <si>
    <t>MARIA JOSE MOITA</t>
  </si>
  <si>
    <t>maria.moita@iefp.pt</t>
  </si>
  <si>
    <t>grandola</t>
  </si>
  <si>
    <t>Registo Civil Predial e Comercial de Melgaço</t>
  </si>
  <si>
    <t>23414</t>
  </si>
  <si>
    <t>ATIVIDADES DE DECORAÇÃO DE ARTIGOS CERÂMICOS DE USO DOMÉSTICO E ORNAMENTAL</t>
  </si>
  <si>
    <t>GRACA CONCEICAO GUERREIRO NUNES</t>
  </si>
  <si>
    <t>graca.nunes@iefp.pt</t>
  </si>
  <si>
    <t>moita</t>
  </si>
  <si>
    <t>Registo Civil Predial e Comercial de Mira</t>
  </si>
  <si>
    <t>UNIÃO DAS FREGUESIAS DE ANISSÓ E SOUTELO</t>
  </si>
  <si>
    <t>23420</t>
  </si>
  <si>
    <t>FABRICAÇÃO DE ARTIGOS CERÂMICOS PARA USOS SANITÁRIOS</t>
  </si>
  <si>
    <t>MARIA EDUARDA COELHO DIAS PARREIRA</t>
  </si>
  <si>
    <t>maria.d.parreira@iefp.pt</t>
  </si>
  <si>
    <t>montijo</t>
  </si>
  <si>
    <t>Registo Civil Predial e Comercial de Mogadouro</t>
  </si>
  <si>
    <t>UNIÃO DAS FREGUESIAS DE ANJOS E VILAR DO CHÃO</t>
  </si>
  <si>
    <t>23430</t>
  </si>
  <si>
    <t>FABRICAÇÃO DE ISOLADORES E PEÇAS ISOLANTES EM CERÂMICA</t>
  </si>
  <si>
    <t>MARIA JOANINA FARIA MACHADO</t>
  </si>
  <si>
    <t>joanina.machado@iefp.pt</t>
  </si>
  <si>
    <t>palmela</t>
  </si>
  <si>
    <t>Registo Civil Predial e Comercial de Murtosa</t>
  </si>
  <si>
    <t>UNIÃO DAS FREGUESIAS DE CANIÇADA E SOENGAS</t>
  </si>
  <si>
    <t>23440</t>
  </si>
  <si>
    <t>FABRICAÇÃO DE OUTROS PRODUTOS EM CERÂMICA PARA USOS TÉCNICOS</t>
  </si>
  <si>
    <t>MARIA DA CONCEIÇÃO GUERREIRO TOMÁS APOLÓNIA</t>
  </si>
  <si>
    <t>maria.apolonia@iefp.pt</t>
  </si>
  <si>
    <t>santiagodocacem</t>
  </si>
  <si>
    <t>Registo Civil Predial e Comercial de Óbidos</t>
  </si>
  <si>
    <t>UNIÃO DAS FREGUESIAS DE RUIVÃES E CAMPOS</t>
  </si>
  <si>
    <t>23450</t>
  </si>
  <si>
    <t>FABRICAÇÃO DE OUTROS PRODUTOS CERÂMICOS</t>
  </si>
  <si>
    <t>MARIA PIEDADE PAPANÇA ANJINHO FERRO PIRES</t>
  </si>
  <si>
    <t>maria.f.pires@iefp.pt</t>
  </si>
  <si>
    <t>seixal</t>
  </si>
  <si>
    <t>Registo Civil Predial e Comercial de Oliveira de Frades</t>
  </si>
  <si>
    <t>UNIÃO DAS FREGUESIAS DE VENTOSA E COVA</t>
  </si>
  <si>
    <t>23510</t>
  </si>
  <si>
    <t>FABRICAÇÃO DE CIMENTO</t>
  </si>
  <si>
    <t>MARIA TERESA BAPTISTA MARTINS RATO</t>
  </si>
  <si>
    <t>maria.rato@iefp.pt</t>
  </si>
  <si>
    <t>sesimbra</t>
  </si>
  <si>
    <t>Registo Civil Predial e Comercial de Oliveira de Hospital</t>
  </si>
  <si>
    <t>23521</t>
  </si>
  <si>
    <t>FABRICAÇÃO DE CAL</t>
  </si>
  <si>
    <t>MARIA HELENA SANTOS QUERIDO</t>
  </si>
  <si>
    <t>maria.querido@iefp.pt</t>
  </si>
  <si>
    <t>setubal_freg</t>
  </si>
  <si>
    <t>Registo Civil Predial e Comercial de Oliveira do Bairro</t>
  </si>
  <si>
    <t>23522</t>
  </si>
  <si>
    <t>FABRICAÇÃO DE GESSO</t>
  </si>
  <si>
    <t>JOÃO MANUEL LUCAS EMÍDIO</t>
  </si>
  <si>
    <t>joao.emidio@iefp.pt</t>
  </si>
  <si>
    <t>sines</t>
  </si>
  <si>
    <t>Registo Civil Predial e Comercial de Ourique</t>
  </si>
  <si>
    <t>23610</t>
  </si>
  <si>
    <t>FABRICAÇÃO DE PRODUTOS DE BETÃO PARA A CONSTRUÇÃO</t>
  </si>
  <si>
    <t>MANUELA PINTO GONÇALVES</t>
  </si>
  <si>
    <t>manuela.goncalves@iefp.pt</t>
  </si>
  <si>
    <t>arcosdevaldevez</t>
  </si>
  <si>
    <t>Registo Civil Predial e Comercial de Penacova</t>
  </si>
  <si>
    <t>23620</t>
  </si>
  <si>
    <t>FABRICAÇÃO DE PRODUTOS DE GESSO PARA A CONSTRUÇÃO</t>
  </si>
  <si>
    <t>ANTÓNIO PAULO SANTOS PEREIRA LANDEIRO</t>
  </si>
  <si>
    <t>antonio.landeiro@iefp.pt</t>
  </si>
  <si>
    <t>caminha</t>
  </si>
  <si>
    <t>Registo Civil Predial e Comercial de Pinhel</t>
  </si>
  <si>
    <t>23630</t>
  </si>
  <si>
    <t>FABRICAÇÃO DE BETÃO PRONTO</t>
  </si>
  <si>
    <t>AURORA Mª PUGA DE CARVALHO AMORIM</t>
  </si>
  <si>
    <t>aurora.amorim@iefp.pt</t>
  </si>
  <si>
    <t>melgaço</t>
  </si>
  <si>
    <t>Registo Civil Predial e Comercial de Ponte de Sor</t>
  </si>
  <si>
    <t>23640</t>
  </si>
  <si>
    <t>FABRICAÇÃO DE ARGAMASSAS</t>
  </si>
  <si>
    <t>CARLOS MANUEL PREGUIÇA FRAGÃO</t>
  </si>
  <si>
    <t>carlos.fragao@iefp.pt</t>
  </si>
  <si>
    <t>monçao</t>
  </si>
  <si>
    <t>Registo Civil Predial e Comercial de Portel</t>
  </si>
  <si>
    <t>23650</t>
  </si>
  <si>
    <t>FABRICAÇÃO DE PRODUTOS DE FIBROCIMENTO</t>
  </si>
  <si>
    <t>DULCE LUCILIA QUINTINO FERNANDES</t>
  </si>
  <si>
    <t>dulce.fernandes@iefp.pt</t>
  </si>
  <si>
    <t>paredesdecoura</t>
  </si>
  <si>
    <t>Registo Civil Predial e Comercial de Porto de Mós           </t>
  </si>
  <si>
    <t>23660</t>
  </si>
  <si>
    <t>FABRICAÇÃO DE OUTROS PRODUTOS DE BETÃO, CIMENTO E GESSO</t>
  </si>
  <si>
    <t>MARIA TERESA BRANDÃO MATRENO FIGUEIREDO</t>
  </si>
  <si>
    <t>teresa.brandao@iefp.pt</t>
  </si>
  <si>
    <t>pontedabarca</t>
  </si>
  <si>
    <t>Registo Civil Predial e Comercial de Póvoa de Lanhoso  </t>
  </si>
  <si>
    <t>23701</t>
  </si>
  <si>
    <t>FABRICAÇÃO DE ARTIGOS DE MÁRMORE E DE ROCHAS SIMILARES</t>
  </si>
  <si>
    <t>MARIA LUÍSA DE FREITAS COELHO</t>
  </si>
  <si>
    <t>luisa.coelho@iefp.pt</t>
  </si>
  <si>
    <t>pontedelima</t>
  </si>
  <si>
    <t>Registo Civil Predial e Comercial de Proença-a-Nova     </t>
  </si>
  <si>
    <t>23702</t>
  </si>
  <si>
    <t>FABRICAÇÃO DE ARTIGOS EM ARDÓSIA (LOUSA)</t>
  </si>
  <si>
    <t>MARIA ARMINDA MORENO SANTOS</t>
  </si>
  <si>
    <t>arminda.santos@iefp.pt</t>
  </si>
  <si>
    <t>valença</t>
  </si>
  <si>
    <t>Registo Civil Predial e Comercial de Resende</t>
  </si>
  <si>
    <t>23703</t>
  </si>
  <si>
    <t>FABRICAÇÃO DE ARTIGOS DE GRANITO E DE ROCHAS, N.E.</t>
  </si>
  <si>
    <t>MARIA MANUELA LOURENCO VAIRINHOS MARINHO</t>
  </si>
  <si>
    <t>manuela.vairinhos@iefp.pt</t>
  </si>
  <si>
    <t>vianadocastelo_freg</t>
  </si>
  <si>
    <t>Registo Civil Predial e Comercial de Ribeira de Pena</t>
  </si>
  <si>
    <t>23910</t>
  </si>
  <si>
    <t>FABRICAÇÃO DE PRODUTOS ABRASIVOS</t>
  </si>
  <si>
    <t>OLGA MARIA QUEIROZ</t>
  </si>
  <si>
    <t>olga.queiroz@iefp.pt</t>
  </si>
  <si>
    <t>vilanovadecerveira</t>
  </si>
  <si>
    <t>Registo Civil Predial e Comercial de Sabugal</t>
  </si>
  <si>
    <t>23991</t>
  </si>
  <si>
    <t>FABRICAÇÃO DE MISTURAS BETUMINOSAS</t>
  </si>
  <si>
    <t>MARIA HELENA BACELAR</t>
  </si>
  <si>
    <t>maria.bacelar@iefp.pt</t>
  </si>
  <si>
    <t>alijo</t>
  </si>
  <si>
    <t>Registo Civil Predial e Comercial de Salvaterra de Magos</t>
  </si>
  <si>
    <t>23992</t>
  </si>
  <si>
    <t>FABRICAÇÃO DE OUTROS PRODUTOS MINERAIS NÃO METÁLICOS DIVERSOS, N.E.</t>
  </si>
  <si>
    <t>MARÇAL JOSÉ MENDES</t>
  </si>
  <si>
    <t>marcal.mendes@iefp.pt</t>
  </si>
  <si>
    <t>boticas</t>
  </si>
  <si>
    <t>Registo Civil Predial e Comercial de Santa Marta de Penaguião</t>
  </si>
  <si>
    <t>UNIÃO DAS FREGUESIAS DE AIRÃO SANTA MARIA, AIRÃO SÃO JOÃO E VERMIL</t>
  </si>
  <si>
    <t>24100</t>
  </si>
  <si>
    <t>SIDERURGIA E FABRICAÇÃO DE FERRO-LIGAS</t>
  </si>
  <si>
    <t>SÍLVIA MARIA ANJOS TEIXEIRA SOARES</t>
  </si>
  <si>
    <t>silvia.soares@iefp.pt</t>
  </si>
  <si>
    <t>chaves</t>
  </si>
  <si>
    <t>Registo Civil Predial e Comercial de São Brás de Alportel</t>
  </si>
  <si>
    <t>24200</t>
  </si>
  <si>
    <t>FABRICAÇÃO DE TUBOS, CONDUTAS, PERFIS OCOS E RESPETIVOS ACESSÓRIOS, DE AÇO</t>
  </si>
  <si>
    <t>ISABEL MARIA BAPTISTA DA SILVA VILELAS</t>
  </si>
  <si>
    <t>isabel.vilelas@iefp.pt</t>
  </si>
  <si>
    <t>mesaofrio</t>
  </si>
  <si>
    <t>Registo Civil Predial e Comercial de São Pedro do Sul</t>
  </si>
  <si>
    <t>24310</t>
  </si>
  <si>
    <t>ESTIRAGEM A FRIO DE BARRAS</t>
  </si>
  <si>
    <t>MARIA DE DEUS AFONSO SILVESTRE RAMOS</t>
  </si>
  <si>
    <t>maria.ramos@iefp.pt</t>
  </si>
  <si>
    <t>mondimdebasto</t>
  </si>
  <si>
    <t>Registo Civil Predial e Comercial de Seia</t>
  </si>
  <si>
    <t>24320</t>
  </si>
  <si>
    <t>LAMINAGEM A FRIO DE ARCO OU BANDA</t>
  </si>
  <si>
    <t>MARIA VIEIRA</t>
  </si>
  <si>
    <t>cristina.vieira@iefp.pt</t>
  </si>
  <si>
    <t>montalegre</t>
  </si>
  <si>
    <t>Registo Civil Predial e Comercial de Sernancelhe</t>
  </si>
  <si>
    <t>24330</t>
  </si>
  <si>
    <t>PERFILAGEM A FRIO</t>
  </si>
  <si>
    <t>MÁRCIA AIRES DA COSTA</t>
  </si>
  <si>
    <t>marcia.costa@iefp.pt</t>
  </si>
  <si>
    <t>murça</t>
  </si>
  <si>
    <t>Registo Civil Predial e Comercial de Sever do Vouga</t>
  </si>
  <si>
    <t>24340</t>
  </si>
  <si>
    <t>TREFILAGEM A FRIO</t>
  </si>
  <si>
    <t>CARLOS ALBERTO BRÁS CABANAS JUSTO</t>
  </si>
  <si>
    <t>carlos.justo@iefp.pt</t>
  </si>
  <si>
    <t>pesodaregua</t>
  </si>
  <si>
    <t>Registo Civil Predial e Comercial de Sobral de Monte Agraço</t>
  </si>
  <si>
    <t>24410</t>
  </si>
  <si>
    <t>PRODUÇÃO DE METAIS PRECIOSOS</t>
  </si>
  <si>
    <t>MARIA DE FÁTIMA ZUZARTE ROSA</t>
  </si>
  <si>
    <t>maria.z.rosa@iefp.pt</t>
  </si>
  <si>
    <t>ribeiradepena</t>
  </si>
  <si>
    <t>Registo Civil Predial e Comercial de Tábua</t>
  </si>
  <si>
    <t>24420</t>
  </si>
  <si>
    <t>PRODUÇÃO DE ALUMÍNIO</t>
  </si>
  <si>
    <t>ANA PAULA FERREIRA</t>
  </si>
  <si>
    <t>PAULA.FERREIRA@IEFP.PT</t>
  </si>
  <si>
    <t>sabrosa</t>
  </si>
  <si>
    <t>Registo Civil Predial e Comercial de Torre de Moncorvo</t>
  </si>
  <si>
    <t>24430</t>
  </si>
  <si>
    <t>PRODUÇÃO DE CHUMBO, ZINCO E ESTANHO</t>
  </si>
  <si>
    <t>MARIA JOANA JESUS SEQUEIRA MANTEIGAS</t>
  </si>
  <si>
    <t>joana.manteigas@iefp.pt</t>
  </si>
  <si>
    <t>santamartadepenaguiao</t>
  </si>
  <si>
    <t>Registo Civil Predial e Comercial de Trancoso    </t>
  </si>
  <si>
    <t>24440</t>
  </si>
  <si>
    <t>PRODUÇÃO DE COBRE</t>
  </si>
  <si>
    <t>VITOR MANUEL FOLGADO</t>
  </si>
  <si>
    <t>vitor.folgado@iefp.pt</t>
  </si>
  <si>
    <t>valpaços</t>
  </si>
  <si>
    <t>Registo Civil Predial e Comercial de Vagos</t>
  </si>
  <si>
    <t>24450</t>
  </si>
  <si>
    <t>PRODUÇÃO DE OUTROS METAIS NÃO FERROSOS</t>
  </si>
  <si>
    <t>ISABEL Mª MARTINS HENRIQUES</t>
  </si>
  <si>
    <t>isabel.henriques@iefp.pt</t>
  </si>
  <si>
    <t>vilapoucadeaguiar</t>
  </si>
  <si>
    <t>Registo Civil Predial e Comercial de Vale de Cambra</t>
  </si>
  <si>
    <t>24460</t>
  </si>
  <si>
    <t>PROCESSAMENTO DE COMBUSTÍVEL NUCLEAR</t>
  </si>
  <si>
    <t>FILOMENA MARIA FERREIRA DOS SANTOS CONCEIÇÃO</t>
  </si>
  <si>
    <t>filomena.conceicao@iefp.pt</t>
  </si>
  <si>
    <t>vilareal_freg</t>
  </si>
  <si>
    <t>Registo Civil Predial e Comercial de Valpaços</t>
  </si>
  <si>
    <t>24510</t>
  </si>
  <si>
    <t>FUNDIÇÃO DE FERRO</t>
  </si>
  <si>
    <t>ANA MARIA DANIEL FILIPE</t>
  </si>
  <si>
    <t>ana.daniel@iefp.pt</t>
  </si>
  <si>
    <t>armamar</t>
  </si>
  <si>
    <t>Registo Civil Predial e Comercial de Vendas Novas</t>
  </si>
  <si>
    <t>24520</t>
  </si>
  <si>
    <t>FUNDIÇÃO DE AÇO</t>
  </si>
  <si>
    <t>JOSÉ FILINTO CORREIA VASQUES TEIXEIRA</t>
  </si>
  <si>
    <t>filinto.teixeira@iefp.pt</t>
  </si>
  <si>
    <t>carregaldosal</t>
  </si>
  <si>
    <t>Registo Civil Predial e Comercial de Vila Nova de Foz Côa</t>
  </si>
  <si>
    <t>24530</t>
  </si>
  <si>
    <t>FUNDIÇÃO DE METAIS LEVES.</t>
  </si>
  <si>
    <t>ANA MARIA CONSTANTINO HIPÓLITO</t>
  </si>
  <si>
    <t>ana.hipolito@iefp.pt</t>
  </si>
  <si>
    <t>castrodaire</t>
  </si>
  <si>
    <t>Registo Civil Predial e Comercial de Vila Pouca de Aguiar</t>
  </si>
  <si>
    <t>24540</t>
  </si>
  <si>
    <t>FUNDIÇÃO DE OUTROS METAIS NÃO FERROSOS</t>
  </si>
  <si>
    <t>JOSÉ LUIS DA SILVA MESTRE</t>
  </si>
  <si>
    <t>jose.s.mestre@iefp.pt</t>
  </si>
  <si>
    <t>cinfaes</t>
  </si>
  <si>
    <t>Registo Civil Predial e Comercial de Vila Real de Santo António</t>
  </si>
  <si>
    <t>25110</t>
  </si>
  <si>
    <t>FABRICAÇÃO DE ESTRUTURAS E PARTES DE ESTRUTURAS METÁLICAS</t>
  </si>
  <si>
    <t>PAULA MARIA GONÇALVES QUEIMADA ROCHA</t>
  </si>
  <si>
    <t>paula.rocha@iefp.pt</t>
  </si>
  <si>
    <t>lamego</t>
  </si>
  <si>
    <t>Registo Civil Predial e Comercial de Vila Viçosa</t>
  </si>
  <si>
    <t>25120</t>
  </si>
  <si>
    <t>FABRICAÇÃO DE PORTAS E JANELAS METÁLICAS</t>
  </si>
  <si>
    <t>MARIA DO ROSÁRIO NASCIMENTO MATIAS</t>
  </si>
  <si>
    <t>maria.matias@iefp.pt</t>
  </si>
  <si>
    <t>mangualde</t>
  </si>
  <si>
    <t>Registo Civil Predial e Comercial de Vizela</t>
  </si>
  <si>
    <t>25211</t>
  </si>
  <si>
    <t>FABRICAÇÃO DE RADIADORES PARA AQUECIMENTO CENTRAL E CALDEIRAS</t>
  </si>
  <si>
    <t>MARIA MANUELA AFONSO MARQUES</t>
  </si>
  <si>
    <t>manuela.marques@iefp.pt</t>
  </si>
  <si>
    <t>moimentadabeira</t>
  </si>
  <si>
    <t>Registo Civil Predial e Comercial de Vouzela</t>
  </si>
  <si>
    <t>25212</t>
  </si>
  <si>
    <t>FABRICAÇÃO DE GERADORES DE VAPOR</t>
  </si>
  <si>
    <t>MARIA ESPERANÇA SANCHES</t>
  </si>
  <si>
    <t>maria.sanches@iefp.pt</t>
  </si>
  <si>
    <t>mortagua</t>
  </si>
  <si>
    <t>Registo Civil Predial e Comercial do Entroncamento</t>
  </si>
  <si>
    <t>UNIÃO DAS FREGUESIAS DE BRITEIROS SÃO SALVADOR E BRITEIROS SANTA LEOCÁDIA</t>
  </si>
  <si>
    <t>25220</t>
  </si>
  <si>
    <t>FABRICAÇÃO DE OUTROS TANQUES, RESERVATÓRIOS E CONTENTORES METÁLICOS</t>
  </si>
  <si>
    <t>MARIA DE LURDES RESENDE LIMA</t>
  </si>
  <si>
    <t>maria.lima@iefp.pt</t>
  </si>
  <si>
    <t>nelas</t>
  </si>
  <si>
    <t>Registo Civil Predial e Comercial do Cadaval</t>
  </si>
  <si>
    <t>UNIÃO DAS FREGUESIAS DE ABAÇÃO E GÉMEOS</t>
  </si>
  <si>
    <t>25301</t>
  </si>
  <si>
    <t>FABRICAÇÃO DE ARMAS DE CAÇA, DE DESPORTO E DEFESA</t>
  </si>
  <si>
    <t>MARIA LUÍSA DIAS BARRETO</t>
  </si>
  <si>
    <t>luisa.barreto@iefp.pt</t>
  </si>
  <si>
    <t>oliveiradefrades</t>
  </si>
  <si>
    <t>Registo Civil Predial e Comercial de São Roque do Pico</t>
  </si>
  <si>
    <t>UNIÃO DAS FREGUESIAS DE AROSA E CASTELÕES</t>
  </si>
  <si>
    <t>25302</t>
  </si>
  <si>
    <t>FABRICAÇÃO DE ARMAMENTO</t>
  </si>
  <si>
    <t>JOSÉ ANTÓNIO ANTUNES</t>
  </si>
  <si>
    <t>jose.antunes@iefp.pt</t>
  </si>
  <si>
    <t>penalvadocastelo</t>
  </si>
  <si>
    <t>Registo Civil Predial e Comercial de Terras de Bouro   </t>
  </si>
  <si>
    <t>UNIÃO DAS FREGUESIAS DE ATÃES E RENDUFE</t>
  </si>
  <si>
    <t>25400</t>
  </si>
  <si>
    <t>FORJAMENTO E MOLDAGEM DE METAIS E PULVEROMETALURGIA</t>
  </si>
  <si>
    <t>ANTÓNIO JOSÉ DE ALMEIDA GRANJA</t>
  </si>
  <si>
    <t>antonio.granja@iefp.pt</t>
  </si>
  <si>
    <t>penedono</t>
  </si>
  <si>
    <t>Registo Civil  da Guarda</t>
  </si>
  <si>
    <t>UNIÃO DAS FREGUESIAS DE BRITEIROS SANTO ESTÊVÃO E DONIM</t>
  </si>
  <si>
    <t>25510</t>
  </si>
  <si>
    <t>REVESTIMENTO DE METAIS.</t>
  </si>
  <si>
    <t>AMELIA DE FÁTIMA CAMPOS DOURADO TAVARES</t>
  </si>
  <si>
    <t>amelia.tavares@iefp.pt</t>
  </si>
  <si>
    <t>resende</t>
  </si>
  <si>
    <t>Registo Civil  da Amadora</t>
  </si>
  <si>
    <t>UNIÃO DAS FREGUESIAS DE CANDOSO SÃO TIAGO E MASCOTELOS</t>
  </si>
  <si>
    <t>25520</t>
  </si>
  <si>
    <t>TRATAMENTO TÉRMICO DE METAIS.</t>
  </si>
  <si>
    <t>PAULO JORGE SERRANO</t>
  </si>
  <si>
    <t>paulo.serrano@iefp.pt</t>
  </si>
  <si>
    <t>santacombadao</t>
  </si>
  <si>
    <t>Registo Civil  de Alcobaça            </t>
  </si>
  <si>
    <t>UNIÃO DAS FREGUESIAS DE CONDE E GANDARELA</t>
  </si>
  <si>
    <t>25530</t>
  </si>
  <si>
    <t>MAQUINAGEM DE METAIS</t>
  </si>
  <si>
    <t>JOSE ANTONIO SANTIAGO ALMEIDA MATOS</t>
  </si>
  <si>
    <t>jose.matos@iefp.pt</t>
  </si>
  <si>
    <t>saojoaodapesqueira</t>
  </si>
  <si>
    <t>Registo Civil  de Angra do Heroísmo</t>
  </si>
  <si>
    <t>UNIÃO DAS FREGUESIAS DE LEITÕES, OLEIROS E FIGUEIREDO</t>
  </si>
  <si>
    <t>25610</t>
  </si>
  <si>
    <t>FABRICAÇÃO DE CUTELARIA</t>
  </si>
  <si>
    <t>ARMÉNIO AUGUSTO AFONSO PINTO</t>
  </si>
  <si>
    <t>armenio.pinto@iefp.pt</t>
  </si>
  <si>
    <t>saopedrodosul</t>
  </si>
  <si>
    <t>Registo Civil  de Chaves</t>
  </si>
  <si>
    <t>UNIÃO DAS FREGUESIAS DE OLIVEIRA, SÃO PAIO E SÃO SEBASTIÃO</t>
  </si>
  <si>
    <t>25620</t>
  </si>
  <si>
    <t>FABRICAÇÃO DE FECHADURAS, DOBRADIÇAS E OUTRAS FERRAGENS</t>
  </si>
  <si>
    <t>MARIA DA CONCEIÇÃO OLIVEIRA CORREIA</t>
  </si>
  <si>
    <t>conceicao.o.correia@iefp.pt</t>
  </si>
  <si>
    <t>satao</t>
  </si>
  <si>
    <t>Registo Civil  de Espinho             </t>
  </si>
  <si>
    <t>UNIÃO DAS FREGUESIAS DE PRAZINS SANTO TIRSO E CORVITE</t>
  </si>
  <si>
    <t>25631</t>
  </si>
  <si>
    <t>FABRICAÇÃO DE FERRAMENTAS MANUAIS</t>
  </si>
  <si>
    <t>MARIA LUCILIA LEIRIA R TEODOSIO</t>
  </si>
  <si>
    <t>lucilia.teodosio@iefp.pt</t>
  </si>
  <si>
    <t>sernancelhe</t>
  </si>
  <si>
    <t>Registo Civil  de Esposende           </t>
  </si>
  <si>
    <t>UNIÃO DAS FREGUESIAS DE SANDE SÃO LOURENÇO E BALAZAR</t>
  </si>
  <si>
    <t>25632</t>
  </si>
  <si>
    <t>FABRICAÇÃO DE FERRAMENTAS MECÂNICAS</t>
  </si>
  <si>
    <t>MARIA LURDES RODRIGUES MENDES</t>
  </si>
  <si>
    <t>maria.r.mendes@iefp.pt</t>
  </si>
  <si>
    <t>tabuaço</t>
  </si>
  <si>
    <t>Registo Civil  de Figueira da Foz</t>
  </si>
  <si>
    <t>UNIÃO DAS FREGUESIAS DE SANDE VILA NOVA E SANDE SÃO CLEMENTE</t>
  </si>
  <si>
    <t>25633</t>
  </si>
  <si>
    <t>FABRICAÇÃO DE PEÇAS SINTERIZADAS</t>
  </si>
  <si>
    <t>MARIA PAULA CASTRO</t>
  </si>
  <si>
    <t>paula.prado@iefp.pt</t>
  </si>
  <si>
    <t>tarouca</t>
  </si>
  <si>
    <t>Registo Civil  de Gondomar        </t>
  </si>
  <si>
    <t>UNIÃO DAS FREGUESIAS DE SELHO SÃO LOURENÇO E GOMINHÃES</t>
  </si>
  <si>
    <t>25634</t>
  </si>
  <si>
    <t>FABRICAÇÃO DE MOLDES METÁLICOS</t>
  </si>
  <si>
    <t>MARIA CONCEICAO OLIVEIRA</t>
  </si>
  <si>
    <t>conceicao.oliveira@iefp.pt</t>
  </si>
  <si>
    <t>tondela</t>
  </si>
  <si>
    <t>Registo Civil  de Lamego             </t>
  </si>
  <si>
    <t>UNIÃO DAS FREGUESIAS DE SERZEDO E CALVOS</t>
  </si>
  <si>
    <t>25910</t>
  </si>
  <si>
    <t>FABRICAÇÃO DE BIDÕES, TONÉIS E OUTROS RECIPIENTES SIMILARES DE AÇO</t>
  </si>
  <si>
    <t>MARIA HELENA MARTINS DORES</t>
  </si>
  <si>
    <t>maria.dores@iefp.pt</t>
  </si>
  <si>
    <t>vilanovadepaiva</t>
  </si>
  <si>
    <t>Registo Civil  de Leiria </t>
  </si>
  <si>
    <t>UNIÃO DAS FREGUESIAS DE TABUADELO E SÃO FAUSTINO</t>
  </si>
  <si>
    <t>25920</t>
  </si>
  <si>
    <t>FABRICAÇÃO DE EMBALAGENS METÁLICAS LIGEIRAS</t>
  </si>
  <si>
    <t>FERNANDA ISABEL GOMES DOS SANTOS PINA</t>
  </si>
  <si>
    <t>fernanda.pina@iefp.pt</t>
  </si>
  <si>
    <t>viseu_freg</t>
  </si>
  <si>
    <t>Registo Civil  de Lisboa</t>
  </si>
  <si>
    <t>UNIÃO DAS FREGUESIAS DE SOUTO SANTA MARIA, SOUTO SÃO SALVADOR E GONDOMAR</t>
  </si>
  <si>
    <t>25931</t>
  </si>
  <si>
    <t>FABRICAÇÃO DE PRODUTOS DE ARAME</t>
  </si>
  <si>
    <t>ISABEL MARIA SOUSA FIGUEIREDO SARAIVA</t>
  </si>
  <si>
    <t>isabel.saraiva@iefp.pt</t>
  </si>
  <si>
    <t>vouzela</t>
  </si>
  <si>
    <t>Registo Civil  de Loulé   </t>
  </si>
  <si>
    <t>25932</t>
  </si>
  <si>
    <t>FABRICAÇÃO DE MOLAS</t>
  </si>
  <si>
    <t>RITA MARIA VENTURA BRITO</t>
  </si>
  <si>
    <t>rita.brito@iefp.pt</t>
  </si>
  <si>
    <t>Registo Civil  de Ourém</t>
  </si>
  <si>
    <t>25933</t>
  </si>
  <si>
    <t>FABRICAÇÃO DE CORRENTES METÁLICAS</t>
  </si>
  <si>
    <t>JOSÉ JOAQUIM PALMA RITA</t>
  </si>
  <si>
    <t>jose.rita@iefp.pt</t>
  </si>
  <si>
    <t>Registo Civil  de Palmela              </t>
  </si>
  <si>
    <t>25940</t>
  </si>
  <si>
    <t>FABRICAÇÃO DE REBITES, PARAFUSOS E PORCAS</t>
  </si>
  <si>
    <t>MARIA DO CARMO BAPTISTA RAMOS</t>
  </si>
  <si>
    <t>maria.b.ramos@iefp.pt</t>
  </si>
  <si>
    <t>Registo Civil  e Automóvel de Bragança</t>
  </si>
  <si>
    <t>UNIÃO DAS FREGUESIAS DE CALDAS DE VIZELA (SÃO MIGUEL E SÃO JOÃO)</t>
  </si>
  <si>
    <t>25991</t>
  </si>
  <si>
    <t>FABRICAÇÃO DE LOUÇA METÁLICA E ARTIGOS DE USO DOMÉSTICO</t>
  </si>
  <si>
    <t>JOÃO PAULO ALVES SEQUEIRA TEIXEIRA</t>
  </si>
  <si>
    <t>joao.sequeira@iefp.pt</t>
  </si>
  <si>
    <t>Registo Civil de Aveiro</t>
  </si>
  <si>
    <t>UNIÃO DAS FREGUESIAS DE TAGILDE E VIZELA (SÃO PAIO)</t>
  </si>
  <si>
    <t>25992</t>
  </si>
  <si>
    <t>FABRICAÇÃO DE OUTROS PRODUTOS METÁLICOS DIVERSOS, N.E.</t>
  </si>
  <si>
    <t>CATARINA ROSÁRIO GOUVEIA BATISTA FERREIRA</t>
  </si>
  <si>
    <t>catarina.ferreira@iefp.pt</t>
  </si>
  <si>
    <t>Registo Civil de Braga</t>
  </si>
  <si>
    <t>26110</t>
  </si>
  <si>
    <t>FABRICAÇÃO DE COMPONENTES ELETRÓNICOS.</t>
  </si>
  <si>
    <t>CRISTINA GOMES VASCONCELOS</t>
  </si>
  <si>
    <t>cristina.vasconcelos@iefp.pt</t>
  </si>
  <si>
    <t>Registo Civil de Caldas da Rainha</t>
  </si>
  <si>
    <t>26120</t>
  </si>
  <si>
    <t>FABRICAÇÃO DE PLACAS DE CIRCUITOS ELETRÓNICOS</t>
  </si>
  <si>
    <t>PAULO VASCONCELOS</t>
  </si>
  <si>
    <t>paulo.vasconcelos@iefp.pt</t>
  </si>
  <si>
    <t>Registo Civil de Cascais</t>
  </si>
  <si>
    <t>26200</t>
  </si>
  <si>
    <t>FABRICAÇÃO DE COMPUTADORES E DE EQUIPAMENTO PERIFÉRICO</t>
  </si>
  <si>
    <t>MARIA MANUEL FIALHO REGANHA DA PIEDADE</t>
  </si>
  <si>
    <t>maria.c.silva@iefp.pt</t>
  </si>
  <si>
    <t>Registo Civil de Coimbra            </t>
  </si>
  <si>
    <t>26300</t>
  </si>
  <si>
    <t>FABRICAÇÃO DE APARELHOS E DE EQUIPAMENTOS PARA COMUNICAÇÕES.</t>
  </si>
  <si>
    <t>PAULA MARIA GRADE LOPES</t>
  </si>
  <si>
    <t>paula.g.lopes@iefp.pt</t>
  </si>
  <si>
    <t>Registo Civil de Évora</t>
  </si>
  <si>
    <t>26400</t>
  </si>
  <si>
    <t>FABRICAÇÃO DE PRODUTOS ELETRÓNICOS DE CONSUMO</t>
  </si>
  <si>
    <t>JOAO FOLGADO</t>
  </si>
  <si>
    <t>joao.folgado@iefp.pt</t>
  </si>
  <si>
    <t>Registo Civil de Fafe</t>
  </si>
  <si>
    <t>26511</t>
  </si>
  <si>
    <t>FABRICAÇÃO DE CONTADORES DE ELETRICIDADE, GÁS, ÁGUA E DE OUTROS LÍQUIDOS</t>
  </si>
  <si>
    <t>ISABEL FERNANDES</t>
  </si>
  <si>
    <t>isabel.fernandes@iefp.pt</t>
  </si>
  <si>
    <t>Registo Civil de Faro</t>
  </si>
  <si>
    <t>26512</t>
  </si>
  <si>
    <t>FABRICAÇÃO DE INSTRUMENTOS E APARELHOS DE MEDIDA, VERIFICAÇÃO, NAVEGAÇÃO E OUTROS FINS, N.E.</t>
  </si>
  <si>
    <t>FERNANDA MARIA RODRIGUES MARCENEIRO</t>
  </si>
  <si>
    <t>fernanda.marceneiro@iefp.pt</t>
  </si>
  <si>
    <t>Registo Civil de Lagos</t>
  </si>
  <si>
    <t>26520</t>
  </si>
  <si>
    <t>FABRICAÇÃO DE RELÓGIOS E MATERIAL DE RELOJOARIA</t>
  </si>
  <si>
    <t>MARIA CLARA PEREIRA DA SILVA ALVES</t>
  </si>
  <si>
    <t>clara.alves@iefp.pt</t>
  </si>
  <si>
    <t>Registo Civil de Loures</t>
  </si>
  <si>
    <t>26600</t>
  </si>
  <si>
    <t>FABRICAÇÃO DE EQUIPAMENTOS DE IRRADIAÇÃO, ELETROMEDICINA E ELETROTERAPÊUTICO</t>
  </si>
  <si>
    <t>FLORINDA DA ANUNCIAÇÃO FERREIRA NEVES PINHEIRO</t>
  </si>
  <si>
    <t>florinda.pinheiro@iefp.pt</t>
  </si>
  <si>
    <t>Registo Civil de Moita</t>
  </si>
  <si>
    <t>26701</t>
  </si>
  <si>
    <t>FABRICAÇÃO DE INSTRUMENTOS E EQUIPAMENTOS ÓTICOS NÃO OFTÁLMICOS E SUPORTES DE INFORMAÇÃO MAGNÉTICOS E ÓTICOS</t>
  </si>
  <si>
    <t>CRISTINA SISMEIRO</t>
  </si>
  <si>
    <t>cristina.sismeiro@iefp.pt</t>
  </si>
  <si>
    <t>Registo Civil de Queluz</t>
  </si>
  <si>
    <t>26702</t>
  </si>
  <si>
    <t>FABRICAÇÃO DE MATERIAL FOTOGRÁFICO E CINEMATOGRÁFICO</t>
  </si>
  <si>
    <t>ANA ISABEL SUSANO</t>
  </si>
  <si>
    <t>ana.susano@iefp.pt</t>
  </si>
  <si>
    <t>Registo Civil de Santarém</t>
  </si>
  <si>
    <t>27110</t>
  </si>
  <si>
    <t>FABRICAÇÃO DE MOTORES, GERADORES E TRANSFORMADORES ELÉTRICOS.</t>
  </si>
  <si>
    <t>JOSÉ ANTÓNIO PEREIRA MESTRE</t>
  </si>
  <si>
    <t>jose.mestre@iefp.pt</t>
  </si>
  <si>
    <t>Registo Civil de Sintra</t>
  </si>
  <si>
    <t>27121</t>
  </si>
  <si>
    <t>FABRICAÇÃO DE MATERIAL DE DISTRIBUIÇÃO E DE CONTROLO PARA INSTALAÇÕES ELÉTRICAS DE ALTA TENSÃO.</t>
  </si>
  <si>
    <t>FLORINDA MARIA PATRICIO SOARES GAMA CORREIA</t>
  </si>
  <si>
    <t>florinda.correia@iefp.pt</t>
  </si>
  <si>
    <t>Registo Civil de Tomar </t>
  </si>
  <si>
    <t>27122</t>
  </si>
  <si>
    <t>FABRICAÇÃO DE MATERIAL DE DISTRIBUIÇÃO E DE CONTROLO PARA INSTALAÇÕES ELÉTRICAS DE BAIXA TENSÃO</t>
  </si>
  <si>
    <t>CRISTINA MARIA ANTUNES BOTO</t>
  </si>
  <si>
    <t>cristina.boto@iefp.pt</t>
  </si>
  <si>
    <t>Registo Civil de Tondela</t>
  </si>
  <si>
    <t>27200</t>
  </si>
  <si>
    <t>FABRICAÇÃO DE ACUMULADORES E PILHAS</t>
  </si>
  <si>
    <t>MARIA DO CEU VALERIO LOPES</t>
  </si>
  <si>
    <t>ceu.lopes@iefp.pt</t>
  </si>
  <si>
    <t>Registo Civil de Vila Nova de Gaia</t>
  </si>
  <si>
    <t>27310</t>
  </si>
  <si>
    <t>FABRICAÇÃO DE CABOS DE FIBRA ÓTICA</t>
  </si>
  <si>
    <t>ANA PAULA BEXIGA FRANCO</t>
  </si>
  <si>
    <t>ana.b.franco@iefp.pt</t>
  </si>
  <si>
    <t>Registo Civil de Vila Verde</t>
  </si>
  <si>
    <t>27320</t>
  </si>
  <si>
    <t>FABRICAÇÃO DE OUTROS FIOS E CABOS ELÉTRICOS E ELETRÓNICOS</t>
  </si>
  <si>
    <t>MARIA ANTONIETA NEVES</t>
  </si>
  <si>
    <t>maria.antonieta.neves@iefp.pt</t>
  </si>
  <si>
    <t>Registo Civil de Viseu</t>
  </si>
  <si>
    <t>27330</t>
  </si>
  <si>
    <t>FABRICAÇÃO DE ACESSÓRIOS PARA FIOS E CABOS</t>
  </si>
  <si>
    <t>MARIA ALICE BARATA SILVA</t>
  </si>
  <si>
    <t>maria.alice.silva@iefp.pt</t>
  </si>
  <si>
    <t>Registo Civil e Automóvel de Castelo Branco     </t>
  </si>
  <si>
    <t>27400</t>
  </si>
  <si>
    <t>FABRICAÇÃO DE MATERIAL DE ILUMINAÇÃO</t>
  </si>
  <si>
    <t>IVONE DOS ANJOS POUPAS PARDAL</t>
  </si>
  <si>
    <t>ivone.pardal@iefp.pt</t>
  </si>
  <si>
    <t>Registo Civil, Predial, Comercial e Automóvel de Cantanhede</t>
  </si>
  <si>
    <t>27510</t>
  </si>
  <si>
    <t>FABRICAÇÃO DE APARELHOS ELETRODOMÉSTICOS</t>
  </si>
  <si>
    <t>MARIA HELENA CAROÇO CANÁRIO CARMO ESTEVES</t>
  </si>
  <si>
    <t>maria.esteves@iefp.pt</t>
  </si>
  <si>
    <t>Registo Civil, Predial, Comercial e Automóvel - 1.º CNCE de Matosinhos</t>
  </si>
  <si>
    <t>27520</t>
  </si>
  <si>
    <t>FABRICAÇÃO DE APARELHOS NÃO ELÉTRICOS PARA USO DOMÉSTICO</t>
  </si>
  <si>
    <t>GABRIEL SERAFIM GALHOFAS BARRAMBANA</t>
  </si>
  <si>
    <t>gabriel.barrambana@iefp.pt</t>
  </si>
  <si>
    <t>Registo Comercial de Cascais </t>
  </si>
  <si>
    <t>27900</t>
  </si>
  <si>
    <t>FABRICAÇÃO DE OUTRO EQUIPAMENTO ELÉTRICO.</t>
  </si>
  <si>
    <t>CIDÁLIA MARTINS DÂMASO SIMÕES</t>
  </si>
  <si>
    <t>cidalia.simoes@iefp.pt</t>
  </si>
  <si>
    <t>Registo Comercial de Lisboa     </t>
  </si>
  <si>
    <t>UNIÃO DAS FREGUESIAS DE ANTAS E ABADE DE VERMOIM</t>
  </si>
  <si>
    <t>28110</t>
  </si>
  <si>
    <t>FABRICAÇÃO DE MOTORES E TURBINAS, EXCETO MOTORES PARA AERONAVES, AUTOMÓVEIS E MOTOCICLOS E CICLOMOTORES.</t>
  </si>
  <si>
    <t>LAURINA PAIXÃO</t>
  </si>
  <si>
    <t>laurinda.paixao@iefp.pt</t>
  </si>
  <si>
    <t>Registo Comercial do Porto </t>
  </si>
  <si>
    <t>UNIÃO DAS FREGUESIAS DE ARNOSO (SANTA MARIA E SANTA EULÁLIA) E SEZURES</t>
  </si>
  <si>
    <t>28120</t>
  </si>
  <si>
    <t>FABRICAÇÃO DE EQUIPAMENTO HIDRÁULICO E PNEUMÁTICO</t>
  </si>
  <si>
    <t>JOSÉ MANUEL CARRILHO</t>
  </si>
  <si>
    <t>jose.carrilho@iefp.pt</t>
  </si>
  <si>
    <t>Registo Comercial e Automóvel de Braga           </t>
  </si>
  <si>
    <t>UNIÃO DAS FREGUESIAS DE AVIDOS E LAGOA</t>
  </si>
  <si>
    <t>28130</t>
  </si>
  <si>
    <t>FABRICAÇÃO DE OUTRAS BOMBAS E COMPRESSORES</t>
  </si>
  <si>
    <t>ANABELA DE MATOS CARDIGOS DA SILVA</t>
  </si>
  <si>
    <t>anabela.c.silva@iefp.pt</t>
  </si>
  <si>
    <t>Registo Comercial e Automóvel de Coimbra</t>
  </si>
  <si>
    <t>UNIÃO DAS FREGUESIAS DE CARREIRA E BENTE</t>
  </si>
  <si>
    <t>28140</t>
  </si>
  <si>
    <t>FABRICAÇÃO DE OUTRAS TORNEIRAS E VÁLVULAS</t>
  </si>
  <si>
    <t>JOAQUIM LOPES</t>
  </si>
  <si>
    <t>joaquim.lopes@iefp.pt</t>
  </si>
  <si>
    <t>Registo da Amora na Loja de Cidadão do Seixal</t>
  </si>
  <si>
    <t>UNIÃO DAS FREGUESIAS DE ESMERIZ E CABEÇUDOS</t>
  </si>
  <si>
    <t>28150</t>
  </si>
  <si>
    <t>FABRICAÇÃO DE ROLAMENTOS, DE ENGRENAGENS E DE OUTROS ÓRGÃOS DE TRANSMISSÃO</t>
  </si>
  <si>
    <t>MARIA TERESA ANTUNES  HENRIQUES</t>
  </si>
  <si>
    <t>teresa.a.henriques@iefp.pt</t>
  </si>
  <si>
    <t>Registo da Chamusca</t>
  </si>
  <si>
    <t>UNIÃO DAS FREGUESIAS DE GONDIFELOS, CAVALÕES E OUTIZ</t>
  </si>
  <si>
    <t>28210</t>
  </si>
  <si>
    <t>FABRICAÇÃO DE FORNOS E EQUIPAMENTO DE AQUECIMENTO DOMÉSTICO FIXO</t>
  </si>
  <si>
    <t>MARIA MADALENA CORDEIRO DA SILVA CAMPOS GASPAR</t>
  </si>
  <si>
    <t>maria.c.gaspar@iefp.pt</t>
  </si>
  <si>
    <t>Registo da Marinha Grande</t>
  </si>
  <si>
    <t>UNIÃO DAS FREGUESIAS DE LEMENHE, MOUQUIM E JESUFREI</t>
  </si>
  <si>
    <t>28221</t>
  </si>
  <si>
    <t>FABRICAÇÃO DE ASCENSORES E MONTA CARGAS, ESCADAS E PASSADEIRAS ROLANTES</t>
  </si>
  <si>
    <t>ZELIA MARIA CUSTODIO ALONSO RODRIGUES</t>
  </si>
  <si>
    <t>zelia.alonso@iefp.pt</t>
  </si>
  <si>
    <t>Registo da Mealhada</t>
  </si>
  <si>
    <t>UNIÃO DAS FREGUESIAS DE RUIVÃES E NOVAIS</t>
  </si>
  <si>
    <t>28222</t>
  </si>
  <si>
    <t>FABRICAÇÃO DE EQUIPAMENTOS DE ELEVAÇÃO E DE MOVIMENTAÇÃO, N.E.</t>
  </si>
  <si>
    <t>MARIA EUFÉMIA DEUS DA SILVA PEREIRA</t>
  </si>
  <si>
    <t>eufemia.pereira@iefp.pt</t>
  </si>
  <si>
    <t>Registo de Agualva-Cacém na Loja de Cidadão</t>
  </si>
  <si>
    <t>UNIÃO DAS FREGUESIAS DE SEIDE</t>
  </si>
  <si>
    <t>28230</t>
  </si>
  <si>
    <t>FABRICAÇÃO DE MÁQUINAS E EQUIPAMENTO DE ESCRITÓRIO (EXCETO COMPUTADORES E EQUIPAMENTO PERIFÉRICO).</t>
  </si>
  <si>
    <t>ROSA BRANCA CARVALHO NUNES PEREIRA</t>
  </si>
  <si>
    <t>rosa.branca@iefp.pt</t>
  </si>
  <si>
    <t>Registo de Águeda na Loja de Cidadão</t>
  </si>
  <si>
    <t>UNIÃO DAS FREGUESIAS DE VALE (SÃO COSME), TELHADO E PORTELA</t>
  </si>
  <si>
    <t>28240</t>
  </si>
  <si>
    <t>FABRICAÇÃO DE MÁQUINAS-FERRAMENTAS PORTÁTEIS COM MOTOR</t>
  </si>
  <si>
    <t>VICTOR MANUEL SANTOS OLIVEIRA</t>
  </si>
  <si>
    <t>victor.oliveira@iefp.pt</t>
  </si>
  <si>
    <t>Registo de Aguiar da Beira</t>
  </si>
  <si>
    <t>UNIÃO DAS FREGUESIAS DE VILA NOVA DE FAMALICÃO E CALENDÁRIO</t>
  </si>
  <si>
    <t>28250</t>
  </si>
  <si>
    <t>FABRICAÇÃO DE EQUIPAMENTO NÃO DOMÉSTICO DE AR CONDICIONADO.</t>
  </si>
  <si>
    <t>ANA PAULA CAMACHO</t>
  </si>
  <si>
    <t>ana.camacho@iefp.pt</t>
  </si>
  <si>
    <t>Registo de Alandroal</t>
  </si>
  <si>
    <t>28291</t>
  </si>
  <si>
    <t>FABRICAÇÃO DE MÁQUINAS DE ACONDICIONAMENTO E DE EMBALAGEM</t>
  </si>
  <si>
    <t>MARIA FILOMENA DA CONCEICAO MENICHA JANEIRO</t>
  </si>
  <si>
    <t>maria.janeiro@iefp.pt</t>
  </si>
  <si>
    <t>Registo de Albergaria-a-Velha</t>
  </si>
  <si>
    <t>28292</t>
  </si>
  <si>
    <t>FABRICAÇÃO DE BALANÇAS E DE OUTRO EQUIPAMENTO PARA PESAGEM</t>
  </si>
  <si>
    <t>ANA MARIA GONÇALVES MACHADOMACHADO</t>
  </si>
  <si>
    <t>ana.machado@iefp.pt</t>
  </si>
  <si>
    <t>Registo de Alcácer do Sal</t>
  </si>
  <si>
    <t>28293</t>
  </si>
  <si>
    <t>FABRICAÇÃO DE OUTRAS MÁQUINAS DIVERSAS DE USO GERAL, N.E.</t>
  </si>
  <si>
    <t>MANUELA NASCIMENTO GOUVEIA</t>
  </si>
  <si>
    <t>manuela.gouveia@iefp.pt</t>
  </si>
  <si>
    <t>Registo de Alcanena   </t>
  </si>
  <si>
    <t>28300</t>
  </si>
  <si>
    <t>FABRICAÇÃO DE MÁQUINAS E DE TRATORES PARA A AGRICULTURA, PECUÁRIA E SILVICULTURA</t>
  </si>
  <si>
    <t>PAULA CRISTINA FERREIRA MINGATES</t>
  </si>
  <si>
    <t>paula.mingates@iefp.pt</t>
  </si>
  <si>
    <t>Registo de Alcochete</t>
  </si>
  <si>
    <t>UNIÃO DAS FREGUESIAS DE AMARANTE (SÃO GONÇALO), MADALENA, CEPELOS E GATÃO</t>
  </si>
  <si>
    <t>Tâmega e Sousa</t>
  </si>
  <si>
    <t>28410</t>
  </si>
  <si>
    <t>FABRICAÇÃO DE MÁQUINAS DE MOLDAGEM DE METAIS E DE MÁQUINAS-FERRAMENTAS PARA TRABALHAR METAIS</t>
  </si>
  <si>
    <t>ANA MAFALDA CARVALHO AYALA L. RODRIGUES</t>
  </si>
  <si>
    <t>ana.mafalda.sousa@iefp.pt</t>
  </si>
  <si>
    <t>Registo de Alter do Chão</t>
  </si>
  <si>
    <t>28420</t>
  </si>
  <si>
    <t>FABRICAÇÃO DE OUTRAS MÁQUINAS-FERRAMENTAS.</t>
  </si>
  <si>
    <t>MARIA GORETTI PINHO SANTOS GONÇALVES</t>
  </si>
  <si>
    <t>goretti.goncalves@iefp.pt</t>
  </si>
  <si>
    <t>Registo de Alvaiázere na Loja de Cidadão</t>
  </si>
  <si>
    <t>28910</t>
  </si>
  <si>
    <t>FABRICAÇÃO DE MÁQUINAS PARA A METALURGIA</t>
  </si>
  <si>
    <t>ABEL FERREIRA MELRO PEDRO</t>
  </si>
  <si>
    <t>abel.pedro@iefp.pt</t>
  </si>
  <si>
    <t>Registo de Amares na Loja de Cidadão</t>
  </si>
  <si>
    <t>28920</t>
  </si>
  <si>
    <t>FABRICAÇÃO DE MÁQUINAS PARA AS INDÚSTRIAS EXTRATIVAS E PARA A CONSTRUÇÃO.</t>
  </si>
  <si>
    <t>MARIA DE LURDES FERNANDES</t>
  </si>
  <si>
    <t>lurdes.limede@iefp.pt</t>
  </si>
  <si>
    <t>Registo de Aveiro na Loja de Cidadão</t>
  </si>
  <si>
    <t>28930</t>
  </si>
  <si>
    <t>FABRICAÇÃO DE MÁQUINAS PARA AS INDÚSTRIAS ALIMENTARES, DAS BEBIDAS E DO TABACO</t>
  </si>
  <si>
    <t>MARIA DO CÉU SALVADO DE BRITO JUSTINO</t>
  </si>
  <si>
    <t>maria.justino@iefp.pt</t>
  </si>
  <si>
    <t>Registo de Barrancos</t>
  </si>
  <si>
    <t>28940</t>
  </si>
  <si>
    <t>FABRICAÇÃO DE MÁQUINAS PARA AS INDÚSTRIAS TÊXTIL, DO VESTUÁRIO E DO COURO</t>
  </si>
  <si>
    <t>LUÍS MANUEL CABRITA SEQUEIRA MARTINS</t>
  </si>
  <si>
    <t>LUIS.MARTINS@IEFP.PT</t>
  </si>
  <si>
    <t>Registo de Benfica  </t>
  </si>
  <si>
    <t>28950</t>
  </si>
  <si>
    <t>FABRICAÇÃO DE MÁQUINAS PARA AS INDÚSTRIAS DO PAPEL E DO CARTÃO</t>
  </si>
  <si>
    <t>RITA BEBIANA CABRAL RITO</t>
  </si>
  <si>
    <t>rita.rito@iefp.pt</t>
  </si>
  <si>
    <t>Registo de Braga na Loja de Cidadão</t>
  </si>
  <si>
    <t>28960</t>
  </si>
  <si>
    <t>FABRICAÇÃO DE MÁQUINAS PARA AS INDÚSTRIAS DO PLÁSTICO E DA BORRACHA.</t>
  </si>
  <si>
    <t>ISABEL MARIA VERÍSSIMO ALVES</t>
  </si>
  <si>
    <t>isabel.verissimo@iefp.pt</t>
  </si>
  <si>
    <t>Registo de Campo Maior na Loja de Cidadão</t>
  </si>
  <si>
    <t>28970</t>
  </si>
  <si>
    <t>FABRICAÇÃO DE MÁQUINAS PARA O FABRICO ADITIVO.</t>
  </si>
  <si>
    <t>MARIA JOAQUINA OURIVES CARVALHO RODRIGUES</t>
  </si>
  <si>
    <t>maria.c.rodrigues@iefp.pt</t>
  </si>
  <si>
    <t>Registo de Castelo Branco na Loja de Cidadão</t>
  </si>
  <si>
    <t>28991</t>
  </si>
  <si>
    <t>FABRICAÇÃO DE MÁQUINAS PARA AS INDÚSTRIAS DE MATERIAIS DE CONSTRUÇÃO, CERÂMICA E VIDRO.</t>
  </si>
  <si>
    <t>MARIA DA LUZ TRINDADE DOS SANTOS ROSA</t>
  </si>
  <si>
    <t>maria.rosa@iefp.pt</t>
  </si>
  <si>
    <t>Registo de Coimbra na Loja de Cidadão</t>
  </si>
  <si>
    <t>28992</t>
  </si>
  <si>
    <t>FABRICAÇÃO DE OUTRAS MÁQUINAS DIVERSAS PARA USO ESPECÍFICO, N. E.</t>
  </si>
  <si>
    <t>CARLOS ALBERTO GOMES SANTANA</t>
  </si>
  <si>
    <t>carlos.santana@iefp.pt</t>
  </si>
  <si>
    <t>Registo de Esmoriz na Loja de Cidadão</t>
  </si>
  <si>
    <t>29100</t>
  </si>
  <si>
    <t>FABRICAÇÃO DE VEÍCULOS A MOTOR</t>
  </si>
  <si>
    <t>AURORA DE JESUS ALVES CARVALHO</t>
  </si>
  <si>
    <t>aurora.carvalho@iefp.pt</t>
  </si>
  <si>
    <t>Registo de Faro na Loja de Cidadão</t>
  </si>
  <si>
    <t>29200</t>
  </si>
  <si>
    <t>FABRICAÇÃO DE CARROÇARIAS PARA VEÍCULOS A MOTOR, REBOQUES E SEMIRREBOQUES</t>
  </si>
  <si>
    <t>BELINA AMARO JOSE</t>
  </si>
  <si>
    <t>belina.jose@iefp.pt</t>
  </si>
  <si>
    <t>Registo de Freixo de Espada à Cinta na Loja de Cidadão</t>
  </si>
  <si>
    <t>29310</t>
  </si>
  <si>
    <t>FABRICAÇÃO DE EQUIPAMENTO ELÉTRICO E ELETRÓNICO PARA VEÍCULOS A MOTOR</t>
  </si>
  <si>
    <t>CARLA DA CONCEIÇÃO MORAIS NUNES</t>
  </si>
  <si>
    <t>carla.nunes@iefp.pt</t>
  </si>
  <si>
    <t>Registo de Gondomar na Loja de Cidadão </t>
  </si>
  <si>
    <t>29320</t>
  </si>
  <si>
    <t>FABRICAÇÃO DE OUTROS COMPONENTES E ACESSÓRIOS PARA VEÍCULOS A MOTOR</t>
  </si>
  <si>
    <t>VERA LÚCIA MARQUES FERREIRA GAMELAS</t>
  </si>
  <si>
    <t>vera.gamelas@iefp.pt</t>
  </si>
  <si>
    <t>Registo de Leiria na Loja de Cidadão</t>
  </si>
  <si>
    <t>30111</t>
  </si>
  <si>
    <t>CONSTRUÇÃO DE EMBARCAÇÕES METÁLICAS E ESTRUTURAS FLUTUANTES CIVIS, EXCETO DE RECREIO E DESPORTO.</t>
  </si>
  <si>
    <t>MARIA DE BELÉM SIMÕES PIRES MONTEIRO</t>
  </si>
  <si>
    <t>maria.p.monteiro@iefp.pt</t>
  </si>
  <si>
    <t>Registo de Lisboa na Loja de Cidadão das Laranjeiras </t>
  </si>
  <si>
    <t>30112</t>
  </si>
  <si>
    <t>CONSTRUÇÃO DE EMBARCAÇÕES NÃO METÁLICAS CIVIS, EXCETO DE RECREIO E DESPORTO</t>
  </si>
  <si>
    <t>LILIANA MARIA DE ABREU SILVA CARMO</t>
  </si>
  <si>
    <t>lcarmo@iefp.pt</t>
  </si>
  <si>
    <t>Registo de Lisboa na Loja de Cidadão do Saldanha</t>
  </si>
  <si>
    <t>UNIÃO DAS FREGUESIAS DE ABOADELA, SANCHE E VÁRZEA</t>
  </si>
  <si>
    <t>30120</t>
  </si>
  <si>
    <t>CONSTRUÇÃO DE EMBARCAÇÕES DE RECREIO E DESPORTO</t>
  </si>
  <si>
    <t>MARIA ISABEL VIEIRA DA SILVA</t>
  </si>
  <si>
    <t>isabel.v.silva@iefp.pt</t>
  </si>
  <si>
    <t>Registo de Mêda na Loja de Cidadão</t>
  </si>
  <si>
    <t>30130</t>
  </si>
  <si>
    <t>CONSTRUÇÃO DE NAVIOS E EMBARCAÇÕES MILITARES</t>
  </si>
  <si>
    <t>RUI MANUEL RODRIGUES MARQUES</t>
  </si>
  <si>
    <t>RUI.MARQUES@IEFP.PT</t>
  </si>
  <si>
    <t>Registo de Monforte</t>
  </si>
  <si>
    <t>UNIÃO DAS FREGUESIAS DE BUSTELO, CARNEIRO E CARVALHO DE REI</t>
  </si>
  <si>
    <t>30200</t>
  </si>
  <si>
    <t>FABRICAÇÃO DE MATERIAL CIRCULANTE PARA CAMINHOS DE FERRO</t>
  </si>
  <si>
    <t>ERMELINDA PEREIRA RIBEIRO MAIA ÇONÇALVES</t>
  </si>
  <si>
    <t>ermelinda.goncalves@iefp.pt</t>
  </si>
  <si>
    <t>Registo de Montemor-o-Novo</t>
  </si>
  <si>
    <t>UNIÃO DAS FREGUESIAS DE FIGUEIRÓ (SANTIAGO E SANTA CRISTINA)</t>
  </si>
  <si>
    <t>30310</t>
  </si>
  <si>
    <t>FABRICAÇÃO DE AERONAVES E VEÍCULOS ESPACIAIS CIVIS E EQUIPAMENTO RELACIONADO.</t>
  </si>
  <si>
    <t>MARIA DA CONCEIÇÃO CASADO MARQUES LARANJEIRA</t>
  </si>
  <si>
    <t>maria.laranjeira@iefp.pt</t>
  </si>
  <si>
    <t>Registo de Montijo</t>
  </si>
  <si>
    <t>UNIÃO DAS FREGUESIAS DE FREIXO DE CIMA E DE BAIXO</t>
  </si>
  <si>
    <t>30320</t>
  </si>
  <si>
    <t>FABRICAÇÃO DE AERONAVES E VEÍCULOS ESPACIAIS MILITARES E EQUIPAMENTO RELACIONADO.</t>
  </si>
  <si>
    <t>ANA RAQUEL S NATAL RODRIGUES</t>
  </si>
  <si>
    <t>ana.n.rodrigues@iefp.pt</t>
  </si>
  <si>
    <t>Registo de Mora</t>
  </si>
  <si>
    <t>UNIÃO DAS FREGUESIAS DE OLO E CANADELO</t>
  </si>
  <si>
    <t>30400</t>
  </si>
  <si>
    <t>FABRICAÇÃO DE VEÍCULOS MILITARES DE COMBATE.</t>
  </si>
  <si>
    <t>ANA CRISTINA GOMES HENRIQUES MALAFAIA</t>
  </si>
  <si>
    <t>ana.malafaia@iefp.pt</t>
  </si>
  <si>
    <t>Registo de Murça na Loja de Cidadão</t>
  </si>
  <si>
    <t>VILA MEÃ</t>
  </si>
  <si>
    <t>30910</t>
  </si>
  <si>
    <t>FABRICAÇÃO DE MOTOCICLOS.</t>
  </si>
  <si>
    <t>MARIA MANUEL PAULO NUNES</t>
  </si>
  <si>
    <t>maria.nunes@iefp.pt</t>
  </si>
  <si>
    <t>Registo de Odivelas na Loja de Cidadão</t>
  </si>
  <si>
    <t>UNIÃO DAS FREGUESIAS DE VILA GARCIA, ABOIM E CHAPA</t>
  </si>
  <si>
    <t>30920</t>
  </si>
  <si>
    <t>FABRICAÇÃO DE BICICLETAS E DE VEÍCULOS PARA INVÁLIDOS</t>
  </si>
  <si>
    <t>LICINIA MARIA RODRIGUES PEIXOTO</t>
  </si>
  <si>
    <t>licinia.peixoto@iefp.pt</t>
  </si>
  <si>
    <t>Registo de Penafiel na Loja de Cidadão</t>
  </si>
  <si>
    <t>30990</t>
  </si>
  <si>
    <t>FABRICAÇÃO DE OUTRO EQUIPAMENTO DE TRANSPORTE, N.E.</t>
  </si>
  <si>
    <t>SILVIA MARIA SILVA CARVALHO</t>
  </si>
  <si>
    <t>silvia.carvalho@iefp.pt</t>
  </si>
  <si>
    <t>Registo de Ponte da Barca na Loja de Cidadão</t>
  </si>
  <si>
    <t>31001</t>
  </si>
  <si>
    <t>FABRICAÇÃO DE MOBILIÁRIO PARA ESCRITÓRIO E COMÉRCIO</t>
  </si>
  <si>
    <t>MARIA MARGARIDA NETO MENDES</t>
  </si>
  <si>
    <t>maria.n.mendes@iefp.pt</t>
  </si>
  <si>
    <t>Registo de Povoação</t>
  </si>
  <si>
    <t>UNIÃO DAS FREGUESIAS DE BAIÃO (SANTA LEOCÁDIA) E MESQUINHATA</t>
  </si>
  <si>
    <t>31002</t>
  </si>
  <si>
    <t>FABRICAÇÃO DE MOBILIÁRIO DE COZINHA</t>
  </si>
  <si>
    <t>ANA CRISTINA AFONSO</t>
  </si>
  <si>
    <t>ANA.AFONSO@IEFP.PT</t>
  </si>
  <si>
    <t>Registo de Sabrosa</t>
  </si>
  <si>
    <t>31003</t>
  </si>
  <si>
    <t>FABRICAÇÃO DE COLCHOARIA</t>
  </si>
  <si>
    <t>EUGÉNIA MARTINS DE SÁ SOUSA</t>
  </si>
  <si>
    <t>eugenia.sousa@iefp.pt</t>
  </si>
  <si>
    <t>Registo de Santo Tirso na Loja de Cidadão</t>
  </si>
  <si>
    <t>31004</t>
  </si>
  <si>
    <t>FABRICAÇÃO DE MOBILIÁRIO DE MADEIRA PARA OUTROS FINS</t>
  </si>
  <si>
    <t>JORGE ALBERTO CAMEIRÃO DE ALMEIDA</t>
  </si>
  <si>
    <t>jorge.c.almeida@iefp.pt</t>
  </si>
  <si>
    <t>Registo de São João da Madeira na Loja de Cidadão</t>
  </si>
  <si>
    <t>31005</t>
  </si>
  <si>
    <t>FABRICAÇÃO DE MOBILIÁRIO METÁLICO PARA OUTROS FINS</t>
  </si>
  <si>
    <t>MARIA DA CONCEIÇÃO MOITEIRO</t>
  </si>
  <si>
    <t>conceicao.moiteiro@iefp.pt</t>
  </si>
  <si>
    <t>Registo de Sesimbra</t>
  </si>
  <si>
    <t>31006</t>
  </si>
  <si>
    <t>FABRICAÇÃO DE MOBILIÁRIO DE OUTROS MATERIAIS PARA OUTROS FINS</t>
  </si>
  <si>
    <t>ANABELA MARQUES JESUS MARÇAL</t>
  </si>
  <si>
    <t>ANABELA.MARCAL@IEFP.PT</t>
  </si>
  <si>
    <t>Registo de Setúbal na Loja de Cidadão       </t>
  </si>
  <si>
    <t>31007</t>
  </si>
  <si>
    <t>ATIVIDADES DE ACABAMENTO DE MOBILIÁRIO</t>
  </si>
  <si>
    <t>ANABELA COSTA SANTOS</t>
  </si>
  <si>
    <t>anabela.costa@iefp.pt</t>
  </si>
  <si>
    <t>Registo de Tarouca na Loja de Cidadão  </t>
  </si>
  <si>
    <t>32110</t>
  </si>
  <si>
    <t>CUNHAGEM DE MOEDAS</t>
  </si>
  <si>
    <t>HERMÍNIA DA GRAÇA ALVES LOUSADA</t>
  </si>
  <si>
    <t>graca.lousada@iefp.pt</t>
  </si>
  <si>
    <t>Registo de Valença</t>
  </si>
  <si>
    <t>UNIÃO DAS FREGUESIAS DE ANCEDE E RIBADOURO</t>
  </si>
  <si>
    <t>32121</t>
  </si>
  <si>
    <t>FABRICAÇÃO DE FILIGRANAS</t>
  </si>
  <si>
    <t>TERESA MARIA AFONSO MARTINS</t>
  </si>
  <si>
    <t>teresa.a.martins@iefp.pt</t>
  </si>
  <si>
    <t>Registo de Vila de Rei na Loja de Cidadão</t>
  </si>
  <si>
    <t>32122</t>
  </si>
  <si>
    <t>FABRICAÇÃO DE ARTIGOS DE JOALHARIA E DE OUTROS ARTIGOS DE OURIVESARIA</t>
  </si>
  <si>
    <t>FRANCISCO MARIA FIGUEIRAS FREIXA</t>
  </si>
  <si>
    <t>francisco.freixa@iefp.pt</t>
  </si>
  <si>
    <t>Registo de Vila Nova da Barquinha na Loja de Cidadão</t>
  </si>
  <si>
    <t>UNIÃO DAS FREGUESIAS DE CAMPELO E OVIL</t>
  </si>
  <si>
    <t>32123</t>
  </si>
  <si>
    <t>TRABALHO DE DIAMANTES E DE OUTRAS PEDRAS PRECIOSAS OU SEMIPRECIOSAS PARA JOALHARIA E USO INDUSTRIAL</t>
  </si>
  <si>
    <t>MARIA FILOMENA NEVES DOMINGOS DELGADO</t>
  </si>
  <si>
    <t>maria.delgado@iefp.pt</t>
  </si>
  <si>
    <t>Registo de Vila Nova de Cerveira</t>
  </si>
  <si>
    <t>UNIÃO DAS FREGUESIAS DE LOIVOS DA RIBEIRA E TRESOURAS</t>
  </si>
  <si>
    <t>32130</t>
  </si>
  <si>
    <t>FABRICAÇÃO DE BIJUTARIAS</t>
  </si>
  <si>
    <t>MARIA AMELIA N M FONTINHA</t>
  </si>
  <si>
    <t>maria.fontinha@iefp.pt</t>
  </si>
  <si>
    <t>Registo de Vila Nova de Gaia na Loja de Cidadão</t>
  </si>
  <si>
    <t>UNIÃO DAS FREGUESIAS DE TEIXEIRA E TEIXEIRÓ</t>
  </si>
  <si>
    <t>32200</t>
  </si>
  <si>
    <t>FABRICAÇÃO DE INSTRUMENTOS MUSICAIS</t>
  </si>
  <si>
    <t>HELENA MARIA RODRIGUES ANTUNES DUARTE</t>
  </si>
  <si>
    <t>helena.a.duarte@iefp.pt</t>
  </si>
  <si>
    <t>Registo de Vimioso na Loja de Cidadão</t>
  </si>
  <si>
    <t>UNIÃO DAS FREGUESIAS DE SANTA CRUZ DO DOURO E SÃO TOMÉ DE COVELAS</t>
  </si>
  <si>
    <t>32300</t>
  </si>
  <si>
    <t>FABRICAÇÃO DE ARTIGOS DE DESPORTO.</t>
  </si>
  <si>
    <t>LUIS FILIPE TRINDADE LEAL</t>
  </si>
  <si>
    <t>luis.leal@iefp.pt</t>
  </si>
  <si>
    <t>Registo de Viseu na Loja de Cidadão</t>
  </si>
  <si>
    <t>32400</t>
  </si>
  <si>
    <t>FABRICAÇÃO DE JOGOS E DE BRINQUEDOS</t>
  </si>
  <si>
    <t>MARIA ZITA MOSQUEIRO</t>
  </si>
  <si>
    <t>zita.mosqueiro@iefp.pt</t>
  </si>
  <si>
    <t>Registo do Pinhal Novo na Loja de Cidadão (Lc Palmela)            </t>
  </si>
  <si>
    <t>32501</t>
  </si>
  <si>
    <t>FABRICAÇÃO DE MATERIAL ÓTICO OFTÁLMICO</t>
  </si>
  <si>
    <t>SUSANA MARIA LOPES FIDALGO SILVA</t>
  </si>
  <si>
    <t>susana.silva@iefp.pt</t>
  </si>
  <si>
    <t>Registo do Porto na Loja de Cidadão            </t>
  </si>
  <si>
    <t>32502</t>
  </si>
  <si>
    <t>FABRICAÇÃO DE MATERIAL ORTOPÉDICO E PRÓTESES E DE INSTRUMENTOS MÉDICO-CIRÚRGICOS.</t>
  </si>
  <si>
    <t>MARIA TERESA PAULO</t>
  </si>
  <si>
    <t>teresa.paulo@iefp.pt</t>
  </si>
  <si>
    <t>Registo Nacional de Pessoas Colectivas</t>
  </si>
  <si>
    <t>32910</t>
  </si>
  <si>
    <t>FABRICAÇÃO DE VASSOURAS, ESCOVAS E PINCÉIS</t>
  </si>
  <si>
    <t>DULCE MARISE ROCHA FERRADOSA</t>
  </si>
  <si>
    <t>dulce.ferradosa@iefp.pt</t>
  </si>
  <si>
    <t>Registo Predial Comercial e Automóvel de Angra do Heroísmo</t>
  </si>
  <si>
    <t>32991</t>
  </si>
  <si>
    <t>FABRICAÇÃO DE CANETAS, LÁPIS E SIMILARES</t>
  </si>
  <si>
    <t>MARIA ASSUNÇÃO PEREIRA</t>
  </si>
  <si>
    <t>assuncao.pereira@iefp.pt</t>
  </si>
  <si>
    <t>Registo Predial Comercial e Automóvel de Ponta Delgada</t>
  </si>
  <si>
    <t>32992</t>
  </si>
  <si>
    <t>FABRICAÇÃO DE FECHOS DE CORRER, BOTÕES E SIMILARES</t>
  </si>
  <si>
    <t>ANTONIO PAULO FIGUEIRA BRIZIDA</t>
  </si>
  <si>
    <t>paulo.brizida@iefp.pt</t>
  </si>
  <si>
    <t>Registo Predial de Faro</t>
  </si>
  <si>
    <t>UNIÃO DAS FREGUESIAS DE CANEDO DE BASTO E CORGO</t>
  </si>
  <si>
    <t>32993</t>
  </si>
  <si>
    <t>FABRICAÇÃO DE GUARDA-SÓIS E CHAPÉUS DE CHUVA</t>
  </si>
  <si>
    <t>MARIA ISABEL CANAVEIRA PORTUGAL LEMOS</t>
  </si>
  <si>
    <t>isabel.lemos@iefp.pt</t>
  </si>
  <si>
    <t>Registo Predial de Lisboa           </t>
  </si>
  <si>
    <t>32994</t>
  </si>
  <si>
    <t>FABRICAÇÃO DE EQUIPAMENTO DE PROTEÇÃO E SEGURANÇA.</t>
  </si>
  <si>
    <t>MARIA CIDÁLIA MADUREIRA FERREIRA SILVA</t>
  </si>
  <si>
    <t>cidalia.ferreira@iefp.pt</t>
  </si>
  <si>
    <t>Registo Predial de Porto          </t>
  </si>
  <si>
    <t>32995</t>
  </si>
  <si>
    <t>FABRICAÇÃO DE CAIXÕES MORTUÁRIOS EM MADEIRA</t>
  </si>
  <si>
    <t>DUARTINA FATIMA G.TEIXEIRA CUNHA</t>
  </si>
  <si>
    <t>duartina.cunha@iefp.pt</t>
  </si>
  <si>
    <t>Registo Predial de Queluz</t>
  </si>
  <si>
    <t>32996</t>
  </si>
  <si>
    <t>OUTRAS INDÚSTRIAS TRANSFORMADORAS DIVERSAS, N.E.</t>
  </si>
  <si>
    <t>MARIA PAULA OLIVEIRA</t>
  </si>
  <si>
    <t>paula.aranda@iefp.pt</t>
  </si>
  <si>
    <t>Registo Predial e Automóvel de Matosinhos</t>
  </si>
  <si>
    <t>33110</t>
  </si>
  <si>
    <t>REPARAÇÃO E MANUTENÇÃO DE PRODUTOS METÁLICOS</t>
  </si>
  <si>
    <t>ANA CRISTINA ANACLETO LOURENÇO PINTO</t>
  </si>
  <si>
    <t>ana.c.pinto@iefp.pt</t>
  </si>
  <si>
    <t>Registo Predial e Comercial da Amadora</t>
  </si>
  <si>
    <t>33120</t>
  </si>
  <si>
    <t>REPARAÇÃO E MANUTENÇÃO DE MÁQUINAS.</t>
  </si>
  <si>
    <t>GRAÇA MARIA AURELIANO VILAS BOAS</t>
  </si>
  <si>
    <t>graca.vilasboas@iefp.pt</t>
  </si>
  <si>
    <t>Registo Predial e Comercial da Póvoa de Varzim              </t>
  </si>
  <si>
    <t>UNIÃO DAS FREGUESIAS DE BRITELO, GÉMEOS E OURILHE</t>
  </si>
  <si>
    <t>33130</t>
  </si>
  <si>
    <t>REPARAÇÃO E MANUTENÇÃO DE EQUIPAMENTO ELETRÓNICO E ÓTICO</t>
  </si>
  <si>
    <t>MARIA MANUELA COIMBRA</t>
  </si>
  <si>
    <t>manuela.santana@iefp.pt</t>
  </si>
  <si>
    <t>Registo Predial e Comercial de Abrantes</t>
  </si>
  <si>
    <t>UNIÃO DAS FREGUESIAS DE CAÇARILHE E INFESTA</t>
  </si>
  <si>
    <t>33140</t>
  </si>
  <si>
    <t>REPARAÇÃO E MANUTENÇÃO DE EQUIPAMENTO ELÉTRICO</t>
  </si>
  <si>
    <t>OLGA MARIA RIBEIRO</t>
  </si>
  <si>
    <t>olga.oliveira@iefp.pt</t>
  </si>
  <si>
    <t>Registo Predial e Comercial de Águeda</t>
  </si>
  <si>
    <t>33150</t>
  </si>
  <si>
    <t>REPARAÇÃO E MANUTENÇÃO DE EMBARCAÇÕES CIVIS.</t>
  </si>
  <si>
    <t>MARIA DE LURDES SOUSA</t>
  </si>
  <si>
    <t>mlurdes.sousa@iefp.pt</t>
  </si>
  <si>
    <t>Registo Predial e Comercial de Albufeira</t>
  </si>
  <si>
    <t>UNIÃO DAS FREGUESIAS DE CARVALHO E BASTO (SANTA TECLA)</t>
  </si>
  <si>
    <t>33160</t>
  </si>
  <si>
    <t>REPARAÇÃO E MANUTENÇÃO DE AERONAVES E DE VEÍCULOS ESPACIAIS CIVIS.</t>
  </si>
  <si>
    <t>LUCINDA PIEDADE TEIXEIRA DURÃES</t>
  </si>
  <si>
    <t>lucinda.duraes@iefp.pt</t>
  </si>
  <si>
    <t>Registo Predial e Comercial de Alcobaça              </t>
  </si>
  <si>
    <t>UNIÃO DAS FREGUESIAS DE VEADE, GAGOS E MOLARES</t>
  </si>
  <si>
    <t>33170</t>
  </si>
  <si>
    <t>REPARAÇÃO E MANUTENÇÃO DE OUTRO EQUIPAMENTO DE TRANSPORTE CIVIL</t>
  </si>
  <si>
    <t>OLGA MARIA MATIAS</t>
  </si>
  <si>
    <t>olga.matias@iefp.pt</t>
  </si>
  <si>
    <t>Registo Predial e Comercial de Barcelos</t>
  </si>
  <si>
    <t>33180</t>
  </si>
  <si>
    <t>REPARAÇÃO E MANUTENÇÃO DE VEÍCULOS DE COMBATE, NAVIOS, EMBARCAÇÕES, AERONAVES E VEÍCULOS ESPACIAIS MILITARES.</t>
  </si>
  <si>
    <t>CARLOS MARCELINO OLIVEIRA MARQUES SILVA</t>
  </si>
  <si>
    <t>carlos.m.silva@iefp.pt</t>
  </si>
  <si>
    <t>Registo Predial e Comercial de Barreiro</t>
  </si>
  <si>
    <t>33190</t>
  </si>
  <si>
    <t>REPARAÇÃO E MANUTENÇÃO DE OUTRO EQUIPAMENTO</t>
  </si>
  <si>
    <t>CELESTE ROSA MARIANO DA COSTA</t>
  </si>
  <si>
    <t>celeste.costa@iefp.pt</t>
  </si>
  <si>
    <t>Registo Predial e Comercial de Beja</t>
  </si>
  <si>
    <t>33200</t>
  </si>
  <si>
    <t>INSTALAÇÃO DE MÁQUINAS E DE EQUIPAMENTOS INDUSTRIAIS</t>
  </si>
  <si>
    <t>EDUARDA MARIA SILVA KAIZELER</t>
  </si>
  <si>
    <t>Registo Predial e Comercial de Caldas da Rainha</t>
  </si>
  <si>
    <t>35110</t>
  </si>
  <si>
    <t>PRODUÇÃO DE ELETRICIDADE A PARTIR DE FONTES NÃO RENOVÁVEIS.</t>
  </si>
  <si>
    <t>CONSTANÇA MARIA CAPUCHO PAIS CABRITA</t>
  </si>
  <si>
    <t>constanca.pais@iefp.pt</t>
  </si>
  <si>
    <t>Registo Predial e Comercial de Castelo Branco </t>
  </si>
  <si>
    <t>35121</t>
  </si>
  <si>
    <t>PRODUÇÃO DE ELETRICIDADE DE ORIGEM HÍDRICA</t>
  </si>
  <si>
    <t>MARIA FERNANDA MOREIRA FERNANDES TEIXEIRA</t>
  </si>
  <si>
    <t>fernanda.teixeira@iefp.pt</t>
  </si>
  <si>
    <t>Registo Predial e Comercial de Covilhã</t>
  </si>
  <si>
    <t>35122</t>
  </si>
  <si>
    <t>PRODUÇÃO DE ELETRICIDADE DE ORIGEM EÓLICA.</t>
  </si>
  <si>
    <t>ESTER DA CONCEIÇÃO MATA DOS SANTOS</t>
  </si>
  <si>
    <t>ester.santos@iefp.pt</t>
  </si>
  <si>
    <t>Registo Predial e Comercial de Espinho</t>
  </si>
  <si>
    <t>SANTO ISIDORO E LIVRAÇÃO</t>
  </si>
  <si>
    <t>35123</t>
  </si>
  <si>
    <t>PRODUÇÃO DE ELETRICIDADE DE ORIGEM SOLAR.</t>
  </si>
  <si>
    <t>MARIA TERESA ESTEVES MARQUES</t>
  </si>
  <si>
    <t>teresa.marques@iefp.pt</t>
  </si>
  <si>
    <t>Registo Predial e Comercial de Esposende     </t>
  </si>
  <si>
    <t>35124</t>
  </si>
  <si>
    <t>PRODUÇÃO DE ELETRICIDADE A PARTIR DE BIOMASSA.</t>
  </si>
  <si>
    <t>MARIA CRISTINA DA SILVA SOARES JALECA</t>
  </si>
  <si>
    <t>maria.jaleca@iefp.pt</t>
  </si>
  <si>
    <t>Registo Predial e Comercial de Estarreja     </t>
  </si>
  <si>
    <t>35125</t>
  </si>
  <si>
    <t>PRODUÇÃO DE ELETRICIDADE DE ORIGEM GEOTÉRMICA E DE OUTRA ORIGEM RENOVÁVEL.</t>
  </si>
  <si>
    <t>SÓNIA DO CARMO SIMÕES CARDOSO RIBEIRO</t>
  </si>
  <si>
    <t>sonia.ribeiro@iefp.pt</t>
  </si>
  <si>
    <t>Registo Predial e Comercial de Fafe</t>
  </si>
  <si>
    <t>35130</t>
  </si>
  <si>
    <t>TRANSPORTE DE ELETRICIDADE.</t>
  </si>
  <si>
    <t>DANILO ROSAMONTE LOPES DE ANDRADE SALVATERRA</t>
  </si>
  <si>
    <t>DANILO.SALVATERRA@IEFP.PT</t>
  </si>
  <si>
    <t>Registo Predial e Comercial de Figueira da Foz </t>
  </si>
  <si>
    <t>PENHA LONGA E PAÇOS DE GAIOLO</t>
  </si>
  <si>
    <t>35140</t>
  </si>
  <si>
    <t>DISTRIBUIÇÃO DE ELETRICIDADE.</t>
  </si>
  <si>
    <t>ANTÓNIO RUI MARQUES ROQUE ANTUNES</t>
  </si>
  <si>
    <t>rui.antunes@iefp.pt</t>
  </si>
  <si>
    <t>Registo Predial e Comercial de Gondomar         </t>
  </si>
  <si>
    <t>SANDE E SÃO LOURENÇO DO DOURO</t>
  </si>
  <si>
    <t>35151</t>
  </si>
  <si>
    <t>COMÉRCIO DE ELETRICIDADE, EXCETO PARA MOBILIDADE ELÉTRICA.</t>
  </si>
  <si>
    <t>ESTRELA MARIA MENESES ALMEIDA</t>
  </si>
  <si>
    <t>estrela.almeida@iefp.pt</t>
  </si>
  <si>
    <t>Registo Predial e Comercial de Guarda</t>
  </si>
  <si>
    <t>35152</t>
  </si>
  <si>
    <t>COMÉRCIO DE ELETRICIDADE PARA MOBILIDADE ELÉTRICA.</t>
  </si>
  <si>
    <t>FERNANDA MARIA TRIGO SILVA</t>
  </si>
  <si>
    <t>fernanda.t.silva@iefp.pt</t>
  </si>
  <si>
    <t>Registo Predial e Comercial de Lagos</t>
  </si>
  <si>
    <t>35160</t>
  </si>
  <si>
    <t>ARMAZENAMENTO DE ELETRICIDADE.</t>
  </si>
  <si>
    <t>ANA PAULA RODRIGUES CHAVES</t>
  </si>
  <si>
    <t>Ana.Paula.Chaves@iefp.pt</t>
  </si>
  <si>
    <t>Registo Predial e Comercial de Lamego</t>
  </si>
  <si>
    <t>35210</t>
  </si>
  <si>
    <t>PRODUÇÃO DE GÁS</t>
  </si>
  <si>
    <t>VÍTOR MANUEL MORADO SILVA</t>
  </si>
  <si>
    <t>vitor.silva@iefp.pt</t>
  </si>
  <si>
    <t>Registo Predial e Comercial de Loulé     </t>
  </si>
  <si>
    <t>35220</t>
  </si>
  <si>
    <t>DISTRIBUIÇÃO DE COMBUSTÍVEIS GASOSOS POR CONDUTAS</t>
  </si>
  <si>
    <t>ANABELA DOS SANTOS MARTINS ROMANA</t>
  </si>
  <si>
    <t>Registo Predial e Comercial de Mafra</t>
  </si>
  <si>
    <t>35230</t>
  </si>
  <si>
    <t>COMÉRCIO DE GÁS POR CONDUTAS.</t>
  </si>
  <si>
    <t>MARGARIDA TABORDA</t>
  </si>
  <si>
    <t>margarida.taborda@iefp.pt</t>
  </si>
  <si>
    <t>Registo Predial e Comercial de Marco de Canaveses</t>
  </si>
  <si>
    <t>35240</t>
  </si>
  <si>
    <t>ARMAZENAMENTO DE GÁS COMO PARTE DOS SERVIÇOS DE ABASTECIMENTO DA REDE.</t>
  </si>
  <si>
    <t>ANA ISABEL BRANCO VIEIRA</t>
  </si>
  <si>
    <t>ana.i.vieira@iefp.pt</t>
  </si>
  <si>
    <t>Registo Predial e Comercial de Moita</t>
  </si>
  <si>
    <t>35301</t>
  </si>
  <si>
    <t>PRODUÇÃO E DISTRIBUIÇÃO DE VAPOR, ÁGUA QUENTE E FRIA E AR FRIO POR CONDUTA</t>
  </si>
  <si>
    <t>MARGARIDA MARIA SOARES DO AMARAL</t>
  </si>
  <si>
    <t>margarida.amaral@iefp.pt</t>
  </si>
  <si>
    <t>Registo Predial e Comercial de Odivelas</t>
  </si>
  <si>
    <t>35302</t>
  </si>
  <si>
    <t>PRODUÇÃO DE GELO</t>
  </si>
  <si>
    <t>SANDRA NOGUEIRA</t>
  </si>
  <si>
    <t>sandra.nogueira@iefp.pt</t>
  </si>
  <si>
    <t>Registo Predial e Comercial de Ourém</t>
  </si>
  <si>
    <t>35400</t>
  </si>
  <si>
    <t>ATIVIDADES DOS CORRETORES E AGENTES DE ENERGIA ELÉTRICA E GÁS NATURAL.</t>
  </si>
  <si>
    <t>ANABELA DURÃO DE SOUSA</t>
  </si>
  <si>
    <t>anabela.sousa@iefp.pt</t>
  </si>
  <si>
    <t>Registo Predial e Comercial de Ovar</t>
  </si>
  <si>
    <t>36001</t>
  </si>
  <si>
    <t>CAPTAÇÃO E TRATAMENTO DE ÁGUA</t>
  </si>
  <si>
    <t>MARIA DE LURDES TEIXEIRA RAMOS</t>
  </si>
  <si>
    <t>maria.t.ramos@iefp.pt</t>
  </si>
  <si>
    <t>Registo Predial e Comercial de Palmela</t>
  </si>
  <si>
    <t>36002</t>
  </si>
  <si>
    <t>DISTRIBUIÇÃO DE ÁGUA</t>
  </si>
  <si>
    <t>MARIA ALEXANDRA DO NASCIMENTO SANTOS</t>
  </si>
  <si>
    <t>Registo Predial e Comercial de Pombal</t>
  </si>
  <si>
    <t>37001</t>
  </si>
  <si>
    <t>RECOLHA E DRENAGEM DE ÁGUAS RESIDUAIS</t>
  </si>
  <si>
    <t>JULIA FABIAO DA SILVA FERREIRA</t>
  </si>
  <si>
    <t>Julia.Silva@iefp.pt</t>
  </si>
  <si>
    <t>Registo Predial e Comercial de Ponte de Lima</t>
  </si>
  <si>
    <t>37002</t>
  </si>
  <si>
    <t>TRATAMENTO DE ÁGUAS RESIDUAIS</t>
  </si>
  <si>
    <t>PAULA MARIA MONTEIRO SILVA</t>
  </si>
  <si>
    <t>paula.m.silva@iefp.pt</t>
  </si>
  <si>
    <t>Registo Predial e Comercial de Portalegre</t>
  </si>
  <si>
    <t>38111</t>
  </si>
  <si>
    <t>RECOLHA DE RESÍDUOS INERTES</t>
  </si>
  <si>
    <t>JOSE ANTONIO PROENÇA MORGADO</t>
  </si>
  <si>
    <t>jose.morgado@iefp.pt</t>
  </si>
  <si>
    <t>Registo Predial e Comercial de Portimão</t>
  </si>
  <si>
    <t>UNIÃO DAS FREGUESIAS DE ANREADE E SÃO ROMÃO DE AREGOS</t>
  </si>
  <si>
    <t>38112</t>
  </si>
  <si>
    <t>RECOLHA DE OUTROS RESÍDUOS NÃO PERIGOSOS</t>
  </si>
  <si>
    <t>MARIA LURDES LOURENCO GOMES</t>
  </si>
  <si>
    <t>lurdes.gomes@iefp.pt</t>
  </si>
  <si>
    <t>Registo Predial e Comercial de Santa Maria da Feira</t>
  </si>
  <si>
    <t>UNIÃO DAS FREGUESIAS DE FELGUEIRAS E FEIRÃO</t>
  </si>
  <si>
    <t>38120</t>
  </si>
  <si>
    <t>RECOLHA DE RESÍDUOS PERIGOSOS</t>
  </si>
  <si>
    <t>NÍMIA CRISTINA OLIVEIRA SILVA</t>
  </si>
  <si>
    <t>nimia.silva@iefp.pt</t>
  </si>
  <si>
    <t>Registo Predial e Comercial de Santarém</t>
  </si>
  <si>
    <t>UNIÃO DAS FREGUESIAS DE FREIGIL E MIOMÃES</t>
  </si>
  <si>
    <t>38211</t>
  </si>
  <si>
    <t>DESMANTELAMENTO DE VEÍCULOS AUTOMÓVEIS, EM FIM DE VIDA</t>
  </si>
  <si>
    <t>JOSÉ FERNANDO CARVALHO MARTINS</t>
  </si>
  <si>
    <t>jose.martins@iefp.pt</t>
  </si>
  <si>
    <t>Registo Predial e Comercial de Santo Tirso</t>
  </si>
  <si>
    <t>UNIÃO DAS FREGUESIAS DE OVADAS E PANCHORRA</t>
  </si>
  <si>
    <t>38212</t>
  </si>
  <si>
    <t>DESMANTELAMENTO DE EQUIPAMENTOS ELÉTRICOS E ELETRÓNICOS, EM FIM DE VIDA</t>
  </si>
  <si>
    <t>ANA ISABEL GRANJA VICENTE MESTRE</t>
  </si>
  <si>
    <t>ana.mestre@iefp.pt</t>
  </si>
  <si>
    <t>Registo Predial e Comercial de Silves    </t>
  </si>
  <si>
    <t>UNIÃO DAS FREGUESIAS DE MATOSINHOS E LEÇA DA PALMEIRA</t>
  </si>
  <si>
    <t>Área Metropolitana do Porto</t>
  </si>
  <si>
    <t>38213</t>
  </si>
  <si>
    <t>DESMANTELAMENTO DE OUTROS EQUIPAMENTOS E BENS, EM FIM DE VIDA</t>
  </si>
  <si>
    <t>ANTONIO MANUEL NU CALADO</t>
  </si>
  <si>
    <t>antonio.calado@iefp.pt</t>
  </si>
  <si>
    <t>Registo Predial e Comercial de Tomar   </t>
  </si>
  <si>
    <t>UNIÃO DAS FREGUESIAS DE CUSTÓIAS, LEÇA DO BALIO E GUIFÕES</t>
  </si>
  <si>
    <t>38214</t>
  </si>
  <si>
    <t>VALORIZAÇÃO DE RESÍDUOS METÁLICOS</t>
  </si>
  <si>
    <t>ANGELA MARIA PIRES MATIAS</t>
  </si>
  <si>
    <t>angela.matias@iefp.pt</t>
  </si>
  <si>
    <t>Registo Predial e Comercial de Tondela</t>
  </si>
  <si>
    <t>38215</t>
  </si>
  <si>
    <t>VALORIZAÇÃO DE RESÍDUOS NÃO METÁLICOS.</t>
  </si>
  <si>
    <t>JOSÉ FRANCISCO DA SILVA TORRES</t>
  </si>
  <si>
    <t>JOSE.TORRES@IEFP.PT</t>
  </si>
  <si>
    <t>Registo Predial e Comercial de Torres Novas     </t>
  </si>
  <si>
    <t>UNIÃO DAS FREGUESIAS DE PERAFITA, LAVRA E SANTA CRUZ DO BISPO</t>
  </si>
  <si>
    <t>38220</t>
  </si>
  <si>
    <t>VALORIZAÇÃO ENERGÉTICA.</t>
  </si>
  <si>
    <t>SONIA MARIA S. ALMEIDA MARQUES</t>
  </si>
  <si>
    <t>sonia.marques@iefp.pt</t>
  </si>
  <si>
    <t>Registo Predial e Comercial de Torres Vedras    </t>
  </si>
  <si>
    <t>UNIÃO DAS FREGUESIAS DE SÃO MAMEDE DE INFESTA E SENHORA DA HORA</t>
  </si>
  <si>
    <t>38230</t>
  </si>
  <si>
    <t>OUTRAS OPERAÇÕES DE VALORIZAÇÕES DE RESÍDUOS.</t>
  </si>
  <si>
    <t>MÁRIO JÚLIO SANTOS N. CARDOSO</t>
  </si>
  <si>
    <t>mario.cardoso@iefp.pt</t>
  </si>
  <si>
    <t>Registo Predial e Comercial de Viana do Castelo</t>
  </si>
  <si>
    <t>UNIÃO DAS FREGUESIAS DE RAIVA, PEDORIDO E PARAÍSO</t>
  </si>
  <si>
    <t>38310</t>
  </si>
  <si>
    <t>INCINERAÇÃO SEM VALORIZAÇÃO ENERGÉTICA.</t>
  </si>
  <si>
    <t>CRISTINA MARIA DA SILVA MAURICIO DUARTE</t>
  </si>
  <si>
    <t>cristina.mauricio@iefp.pt</t>
  </si>
  <si>
    <t>Registo Predial e Comercial de Vila do Conde</t>
  </si>
  <si>
    <t>38320</t>
  </si>
  <si>
    <t>DEPOSIÇÃO EM ATERRO OU ARMAZENAMENTO PERMANENTE.</t>
  </si>
  <si>
    <t>ANA PAULA SALVADO DOS ANJOS CANELAS CORREIA</t>
  </si>
  <si>
    <t>ana.ac.correia@iefp.pt</t>
  </si>
  <si>
    <t>Registo Predial e Comercial de Vila Nova de Famalicão</t>
  </si>
  <si>
    <t>38330</t>
  </si>
  <si>
    <t>OUTRAS OPERAÇÕES DE ELIMINAÇÃO DE RESÍDUOS.</t>
  </si>
  <si>
    <t>ANA PAULA DA SILVA MORGADO MORAIS</t>
  </si>
  <si>
    <t>ana.morais@iefp.pt</t>
  </si>
  <si>
    <t>Registo Predial e Comercial de Vila Real</t>
  </si>
  <si>
    <t>39000</t>
  </si>
  <si>
    <t>REMEDIAÇÃO E OUTRAS ATIVIDADES DOS SERVIÇOS DE GESTÃO DE RESÍDUOS</t>
  </si>
  <si>
    <t>ROSA MARIA AFONSO VIEIRA PESTANA TRINDADE</t>
  </si>
  <si>
    <t>rosa.trindade@iefp.pt</t>
  </si>
  <si>
    <t>Registo Predial e Comercial de Vila Verde</t>
  </si>
  <si>
    <t>41000</t>
  </si>
  <si>
    <t>CONSTRUÇÃO DE EDIFÍCIOS RESIDENCIAIS E NÃO RESIDENCIAIS</t>
  </si>
  <si>
    <t>MARIA EDUARDA ROSAS DA SILVA FERNANDES</t>
  </si>
  <si>
    <t>eduarda.fernandes@iefp.pt</t>
  </si>
  <si>
    <t>Registo Predial e Comercial de Viseu</t>
  </si>
  <si>
    <t>42110</t>
  </si>
  <si>
    <t>CONSTRUÇÃO DE ESTRADAS E AUTOESTRADAS.</t>
  </si>
  <si>
    <t>RUI PEDRO PRATA PEREIRA</t>
  </si>
  <si>
    <t>rui.p.pereira@iefp.pt</t>
  </si>
  <si>
    <t>Registo Predial e Comercial do Seixal</t>
  </si>
  <si>
    <t>UNIÃO DAS FREGUESIAS DE SOBRADO E BAIRROS</t>
  </si>
  <si>
    <t>42120</t>
  </si>
  <si>
    <t>CONSTRUÇÃO DE VIAS-FÉRREAS DE SUPERFÍCIE E SUBTERRÂNEAS</t>
  </si>
  <si>
    <t>CELIA MARIA PAULO HIPOLITO</t>
  </si>
  <si>
    <t>celia.hipolito@iefp.pt</t>
  </si>
  <si>
    <t>Registo Predial e Comercial e Automóvel de Chaves     </t>
  </si>
  <si>
    <t>42130</t>
  </si>
  <si>
    <t>CONSTRUÇÃO DE PONTES E TÚNEIS</t>
  </si>
  <si>
    <t>LUIS FILIPE PEREIRA DE CARVALHO</t>
  </si>
  <si>
    <t>filipe.carvalho@iefp.pt</t>
  </si>
  <si>
    <t>Registo Predial e Comercial de Olhão</t>
  </si>
  <si>
    <t>42210</t>
  </si>
  <si>
    <t>CONSTRUÇÃO DE REDES DE TRANSPORTE DE ÁGUAS, DE ESGOTOS E DE OUTROS FLUIDOS</t>
  </si>
  <si>
    <t>ANA MARIA RAPOSO CARVALHO</t>
  </si>
  <si>
    <t>ana.r.carvalho@iefp.pt</t>
  </si>
  <si>
    <t>Registo Predial e Comercial de Aveiro</t>
  </si>
  <si>
    <t>42220</t>
  </si>
  <si>
    <t>CONSTRUÇÃO DE REDES DE TRANSPORTE E DISTRIBUIÇÃO DE ELETRICIDADE E REDES DE TELECOMUNICAÇÕES</t>
  </si>
  <si>
    <t>MARIA FATIMA AGOSTINHO</t>
  </si>
  <si>
    <t>fatima.agostinho@iefp.pt</t>
  </si>
  <si>
    <t>Registo de Felgueiras na Loja de Cidadão  </t>
  </si>
  <si>
    <t>42910</t>
  </si>
  <si>
    <t>ENGENHARIA HIDRÁULICA</t>
  </si>
  <si>
    <t>MARIA DE FATIMA TEIXEIRA DIAS DE MATOS</t>
  </si>
  <si>
    <t>fatima.matos@iefp.pt</t>
  </si>
  <si>
    <t>Registo de Gavião     </t>
  </si>
  <si>
    <t>42990</t>
  </si>
  <si>
    <t>CONSTRUÇÃO DE OUTRAS OBRAS DE ENGENHARIA CIVIL, N.E.</t>
  </si>
  <si>
    <t>LEONEL JOSE DOS REIS</t>
  </si>
  <si>
    <t>leonel.reis@iefp.pt</t>
  </si>
  <si>
    <t>Registo de Guimarães  </t>
  </si>
  <si>
    <t>43110</t>
  </si>
  <si>
    <t>DEMOLIÇÃO</t>
  </si>
  <si>
    <t>ANDREA SOARES DA CONCEIÇÃO HENRIQUES</t>
  </si>
  <si>
    <t>andrea.henriques@iefp.pt</t>
  </si>
  <si>
    <t>Registo de Lisboa na Fontes Pereira de Melo        </t>
  </si>
  <si>
    <t>43120</t>
  </si>
  <si>
    <t>PREPARAÇÃO DOS LOCAIS DE CONSTRUÇÃO</t>
  </si>
  <si>
    <t>JORGE FRIAS RODRIGUES</t>
  </si>
  <si>
    <t>jorge.rodrigues@iefp.pt</t>
  </si>
  <si>
    <t>Registo de Lisboa no Campus de Justiça - Ed. L (Parque das Nações)</t>
  </si>
  <si>
    <t>43130</t>
  </si>
  <si>
    <t>PERFURAÇÕES E SONDAGENS</t>
  </si>
  <si>
    <t>MARIA LUÍSA FREIRE FALCÃO</t>
  </si>
  <si>
    <t>luisa.falcao@iefp.pt</t>
  </si>
  <si>
    <t>Registos Centrais de Lisboa        </t>
  </si>
  <si>
    <t>43210</t>
  </si>
  <si>
    <t>INSTALAÇÃO ELÉTRICA</t>
  </si>
  <si>
    <t>CLARA LUISA DE MATOS BRAVO CAVALEIRO</t>
  </si>
  <si>
    <t>clara.cavaleiro@iefp.pt</t>
  </si>
  <si>
    <t>Serviços de Registo da Região Autónoma da Madeira</t>
  </si>
  <si>
    <t>43221</t>
  </si>
  <si>
    <t>INSTALAÇÃO DE CANALIZAÇÕES</t>
  </si>
  <si>
    <t>MARIA DA GRAÇA VICENTE RIBEIRO CASTRO REYNAUD</t>
  </si>
  <si>
    <t>gcastro@iefp.pt</t>
  </si>
  <si>
    <t>Soluções Integradas de Registo (SIR) </t>
  </si>
  <si>
    <t>43222</t>
  </si>
  <si>
    <t>INSTALAÇÃO DE CLIMATIZAÇÃO</t>
  </si>
  <si>
    <t>HERMINIO MARTINS DOS SANTOS</t>
  </si>
  <si>
    <t>herminio.santos@iefp.pt</t>
  </si>
  <si>
    <t>43230</t>
  </si>
  <si>
    <t>INSTALAÇÃO DE ISOLAMENTO.</t>
  </si>
  <si>
    <t>JOÃO DIAS LOPES</t>
  </si>
  <si>
    <t>joao.dias.lopes@iefp.pt</t>
  </si>
  <si>
    <t>43240</t>
  </si>
  <si>
    <t>OUTRAS INSTALAÇÕES EM CONSTRUÇÕES.</t>
  </si>
  <si>
    <t>CARLA MARIA POUPA BATISTA RODRIGUES</t>
  </si>
  <si>
    <t>carla.rodrigues@iefp.pt</t>
  </si>
  <si>
    <t>43310</t>
  </si>
  <si>
    <t>ESTUCAGEM</t>
  </si>
  <si>
    <t>ANA PAULA NUNES VITORINO</t>
  </si>
  <si>
    <t>ana.vitorino@iefp.pt</t>
  </si>
  <si>
    <t>UNIÃO DAS FREGUESIAS DE ALHÕES, BUSTELO, GRALHEIRA E RAMIRES</t>
  </si>
  <si>
    <t>43320</t>
  </si>
  <si>
    <t>MONTAGEM DE TRABALHOS DE CARPINTARIA E DE CAIXILHARIA</t>
  </si>
  <si>
    <t>FILIPA INES DE SOUSA E ALVIM OLIVEIRA MATEUS</t>
  </si>
  <si>
    <t>filipa.mateus@iefp.pt</t>
  </si>
  <si>
    <t>43330</t>
  </si>
  <si>
    <t>REVESTIMENTO DE PAVIMENTOS E DE PAREDES</t>
  </si>
  <si>
    <t>MARIA TERESA AGOSTINHO COSTA COELHO</t>
  </si>
  <si>
    <t>teresa.coelho@iefp.pt</t>
  </si>
  <si>
    <t>43340</t>
  </si>
  <si>
    <t>PINTURA E COLOCAÇÃO DE VIDROS</t>
  </si>
  <si>
    <t>RUTE ISABEL SEQUEIRA DE SOUSA</t>
  </si>
  <si>
    <t>RUTE.SOUSA@IEFP.PT</t>
  </si>
  <si>
    <t>43350</t>
  </si>
  <si>
    <t>OUTRAS ATIVIDADES DE ACABAMENTO EM EDIFÍCIOS.</t>
  </si>
  <si>
    <t>MARIA MANUELA OLIVEIRA QUENDERA</t>
  </si>
  <si>
    <t>manuela.quendera@iefp.pt</t>
  </si>
  <si>
    <t>UNIÃO DAS FREGUESIAS DE CERNADELO E LOUSADA (SÃO MIGUEL E SANTA MARGARIDA)</t>
  </si>
  <si>
    <t>43410</t>
  </si>
  <si>
    <t>ATIVIDADES DE COLOCAÇÃO DE TELHADOS E COBERTURAS</t>
  </si>
  <si>
    <t>FERNANDA MARIA MOREIRA DE SOUSA</t>
  </si>
  <si>
    <t>fernanda.sousa@iefp.pt</t>
  </si>
  <si>
    <t>43420</t>
  </si>
  <si>
    <t>OUTRAS ATIVIDADES ESPECIALIZADAS DE CONSTRUÇÃO NA CONSTRUÇÃO DE EDIFÍCIOS.</t>
  </si>
  <si>
    <t>ANA MARIA ROCHA PEREIRA</t>
  </si>
  <si>
    <t>ana.r.pereira@iefp.pt</t>
  </si>
  <si>
    <t>43500</t>
  </si>
  <si>
    <t>ATIVIDADES ESPECIALIZADAS DE CONSTRUÇÃO EM ENGENHARIA CIVIL.</t>
  </si>
  <si>
    <t>ANA LUÍSA MENDES DOS REIS</t>
  </si>
  <si>
    <t>ana.reis@iefp.pt</t>
  </si>
  <si>
    <t>43600</t>
  </si>
  <si>
    <t>ATIVIDADES DE SERVIÇOS DE INTERMEDIAÇÃO PARA SERVIÇOS ESPECIALIZADOS DE CONSTRUÇÃO.</t>
  </si>
  <si>
    <t>MARIA DO ANJO CRESPO TORRÃO</t>
  </si>
  <si>
    <t>maria.t.santos@iefp.pt</t>
  </si>
  <si>
    <t>43910</t>
  </si>
  <si>
    <t>ATIVIDADES DE ALVENARIA E ASSENTAMENTO DE TIJOLOS.</t>
  </si>
  <si>
    <t>MARIA DA PURIFICAÇÃO DIAS OLIVEIRA</t>
  </si>
  <si>
    <t>maria.dias.oliveira@iefp.pt</t>
  </si>
  <si>
    <t>43991</t>
  </si>
  <si>
    <t>ALUGUER DE EQUIPAMENTO DE CONSTRUÇÃO E DE DEMOLIÇÃO, COM OPERADOR</t>
  </si>
  <si>
    <t>ISABEL ANJOS</t>
  </si>
  <si>
    <t>isabel.anjos@iefp.pt</t>
  </si>
  <si>
    <t>43992</t>
  </si>
  <si>
    <t>OUTRAS ATIVIDADES ESPECIALIZADAS DE CONSTRUÇÃO DIVERSAS, N. E.</t>
  </si>
  <si>
    <t>JOSÉ DOMINGOS SANCHES AMBRÓSIO</t>
  </si>
  <si>
    <t>jose.ambrosio@iefp.pt</t>
  </si>
  <si>
    <t>UNIÃO DAS FREGUESIAS DE CRISTELOS, BOIM E ORDEM</t>
  </si>
  <si>
    <t>46110</t>
  </si>
  <si>
    <t>ATIVIDADES DOS AGENTES DO COMÉRCIO POR GROSSO DE MATÉRIAS-PRIMAS AGRÍCOLAS E TÊXTEIS, ANIMAIS VIVOS E PRODUTOS SEMIACABADOS</t>
  </si>
  <si>
    <t>ZITA AMBROSIO</t>
  </si>
  <si>
    <t>zita.ambrosio@iefp.pt</t>
  </si>
  <si>
    <t>UNIÃO DAS FREGUESIAS DE FIGUEIRAS E COVAS</t>
  </si>
  <si>
    <t>46120</t>
  </si>
  <si>
    <t>ATIVIDADES DOS AGENTES DO COMÉRCIO POR GROSSO DE COMBUSTÍVEIS, MINÉRIOS, METAIS E DE PRODUTOS QUÍMICOS PARA A INDÚSTRIA</t>
  </si>
  <si>
    <t>JOSE MANUEL TEIXEIRA COSTA</t>
  </si>
  <si>
    <t>jose.t.costa@iefp.pt</t>
  </si>
  <si>
    <t>UNIÃO DAS FREGUESIAS DE LUSTOSA E BARROSAS (SANTO ESTÊVÃO)</t>
  </si>
  <si>
    <t>46130</t>
  </si>
  <si>
    <t>ATIVIDADES DOS AGENTES DO COMÉRCIO POR GROSSO DE MADEIRA E MATERIAIS DE CONSTRUÇÃO</t>
  </si>
  <si>
    <t>LEONOR MARIA DIAS PALMA</t>
  </si>
  <si>
    <t>LEONOR.PALMA@IEFP.PT</t>
  </si>
  <si>
    <t>UNIÃO DAS FREGUESIAS DE NESPEREIRA E CASAIS</t>
  </si>
  <si>
    <t>46140</t>
  </si>
  <si>
    <t>ATIVIDADES DOS AGENTES DO COMÉRCIO POR GROSSO DE MÁQUINAS, EQUIPAMENTO INDUSTRIAL, EMBARCAÇÕES E AERONAVES</t>
  </si>
  <si>
    <t>PAULA SERGIA BEXIGA CORREIA</t>
  </si>
  <si>
    <t>paula.sergia@iefp.pt</t>
  </si>
  <si>
    <t>UNIÃO DAS FREGUESIAS DE SILVARES, PIAS, NOGUEIRA E ALVARENGA</t>
  </si>
  <si>
    <t>46150</t>
  </si>
  <si>
    <t>ATIVIDADES DOS AGENTES DO COMÉRCIO POR GROSSO DE MOBILIÁRIO, ARTIGOS PARA USO DOMÉSTICO E FERRAGENS</t>
  </si>
  <si>
    <t>ALBERTO BARRADAS</t>
  </si>
  <si>
    <t>alberto.barradas@iefp.pt</t>
  </si>
  <si>
    <t>46160</t>
  </si>
  <si>
    <t>ATIVIDADES DOS AGENTES DO COMÉRCIO POR GROSSO DE TÊXTEIS, VESTUÁRIO, CALÇADO E ARTIGOS DE COURO E PELE</t>
  </si>
  <si>
    <t>GRAÇA MARIA VIEIRA DO PASSO</t>
  </si>
  <si>
    <t>gpasso@iefp.pt</t>
  </si>
  <si>
    <t>46170</t>
  </si>
  <si>
    <t>ATIVIDADES DOS AGENTES DO COMÉRCIO POR GROSSO DE PRODUTOS ALIMENTARES, BEBIDAS E TABACO</t>
  </si>
  <si>
    <t>MARIA GUERREIRO LOPES</t>
  </si>
  <si>
    <t>maria.guerreiro.lopes@iefp.pt</t>
  </si>
  <si>
    <t>46180</t>
  </si>
  <si>
    <t>ATIVIDADES DOS AGENTES DO COMÉRCIO POR GROSSO DE OUTROS PRODUTOS</t>
  </si>
  <si>
    <t>ARMANDO JOÃO FERREIRA DOS SANTOS</t>
  </si>
  <si>
    <t>armando.santos@iefp.pt</t>
  </si>
  <si>
    <t>46190</t>
  </si>
  <si>
    <t>ATIVIDADES DOS AGENTES DO COMÉRCIO POR GROSSO NÃO ESPECIALIZADO</t>
  </si>
  <si>
    <t>ANTÓNIO PAULO CIPRIANO</t>
  </si>
  <si>
    <t>paulo.cipriano@iefp.pt</t>
  </si>
  <si>
    <t>46211</t>
  </si>
  <si>
    <t>COMÉRCIO POR GROSSO DE ALIMENTOS PARA ANIMAIS</t>
  </si>
  <si>
    <t>MARIA INÊS LOPES GONÇALVES FERREIRA</t>
  </si>
  <si>
    <t>maria.ines.ferreira@iefp.pt</t>
  </si>
  <si>
    <t>46212</t>
  </si>
  <si>
    <t>COMÉRCIO POR GROSSO DE TABACO EM BRUTO</t>
  </si>
  <si>
    <t>MARIA MANUELA SILVA TAVARES</t>
  </si>
  <si>
    <t>manuela.tavares@iefp.pt</t>
  </si>
  <si>
    <t>46213</t>
  </si>
  <si>
    <t>COMÉRCIO POR GROSSO DE CORTIÇA EM BRUTO</t>
  </si>
  <si>
    <t>MARGARIDA TEIXEIRA PINTO</t>
  </si>
  <si>
    <t>margarida.pinto@iefp.pt</t>
  </si>
  <si>
    <t>46214</t>
  </si>
  <si>
    <t>COMÉRCIO POR GROSSO DE CEREAIS, SEMENTES, LEGUMINOSAS, OLEAGINOSAS E OUTRAS MATÉRIAS-PRIMAS AGRÍCOLAS</t>
  </si>
  <si>
    <t>YVELINE ROSA</t>
  </si>
  <si>
    <t>yveline.rosa@iefp.pt</t>
  </si>
  <si>
    <t>46220</t>
  </si>
  <si>
    <t>COMÉRCIO POR GROSSO DE FLORES E PLANTAS</t>
  </si>
  <si>
    <t>MARIA JOSE DIAS VAZ</t>
  </si>
  <si>
    <t>MARIA.VAZ@IEFP.PT</t>
  </si>
  <si>
    <t>46230</t>
  </si>
  <si>
    <t>COMÉRCIO POR GROSSO DE ANIMAIS VIVOS</t>
  </si>
  <si>
    <t>SOFIA ALEXANDRA CABRAL MENDES BATISTA</t>
  </si>
  <si>
    <t>sofia.batista@iefp.pt</t>
  </si>
  <si>
    <t>46240</t>
  </si>
  <si>
    <t>COMÉRCIO POR GROSSO DE PELES E COURO</t>
  </si>
  <si>
    <t>MÁRIO JÚLIO C. GOUVEIA PINTO</t>
  </si>
  <si>
    <t>mario.pinto@iefp.pt</t>
  </si>
  <si>
    <t>46311</t>
  </si>
  <si>
    <t>COMÉRCIO POR GROSSO DE FRUTA E DE PRODUTOS HORTÍCOLAS, EXCETO BATATA</t>
  </si>
  <si>
    <t>PAULO ALVES</t>
  </si>
  <si>
    <t>paulo.alves@iefp.pt</t>
  </si>
  <si>
    <t>46312</t>
  </si>
  <si>
    <t>COMÉRCIO POR GROSSO DE BATATA</t>
  </si>
  <si>
    <t>PAULA CRISTINA MARTINS MIGUEL ALCOBIA</t>
  </si>
  <si>
    <t>paula.alcobia@iefp.pt</t>
  </si>
  <si>
    <t>46321</t>
  </si>
  <si>
    <t>COMÉRCIO POR GROSSO DE CARNE E PRODUTOS À BASE DE CARNE</t>
  </si>
  <si>
    <t>CARLA MARIA CARDOSO DA SILVA BACALHAU</t>
  </si>
  <si>
    <t>carla.c.silva@iefp.pt</t>
  </si>
  <si>
    <t>46322</t>
  </si>
  <si>
    <t>COMÉRCIO POR GROSSO DE PEIXE, CRUSTÁCEOS E MOLUSCOS E PRODUTOS À BASE DE PEIXE</t>
  </si>
  <si>
    <t>MARIA DE FATIMA HORTELA LOUREIRO</t>
  </si>
  <si>
    <t>fatima.loureiro@iefp.pt</t>
  </si>
  <si>
    <t>46331</t>
  </si>
  <si>
    <t>COMÉRCIO POR GROSSO DE LEITE, SEUS DERIVADOS E OVOS</t>
  </si>
  <si>
    <t>MARIA CLAUDIA MARQUES FERREIRA FREITAS</t>
  </si>
  <si>
    <t>claudia.freitas@iefp.pt</t>
  </si>
  <si>
    <t>46332</t>
  </si>
  <si>
    <t>COMÉRCIO POR GROSSO DE AZEITE, ÓLEOS E GORDURAS ALIMENTARES</t>
  </si>
  <si>
    <t>PAULA MARIA FERREIRA BARTOLOMEU</t>
  </si>
  <si>
    <t>paula.bartolomeu@iefp.pt</t>
  </si>
  <si>
    <t>46341</t>
  </si>
  <si>
    <t>COMÉRCIO POR GROSSO DE BEBIDAS ALCOÓLICAS</t>
  </si>
  <si>
    <t>ANA MARIA DA SILVA NETO</t>
  </si>
  <si>
    <t>ana.neto@iefp.pt</t>
  </si>
  <si>
    <t>46342</t>
  </si>
  <si>
    <t>COMÉRCIO POR GROSSO DE BEBIDAS NÃO ALCOÓLICAS</t>
  </si>
  <si>
    <t>JOSE MANUEL LEITE BOLHAQUEIRO</t>
  </si>
  <si>
    <t>jose.bolhaqueiro@iefp.pt</t>
  </si>
  <si>
    <t>46350</t>
  </si>
  <si>
    <t>COMÉRCIO POR GROSSO DE TABACO</t>
  </si>
  <si>
    <t>MARIA DO CEU C. B. MENDES</t>
  </si>
  <si>
    <t>46361</t>
  </si>
  <si>
    <t>COMÉRCIO POR GROSSO DE AÇÚCAR</t>
  </si>
  <si>
    <t>ISABEL CONCEIÇÃO GONÇALVES FONSECA</t>
  </si>
  <si>
    <t>isabel.fonseca@iefp.pt</t>
  </si>
  <si>
    <t>46362</t>
  </si>
  <si>
    <t>COMÉRCIO POR GROSSO DE CHOCOLATE E DE PRODUTOS DE CONFEITARIA</t>
  </si>
  <si>
    <t>MARIA PAULA COSTA NUNES LOPES</t>
  </si>
  <si>
    <t>maria.p.lopes@iefp.pt</t>
  </si>
  <si>
    <t>46370</t>
  </si>
  <si>
    <t>COMÉRCIO POR GROSSO DE CAFÉ, CHÁ, CACAU E ESPECIARIAS</t>
  </si>
  <si>
    <t>MARIA JOSÉ MARTINS MALHEIRO</t>
  </si>
  <si>
    <t>mjose.martins@iefp.pt</t>
  </si>
  <si>
    <t>46380</t>
  </si>
  <si>
    <t>COMÉRCIO POR GROSSO DE OUTROS PRODUTOS ALIMENTARES</t>
  </si>
  <si>
    <t>MARIA EUGÉNIA SANTOS</t>
  </si>
  <si>
    <t>maria.e.santos@iefp.pt</t>
  </si>
  <si>
    <t>46390</t>
  </si>
  <si>
    <t>COMÉRCIO POR GROSSO NÃO ESPECIALIZADO DE PRODUTOS ALIMENTARES, BEBIDAS E TABACO</t>
  </si>
  <si>
    <t>MARINA SOUSA RIBEIRO QUINTINO</t>
  </si>
  <si>
    <t>marina.quintino@iefp.pt</t>
  </si>
  <si>
    <t>46410</t>
  </si>
  <si>
    <t>COMÉRCIO POR GROSSO DE TÊXTEIS</t>
  </si>
  <si>
    <t>ARMANDO HELDER MENDES DE MATOS</t>
  </si>
  <si>
    <t>armando.matos@iefp.pt</t>
  </si>
  <si>
    <t>46421</t>
  </si>
  <si>
    <t>COMÉRCIO POR GROSSO DE VESTUÁRIO E DE ACESSÓRIOS</t>
  </si>
  <si>
    <t>JOSE TEIXEIRA MONTEIRO</t>
  </si>
  <si>
    <t>jose.t.monteiro@iefp.pt</t>
  </si>
  <si>
    <t>46422</t>
  </si>
  <si>
    <t>COMÉRCIO POR GROSSO DE CALÇADO</t>
  </si>
  <si>
    <t>MARIA DALILA DA SILVA NOVAIS</t>
  </si>
  <si>
    <t>dalila.novais@iefp.pt</t>
  </si>
  <si>
    <t>46430</t>
  </si>
  <si>
    <t>COMÉRCIO POR GROSSO DE ELETRODOMÉSTICOS.</t>
  </si>
  <si>
    <t>SÓNIA CRISTINA ELVAS CIRÍACO</t>
  </si>
  <si>
    <t>sonia.miranda@iefp.pt</t>
  </si>
  <si>
    <t>46441</t>
  </si>
  <si>
    <t>COMÉRCIO POR GROSSO DE LOUÇAS EM CERÂMICA E EM VIDRO</t>
  </si>
  <si>
    <t>MARIA ALDINA ESTEVES CATARINO CARVALHO</t>
  </si>
  <si>
    <t>aldina.carvalho@iefp.pt</t>
  </si>
  <si>
    <t>46442</t>
  </si>
  <si>
    <t>COMÉRCIO POR GROSSO DE PRODUTOS DE LIMPEZA</t>
  </si>
  <si>
    <t>CASSILDA GONÇALVES VEIGA</t>
  </si>
  <si>
    <t>cassilda.veiga@iefp.pt</t>
  </si>
  <si>
    <t>46450</t>
  </si>
  <si>
    <t>COMÉRCIO POR GROSSO DE PERFUMES E DE PRODUTOS DE HIGIENE</t>
  </si>
  <si>
    <t>AMELIA CARMINDA PARADA MENDES</t>
  </si>
  <si>
    <t>amelia.mendes@iefp.pt</t>
  </si>
  <si>
    <t>46460</t>
  </si>
  <si>
    <t>COMÉRCIO POR GROSSO DE PRODUTOS FARMACÊUTICOS E MÉDICOS</t>
  </si>
  <si>
    <t>CECILIA SEIXAS</t>
  </si>
  <si>
    <t>cecilia.seixas@iefp.pt</t>
  </si>
  <si>
    <t>46471</t>
  </si>
  <si>
    <t>COMÉRCIO POR GROSSO DE MOBILIÁRIO PARA USO DOMÉSTICO, CARPETES, TAPETES E ARTIGOS DE ILUMINAÇÃO</t>
  </si>
  <si>
    <t>MARIA ISABEL OLIVEIRA VASCONCELOS ARADA</t>
  </si>
  <si>
    <t>isabel.arada@iefp.pt</t>
  </si>
  <si>
    <t>46472</t>
  </si>
  <si>
    <t>COMÉRCIO POR GROSSO DE MOBILIÁRIO DE ESCRITÓRIO</t>
  </si>
  <si>
    <t>ALDA CAROLINA CARREIRA DA SILVA</t>
  </si>
  <si>
    <t>alda.silva@iefp.pt</t>
  </si>
  <si>
    <t>46480</t>
  </si>
  <si>
    <t>COMÉRCIO POR GROSSO DE RELÓGIOS E DE ARTIGOS DE OURIVESARIA E JOALHARIA</t>
  </si>
  <si>
    <t>JOSÉ MANUEL DOS SANTOS GOMES</t>
  </si>
  <si>
    <t>jose.s.gomes@iefp.pt</t>
  </si>
  <si>
    <t>46491</t>
  </si>
  <si>
    <t>COMÉRCIO POR GROSSO DE ARTIGOS DE PAPELARIA</t>
  </si>
  <si>
    <t>BERTA MARIA GOMES</t>
  </si>
  <si>
    <t>berta.gomes@iefp.pt</t>
  </si>
  <si>
    <t>46492</t>
  </si>
  <si>
    <t>COMÉRCIO POR GROSSO DE LIVROS, REVISTAS E JORNAIS</t>
  </si>
  <si>
    <t>ANA CRISTINA GASPAR ALVES</t>
  </si>
  <si>
    <t>CAlves@iefp.pt</t>
  </si>
  <si>
    <t>46493</t>
  </si>
  <si>
    <t>COMÉRCIO POR GROSSO DE BRINQUEDOS, JOGOS E ARTIGOS DE DESPORTO</t>
  </si>
  <si>
    <t>MARIA LEONILDE FERNANDES HENRIQUES</t>
  </si>
  <si>
    <t>leonilde.henriques@iefp.pt</t>
  </si>
  <si>
    <t>46494</t>
  </si>
  <si>
    <t>OUTRO COMÉRCIO POR GROSSO DE BENS DE CONSUMO, N. E.</t>
  </si>
  <si>
    <t>HELENA MARIA DUARTE FERREIRA</t>
  </si>
  <si>
    <t>helena.ferreira@iefp.pt</t>
  </si>
  <si>
    <t>46501</t>
  </si>
  <si>
    <t>COMÉRCIO POR GROSSO DE COMPUTADORES, EQUIPAMENTOS PERIFÉRICOS E PROGRAMAS INFORMÁTICOS</t>
  </si>
  <si>
    <t>MARIO JOSE SARAIVA CACAO</t>
  </si>
  <si>
    <t>mario.cacao@iefp.pt</t>
  </si>
  <si>
    <t>46502</t>
  </si>
  <si>
    <t>COMÉRCIO POR GROSSO DE EQUIPAMENTOS ELETRÓNICOS, DE TELECOMUNICAÇÕES E SUAS PARTES</t>
  </si>
  <si>
    <t>LUIS MANUEL NUNES GONZAFA FIGUEIRA</t>
  </si>
  <si>
    <t>luis.figueira@iefp.pt</t>
  </si>
  <si>
    <t>46503</t>
  </si>
  <si>
    <t>COMÉRCIO POR GROSSO DE OUTRAS MÁQUINAS E MATERIAL DE ESCRITÓRIO</t>
  </si>
  <si>
    <t>ANTONIO MELICIO</t>
  </si>
  <si>
    <t>antonio.melicio@iefp.pt</t>
  </si>
  <si>
    <t>Serviço do Emprego do Porto</t>
  </si>
  <si>
    <t>46610</t>
  </si>
  <si>
    <t>COMÉRCIO POR GROSSO DE MÁQUINAS E EQUIPAMENTOS AGRÍCOLAS E SUAS PEÇAS E ACESSÓRIOS</t>
  </si>
  <si>
    <t>GRAÇA MARIA MACHADO ALVES</t>
  </si>
  <si>
    <t>graca.alves@iefp.pt</t>
  </si>
  <si>
    <t>46620</t>
  </si>
  <si>
    <t>COMÉRCIO POR GROSSO DE MÁQUINAS-FERRAMENTAS</t>
  </si>
  <si>
    <t>MARIA DE LURDES FERROMAU FERNANDES</t>
  </si>
  <si>
    <t>46630</t>
  </si>
  <si>
    <t>COMÉRCIO POR GROSSO DE MÁQUINAS PARA A INDÚSTRIA EXTRATIVA, CONSTRUÇÃO E ENGENHARIA CIVIL</t>
  </si>
  <si>
    <t>JORGE MIGUEL DE OLIVEIRA DIAS MATOS LOPES</t>
  </si>
  <si>
    <t>jorge.lopes@iefp.pt</t>
  </si>
  <si>
    <t>UNIÃO DAS FREGUESIAS DE CEDOFEITA, SANTO ILDEFONSO, SÉ, MIRAGAIA, SÃO NICOLAU E VITÓRIA</t>
  </si>
  <si>
    <t>46641</t>
  </si>
  <si>
    <t>COMÉRCIO POR GROSSO DE MÁQUINAS PARA A INDÚSTRIA TÊXTIL, MÁQUINAS DE COSTURA E DE TRICOTAR</t>
  </si>
  <si>
    <t>MARIA MANUELA RODRIGUES SERRANO ESTEVES</t>
  </si>
  <si>
    <t>manuela.esteves@iefp.pt</t>
  </si>
  <si>
    <t>46642</t>
  </si>
  <si>
    <t>COMÉRCIO POR GROSSO DE OUTRAS MÁQUINAS E EQUIPAMENTOS, N. E.</t>
  </si>
  <si>
    <t>ANA MARIA MARQUES FRASCO</t>
  </si>
  <si>
    <t>ana.frasco@iefp.pt</t>
  </si>
  <si>
    <t>46711</t>
  </si>
  <si>
    <t>COMÉRCIO POR GROSSO DE VEÍCULOS AUTOMÓVEIS LIGEIROS.</t>
  </si>
  <si>
    <t>ORLANDO LARES ROSMANINHO</t>
  </si>
  <si>
    <t>orlando.rosmaninho@iefp.pt</t>
  </si>
  <si>
    <t>UNIÃO DAS FREGUESIAS DE ALDOAR, FOZ DO DOURO E NEVOGILDE</t>
  </si>
  <si>
    <t>46712</t>
  </si>
  <si>
    <t>COMÉRCIO POR GROSSO DE OUTROS VEÍCULOS AUTOMÓVEIS.</t>
  </si>
  <si>
    <t>OSVALDO JOSÉ ALMEIDA AMARAL</t>
  </si>
  <si>
    <t>osvaldo.amaral@iefp.pt</t>
  </si>
  <si>
    <t>UNIÃO DAS FREGUESIAS DE LORDELO DO OURO E MASSARELOS</t>
  </si>
  <si>
    <t>Serviço de Emprego de Porto</t>
  </si>
  <si>
    <t>46720</t>
  </si>
  <si>
    <t>COMÉRCIO POR GROSSO DE PEÇAS E ACESSÓRIOS PARA VEÍCULOS AUTOMÓVEIS.</t>
  </si>
  <si>
    <t>MARIA FATIMA CAETANO PINTO</t>
  </si>
  <si>
    <t>fatima.pinto@iefp.pt</t>
  </si>
  <si>
    <t>Serviço de Emprego de Póvoa de Varzim/Vila do Conde</t>
  </si>
  <si>
    <t>46730</t>
  </si>
  <si>
    <t>COMÉRCIO POR GROSSO DE MOTOCICLOS, SUAS PARTES E ACESSÓRIOS.</t>
  </si>
  <si>
    <t>JORGE MANUEL DE SOUSA CARROLA</t>
  </si>
  <si>
    <t>jorge.carrola@iefp.pt</t>
  </si>
  <si>
    <t>46811</t>
  </si>
  <si>
    <t>COMÉRCIO POR GROSSO DE PRODUTOS PETROLÍFEROS</t>
  </si>
  <si>
    <t>MARIA HELENA NETO</t>
  </si>
  <si>
    <t>maria.n.ferreira@iefp.pt</t>
  </si>
  <si>
    <t>46812</t>
  </si>
  <si>
    <t>COMÉRCIO POR GROSSO DE COMBUSTÍVEIS SÓLIDOS, LÍQUIDOS E GASOSOS, NÃO DERIVADOS DO PETRÓLEO</t>
  </si>
  <si>
    <t>MARIA DO CEU DOMINGUES LOPES</t>
  </si>
  <si>
    <t>maria.d.lopes@iefp.pt</t>
  </si>
  <si>
    <t>UNIÃO DAS FREGUESIAS DA PÓVOA DE VARZIM, BEIRIZ E ARGIVAI</t>
  </si>
  <si>
    <t>46820</t>
  </si>
  <si>
    <t>COMÉRCIO POR GROSSO DE MINÉRIOS E DE METAIS</t>
  </si>
  <si>
    <t>ANA TERESA DAS FLORES VENÂNCIO ANTUNES</t>
  </si>
  <si>
    <t>ana.venancio@iefp.pt</t>
  </si>
  <si>
    <t>46831</t>
  </si>
  <si>
    <t>COMÉRCIO POR GROSSO DE MADEIRA EM BRUTO E DE PRODUTOS DERIVADOS</t>
  </si>
  <si>
    <t>MARIA JOÃO FERREIRA CLARO RODRIGUES</t>
  </si>
  <si>
    <t>maria.claro.rodrigues@iefp.pt</t>
  </si>
  <si>
    <t>46832</t>
  </si>
  <si>
    <t>COMÉRCIO POR GROSSO DE MATERIAIS DE CONSTRUÇÃO (EXCETO MADEIRA) E EQUIPAMENTO SANITÁRIO</t>
  </si>
  <si>
    <t>CUSTODIO MANUEL DO CARMO ALEXANDRE</t>
  </si>
  <si>
    <t>custodio.alexandre@iefp.pt</t>
  </si>
  <si>
    <t>UNIÃO DAS FREGUESIAS DE AGUÇADOURA E NAVAIS</t>
  </si>
  <si>
    <t>46840</t>
  </si>
  <si>
    <t>COMÉRCIO POR GROSSO DE FERRAGENS, FERRAMENTAS MANUAIS E ARTIGOS PARA CANALIZAÇÕES E AQUECIMENTO</t>
  </si>
  <si>
    <t>MARIA LUISA MADEIRA COLAÇO</t>
  </si>
  <si>
    <t>maria.colaco@iefp.pt</t>
  </si>
  <si>
    <t>UNIÃO DAS FREGUESIAS DE AVER-O-MAR, AMORIM E TERROSO</t>
  </si>
  <si>
    <t>46850</t>
  </si>
  <si>
    <t>COMÉRCIO POR GROSSO DE PRODUTOS QUÍMICOS</t>
  </si>
  <si>
    <t>VITOR MANUEL VENTURA CONCEIÇÃO GODINHO</t>
  </si>
  <si>
    <t>vitor.godinho@iefp.pt</t>
  </si>
  <si>
    <t>46861</t>
  </si>
  <si>
    <t>COMÉRCIO POR GROSSO DE FIBRAS TÊXTEIS NATURAIS, ARTIFICIAIS E SINTÉTICAS</t>
  </si>
  <si>
    <t>MANUEL DSO SANTOS MOURA FERNANDES</t>
  </si>
  <si>
    <t>manuel.moura@iefp.pt</t>
  </si>
  <si>
    <t>46862</t>
  </si>
  <si>
    <t>COMÉRCIO POR GROSSO DE OUTROS BENS INTERMÉDIOS, N.E.</t>
  </si>
  <si>
    <t>ANTÓNIO MIGUEL M. FIADEIRO VIEGAS SILVA</t>
  </si>
  <si>
    <t>antonio.fiadeiro@iefp.pt</t>
  </si>
  <si>
    <t>46871</t>
  </si>
  <si>
    <t>COMÉRCIO POR GROSSO DE SUCATAS E DE DESPERDÍCIOS METÁLICOS</t>
  </si>
  <si>
    <t>ISABEL MARIA FERREIRA AZEVEDO MENDES</t>
  </si>
  <si>
    <t>isabel.mendes@iefp.pt</t>
  </si>
  <si>
    <t>46872</t>
  </si>
  <si>
    <t>COMÉRCIO POR GROSSO DE DESPERDÍCIOS TÊXTEIS, DE CARTÃO E PAPÉIS VELHOS</t>
  </si>
  <si>
    <t>DOMINGOS EUGÉNIO MOREIRA SAMUEL</t>
  </si>
  <si>
    <t>domingos.samuel@iefp.pt</t>
  </si>
  <si>
    <t>46873</t>
  </si>
  <si>
    <t>COMÉRCIO POR GROSSO DE DESPERDÍCIOS DE MATERIAIS, N.E.</t>
  </si>
  <si>
    <t>AMELIA MATEUS</t>
  </si>
  <si>
    <t>maria.mateus@iefp.pt</t>
  </si>
  <si>
    <t>46890</t>
  </si>
  <si>
    <t>OUTRO COMÉRCIO POR GROSSO ESPECIALIZADO, N. E.</t>
  </si>
  <si>
    <t>MARIA HELENA OLIVEIRA</t>
  </si>
  <si>
    <t>helena.oliveira@iefp.pt</t>
  </si>
  <si>
    <t>46900</t>
  </si>
  <si>
    <t>COMÉRCIO POR GROSSO NÃO ESPECIALIZADO</t>
  </si>
  <si>
    <t>ANABELA ALMEIDA DA SILVA DOMINGUES SILVESTRE</t>
  </si>
  <si>
    <t>anabela.silvestre@iefp.pt</t>
  </si>
  <si>
    <t>47111</t>
  </si>
  <si>
    <t>COMÉRCIO A RETALHO EM SUPERMERCADOS E HIPERMERCADOS</t>
  </si>
  <si>
    <t>DÁLIA MARIA MARTINS FRANCO DANTAS</t>
  </si>
  <si>
    <t>dalia.dantas@iefp.pt</t>
  </si>
  <si>
    <t>47112</t>
  </si>
  <si>
    <t>COMÉRCIO A RETALHO EM OUTROS ESTABELECIMENTOS NÃO ESPECIALIZADOS, COM PREDOMINÂNCIA DE PRODUTOS ALIMENTARES, BEBIDAS OU TABACO</t>
  </si>
  <si>
    <t>ANABELA DA SILVA LOPES MÔCHO OLIVEIRA</t>
  </si>
  <si>
    <t>anabela.silva.oliveira@iefp.pt</t>
  </si>
  <si>
    <t>47113</t>
  </si>
  <si>
    <t>COMÉRCIO A RETALHO NÃO ESPECIALIZADO, EM BANCAS, FEIRAS E UNIDADES MÓVEIS DE VENDA, DE PRODUTOS ALIMENTARES, BEBIDAS E TABACO.</t>
  </si>
  <si>
    <t>MARIA DA CONCEIÇÃO VERÍSSIMO JOAQUIM</t>
  </si>
  <si>
    <t>MARIA.C.JOAQUIM@IEFP.PT</t>
  </si>
  <si>
    <t>47114</t>
  </si>
  <si>
    <t>COMÉRCIO A RETALHO NÃO ESPECIALIZADO, POR CORRESPONDÊNCIA OU VIA INTERNET, COM PREDOMINÂNCIA DE PRODUTOS ALIMENTARES, BEBIDAS E TABACO.</t>
  </si>
  <si>
    <t>FÁTIMA CONCEIÇÃO PERDELINHA MENDES LAGO</t>
  </si>
  <si>
    <t>fatima.lago@iefp.pt</t>
  </si>
  <si>
    <t>UNIÃO DAS FREGUESIAS DE BAGUNTE, FERREIRÓ, OUTEIRO MAIOR E PARADA</t>
  </si>
  <si>
    <t>47115</t>
  </si>
  <si>
    <t>COMÉRCIO A RETALHO NÃO ESPECIALIZADO, POR OUTROS MÉTODOS, COM PREDOMINÂNCIA DE PRODUTOS ALIMENTARES, BEBIDAS E TABACO.</t>
  </si>
  <si>
    <t>MARIA DO SAMEIRO PRIETO MORAIS</t>
  </si>
  <si>
    <t>msameiro.morais@iefp.pt</t>
  </si>
  <si>
    <t>UNIÃO DAS FREGUESIAS DE FORNELO E VAIRÃO</t>
  </si>
  <si>
    <t>47121</t>
  </si>
  <si>
    <t>COMÉRCIO A RETALHO NÃO ESPECIALIZADO, SEM PREDOMINÂNCIA DE PRODUTOS ALIMENTARES, BEBIDAS E TABACO, EM GRANDES ARMAZÉNS E SIMILARES</t>
  </si>
  <si>
    <t>MARILIA ISABEL RIBEIRO</t>
  </si>
  <si>
    <t>marilia.m.ribeiro@iefp.pt</t>
  </si>
  <si>
    <t>UNIÃO DAS FREGUESIAS DE MALTA E CANIDELO</t>
  </si>
  <si>
    <t>47122</t>
  </si>
  <si>
    <t>COMÉRCIO A RETALHO EM OUTROS ESTABELECIMENTOS NÃO ESPECIALIZADOS, SEM PREDOMINÂNCIA DE PRODUTOS ALIMENTARES, BEBIDAS OU TABACO</t>
  </si>
  <si>
    <t>CELESTE MARIA BATISTA INACIO</t>
  </si>
  <si>
    <t>celeste.inacio@iefp.pt</t>
  </si>
  <si>
    <t>UNIÃO DAS FREGUESIAS DE RETORTA E TOUGUES</t>
  </si>
  <si>
    <t>47123</t>
  </si>
  <si>
    <t>COMÉRCIO A RETALHO NÃO ESPECIALIZADO EM BANCAS, FEIRAS E UNIDADES MÓVEIS DE VENDA, DE TÊXTEIS, VESTUÁRIO, CALÇADO, MALAS E SIMILARES.</t>
  </si>
  <si>
    <t>DINA MARIA GUERREIRO DIAS PONTES</t>
  </si>
  <si>
    <t>dina.pontes@iefp.pt</t>
  </si>
  <si>
    <t>UNIÃO DAS FREGUESIAS DE RIO MAU E ARCOS</t>
  </si>
  <si>
    <t>47124</t>
  </si>
  <si>
    <t>COMÉRCIO A RETALHO NÃO ESPECIALIZADO, EM BANCAS, FEIRAS E UNIDADES MÓVEIS DE VENDA, DE OUTROS PRODUTOS, SEM PREDOMINÂNCIA DE PRODUTOS ALIMENTARES, BEBIDAS E TABACO.</t>
  </si>
  <si>
    <t>ANA PAULA MARTINS NEVES PEREIRA</t>
  </si>
  <si>
    <t>ana.n.pereira@iefp.pt</t>
  </si>
  <si>
    <t>UNIÃO DAS FREGUESIAS DE TOUGUINHA E TOUGUINHÓ</t>
  </si>
  <si>
    <t>47125</t>
  </si>
  <si>
    <t>COMÉRCIO A RETALHO NÃO ESPECIALIZADO, POR CORRESPONDÊNCIA OU VIA INTERNET, SEM PREDOMINÂNCIA DE PRODUTOS ALIMENTARES, BEBIDAS E TABACO.</t>
  </si>
  <si>
    <t>EVANGELINA CORDEIRO GUERREIRO VALADAS</t>
  </si>
  <si>
    <t>evangelina.valadas@iefp.pt</t>
  </si>
  <si>
    <t>UNIÃO DAS FREGUESIAS DE VILAR E MOSTEIRÓ</t>
  </si>
  <si>
    <t>47126</t>
  </si>
  <si>
    <t>COMÉRCIO A RETALHO NÃO ESPECIALIZADO, POR OUTROS MÉTODOS, SEM PREDOMINÂNCIA DE PRODUTOS ALIMENTARES, BEBIDAS E TABACO.</t>
  </si>
  <si>
    <t>MARIA ISABEL ARRISCADO SOUSA</t>
  </si>
  <si>
    <t>isabel.arriscado@iefp.pt</t>
  </si>
  <si>
    <t>47210</t>
  </si>
  <si>
    <t>COMÉRCIO A RETALHO DE FRUTAS E PRODUTOS HORTÍCOLAS</t>
  </si>
  <si>
    <t>PAULO JORGE MARTINS VIANA TELES MARQUES</t>
  </si>
  <si>
    <t>paulo.marques@iefp.pt</t>
  </si>
  <si>
    <t>47220</t>
  </si>
  <si>
    <t>COMÉRCIO A RETALHO DE CARNE E PRODUTOS À BASE DE CARNE</t>
  </si>
  <si>
    <t>CARLOS MANUEL OLIVEIRA MESQUITA</t>
  </si>
  <si>
    <t>carlos.mesquita@iefp.pt</t>
  </si>
  <si>
    <t>47230</t>
  </si>
  <si>
    <t>COMÉRCIO A RETALHO DE PEIXE, CRUSTÁCEOS E MOLUSCOS</t>
  </si>
  <si>
    <t>GRACA MARIA BATALHA ANTANCAS</t>
  </si>
  <si>
    <t>GRACA.ANTANCAS@IEFP.PT</t>
  </si>
  <si>
    <t>47240</t>
  </si>
  <si>
    <t>COMÉRCIO A RETALHO DE PÃO, DE PRODUTOS DE PASTELARIA E DE CONFEITARIA</t>
  </si>
  <si>
    <t>MARIA CARMEN RAMOS DE CARVALHO</t>
  </si>
  <si>
    <t>carmen.carvalho@iefp.pt</t>
  </si>
  <si>
    <t>47250</t>
  </si>
  <si>
    <t>COMÉRCIO A RETALHO DE BEBIDAS</t>
  </si>
  <si>
    <t>ANTONIO MANUEL FERNANDES MARQUES</t>
  </si>
  <si>
    <t>antonio.f.marques@iefp.pt</t>
  </si>
  <si>
    <t>47260</t>
  </si>
  <si>
    <t>COMÉRCIO A RETALHO DE PRODUTOS DO TABACO</t>
  </si>
  <si>
    <t>ANA PAULA SOUSA DE BRITO MOREIRA</t>
  </si>
  <si>
    <t>ana.moreira@iefp.pt</t>
  </si>
  <si>
    <t>47271</t>
  </si>
  <si>
    <t>COMÉRCIO A RETALHO DE LEITE E DE DERIVADOS</t>
  </si>
  <si>
    <t>JOSE FRANCISCO COSTA</t>
  </si>
  <si>
    <t>jose.costa@iefp.pt</t>
  </si>
  <si>
    <t>47272</t>
  </si>
  <si>
    <t>COMÉRCIO A RETALHO DE PRODUTOS ALIMENTARES, NATURAIS E DIETÉTICOS</t>
  </si>
  <si>
    <t>LUCILIA LEAL FERREIRA</t>
  </si>
  <si>
    <t>lucilia.ferreira@iefp.pt</t>
  </si>
  <si>
    <t>47273</t>
  </si>
  <si>
    <t>OUTRO COMÉRCIO A RETALHO DE PRODUTOS ALIMENTARES</t>
  </si>
  <si>
    <t>ANGELA M GASPAR SP MARQUES</t>
  </si>
  <si>
    <t>angela.marques@iefp.pt</t>
  </si>
  <si>
    <t>47300</t>
  </si>
  <si>
    <t>COMÉRCIO A RETALHO DE COMBUSTÍVEL PARA VEÍCULOS A MOTOR</t>
  </si>
  <si>
    <t>ADÉLIA COSTA</t>
  </si>
  <si>
    <t>adelia.costa@iefp.pt</t>
  </si>
  <si>
    <t>47401</t>
  </si>
  <si>
    <t>COMÉRCIO A RETALHO DE COMPUTADORES, UNIDADES PERIFÉRICAS E PROGRAMAS INFORMÁTICOS</t>
  </si>
  <si>
    <t>MARIA JOSE DE CARVALHO NUNES COMENDA</t>
  </si>
  <si>
    <t>maria.comenda@iefp.pt</t>
  </si>
  <si>
    <t>47402</t>
  </si>
  <si>
    <t>COMÉRCIO A RETALHO DE EQUIPAMENTO DE TELECOMUNICAÇÕES.</t>
  </si>
  <si>
    <t>MARIA DO CARMO LOPES</t>
  </si>
  <si>
    <t>maria.ca.lopes@iefp.pt</t>
  </si>
  <si>
    <t>UNIÃO DAS FREGUESIAS DE SANTO TIRSO, COUTO (SANTA CRISTINA E SÃO MIGUEL) E BURGÃES</t>
  </si>
  <si>
    <t>47403</t>
  </si>
  <si>
    <t>COMÉRCIO A RETALHO DE EQUIPAMENTO AUDIOVISUAL</t>
  </si>
  <si>
    <t>MARIA DE FÁTIMA FONTANETE SALVADOR</t>
  </si>
  <si>
    <t>maria.salvador@iefp.pt</t>
  </si>
  <si>
    <t>UNIÃO DAS FREGUESIAS DE AREIAS, SEQUEIRÓ, LAMA E PALMEIRA</t>
  </si>
  <si>
    <t>47510</t>
  </si>
  <si>
    <t>COMÉRCIO A RETALHO DE TÊXTEIS</t>
  </si>
  <si>
    <t>MARIA CIDALIA PEREIRA</t>
  </si>
  <si>
    <t>maria.s.pereira@iefp.pt</t>
  </si>
  <si>
    <t xml:space="preserve">U.F. DE CAMPO </t>
  </si>
  <si>
    <t>VILA NOVA DO CAMPO</t>
  </si>
  <si>
    <t>47521</t>
  </si>
  <si>
    <t>COMÉRCIO A RETALHO DE FERRAGENS E DE VIDRO PLANO</t>
  </si>
  <si>
    <t>LUIS ANTÓNIO SOARES VENTURA</t>
  </si>
  <si>
    <t>luis.ventura@iefp.pt</t>
  </si>
  <si>
    <t>UNIÃO DAS FREGUESIAS DE CARREIRA E REFOJOS DE RIBA DE AVE</t>
  </si>
  <si>
    <t>47522</t>
  </si>
  <si>
    <t>COMÉRCIO A RETALHO DE TINTAS, VERNIZES E PRODUTOS SIMILARES</t>
  </si>
  <si>
    <t>LIGIA MARIA VAZ SILVEIRO</t>
  </si>
  <si>
    <t>ligia.silveiro@iefp.pt</t>
  </si>
  <si>
    <t>UNIÃO DAS FREGUESIAS DE LAMELAS E GUIMAREI</t>
  </si>
  <si>
    <t>47523</t>
  </si>
  <si>
    <t>COMÉRCIO A RETALHO DE MATERIAL DE BRICOLAGE, EQUIPAMENTO SANITÁRIO, LADRILHOS E MATERIAIS DE CONSTRUÇÃO SIMILARES</t>
  </si>
  <si>
    <t>ANA MARIA F. E. AMARAL SILVA</t>
  </si>
  <si>
    <t>ana.fialho@iefp.pt</t>
  </si>
  <si>
    <t>47530</t>
  </si>
  <si>
    <t>COMÉRCIO A RETALHO DE CARPETES, TAPETES, CORTINADOS E REVESTIMENTOS PARA PAREDES E PAVIMENTOS</t>
  </si>
  <si>
    <t>ANA CRISTINA SILVA FERREIRA RAMALHO</t>
  </si>
  <si>
    <t>ana.c.ramalho@iefp.pt</t>
  </si>
  <si>
    <t>47540</t>
  </si>
  <si>
    <t>COMÉRCIO A RETALHO DE ELETRODOMÉSTICOS</t>
  </si>
  <si>
    <t>ISAURINDA BRITO DOS SANTOS</t>
  </si>
  <si>
    <t>isaurinda.santos@iefp.pt</t>
  </si>
  <si>
    <t>47551</t>
  </si>
  <si>
    <t>COMÉRCIO A RETALHO DE MOBILIÁRIO E ARTIGOS DE ILUMINAÇÃO</t>
  </si>
  <si>
    <t>ARMANDO JOÃO MARQUES BENFEITO COSTA</t>
  </si>
  <si>
    <t>armando.costa@iefp.pt</t>
  </si>
  <si>
    <t>47552</t>
  </si>
  <si>
    <t>COMÉRCIO A RETALHO DE LOUÇAS, CUTELARIA E DE OUTROS ARTIGOS SIMILARES PARA USO DOMÉSTICO</t>
  </si>
  <si>
    <t>ANA MARIA PARDAL ROMÃO</t>
  </si>
  <si>
    <t>UNIÃO DAS FREGUESIAS DE CORONADO (SÃO ROMÃO E SÃO MAMEDE)</t>
  </si>
  <si>
    <t>47553</t>
  </si>
  <si>
    <t>COMÉRCIO A RETALHO DE OUTROS ARTIGOS PARA O LAR, N. E.</t>
  </si>
  <si>
    <t>NATÁLIA DO CARMO JORGE BAILADOR</t>
  </si>
  <si>
    <t>natalia.bailador@iefp.pt</t>
  </si>
  <si>
    <t>UNIÃO DAS FREGUESIAS DE ALVARELHOS E GUIDÕES</t>
  </si>
  <si>
    <t>47610</t>
  </si>
  <si>
    <t>COMÉRCIO A RETALHO DE LIVROS</t>
  </si>
  <si>
    <t>ANA PAULA MARTINS RAMUSGA MOREIRA RAMOS</t>
  </si>
  <si>
    <t>UNIÃO DAS FREGUESIAS DE BOUGADO (SÃO MARTINHO E SANTIAGO)</t>
  </si>
  <si>
    <t>47621</t>
  </si>
  <si>
    <t>COMÉRCIO A RETALHO DE JORNAIS, REVISTAS E OUTRAS PUBLICAÇÕES PERIÓDICAS E ARTIGOS DE PAPELARIA, EXCETO MÁQUINAS E OUTRO MATERIAL DE ESCRITÓRIO</t>
  </si>
  <si>
    <t>MARIA ELISABETE PIRES OLIVEIRA</t>
  </si>
  <si>
    <t>maria.p.oliveira@iefp.pt</t>
  </si>
  <si>
    <t>47622</t>
  </si>
  <si>
    <t>COMÉRCIO A RETALHO DE MÁQUINAS E DE OUTRO MATERIAL DE ESCRITÓRIO</t>
  </si>
  <si>
    <t>PAULA MARIA TOMAZ</t>
  </si>
  <si>
    <t>paula.tomaz@iefp.pt</t>
  </si>
  <si>
    <t>Serviço de Emprego deF Vila Nova de Gaia</t>
  </si>
  <si>
    <t>47630</t>
  </si>
  <si>
    <t>COMÉRCIO A RETALHO DE ARTIGOS DE DESPORTO</t>
  </si>
  <si>
    <t>MARIA JOSÉ TEIXEIRA PINTO DE MESQUITA SANHÁ</t>
  </si>
  <si>
    <t>maria.sanha@iefp.pt</t>
  </si>
  <si>
    <t>47640</t>
  </si>
  <si>
    <t>COMÉRCIO A RETALHO DE JOGOS E BRINQUEDOS.</t>
  </si>
  <si>
    <t>MARIA LUISA BARROSO</t>
  </si>
  <si>
    <t>maria.luisa.barroso@iefp.pt</t>
  </si>
  <si>
    <t>47690</t>
  </si>
  <si>
    <t>COMÉRCIO A RETALHO DE BENS CULTURAIS E RECREATIVOS, N.E.</t>
  </si>
  <si>
    <t>ANA CRISTINA MARTINS RIBEIRO</t>
  </si>
  <si>
    <t>47711</t>
  </si>
  <si>
    <t>COMÉRCIO A RETALHO DE VESTUÁRIO PARA ADULTOS</t>
  </si>
  <si>
    <t>BENVINDA GONZALEZ</t>
  </si>
  <si>
    <t>benvinda.gonzalez@iefp.pt</t>
  </si>
  <si>
    <t>UNIÃO DAS FREGUESIAS DE ANTA E GUETIM</t>
  </si>
  <si>
    <t>47712</t>
  </si>
  <si>
    <t>COMÉRCIO A RETALHO DE VESTUÁRIO PARA BEBÉS E CRIANÇAS</t>
  </si>
  <si>
    <t>MARÍLIA CABRITA ALBINO</t>
  </si>
  <si>
    <t>marilia.albino@iefp.pt</t>
  </si>
  <si>
    <t>47721</t>
  </si>
  <si>
    <t>COMÉRCIO A RETALHO DE CALÇADO</t>
  </si>
  <si>
    <t>JOAO MANUEL TASQUINHAS COVAS</t>
  </si>
  <si>
    <t>joao.covas@iefp.pt</t>
  </si>
  <si>
    <t>47722</t>
  </si>
  <si>
    <t>COMÉRCIO A RETALHO DE MARROQUINARIA E ARTIGOS DE VIAGEM</t>
  </si>
  <si>
    <t>LEÃO SEQUEIRA</t>
  </si>
  <si>
    <t>leao.sequeira@iefp.pt</t>
  </si>
  <si>
    <t>47730</t>
  </si>
  <si>
    <t>COMÉRCIO A RETALHO DE PRODUTOS FARMACÊUTICOS</t>
  </si>
  <si>
    <t>CAROLINA ROSA ABEL</t>
  </si>
  <si>
    <t>carolina.abel@iefp.pt</t>
  </si>
  <si>
    <t>47741</t>
  </si>
  <si>
    <t>COMÉRCIO A RETALHO DE PRODUTOS MÉDICOS (EXCETO MATERIAL ÓTICO OFTÁLMICO) E ORTOPÉDICOS</t>
  </si>
  <si>
    <t>MANUEL CONDE MARQUES OLIVEIRA</t>
  </si>
  <si>
    <t>manuel.conde@iefp.pt</t>
  </si>
  <si>
    <t>47742</t>
  </si>
  <si>
    <t>COMÉRCIO A RETALHO DE MATERIAL ÓTICO OFTÁLMICO.</t>
  </si>
  <si>
    <t>MARIA TERESA TAVARES SARAIVA PAES LOBO</t>
  </si>
  <si>
    <t>teresa.lobo@iefp.pt</t>
  </si>
  <si>
    <t>47750</t>
  </si>
  <si>
    <t>COMÉRCIO A RETALHO DE PRODUTOS COSMÉTICOS E DE HIGIENE</t>
  </si>
  <si>
    <t>ISABEL MARIA PEREIRA SOARES NUNES</t>
  </si>
  <si>
    <t>isabel.nunes@iefp.pt</t>
  </si>
  <si>
    <t>47761</t>
  </si>
  <si>
    <t>COMÉRCIO A RETALHO DE FLORES, PLANTAS, SEMENTES E FERTILIZANTES</t>
  </si>
  <si>
    <t>ANA MARIA GASPAR LOPES</t>
  </si>
  <si>
    <t>ana.g.lopes@iefp.pt</t>
  </si>
  <si>
    <t>UNIÃO DAS FREGUESIAS DE GRIJÓ E SERMONDE</t>
  </si>
  <si>
    <t>47762</t>
  </si>
  <si>
    <t>COMÉRCIO A RETALHO DE ANIMAIS DE COMPANHIA E RESPETIVOS ALIMENTOS</t>
  </si>
  <si>
    <t>MARIA ILDA CORREIA GOMES TAIPA</t>
  </si>
  <si>
    <t>ilda.taipa@iefp.pt</t>
  </si>
  <si>
    <t>UNIÃO DAS FREGUESIAS DE GULPILHARES E VALADARES</t>
  </si>
  <si>
    <t>47770</t>
  </si>
  <si>
    <t>COMÉRCIO A RETALHO DE RELÓGIOS E DE ARTIGOS DE OURIVESARIA E JOALHARIA</t>
  </si>
  <si>
    <t>IDA SILVA</t>
  </si>
  <si>
    <t>ida.silva@iefp.pt</t>
  </si>
  <si>
    <t>UNIÃO DAS FREGUESIAS DE MAFAMUDE E VILAR DO PARAÍSO</t>
  </si>
  <si>
    <t>47781</t>
  </si>
  <si>
    <t>COMÉRCIO A RETALHO DE MATERIAL ÓTICO, EXCETO OFTÁLMICO, FOTOGRÁFICO, CINEMATOGRÁFICO E DE INSTRUMENTOS DE PRECISÃO.</t>
  </si>
  <si>
    <t>JOSÉ ANTÓNIO PIRES ROSA</t>
  </si>
  <si>
    <t>jose.rosa@iefp.pt</t>
  </si>
  <si>
    <t>UNIÃO DAS FREGUESIAS DE PEDROSO E SEIXEZELO</t>
  </si>
  <si>
    <t>47782</t>
  </si>
  <si>
    <t>COMÉRCIO A RETALHO DE COMBUSTÍVEIS PARA USO DOMÉSTICO</t>
  </si>
  <si>
    <t>JOSE PEDRO SILVA SARMENTO PEREIRA</t>
  </si>
  <si>
    <t>pedro.sarmento@iefp.pt</t>
  </si>
  <si>
    <t>UNIÃO DAS FREGUESIAS DE SANDIM, OLIVAL, LEVER E CRESTUMA</t>
  </si>
  <si>
    <t>47783</t>
  </si>
  <si>
    <t>COMÉRCIO A RETALHO DE OUTROS PRODUTOS NOVOS, N. E.</t>
  </si>
  <si>
    <t>CARLOS MANUEL SIMÕES GOMES</t>
  </si>
  <si>
    <t>carlos.gomes@iefp.pt</t>
  </si>
  <si>
    <t>UNIÃO DAS FREGUESIAS DE SANTA MARINHA E SÃO PEDRO DA AFURADA</t>
  </si>
  <si>
    <t>47790</t>
  </si>
  <si>
    <t>COMÉRCIO A RETALHO DE ARTIGOS EM SEGUNDA MÃO.</t>
  </si>
  <si>
    <t>SUSANA MANUELA SILVA FREITAS FONSECA</t>
  </si>
  <si>
    <t>susana.fonseca@iefp.pt</t>
  </si>
  <si>
    <t>UNIÃO DAS FREGUESIAS DE SERZEDO E PEROSINHO</t>
  </si>
  <si>
    <t>47811</t>
  </si>
  <si>
    <t>COMÉRCIO A RETALHO DE VEÍCULOS AUTOMÓVEIS LIGEIROS.</t>
  </si>
  <si>
    <t>MARIA MELO</t>
  </si>
  <si>
    <t>deonilde.melo@iefp.pt</t>
  </si>
  <si>
    <t>47812</t>
  </si>
  <si>
    <t>COMÉRCIO A RETALHO DE OUTROS VEÍCULOS AUTOMÓVEIS.</t>
  </si>
  <si>
    <t>EMÍLIA DA ENCARNAÇÃO DIAS GIL</t>
  </si>
  <si>
    <t>emilia.gil@iefp.pt</t>
  </si>
  <si>
    <t>47820</t>
  </si>
  <si>
    <t>COMÉRCIO A RETALHO DE PEÇAS E ACESSÓRIOS PARA VEÍCULOS AUTOMÓVEIS.</t>
  </si>
  <si>
    <t>JOÃO MANUEL CORTEZ VIEIRA DE MELO</t>
  </si>
  <si>
    <t>joao.melo@iefp.pt</t>
  </si>
  <si>
    <t>47830</t>
  </si>
  <si>
    <t>COMÉRCIO A RETALHO DE MOTOCICLOS, SUAS PARTES E ACESSÓRIOS.</t>
  </si>
  <si>
    <t>GRAÇA MARIA LOPES SOUSA PAIS</t>
  </si>
  <si>
    <t>graca.pais@iefp.pt</t>
  </si>
  <si>
    <t>47910</t>
  </si>
  <si>
    <t>ATIVIDADES DE SERVIÇOS DE INTERMEDIAÇÃO NO COMÉRCIO A RETALHO NÃO ESPECIALIZADO.</t>
  </si>
  <si>
    <t>MARILIA DOS SANTOS MENDONCA</t>
  </si>
  <si>
    <t>marilia.mendonca@iefp.pt</t>
  </si>
  <si>
    <t>47920</t>
  </si>
  <si>
    <t>ATIVIDADES DE SERVIÇOS DE INTERMEDIAÇÃO NO COMÉRCIO A RETALHO ESPECIALIZADO.</t>
  </si>
  <si>
    <t>CECÍLIA MARIA LOPES MATEUS</t>
  </si>
  <si>
    <t>cecilia.mateus@iefp.pt</t>
  </si>
  <si>
    <t>49110</t>
  </si>
  <si>
    <t>TRANSPORTE DE PASSAGEIROS POR FERROVIA PESADA.</t>
  </si>
  <si>
    <t>MARIA DE FÁTIMA DOS SANTOS JORGE</t>
  </si>
  <si>
    <t>maria.jorge@iefp.pt</t>
  </si>
  <si>
    <t>49120</t>
  </si>
  <si>
    <t>OUTRO TRANSPORTE FERROVIÁRIO DE PASSAGEIROS.</t>
  </si>
  <si>
    <t>CARLA  MANUELA MELIM GOMES ALVES LOPES</t>
  </si>
  <si>
    <t>carla.lopes@iefp.pt</t>
  </si>
  <si>
    <t>49200</t>
  </si>
  <si>
    <t>TRANSPORTE FERROVIÁRIO DE MERCADORIAS</t>
  </si>
  <si>
    <t>SANDRA MARIA RAMOS VIEIRA</t>
  </si>
  <si>
    <t>sandra.vieira@iefp.pt</t>
  </si>
  <si>
    <t>49311</t>
  </si>
  <si>
    <t>TRANSPORTE RODOVIÁRIO REGULAR, URBANO E SUBURBANO DE PASSAGEIROS.</t>
  </si>
  <si>
    <t>ELSA CRISTINA DOS SANTOS ROMÃO ARREIGOTA</t>
  </si>
  <si>
    <t>elsa.romao@iefp.pt</t>
  </si>
  <si>
    <t>49312</t>
  </si>
  <si>
    <t>TRANSPORTE REGULAR INTERURBANO EM AUTOCARROS</t>
  </si>
  <si>
    <t>CARLA SOFIA DA COSTA BERNARDO</t>
  </si>
  <si>
    <t>CARLA.BERNARDO@IEFP.PT</t>
  </si>
  <si>
    <t>UNIÃO DAS FREGUESIAS DE CARLÃO E AMIEIRO</t>
  </si>
  <si>
    <t>49320</t>
  </si>
  <si>
    <t>TRANSPORTE RODOVIÁRIO NÃO REGULAR DE PASSAGEIROS.</t>
  </si>
  <si>
    <t>OTILIA MARIA PURIFICAÇÃO RAMALHO</t>
  </si>
  <si>
    <t>otilia.ramalho@iefp.pt</t>
  </si>
  <si>
    <t>UNIÃO DAS FREGUESIAS DE CASTEDO E COTAS</t>
  </si>
  <si>
    <t>49330</t>
  </si>
  <si>
    <t>ATIVIDADES DE SERVIÇOS DE TRANSPORTE DE PASSAGEIROS, A PEDIDO, EM VEÍCULO COM CONDUTOR</t>
  </si>
  <si>
    <t>FILOMENA MARIA MARTINS PEDRO LOPES</t>
  </si>
  <si>
    <t>filomena.lopes@iefp.pt</t>
  </si>
  <si>
    <t>UNIÃO DAS FREGUESIAS DE PÓPULO E RIBALONGA</t>
  </si>
  <si>
    <t>49340</t>
  </si>
  <si>
    <t>TRANSPORTE DE PASSAGEIROS POR INSTALAÇÕES POR CABO (TELEFÉRICOS, TELESQUIS E OUTRAS).</t>
  </si>
  <si>
    <t>MARIA JULIA NOGUEIRA ACABADO</t>
  </si>
  <si>
    <t>maria.acabado@iefp.pt</t>
  </si>
  <si>
    <t>UNIÃO DAS FREGUESIAS DE VALE DE MENDIZ, CASAL DE LOIVOS E VILARINHO DE COTAS</t>
  </si>
  <si>
    <t>49390</t>
  </si>
  <si>
    <t>OUTROS TRANSPORTES TERRESTRES DE PASSAGEIROS, N. E.</t>
  </si>
  <si>
    <t>MARIA RAQUEL RODRIGUES MARQUES</t>
  </si>
  <si>
    <t>raquel.marques@iefp.pt</t>
  </si>
  <si>
    <t>49410</t>
  </si>
  <si>
    <t>TRANSPORTES RODOVIÁRIOS DE MERCADORIAS</t>
  </si>
  <si>
    <t>SARA LOPES MELEIRO</t>
  </si>
  <si>
    <t>sara.meleiro@iefp.pt</t>
  </si>
  <si>
    <t>49420</t>
  </si>
  <si>
    <t>SERVIÇOS DE MUDANÇAS</t>
  </si>
  <si>
    <t>CARLOS MANUEL COMENDA</t>
  </si>
  <si>
    <t>carlos.comenda@iefp.pt</t>
  </si>
  <si>
    <t>49500</t>
  </si>
  <si>
    <t>TRANSPORTES POR OLEODUTOS OU GASODUTOS</t>
  </si>
  <si>
    <t>MARIA OLÍMPIA BASTOS DA SILVA FARIA</t>
  </si>
  <si>
    <t>olimpia.faria@iefp.pt</t>
  </si>
  <si>
    <t>50101</t>
  </si>
  <si>
    <t>TRANSPORTES MARÍTIMOS NÃO COSTEIROS DE PASSAGEIROS</t>
  </si>
  <si>
    <t>PAULA CRISTINA MARQUES DE SOUSA</t>
  </si>
  <si>
    <t>paula.sousa@iefp.pt</t>
  </si>
  <si>
    <t>50102</t>
  </si>
  <si>
    <t>TRANSPORTES COSTEIROS E LOCAIS DE PASSAGEIROS, PARA FINS NÃO TURÍSTICOS.</t>
  </si>
  <si>
    <t>MARIA MADALENA VIÇOSO GUERRA</t>
  </si>
  <si>
    <t>madalena.guerra@iefp.pt</t>
  </si>
  <si>
    <t>50103</t>
  </si>
  <si>
    <t>TRANSPORTES COSTEIROS E LOCAIS DE PASSAGEIROS, PARA FINS TURÍSTICOS.</t>
  </si>
  <si>
    <t>ANA MARIA CANGUEIRO MARTINS</t>
  </si>
  <si>
    <t>ANA.CANGUEIRO@IEFP.PT</t>
  </si>
  <si>
    <t>50200</t>
  </si>
  <si>
    <t>TRANSPORTES MARÍTIMOS DE MERCADORIAS</t>
  </si>
  <si>
    <t>DINA MANUELA SANTOS DUARTE</t>
  </si>
  <si>
    <t>dina.duarte@iefp.pt</t>
  </si>
  <si>
    <t>50301</t>
  </si>
  <si>
    <t>TRANSPORTES DE PASSAGEIROS POR VIAS NAVEGÁVEIS INTERIORES, PARA FINS NÃO TURÍSTICOS.</t>
  </si>
  <si>
    <t>MARIA MANUEL AMARAL GUEDES ALMEIDA</t>
  </si>
  <si>
    <t>manuela.almeida@iefp.pt</t>
  </si>
  <si>
    <t>50302</t>
  </si>
  <si>
    <t>TRANSPORTES DE PASSAGEIROS POR VIAS NAVEGÁVEIS INTERIORES, PARA FINS TURÍSTICOS.</t>
  </si>
  <si>
    <t>CÉLIA DE JESUS CANGARATO PALMA</t>
  </si>
  <si>
    <t>CELIA.C.PALMA@IEFP.PT</t>
  </si>
  <si>
    <t>50400</t>
  </si>
  <si>
    <t>TRANSPORTES DE MERCADORIAS POR VIAS NAVEGÁVEIS INTERIORES</t>
  </si>
  <si>
    <t>MARIA JOSÉ RESENDE DA SILVA NOVAIS</t>
  </si>
  <si>
    <t>mjose.novais@iefp.pt</t>
  </si>
  <si>
    <t>51100</t>
  </si>
  <si>
    <t>TRANSPORTES AÉREOS DE PASSAGEIROS</t>
  </si>
  <si>
    <t>MARIA HELENA L. BORREGO PIEDADE</t>
  </si>
  <si>
    <t>maria.piedade@iefp.pt</t>
  </si>
  <si>
    <t>51210</t>
  </si>
  <si>
    <t>TRANSPORTES AÉREOS DE MERCADORIAS</t>
  </si>
  <si>
    <t>ISABEL MARIA PIMENTA FERREIRA GAMAS DIAS PEDRO</t>
  </si>
  <si>
    <t>isabel.pedro@iefp.pt</t>
  </si>
  <si>
    <t>51220</t>
  </si>
  <si>
    <t>TRANSPORTES ESPACIAIS</t>
  </si>
  <si>
    <t>TERESA PAULA BAPTISTA VIEGAS COSTA</t>
  </si>
  <si>
    <t>teresa.viegas@iefp.pt</t>
  </si>
  <si>
    <t>UNIÃO DAS FREGUESIAS DE AMEDO E ZEDES</t>
  </si>
  <si>
    <t>52101</t>
  </si>
  <si>
    <t>ARMAZENAGEM FRIGORÍFICA</t>
  </si>
  <si>
    <t>FERNANDO PAULO RIBEIRO BARATA</t>
  </si>
  <si>
    <t>fernando.barata@iefp.pt</t>
  </si>
  <si>
    <t>UNIÃO DAS FREGUESIAS DE BELVER E MOGO DE MALTA</t>
  </si>
  <si>
    <t>52102</t>
  </si>
  <si>
    <t>ARMAZENAGEM NÃO FRIGORÍFICA.</t>
  </si>
  <si>
    <t>ANTONIO VILELA</t>
  </si>
  <si>
    <t>antonio.vilela@iefp.pt</t>
  </si>
  <si>
    <t>UNIÃO DAS FREGUESIAS DE CASTANHEIRO DO NORTE E RIBALONGA</t>
  </si>
  <si>
    <t>52211</t>
  </si>
  <si>
    <t>GESTÃO DE INFRAESTRUTURAS DOS TRANSPORTES TERRESTRES</t>
  </si>
  <si>
    <t>OLIVIA MARIA NUNES DE CARVALHO</t>
  </si>
  <si>
    <t>olivia.carvalho@iefp.pt</t>
  </si>
  <si>
    <t>UNIÃO DAS FREGUESIAS DE LAVANDEIRA, BEIRA GRANDE E SELORES</t>
  </si>
  <si>
    <t>52212</t>
  </si>
  <si>
    <t>ASSISTÊNCIA A VEÍCULOS NA ESTRADA</t>
  </si>
  <si>
    <t>MARIA DA CONCEIÇÃO PEREIRA</t>
  </si>
  <si>
    <t>mconceicao.pereira@iefp.pt</t>
  </si>
  <si>
    <t>52213</t>
  </si>
  <si>
    <t>OUTRAS ATIVIDADES AUXILIARES DOS TRANSPORTES TERRESTRES.</t>
  </si>
  <si>
    <t>VITOR MANUEL RODRIGUES DE FIGUEIREDO</t>
  </si>
  <si>
    <t>vitor.figueiredo@iefp.pt</t>
  </si>
  <si>
    <t>52220</t>
  </si>
  <si>
    <t>ATIVIDADES AUXILIARES DOS TRANSPORTES POR ÁGUA</t>
  </si>
  <si>
    <t>ISABEL MARIA TRINDADE OLIVEIRA</t>
  </si>
  <si>
    <t>isabel.t.oliveira@iefp.pt</t>
  </si>
  <si>
    <t>52230</t>
  </si>
  <si>
    <t>ATIVIDADES AUXILIARES DOS TRANSPORTES AÉREOS</t>
  </si>
  <si>
    <t>CARLOS ALBERTO CARVALHO DE OLIVEIRA</t>
  </si>
  <si>
    <t>carlos.oliveira@iefp.pt</t>
  </si>
  <si>
    <t>52240</t>
  </si>
  <si>
    <t>MANUSEAMENTO DE CARGA</t>
  </si>
  <si>
    <t>MARIA CUNHA</t>
  </si>
  <si>
    <t>fernanda.machado@iefp.pt</t>
  </si>
  <si>
    <t>52250</t>
  </si>
  <si>
    <t>ATIVIDADES DOS SERVIÇOS DE LOGÍSTICA.</t>
  </si>
  <si>
    <t>AUGUSTO FILIPE FERREIRA DA SILVA</t>
  </si>
  <si>
    <t>augusto.filipe.silva@iefp.pt</t>
  </si>
  <si>
    <t>52261</t>
  </si>
  <si>
    <t>AGENTES ADUANEIROS E SIMILARES DE APOIO AO TRANSPORTE</t>
  </si>
  <si>
    <t>MARIO AUGUSTO FIGUEIREDO COSTA</t>
  </si>
  <si>
    <t>mario.costa@iefp.pt</t>
  </si>
  <si>
    <t>52262</t>
  </si>
  <si>
    <t>OUTRAS ATIVIDADES DE APOIO AO TRANSPORTE, N. E.</t>
  </si>
  <si>
    <t>ISABEL MARIA AMORIM DOS SANTOS</t>
  </si>
  <si>
    <t>ISABEL.SANTOS@IEFP.PT</t>
  </si>
  <si>
    <t>52310</t>
  </si>
  <si>
    <t>ATIVIDADES DE SERVIÇOS DE INTERMEDIAÇÃO DOS TRANSPORTES DE MERCADORIAS.</t>
  </si>
  <si>
    <t>CELESTINO CARRIÇO DA SILVA</t>
  </si>
  <si>
    <t>celestino.silva@iefp.pt</t>
  </si>
  <si>
    <t>52320</t>
  </si>
  <si>
    <t>ATIVIDADES DE SERVIÇOS DE INTERMEDIAÇÃO DOS TRANSPORTES DE PASSAGEIROS.</t>
  </si>
  <si>
    <t>LURENTINA MANUELA DA SILVA FERREIRA</t>
  </si>
  <si>
    <t>manuela.ferreira@iefp.pt</t>
  </si>
  <si>
    <t>53100</t>
  </si>
  <si>
    <t>ATIVIDADES POSTAIS SUJEITAS A OBRIGAÇÕES DE SERVIÇO UNIVERSAL</t>
  </si>
  <si>
    <t>ALVARO JORGE DOS SANTOS</t>
  </si>
  <si>
    <t>alvaro.santos@iefp.pt</t>
  </si>
  <si>
    <t>53201</t>
  </si>
  <si>
    <t>OUTRAS ATIVIDADES POSTAIS E DE CORREIOS, EXCETO ENTREGAS AO DOMICÍLIO SEM TRATAMENTO OU TRIAGEM.</t>
  </si>
  <si>
    <t>FORTUNATO JOAQUIM ANTUNES MORGADO</t>
  </si>
  <si>
    <t>FORTUNATO.MORGADO@IEFP.PT</t>
  </si>
  <si>
    <t>53202</t>
  </si>
  <si>
    <t>ATIVIDADES DE SERVIÇOS DE ENTREGA AO DOMICÍLIO SEM TRATAMENTO OU TRIAGEM.</t>
  </si>
  <si>
    <t>MARIA ELISABETE VICENTE PEREIRA</t>
  </si>
  <si>
    <t>elisabete.v.pereira@iefp.pt</t>
  </si>
  <si>
    <t>UNIÃO DAS FREGUESIAS DE CARVA E VILARES</t>
  </si>
  <si>
    <t>53300</t>
  </si>
  <si>
    <t>ATIVIDADES DE SERVIÇOS DE INTERMEDIAÇÃO DE ATIVIDADES POSTAIS E DE CORREIOS.</t>
  </si>
  <si>
    <t>MARIA HELENA VIEIRA FERREIRA</t>
  </si>
  <si>
    <t>mhelena.ferreira@iefp.pt</t>
  </si>
  <si>
    <t>UNIÃO DAS FREGUESIAS DE NOURA E PALHEIROS</t>
  </si>
  <si>
    <t>55101</t>
  </si>
  <si>
    <t>HOTÉIS, EXCETO HOTÉIS RURAIS</t>
  </si>
  <si>
    <t>CECILIA MARIA VIEIRA DA CUNHA PINTO DE CASTRO</t>
  </si>
  <si>
    <t>cecilia.castro@iefp.pt</t>
  </si>
  <si>
    <t>55102</t>
  </si>
  <si>
    <t>HOTÉIS-APARTAMENTOS</t>
  </si>
  <si>
    <t>PAULA ALEXANDRA CARNEIRO ARAÚJO</t>
  </si>
  <si>
    <t>paula.araujo@iefp.pt</t>
  </si>
  <si>
    <t>55103</t>
  </si>
  <si>
    <t>POUSADAS</t>
  </si>
  <si>
    <t>MARIA ADELAIDE CARVALHO DA SILVA</t>
  </si>
  <si>
    <t>adelaide.silva@iefp.pt</t>
  </si>
  <si>
    <t>55104</t>
  </si>
  <si>
    <t>ALDEAMENTOS TURÍSTICOS</t>
  </si>
  <si>
    <t>ANA PAULA AFONSO PINTO</t>
  </si>
  <si>
    <t>ana.a.pinto@iefp.pt</t>
  </si>
  <si>
    <t>UNIÃO DAS FREGUESIAS DE PESO DA RÉGUA E GODIM</t>
  </si>
  <si>
    <t>55105</t>
  </si>
  <si>
    <t>APARTAMENTOS TURÍSTICOS</t>
  </si>
  <si>
    <t>PAULA MACIDE</t>
  </si>
  <si>
    <t>paula.macide@iefp.pt</t>
  </si>
  <si>
    <t>55106</t>
  </si>
  <si>
    <t>HOTÉIS RURAIS.</t>
  </si>
  <si>
    <t>MARIA ALICE DE CARVALHO ALVES</t>
  </si>
  <si>
    <t>malice.alves@iefp.pt</t>
  </si>
  <si>
    <t>UNIÃO DAS FREGUESIAS DE GALAFURA E COVELINHAS</t>
  </si>
  <si>
    <t>55107</t>
  </si>
  <si>
    <t>OUTROS ESTABELECIMENTOS HOTELEIROS</t>
  </si>
  <si>
    <t>LÍDIA MARIA ZACARIAS RODRIGUES MESTRE</t>
  </si>
  <si>
    <t>lidia.mestre@iefp.pt</t>
  </si>
  <si>
    <t>UNIÃO DAS FREGUESIAS DE MOURA MORTA E VINHÓS</t>
  </si>
  <si>
    <t>55201</t>
  </si>
  <si>
    <t>ALOJAMENTO MOBILADO PARA TURISTAS</t>
  </si>
  <si>
    <t>ÂNGELA MARIA PEREIRA BRITO</t>
  </si>
  <si>
    <t>angela.brito@iefp.pt</t>
  </si>
  <si>
    <t>55202</t>
  </si>
  <si>
    <t>ALOJAMENTO EM ESTABELECIMENTOS DE TURISMO NO ESPAÇO RURAL, EXCETO HOTÉIS RURAIS.</t>
  </si>
  <si>
    <t>ORLANDO MANUEL NOVAIS SILVA</t>
  </si>
  <si>
    <t>orlando.silva@iefp.pt</t>
  </si>
  <si>
    <t>UNIÃO DAS FREGUESIAS DE POIARES E CANELAS</t>
  </si>
  <si>
    <t>55203</t>
  </si>
  <si>
    <t>ALOJAMENTO EM ESTABELECIMENTOS DE TURISMO DE HABITAÇÃO.</t>
  </si>
  <si>
    <t>JOAQUIM MANUEL MARQUES OSÓRIO</t>
  </si>
  <si>
    <t>joaquim.osorio@iefp.pt</t>
  </si>
  <si>
    <t>55204</t>
  </si>
  <si>
    <t>ESTABELECIMENTOS DE HOSPEDAGEM, EXCETO HOSTELS.</t>
  </si>
  <si>
    <t>PAULA ISABEL MATOS MIRANDA</t>
  </si>
  <si>
    <t>paula.miranda@iefp.pt</t>
  </si>
  <si>
    <t>55205</t>
  </si>
  <si>
    <t>HOSTELS.</t>
  </si>
  <si>
    <t>MARIA JOSE MARQUES HONRADO</t>
  </si>
  <si>
    <t>maria.honrado@iefp.pt</t>
  </si>
  <si>
    <t>55206</t>
  </si>
  <si>
    <t>COLÓNIAS E CAMPOS DE FÉRIAS</t>
  </si>
  <si>
    <t>SÍLVIA MARIA COSTA ATAÍDE</t>
  </si>
  <si>
    <t>silvia.ataide@iefp.pt</t>
  </si>
  <si>
    <t>55207</t>
  </si>
  <si>
    <t>OUTROS LOCAIS DE ALOJAMENTO DE CURTA DURAÇÃO.</t>
  </si>
  <si>
    <t>ISABEL MARIA DOS REIS COSTA</t>
  </si>
  <si>
    <t>isabel.costa@iefp.pt</t>
  </si>
  <si>
    <t>55300</t>
  </si>
  <si>
    <t>PARQUES DE CAMPISMO E DE CARAVANISMO</t>
  </si>
  <si>
    <t>ANA ISABEL FERREIRA ALVES FREITAS</t>
  </si>
  <si>
    <t>ana.freitas@iefp.pt</t>
  </si>
  <si>
    <t>55400</t>
  </si>
  <si>
    <t>ATIVIDADES DE SERVIÇOS DE INTERMEDIAÇÃO DE ALOJAMENTO.</t>
  </si>
  <si>
    <t>ELSA MARIA RODRIGUES MATOS</t>
  </si>
  <si>
    <t>elsa.matos@iefp.pt</t>
  </si>
  <si>
    <t>55900</t>
  </si>
  <si>
    <t>OUTROS LOCAIS DE ALOJAMENTO</t>
  </si>
  <si>
    <t>ANA PAULA SOARES</t>
  </si>
  <si>
    <t>ana.paula.s.silva@iefp.pt</t>
  </si>
  <si>
    <t>56111</t>
  </si>
  <si>
    <t>RESTAURANTES TIPO TRADICIONAL</t>
  </si>
  <si>
    <t>LUIS MIGUEL ESTEVES RODRIGUES</t>
  </si>
  <si>
    <t>luis.e.rodrigues@iefp.pt</t>
  </si>
  <si>
    <t>56112</t>
  </si>
  <si>
    <t>RESTAURANTES COM LUGARES AO BALCÃO</t>
  </si>
  <si>
    <t>MARIA ISABEL TRIGO</t>
  </si>
  <si>
    <t>isabel.trigo@iefp.pt</t>
  </si>
  <si>
    <t>56113</t>
  </si>
  <si>
    <t>RESTAURANTES SEM SERVIÇO DE MESA</t>
  </si>
  <si>
    <t>SUSANA CAPUCHO</t>
  </si>
  <si>
    <t>susana.capucho@iefp.pt</t>
  </si>
  <si>
    <t>56114</t>
  </si>
  <si>
    <t>RESTAURANTES TÍPICOS</t>
  </si>
  <si>
    <t>CARLA FERNANDA MOREIRA DIAS SILVA</t>
  </si>
  <si>
    <t>carla.d.silva@iefp.pt</t>
  </si>
  <si>
    <t>UNIÃO DAS FREGUESIAS DE PROVESENDE, GOUVÃES DO DOURO E SÃO CRISTÓVÃO DO DOURO</t>
  </si>
  <si>
    <t>56115</t>
  </si>
  <si>
    <t>RESTAURANTES COM ESPAÇO DE DANÇA</t>
  </si>
  <si>
    <t>MARIA ALICE BARBOSA CUNHA CAETANO</t>
  </si>
  <si>
    <t>maria.caetano@iefp.pt</t>
  </si>
  <si>
    <t>UNIÃO DAS FREGUESIAS DE SÃO MARTINHO DE ANTAS E PARADELA DE GUIÃES</t>
  </si>
  <si>
    <t>56116</t>
  </si>
  <si>
    <t>CONFEÇÃO DE REFEIÇÕES PRONTAS A LEVAR PARA CASA</t>
  </si>
  <si>
    <t>ANA PAULA CARVALHO FERNANDES</t>
  </si>
  <si>
    <t>ana.p.fernandes@iefp.pt</t>
  </si>
  <si>
    <t>56117</t>
  </si>
  <si>
    <t>RESTAURANTES, N. E.</t>
  </si>
  <si>
    <t>JORGE HUMBERTO DE BARROS CAMARATE</t>
  </si>
  <si>
    <t>jorge.camarate@iefp.pt</t>
  </si>
  <si>
    <t>56120</t>
  </si>
  <si>
    <t>ATIVIDADES DE SERVIÇOS DE ALIMENTAÇÃO EM MEIOS MÓVEIS.</t>
  </si>
  <si>
    <t>MARIA JOÃO TAVARES MOTA</t>
  </si>
  <si>
    <t>maria.joao.mota@iefp.pt</t>
  </si>
  <si>
    <t>56210</t>
  </si>
  <si>
    <t>FORNECIMENTO DE REFEIÇÕES PARA EVENTOS</t>
  </si>
  <si>
    <t>NATALIA MARIA RIBEIRO</t>
  </si>
  <si>
    <t>natalia.ribeiro@iefp.pt</t>
  </si>
  <si>
    <t>56220</t>
  </si>
  <si>
    <t>ATIVIDADES DE SERVIÇO DE FORNECIMENTO DE REFEIÇÕES POR CONTRATO E OUTRAS ATIVIDADES DE SERVIÇOS DE ALIMENTAÇÃO</t>
  </si>
  <si>
    <t>MARIA MANUELA VALE PIRES CLARO CUNHA</t>
  </si>
  <si>
    <t>manuela.cunha@iefp.pt</t>
  </si>
  <si>
    <t>56301</t>
  </si>
  <si>
    <t>CAFÉS</t>
  </si>
  <si>
    <t>MARIA TERESA MARCELINO DUARTE</t>
  </si>
  <si>
    <t>teresa.m.duarte@iefp.pt</t>
  </si>
  <si>
    <t>UNIÃO DAS FREGUESIAS DE LOBRIGOS (SÃO MIGUEL E SÃO JOÃO BAPTISTA) E SANHOANE</t>
  </si>
  <si>
    <t>56302</t>
  </si>
  <si>
    <t>BARES</t>
  </si>
  <si>
    <t>CATARINA DE JESUS SILVESTRE GONÇALVES VENTURA</t>
  </si>
  <si>
    <t>catarina.ventura@iefp.pt</t>
  </si>
  <si>
    <t>56303</t>
  </si>
  <si>
    <t>PASTELARIAS E CASAS DE CHÁ</t>
  </si>
  <si>
    <t>MARIA MANUELA PEDRO BRANCO SEQUEIRA</t>
  </si>
  <si>
    <t>maria.branco@iefp.pt</t>
  </si>
  <si>
    <t>56304</t>
  </si>
  <si>
    <t>OUTROS ESTABELECIMENTOS DE BEBIDAS SEM ESPETÁCULO, EXCETO ITINERANTES.</t>
  </si>
  <si>
    <t>JORGE MIGUEL VIEIRA GABRIEL</t>
  </si>
  <si>
    <t>jorge.gabriel@iefp.pt</t>
  </si>
  <si>
    <t>UNIÃO DAS FREGUESIAS DE LOUREDO E FORNELOS</t>
  </si>
  <si>
    <t>56305</t>
  </si>
  <si>
    <t>ESTABELECIMENTOS DE BEBIDAS COM ESPAÇO DE DANÇA</t>
  </si>
  <si>
    <t>MARIA FERNANDA MOREIRA DA SILVA MADEIRA JACINTO</t>
  </si>
  <si>
    <t>maria.f.jacinto@iefp.pt</t>
  </si>
  <si>
    <t>56306</t>
  </si>
  <si>
    <t>ESTABELECIMENTOS DE BEBIDAS ITINERANTES.</t>
  </si>
  <si>
    <t>ANA MARIA LEAL TEIXEIRA</t>
  </si>
  <si>
    <t>ana.l.teixeira@iefp.pt</t>
  </si>
  <si>
    <t>56400</t>
  </si>
  <si>
    <t>ATIVIDADES DE SERVIÇOS DE INTERMEDIAÇÃO RELATIVAS A ATIVIDADES DE SERVIÇOS DE RESTAURAÇÃO.</t>
  </si>
  <si>
    <t>ALTINO DOS ANJOS SILVA</t>
  </si>
  <si>
    <t>altino.silva@iefp.pt</t>
  </si>
  <si>
    <t>58110</t>
  </si>
  <si>
    <t>EDIÇÃO DE LIVROS</t>
  </si>
  <si>
    <t>OLGA MARIA FILIPE FERREIRA</t>
  </si>
  <si>
    <t>olga.ferreira@iefp.pt</t>
  </si>
  <si>
    <t>58120</t>
  </si>
  <si>
    <t>EDIÇÃO DE JORNAIS</t>
  </si>
  <si>
    <t>MARIA MANUELA VILA NOVA MIGUEL</t>
  </si>
  <si>
    <t>manuela.miguel@iefp.pt</t>
  </si>
  <si>
    <t>58130</t>
  </si>
  <si>
    <t>EDIÇÃO DE REVISTAS E DE OUTRAS PUBLICAÇÕES PERIÓDICAS</t>
  </si>
  <si>
    <t>ROSA MARIA ALVES CARVALHOSA DANTAS DA ROCHA</t>
  </si>
  <si>
    <t>rosa.rocha@iefp.pt</t>
  </si>
  <si>
    <t>58190</t>
  </si>
  <si>
    <t>OUTRAS ATIVIDADES DE EDIÇÃO, EXCETO EDIÇÃO DE PROGRAMAS INFORMÁTICOS.</t>
  </si>
  <si>
    <t>ELSA MARIA ESTEVES</t>
  </si>
  <si>
    <t>elsa.esteves@iefp.pt</t>
  </si>
  <si>
    <t>58210</t>
  </si>
  <si>
    <t>EDIÇÃO DE JOGOS DE VÍDEO</t>
  </si>
  <si>
    <t>ISABEL MARIA CORREIA FERREIRA DA SILVA</t>
  </si>
  <si>
    <t>isabel.m.silva@iefp.pt</t>
  </si>
  <si>
    <t>58290</t>
  </si>
  <si>
    <t>EDIÇÃO DE OUTROS PROGRAMAS INFORMÁTICOS</t>
  </si>
  <si>
    <t>ISABEL MARIA MENDES CALDEIRA CARRIÇO</t>
  </si>
  <si>
    <t>isabel.carrico@iefp.pt</t>
  </si>
  <si>
    <t>59110</t>
  </si>
  <si>
    <t>ATIVIDADES DE PRODUÇÃO DE FILMES, DE VÍDEOS E DE PROGRAMAS DE TELEVISÃO.</t>
  </si>
  <si>
    <t>ANA MARIA ROBERTO</t>
  </si>
  <si>
    <t>ana.roberto@iefp.pt</t>
  </si>
  <si>
    <t>59120</t>
  </si>
  <si>
    <t>ATIVIDADES DE PÓS-PRODUÇÃO DE FILMES, DE VÍDEOS E DE PROGRAMAS DE TELEVISÃO</t>
  </si>
  <si>
    <t>MARIA JOSE NAZARETH</t>
  </si>
  <si>
    <t>maria.nazareth@iefp.pt</t>
  </si>
  <si>
    <t>59130</t>
  </si>
  <si>
    <t>ATIVIDADES DE DISTRIBUIÇÃO DE FILMES E DE VÍDEOS</t>
  </si>
  <si>
    <t>JORGE FERNANDO FERREIRA</t>
  </si>
  <si>
    <t>jorge.ferreira@iefp.pt</t>
  </si>
  <si>
    <t>UNIÃO DAS FREGUESIAS DE ADOUFE E VILARINHO DE SAMARDÃ</t>
  </si>
  <si>
    <t>59140</t>
  </si>
  <si>
    <t>ATIVIDADES DE PROJEÇÃO DE FILMES</t>
  </si>
  <si>
    <t>FATIMA MARQUES</t>
  </si>
  <si>
    <t>fatima.marques@iefp.pt</t>
  </si>
  <si>
    <t>UNIÃO DAS FREGUESIAS DE BORBELA E LAMAS DE OLO</t>
  </si>
  <si>
    <t>59200</t>
  </si>
  <si>
    <t>ATIVIDADES DE GRAVAÇÃO DE SOM E EDIÇÃO DE MÚSICA</t>
  </si>
  <si>
    <t>MARIA HELENA AMADOR RODRIGUES CRUZ</t>
  </si>
  <si>
    <t>helena.cruz@iefp.pt</t>
  </si>
  <si>
    <t>UNIÃO DAS FREGUESIAS DE CONSTANTIM E VALE DE NOGUEIRAS</t>
  </si>
  <si>
    <t>60100</t>
  </si>
  <si>
    <t>ATIVIDADES DE RADIODIFUSÃO E DE DISTRIBUIÇÃO DE ÁUDIO</t>
  </si>
  <si>
    <t>FERNANDA MARIA DOS REIS CAPELA</t>
  </si>
  <si>
    <t>fernanda.capela@iefp.pt</t>
  </si>
  <si>
    <t>UNIÃO DAS FREGUESIAS DE MOUÇÓS E LAMARES</t>
  </si>
  <si>
    <t>60200</t>
  </si>
  <si>
    <t>ATIVIDADES DE PROGRAMAÇÃO E DIFUSÃO DE TELEVISÃO E DE DISTRIBUIÇÃO DE VÍDEO</t>
  </si>
  <si>
    <t>MARIA MANUELA ANTUNES</t>
  </si>
  <si>
    <t>maria.c.antunes@iefp.pt</t>
  </si>
  <si>
    <t>UNIÃO DAS FREGUESIAS DE NOGUEIRA E ERMIDA</t>
  </si>
  <si>
    <t>60310</t>
  </si>
  <si>
    <t>ATIVIDADES DAS AGÊNCIAS DE NOTÍCIAS</t>
  </si>
  <si>
    <t>MARIA JOÃO LEITÃO</t>
  </si>
  <si>
    <t>maria.leitao@iefp.pt</t>
  </si>
  <si>
    <t>UNIÃO DAS FREGUESIAS DE PENA, QUINTÃ E VILA COVA</t>
  </si>
  <si>
    <t>60390</t>
  </si>
  <si>
    <t>OUTRAS ATIVIDADES DE DISTRIBUIÇÃO DE CONTEÚDOS.</t>
  </si>
  <si>
    <t>ISABEL MARIA MENDES COSTA LADEIRA</t>
  </si>
  <si>
    <t>isabel.ladeira@iefp.pt</t>
  </si>
  <si>
    <t>UNIÃO DAS FREGUESIAS DE SÃO TOMÉ DO CASTELO E JUSTES</t>
  </si>
  <si>
    <t>61101</t>
  </si>
  <si>
    <t>ATIVIDADES DE TELECOMUNICAÇÕES POR CABO</t>
  </si>
  <si>
    <t>ERMELINDA ADELAIDE LOURENÇO</t>
  </si>
  <si>
    <t>ermelinda.lourenco@iefp.pt</t>
  </si>
  <si>
    <t>61102</t>
  </si>
  <si>
    <t>ATIVIDADES DE TELECOMUNICAÇÕES SEM FIOS.</t>
  </si>
  <si>
    <t>LUIS MIGUEL FERREIRA TEIXEIRA</t>
  </si>
  <si>
    <t>luis.teixeira@iefp.pt</t>
  </si>
  <si>
    <t>61103</t>
  </si>
  <si>
    <t>ATIVIDADES DE TELECOMUNICAÇÕES POR SATÉLITE</t>
  </si>
  <si>
    <t>MARIA RITA ESTEVES DA CRUZ</t>
  </si>
  <si>
    <t>rita.cruz@iefp.pt</t>
  </si>
  <si>
    <t>61200</t>
  </si>
  <si>
    <t>ATIVIDADES DE REVENDA DE TELECOMUNICAÇÕES E ATIVIDADES DE SERVIÇOS DE INTERMEDIAÇÃO NO DOMÍNIO DAS TELECOMUNICAÇÕES.</t>
  </si>
  <si>
    <t>CARLOS JORGE DE MATOS COSTA</t>
  </si>
  <si>
    <t>carlos.j.costa@iefp.pt</t>
  </si>
  <si>
    <t>Alto Tâmega</t>
  </si>
  <si>
    <t>61900</t>
  </si>
  <si>
    <t>OUTRAS ATIVIDADES DE TELECOMUNICAÇÕES.</t>
  </si>
  <si>
    <t>ISABEL DE LURDES RIBEIRO CARDOSO</t>
  </si>
  <si>
    <t>isabel.cardoso@iefp.pt</t>
  </si>
  <si>
    <t>62100</t>
  </si>
  <si>
    <t>ATIVIDADES DE PROGRAMAÇÃO INFORMÁTICA</t>
  </si>
  <si>
    <t>MARIA ADRIANA GUIMARÃES MACHADO</t>
  </si>
  <si>
    <t>Adriana.Machado@iefp.pt</t>
  </si>
  <si>
    <t>62201</t>
  </si>
  <si>
    <t>ATIVIDADES DE CONSULTORIA EM INFORMÁTICA</t>
  </si>
  <si>
    <t>CARLA MARIA CENTENO ALMEIDA</t>
  </si>
  <si>
    <t>carla.m.almeida@iefp.pt</t>
  </si>
  <si>
    <t>62202</t>
  </si>
  <si>
    <t>GESTÃO E EXPLORAÇÃO DE INSTALAÇÕES INFORMÁTICAS</t>
  </si>
  <si>
    <t>FILOMENA MARIA GOMES FRANCISCO</t>
  </si>
  <si>
    <t>filomena.francisco@iefp.pt</t>
  </si>
  <si>
    <t>62900</t>
  </si>
  <si>
    <t>OUTRAS ATIVIDADES DE SERVIÇOS RELACIONADOS COM AS TECNOLOGIAS DA INFORMAÇÃO E INFORMÁTICA</t>
  </si>
  <si>
    <t>HENRIQUE AZEVEDO CANILHO</t>
  </si>
  <si>
    <t>henrique.canilho@iefp.pt</t>
  </si>
  <si>
    <t>63100</t>
  </si>
  <si>
    <t>INFRAESTRUTURAS DE COMPUTAÇÃO, ATIVIDADES DE PROCESSAMENTO DE DADOS, DOMICILIAÇÃO DE INFORMAÇÃO E ATIVIDADES RELACIONADAS.</t>
  </si>
  <si>
    <t>ANA MARIA BAIÃO DA LUZ</t>
  </si>
  <si>
    <t>ana.luz@iefp.pt</t>
  </si>
  <si>
    <t>63910</t>
  </si>
  <si>
    <t>ATIVIDADES DE PORTAIS DE PESQUISA WEB.</t>
  </si>
  <si>
    <t>CARLOS MANUEL CORREIA CARDOSO MARTINS FARIA</t>
  </si>
  <si>
    <t>carlos.faria@iefp.pt</t>
  </si>
  <si>
    <t>63920</t>
  </si>
  <si>
    <t>OUTRAS ATIVIDADES DE SERVIÇOS DE INFORMAÇÃO</t>
  </si>
  <si>
    <t>HELENA MARIA MARQUES TEMÓTEO</t>
  </si>
  <si>
    <t>helena.temoteo@iefp.pt</t>
  </si>
  <si>
    <t>64110</t>
  </si>
  <si>
    <t>BANCO CENTRAL</t>
  </si>
  <si>
    <t>MARIA CLARA SIMÃO DE OLIVEIRA</t>
  </si>
  <si>
    <t>maria.c.oliveira@iefp.pt</t>
  </si>
  <si>
    <t>64190</t>
  </si>
  <si>
    <t>OUTRA INTERMEDIAÇÃO MONETÁRIA</t>
  </si>
  <si>
    <t>FLORBELA DA CONCEIÇÃO MANTINHAS NUNES</t>
  </si>
  <si>
    <t>florbela.nunes@iefp.pt</t>
  </si>
  <si>
    <t>64211</t>
  </si>
  <si>
    <t>ATIVIDADES DAS SOCIEDADES GESTORAS DE PARTICIPAÇÕES SOCIAIS FINANCEIRAS.</t>
  </si>
  <si>
    <t>MARGARIDA ROSA MORNA</t>
  </si>
  <si>
    <t>margarida.morna@iefp.pt</t>
  </si>
  <si>
    <t>64212</t>
  </si>
  <si>
    <t>ATIVIDADES DAS SOCIEDADES GESTORAS DE PARTICIPAÇÕES SOCIAIS NÃO FINANCEIRAS.</t>
  </si>
  <si>
    <t>SUSANA CRISTINA MOREIRA</t>
  </si>
  <si>
    <t>susana.moreira@iefp.pt</t>
  </si>
  <si>
    <t>64220</t>
  </si>
  <si>
    <t>ATIVIDADES DE CANAIS DE FINANCIAMENTO (FINANCING CONDUITS).</t>
  </si>
  <si>
    <t>PAULA ALEXANDRA S. PÁSCOA SANTOS</t>
  </si>
  <si>
    <t>paula.pascoa@iefp.pt</t>
  </si>
  <si>
    <t>64310</t>
  </si>
  <si>
    <t>ATIVIDADES DOS FUNDOS DE INVESTIMENTO DO MERCADO MONETÁRIO E DO MERCADO NÃO MONETÁRIO.</t>
  </si>
  <si>
    <t>JOSÉ MANUEL PIRES CAVALHEIRO</t>
  </si>
  <si>
    <t>jose.cavalheiro@iefp.pt</t>
  </si>
  <si>
    <t>UNIÃO DAS FREGUESIAS DE SANTA CRUZ/TRINDADE E SANJURGE</t>
  </si>
  <si>
    <t>64320</t>
  </si>
  <si>
    <t>ATIVIDADES DE TRUSTS, PATRIMÓNIOS E CONTAS FIDUCIÁRIAS (ESTATE AND AGENCY ACCOUNTS).</t>
  </si>
  <si>
    <t>ANA PAULA FIG DE CARVALHO</t>
  </si>
  <si>
    <t>ana.carvalho@iefp.pt</t>
  </si>
  <si>
    <t>64910</t>
  </si>
  <si>
    <t>LOCAÇÃO FINANCEIRA</t>
  </si>
  <si>
    <t>FARIDA MARIA MONDADORI FERREIRA</t>
  </si>
  <si>
    <t>farida.mondadori@iefp.pt</t>
  </si>
  <si>
    <t>64921</t>
  </si>
  <si>
    <t>ATIVIDADES DAS INSTITUIÇÕES FINANCEIRAS DE CRÉDITO</t>
  </si>
  <si>
    <t>SARA MARIA S NUNES NEVES GONCALVES</t>
  </si>
  <si>
    <t>sara.goncalves@iefp.pt</t>
  </si>
  <si>
    <t>64922</t>
  </si>
  <si>
    <t>ATIVIDADES DAS SOCIEDADES FINANCEIRAS PARA AQUISIÇÕES A CRÉDITO</t>
  </si>
  <si>
    <t>FILOMENA MARIA CARRILHO FERREIRA</t>
  </si>
  <si>
    <t>filomena.ferreira@iefp.pt</t>
  </si>
  <si>
    <t>64923</t>
  </si>
  <si>
    <t>ATIVIDADES DE FACTORING</t>
  </si>
  <si>
    <t>MARIA HELENA SERRANO AGOSTINHO PEIXEIRO</t>
  </si>
  <si>
    <t>HELENA.AGOSTINHO@IEFP.PT</t>
  </si>
  <si>
    <t>64924</t>
  </si>
  <si>
    <t>OUTRAS ATIVIDADES DE CRÉDITO, N.E., EXCETO FACTORING</t>
  </si>
  <si>
    <t>MAFALDA MARTINS PEREIRA</t>
  </si>
  <si>
    <t>mafalda.pereira@iefp.pt</t>
  </si>
  <si>
    <t>64990</t>
  </si>
  <si>
    <t>OUTRAS ATIVIDADES DE SERVIÇOS FINANCEIROS, N. E., EXCETO SEGUROS E FUNDOS DE PENSÕES.</t>
  </si>
  <si>
    <t>BARBARA NOBRE</t>
  </si>
  <si>
    <t>barbara.nobre@iefp.pt</t>
  </si>
  <si>
    <t>65111</t>
  </si>
  <si>
    <t>SEGUROS DE VIDA, EXCETO OUTRAS ATIVIDADES COMPLEMENTARES DE SEGURANÇA SOCIAL</t>
  </si>
  <si>
    <t>LURDES DA CONCEIÇÃO SIMÕES</t>
  </si>
  <si>
    <t>lurdes.simoes@iefp.pt</t>
  </si>
  <si>
    <t>65112</t>
  </si>
  <si>
    <t>OUTRAS ATIVIDADES COMPLEMENTARES DE SEGURANÇA SOCIAL</t>
  </si>
  <si>
    <t>JOSE MANUEL BENTO VITORINO</t>
  </si>
  <si>
    <t>jose.vitorino@iefp.pt</t>
  </si>
  <si>
    <t>65120</t>
  </si>
  <si>
    <t>SEGUROS NÃO VIDA</t>
  </si>
  <si>
    <t>CARLOS SANTOS</t>
  </si>
  <si>
    <t>carlos.santos@iefp.pt</t>
  </si>
  <si>
    <t>65200</t>
  </si>
  <si>
    <t>RESSEGUROS</t>
  </si>
  <si>
    <t>MARIA DE JESUS NETO PALMA ESTEVES</t>
  </si>
  <si>
    <t>maria.jesus.esteves@iefp.pt</t>
  </si>
  <si>
    <t>65300</t>
  </si>
  <si>
    <t>FUNDOS DE PENSÕES</t>
  </si>
  <si>
    <t>PAULA MARIA MARQUES DIAS CORREIA BERNARDO</t>
  </si>
  <si>
    <t>paula.dias@iefp.pt</t>
  </si>
  <si>
    <t xml:space="preserve">PLANALTO DE MONFORTE </t>
  </si>
  <si>
    <t>PLANALTO DE MONFORTE (UNIÃO DAS FREGUESIAS DE OUCIDRES E BOBADELA)</t>
  </si>
  <si>
    <t>66110</t>
  </si>
  <si>
    <t>ADMINISTRAÇÃO DE MERCADOS FINANCEIROS</t>
  </si>
  <si>
    <t>MARIA NATÉRCIA CARDOSO</t>
  </si>
  <si>
    <t>maria.cardoso@iefp.pt</t>
  </si>
  <si>
    <t>66120</t>
  </si>
  <si>
    <t>ATIVIDADES DE NEGOCIAÇÃO POR CONTA DE TERCEIROS EM VALORES MOBILIÁRIOS E OUTROS INSTRUMENTOS FINANCEIROS</t>
  </si>
  <si>
    <t>CLEMENCIA MARIA PESTANA AFONSO LEITÃO</t>
  </si>
  <si>
    <t>clemencia.leitao@iefp.pt</t>
  </si>
  <si>
    <t>66190</t>
  </si>
  <si>
    <t>OUTRAS ATIVIDADES AUXILIARES DE SERVIÇOS FINANCEIROS, EXCETO SEGUROS E FUNDOS DE PENSÕES.</t>
  </si>
  <si>
    <t>JOSEFINA MARIA BELCHIOR CARRIÇO FIGUEIRAS</t>
  </si>
  <si>
    <t>josefina.figueiras@iefp.pt</t>
  </si>
  <si>
    <t>66210</t>
  </si>
  <si>
    <t>AVALIAÇÃO DE RISCOS E DANOS</t>
  </si>
  <si>
    <t>FLÁVIA NAZARÉ DE SOUSA GUERREIRO GOUVEIA</t>
  </si>
  <si>
    <t>flavia.gouveia@iefp.pt</t>
  </si>
  <si>
    <t>66220</t>
  </si>
  <si>
    <t>ATIVIDADES DE MEDIADORES DE SEGUROS</t>
  </si>
  <si>
    <t>LUIS MANUEL AZEVEDO SILVA</t>
  </si>
  <si>
    <t>luis.a.silva@iefp.pt</t>
  </si>
  <si>
    <t>66290</t>
  </si>
  <si>
    <t>ATIVIDADES AUXILIARES DE SEGUROS E FUNDOS DE PENSÕES, N.E.</t>
  </si>
  <si>
    <t>MARISOL MOREIRA MARQUES</t>
  </si>
  <si>
    <t>marisol.marques@iefp.pt</t>
  </si>
  <si>
    <t>66300</t>
  </si>
  <si>
    <t>ATIVIDADES DE GESTÃO DE FUNDOS</t>
  </si>
  <si>
    <t>ISABEL TERESA FERREIRA PEREIRA</t>
  </si>
  <si>
    <t>isabel.pereira@iefp.pt</t>
  </si>
  <si>
    <t>68110</t>
  </si>
  <si>
    <t>COMPRA E VENDA DE BENS IMOBILIÁRIOS</t>
  </si>
  <si>
    <t>LÚCIO MANUEL COELHO MOURA</t>
  </si>
  <si>
    <t>lucio.moura@iefp.pt</t>
  </si>
  <si>
    <t>68120</t>
  </si>
  <si>
    <t>DESENVOLVIMENTO DE PROJETOS DE EDIFÍCIOS</t>
  </si>
  <si>
    <t>CARLA MARIA EDITE ALVES AMANTE</t>
  </si>
  <si>
    <t>carla.amante@iefp.pt</t>
  </si>
  <si>
    <t>68200</t>
  </si>
  <si>
    <t>ARRENDAMENTO E EXPLORAÇÃO DE BENS IMOBILIÁRIOS PRÓPRIOS OU EM LOCAÇÃO</t>
  </si>
  <si>
    <t>ALZIRA VICENTE MENDONÇA HENRIQUES</t>
  </si>
  <si>
    <t>alzira.henriques@iefp.pt</t>
  </si>
  <si>
    <t>UNIÃO DAS FREGUESIAS DA MADALENA E SAMAIÕES</t>
  </si>
  <si>
    <t>68310</t>
  </si>
  <si>
    <t>ATIVIDADES DE SERVIÇOS DE INTERMEDIAÇÃO DE ATIVIDADES IMOBILIÁRIAS</t>
  </si>
  <si>
    <t>MARIA DO ROSÁRIO MORAIS DA SILVA</t>
  </si>
  <si>
    <t>maria.m.silva@iefp.pt</t>
  </si>
  <si>
    <t>UNIÃO DAS FREGUESIAS DE CALVÃO E SOUTELINHO DA RAIA</t>
  </si>
  <si>
    <t>68321</t>
  </si>
  <si>
    <t>ADMINISTRAÇÃO DE IMÓVEIS POR CONTA DE OUTREM</t>
  </si>
  <si>
    <t>JOSÉ RICARDO DA CONCEIÇÃO FARIA</t>
  </si>
  <si>
    <t>ricardo.faria@iefp.pt</t>
  </si>
  <si>
    <t>UNIÃO DAS FREGUESIAS DE LOIVOS E PÓVOA DE AGRAÇÕES</t>
  </si>
  <si>
    <t>68322</t>
  </si>
  <si>
    <t>ADMINISTRAÇÃO DE CONDOMÍNIOS</t>
  </si>
  <si>
    <t>ANA PAULA LAIRES FRANCO</t>
  </si>
  <si>
    <t>ana.paula.laires@iefp.pt</t>
  </si>
  <si>
    <t>68323</t>
  </si>
  <si>
    <t>ATIVIDADES DE ANGARIAÇÃO IMOBILIÁRIA</t>
  </si>
  <si>
    <t>MARIA FLORENCIO</t>
  </si>
  <si>
    <t>fatima.alvarenga@iefp.pt</t>
  </si>
  <si>
    <t>UNIÃO DAS FREGUESIAS DE SOUTELO E SEARA VELHA</t>
  </si>
  <si>
    <t>68324</t>
  </si>
  <si>
    <t>ATIVIDADES DE AVALIAÇÃO IMOBILIÁRIA</t>
  </si>
  <si>
    <t>LÚCIA ISABEL DA SILVA GUERRA</t>
  </si>
  <si>
    <t>lucia.guerra@iefp.pt</t>
  </si>
  <si>
    <t>UNIÃO DAS FREGUESIAS DE TRAVANCAS E RORIZ</t>
  </si>
  <si>
    <t>69101</t>
  </si>
  <si>
    <t>ATIVIDADES JURÍDICAS, EXCETO DOS CARTÓRIOS NOTARIAIS</t>
  </si>
  <si>
    <t>JACINTA MARIA SEZÕES MAMEDE</t>
  </si>
  <si>
    <t>jacinta.mamede@iefp.pt</t>
  </si>
  <si>
    <t>UNIÃO DAS FREGUESIAS DAS EIRAS, SÃO JULIÃO DE MONTENEGRO E CELA</t>
  </si>
  <si>
    <t>69102</t>
  </si>
  <si>
    <t>ATIVIDADES DOS CARTÓRIOS NOTARIAIS</t>
  </si>
  <si>
    <t>MÁRCIA IRENE ANDRADE</t>
  </si>
  <si>
    <t>marcia.andrade@iefp.pt</t>
  </si>
  <si>
    <t>69201</t>
  </si>
  <si>
    <t>ATIVIDADES DE CONTABILIDADE E CONSULTORIA FISCAL.</t>
  </si>
  <si>
    <t>MARIA LEONOR PEREIRA CAVACO</t>
  </si>
  <si>
    <t>leonor.cavaco@iefp.pt</t>
  </si>
  <si>
    <t xml:space="preserve">VIDAGO </t>
  </si>
  <si>
    <t>VIDAGO (UNIÃO DAS FREGUESIAS DE VIDAGO, ARCOSSÓ, SELHARIZ E VILARINHO DAS PARANHEIRAS)</t>
  </si>
  <si>
    <t>69202</t>
  </si>
  <si>
    <t>ATIVIDADES DE AUDITORIA E REVISÃO DE CONTAS.</t>
  </si>
  <si>
    <t>ANA JUDITE DA CONCEIÇÃO DIOGO GONÇALVES</t>
  </si>
  <si>
    <t>ANA.D.GONCALVES@IEFP.PT</t>
  </si>
  <si>
    <t>70100</t>
  </si>
  <si>
    <t>ATIVIDADES DAS SEDES SOCIAIS</t>
  </si>
  <si>
    <t>EDUARDA MARIA DE ASSUNCAO FERNANDO</t>
  </si>
  <si>
    <t>eduarda.fernando@iefp.pt</t>
  </si>
  <si>
    <t>70200</t>
  </si>
  <si>
    <t>ATIVIDADES DE CONSULTORIA PARA OS NEGÓCIOS E OUTRA CONSULTORIA PARA A GESTÃO</t>
  </si>
  <si>
    <t>VITOR MOURA PINHEIRO</t>
  </si>
  <si>
    <t>vitor.pinheiro@garantiajovem.pt</t>
  </si>
  <si>
    <t>71110</t>
  </si>
  <si>
    <t>ATIVIDADES DE ARQUITETURA</t>
  </si>
  <si>
    <t>LÍDIA ISABEL LOPES FARINHA RIBEIRO</t>
  </si>
  <si>
    <t>lidia.ribeiro@iefp.pt</t>
  </si>
  <si>
    <t>71120</t>
  </si>
  <si>
    <t>ATIVIDADES DE ENGENHARIA E TÉCNICAS AFINS</t>
  </si>
  <si>
    <t>MARIA EDUARDA DUARTE OLIVEIRA</t>
  </si>
  <si>
    <t>eduarda.oliveira@iefp.pt</t>
  </si>
  <si>
    <t>71200</t>
  </si>
  <si>
    <t>ATIVIDADES DE ENSAIOS E ANÁLISES TÉCNICAS</t>
  </si>
  <si>
    <t>ANA CRISTINA RIBEIRO PRATAS DE OLIVEIRA</t>
  </si>
  <si>
    <t>cristina.oliveira@iefp.pt</t>
  </si>
  <si>
    <t>72101</t>
  </si>
  <si>
    <t>INVESTIGAÇÃO E DESENVOLVIMENTO EM BIOTECNOLOGIA</t>
  </si>
  <si>
    <t>ANA PAULA SOUSA SILVA</t>
  </si>
  <si>
    <t>ana.s.silva@iefp.pt</t>
  </si>
  <si>
    <t>72102</t>
  </si>
  <si>
    <t>OUTRA INVESTIGAÇÃO E DESENVOLVIMENTO DAS CIÊNCIAS FÍSICAS E NATURAIS</t>
  </si>
  <si>
    <t>RICARDO CARVALHO RODRIGUES</t>
  </si>
  <si>
    <t>ricardo.rodrigues@iefp.pt</t>
  </si>
  <si>
    <t>72200</t>
  </si>
  <si>
    <t>INVESTIGAÇÃO E DESENVOLVIMENTO DAS CIÊNCIAS SOCIAIS E HUMANAS</t>
  </si>
  <si>
    <t>MARIA DO SAMEIRO SILVA BRITO</t>
  </si>
  <si>
    <t>sameiro.brito@iefp.pt</t>
  </si>
  <si>
    <t>73110</t>
  </si>
  <si>
    <t>ATIVIDADES DAS AGÊNCIAS DE PUBLICIDADE</t>
  </si>
  <si>
    <t>MARIA FELICIDADE MESTRE RIBEIROS CARREIRAS</t>
  </si>
  <si>
    <t>maria.carreiras@iefp.pt</t>
  </si>
  <si>
    <t>73120</t>
  </si>
  <si>
    <t>ATIVIDADES DE REPRESENTAÇÃO NOS MEIOS DE COMUNICAÇÃO</t>
  </si>
  <si>
    <t>FERNANDA CRISTINA CARVALHO CASTANHEIRA</t>
  </si>
  <si>
    <t>cristina.c.castanheira@iefp.pt</t>
  </si>
  <si>
    <t>73200</t>
  </si>
  <si>
    <t>ESTUDOS DE MERCADO E SONDAGENS DE OPINIÃO</t>
  </si>
  <si>
    <t>CARLOS ABRANTES</t>
  </si>
  <si>
    <t>carlos.abrantes@iefp.pt</t>
  </si>
  <si>
    <t>73300</t>
  </si>
  <si>
    <t>ATIVIDADES DE RELAÇÕES PÚBLICAS E COMUNICAÇÃO</t>
  </si>
  <si>
    <t>NUNO SANTOS</t>
  </si>
  <si>
    <t>nuno.santos@iefp.pt</t>
  </si>
  <si>
    <t>UNIÃO DAS FREGUESIAS DE MONTALEGRE E PADROSO</t>
  </si>
  <si>
    <t>74110</t>
  </si>
  <si>
    <t>ATIVIDADES DE DESIGN DE PRODUTOS INDUSTRIAIS E DE MODA.</t>
  </si>
  <si>
    <t>ANGELA MARINA NETO VALENTE Q. FERREIRA BORGES</t>
  </si>
  <si>
    <t>angela.m.borges@iefp.pt</t>
  </si>
  <si>
    <t>74120</t>
  </si>
  <si>
    <t>ATIVIDADES DE DESIGN GRÁFICO E DE COMUNICAÇÃO VISUAL.</t>
  </si>
  <si>
    <t>TERESA ISABEL CARRILHO</t>
  </si>
  <si>
    <t>teresa.carrilho@iefp.pt</t>
  </si>
  <si>
    <t>74130</t>
  </si>
  <si>
    <t>ATIVIDADES DE DESIGN DE INTERIORES.</t>
  </si>
  <si>
    <t>CARLOS ALBERTO DE OLIVEIRA MARTINS</t>
  </si>
  <si>
    <t>carlos.martins@iefp.pt</t>
  </si>
  <si>
    <t>74140</t>
  </si>
  <si>
    <t>OUTRAS ATIVIDADES ESPECIALIZADAS DE DESIGN.</t>
  </si>
  <si>
    <t>ROSA MARIA MARTINS DE LIMA</t>
  </si>
  <si>
    <t>rosa.lima@iefp.pt</t>
  </si>
  <si>
    <t>74200</t>
  </si>
  <si>
    <t>ATIVIDADES FOTOGRÁFICAS.</t>
  </si>
  <si>
    <t>CARLOS NUNO DA SILVA BOTICAS</t>
  </si>
  <si>
    <t>nuno.boticas@iefp.pt</t>
  </si>
  <si>
    <t>74300</t>
  </si>
  <si>
    <t>ATIVIDADES DE TRADUÇÃO E INTERPRETAÇÃO</t>
  </si>
  <si>
    <t>TERESA MARIA DE MELO TAVARES CORREIA</t>
  </si>
  <si>
    <t>teresa.t.correia@iefp.pt</t>
  </si>
  <si>
    <t>74910</t>
  </si>
  <si>
    <t>ATIVIDADES DE SERVIÇOS DE COMERCIALIZAÇÃO E CORRETAGEM DE PATENTES.</t>
  </si>
  <si>
    <t>MARIA DA LUZ FERREIRA FRAGÃO</t>
  </si>
  <si>
    <t>mluz.ferreira@iefp.pt</t>
  </si>
  <si>
    <t>74991</t>
  </si>
  <si>
    <t>ATIVIDADES DE AGENTES DE PROFISSIONAIS DESPORTIVOS.</t>
  </si>
  <si>
    <t>vera.cruz@iefp.pt</t>
  </si>
  <si>
    <t>74992</t>
  </si>
  <si>
    <t>OUTRAS ATIVIDADES DE CONSULTORIA, CIENTÍFICAS, TÉCNICAS E SIMILARES, DIVERSAS, N. E., EXCETO AGENTES DE PROFISSIONAIS DESPORTIVOS.</t>
  </si>
  <si>
    <t>CECÍLIA MARIA GREGÓRIO ALEXANDRE</t>
  </si>
  <si>
    <t>cecilia.alexandre@iefp.pt</t>
  </si>
  <si>
    <t>75000</t>
  </si>
  <si>
    <t>ATIVIDADES VETERINÁRIAS</t>
  </si>
  <si>
    <t>SARA ALMEIDA</t>
  </si>
  <si>
    <t>sara.almeida@iefp.pt</t>
  </si>
  <si>
    <t>77111</t>
  </si>
  <si>
    <t>ALUGUER DE VEÍCULOS AUTOMÓVEIS LIGEIROS DE CURTO PRAZO.</t>
  </si>
  <si>
    <t>ELIZETE PEREIRA TAVARES MATA BOLINHAS</t>
  </si>
  <si>
    <t>elizete.bolinhas@iefp.pt</t>
  </si>
  <si>
    <t>UNIÃO DAS FREGUESIAS DE CAMBESES DO RIO, DONÕES E MOURILHE</t>
  </si>
  <si>
    <t>77112</t>
  </si>
  <si>
    <t>ALUGUER OPERACIONAL DE VEÍCULOS AUTOMÓVEIS LIGEIROS.</t>
  </si>
  <si>
    <t>PAULA MARIA DA COSTA SILVA</t>
  </si>
  <si>
    <t>paula.nunes@iefp.pt</t>
  </si>
  <si>
    <t>UNIÃO DAS FREGUESIAS DE MEIXEDO E PADORNELOS</t>
  </si>
  <si>
    <t>77120</t>
  </si>
  <si>
    <t>ALUGUER DE VEÍCULOS AUTOMÓVEIS PESADOS.</t>
  </si>
  <si>
    <t>CARLA MARIA CONCEIÇÃO FURTADO</t>
  </si>
  <si>
    <t>carla.furtado@iefp.pt</t>
  </si>
  <si>
    <t>77211</t>
  </si>
  <si>
    <t>ALUGUER DE BICICLETAS E SIMILARES.</t>
  </si>
  <si>
    <t>PAULO JORGE TAVARES PINHEIRO GRAO</t>
  </si>
  <si>
    <t>paulo.grao@iefp.pt</t>
  </si>
  <si>
    <t>UNIÃO DAS FREGUESIAS DE PARADELA, CONTIM E FIÃES</t>
  </si>
  <si>
    <t>77212</t>
  </si>
  <si>
    <t>ALUGUER DE OUTROS BENS RECREATIVOS E DESPORTIVOS.</t>
  </si>
  <si>
    <t>MARIA JOÃO GONÇALVES FIGUEIRAS</t>
  </si>
  <si>
    <t>mariajoao.figueiras@iefp.pt</t>
  </si>
  <si>
    <t>UNIÃO DAS FREGUESIAS DE SEZELHE E COVELÃES</t>
  </si>
  <si>
    <t>77220</t>
  </si>
  <si>
    <t>ALUGUER DE OUTROS BENS DE USO PESSOAL E DOMÉSTICO</t>
  </si>
  <si>
    <t>CARLOS FERNANDO REIS MONTEIRO DE JESUS</t>
  </si>
  <si>
    <t>carlos.jesus@iefp.pt</t>
  </si>
  <si>
    <t>UNIÃO DAS FREGUESIAS DE VENDA NOVA E PONDRAS</t>
  </si>
  <si>
    <t>77310</t>
  </si>
  <si>
    <t>ALUGUER DE MÁQUINAS E EQUIPAMENTOS AGRÍCOLAS</t>
  </si>
  <si>
    <t>SILVIA MARIA DE OLIVEIRA JESUS</t>
  </si>
  <si>
    <t>silvia.jesus@iefp.pt</t>
  </si>
  <si>
    <t>UNIÃO DAS FREGUESIAS DE VIADE DE BAIXO E FERVIDELAS</t>
  </si>
  <si>
    <t>77320</t>
  </si>
  <si>
    <t>ALUGUER DE MÁQUINAS E EQUIPAMENTOS PARA A CONSTRUÇÃO E ENGENHARIA CIVIL</t>
  </si>
  <si>
    <t>MARIA DE FATIMA ROBERTO OURIVES</t>
  </si>
  <si>
    <t>maria.ourives@iefp.pt</t>
  </si>
  <si>
    <t>UNIÃO DAS FREGUESIAS DE VILAR DE PERDIZES E MEIXIDE</t>
  </si>
  <si>
    <t>77330</t>
  </si>
  <si>
    <t>ALUGUER DE MÁQUINAS E EQUIPAMENTOS DE ESCRITÓRIO E DE COMPUTADORES</t>
  </si>
  <si>
    <t>TERESA M.CASANIGA GOMES</t>
  </si>
  <si>
    <t>teresa.c.gomes@iefp.pt</t>
  </si>
  <si>
    <t>77340</t>
  </si>
  <si>
    <t>ALUGUER DE MEIOS DE TRANSPORTE MARÍTIMO E FLUVIAL</t>
  </si>
  <si>
    <t>JOSÉ CARLOS CURADO QUINTAS</t>
  </si>
  <si>
    <t>jose.quintas@iefp.pt</t>
  </si>
  <si>
    <t>77350</t>
  </si>
  <si>
    <t>ALUGUER DE MEIOS DE TRANSPORTE AÉREO</t>
  </si>
  <si>
    <t>DALILA MARIA FELIX</t>
  </si>
  <si>
    <t>dalila.felix@iefp.pt</t>
  </si>
  <si>
    <t>77390</t>
  </si>
  <si>
    <t>ALUGUER DE OUTRAS MÁQUINAS, EQUIPAMENTOS E BENS TANGÍVEIS, N. E.</t>
  </si>
  <si>
    <t>PAULA CRISTINA FERNANDES CARDOSO</t>
  </si>
  <si>
    <t>paula.f.cardoso@iefp.pt</t>
  </si>
  <si>
    <t>UNIÃO DAS FREGUESIAS DE RIBEIRA DE PENA (SALVADOR) E SANTO ALEIXO DE ALÉM-TÂMEGA</t>
  </si>
  <si>
    <t>77400</t>
  </si>
  <si>
    <t>LOCAÇÃO DE PROPRIEDADE INTELECTUAL E PRODUTOS SEMELHANTES, EXCETUANDO OBRAS PROTEGIDAS POR DIREITOS DE AUTOR</t>
  </si>
  <si>
    <t>ABILIO MARCOS MOREIRA</t>
  </si>
  <si>
    <t>abilio.moreira@iefp.pt</t>
  </si>
  <si>
    <t>77510</t>
  </si>
  <si>
    <t>ATIVIDADES DE SERVIÇOS DE INTERMEDIAÇÃO DE ALUGUER E LOCAÇÃO DE AUTOMÓVEIS, AUTOCARAVANAS E REBOQUES.</t>
  </si>
  <si>
    <t>JORGE PAULO FERREIRA ARAÚJO</t>
  </si>
  <si>
    <t>jorge.araujo@iefp.pt</t>
  </si>
  <si>
    <t>UNIÃO DAS FREGUESIAS DE CERVA E LIMÕES</t>
  </si>
  <si>
    <t>77520</t>
  </si>
  <si>
    <t>ATIVIDADES DE SERVIÇOS DE INTERMEDIAÇÃO DE ALUGUER E LOCAÇÃO DE OUTROS BENS CORPÓREOS E ATIVOS INCORPÓREOS NÃO FINANCEIROS.</t>
  </si>
  <si>
    <t>AGUEDA MARIA TORRES LIMA</t>
  </si>
  <si>
    <t>agueda.lima@iefp.pt</t>
  </si>
  <si>
    <t xml:space="preserve">U.F. DE RIBEIRA DE PENA </t>
  </si>
  <si>
    <t>78100</t>
  </si>
  <si>
    <t>ATIVIDADES DAS EMPRESAS DE SELEÇÃO E COLOCAÇÃO DE PESSOAL</t>
  </si>
  <si>
    <t>FILIPA MARIA VALE DE JESUS DA SILVA REIS</t>
  </si>
  <si>
    <t>filipa.reis@iefp.pt</t>
  </si>
  <si>
    <t>78201</t>
  </si>
  <si>
    <t>ATIVIDADES DAS EMPRESAS DE TRABALHO TEMPORÁRIO</t>
  </si>
  <si>
    <t>MARIA LUISA DE JESUS REBELO ALMEIDA</t>
  </si>
  <si>
    <t>mluisa.almeida@iefp.pt</t>
  </si>
  <si>
    <t>78202</t>
  </si>
  <si>
    <t>OUTRO FORNECIMENTO DE RECURSOS HUMANOS</t>
  </si>
  <si>
    <t>MARIA DO ROSÁRIO DELFINO EMIDIO REIS GUERREIRO</t>
  </si>
  <si>
    <t>rosario.emidio@iefp.pt</t>
  </si>
  <si>
    <t>79110</t>
  </si>
  <si>
    <t>ATIVIDADES DAS AGÊNCIAS DE VIAGENS.</t>
  </si>
  <si>
    <t>PAULA CRISTINA VASCONCELOS SOARES RAMOS MORGADO</t>
  </si>
  <si>
    <t>paula.morgado@iefp.pt</t>
  </si>
  <si>
    <t>79120</t>
  </si>
  <si>
    <t>ATIVIDADES DOS OPERADORES TURÍSTICOS</t>
  </si>
  <si>
    <t>AGOSTINHO AMÉRICO DA SILVA MONTEIRO</t>
  </si>
  <si>
    <t>agostinho.monteiro@iefp.pt</t>
  </si>
  <si>
    <t>79900</t>
  </si>
  <si>
    <t>OUTROS SERVIÇOS DE RESERVAS E ATIVIDADES RELACIONADAS.</t>
  </si>
  <si>
    <t>SÉRGIO AUGUSTO TAVARES DE OLIVEIRA</t>
  </si>
  <si>
    <t>sergio.oliveira@iefp.pt</t>
  </si>
  <si>
    <t>80011</t>
  </si>
  <si>
    <t>ATIVIDADES DE SEGURANÇA PRIVADA</t>
  </si>
  <si>
    <t>MARIA JOÃO REIS BENTO</t>
  </si>
  <si>
    <t>maria.joao.bento@iefp.pt</t>
  </si>
  <si>
    <t>80012</t>
  </si>
  <si>
    <t>ATIVIDADES DE INVESTIGAÇÃO, EXCETO CIENTIFICA</t>
  </si>
  <si>
    <t>MARIA FERNANDA MATOS SERRA ROCHA</t>
  </si>
  <si>
    <t>fernanda.rocha@iefp.pt</t>
  </si>
  <si>
    <t>80090</t>
  </si>
  <si>
    <t>ATIVIDADES DE SEGURANÇA, N.E.</t>
  </si>
  <si>
    <t>TERESA PAULA LOPES CALADO</t>
  </si>
  <si>
    <t>teresa.l.calado@iefp.pt</t>
  </si>
  <si>
    <t>81100</t>
  </si>
  <si>
    <t>ATIVIDADES COMBINADAS DE APOIO AOS EDIFÍCIOS</t>
  </si>
  <si>
    <t>EVANDRO OLIVEIRA</t>
  </si>
  <si>
    <t>evandro.oliveira@iefp.pt</t>
  </si>
  <si>
    <t>81210</t>
  </si>
  <si>
    <t>LIMPEZA GERAL DE EDIFÍCIOS.</t>
  </si>
  <si>
    <t>HORTÊNSIA MARIA EZEQUIEL MOTA</t>
  </si>
  <si>
    <t>hortensia.mota@iefp.pt</t>
  </si>
  <si>
    <t>81220</t>
  </si>
  <si>
    <t>OUTRAS ATIVIDADES DE LIMPEZA DE EDIFÍCIOS E EM EQUIPAMENTOS INDUSTRIAIS</t>
  </si>
  <si>
    <t>ROSA MARIA DOMINGOS D. LAUREANO</t>
  </si>
  <si>
    <t>rosa.laureano@iefp.pt</t>
  </si>
  <si>
    <t>81231</t>
  </si>
  <si>
    <t>ATIVIDADES DE DESINFEÇÃO, DESRATIZAÇÃO E SIMILARES</t>
  </si>
  <si>
    <t>ANABELA DO CASTELO SILVA</t>
  </si>
  <si>
    <t>anabela.silva@iefp.pt</t>
  </si>
  <si>
    <t>81232</t>
  </si>
  <si>
    <t>OUTRAS ATIVIDADES DE LIMPEZA, N.E.</t>
  </si>
  <si>
    <t>FLORBELA DA COSTA ALVES</t>
  </si>
  <si>
    <t>florbela.alves@iefp.pt</t>
  </si>
  <si>
    <t>81300</t>
  </si>
  <si>
    <t>ATIVIDADES DOS SERVIÇOS DE PLANTAÇÃO E MANUTENÇÃO DE JARDINS</t>
  </si>
  <si>
    <t>ANA CRISTINA CARVALHO VASCO DUARTE</t>
  </si>
  <si>
    <t>ana.v.duarte@iefp.pt</t>
  </si>
  <si>
    <t>82100</t>
  </si>
  <si>
    <t>ATIVIDADES DE SERVIÇOS ADMINISTRATIVOS E DE APOIO</t>
  </si>
  <si>
    <t>PAULA MARIA MARTINS DOS SANTOS ALEXANDRE</t>
  </si>
  <si>
    <t>paula.alexandre@iefp.pt</t>
  </si>
  <si>
    <t>82200</t>
  </si>
  <si>
    <t>ATIVIDADES DOS CENTROS DE CHAMADAS</t>
  </si>
  <si>
    <t>ANA MARIA CARVALHO BENTO</t>
  </si>
  <si>
    <t>ana.bento@iefp.pt</t>
  </si>
  <si>
    <t>82300</t>
  </si>
  <si>
    <t>ORGANIZAÇÃO DE FEIRAS, CONGRESSOS E SIMILARES.</t>
  </si>
  <si>
    <t>LÍDIA MARIA LOPES MARTINS</t>
  </si>
  <si>
    <t>lidia.martins@iefp.pt</t>
  </si>
  <si>
    <t>82400</t>
  </si>
  <si>
    <t>ATIVIDADES DE SERVIÇOS DE INTERMEDIAÇÃO DE ATIVIDADES DE SERVIÇOS DE APOIO AOS NEGÓCIOS, N. E.</t>
  </si>
  <si>
    <t>MARIA LUIS PALIOTES VEIGA</t>
  </si>
  <si>
    <t>maria.veiga@iefp.pt</t>
  </si>
  <si>
    <t>82910</t>
  </si>
  <si>
    <t>ATIVIDADES DAS AGÊNCIAS DE COBRANÇAS E DE AVALIAÇÃO DO RISCO DE CRÉDITO</t>
  </si>
  <si>
    <t>CESAR MANUEL OLIVEIRA FERREIRA</t>
  </si>
  <si>
    <t>cesar.ferreira@iefp.pt</t>
  </si>
  <si>
    <t>82921</t>
  </si>
  <si>
    <t>ENGARRAFAMENTO DE GASES</t>
  </si>
  <si>
    <t>ANA CARLA GARCIA RIBEIRO SOUSA MARUJO</t>
  </si>
  <si>
    <t>carla.marujo@iefp.pt</t>
  </si>
  <si>
    <t>82922</t>
  </si>
  <si>
    <t>OUTRAS ATIVIDADES DE EMBALAGEM</t>
  </si>
  <si>
    <t>MARIA LUISA DA CONCEIÇÃO MOTA</t>
  </si>
  <si>
    <t>luisa.mota@iefp.pt</t>
  </si>
  <si>
    <t>82990</t>
  </si>
  <si>
    <t>OUTRAS ATIVIDADES DE SERVIÇOS DE APOIO AOS NEGÓCIOS, N. E.</t>
  </si>
  <si>
    <t>NATALIA MARIA MENDES SOARES PIRES</t>
  </si>
  <si>
    <t>natalia.pires@iefp.pt</t>
  </si>
  <si>
    <t>84111</t>
  </si>
  <si>
    <t>ADMINISTRAÇÃO CENTRAL</t>
  </si>
  <si>
    <t>ANABELA MORAIS F. PIMENTEL CARDOSO</t>
  </si>
  <si>
    <t>anabela.cardoso@iefp.pt</t>
  </si>
  <si>
    <t>84112</t>
  </si>
  <si>
    <t>ADMINISTRAÇÃO REGIONAL AUTÓNOMA</t>
  </si>
  <si>
    <t>GRAÇA MARIA CARVALHO OLIVEIRA</t>
  </si>
  <si>
    <t>graca.oliveira@iefp.pt</t>
  </si>
  <si>
    <t>84113</t>
  </si>
  <si>
    <t>ADMINISTRAÇÃO LOCAL</t>
  </si>
  <si>
    <t>ÂNGELA MARIA AGUIAR PEREIRA LEITÃO GANHÃO</t>
  </si>
  <si>
    <t>angela.ganhao@iefp.pt</t>
  </si>
  <si>
    <t>84114</t>
  </si>
  <si>
    <t>ATIVIDADES DE APOIO À ADMINISTRAÇÃO PÚBLICA</t>
  </si>
  <si>
    <t>ANTÓNIO MANUEL BILRO SABUGUEIRO</t>
  </si>
  <si>
    <t>antonio.sabugueiro@iefp.pt</t>
  </si>
  <si>
    <t>84121</t>
  </si>
  <si>
    <t>ADMINISTRAÇÃO PÚBLICA ATIVIDADES DE SAÚDE</t>
  </si>
  <si>
    <t>MARIA CRISTINA DIAS</t>
  </si>
  <si>
    <t>cristina.m.dias@iefp.pt</t>
  </si>
  <si>
    <t>84122</t>
  </si>
  <si>
    <t>ADMINISTRAÇÃO PÚBLICA ATIVIDADES DE EDUCAÇÃO</t>
  </si>
  <si>
    <t>JOSÉ MIGUEL RAMOS DINIS</t>
  </si>
  <si>
    <t>jmiguel.dinis@iefp.pt</t>
  </si>
  <si>
    <t>84123</t>
  </si>
  <si>
    <t>ADMINISTRAÇÃO PÚBLICA - ATIVIDADES DO AMBIENTE.</t>
  </si>
  <si>
    <t>IRENE MARIA DA SILVA ANASTÁCIO POMBO</t>
  </si>
  <si>
    <t>irene.pombo@iefp.pt</t>
  </si>
  <si>
    <t>84124</t>
  </si>
  <si>
    <t>ADMINISTRAÇÃO PÚBLICA - ATIVIDADES DA CULTURA, DESPORTO, RECREATIVAS, HABITAÇÃO E DE OUTRAS ATIVIDADES SOCIAIS, EXCETO SEGURANÇA SOCIAL OBRIGATÓRIA E AMBIENTE.</t>
  </si>
  <si>
    <t>MARIA DO CÉU MARTINS MARQUES ALEIXO</t>
  </si>
  <si>
    <t>maria.aleixo@iefp.pt</t>
  </si>
  <si>
    <t>84130</t>
  </si>
  <si>
    <t>REGULAÇÃO E PROMOÇÃO DA EFICIÊNCIA DA ATIVIDADE ECONÓMICA</t>
  </si>
  <si>
    <t>ARLINDO BARBOSA MIRANDA</t>
  </si>
  <si>
    <t>arlindo.miranda@iefp.pt</t>
  </si>
  <si>
    <t>84210</t>
  </si>
  <si>
    <t>NEGÓCIOS ESTRANGEIROS</t>
  </si>
  <si>
    <t>LÉNIA MARIA COSTA FERNANDES</t>
  </si>
  <si>
    <t>lenia.fernandes@iefp.pt</t>
  </si>
  <si>
    <t>84220</t>
  </si>
  <si>
    <t>ATIVIDADES DE DEFESA</t>
  </si>
  <si>
    <t>ALEXANDRE MIGUEL GARROCHINHO BRITO FIGUEIRA</t>
  </si>
  <si>
    <t>84230</t>
  </si>
  <si>
    <t>ATIVIDADES DE JUSTIÇA</t>
  </si>
  <si>
    <t>ANA MAFALDA RIBEIRO DE SEQUEIRA LEMOS</t>
  </si>
  <si>
    <t>ana.coimbra@iefp.pt</t>
  </si>
  <si>
    <t>84240</t>
  </si>
  <si>
    <t>ATIVIDADES DE SEGURANÇA E ORDEM PÚBLICA</t>
  </si>
  <si>
    <t>PAULA HONÓRIO BATISTA ENGANA</t>
  </si>
  <si>
    <t>paula.engana@iefp.pt</t>
  </si>
  <si>
    <t>UNIÃO DAS FREGUESIAS DE PENSALVOS E PARADA DE MONTEIROS</t>
  </si>
  <si>
    <t>84250</t>
  </si>
  <si>
    <t>ATIVIDADES DE PROTEÇÃO CIVIL</t>
  </si>
  <si>
    <t>ANTÓNIO VENÂNCIO DOMINGOS CORREIA</t>
  </si>
  <si>
    <t>antonio.venancio@iefp.pt</t>
  </si>
  <si>
    <t>84300</t>
  </si>
  <si>
    <t>ATIVIDADES DE SEGURANÇA SOCIAL OBRIGATÓRIA</t>
  </si>
  <si>
    <t>ANTÓNIO MANUEL DOS SANTOS PALMA</t>
  </si>
  <si>
    <t>antonio.palma@iefp.pt</t>
  </si>
  <si>
    <t>85100</t>
  </si>
  <si>
    <t>ENSINO PRÉ-ESCOLAR</t>
  </si>
  <si>
    <t>EUNICE MARIA CIPRIANO LOPES MARQUEZ</t>
  </si>
  <si>
    <t>eunice.beijocas@iefp.pt</t>
  </si>
  <si>
    <t>85201</t>
  </si>
  <si>
    <t>ENSINO BÁSICO (1º CICLO)</t>
  </si>
  <si>
    <t>FATIMA GIL</t>
  </si>
  <si>
    <t>fatima.gil@iefp.pt</t>
  </si>
  <si>
    <t>85202</t>
  </si>
  <si>
    <t>ENSINO BÁSICO (2º CICLO)</t>
  </si>
  <si>
    <t>PAULA MARIA COSTA ROMAO</t>
  </si>
  <si>
    <t>paula.romao@iefp.pt</t>
  </si>
  <si>
    <t>85310</t>
  </si>
  <si>
    <t>ENSINO BÁSICO (3º CICLO) E SECUNDÁRIO GERAL</t>
  </si>
  <si>
    <t>AFONSO LUIS DINIS EZEQUIEL</t>
  </si>
  <si>
    <t>afonso.ezequiel@iefp.pt</t>
  </si>
  <si>
    <t>Terras de Trás-os-Montes</t>
  </si>
  <si>
    <t>85320</t>
  </si>
  <si>
    <t>ENSINO SECUNDÁRIO PROFISSIONAL</t>
  </si>
  <si>
    <t>VICTOR MANUEL RODRIGUES PEDRO</t>
  </si>
  <si>
    <t>victor.pedro@iefp.pt</t>
  </si>
  <si>
    <t>85330</t>
  </si>
  <si>
    <t>ENSINO PÓS-SECUNDÁRIO NÃO SUPERIOR</t>
  </si>
  <si>
    <t>VÂNIA DO CARMO FARIA</t>
  </si>
  <si>
    <t>VANIA.FARIA@IEFP.PT</t>
  </si>
  <si>
    <t>85400</t>
  </si>
  <si>
    <t>ENSINO SUPERIOR</t>
  </si>
  <si>
    <t>VALDEMAR JORGE PAREDES PEREIRA</t>
  </si>
  <si>
    <t>valdemar.pereira@iefp.pt</t>
  </si>
  <si>
    <t>UNIÃO DAS FREGUESIAS DE SÉ, SANTA MARIA E MEIXEDO</t>
  </si>
  <si>
    <t>85510</t>
  </si>
  <si>
    <t>ENSINO DESPORTIVO E RECREATIVO.</t>
  </si>
  <si>
    <t>EDMUNDO ANTONIO PISCO SANTOS</t>
  </si>
  <si>
    <t>edmundo.santos@iefp.pt</t>
  </si>
  <si>
    <t>85520</t>
  </si>
  <si>
    <t>ENSINO DE ATIVIDADES CULTURAIS</t>
  </si>
  <si>
    <t>DEOLINDA VELADAS RAMALHO</t>
  </si>
  <si>
    <t>deolinda.ramalho@iefp.pt</t>
  </si>
  <si>
    <t>85530</t>
  </si>
  <si>
    <t>ESCOLAS DE CONDUÇÃO E PILOTAGEM</t>
  </si>
  <si>
    <t>JOÃO CARLOS DINIS CANDEIAS</t>
  </si>
  <si>
    <t>joao.candeias@iefp.pt</t>
  </si>
  <si>
    <t>85591</t>
  </si>
  <si>
    <t>FORMAÇÃO PROFISSIONAL</t>
  </si>
  <si>
    <t>ANA PAULA PINHÃO CATARINO</t>
  </si>
  <si>
    <t>ana.catarino@iefp.pt</t>
  </si>
  <si>
    <t>85592</t>
  </si>
  <si>
    <t>ESCOLAS DE LÍNGUAS</t>
  </si>
  <si>
    <t>ANA ISABEL FRAZÃO VICENTE</t>
  </si>
  <si>
    <t>ana.f.vicente@iefp.pt</t>
  </si>
  <si>
    <t>85593</t>
  </si>
  <si>
    <t>OUTRAS ATIVIDADES EDUCATIVAS, DIVERSAS, N.E.</t>
  </si>
  <si>
    <t>JOSE CARLOS BELCHIOR NOBRE DE BRITO</t>
  </si>
  <si>
    <t>jose.brito@iefp.pt</t>
  </si>
  <si>
    <t>85610</t>
  </si>
  <si>
    <t>ATIVIDADES DE SERVIÇOS DE INTERMEDIAÇÃO DE CURSOS E TUTORES.</t>
  </si>
  <si>
    <t>ARMINDA MARIA SALDANHA DA COSTA</t>
  </si>
  <si>
    <t>arminda.costa@iefp.pt</t>
  </si>
  <si>
    <t>85690</t>
  </si>
  <si>
    <t>ATIVIDADES DE APOIO AO ENSINO, N.E.</t>
  </si>
  <si>
    <t>ISABEL DA ANUNCIADA GRANCHINHO TEMUDO</t>
  </si>
  <si>
    <t>isabel.temudo@iefp.pt</t>
  </si>
  <si>
    <t>86100</t>
  </si>
  <si>
    <t>ATIVIDADES DOS ESTABELECIMENTOS DE SAÚDE COM INTERNAMENTO</t>
  </si>
  <si>
    <t>ANA MARIA FRANCO SIMOES</t>
  </si>
  <si>
    <t>ana.m.simoes@iefp.pt</t>
  </si>
  <si>
    <t>86210</t>
  </si>
  <si>
    <t>ATIVIDADES DE PRÁTICA CLÍNICA GERAL</t>
  </si>
  <si>
    <t>PAULO DAVID SANTARENO DOS SANTOS</t>
  </si>
  <si>
    <t>PAULO.S.SANTOS@IEFP.PT</t>
  </si>
  <si>
    <t>86220</t>
  </si>
  <si>
    <t>ATIVIDADES MÉDICAS ESPECIALIZADAS</t>
  </si>
  <si>
    <t>CARLA LUISA CARRASCO LAPA</t>
  </si>
  <si>
    <t>carla.lapa@iefp.pt</t>
  </si>
  <si>
    <t>86230</t>
  </si>
  <si>
    <t>ATIVIDADES DE MEDICINA DENTÁRIA E ODONTOLOGIA</t>
  </si>
  <si>
    <t>DORA GASPAR BERNARDINO RIBEIRO</t>
  </si>
  <si>
    <t>dora.ribeiro@iefp.pt</t>
  </si>
  <si>
    <t>86911</t>
  </si>
  <si>
    <t>ATIVIDADES DOS SERVIÇOS DOS LABORATÓRIOS DE ANÁLISES CLÍNICAS</t>
  </si>
  <si>
    <t>ANA PAULA SOUSA MESQUITA</t>
  </si>
  <si>
    <t>ana.mesquita@iefp.pt</t>
  </si>
  <si>
    <t>86912</t>
  </si>
  <si>
    <t>ATIVIDADES DOS SERVIÇOS DE DIAGNÓSTICO POR IMAGEM.</t>
  </si>
  <si>
    <t>JOSÉ DE ABREU VIANA MARQUES</t>
  </si>
  <si>
    <t>jose.v.marques@iefp.pt</t>
  </si>
  <si>
    <t>86920</t>
  </si>
  <si>
    <t>TRANSPORTE DE DOENTES EM AMBULÂNCIA</t>
  </si>
  <si>
    <t>LISETE PEREIRA</t>
  </si>
  <si>
    <t>lisete.pereira@iefp.pt</t>
  </si>
  <si>
    <t>86930</t>
  </si>
  <si>
    <t>ATIVIDADES DE PSICÓLOGOS E PSICOTERAPEUTAS, EXCETO MÉDICOS.</t>
  </si>
  <si>
    <t>JOÃO LOPES ALEIXO FERNANDES</t>
  </si>
  <si>
    <t>joao.lopes.fernandes@iefp.pt</t>
  </si>
  <si>
    <t>86940</t>
  </si>
  <si>
    <t>ATIVIDADES DE ENFERMAGEM E DE PARTEIRAS</t>
  </si>
  <si>
    <t>HELENA ISABEL  SILVA</t>
  </si>
  <si>
    <t>helena.isabel.silva@iefp.pt</t>
  </si>
  <si>
    <t>86950</t>
  </si>
  <si>
    <t>ATIVIDADES DE FISIOTERAPIA.</t>
  </si>
  <si>
    <t>DEOLINDA MARIA ARAUJO CHAVARRIA</t>
  </si>
  <si>
    <t>DEOLINDA.CHAVARRIA@IEFP.PT</t>
  </si>
  <si>
    <t>86961</t>
  </si>
  <si>
    <t>ATIVIDADES DE TERAPÊUTICAS NÃO CONVENCIONAIS.</t>
  </si>
  <si>
    <t>MARIA ELISABETE LOUREIRO PEREIRA DA SILVA</t>
  </si>
  <si>
    <t>elisabete.silva@iefp.pt</t>
  </si>
  <si>
    <t>86962</t>
  </si>
  <si>
    <t>OUTRAS ATIVIDADES DE MEDICINA TRADICIONAL, COMPLEMENTAR E ALTERNATIVA, EXCETO TERAPÊUTICAS NÃO CONVENCIONAIS.</t>
  </si>
  <si>
    <t>HELENA MARIA DE JESUS NOBRE</t>
  </si>
  <si>
    <t>helena.nobre@iefp.pt</t>
  </si>
  <si>
    <t>86970</t>
  </si>
  <si>
    <t>ATIVIDADES DE SERVIÇOS DE INTERMEDIAÇÃO DE SERVIÇOS MÉDICOS, ODONTOLÓGICOS E OUTROS SERVIÇOS DE SAÚDE HUMANA.</t>
  </si>
  <si>
    <t>MARIA IRENE MARQUES MENDES NUNES</t>
  </si>
  <si>
    <t>maria.i.nunes@iefp.pt</t>
  </si>
  <si>
    <t>86991</t>
  </si>
  <si>
    <t>CENTROS DE RECOLHA E BANCOS DE ÓRGÃOS</t>
  </si>
  <si>
    <t>PAULA MARIA ARAUJO MONTEIRO</t>
  </si>
  <si>
    <t>paula.a.monteiro@iefp.pt</t>
  </si>
  <si>
    <t>86992</t>
  </si>
  <si>
    <t>ATIVIDADES TERMAIS</t>
  </si>
  <si>
    <t>SUSAN SOTTOMAYOR</t>
  </si>
  <si>
    <t>susan.mayor@iefp.pt</t>
  </si>
  <si>
    <t>86993</t>
  </si>
  <si>
    <t>OUTRAS ATIVIDADES DE SAÚDE HUMANA, DIVERSAS, N. E.</t>
  </si>
  <si>
    <t>CARLOS AUGUSTO PINA DA CUNHA LEITE</t>
  </si>
  <si>
    <t>carlos.leite@iefp.pt</t>
  </si>
  <si>
    <t>87100</t>
  </si>
  <si>
    <t>ATIVIDADES DE CUIDADOS DE ENFERMAGEM EM ESTRUTURAS RESIDENCIAIS</t>
  </si>
  <si>
    <t>ANABELA GASPAR AZENHA</t>
  </si>
  <si>
    <t>anabela.azenha@iefp.pt</t>
  </si>
  <si>
    <t>87200</t>
  </si>
  <si>
    <t>ATIVIDADES DE APOIO SOCIAL EM ESTRUTURAS RESIDENCIAIS PARA PESSOAS COM DOENÇAS DO FORO MENTAL OU DO ABUSO DE DROGAS</t>
  </si>
  <si>
    <t>ANA TERESA SANTOS CORREIA</t>
  </si>
  <si>
    <t>teresa.s.correia@iefp.pt</t>
  </si>
  <si>
    <t>87301</t>
  </si>
  <si>
    <t>ATIVIDADES DE APOIO SOCIAL EM ESTRUTURAS RESIDENCIAIS PARA PESSOAS IDOSAS</t>
  </si>
  <si>
    <t>JOSE LUIS RAMALHO BRITO</t>
  </si>
  <si>
    <t>jose.r.brito@iefp.pt</t>
  </si>
  <si>
    <t>87302</t>
  </si>
  <si>
    <t>ATIVIDADES DE APOIO SOCIAL EM ESTRUTURAS RESIDENCIAIS PARA PESSOAS COM INCAPACIDADE FÍSICA</t>
  </si>
  <si>
    <t>SANDRA MARIA CORREIA DOS SANTOS MACHADO</t>
  </si>
  <si>
    <t>sandra.machado@iefp.pt</t>
  </si>
  <si>
    <t>UNIÃO DAS FREGUESIAS DE AVELEDA E RIO DE ONOR</t>
  </si>
  <si>
    <t>87910</t>
  </si>
  <si>
    <t>ATIVIDADES DOS SERVIÇOS DE INTERMEDIAÇÃO DE ATIVIDADES DE APOIO SOCIAL EM ESTRUTURAS RESIDENCIAIS.</t>
  </si>
  <si>
    <t>CESAR TEIXEIRA</t>
  </si>
  <si>
    <t>cesar.teixeira@iefp.pt</t>
  </si>
  <si>
    <t>UNIÃO DAS FREGUESIAS DE CASTRELOS E CARRAZEDO</t>
  </si>
  <si>
    <t>87991</t>
  </si>
  <si>
    <t>ATIVIDADES DE APOIO SOCIAL EM ESTRUTURAS RESIDENCIAIS PARA CRIANÇAS E JOVENS</t>
  </si>
  <si>
    <t>GUILHERME JOSE MOTA</t>
  </si>
  <si>
    <t>guilherme.mota@iefp.pt</t>
  </si>
  <si>
    <t>UNIÃO DAS FREGUESIAS DE IZEDA, CALVELHE E PARADINHA NOVA</t>
  </si>
  <si>
    <t>87992</t>
  </si>
  <si>
    <t>OUTRAS ATIVIDADES DE APOIO SOCIAL EM ESTRUTURAS RESIDENCIAIS, DIVERSAS, N.E.</t>
  </si>
  <si>
    <t>LINA M. MARQUES FERNANDES VINAGRE MOUTINHO</t>
  </si>
  <si>
    <t>LINA.VINAGRE@IEFP.PT</t>
  </si>
  <si>
    <t>UNIÃO DAS FREGUESIAS DE PARADA E FAÍLDE</t>
  </si>
  <si>
    <t>88101</t>
  </si>
  <si>
    <t>ATIVIDADES DE AÇÃO SOCIAL PARA PESSOAS IDOSAS, SEM ALOJAMENTO</t>
  </si>
  <si>
    <t>JOSÉ FERREIRA DA ROCHA</t>
  </si>
  <si>
    <t>JOSE.ROCHA@IEFP.PT</t>
  </si>
  <si>
    <t>UNIÃO DAS FREGUESIAS DE REBORDAINHOS E POMBARES</t>
  </si>
  <si>
    <t>88102</t>
  </si>
  <si>
    <t>ATIVIDADES DE AÇÃO SOCIAL PARA PESSOAS COM INCAPACIDADES, SEM ALOJAMENTO</t>
  </si>
  <si>
    <t>TERESA PAULA OLIVEIRA COUTINHO</t>
  </si>
  <si>
    <t>teresa.coutinho@iefp.pt</t>
  </si>
  <si>
    <t>UNIÃO DAS FREGUESIAS DE RIO FRIO E MILHÃO</t>
  </si>
  <si>
    <t>88910</t>
  </si>
  <si>
    <t>ATIVIDADES DE CUIDADOS DIURNOS PARA CRIANÇAS, SEM ALOJAMENTO</t>
  </si>
  <si>
    <t>LUIS MANUEL BONITO PALMA</t>
  </si>
  <si>
    <t>lpalma@iefp.pt</t>
  </si>
  <si>
    <t>UNIÃO DAS FREGUESIAS DE SÃO JULIÃO DE PALÁCIOS E DEILÃO</t>
  </si>
  <si>
    <t>88990</t>
  </si>
  <si>
    <t>OUTRAS ATIVIDADES DE AÇÃO SOCIAL SEM ALOJAMENTO, N.E.</t>
  </si>
  <si>
    <t>MARIA FÁTIMA MIQUELINO PEREIRA AMADO</t>
  </si>
  <si>
    <t>fatima.amado@iefp.pt</t>
  </si>
  <si>
    <t>90110</t>
  </si>
  <si>
    <t>ATIVIDADES DE CRIAÇÃO LITERÁRIA E DE COMPOSIÇÃO MUSICAL.</t>
  </si>
  <si>
    <t>JOSE RICARDO CARMONA LEAO AGUAS</t>
  </si>
  <si>
    <t>jose.aguas@iefp.pt</t>
  </si>
  <si>
    <t>90120</t>
  </si>
  <si>
    <t>ATIVIDADES DE CRIAÇÃO DE ARTES VISUAIS.</t>
  </si>
  <si>
    <t>MARISA SILVA</t>
  </si>
  <si>
    <t>Marisa.Silva@iefp.pt</t>
  </si>
  <si>
    <t>90130</t>
  </si>
  <si>
    <t>OUTRAS ATIVIDADES DE CRIAÇÃO ARTÍSTICA.</t>
  </si>
  <si>
    <t>SANDRA ERMELINDA FERNANDES</t>
  </si>
  <si>
    <t>sandra.fernandes@iefp.pt</t>
  </si>
  <si>
    <t>90200</t>
  </si>
  <si>
    <t>ATIVIDADES DAS ARTES DO ESPETÁCULO</t>
  </si>
  <si>
    <t>CLARA M VENTURA FERREIRA DE FIGUEIREDO</t>
  </si>
  <si>
    <t>CLARA.FIGUEIREDO@IEFP.PT</t>
  </si>
  <si>
    <t>90310</t>
  </si>
  <si>
    <t>EXPLORAÇÃO DE SALAS E LOCAIS DE ESPETÁCULOS</t>
  </si>
  <si>
    <t>ANA PAULA PEREIRA DE SOUSA</t>
  </si>
  <si>
    <t>ana.paula.sousa@iefp.pt</t>
  </si>
  <si>
    <t>90390</t>
  </si>
  <si>
    <t>OUTRAS ATIVIDADES DE APOIO À CRIAÇÃO ARTÍSTICA E ÀS ARTES DO ESPETÁCULO</t>
  </si>
  <si>
    <t>JOAO CARLOS VALENTE LOPES</t>
  </si>
  <si>
    <t>joao.c.lopes@iefp.pt</t>
  </si>
  <si>
    <t>91110</t>
  </si>
  <si>
    <t>ATIVIDADES DAS BIBLIOTECAS</t>
  </si>
  <si>
    <t>ISABEL MARIA G. COSTA FONSECA</t>
  </si>
  <si>
    <t>isabel.c.fonseca@iefp.pt</t>
  </si>
  <si>
    <t>91120</t>
  </si>
  <si>
    <t>ATIVIDADES DOS ARQUIVOS</t>
  </si>
  <si>
    <t>JOAQUIM ANTONIO CAMPOS M CARVALHO</t>
  </si>
  <si>
    <t>joaquim.m.carvalho@iefp.pt</t>
  </si>
  <si>
    <t>91210</t>
  </si>
  <si>
    <t>ATIVIDADES DE MUSEUS E COLEÇÕES</t>
  </si>
  <si>
    <t>ISABEL LOURINHO</t>
  </si>
  <si>
    <t>isabel.lourinho@iefp.pt</t>
  </si>
  <si>
    <t>91220</t>
  </si>
  <si>
    <t>ATIVIDADES DOS SÍTIOS E MONUMENTOS HISTÓRICOS.</t>
  </si>
  <si>
    <t>ALICE MARIA FERREIRA CHEIO DA VEIGA</t>
  </si>
  <si>
    <t>alice.veiga@iefp.pt</t>
  </si>
  <si>
    <t>91300</t>
  </si>
  <si>
    <t>ATIVIDADES DE CONSERVAÇÃO, RESTAURO E OUTRAS ATIVIDADES DE APOIO AO PATRIMÓNIO CULTURAL.</t>
  </si>
  <si>
    <t>PAULA MARIA MARTINS MARUJO</t>
  </si>
  <si>
    <t>paula.marujo@iefp.pt</t>
  </si>
  <si>
    <t>UNIÃO DAS FREGUESIAS DE CONSTANTIM E CICOURO</t>
  </si>
  <si>
    <t>91410</t>
  </si>
  <si>
    <t>ATIVIDADES DOS JARDINS BOTÂNICOS E ZOOLÓGICOS</t>
  </si>
  <si>
    <t>PAULO ALEXANDRE DE MATOS CORREIA FIGUEIREDO</t>
  </si>
  <si>
    <t>UNIÃO DAS FREGUESIAS DE IFANES E PARADELA</t>
  </si>
  <si>
    <t>91420</t>
  </si>
  <si>
    <t>ATIVIDADES DAS RESERVAS NATURAIS</t>
  </si>
  <si>
    <t>MARIA JOSÉ SERRÃO CALADO PEREIRA LUZ</t>
  </si>
  <si>
    <t>maria.luz@iefp.pt</t>
  </si>
  <si>
    <t>UNIÃO DAS FREGUESIAS DE SENDIM E ATENOR</t>
  </si>
  <si>
    <t>92001</t>
  </si>
  <si>
    <t>ORGANIZAÇÃO E EXPLORAÇÃO DE LOTARIAS E OUTROS JOGOS DE APOSTA.</t>
  </si>
  <si>
    <t>MARIA JOSE CAEIRO GARCIAS VALENTE MEXIA DE ALMEIDA</t>
  </si>
  <si>
    <t>MARIA.JOSE.VALENTE@IEFP.PT</t>
  </si>
  <si>
    <t>UNIÃO DAS FREGUESIAS DE SILVA E ÁGUAS VIVAS</t>
  </si>
  <si>
    <t>92002</t>
  </si>
  <si>
    <t>ATIVIDADES DOS MEDIADORES DOS JOGOS SOCIAIS DO ESTADO.</t>
  </si>
  <si>
    <t>MARIA ISABEL CRUZ BENTO DE OLIVEIRA</t>
  </si>
  <si>
    <t>isabel.lopes@iefp.pt</t>
  </si>
  <si>
    <t>93110</t>
  </si>
  <si>
    <t>GESTÃO DE INSTALAÇÕES DESPORTIVAS.</t>
  </si>
  <si>
    <t>EMMANUEL FILOMENO RAIMUNDO BABO</t>
  </si>
  <si>
    <t>emmanuel.babo@iefp.pt</t>
  </si>
  <si>
    <t>93120</t>
  </si>
  <si>
    <t>ATIVIDADES DOS CLUBES DESPORTIVOS</t>
  </si>
  <si>
    <t>CARLA MARIA SILVA GASPAR</t>
  </si>
  <si>
    <t>carla.gaspar@iefp.pt</t>
  </si>
  <si>
    <t>93130</t>
  </si>
  <si>
    <t>ATIVIDADES DOS CENTROS DE MANUTENÇÃO FÍSICA</t>
  </si>
  <si>
    <t>ANTONINA ALMEIDA RODRIGUES</t>
  </si>
  <si>
    <t>antonina.rodrigues@iefp.pt</t>
  </si>
  <si>
    <t>93191</t>
  </si>
  <si>
    <t>ORGANISMOS REGULADORES DAS ATIVIDADES DESPORTIVAS</t>
  </si>
  <si>
    <t>ESMERALDA PEREIRA GONÇALVES</t>
  </si>
  <si>
    <t>ESMERALDA.GONCALVES@IEFP.PT</t>
  </si>
  <si>
    <t>93192</t>
  </si>
  <si>
    <t>OUTRAS ATIVIDADES DESPORTIVAS, N. E.</t>
  </si>
  <si>
    <t>FILOMENA JESUS PATO SERRADO</t>
  </si>
  <si>
    <t>93211</t>
  </si>
  <si>
    <t>ATIVIDADES DE PARQUES DE DIVERSÃO ITINERANTES.</t>
  </si>
  <si>
    <t>LIDIA OLILE ABREU RODRIGUES DIOGO</t>
  </si>
  <si>
    <t>lidia.rodrigues@iefp.pt</t>
  </si>
  <si>
    <t>UNIÃO DAS FREGUESIAS DE ALGOSO, CAMPO DE VÍBORAS E UVA</t>
  </si>
  <si>
    <t>93212</t>
  </si>
  <si>
    <t>ATIVIDADES DOS PARQUES DE DIVERSÃO E TEMÁTICOS FIXOS</t>
  </si>
  <si>
    <t>LUÍS MIGUEL DE OLIVEIRA GONÇALVES RAPOSO</t>
  </si>
  <si>
    <t>LUIS.M.RAPOSO@IEFP.PT</t>
  </si>
  <si>
    <t>UNIÃO DAS FREGUESIAS DE CAÇARELHOS E ANGUEIRA</t>
  </si>
  <si>
    <t>93291</t>
  </si>
  <si>
    <t>ATIVIDADES TAUROMÁQUICAS</t>
  </si>
  <si>
    <t>MARGARIDA ISABEL MONTEIRO MOURA</t>
  </si>
  <si>
    <t>margarida.moura@iefp.pt</t>
  </si>
  <si>
    <t>UNIÃO DAS FREGUESIAS DE VALE DE FRADES E AVELANOSO</t>
  </si>
  <si>
    <t>93292</t>
  </si>
  <si>
    <t>ATIVIDADES DOS PORTOS DE RECREIO (MARINAS)</t>
  </si>
  <si>
    <t>MARIA MARGARIDA BOMBAÇA DE OLIVEIRA</t>
  </si>
  <si>
    <t>maria.m.oliveira@iefp.pt</t>
  </si>
  <si>
    <t>93293</t>
  </si>
  <si>
    <t>ORGANIZAÇÃO DE ATIVIDADES DE ANIMAÇÃO TURÍSTICA</t>
  </si>
  <si>
    <t>CIPRIANA APOLÓNIA AZENHA BARTOLOMEU</t>
  </si>
  <si>
    <t>cipriana.bartolomeu@iefp.pt</t>
  </si>
  <si>
    <t>93294</t>
  </si>
  <si>
    <t>OUTRAS ATIVIDADES DE DIVERSÃO FIXAS E OUTRAS ATIVIDADES RECREATIVAS.</t>
  </si>
  <si>
    <t>HONORINA MESQUITA FERREIRA PINTO</t>
  </si>
  <si>
    <t>honorina.pinto@iefp.pt</t>
  </si>
  <si>
    <t>93295</t>
  </si>
  <si>
    <t>OUTRAS ATIVIDADES DE DIVERSÃO ITINERANTES.</t>
  </si>
  <si>
    <t>TERESA MARIA RODRIGUES RIBEIRO</t>
  </si>
  <si>
    <t>teresa.ribeiro@iefp.pt</t>
  </si>
  <si>
    <t>94110</t>
  </si>
  <si>
    <t>ATIVIDADES DE ORGANIZAÇÕES ECONÓMICAS E PATRONAIS</t>
  </si>
  <si>
    <t>VITOR MANUEL PORTELA MADEIRA</t>
  </si>
  <si>
    <t>vitor.madeira@iefp.pt</t>
  </si>
  <si>
    <t>94120</t>
  </si>
  <si>
    <t>ATIVIDADES DE ORGANIZAÇÕES PROFISSIONAIS</t>
  </si>
  <si>
    <t>MARIA DANIEL LEANDRO</t>
  </si>
  <si>
    <t>mariadaniel.leandro@iefp.pt</t>
  </si>
  <si>
    <t>94200</t>
  </si>
  <si>
    <t>ATIVIDADES DE ORGANIZAÇÕES SINDICAIS</t>
  </si>
  <si>
    <t>SILVIA MANUEL RIO MAIO PALMA DE OLIVEIRA E SILVA</t>
  </si>
  <si>
    <t>silvia.rio.maior@iefp.pt</t>
  </si>
  <si>
    <t>94910</t>
  </si>
  <si>
    <t>ATIVIDADES DE ORGANIZAÇÕES RELIGIOSAS</t>
  </si>
  <si>
    <t>RUI ALBERTO DA CUNHA GUIMARÃES SANTOALHA</t>
  </si>
  <si>
    <t>rui.santoalha@iefp.pt</t>
  </si>
  <si>
    <t>94920</t>
  </si>
  <si>
    <t>ATIVIDADES DE ORGANIZAÇÕES POLÍTICAS</t>
  </si>
  <si>
    <t>ANGELITA FERREIRA</t>
  </si>
  <si>
    <t>angelita.ferreira@iefp.pt</t>
  </si>
  <si>
    <t>94991</t>
  </si>
  <si>
    <t>ASSOCIAÇÕES CULTURAIS E RECREATIVAS</t>
  </si>
  <si>
    <t>CARLOS FERREIRA MENDES</t>
  </si>
  <si>
    <t>carlos.mendes@iefp.pt</t>
  </si>
  <si>
    <t>94992</t>
  </si>
  <si>
    <t>ASSOCIAÇÕES DE DEFESA DO AMBIENTE</t>
  </si>
  <si>
    <t>CLÁUDIA SOFIA AUGUSTO LOUREIRO CARDOSO</t>
  </si>
  <si>
    <t>claudia.cardoso@iefp.pt</t>
  </si>
  <si>
    <t>94993</t>
  </si>
  <si>
    <t>ASSOCIAÇÕES DE JUVENTUDE E DE ESTUDANTES</t>
  </si>
  <si>
    <t>ANTONIO CARLOS FERREIRA DO NASCIMENTO</t>
  </si>
  <si>
    <t>antonio.nascimento@iefp.pt</t>
  </si>
  <si>
    <t>94994</t>
  </si>
  <si>
    <t>ASSOCIAÇÕES DE PAIS E ENCARREGADOS DE EDUCAÇÃO</t>
  </si>
  <si>
    <t>ANTONIO JOSE LOPES</t>
  </si>
  <si>
    <t>antonio.lopes@iefp.pt</t>
  </si>
  <si>
    <t>94995</t>
  </si>
  <si>
    <t>OUTRAS ATIVIDADES ASSOCIATIVAS, N.E.</t>
  </si>
  <si>
    <t>ANA LÚCIA DA CONCEIÇÃO ARROMBA DA SILVA</t>
  </si>
  <si>
    <t>ana.l.silva@iefp.pt</t>
  </si>
  <si>
    <t>95101</t>
  </si>
  <si>
    <t>REPARAÇÃO E MANUTENÇÃO DE COMPUTADORES E DE EQUIPAMENTO PERIFÉRICO</t>
  </si>
  <si>
    <t>ROSA MARIA DIAS PEDREIRA AMARAL</t>
  </si>
  <si>
    <t>rosa.amaral@iefp.pt</t>
  </si>
  <si>
    <t>UNIÃO DAS FREGUESIAS DE CUROPOS E VALE DE JANEIRO</t>
  </si>
  <si>
    <t>95102</t>
  </si>
  <si>
    <t>REPARAÇÃO E MANUTENÇÃO DE EQUIPAMENTO DE COMUNICAÇÃO</t>
  </si>
  <si>
    <t>HUMBERTO DA CONCEIÇÃO MARVENEJO MOUTA</t>
  </si>
  <si>
    <t>humberto.mouta@iefp.pt</t>
  </si>
  <si>
    <t>UNIÃO DAS FREGUESIAS DE MOIMENTA E MONTOUTO</t>
  </si>
  <si>
    <t>95210</t>
  </si>
  <si>
    <t>REPARAÇÃO E MANUTENÇÃO DE TELEVISORES E OUTROS PRODUTOS SIMILARES DE ELETRÓNICA DE CONSUMO</t>
  </si>
  <si>
    <t>MARIA DE FÁTIMA PRELHAZ RODRIGUES BARRETO</t>
  </si>
  <si>
    <t>FATIMA.BARRETO@IEFP.PT</t>
  </si>
  <si>
    <t>UNIÃO DAS FREGUESIAS DE NUNES E OUSILHÃO</t>
  </si>
  <si>
    <t>95220</t>
  </si>
  <si>
    <t>REPARAÇÃO E MANUTENÇÃO DE ELETRODOMÉSTICOS E DE OUTROS EQUIPAMENTOS DE USO DOMÉSTICO E PARA JARDIM</t>
  </si>
  <si>
    <t>HELENA MARIA MARTINS TAVARES</t>
  </si>
  <si>
    <t>HELENA.TAVARES@IEFP.PT</t>
  </si>
  <si>
    <t>UNIÃO DAS FREGUESIAS DE QUIRÁS E PINHEIRO NOVO</t>
  </si>
  <si>
    <t>95230</t>
  </si>
  <si>
    <t>REPARAÇÃO E MANUTENÇÃO DE CALÇADO E DE ARTIGOS DE COURO</t>
  </si>
  <si>
    <t>ZITA ALEXANDRA TUNA BRÁZ</t>
  </si>
  <si>
    <t>ZITA.BRAZ@IEFP.PT</t>
  </si>
  <si>
    <t>UNIÃO DAS FREGUESIAS DE SOBREIRO DE BAIXO E ALVAREDOS</t>
  </si>
  <si>
    <t>95240</t>
  </si>
  <si>
    <t>REPARAÇÃO E MANUTENÇÃO DE MOBILIÁRIO E SIMILARES, DE USO DOMÉSTICO</t>
  </si>
  <si>
    <t>ANA RAQUEL VICENTE TEIXEIRA</t>
  </si>
  <si>
    <t>RAQUEL.TEIXEIRA@IEFP.PT</t>
  </si>
  <si>
    <t>UNIÃO DAS FREGUESIAS DE SOEIRA, FRESULFE E MOFREITA</t>
  </si>
  <si>
    <t>95250</t>
  </si>
  <si>
    <t>REPARAÇÃO E MANUTENÇÃO DE RELÓGIOS E DE ARTIGOS DE JOALHARIA</t>
  </si>
  <si>
    <t>ANA MARIA MAGALHÃES</t>
  </si>
  <si>
    <t>ana.magalhaes@iefp.pt</t>
  </si>
  <si>
    <t>UNIÃO DAS FREGUESIAS DE TRAVANCA E SANTA CRUZ</t>
  </si>
  <si>
    <t>95290</t>
  </si>
  <si>
    <t>REPARAÇÃO E MANUTENÇÃO DE BENS DE USO PESSOAL E DOMÉSTICO, N.E.</t>
  </si>
  <si>
    <t>ANTÓNIO JOSÉ RODRIGUES SANTOS TRAVASSOS</t>
  </si>
  <si>
    <t>antonio.travassos@iefp.pt</t>
  </si>
  <si>
    <t>UNIÃO DAS FREGUESIAS DE VILAR DE LOMBA E SÃO JOMIL</t>
  </si>
  <si>
    <t>95310</t>
  </si>
  <si>
    <t>REPARAÇÃO E MANUTENÇÃO DE VEÍCULOS AUTOMÓVEIS.</t>
  </si>
  <si>
    <t>MARIA DO CEU QUINTENS LOPES</t>
  </si>
  <si>
    <t>maria.q.lopes@iefp.pt</t>
  </si>
  <si>
    <t>95320</t>
  </si>
  <si>
    <t>REPARAÇÃO E MANUTENÇÃO DE MOTOCICLOS.</t>
  </si>
  <si>
    <t>CARLOS MANUEL GASPAR</t>
  </si>
  <si>
    <t>carlos.gaspar@iefp.pt</t>
  </si>
  <si>
    <t>95400</t>
  </si>
  <si>
    <t>ATIVIDADES DE SERVIÇOS DE INTERMEDIAÇÃO DE REPARAÇÃO E MANUTENÇÃO DE COMPUTADORES, BENS DE USO PESSOAL E DOMÉSTICO, E VEÍCULOS AUTOMÓVEIS E MOTOCICLOS.</t>
  </si>
  <si>
    <t>ANA CLAUDIA DA GRAÇA REGUEIRA FERNANDES MENDO</t>
  </si>
  <si>
    <t>ana.claudia.fernandes@iefp.pt</t>
  </si>
  <si>
    <t>96100</t>
  </si>
  <si>
    <t>LAVAGEM E LIMPEZA DE TÊXTEIS E PELES.</t>
  </si>
  <si>
    <t>VITOR MANUEL SANTOS CASTANHEIRA</t>
  </si>
  <si>
    <t>vitor.castanheira@iefp.pt</t>
  </si>
  <si>
    <t>96210</t>
  </si>
  <si>
    <t>ATIVIDADES DE SALÕES DE CABELEIREIRO E BARBEIROS</t>
  </si>
  <si>
    <t>MARIA EDUARDA DA COSTA GALANTINHO RODRIGUES</t>
  </si>
  <si>
    <t>eduarda.galantinho@iefp.pt</t>
  </si>
  <si>
    <t>96220</t>
  </si>
  <si>
    <t>ATIVIDADES DE CUIDADOS DE BELEZA E OUTRAS ATIVIDADES DE TRATAMENTOS DE BELEZA</t>
  </si>
  <si>
    <t>ISABEL Mª DE CARVALHO SANTOS</t>
  </si>
  <si>
    <t>isabel.m.santos@iefp.pt</t>
  </si>
  <si>
    <t>96230</t>
  </si>
  <si>
    <t>ATIVIDADES DE CENTROS DE BEM-ESTAR, SAUNAS E BANHOS DE VAPOR</t>
  </si>
  <si>
    <t>PAULA MARIA FIALHO GONZAGA RAMALHO MACHADO</t>
  </si>
  <si>
    <t>paula.machado@iefp.pt</t>
  </si>
  <si>
    <t>96300</t>
  </si>
  <si>
    <t>ATIVIDADES FUNERÁRIAS E CONEXAS</t>
  </si>
  <si>
    <t>JOÃO PEDRO BAU FALÉ COSTA</t>
  </si>
  <si>
    <t>joao.fale@iefp.pt</t>
  </si>
  <si>
    <t>96400</t>
  </si>
  <si>
    <t>ATIVIDADES DE SERVIÇOS DE INTERMEDIAÇÃO DOS SERVIÇOS PESSOAIS.</t>
  </si>
  <si>
    <t>CARLA FERNANDA P. LOPO MATIAS</t>
  </si>
  <si>
    <t>carla.matias@iefp.pt</t>
  </si>
  <si>
    <t>96910</t>
  </si>
  <si>
    <t>ATIVIDADES DE PRESTAÇÃO DE SERVIÇOS PESSOAIS DOMÉSTICOS.</t>
  </si>
  <si>
    <t>EDITE BRIGIDO NASCIMENTO CARVALHO</t>
  </si>
  <si>
    <t>edite.carvalho@iefp.pt</t>
  </si>
  <si>
    <t>96991</t>
  </si>
  <si>
    <t>ATIVIDADES DE TATUAGEM E SIMILARES</t>
  </si>
  <si>
    <t>ANA MARGARIDA GUERREIRO DOS SANTOS GONÇALVES</t>
  </si>
  <si>
    <t>AnaMargarida.Goncalves@iefp.pt</t>
  </si>
  <si>
    <t>96992</t>
  </si>
  <si>
    <t>ATIVIDADES DOS SERVIÇOS PARA ANIMAIS DE COMPANHIA</t>
  </si>
  <si>
    <t>PAULA CRISTINA PROENÇA MAURICIO</t>
  </si>
  <si>
    <t>paula.mauricio@iefp.pt</t>
  </si>
  <si>
    <t>96993</t>
  </si>
  <si>
    <t>OUTRAS ATIVIDADES DE SERVIÇOS PESSOAIS DIVERSAS, N.E.</t>
  </si>
  <si>
    <t>FERNANDA CRISTINA REBELO FERREIRA</t>
  </si>
  <si>
    <t>fernanda.ferreira@iefp.pt</t>
  </si>
  <si>
    <t>UNIÃO DAS FREGUESIAS DE AGROBOM, SALDONHA E VALE PEREIRO</t>
  </si>
  <si>
    <t>97000</t>
  </si>
  <si>
    <t>ATIVIDADES DAS FAMÍLIAS EMPREGADORAS DE PESSOAL DOMÉSTICO</t>
  </si>
  <si>
    <t>JOSÉ CARLOS DA CRUZ IGLÉSIAS</t>
  </si>
  <si>
    <t>jose.iglesias@iefp.pt</t>
  </si>
  <si>
    <t>UNIÃO DAS FREGUESIAS DE EUCISIA, GOUVEIA E VALVERDE</t>
  </si>
  <si>
    <t>98100</t>
  </si>
  <si>
    <t>ATIVIDADES DE PRODUÇÃO DE BENS PELAS FAMÍLIAS PARA USO PRÓPRIO</t>
  </si>
  <si>
    <t>MICAEL JOSE ROSADO ANDREZ PEREIRA</t>
  </si>
  <si>
    <t>micael.pereira@iefp.pt</t>
  </si>
  <si>
    <t>UNIÃO DAS FREGUESIAS DE FERRADOSA E SENDIM DA SERRA</t>
  </si>
  <si>
    <t>98200</t>
  </si>
  <si>
    <t>ATIVIDADES DE PRODUÇÃO DE SERVIÇOS PELAS FAMÍLIAS PARA USO PRÓPRIO</t>
  </si>
  <si>
    <t>ALEXANDRA MARIA TORÇOLO</t>
  </si>
  <si>
    <t>alexandra.torcolo@iefp.pt</t>
  </si>
  <si>
    <t>UNIÃO DAS FREGUESIAS DE GEBELIM E SOEIMA</t>
  </si>
  <si>
    <t>99000</t>
  </si>
  <si>
    <t>ATIVIDADES DOS ORGANISMOS INTERNACIONAIS E OUTRAS INSTITUIÇÕES EXTRATERRITORIAIS</t>
  </si>
  <si>
    <t>LEONOR LARGUINHO MAURICIO SALGUEIRO</t>
  </si>
  <si>
    <t>leonor.salgueiro@iefp.pt</t>
  </si>
  <si>
    <t>UNIÃO DAS FREGUESIAS DE PARADA E SENDIM DA RIBEIRA</t>
  </si>
  <si>
    <t>MARIA DO CASTELO ROQUETE</t>
  </si>
  <si>
    <t>maria.castelo@iefp.pt</t>
  </si>
  <si>
    <t>UNIÃO DAS FREGUESIAS DE POMBAL E VALES</t>
  </si>
  <si>
    <t>SANCIA DE FATIMA HENRIQUES GOMES LIMA FERREIRA</t>
  </si>
  <si>
    <t>sancia.ferreira@iefp.pt</t>
  </si>
  <si>
    <t>CARLA SOFIA BAPTISTA VAZ FERREIRA GRAÇA</t>
  </si>
  <si>
    <t>carla.graca@iefp.pt</t>
  </si>
  <si>
    <t>CRISTINA LUÍSA SOUSA MARQUES AÇUCENA</t>
  </si>
  <si>
    <t>cristina.acucena@iefp.pt</t>
  </si>
  <si>
    <t>SONIA MARIA JERONIMO GODINHO</t>
  </si>
  <si>
    <t>sonia.godinho@iefp.pt</t>
  </si>
  <si>
    <t>CÉLIA MARIA GOMES ROQUE</t>
  </si>
  <si>
    <t>celia.roque@iefp.pt</t>
  </si>
  <si>
    <t>MARIA CLARA SOARES PEREIRA</t>
  </si>
  <si>
    <t>clara.pereira@iefp.pt</t>
  </si>
  <si>
    <t>TERESA ISABEL RALHA COSTA SANTOS</t>
  </si>
  <si>
    <t>CARLA HELENA TOMÁS DE ALMEIDA</t>
  </si>
  <si>
    <t>carla.t.almeida@iefp.pt</t>
  </si>
  <si>
    <t>SANDRA CARLA BRANQUINHO LINO DA FONSECA CARNEIRO</t>
  </si>
  <si>
    <t>sandra.lino@iefp.pt</t>
  </si>
  <si>
    <t>MARGARIDA MARIA CONDE FALCÃO CARDOSO</t>
  </si>
  <si>
    <t>margarida.cardoso@iefp.pt</t>
  </si>
  <si>
    <t>PAULO JORGE LOPES CANDOSO</t>
  </si>
  <si>
    <t>paulo.candoso@iefp.pt</t>
  </si>
  <si>
    <t>CARLA TERESA PEIXOTO GONÇALVES</t>
  </si>
  <si>
    <t>carla.peixoto@iefp.pt</t>
  </si>
  <si>
    <t>ANA CRISTINA PEREIRA MARTINS</t>
  </si>
  <si>
    <t>ana.martins@iefp.pt</t>
  </si>
  <si>
    <t>AURORA MARIA PEREIRA NOGUEIRA</t>
  </si>
  <si>
    <t>aurora.nogueira@iefp.pt</t>
  </si>
  <si>
    <t>MARIA FATIMA RODRIGUES ROCHA SOBRAL PIRES</t>
  </si>
  <si>
    <t>fatima.rocha@iefp.pt</t>
  </si>
  <si>
    <t>MARIA ZITA MOURA BORGES</t>
  </si>
  <si>
    <t>zita.borges@iefp.pt</t>
  </si>
  <si>
    <t>JOÃO PEDRO FERNANDES</t>
  </si>
  <si>
    <t>jpedro.fernandes@iefp.pt</t>
  </si>
  <si>
    <t>CRISTINA DE FÁTIMA NASCIMENTO CASTANHEIRA</t>
  </si>
  <si>
    <t>cristina.castanheira@iefp.pt</t>
  </si>
  <si>
    <t>MARIA MANUELA MOREIRA FERNANDES</t>
  </si>
  <si>
    <t>manuela.fernandes@iefp.pt</t>
  </si>
  <si>
    <t>SOFIA TRINDADE FERANADES LUCENA</t>
  </si>
  <si>
    <t>sofia.lucena@iefp.pt</t>
  </si>
  <si>
    <t>FILIPA DA CONCEIÇÃO FRAGOSO</t>
  </si>
  <si>
    <t>filipa.fragoso@iefp.pt</t>
  </si>
  <si>
    <t>ADRIANA COSTA CABRAL RODRIGUES DA COSTA</t>
  </si>
  <si>
    <t>adriana.costa@iefp.pt</t>
  </si>
  <si>
    <t>ANA LÚCIA TEIXEIRA ALVES</t>
  </si>
  <si>
    <t>lucia.alves@iefp.pt</t>
  </si>
  <si>
    <t>ANA MARIA SOARES BRANDAO</t>
  </si>
  <si>
    <t>ana.brandao@iefp.pt</t>
  </si>
  <si>
    <t>UNIÃO DAS FREGUESIAS DE ALA E VILARINHO DO MONTE</t>
  </si>
  <si>
    <t>TERESA CARLA MAGALHÃES FERNANDES SILVA</t>
  </si>
  <si>
    <t>carla.silva@iefp.pt</t>
  </si>
  <si>
    <t>UNIÃO DAS FREGUESIAS DE BORNES E BURGA</t>
  </si>
  <si>
    <t>JULIO ANTONIO ROCHA MONTEIRO</t>
  </si>
  <si>
    <t>julio.monteiro@iefp.pt</t>
  </si>
  <si>
    <t>UNIÃO DAS FREGUESIAS DE CASTELÃOS E VILAR DO MONTE</t>
  </si>
  <si>
    <t>SÓNIA NEIDE FERREIRA PINTO JULIÃO</t>
  </si>
  <si>
    <t>sonia.juliao@iefp.pt</t>
  </si>
  <si>
    <t>UNIÃO DAS FREGUESIAS DE PODENCE E SANTA COMBINHA</t>
  </si>
  <si>
    <t>MILENA DOMINIQUE CORREIA RODRIGUES</t>
  </si>
  <si>
    <t>milena.rodrigues@iefp.pt</t>
  </si>
  <si>
    <t>UNIÃO DAS FREGUESIAS DE TALHINHAS E BAGUEIXE</t>
  </si>
  <si>
    <t>PAULA CRISTINA DIAS URBANO ANTUNES</t>
  </si>
  <si>
    <t>paula.antunes@iefp.pt</t>
  </si>
  <si>
    <t>UNIÃO DAS FREGUESIAS DE ESPADANEDO, EDROSO, MURÇÓS E SOUTELO MOURISCO</t>
  </si>
  <si>
    <t>MÓNICA ALEXANDRA DIAS LOPES</t>
  </si>
  <si>
    <t>monica.lopes@iefp.pt</t>
  </si>
  <si>
    <t>ANA MARGARIDA PINTEUS VICENTE</t>
  </si>
  <si>
    <t>ana.m.vicente@iefp.pt</t>
  </si>
  <si>
    <t>MARGARIDA PARENTE SILVA CUNHA MARQUES</t>
  </si>
  <si>
    <t>maria.marques@iefp.pt</t>
  </si>
  <si>
    <t>VANDA CLÁUDIA RAPOSO CID FERREIRA</t>
  </si>
  <si>
    <t>vanda.ferreira@iefp.pt</t>
  </si>
  <si>
    <t>ANABELA DOS SANTOS VICENTE ROCHA</t>
  </si>
  <si>
    <t>anabela.rocha@iefp.pt</t>
  </si>
  <si>
    <t>SANDRA MARIA DA SILVA GABADINHO</t>
  </si>
  <si>
    <t>SANDRA.GABADINHO@IEFP.PT</t>
  </si>
  <si>
    <t>RUI MANUEL VAZ CORREIA</t>
  </si>
  <si>
    <t>rui.correia@iefp.pt</t>
  </si>
  <si>
    <t>ESTELITA BARTOLOMEU VELHO</t>
  </si>
  <si>
    <t>estel.velho@iefp.pt</t>
  </si>
  <si>
    <t>CYNTHIA MACHADO JORGE</t>
  </si>
  <si>
    <t>cynthia.goncalves@iefp.pt</t>
  </si>
  <si>
    <t>ANABELA ASCENSO GUERRA OLIVEIRA</t>
  </si>
  <si>
    <t>anabela.oliveira@iefp.pt</t>
  </si>
  <si>
    <t>MARIA MARGARIDA MARQUES FERREIRA</t>
  </si>
  <si>
    <t>margarida.m.ferreira@iefp.pt</t>
  </si>
  <si>
    <t>LUIS CARLOS L.JORGE SILVA</t>
  </si>
  <si>
    <t>luis.c.silva@iefp.pt</t>
  </si>
  <si>
    <t>DANIEL AUGUSTO MOREIRA MACHADO</t>
  </si>
  <si>
    <t>daniel.machado@iefp.pt</t>
  </si>
  <si>
    <t>UNIÃO DAS FREGUESIAS DE MOGADOURO, VALVERDE, VALE DE PORCO E VILAR DE REI</t>
  </si>
  <si>
    <t>MARIBELA DOS ANJOS CANDEIAS PEREIRA</t>
  </si>
  <si>
    <t>maribela.pereira@iefp.pt</t>
  </si>
  <si>
    <t>JOSÉ VARELA</t>
  </si>
  <si>
    <t>jose.varela@iefp.pt</t>
  </si>
  <si>
    <t>ISABEL ALEXANDRE FILIPE CUNHA</t>
  </si>
  <si>
    <t>isabel.cunha@iefp.pt</t>
  </si>
  <si>
    <t>LUIS AFONSO FREIRE BENITEZ</t>
  </si>
  <si>
    <t>luis.benitez@iefp.pt</t>
  </si>
  <si>
    <t>PEDRO MIGUEL SILVESTRE NUNES FERREIRA</t>
  </si>
  <si>
    <t>pedro.nunes@iefp.pt</t>
  </si>
  <si>
    <t>MARIA JOÃO E SILVA CERDEIRA</t>
  </si>
  <si>
    <t>maria.cerdeira@iefp.pt</t>
  </si>
  <si>
    <t>VERA  MARIA SILVA NAMURA E SILVA</t>
  </si>
  <si>
    <t>vera.maria.silva@iefp.pt</t>
  </si>
  <si>
    <t>DIANA PAULA BATISTA QUEIRÓS</t>
  </si>
  <si>
    <t>diana.queiros@iefp.pt</t>
  </si>
  <si>
    <t>UNIÃO DAS FREGUESIAS DE BRUNHOZINHO, CASTANHEIRA E SANHOANE</t>
  </si>
  <si>
    <t>PAULA CRISTINA SOUSA PINHEIRO</t>
  </si>
  <si>
    <t>paula.pinheiro@iefp.pt</t>
  </si>
  <si>
    <t>UNIÃO DAS FREGUESIAS DE REMONDES E SOUTELO</t>
  </si>
  <si>
    <t>MARIA MANUELA PAIXÃO</t>
  </si>
  <si>
    <t>manuela.paixao@iefp.pt</t>
  </si>
  <si>
    <t>UNIÃO DAS FREGUESIAS DE VILARINHO DOS GALEGOS E VENTOZELO</t>
  </si>
  <si>
    <t>MARIA DO CARMO LEANDRO RAMOS</t>
  </si>
  <si>
    <t>maria.c.ramos@iefp.pt</t>
  </si>
  <si>
    <t>MIGUEL PEDROSO LOPES</t>
  </si>
  <si>
    <t>miguel.lopes@iefp.pt</t>
  </si>
  <si>
    <t>SARA MARIA INACIO NASCIMENTO DA SILVA MARTINS</t>
  </si>
  <si>
    <t>sara.silva@iefp.pt</t>
  </si>
  <si>
    <t>LUISA CATARINA SIMÃO</t>
  </si>
  <si>
    <t>catarina.simao@iefp.pt</t>
  </si>
  <si>
    <t>ROSA MARIA GONÇALVES CORDEIRO</t>
  </si>
  <si>
    <t>rosa.cordeiro@iefp.pt</t>
  </si>
  <si>
    <t>ELISABETH SILVEIRA TRINDADE PEREIRA</t>
  </si>
  <si>
    <t>elisabeth.trindade@iefp.pt</t>
  </si>
  <si>
    <t>DAVID PAULO SILVA FERREIRA</t>
  </si>
  <si>
    <t>david.ferreira@iefp.pt</t>
  </si>
  <si>
    <t>SÓNIA MARISA C. PEREIRA</t>
  </si>
  <si>
    <t>sonia.c.pereira@iefp.pt</t>
  </si>
  <si>
    <t>AMELIA MARIA DA CUNHA COSTA PINTO</t>
  </si>
  <si>
    <t>amelia.pinto@iefp.pt</t>
  </si>
  <si>
    <t>PEDRO RUI CABRAL OLIVEIRA SILVA</t>
  </si>
  <si>
    <t>pedro.r.silva@iefp.pt</t>
  </si>
  <si>
    <t>MIGUEL NUNES CLAÚDIO SOARES CARLOTO</t>
  </si>
  <si>
    <t>miguel.carloto@iefp.pt</t>
  </si>
  <si>
    <t>PAULA CRISTINA SILVA MACIEL</t>
  </si>
  <si>
    <t>paula.maciel@iefp.pt</t>
  </si>
  <si>
    <t>JORGE MANUEL REIS GUERREIRO</t>
  </si>
  <si>
    <t>jorge.guerreiro@iefp.pt</t>
  </si>
  <si>
    <t>CRISTINA FERNANDA FONSECA RIBEIRO</t>
  </si>
  <si>
    <t>cristina.f.ribeiro@iefp.pt</t>
  </si>
  <si>
    <t>MARIA TERESA ÉVORA CASCALHO</t>
  </si>
  <si>
    <t>teresa.evora@iefp.pt</t>
  </si>
  <si>
    <t>PATRICIA ALEXANDRA SANTOS GAMA LOBO OLIVEIRA</t>
  </si>
  <si>
    <t>patricia.lobo@iefp.pt</t>
  </si>
  <si>
    <t>ANA ELISA DOS SANTOS FERNANDES</t>
  </si>
  <si>
    <t>ana.elisa.fernandes@iefp.pt</t>
  </si>
  <si>
    <t>CARLOS MANUEL RAMOS SILVA</t>
  </si>
  <si>
    <t>carlos.r.silva@iefp.pt</t>
  </si>
  <si>
    <t>MARIA ALEXANDRA MAIA FIGUEIRINHAS</t>
  </si>
  <si>
    <t>alexandra.figueirinhas@iefp.pt</t>
  </si>
  <si>
    <t>JORGE AUGUSTO FERREIRA</t>
  </si>
  <si>
    <t>jorge.p.ferreira@iefp.pt</t>
  </si>
  <si>
    <t>ANTÓNIO JÚLIO FERNANDES GOMES</t>
  </si>
  <si>
    <t>julio.gomes@iefp.pt</t>
  </si>
  <si>
    <t>CARLOS VITOR CUNHA GONÇALVES</t>
  </si>
  <si>
    <t>carlos.c.goncalves@iefp.pt</t>
  </si>
  <si>
    <t>CELSO CRISTOVÃO PIRES SILVA</t>
  </si>
  <si>
    <t>celso.silva@iefp.pt</t>
  </si>
  <si>
    <t>VITOR MANUEL CORREIA ROCHA</t>
  </si>
  <si>
    <t>victor.rocha@iefp.pt</t>
  </si>
  <si>
    <t>SONIA MARIA ESTEVES TRANCOSO</t>
  </si>
  <si>
    <t>sonia.trancoso@iefp.pt</t>
  </si>
  <si>
    <t>ANA PAULA BATISTA PAIVA BÁRTOLO</t>
  </si>
  <si>
    <t>paula.bartolo@iefp.pt</t>
  </si>
  <si>
    <t>PEDRO MIGUEL RODRIGUES COSTA FIGUEIREDO ALMEIDA</t>
  </si>
  <si>
    <t>pedro.almeida@iefp.pt</t>
  </si>
  <si>
    <t>UNIÃO DAS FREGUESIAS DE BARCEL, MARMELOS E VALVERDE DA GESTOSA</t>
  </si>
  <si>
    <t>MANUEL ANTÓNIO BRAZ MARTINS</t>
  </si>
  <si>
    <t>manuel.b.martins@iefp.pt</t>
  </si>
  <si>
    <t>UNIÃO DAS FREGUESIAS DE AVANTOS E ROMEU</t>
  </si>
  <si>
    <t>CLAUDIA GUILHERME GOMES</t>
  </si>
  <si>
    <t>claudia.gomes@iefp.pt</t>
  </si>
  <si>
    <t>UNIÃO DAS FREGUESIAS DE AVIDAGOS, NAVALHO E PEREIRA</t>
  </si>
  <si>
    <t>SERGIO DE SOUSA MADEIRA GALRITO BRANCO XAVIER</t>
  </si>
  <si>
    <t>sergio.xavier@iefp.pt</t>
  </si>
  <si>
    <t>UNIÃO DAS FREGUESIAS DE FRANCO E VILA BOA</t>
  </si>
  <si>
    <t>CARLA CRISTINA INFANTE</t>
  </si>
  <si>
    <t>carla.infante@iefp.pt</t>
  </si>
  <si>
    <t>UNIÃO DAS FREGUESIAS DE FREIXEDA E VILA VERDE</t>
  </si>
  <si>
    <t>CANDIDA MARIA GERMANO</t>
  </si>
  <si>
    <t>candida.germano@iefp.pt</t>
  </si>
  <si>
    <t>PEDRO MIGUEL CAETANO SANTOS</t>
  </si>
  <si>
    <t>pedro.miguel.santos@iefp.pt</t>
  </si>
  <si>
    <t>TELMO MANUEL SANTOS ALFREDO</t>
  </si>
  <si>
    <t>telmo.alfredo@iefp.pt</t>
  </si>
  <si>
    <t>MARGARIDA SUSANA FERREIRA</t>
  </si>
  <si>
    <t>margarida.ferreira@iefp.pt</t>
  </si>
  <si>
    <t>NATALIA FERNANDES GOMES PEREIRA</t>
  </si>
  <si>
    <t>natalia.gomes@iefp.pt</t>
  </si>
  <si>
    <t>MARIA DE FATIMA DOS SANTOS FRIAS</t>
  </si>
  <si>
    <t>maria.ff.santos@iefp.pt</t>
  </si>
  <si>
    <t>MARIA ADELAIDE SANTOS MONTEIRO</t>
  </si>
  <si>
    <t>maria.s.monteiro@iefp.pt</t>
  </si>
  <si>
    <t>NELSON JOAQUIM GOMES GATO</t>
  </si>
  <si>
    <t>nelson.gato@iefp.pt</t>
  </si>
  <si>
    <t>ANA ISABEL MENDES PALMA</t>
  </si>
  <si>
    <t>ana.palma@iefp.pt</t>
  </si>
  <si>
    <t>MARIA TERESA FERNANDES CÉSAR</t>
  </si>
  <si>
    <t>maria.cesar@iefp.pt</t>
  </si>
  <si>
    <t>ANA PAULA DE MELO DA SILVA CARMO</t>
  </si>
  <si>
    <t>ana.carmo@iefp.pt</t>
  </si>
  <si>
    <t>MARCO AURÉLIO COELHO DIAS REGO</t>
  </si>
  <si>
    <t>marco.rego@iefp.pt</t>
  </si>
  <si>
    <t>GEORGINA ROSA RODRIGUES FERREIRA SILVA</t>
  </si>
  <si>
    <t>georgina.silva@iefp.pt</t>
  </si>
  <si>
    <t>UNIÃO DAS FREGUESIAS DE ASSARES E LODÕES</t>
  </si>
  <si>
    <t>PAULO JORGE MIRANDA PEDREIRO</t>
  </si>
  <si>
    <t>paulo.pedreiro@iefp.pt</t>
  </si>
  <si>
    <t>UNIÃO DAS FREGUESIAS DE CANDOSO E CARVALHO DE EGAS</t>
  </si>
  <si>
    <t>SUSANA MARIA COSTA DE MOURA</t>
  </si>
  <si>
    <t>susana.moura@iefp.pt</t>
  </si>
  <si>
    <t>UNIÃO DAS FREGUESIAS DE VALTORNO E MOURÃO</t>
  </si>
  <si>
    <t>RICARDO FRANQUINHO GOMES DIAS</t>
  </si>
  <si>
    <t>ricardo.dias@iefp.pt</t>
  </si>
  <si>
    <t>UNIÃO DAS FREGUESIAS DE VILA FLOR E NABO</t>
  </si>
  <si>
    <t>JOSÉ PEDRO BERNARDES DIAS</t>
  </si>
  <si>
    <t>UNIÃO DAS FREGUESIAS DE VILAS BOAS E VILARINHO DAS AZENHAS</t>
  </si>
  <si>
    <t>ANA MARIA RODRIGUES</t>
  </si>
  <si>
    <t>ana.rodrigues@iefp.pt</t>
  </si>
  <si>
    <t>CARLA FERREIRA</t>
  </si>
  <si>
    <t>carla.ferreira@iefp.pt</t>
  </si>
  <si>
    <t>ELSA MARINA FERREIRA SANTANA</t>
  </si>
  <si>
    <t>elsa.marina@iefp.pt</t>
  </si>
  <si>
    <t>UNIÃO DAS FREGUESIAS DE FREIXO DE ESPADA À CINTA E MAZOUCO</t>
  </si>
  <si>
    <t>ANA ISABEL MARTINS DOS REIS DA SILVA</t>
  </si>
  <si>
    <t>ana.silva@iefp.pt</t>
  </si>
  <si>
    <t>MARIA MANUELA SANTOS SILVA DAVID</t>
  </si>
  <si>
    <t>maria.david@iefp.pt</t>
  </si>
  <si>
    <t>FATIMA MARIA BORDALO GUILHERME</t>
  </si>
  <si>
    <t>fatima.guilherme@iefp.pt</t>
  </si>
  <si>
    <t>ANABELA ALBUQUERQUE</t>
  </si>
  <si>
    <t>anabela.albuquerque@iefp.pt</t>
  </si>
  <si>
    <t>UNIÃO DAS FREGUESIAS DE LAGOAÇA E FORNOS</t>
  </si>
  <si>
    <t>SILVIA MARQUES</t>
  </si>
  <si>
    <t>SILVIA.MARQUES@IEFP.PT</t>
  </si>
  <si>
    <t>CARLA ALEXANDRA AMARAL CANTARINHA LOPES</t>
  </si>
  <si>
    <t>carla.cantarinha@iefp.pt</t>
  </si>
  <si>
    <t>MARIA MANUELA CAPELA</t>
  </si>
  <si>
    <t>manuela.borges@iefp.pt</t>
  </si>
  <si>
    <t>REGINA MARIA PIRES SANTIAGO CAMILO</t>
  </si>
  <si>
    <t>REGINA.CAMILO@IEFP.PT</t>
  </si>
  <si>
    <t>MARIA CELINA NOBRE GUERREIRO</t>
  </si>
  <si>
    <t>celina.guerreiro@iefp.pt</t>
  </si>
  <si>
    <t>TERESA DE JESUS HERCULANO DAS NEVES DIEB</t>
  </si>
  <si>
    <t>teresa.dieb@iefp.pt</t>
  </si>
  <si>
    <t>ROSA MARIA DA SILVA FARIA NOVO VIEIRA</t>
  </si>
  <si>
    <t>rosa.vieira@iefp.pt</t>
  </si>
  <si>
    <t>JOÃO MANUEL RIBEIRO BAPTISTA REALINHO</t>
  </si>
  <si>
    <t>joao.realinho@iefp.pt</t>
  </si>
  <si>
    <t>CARLOS FERNANDO DA SILVA RODRIGUES</t>
  </si>
  <si>
    <t>carlos.silva.rodrigues@iefp.pt</t>
  </si>
  <si>
    <t>SÓNIA FILIPA RODRIGUES CRISTÓVÃO</t>
  </si>
  <si>
    <t>sonia.cristovao@iefp.pt</t>
  </si>
  <si>
    <t>HELENA MARIA LOPES VARAJÃO FALHUSCA DIAS</t>
  </si>
  <si>
    <t>helena.varajao@iefp.pt</t>
  </si>
  <si>
    <t>UNIÃO DAS FREGUESIAS DE ADEGANHA E CARDANHA</t>
  </si>
  <si>
    <t>ANGELA MARIA PINHEIRO TEIXEIRA</t>
  </si>
  <si>
    <t>angela.maria.teixeira@iefp.pt</t>
  </si>
  <si>
    <t>UNIÃO DAS FREGUESIAS DE FELGAR E SOUTO DA VELHA</t>
  </si>
  <si>
    <t>MÓNICA MATEUS BANDEIRA DE LIMA</t>
  </si>
  <si>
    <t>monica.lima@iefp.pt</t>
  </si>
  <si>
    <t>UNIÃO DAS FREGUESIAS DE FELGUEIRAS E MAÇORES</t>
  </si>
  <si>
    <t>MARIA DE LURDES DE ALMEIDA BOTAS</t>
  </si>
  <si>
    <t>lurdes.botas@iefp.pt</t>
  </si>
  <si>
    <t>UNIÃO DAS FREGUESIAS DE URROS E PEREDO DOS CASTELHANOS</t>
  </si>
  <si>
    <t>M HELENA O`NEILL DA SILVA MARQUES</t>
  </si>
  <si>
    <t>HELENA.MARQUES@IEFP.PT</t>
  </si>
  <si>
    <t>TERESA OLIVEIRA</t>
  </si>
  <si>
    <t>teresa.oliveira@iefp.pt</t>
  </si>
  <si>
    <t>ONOFRE MANUEL MARTINS DE MATOS</t>
  </si>
  <si>
    <t>onofre.matos@iefp.pt</t>
  </si>
  <si>
    <t>FILOMENA MARIA FOLGOSA COSTA MATEUS MESTRE</t>
  </si>
  <si>
    <t>filomena.mestre@iefp.pt</t>
  </si>
  <si>
    <t>ANA MAFALDA DE CARVALHO VIEIRA RAPOSO</t>
  </si>
  <si>
    <t>mafalda.raposo@iefp.pt</t>
  </si>
  <si>
    <t>MARIA MARGARIDA GUERRA SANTOS MAINPRIZE</t>
  </si>
  <si>
    <t>maria.mainprize@iefp.pt</t>
  </si>
  <si>
    <t>ANA RITA CARVALHO MARQUES</t>
  </si>
  <si>
    <t>ana.rita.marques@iefp.pt</t>
  </si>
  <si>
    <t>GUIDA MARIA DE ALMEIDA POEIRA</t>
  </si>
  <si>
    <t>guida.poeira@iefp.pt</t>
  </si>
  <si>
    <t>SÍLVIA LEONOR DE SOUSA JANUÁRIO</t>
  </si>
  <si>
    <t>silvia.januario@iefp.pt</t>
  </si>
  <si>
    <t>PAULINO ALMEIDA INÁCIO LOPES</t>
  </si>
  <si>
    <t>PAULINO.LOPES@IEFP.PT</t>
  </si>
  <si>
    <t>ANA PAULA PIRES OLIVEIRA</t>
  </si>
  <si>
    <t>ana.p.oliveira@iefp.pt</t>
  </si>
  <si>
    <t>ANA ALEXANDRA ALVES QUINTELAS DO AMARAL SAMPAIO PI</t>
  </si>
  <si>
    <t>ana.amaral@iefp.pt</t>
  </si>
  <si>
    <t>MARIA CECILIA DE ANDRADE VILAS BOAS</t>
  </si>
  <si>
    <t>LUIS FERNANDO GUERRINHA</t>
  </si>
  <si>
    <t>luis.guerrinha@iefp.pt</t>
  </si>
  <si>
    <t>GEORGINA MARIA DOS SANTOS ALMEIDA</t>
  </si>
  <si>
    <t>georgina.almeida@iefp.pt</t>
  </si>
  <si>
    <t>ANA PAULA MARTINS FERNANDES DIAS</t>
  </si>
  <si>
    <t>ana.f.dias@iefp.pt</t>
  </si>
  <si>
    <t>SERGIO JOAO DA CONCEICAO ALVES</t>
  </si>
  <si>
    <t>sergio.alves@iefp.pt</t>
  </si>
  <si>
    <t>ROSA BRANCA GOMES COSTA</t>
  </si>
  <si>
    <t>rosa.b.costa@iefp.pt</t>
  </si>
  <si>
    <t>UNIÃO DAS FREGUESIAS DE MARGARIDE (SANTA EULÁLIA), VÁRZEA, LAGARES, VARZIELA E MOURE</t>
  </si>
  <si>
    <t>ANA CRISTINA SOUSA</t>
  </si>
  <si>
    <t>ana.sousa@iefp.pt</t>
  </si>
  <si>
    <t>SANDRA AGOSTINHA GONÇALVES JESUS</t>
  </si>
  <si>
    <t>sandra.jesus@iefp.pt</t>
  </si>
  <si>
    <t>PAULO VELHO ÁLVARO</t>
  </si>
  <si>
    <t>paulo.alvaro@iefp.pt</t>
  </si>
  <si>
    <t>PAULA CRISTINA DE SOUSA MENDES SERRA</t>
  </si>
  <si>
    <t>paula.serra@iefp.pt</t>
  </si>
  <si>
    <t>HELENA ISABEL C.A.S. ALVES PIMENTA</t>
  </si>
  <si>
    <t>helena.pimenta@iefp.pt</t>
  </si>
  <si>
    <t>CARLA MANUELA BELO RODRIGUES DOS SANTOS LUZ</t>
  </si>
  <si>
    <t>carla.luz@iefp.pt</t>
  </si>
  <si>
    <t>OFÉLIA DE FÁTIMA PACHECO PÉ-LEVE</t>
  </si>
  <si>
    <t>ofelia.leve@iefp.pt</t>
  </si>
  <si>
    <t>LIDIA PRECIOSA FRANCO ANTUNES MATOS</t>
  </si>
  <si>
    <t>lidia.almeida@iefp.pt</t>
  </si>
  <si>
    <t>MARIA ROSÁRIO LIMA AZEREDO PIRES</t>
  </si>
  <si>
    <t>maria.p.teixeira@iefp.pt</t>
  </si>
  <si>
    <t>ANA MARIA MURTA VILELA</t>
  </si>
  <si>
    <t>ana.vilela@iefp.pt</t>
  </si>
  <si>
    <t>MARIA MANUELA GRAÇA TINOCO FARIA CECILIO SANTOS</t>
  </si>
  <si>
    <t>manuela.tinoco@iefp.pt</t>
  </si>
  <si>
    <t>UNIÃO DAS FREGUESIAS DE MACIEIRA DA LIXA E CARAMOS</t>
  </si>
  <si>
    <t>ELSA OLIVEIRA MARTINS</t>
  </si>
  <si>
    <t>elsa.martins@iefp.pt</t>
  </si>
  <si>
    <t>JORGE ATAÍDE PEREIRA RAMALHO</t>
  </si>
  <si>
    <t>jorge.ramalho@iefp.pt</t>
  </si>
  <si>
    <t>UNIÃO DAS FREGUESIAS DE PEDREIRA, RANDE E SERNANDE</t>
  </si>
  <si>
    <t>ANA MARIA GARCIA</t>
  </si>
  <si>
    <t>ana.garcia@iefp.pt</t>
  </si>
  <si>
    <t>UNIÃO DAS FREGUESIAS DE TORRADOS E SOUSA</t>
  </si>
  <si>
    <t>MARIA ISABEL FERREIRA E SANTOS</t>
  </si>
  <si>
    <t>maria.isabel.santos@iefp.pt</t>
  </si>
  <si>
    <t>UNIÃO DAS FREGUESIAS DE UNHÃO E LORDELO</t>
  </si>
  <si>
    <t>ANA PAULA MENDES PEREIRA</t>
  </si>
  <si>
    <t>ana.paula.pereira@iefp.pt</t>
  </si>
  <si>
    <t>UNIÃO DAS FREGUESIAS DE VILA COVA DA LIXA E BORBA DE GODIM</t>
  </si>
  <si>
    <t>PEDRO MIGUEL DA COSTA LEAL</t>
  </si>
  <si>
    <t>pedro.leal@iefp.pt</t>
  </si>
  <si>
    <t>UNIÃO DAS FREGUESIAS DE VILA FRIA E VIZELA (SÃO JORGE)</t>
  </si>
  <si>
    <t>NUNO MIGUEL MOTA RIBEIRO</t>
  </si>
  <si>
    <t>nuno.m.ribeiro@iefp.pt</t>
  </si>
  <si>
    <t>UNIÃO DAS FREGUESIAS DE VILA VERDE E SANTÃO</t>
  </si>
  <si>
    <t>MARIA JOÃO DA ROCHA VAZ ALVES</t>
  </si>
  <si>
    <t>maria.j.alves@iefp.pt</t>
  </si>
  <si>
    <t>MARIA HELENA DE CARVALHO CHAVES</t>
  </si>
  <si>
    <t>helena.chaves@iefp.pt</t>
  </si>
  <si>
    <t>TELMO JOSÉ LOPES GABRIEL</t>
  </si>
  <si>
    <t>telmo.gabriel@iefp.pt</t>
  </si>
  <si>
    <t>MADALENA MARIA QUEIRÓS QUINTÃO</t>
  </si>
  <si>
    <t>madalena.quintao@iefp.pt</t>
  </si>
  <si>
    <t>TELMO MANUEL ALMEIDA OSORIO</t>
  </si>
  <si>
    <t>telmo.osorio@iefp.pt</t>
  </si>
  <si>
    <t>MARIA LURDES LOPES PINHEIRO</t>
  </si>
  <si>
    <t>lurdes.pinheiro@iefp.pt</t>
  </si>
  <si>
    <t>JAIME ESTEVES ABREU</t>
  </si>
  <si>
    <t>jaime.abreu@iefp.pt</t>
  </si>
  <si>
    <t>FRANCISCO JOSE HENRIQUES DA SILVA</t>
  </si>
  <si>
    <t>francisco.silva@iefp.pt</t>
  </si>
  <si>
    <t>FERNANDO MANUEL FERREIRA LEITE</t>
  </si>
  <si>
    <t>fernando.leite@iefp.pt</t>
  </si>
  <si>
    <t>DULCE Mª MOREIRA RIBEIRO</t>
  </si>
  <si>
    <t>dulce.ribeiro@iefp.pt</t>
  </si>
  <si>
    <t>UNIÃO DAS FREGUESIAS DE ALVITE E PASSOS</t>
  </si>
  <si>
    <t>CRISTINA MARIA MARQUES DE MEIRELES</t>
  </si>
  <si>
    <t>cristina.meireles@iefp.pt</t>
  </si>
  <si>
    <t>UNIÃO DAS FREGUESIAS DE ARCO DE BAÚLHE E VILA NUNE</t>
  </si>
  <si>
    <t>CARLA ALEXANDRA BEIRÃO NEIVA</t>
  </si>
  <si>
    <t>carla.neiva@iefp.pt</t>
  </si>
  <si>
    <t>UNIÃO DAS FREGUESIAS DE GONDIÃES E VILAR DE CUNHAS</t>
  </si>
  <si>
    <t>CARLA ALEXANDRA ABREU MAIA DO VALE</t>
  </si>
  <si>
    <t>carla.vale@iefp.pt</t>
  </si>
  <si>
    <t>UNIÃO DAS FREGUESIAS DE REFOJOS DE BASTO, OUTEIRO E PAINZELA</t>
  </si>
  <si>
    <t>AVELINO DE ARAÚJO LEITE</t>
  </si>
  <si>
    <t>avelino.leite@iefp.pt</t>
  </si>
  <si>
    <t>ANA MARIA GONÇALVES DE SEIXAS</t>
  </si>
  <si>
    <t>ana.seixas@iefp.pt</t>
  </si>
  <si>
    <t>ANA LUISA PIMENTEL RIBEIRO</t>
  </si>
  <si>
    <t>ana.pimentel@iefp.pt</t>
  </si>
  <si>
    <t>SÃO CRISTÓVÃO DE MONDIM DE BASTO</t>
  </si>
  <si>
    <t>LUIS FILIPE PEREIRA</t>
  </si>
  <si>
    <t>luis.g.pereira@iefp.pt</t>
  </si>
  <si>
    <t>ANTONIO JOSE  ALMEIDA PINTO</t>
  </si>
  <si>
    <t>antonio.pinto@iefp.pt</t>
  </si>
  <si>
    <t>UNIÃO DAS FREGUESIAS DE CAMPANHÓ E PARADANÇA</t>
  </si>
  <si>
    <t>CONSTANÇA MARIA B. OLIVEIRA ENCARNAÇÃO MENDES</t>
  </si>
  <si>
    <t>constanca.encarnacao@iefp.pt</t>
  </si>
  <si>
    <t>UNIÃO DAS FREGUESIAS DE ERMELO E PARDELHAS</t>
  </si>
  <si>
    <t>ILIDIO ROSÁRIO RAMOS</t>
  </si>
  <si>
    <t>ilidio.ramos@iefp.pt</t>
  </si>
  <si>
    <t>MARIA DE LURDES AMADOR MONTEIRO</t>
  </si>
  <si>
    <t>maria.a.monteiro@iefp.pt</t>
  </si>
  <si>
    <t>DURVAL JOSÉ FERREIRA PRÓSPERO SALEMA</t>
  </si>
  <si>
    <t>durval.salema@iefp.pt</t>
  </si>
  <si>
    <t>SANDRA MARGARIDA TOMAS MENDES</t>
  </si>
  <si>
    <t>sandra.mendes@iefp.pt</t>
  </si>
  <si>
    <t>ORQUÍDEA MARIA MAGALHÃES SEMANAS</t>
  </si>
  <si>
    <t>orquidea.semanas@iefp.pt</t>
  </si>
  <si>
    <t>RAQUEL MARIA BRITES HUSSAINE</t>
  </si>
  <si>
    <t>raquel.hussaine@iefp.pt</t>
  </si>
  <si>
    <t>MARIA DA LUZ GUIMARÃES</t>
  </si>
  <si>
    <t>maria.c.guimaraes@iefp.pt</t>
  </si>
  <si>
    <t>LUCIANO FERNANDO DE JESUS VAZ</t>
  </si>
  <si>
    <t>luciano.vaz@iefp.pt</t>
  </si>
  <si>
    <t>ANA PAULA MAGALHÃES CARVALHO</t>
  </si>
  <si>
    <t>paula.carvalho@iefp.pt</t>
  </si>
  <si>
    <t>MARIA FATIMA MOTA PEREIRA</t>
  </si>
  <si>
    <t>fatima.pereira@iefp.pt</t>
  </si>
  <si>
    <t>ISABEL MARIA FERNANDES MARQUES</t>
  </si>
  <si>
    <t>JORGE DIOGO</t>
  </si>
  <si>
    <t>jorge.diogo@iefp.pt</t>
  </si>
  <si>
    <t>ELSA MARIA DINIS DOS SANTOS</t>
  </si>
  <si>
    <t>elsa.d.santos@iefp.pt</t>
  </si>
  <si>
    <t>UNIÃO DAS FREGUESIAS DE ARICERA E GOUJOIM</t>
  </si>
  <si>
    <t>MARIA CRISTINA OLIVEIRA DA SILVA</t>
  </si>
  <si>
    <t>maria.silva@iefp.pt</t>
  </si>
  <si>
    <t>UNIÃO DAS FREGUESIAS DE SÃO ROMÃO E SANTIAGO</t>
  </si>
  <si>
    <t>SANDRA MARIA BATISTA MARCOS SARANDES</t>
  </si>
  <si>
    <t>sandra.marcos@iefp.pt</t>
  </si>
  <si>
    <t>UNIÃO DAS FREGUESIAS DE VILA SECA E SANTO ADRIÃO</t>
  </si>
  <si>
    <t>ZILDA MARIA APOLÓNIA CABRITA</t>
  </si>
  <si>
    <t>zilda.cabrita@iefp.pt</t>
  </si>
  <si>
    <t>CARLA ALEXANDRA LEITE PEREITA</t>
  </si>
  <si>
    <t>carla.l.pereira@iefp.pt</t>
  </si>
  <si>
    <t>PAULA CRISTINA DOS REIS GIRÃO CORREIA BASTOS</t>
  </si>
  <si>
    <t>paula.bastos@iefp.pt</t>
  </si>
  <si>
    <t>JOSÉ LUIS DA SILVA ARADA</t>
  </si>
  <si>
    <t>jluis.arada@iefp.pt</t>
  </si>
  <si>
    <t>SANDRA RUTE DOS SANTOS BRAS MARTINS</t>
  </si>
  <si>
    <t>sandra.r.martins@iefp.pt</t>
  </si>
  <si>
    <t>MARIA FERNANDA PEDRO DE OLIVEIRA</t>
  </si>
  <si>
    <t>fernanda.p.oliveira@iefp.pt</t>
  </si>
  <si>
    <t>FLORINDA CATARINA BATALHA CARVAO</t>
  </si>
  <si>
    <t>florinda.carvao@iefp.pt</t>
  </si>
  <si>
    <t>CARLA MARIA CONTENTE</t>
  </si>
  <si>
    <t>carla.contente@iefp.pt</t>
  </si>
  <si>
    <t>RAQUEL GALHARDO</t>
  </si>
  <si>
    <t>raquel.galhardo@iefp.pt</t>
  </si>
  <si>
    <t>ALDA CRISTINA CARTAXO DIAS JOLDEA</t>
  </si>
  <si>
    <t>alda.dias@iefp.pt</t>
  </si>
  <si>
    <t>PAULA ISABEL GIL DE SOUSA RAMOS</t>
  </si>
  <si>
    <t>paula.s.ramos@iefp.pt</t>
  </si>
  <si>
    <t>SIMONE DE JESUS PEREIRA</t>
  </si>
  <si>
    <t>simone.pereira@iefp.pt</t>
  </si>
  <si>
    <t>GRAÇA MARGARIDA DOMINGOS CORREIADASILVA SANTOS</t>
  </si>
  <si>
    <t>margarida.santos@iefp.pt</t>
  </si>
  <si>
    <t>ANABELA NEVES</t>
  </si>
  <si>
    <t>anabela.neves@iefp.pt</t>
  </si>
  <si>
    <t>MARIA TERESA HORTA PENDILHAS CALADO</t>
  </si>
  <si>
    <t>teresa.calado@iefp.pt</t>
  </si>
  <si>
    <t>MARIA DA VISITAÇÃO</t>
  </si>
  <si>
    <t>maria.visitacao@iefp.pt</t>
  </si>
  <si>
    <t>UNIÃO DAS FREGUESIAS DE BIGORNE, MAGUEIJA E PRETAROUCA</t>
  </si>
  <si>
    <t>CÉLIA LANÇA</t>
  </si>
  <si>
    <t>celia.lanca@iefp.pt</t>
  </si>
  <si>
    <t>UNIÃO DAS FREGUESIAS DE CEPÕES, MEIJINHOS E MELCÕES</t>
  </si>
  <si>
    <t>MARIA ARLINDA MONTEIRO DIAS FARINHA BOLHAQUEIRO</t>
  </si>
  <si>
    <t>arlinda.bolhaqueiro@iefp.pt</t>
  </si>
  <si>
    <t>UNIÃO DAS FREGUESIAS DE PARADA DO BISPO E VALDIGEM</t>
  </si>
  <si>
    <t>RUI PARENTE</t>
  </si>
  <si>
    <t>rui.parente@iefp.pt</t>
  </si>
  <si>
    <t>PEDRO PINTO DE MESQUITA CABRAL DE MONCADA</t>
  </si>
  <si>
    <t>pedro.moncada@iefp.pt</t>
  </si>
  <si>
    <t>ANA LUISA BEBIANO FERREIRA</t>
  </si>
  <si>
    <t>ana.ferreira@iefp.pt</t>
  </si>
  <si>
    <t>ANA MARGARIDA CARDOSO NEVES MARCOS ANDRADE</t>
  </si>
  <si>
    <t>ana.m.andrade@iefp.pt</t>
  </si>
  <si>
    <t>ISABEL MARIA DOS SANTOS BARBOSA  PEREIRA SILVA</t>
  </si>
  <si>
    <t>isabel.p.silva@iefp.pt</t>
  </si>
  <si>
    <t>GISELA LOPES</t>
  </si>
  <si>
    <t>glopes@iefp.pt</t>
  </si>
  <si>
    <t>ELISABETE DE ALMEIDA</t>
  </si>
  <si>
    <t>elisabete.almeida@iefp.pt</t>
  </si>
  <si>
    <t>CARLOS FERNANDO MARTINS GUIMARÃES</t>
  </si>
  <si>
    <t>carlos.guimaraes@iefp.pt</t>
  </si>
  <si>
    <t>PAULO JORGE FERREIRA MACHADO</t>
  </si>
  <si>
    <t>paulo.machado@iefp.pt</t>
  </si>
  <si>
    <t>ANTÓNIO SOARES DE ALMEIDA</t>
  </si>
  <si>
    <t>antonio.almeida@iefp.pt</t>
  </si>
  <si>
    <t>AURORA DA ENCARNAÇÃO SILVA</t>
  </si>
  <si>
    <t>aurora.silva@iefp.pt</t>
  </si>
  <si>
    <t>MANUEL LUIS CRUZ HENRIQUES</t>
  </si>
  <si>
    <t>luis.henriques@iefp.pt</t>
  </si>
  <si>
    <t>ÂNGELA MARIA ALVES COSTA</t>
  </si>
  <si>
    <t>angela.costa@iefp.pt</t>
  </si>
  <si>
    <t>RUA</t>
  </si>
  <si>
    <t>CLÁUDIA PATRÍCIA PIMEMTEL QUARESMA</t>
  </si>
  <si>
    <t>claudia.quaresma@iefp.pt</t>
  </si>
  <si>
    <t>MARIA DA GLÓRIA LOPES SOBREIRA DE ALMEIDA</t>
  </si>
  <si>
    <t>GLORIA.ALMEIDA@IEFP.PT</t>
  </si>
  <si>
    <t>CLAUDIA MARIA AZEVEDO MARQUES</t>
  </si>
  <si>
    <t>claudia.marques@iefp.pt</t>
  </si>
  <si>
    <t>UNIÃO DAS FREGUESIAS DE PARADINHA E NAGOSA</t>
  </si>
  <si>
    <t>MANUELA DA CONCEIÇÃO MORAIS FELGUEIRAS LOPES</t>
  </si>
  <si>
    <t>manuela.f.lopes@iefp.pt</t>
  </si>
  <si>
    <t>UNIÃO DAS FREGUESIAS DE PÊRA VELHA, ALDEIA DE NACOMBA E ARIZ</t>
  </si>
  <si>
    <t>HUGO ANTÓNIO REBELO MENDONÇA RODRIGUES CARDOSO</t>
  </si>
  <si>
    <t>hugo.cardosos@iefp.pt</t>
  </si>
  <si>
    <t>UNIÃO DAS FREGUESIAS DE PEVA E SEGÕES</t>
  </si>
  <si>
    <t>LUZIA ANGELA CORREIA FIGUEIREDO</t>
  </si>
  <si>
    <t>luzia.figueiredo@iefp.pt</t>
  </si>
  <si>
    <t>ANA ROSA PIRES NUNES COSTA HENRIQUES</t>
  </si>
  <si>
    <t>ana.henriques@iefp.pt</t>
  </si>
  <si>
    <t>JOÃO MANUEL ROXO</t>
  </si>
  <si>
    <t>joao.roxo@iefp.pt</t>
  </si>
  <si>
    <t>HELENA MARIA CUNHA E SILVA BATISTA DE MATOS</t>
  </si>
  <si>
    <t>HELENA.MATOS@IEFP.PT</t>
  </si>
  <si>
    <t>UNIÃO DAS FREGUESIAS DE PENEDONO E GRANJA</t>
  </si>
  <si>
    <t>ANA MONICA DOS SANTOS NEVES</t>
  </si>
  <si>
    <t>monica.neves@iefp.pt</t>
  </si>
  <si>
    <t>ZELIA MARGARDA CARVALHEIRA</t>
  </si>
  <si>
    <t>zelia.varandas@iefp.pt</t>
  </si>
  <si>
    <t>ISABEL MARIA RAMOS BATISTA</t>
  </si>
  <si>
    <t>isabel.batista@iefp.pt</t>
  </si>
  <si>
    <t>CLAUDIA GRACINDA LEITE GOMES</t>
  </si>
  <si>
    <t>claudia.l.gomes@iefp.pt</t>
  </si>
  <si>
    <t>UNIÃO DAS FREGUESIAS DE ANTAS E OUROZINHO</t>
  </si>
  <si>
    <t>MARILIA CANDEIAS SENA</t>
  </si>
  <si>
    <t>marilia.sena@iefp.pt</t>
  </si>
  <si>
    <t>PEDRO CARBOILA CORREIA LOPES</t>
  </si>
  <si>
    <t>pedro.lopes@iefp.pt</t>
  </si>
  <si>
    <t>NUNO MIGUEL CAMPOS MARTINS FERREIRA TOMÁS</t>
  </si>
  <si>
    <t>nuno.tomas@iefp.pt</t>
  </si>
  <si>
    <t>PAULA MARIA SOUSA VALENTE</t>
  </si>
  <si>
    <t>paula.valente@iefp.pt</t>
  </si>
  <si>
    <t>SANDRA DIAS</t>
  </si>
  <si>
    <t>sandra.dias@iefp.pt</t>
  </si>
  <si>
    <t>ANISABEL MARIA CARVALHO BORRALHO</t>
  </si>
  <si>
    <t>anisabel.borralho@iefp.pt</t>
  </si>
  <si>
    <t>TERESA SANTOS</t>
  </si>
  <si>
    <t>teresa.santos@iefp.pt</t>
  </si>
  <si>
    <t>UNIÃO DAS FREGUESIAS DE SÃO JOÃO DA PESQUEIRA E VÁRZEA DE TREVÕES</t>
  </si>
  <si>
    <t>ANA CRISTINA FERNANDES</t>
  </si>
  <si>
    <t>ana.g.fernandes@iefp.pt</t>
  </si>
  <si>
    <t>ANTÓNIO MIGUEL VENÃNCIO ALMEIDA</t>
  </si>
  <si>
    <t>miguel.venancio@iefp.pt</t>
  </si>
  <si>
    <t>UNIÃO DAS FREGUESIAS DE TREVÕES E ESPINHOSA</t>
  </si>
  <si>
    <t>NUNO ARTUR ESTEVES FERREIRA RODRIGUES</t>
  </si>
  <si>
    <t>nuno.a.rodrigues@iefp.pt</t>
  </si>
  <si>
    <t>UNIÃO DAS FREGUESIAS DE VILAROUCO E PEREIROS</t>
  </si>
  <si>
    <t>EDUARDO JOSÉ REBELO DA SILVA NATA</t>
  </si>
  <si>
    <t>EDUARDO.NATA@IEFP.PT</t>
  </si>
  <si>
    <t>PAULO ZAGALO</t>
  </si>
  <si>
    <t>paulo.zagalo@iefp.pt</t>
  </si>
  <si>
    <t>MERCEDES JESUS RODRIGUES</t>
  </si>
  <si>
    <t>mercedes.rodrigues@iefp.pt</t>
  </si>
  <si>
    <t>ANA PAULA MIRA VIEIRA</t>
  </si>
  <si>
    <t>ANA.VIEIRA@IEFP.PT</t>
  </si>
  <si>
    <t>CARLA FERNANDES</t>
  </si>
  <si>
    <t>carla.maria.fernandes@iefp.pt</t>
  </si>
  <si>
    <t>JOSÉ LUÍS CARRILHO DA SILVA BENTO</t>
  </si>
  <si>
    <t>JOSE.BENTO@IEFP.PT</t>
  </si>
  <si>
    <t>CARLOS MANUEL BERNARDO SILVA</t>
  </si>
  <si>
    <t>JOSÉ EDUARDO VALENTIM PEREIRA</t>
  </si>
  <si>
    <t>JOSE.VPEREIRA@IEFP.PT</t>
  </si>
  <si>
    <t>ANTONIO LEITAO</t>
  </si>
  <si>
    <t>antonio.leitao@iefp.pt</t>
  </si>
  <si>
    <t>ANABELA VIEGAS MARTINS</t>
  </si>
  <si>
    <t>anabela.vmartins@iefp.pt</t>
  </si>
  <si>
    <t>LUIS FILIPE MACEDO GUSMÃO</t>
  </si>
  <si>
    <t>luis.gusmao@iefp.pt</t>
  </si>
  <si>
    <t>MARIA FELICIANA MENDES CRUZ</t>
  </si>
  <si>
    <t>feliciana.cruz@iefp.pt</t>
  </si>
  <si>
    <t>UNIÃO DAS FREGUESIAS DE SERNANCELHE E SARZEDA</t>
  </si>
  <si>
    <t>JORGE DANIEL FONSECA DOS REIS</t>
  </si>
  <si>
    <t>UNIÃO DAS FREGUESIAS DE FERREIRIM E MACIEIRA</t>
  </si>
  <si>
    <t>SANDRA AZENHAS</t>
  </si>
  <si>
    <t>sandra.azenhas@iefp.pt</t>
  </si>
  <si>
    <t>UNIÃO DAS FREGUESIAS DE FONTE ARCADA E ESCURQUELA</t>
  </si>
  <si>
    <t>PAULO ANTONIO PAIS MEDEIROS</t>
  </si>
  <si>
    <t>PAULO.MEDEIROS@IEFP.PT</t>
  </si>
  <si>
    <t>UNIÃO DAS FREGUESIAS DE PENSO E FREIXINHO</t>
  </si>
  <si>
    <t>JORGE MARTINS RODRIGUES</t>
  </si>
  <si>
    <t>jorge.m.rodrigues@iefp.pt</t>
  </si>
  <si>
    <t>TELMO JOÃO ALVES MONTEIRO</t>
  </si>
  <si>
    <t>TELMO.MONTEIRO@IEFP.PT</t>
  </si>
  <si>
    <t>JOSÉ ALBERTO VARGES PIRES</t>
  </si>
  <si>
    <t>CARLA ALEXANDRA DOS SANTOS FILIPE</t>
  </si>
  <si>
    <t>carla.filipe@iefp.pt</t>
  </si>
  <si>
    <t>JOSE JOAQUIM MATEUS LOPES</t>
  </si>
  <si>
    <t>jose.lopes@iefp.pt</t>
  </si>
  <si>
    <t>FERNANDA TERESA PEDREIRO NOGUEIRA</t>
  </si>
  <si>
    <t>fernanda.nogueira@iefp.pt</t>
  </si>
  <si>
    <t>FERNANDA MARGARIDA MARTINS BASTOS</t>
  </si>
  <si>
    <t>fernanda.bastos@iefp.pt</t>
  </si>
  <si>
    <t>SANDRA CRISTINA AMORIM PEREIRA</t>
  </si>
  <si>
    <t>sandra.pereira@iefp.pt</t>
  </si>
  <si>
    <t>ANTÓNIO ERSÉNIO ASTÚCIA</t>
  </si>
  <si>
    <t>antonio.astucia@iefp.pt</t>
  </si>
  <si>
    <t>MARGARIDA MARIA COSTA DE SÁ VIEIRA</t>
  </si>
  <si>
    <t>MARGARIDA.VIEIRA@IEFP.PT</t>
  </si>
  <si>
    <t>CARLA MARISA HENRIQUES SANTOS</t>
  </si>
  <si>
    <t>carla.h.santos@iefp.pt</t>
  </si>
  <si>
    <t>FERNANDO JOSE MORAIS PEREIRA</t>
  </si>
  <si>
    <t>fernando.pereira@iefp.pt</t>
  </si>
  <si>
    <t>UNIÃO DAS FREGUESIAS DE BARCOS E SANTA LEOCÁDIA</t>
  </si>
  <si>
    <t>ANA ISABEL RAMOS</t>
  </si>
  <si>
    <t>ana.i.ramos@iefp.pt</t>
  </si>
  <si>
    <t>UNIÃO DAS FREGUESIAS DE PARADELA E GRANJINHA</t>
  </si>
  <si>
    <t>AMADU TIDJANE DJALO</t>
  </si>
  <si>
    <t>amadu.djalo@iefp.pt</t>
  </si>
  <si>
    <t>UNIÃO DAS FREGUESIAS DE PINHEIROS E VALE DE FIGUEIRA</t>
  </si>
  <si>
    <t>JOSÉ ANTÓNIO BAPTISTA TOCHA</t>
  </si>
  <si>
    <t>jose.tocha@iefp.pt</t>
  </si>
  <si>
    <t>UNIÃO DAS FREGUESIAS DE TÁVORA E PEREIRO</t>
  </si>
  <si>
    <t>CATARINA GILDA MARTINS REIS BORGES</t>
  </si>
  <si>
    <t>catarina.reis@iefp.pt</t>
  </si>
  <si>
    <t>JÚLIA CRISTINA RICARDO HILÁRIO RAMALHAL</t>
  </si>
  <si>
    <t>cristina.ramalhal@iefp.pt</t>
  </si>
  <si>
    <t>ANABELA GRAÇA PEREIRA MARTINS</t>
  </si>
  <si>
    <t>anabela.p.martins@iefp.pt</t>
  </si>
  <si>
    <t>RUI PEDRO DE OLIVEIRA DIAS MATOS LOPES</t>
  </si>
  <si>
    <t>rui.lopes@iefp.pt</t>
  </si>
  <si>
    <t>MARIA LUÍSA MOREIRA MARQUES DA SILVA</t>
  </si>
  <si>
    <t>MLSilva@iefp.pt</t>
  </si>
  <si>
    <t>UNIÃO DAS FREGUESIAS DE TAROUCA E DÁLVARES</t>
  </si>
  <si>
    <t>ANA CATARINA TEIXEIRA VALENTE DA CRUZ MARTINS</t>
  </si>
  <si>
    <t>ana.c.martins@iefp.pt</t>
  </si>
  <si>
    <t>UNIÃO DAS FREGUESIAS DE GOUVIÃES E UCANHA</t>
  </si>
  <si>
    <t>SUSANA MARTA GADELHA NUNES MARQUES</t>
  </si>
  <si>
    <t>susana.marques@iefp.pt</t>
  </si>
  <si>
    <t>UNIÃO DAS FREGUESIAS DE GRANJA NOVA E VILA CHÃ DA BEIRA</t>
  </si>
  <si>
    <t>RENATO ANTÓNIO CALDEIRA FRANCO</t>
  </si>
  <si>
    <t>renato.franco@iefp.pt</t>
  </si>
  <si>
    <t>MARIA FATIMA SANTOS FERREIRA GONCALVES</t>
  </si>
  <si>
    <t>maria.f.goncalves@iefp.pt</t>
  </si>
  <si>
    <t>MARIA DE LURDES MARTINS ALMEIDA</t>
  </si>
  <si>
    <t>lurdes.almeida@iefp.pt</t>
  </si>
  <si>
    <t>RAFAEL ÂNGELO DE FIGUEIREDO PINTO</t>
  </si>
  <si>
    <t>rafael.pinto@iefp.pt</t>
  </si>
  <si>
    <t>UNIÃO DAS FREGUESIAS DE AROUCA E BURGO</t>
  </si>
  <si>
    <t>MARINA GONÇALVES ROSA FERNANDES BETTENCOURT</t>
  </si>
  <si>
    <t>marina.bettencourt@iefp.pt</t>
  </si>
  <si>
    <t>SANDRA NUNES</t>
  </si>
  <si>
    <t>sandra.nunes@iefp.pt</t>
  </si>
  <si>
    <t>ANA CRISTINA TEIXEIRA DIAS DE MATOS BEJA MADEIRA</t>
  </si>
  <si>
    <t>ana.madeira@iefp.pt</t>
  </si>
  <si>
    <t>MARIA DO CÉU RODRIGUES INÁCIO</t>
  </si>
  <si>
    <t>mceu.inacio@iefp.pt</t>
  </si>
  <si>
    <t>MARIA JULIETA GOMES DA ROCHA</t>
  </si>
  <si>
    <t>julieta.rocha@iefp.pt</t>
  </si>
  <si>
    <t>TERESA MARIA DOS SANTOS SOUSA</t>
  </si>
  <si>
    <t>teresa.sousa@iefp.pt</t>
  </si>
  <si>
    <t>SANDRA MONICA DE SOUSA SILVA FERNANDES</t>
  </si>
  <si>
    <t>sandra.s.fernandes@iefp.pt</t>
  </si>
  <si>
    <t>DOMINGOS ALBERTO VALENTE DE CARVALHO</t>
  </si>
  <si>
    <t>valente.carvalho@iefp.pt</t>
  </si>
  <si>
    <t>SONIA MARIA ALMEIDA LEAL</t>
  </si>
  <si>
    <t>SUSANA CRISTINA DAS NEVES PADRE</t>
  </si>
  <si>
    <t>susana.padre@iefp.pt</t>
  </si>
  <si>
    <t>MARIA JOSE CORREIA SERRA</t>
  </si>
  <si>
    <t>maria.serra@iefp.pt</t>
  </si>
  <si>
    <t>UNIÃO DAS FREGUESIAS DE CABREIROS E ALBERGARIA DA SERRA</t>
  </si>
  <si>
    <t>SARA MARIA SOARES COUTO</t>
  </si>
  <si>
    <t>sara.couto@iefp.pt</t>
  </si>
  <si>
    <t>UNIÃO DAS FREGUESIAS DE CANELAS E ESPIUNCA</t>
  </si>
  <si>
    <t>ROSA MARIA GOMES DA SILVA</t>
  </si>
  <si>
    <t>rosa.g.silva@iefp.pt</t>
  </si>
  <si>
    <t>UNIÃO DAS FREGUESIAS DE COVELO DE PAIVÓ E JANARDE</t>
  </si>
  <si>
    <t>SOFIA MARGARIDA MONTEIRO SIMÕES MALTA</t>
  </si>
  <si>
    <t>sofia.malta@iefp.pt</t>
  </si>
  <si>
    <t>ANA ISABEL SANTOS</t>
  </si>
  <si>
    <t>ana.santos@iefp.pt</t>
  </si>
  <si>
    <t>CLARA MARIA GAMITO PRATAS</t>
  </si>
  <si>
    <t>clara.pratas@iefp.pt</t>
  </si>
  <si>
    <t>MARTA TERESA CARVALHO GOMES</t>
  </si>
  <si>
    <t>marta.c.gomes@iefp.pt</t>
  </si>
  <si>
    <t>NOEL RICARDO ESTEVES FARINHO</t>
  </si>
  <si>
    <t>noel.farinho@iefp.pt</t>
  </si>
  <si>
    <t>ROSÁRIA MARIA ROVISCO LOURO SERRANO PATROCÍNIO</t>
  </si>
  <si>
    <t>rosaria.serrano@iefp.pt</t>
  </si>
  <si>
    <t>PAULA FERNANDA DOURADO GONÇALVES</t>
  </si>
  <si>
    <t>paula.d.goncalves@iefp.pt</t>
  </si>
  <si>
    <t>MANUELA ALEXANDRA AIRES PINTO OLIVEIRA</t>
  </si>
  <si>
    <t>manuela.vaz@iefp.pt</t>
  </si>
  <si>
    <t>UNIÃO DAS FREGUESIAS DE OLIVEIRA DE AZEMÉIS, SANTIAGO DA RIBA-UL, UL, MACINHATA DA SEIXA E MADAIL</t>
  </si>
  <si>
    <t>LEONOR DE FESUS MEDEIROS GOMES LOURENÇO</t>
  </si>
  <si>
    <t>leonor.lourenco@iefp.pt</t>
  </si>
  <si>
    <t>GISELA Mª ESTEVES ESPIRITO SANTO</t>
  </si>
  <si>
    <t>gisela.espiritosanto@iefp.pt</t>
  </si>
  <si>
    <t>DULCE PAULA BRANQUINHO PAIS MOTA CAMPOS</t>
  </si>
  <si>
    <t>dulce.campos@iefp.pt</t>
  </si>
  <si>
    <t>SHEILA PEREIRA DE OLIVEIRA</t>
  </si>
  <si>
    <t>sheila.pereira@iefp.pt</t>
  </si>
  <si>
    <t>UNIÃO DAS FREGUESIAS DE NOGUEIRA DO CRAVO E PINDELO</t>
  </si>
  <si>
    <t>ISABEL CRISTINA DO NASCIMENTO FERNANDES DE CASTRO</t>
  </si>
  <si>
    <t>isabel.castro@iefp.pt</t>
  </si>
  <si>
    <t>MARIA PAULA ALMEIDA MOREIRA</t>
  </si>
  <si>
    <t>paula.moreira@iefp.pt</t>
  </si>
  <si>
    <t>UNIÃO DAS FREGUESIAS DE PINHEIRO DA BEMPOSTA, TRAVANCA E PALMAZ</t>
  </si>
  <si>
    <t>ANA PAULA PAULINO VIANA</t>
  </si>
  <si>
    <t>LUIS MIGUEL BRITO SEQUEIRA PEREIRA NUNES</t>
  </si>
  <si>
    <t>luis.b.nunes@iefp.pt</t>
  </si>
  <si>
    <t>SANDRA FILIPA MATEUS MOREIRA GUERREIRO NUNES</t>
  </si>
  <si>
    <t>sandra.gnunes@iefp.pt</t>
  </si>
  <si>
    <t>MÓNICA CECILIA BOAVIDA SALGADO</t>
  </si>
  <si>
    <t>monica.salgado@iefp.pt</t>
  </si>
  <si>
    <t>ROSA CRISTINA SILVA DIAS</t>
  </si>
  <si>
    <t>cristina.dias@iefp.pt</t>
  </si>
  <si>
    <t>ABEL CARLOS COSTA ANTUNES</t>
  </si>
  <si>
    <t>abel.antunes@iefp.pt</t>
  </si>
  <si>
    <t>CARLA ALEXANDRA SILVA FERREIRA MONTEIRO</t>
  </si>
  <si>
    <t>carla.monteiro@iefp.pt</t>
  </si>
  <si>
    <t>ANA PAULA DE JESUS ALMEIDA SILVA</t>
  </si>
  <si>
    <t>paula.a.silva@iefp.pt</t>
  </si>
  <si>
    <t>NUNO MANUEL DUARTE LUIS</t>
  </si>
  <si>
    <t>nuno.luis@iefp.pt</t>
  </si>
  <si>
    <t>PAULO CAETANO ABRANTES JORGE</t>
  </si>
  <si>
    <t>paulo.jorge@iefp.pt</t>
  </si>
  <si>
    <t>BRUNO MATIAS</t>
  </si>
  <si>
    <t>bruno.matias@iefp.pt</t>
  </si>
  <si>
    <t>ANA PAULA HENRIQUES GUEDES SOARES</t>
  </si>
  <si>
    <t>paula.guedes@iefp.pt</t>
  </si>
  <si>
    <t>ZELIA MARIA RIBEIRO DOS SANTOS VILELA</t>
  </si>
  <si>
    <t>LUCIA PONTES</t>
  </si>
  <si>
    <t>lucia.pontes@iefp.pt</t>
  </si>
  <si>
    <t>MARIA LURDES MENDES CABRAL BONANÇA</t>
  </si>
  <si>
    <t>maria.bonanca@iefp.pt</t>
  </si>
  <si>
    <t>UNIÃO DAS FREGUESIAS DE SANTA MARIA DA FEIRA, TRAVANCA, SANFINS E ESPARGO</t>
  </si>
  <si>
    <t>PATRÍCIA CARLA CABRAL DE JESUS PEREIRA</t>
  </si>
  <si>
    <t>patricia.pereira@iefp.pt</t>
  </si>
  <si>
    <t>CARMEN MARIA GIL VARGAS</t>
  </si>
  <si>
    <t>carmen.vargas@iefp.pt</t>
  </si>
  <si>
    <t>PAULA CRISTINA DOS REIS CLERIGO</t>
  </si>
  <si>
    <t>paula.clerigo@iefp.pt</t>
  </si>
  <si>
    <t>CANDIDO JOAQUIM FALÉ FIALHO</t>
  </si>
  <si>
    <t>candido.fialho@iefp.pt</t>
  </si>
  <si>
    <t>UNIÃO DAS FREGUESIAS DE CALDAS DE SÃO JORGE E PIGEIROS</t>
  </si>
  <si>
    <t>JORGE MANUEL DIAS DE SOUSA MONTEIRO</t>
  </si>
  <si>
    <t>jorge.monteiro@iefp.pt</t>
  </si>
  <si>
    <t>UNIÃO DAS FREGUESIAS DE CANEDO, VALE E VILA MAIOR</t>
  </si>
  <si>
    <t>HELENA CRISTINA AFONSO</t>
  </si>
  <si>
    <t>helena.afonso@iefp.pt</t>
  </si>
  <si>
    <t>UNIÃO DAS FREGUESIAS DE LOBÃO, GIÃO, LOUREDO E GUISANDE</t>
  </si>
  <si>
    <t>MARIA JULIA FERNANDES DA SILVA</t>
  </si>
  <si>
    <t>julia.f.silva@iefp.pt</t>
  </si>
  <si>
    <t>UNIÃO DAS FREGUESIAS DE SÃO MIGUEL DO SOUTO E MOSTEIRÔ</t>
  </si>
  <si>
    <t>SUSANA MARGARIDA VERISSIMO</t>
  </si>
  <si>
    <t>susana.verissimo@iefp.pt</t>
  </si>
  <si>
    <t>RUTE ISABEL SILVA CORREIA FERNANDES CARRASQUEIRO</t>
  </si>
  <si>
    <t>rute.carrasqueiro@iefp.pt</t>
  </si>
  <si>
    <t>SÓNIA CRISTINA LOPES PIMENTEL</t>
  </si>
  <si>
    <t>sonia.pimentel@iefp.pt</t>
  </si>
  <si>
    <t>ISABEL MARIA BAPTISTA BARRAU MONTEIRO</t>
  </si>
  <si>
    <t>isabel.monteiro@iefp.pt</t>
  </si>
  <si>
    <t>RUI ALEXANDRE FEIJÃO POTE</t>
  </si>
  <si>
    <t>rui.pote@iefp.pt</t>
  </si>
  <si>
    <t>PAULA CRISTINA CUNHA GONÇALVES</t>
  </si>
  <si>
    <t>paula.c.goncalves@iefp.pt</t>
  </si>
  <si>
    <t>ELSA CRISTINA MALHEIRO MARTINS</t>
  </si>
  <si>
    <t>elsa.m.martins@iefp.pt</t>
  </si>
  <si>
    <t>BRUNO DAVID GONCALVES BAETA</t>
  </si>
  <si>
    <t>BRUNO.BAETA@IEFP.PT</t>
  </si>
  <si>
    <t>ANA CRISTINA PINTO</t>
  </si>
  <si>
    <t>Cristina.Pinto@iefp.pt</t>
  </si>
  <si>
    <t>JOÃO MARCELINO SEQUEIRA SERRA</t>
  </si>
  <si>
    <t>JOAO.SERRA@IEFP.PT</t>
  </si>
  <si>
    <t>UNIÃO DAS FREGUESIAS DE VILA CHÃ, CODAL E VILA COVA DE PERRINHO</t>
  </si>
  <si>
    <t>LUÍS ALEXANDRE ALVES RODRIGUES ESCAPA</t>
  </si>
  <si>
    <t>luis.escapa@iefp.pt</t>
  </si>
  <si>
    <t>ANA MARGARIDA CALDEIRA</t>
  </si>
  <si>
    <t>ana.caldeira@iefp.pt</t>
  </si>
  <si>
    <t>AIDA MARIA P C CALHEIROS</t>
  </si>
  <si>
    <t>AIDA.CALHEIROS@IEFP.PT</t>
  </si>
  <si>
    <t>LUIS FILIPE DA SILVA LIMA</t>
  </si>
  <si>
    <t>luis.lima@iefp.pt</t>
  </si>
  <si>
    <t>UNIÃO DAS FREGUESIAS DE ARCOS DE VALDEVEZ (SALVADOR), VILA FONCHE E PARADA</t>
  </si>
  <si>
    <t>CARLA SANDRA FRANCO NOGUEIRA BATISTA</t>
  </si>
  <si>
    <t>carla.batista@iefp.pt</t>
  </si>
  <si>
    <t>MARIO RUI POLICARPO SANTANA DA SILVA LOBO</t>
  </si>
  <si>
    <t>mario.lobo@iefp.pt</t>
  </si>
  <si>
    <t>MARIA LUISA CARAVELA OLIVEIRA</t>
  </si>
  <si>
    <t>luisa.oliveira@iefp.pt</t>
  </si>
  <si>
    <t>MANUEL FILIPE COSTA BRANCO TAVARES DA SILVA</t>
  </si>
  <si>
    <t>manuel.silva@iefp.pt</t>
  </si>
  <si>
    <t>MARILIA DA GLORIA GONÇALVES FERNANDES</t>
  </si>
  <si>
    <t>marilia.fernandes@iefp.pt</t>
  </si>
  <si>
    <t>JAIME DUARTE SILVA OLIVEIRA</t>
  </si>
  <si>
    <t>jaime.duarte@iefp.pt</t>
  </si>
  <si>
    <t>ADRIANA DE CASTRO ARAÚJO</t>
  </si>
  <si>
    <t>adriana.araujo@iefp.pt</t>
  </si>
  <si>
    <t>BENJAMIM FIDALGO CONSTANTE</t>
  </si>
  <si>
    <t>benjamin.constante@iefp.pt</t>
  </si>
  <si>
    <t>JOSÉ DIAS GONÇAVES ROSA</t>
  </si>
  <si>
    <t>JOSE.D.ROSA@IEFP.PT</t>
  </si>
  <si>
    <t>RICARDO ALBERTO GUEDES FERREIRA</t>
  </si>
  <si>
    <t>ricardo.ferreira@iefp.pt</t>
  </si>
  <si>
    <t>ANA PAULA FERNANDES</t>
  </si>
  <si>
    <t>ana.m.fernandes@iefp.pt</t>
  </si>
  <si>
    <t>PAULO JORGE BARBOSA ROCHA</t>
  </si>
  <si>
    <t>paulo.rocha@iefp.pt</t>
  </si>
  <si>
    <t>NUNO MIGUEL LOPES DUARTE</t>
  </si>
  <si>
    <t>NUNO.DUARTE@IEFP.PT</t>
  </si>
  <si>
    <t>ELISABETE CAMPOS DA CRUZ</t>
  </si>
  <si>
    <t>elisabete.cruz@iefp.pt</t>
  </si>
  <si>
    <t>CARINA EMIDIO CORREIA</t>
  </si>
  <si>
    <t>carina.correia@iefp.pt</t>
  </si>
  <si>
    <t>ELIANA CUSTÓDIO PEREIRA</t>
  </si>
  <si>
    <t>eliana.c.pereira@iefp.pt</t>
  </si>
  <si>
    <t>ILDA MARIA PEREIRA BORGES R. CARLOS</t>
  </si>
  <si>
    <t>ilda.carlos@iefp.pt</t>
  </si>
  <si>
    <t>MARIA HELENA SOARES DA SILVA COSTA</t>
  </si>
  <si>
    <t>mhelena.costa@iefp.pt</t>
  </si>
  <si>
    <t>SÍLVIA DE BASTOS FERREIRA GOMES</t>
  </si>
  <si>
    <t>silvia.gomes@iefp.pt</t>
  </si>
  <si>
    <t>ANA RAQUEL RODRIGUES GONÇALVES</t>
  </si>
  <si>
    <t>raquel.goncalves@iefp.pt</t>
  </si>
  <si>
    <t>MARIA JOÃO BARRETO DO ROSÁRIO</t>
  </si>
  <si>
    <t>MARIA.ROSARIO@IEFP.PT</t>
  </si>
  <si>
    <t>UNIÃO DAS FREGUESIAS DE ALVORA E LOUREDA</t>
  </si>
  <si>
    <t>ANA MÁRCIA FIGUEIREDO MARQUES</t>
  </si>
  <si>
    <t>ana.marques@iefp.pt</t>
  </si>
  <si>
    <t xml:space="preserve">U.F. DE ARCOS DE VALDEVEZ </t>
  </si>
  <si>
    <t>RUTE ISABEL LAMPREIA RAMIRES FERRO</t>
  </si>
  <si>
    <t>rute.ferro@iefp.pt</t>
  </si>
  <si>
    <t>UNIÃO DAS FREGUESIAS DE ARCOS DE VALDEVEZ (SÃO PAIO) E GIELA</t>
  </si>
  <si>
    <t>CLAUDIA ISABEL FELIX</t>
  </si>
  <si>
    <t>claudia.faustino@iefp.pt</t>
  </si>
  <si>
    <t>UNIÃO DAS FREGUESIAS DE EIRAS E MEI</t>
  </si>
  <si>
    <t>NUNO MIGUEL DA SILVA BRANCO ALAS</t>
  </si>
  <si>
    <t>nuno.alas@iefp.pt</t>
  </si>
  <si>
    <t>UNIÃO DAS FREGUESIAS DE GRADE E CARRALCOVA</t>
  </si>
  <si>
    <t>SANDRA RIBAU DA COSTA</t>
  </si>
  <si>
    <t>sandra.ribau@iefp.pt</t>
  </si>
  <si>
    <t>UNIÃO DAS FREGUESIAS DE GUILHADESES E SANTAR</t>
  </si>
  <si>
    <t>SUZANA CRISTINA DIAS FURTADO RIBEIRO</t>
  </si>
  <si>
    <t>susana.ribeiro@iefp.pt</t>
  </si>
  <si>
    <t>UNIÃO DAS FREGUESIAS DE JOLDA (MADALENA) E RIO CABRÃO</t>
  </si>
  <si>
    <t>INÊS MARIA ARSÉNIO RIBEIRO</t>
  </si>
  <si>
    <t>ines.ribeiro@iefp.pt</t>
  </si>
  <si>
    <t>UNIÃO DAS FREGUESIAS DE PADREIRO (SALVADOR E SANTA CRISTINA)</t>
  </si>
  <si>
    <t>ANA MARGARIDA LEIRINHA SOARES FERREIRA ROSA HORTA</t>
  </si>
  <si>
    <t>ana.m.ferreira@iefp.pt</t>
  </si>
  <si>
    <t>UNIÃO DAS FREGUESIAS DE PORTELA E EXTREMO</t>
  </si>
  <si>
    <t>PAULA ISABEL MARTINS DE ALMEIDA</t>
  </si>
  <si>
    <t>paula.almeida@iefp.pt</t>
  </si>
  <si>
    <t>UNIÃO DAS FREGUESIAS DE SÃO JORGE E ERMELO</t>
  </si>
  <si>
    <t>SÓNIA PEREIRA CARDIGA</t>
  </si>
  <si>
    <t>sonia.cardiga@iefp.pt</t>
  </si>
  <si>
    <t>UNIÃO DAS FREGUESIAS DE SOUTO E TABAÇÔ</t>
  </si>
  <si>
    <t>RUI CARLOS SÁRRIA VASCONCELOS GOMES SANTOS</t>
  </si>
  <si>
    <t>rui.santos@iefp.pt</t>
  </si>
  <si>
    <t>UNIÃO DAS FREGUESIAS DE TÁVORA (SANTA MARIA E SÃO VICENTE)</t>
  </si>
  <si>
    <t>HELENA CRISTINA SILVA VARELA</t>
  </si>
  <si>
    <t>helena.varela@iefp.pt</t>
  </si>
  <si>
    <t>UNIÃO DAS FREGUESIAS DE VILELA, SÃO COSME E SÃO DAMIÃO E SÁ</t>
  </si>
  <si>
    <t>CÉLIA MARIA DELGADO FERNANDES</t>
  </si>
  <si>
    <t>celia.fernandes@iefp.pt</t>
  </si>
  <si>
    <t>SANDRA FILIPA DA SILVA MONTEIRO PINTO ALVES</t>
  </si>
  <si>
    <t>sandra.pinto@iefp.pt</t>
  </si>
  <si>
    <t>MÓNICA ISABEL PINTO GONÇALVES</t>
  </si>
  <si>
    <t>ELSA CRISTINA ISSA DA SILVA ESTRELA</t>
  </si>
  <si>
    <t>elsa.estrela@iefp.pt</t>
  </si>
  <si>
    <t>ANA SOFIA LISBOA</t>
  </si>
  <si>
    <t>sofia.lisboa@iefp.pt</t>
  </si>
  <si>
    <t>PAULO ALBÉRICO LEITE RIBEIRO</t>
  </si>
  <si>
    <t>paulo.l.ribeiro@iefp.pt</t>
  </si>
  <si>
    <t>SAMUEL DOS SANTOS PEREIRA</t>
  </si>
  <si>
    <t>samuel.pereira@iefp.pt</t>
  </si>
  <si>
    <t>MAFALDA SOFIA DA SILVA AVEIRO</t>
  </si>
  <si>
    <t>mafalda.aveiro@iefp.pt</t>
  </si>
  <si>
    <t>SANDRA MARINA PIRES DA LUZ SIMÕES</t>
  </si>
  <si>
    <t>sandra.simoes@iefp.pt</t>
  </si>
  <si>
    <t>RITA ISABEL ROSADO DA SILVA</t>
  </si>
  <si>
    <t>rita.silva@iefp.pt</t>
  </si>
  <si>
    <t>UNIÃO DAS FREGUESIAS DE PAREDES DE COURA E RESENDE</t>
  </si>
  <si>
    <t>MARIA DE FATIMA CRISTO</t>
  </si>
  <si>
    <t>MARIA.CRISTO@IEFP.PT</t>
  </si>
  <si>
    <t>MARIA SANDRA AFONSO MATIAS</t>
  </si>
  <si>
    <t>sandra.matias@iefp.pt</t>
  </si>
  <si>
    <t>ANA SOFIA SANTOS TAVARES DE MATOS</t>
  </si>
  <si>
    <t>ana.t.matos@iefp.pt</t>
  </si>
  <si>
    <t>UNIÃO DAS FREGUESIAS DE BICO E CRISTELO</t>
  </si>
  <si>
    <t>RUI MIGUEL PINTO DIOGO</t>
  </si>
  <si>
    <t>rui.diogo@iefp.pt</t>
  </si>
  <si>
    <t>UNIÃO DAS FREGUESIAS DE COSSOURADO E LINHARES</t>
  </si>
  <si>
    <t>ISA PAULA FREIRE BRAY</t>
  </si>
  <si>
    <t>isa.bray@iefp.pt</t>
  </si>
  <si>
    <t>UNIÃO DAS FREGUESIAS DE FORMARIZ E FERREIRA</t>
  </si>
  <si>
    <t>SONIA CATARINA FERREIRA DE ALMEIDA</t>
  </si>
  <si>
    <t>sonia.almeida@iefp.pt</t>
  </si>
  <si>
    <t>UNIÃO DAS FREGUESIAS DE INSALDE E PORREIRAS</t>
  </si>
  <si>
    <t>ANTONIO  ALEXANDRE FONSECA BALTAZAR</t>
  </si>
  <si>
    <t>antonio.baltazar@iefp.pt</t>
  </si>
  <si>
    <t>JOAO DOMINGUES</t>
  </si>
  <si>
    <t>joao.domingues@iefp.pt</t>
  </si>
  <si>
    <t>CÉLIA MARIA FERRÃO ISABEL COELHO</t>
  </si>
  <si>
    <t>celia.coelho@iefp.pt</t>
  </si>
  <si>
    <t>ANA CRISTINA SANTOS TORRINHA CRUZ LIMEDE</t>
  </si>
  <si>
    <t>ana.limede@iefp.pt</t>
  </si>
  <si>
    <t>CARLA MARIA PEREIRA REAL MATOS</t>
  </si>
  <si>
    <t>carla.matos@iefp.pt</t>
  </si>
  <si>
    <t>LIDIA MARIA SANTOS ALVES</t>
  </si>
  <si>
    <t>lidia.alves@iefp.pt</t>
  </si>
  <si>
    <t>ANAISABEL POÇAS  GONÇALVES</t>
  </si>
  <si>
    <t>ana.goncalves@iefp.pt</t>
  </si>
  <si>
    <t>SARA ALEXANDRA RODRIGUES LOURENÇO</t>
  </si>
  <si>
    <t>sara.lourenco@iefp.pt</t>
  </si>
  <si>
    <t>IRENE MARIA ALVES CRESPO</t>
  </si>
  <si>
    <t>irene.crespo@iefp.pt</t>
  </si>
  <si>
    <t>ROSA MADALENA NOBRE GARCIA</t>
  </si>
  <si>
    <t>rosa.garcia@iefp.pt</t>
  </si>
  <si>
    <t>RUI MIGUEL MARTINS CAMPOS</t>
  </si>
  <si>
    <t>rui.campos@iefp.pt</t>
  </si>
  <si>
    <t>HENRIQUE MIGUEL FERNANDES FREITAS SILVA</t>
  </si>
  <si>
    <t>henrique.silva@iefp.pt</t>
  </si>
  <si>
    <t>UNIÃO DAS FREGUESIAS DE PONTE DA BARCA, VILA NOVA DE MUÍA E PAÇO VEDRO DE MAGALHÃES</t>
  </si>
  <si>
    <t>ANA ALICE  TEIXEIRA BORGES DIAS</t>
  </si>
  <si>
    <t>alice.borges@iefp.pt</t>
  </si>
  <si>
    <t>JUDITE MARIA PAULOS LINO</t>
  </si>
  <si>
    <t>judite.lino@iefp.pt</t>
  </si>
  <si>
    <t>UNIÃO DAS FREGUESIAS DE CRASTO, RUIVOS E GROVELAS</t>
  </si>
  <si>
    <t>MARIA DO ROSARIO GALHARDO</t>
  </si>
  <si>
    <t>rosario.galhardo@iefp.pt</t>
  </si>
  <si>
    <t>UNIÃO DAS FREGUESIAS DE ENTRE AMBOS-OS-RIOS, ERMIDA E GERMIL</t>
  </si>
  <si>
    <t>MILAGROSA ROSÁRIO ALCARAZ FERNANDEZ</t>
  </si>
  <si>
    <t>milagrosa.fernandes@iefp.pt</t>
  </si>
  <si>
    <t>UNIÃO DAS FREGUESIAS DE TOUVEDO (SÃO LOURENÇO E SALVADOR)</t>
  </si>
  <si>
    <t>MARIA CLARA MONTEIRO CABRAL</t>
  </si>
  <si>
    <t>clara.cabral@iefp.pt</t>
  </si>
  <si>
    <t>UNIÃO DAS FREGUESIAS DE VILA CHÃ (SÃO JOÃO BAPTISTA E SANTIAGO)</t>
  </si>
  <si>
    <t>SANDRA SOEIRO DA FONSECA GUIMARÃES</t>
  </si>
  <si>
    <t>sandra.guimaraes@iefp.pt</t>
  </si>
  <si>
    <t>ORTÉLIA CRISTINA POLICARPO SANTANA DA SILVA LOBO</t>
  </si>
  <si>
    <t>ortelia.lobo@iefp.pt</t>
  </si>
  <si>
    <t>MIGUEL DE FREITAS GONÇALVES</t>
  </si>
  <si>
    <t>miguel.goncalves@iefp.pt</t>
  </si>
  <si>
    <t>ISABEL CRISTINA FLORA SANTOS</t>
  </si>
  <si>
    <t>isabel.f.santos@iefp.pt</t>
  </si>
  <si>
    <t>SANDRA RUTE LOPES CONCEIÇÃO</t>
  </si>
  <si>
    <t>sandra.conceicao@iefp.pt</t>
  </si>
  <si>
    <t>ISABEL MARIA ESPADA SIMÕES</t>
  </si>
  <si>
    <t>isabel.simoes@iefp.pt</t>
  </si>
  <si>
    <t>RUI NUNO ALBANO DIAS ERNESTO</t>
  </si>
  <si>
    <t>rui.ernesto@iefp.pt</t>
  </si>
  <si>
    <t>CARLA MARIA</t>
  </si>
  <si>
    <t>carla.rosendo@iefp.pt</t>
  </si>
  <si>
    <t>PAULO NUNO CORDEIRO CORREIA</t>
  </si>
  <si>
    <t>PAULO.CORREIA@IEFP.PT</t>
  </si>
  <si>
    <t>MONICA MOURA</t>
  </si>
  <si>
    <t>monica.trindade@iefp.pt</t>
  </si>
  <si>
    <t>CARLOS GONCALVES</t>
  </si>
  <si>
    <t>carlos.r.goncalves@iefp.pt</t>
  </si>
  <si>
    <t>CATARINA CASTRO</t>
  </si>
  <si>
    <t>catarina.castro@iefp.pt</t>
  </si>
  <si>
    <t>RUI PEDRO FERREIRA BARBOSA</t>
  </si>
  <si>
    <t>rui.barbosa@iefp.pt</t>
  </si>
  <si>
    <t>CATARINA COSME</t>
  </si>
  <si>
    <t>catarina.cosme@iefp.pt</t>
  </si>
  <si>
    <t>UNIÃO DAS FREGUESIAS DE BARCELOS, VILA BOA E VILA FRESCAINHA (SÃO MARTINHO E SÃO PEDRO)</t>
  </si>
  <si>
    <t>MARIA DA CONCEIÇÃO BRANCO VIANA</t>
  </si>
  <si>
    <t>SUSANA MARIA AMARO FARINHOTO PARENTE</t>
  </si>
  <si>
    <t>susana.parente@iefp.pt</t>
  </si>
  <si>
    <t>PAULO SERGIO AGUAS MARTINS</t>
  </si>
  <si>
    <t>paulo.martins@iefp.pt</t>
  </si>
  <si>
    <t>DÁRIO LUÍS TEIXEIRA DA COSTA ALVES</t>
  </si>
  <si>
    <t>dario.alves@iefp.pt</t>
  </si>
  <si>
    <t>ANABELA SILVA MARTINS</t>
  </si>
  <si>
    <t>anabela.martins@iefp.pt</t>
  </si>
  <si>
    <t>RUI JOSÉ LAMPREIA MATEUS PALMA</t>
  </si>
  <si>
    <t>rui.palma@iefp.pt</t>
  </si>
  <si>
    <t>CARLA MARÍLIA CARVALHO DA ROCHA</t>
  </si>
  <si>
    <t>carla.rocha@iefp.pt</t>
  </si>
  <si>
    <t>SANDRA CRISTINA FRAGA GONÇALVES</t>
  </si>
  <si>
    <t>sandra.f.goncalves@iefp.pt</t>
  </si>
  <si>
    <t>LUIS MANUEL MADUREIRA DIAS</t>
  </si>
  <si>
    <t>luis.dias@iefp.pt</t>
  </si>
  <si>
    <t>EDITE DA CONCEIÇÃO SOUSA LIMA</t>
  </si>
  <si>
    <t>edite.lima@iefp.pt</t>
  </si>
  <si>
    <t>ELISABETE CARDOSO TEIXEIRA</t>
  </si>
  <si>
    <t>elisabete.teixeira@iefp.pt</t>
  </si>
  <si>
    <t>DANIELA XAVIER MONTEIRO</t>
  </si>
  <si>
    <t>daniela.monteiro@iefp.pt</t>
  </si>
  <si>
    <t>SILVIA MARIA FRAGA BENEDITO</t>
  </si>
  <si>
    <t>silvia.benedito@iefp.pt</t>
  </si>
  <si>
    <t>ANA ISABEL LOPES SIMAS</t>
  </si>
  <si>
    <t>ana.simas@iefp.pt</t>
  </si>
  <si>
    <t>MARIA DO CÉU AREIAS DUARTE</t>
  </si>
  <si>
    <t>mceu.duarte@iefp.pt</t>
  </si>
  <si>
    <t>MARIA JOAO SA COSTA</t>
  </si>
  <si>
    <t>mjoao.costa@iefp.pt</t>
  </si>
  <si>
    <t>CLÁUDIA PATRICIA DOS SANTOS PINTO</t>
  </si>
  <si>
    <t>patricia.pinto@iefp.pt</t>
  </si>
  <si>
    <t>HELENA MARIA DA ROCHA CRUZ LOURENÇO</t>
  </si>
  <si>
    <t>helena.lourenco@iefp.pt</t>
  </si>
  <si>
    <t>CRISTINA MARIA VILHENA CUSTÓDIO</t>
  </si>
  <si>
    <t>cristina.custodio@iefp.pt</t>
  </si>
  <si>
    <t>PAULO GUIMARAES</t>
  </si>
  <si>
    <t>paulo.guimaraes.lc@iefp.pt</t>
  </si>
  <si>
    <t>CARLA ALEXANDRA MOREIRA FONSECA</t>
  </si>
  <si>
    <t>carla.fonseca@iefp.pt</t>
  </si>
  <si>
    <t>MARIA FÁTIMA B. TAVARES BASTOS</t>
  </si>
  <si>
    <t>fatima.bastos@iefp.pt</t>
  </si>
  <si>
    <t>JOSE MANUEL CAETANO FIDALGO</t>
  </si>
  <si>
    <t>jose.fidalgo@iefp.pt</t>
  </si>
  <si>
    <t>LASSALETE MARIA SILVA FARIA DA COSTA</t>
  </si>
  <si>
    <t>lassalete.costa@iefp.pt</t>
  </si>
  <si>
    <t>SONIA GORETE PINHAL</t>
  </si>
  <si>
    <t>sonia.pinhal@iefp.pt</t>
  </si>
  <si>
    <t>HUGO MIGUEL MENDES FERNANDES</t>
  </si>
  <si>
    <t>hugo.fernandes@iefp.pt</t>
  </si>
  <si>
    <t>CRISTINA MARAVALHAS</t>
  </si>
  <si>
    <t>cristina.maravalhas@iefp.pt</t>
  </si>
  <si>
    <t>ALEXANDRA PAULA DA SILVA DE OLIVEIRA QUEIRÓZ</t>
  </si>
  <si>
    <t>alexandra.queiros@iefp.pt</t>
  </si>
  <si>
    <t>AIDA TRINDADE</t>
  </si>
  <si>
    <t>aida.trindade@iefp.pt</t>
  </si>
  <si>
    <t>MARIA NAZARÉ BONIFÁCIO RODRIGUES PAQUETE</t>
  </si>
  <si>
    <t>nazare.paquete@iefp.pt</t>
  </si>
  <si>
    <t>FILIPA ISABEL RIBEIRO FERNANDES</t>
  </si>
  <si>
    <t>filipa.fernandes@iefp.pt</t>
  </si>
  <si>
    <t>UNIÃO DAS FREGUESIAS DE CHORENTE, GÓIOS, COUREL, PEDRA FURADA E GUERAL</t>
  </si>
  <si>
    <t>ANA MARGARIDA VEIGA GONÇALVES</t>
  </si>
  <si>
    <t>ana.v.goncalves@iefp.pt</t>
  </si>
  <si>
    <t>UNIÃO DAS FREGUESIAS DE ALHEIRA E IGREJA NOVA</t>
  </si>
  <si>
    <t>SOFIA FERREIRA LOPES</t>
  </si>
  <si>
    <t>sofia.lopes@iefp.pt</t>
  </si>
  <si>
    <t>UNIÃO DAS FREGUESIAS DE ALVITO (SÃO PEDRO E SÃO MARTINHO) E COUTO</t>
  </si>
  <si>
    <t>ELSA MARIA ROCHA DA SILVA</t>
  </si>
  <si>
    <t>elsa.rocha@iefp.pt</t>
  </si>
  <si>
    <t>UNIÃO DAS FREGUESIAS DE AREIAS DE VILAR E ENCOURADOS</t>
  </si>
  <si>
    <t>OSCAR GONÇALO GUERREIRO DO CARMO</t>
  </si>
  <si>
    <t>oscar.carmo@iefp.pt</t>
  </si>
  <si>
    <t>PATRICIA ALEXANDRA SERRA MATOS</t>
  </si>
  <si>
    <t>patricia.matos@iefp.pt</t>
  </si>
  <si>
    <t>UNIÃO DAS FREGUESIAS DE CAMPO E TAMEL (SÃO PEDRO FINS)</t>
  </si>
  <si>
    <t>CATARINA ISABEL NETO NOBRE FERREIRA</t>
  </si>
  <si>
    <t>CATARINA.N.FERREIRA@IEFP.PT</t>
  </si>
  <si>
    <t>UNIÃO DAS FREGUESIAS DE CARREIRA E FONTE COBERTA</t>
  </si>
  <si>
    <t>CARMENCITA DE JESUS DA SILVA PARENTE</t>
  </si>
  <si>
    <t>carmencita.parente@iefp.pt</t>
  </si>
  <si>
    <t>UNIÃO DAS FREGUESIAS DE CREIXOMIL E MARIZ</t>
  </si>
  <si>
    <t>SUSANA MARIA PEREIRA AGUIAR SAMPAIO GANDRA</t>
  </si>
  <si>
    <t>susana.gandra@iefp.pt</t>
  </si>
  <si>
    <t>UNIÃO DAS FREGUESIAS DE DURRÃES E TREGOSA</t>
  </si>
  <si>
    <t>FÁTIMA ASSUNÇÃO VALE MATOS CORREIA</t>
  </si>
  <si>
    <t>fatima.correia@iefp.pt</t>
  </si>
  <si>
    <t>UNIÃO DAS FREGUESIAS DE GAMIL E MIDÕES</t>
  </si>
  <si>
    <t>SÓNIA PATRÍCIA ANTUNES DAMIÃO</t>
  </si>
  <si>
    <t>sonia.damiao@iefp.pt</t>
  </si>
  <si>
    <t>0302FA</t>
  </si>
  <si>
    <t>UNIÃO DAS FREGUESIAS DE MILHAZES, VILAR DE FIGOS E FARIA</t>
  </si>
  <si>
    <t>SANDRA ISABEL JUSTO CARDOSO</t>
  </si>
  <si>
    <t>sandra.j.cardoso@iefp.pt</t>
  </si>
  <si>
    <t>0302FB</t>
  </si>
  <si>
    <t>UNIÃO DAS FREGUESIAS DE NEGREIROS E CHAVÃO</t>
  </si>
  <si>
    <t>MARIA LICINIA FERREIRA</t>
  </si>
  <si>
    <t>licinia.ferreira@iefp.pt</t>
  </si>
  <si>
    <t>0302FC</t>
  </si>
  <si>
    <t>UNIÃO DAS FREGUESIAS DE QUINTIÃES E AGUIAR</t>
  </si>
  <si>
    <t>MATILDE D'ASSUNCAO COELHO MARTINHO</t>
  </si>
  <si>
    <t>MATILDE.MARTINHO@IEFP.PT</t>
  </si>
  <si>
    <t>0302FD</t>
  </si>
  <si>
    <t>UNIÃO DAS FREGUESIAS DE SEQUEADE E BASTUÇO (SÃO JOÃO E SANTO ESTEVÃO)</t>
  </si>
  <si>
    <t>MARIA LEONOR PAULINO DIAS GOMES</t>
  </si>
  <si>
    <t>leonor.dias@iefp.pt</t>
  </si>
  <si>
    <t>0302FE</t>
  </si>
  <si>
    <t>UNIÃO DAS FREGUESIAS DE SILVEIROS E RIO COVO (SANTA EULÁLIA)</t>
  </si>
  <si>
    <t>SÓNIA CRISTINA FIALHO SOUSA PEDRO</t>
  </si>
  <si>
    <t>sonia.pedro@iefp.pt</t>
  </si>
  <si>
    <t>0302FF</t>
  </si>
  <si>
    <t>UNIÃO DAS FREGUESIAS DE TAMEL (SANTA LEOCÁDIA) E VILAR DO MONTE</t>
  </si>
  <si>
    <t>PAULA CRISTINA FIGUEIREDO CAMPOS</t>
  </si>
  <si>
    <t>paula.campos@iefp.pt</t>
  </si>
  <si>
    <t>0302FH</t>
  </si>
  <si>
    <t>UNIÃO DAS FREGUESIAS DE VILA COVA E FEITOS</t>
  </si>
  <si>
    <t>Mª JOSÉ MADEIRA DUARTE</t>
  </si>
  <si>
    <t>mjose.duarte@iefp.pt</t>
  </si>
  <si>
    <t>0302FG</t>
  </si>
  <si>
    <t>UNIÃO DAS FREGUESIAS DE VIATODOS, GRIMANCELOS, MINHOTÃES E MONTE DE FRALÃES</t>
  </si>
  <si>
    <t>MARIA JOÃO FIDALGO MADUREIRA MOURA VENTURA</t>
  </si>
  <si>
    <t>joao.moura@iefp.pt</t>
  </si>
  <si>
    <t>MARIA JOÃO LINO</t>
  </si>
  <si>
    <t>OTILIO MANUEL FEITAIS MONTES</t>
  </si>
  <si>
    <t>otilio.montes@iefp.pt</t>
  </si>
  <si>
    <t>MARIA MANUELA DE NEGREIROS MONTEIRO</t>
  </si>
  <si>
    <t>maria.n.monteiro@iefp.pt</t>
  </si>
  <si>
    <t>ANA MIGUEL</t>
  </si>
  <si>
    <t>ana.a.miguel@iefp.pt</t>
  </si>
  <si>
    <t>UNIÃO DAS FREGUESIAS DE ESPOSENDE, MARINHAS E GANDRA</t>
  </si>
  <si>
    <t>SARA MARIA FERREIRA FERNANDES</t>
  </si>
  <si>
    <t>sara.fernandes@iefp.pt</t>
  </si>
  <si>
    <t>MARIA LEONOR TROINA LIMA</t>
  </si>
  <si>
    <t>leonor.lima@iefp.pt</t>
  </si>
  <si>
    <t>MARIA FRANÇA LARANJEIRA EMIDIO</t>
  </si>
  <si>
    <t>maria.emidio@iefp.pt</t>
  </si>
  <si>
    <t>UNIÃO DAS FREGUESIAS DE APÚLIA E FÃO</t>
  </si>
  <si>
    <t>MARIA LEONOR CARREIRA PRENDAS GOMES</t>
  </si>
  <si>
    <t>leonor.prendas@iefp.pt</t>
  </si>
  <si>
    <t>UNIÃO DAS FREGUESIAS DE BELINHO E MAR</t>
  </si>
  <si>
    <t>LUISA SANTOS</t>
  </si>
  <si>
    <t>luisa.santos@iefp.pt</t>
  </si>
  <si>
    <t>SÓNIA MARIA NEVES BRANDÃO</t>
  </si>
  <si>
    <t>sonia.brandao@iefp.pt</t>
  </si>
  <si>
    <t>UNIÃO DAS FREGUESIAS DE FONTE BOA E RIO TINTO</t>
  </si>
  <si>
    <t>PAULA ALEXANDRA TEIXEIRA REGO</t>
  </si>
  <si>
    <t>paula.rego@iefp.pt</t>
  </si>
  <si>
    <t>UNIÃO DAS FREGUESIAS DE PALMEIRA DE FARO E CURVOS</t>
  </si>
  <si>
    <t>VALTER CARDOSO</t>
  </si>
  <si>
    <t>valter.cardoso@iefp.pt</t>
  </si>
  <si>
    <t>MARIA MADALENA SOARES</t>
  </si>
  <si>
    <t>madalena.noronha@iefp.pt</t>
  </si>
  <si>
    <t>Serviço de Emprego de Maia</t>
  </si>
  <si>
    <t>SÓNIA ALEXANDRA DOMINGOS PINTO</t>
  </si>
  <si>
    <t>SONIA.PINTO@IEFP.PT</t>
  </si>
  <si>
    <t>SUSANA CRISTINA DOS SANTOS FERREIRA RIBEIRO</t>
  </si>
  <si>
    <t>susana.c.ribeiro@iefp.pt</t>
  </si>
  <si>
    <t>MARIA JOSÉ BAPTISTA CHITO DOS SANTOS</t>
  </si>
  <si>
    <t>maria.j.baptista@iefp.pt</t>
  </si>
  <si>
    <t>MARIA ALICE TEIXEIRA DA FONSECA</t>
  </si>
  <si>
    <t>alice.fonseca@iefp.pt</t>
  </si>
  <si>
    <t>ANTÓNIO LUÍS VIEIRA SIMÕES</t>
  </si>
  <si>
    <t>luis.v.simoes@iefp.pt</t>
  </si>
  <si>
    <t>RITA FREIRE THEMUDO ARAUJO DE CAMPOS</t>
  </si>
  <si>
    <t>rita.campos@iefp.pt</t>
  </si>
  <si>
    <t>PATRICIA ALEXANDRA MORAIS DIAS</t>
  </si>
  <si>
    <t>PATRICIA.DIAS@IEFP.PT</t>
  </si>
  <si>
    <t>HUGO ALEXANDRE RODRIGUES GONÇALVES</t>
  </si>
  <si>
    <t>hugo.goncalves@iefp.pt</t>
  </si>
  <si>
    <t>ELISABETE FERNANDES PEREIRA</t>
  </si>
  <si>
    <t>elisabete.pereira@iefp.pt</t>
  </si>
  <si>
    <t>ANNABELLE LOPES PEREIRA</t>
  </si>
  <si>
    <t>annabelle.pereira@iefp.pt</t>
  </si>
  <si>
    <t>MARIA INÊS RAMOS BARBOSA</t>
  </si>
  <si>
    <t>ines.barbosa@iefp.pt</t>
  </si>
  <si>
    <t>MARIA CLARA DA SILVA MOREIRA</t>
  </si>
  <si>
    <t>clara.moreira@iefp.pt</t>
  </si>
  <si>
    <t>GLORIA CAVADAS</t>
  </si>
  <si>
    <t>gloria.cavadas@iefp.pt</t>
  </si>
  <si>
    <t>VALDEMAR MARTINS</t>
  </si>
  <si>
    <t>VMartins@iefp.pt</t>
  </si>
  <si>
    <t>MARIA CRISTINA QUEIRÓS PEIXOTO COELHO</t>
  </si>
  <si>
    <t>cristina.coelho@iefp.pt</t>
  </si>
  <si>
    <t>MARIA OLIVEIRA</t>
  </si>
  <si>
    <t>teresa.s.oliveira@iefp.pt</t>
  </si>
  <si>
    <t>ANA MACHADO</t>
  </si>
  <si>
    <t>anamaria.machado@iefp.pt</t>
  </si>
  <si>
    <t>IVONE MARIA RATINHO APOLO DIONÍSIO</t>
  </si>
  <si>
    <t>IVONE.DIONISIO@IEFP.PT</t>
  </si>
  <si>
    <t>CRISTINA MARIA FITAS</t>
  </si>
  <si>
    <t>cristina.fitas@iefp.pt</t>
  </si>
  <si>
    <t>MARIA DA CONCEIÇÃO GOMES GONÇALVES SAPO</t>
  </si>
  <si>
    <t>maria.sapo@iefp.pt</t>
  </si>
  <si>
    <t>ALFREDO CARLOS SILVA MOURA</t>
  </si>
  <si>
    <t>alfredo.moura@iefp.pt</t>
  </si>
  <si>
    <t>MARGARIDA CRISTINA MARTINS FERREIRA</t>
  </si>
  <si>
    <t>cristina.m.ferreira@iefp.pt</t>
  </si>
  <si>
    <t>ANA CLARA SIMÕES CORREIA</t>
  </si>
  <si>
    <t>ana.s.correia@iefp.pt</t>
  </si>
  <si>
    <t>MARIA JOSÉ FERNANDES PINTO AZEVEDO CORREIA</t>
  </si>
  <si>
    <t>mjose.correia@iefp.pt</t>
  </si>
  <si>
    <t>LUZIA MAGDA BETTENCOURT DA COSTA</t>
  </si>
  <si>
    <t>luzia.costa@iefp.pt</t>
  </si>
  <si>
    <t>ANA ISABEL BARBAS SAMPAIO</t>
  </si>
  <si>
    <t>ana.sampaio@iefp.pt</t>
  </si>
  <si>
    <t>ANA FILIPA CONDE</t>
  </si>
  <si>
    <t>ana.conde@iefp.pt</t>
  </si>
  <si>
    <t>ANDREIA SOFIA LOUREIRO</t>
  </si>
  <si>
    <t>andreia.loureiro@iefp.pt</t>
  </si>
  <si>
    <t>SONIA MARGARIDA COSTA</t>
  </si>
  <si>
    <t>sonia.costa@iefp.pt</t>
  </si>
  <si>
    <t>MAFALDA SOFIA DE OLIVEIRA MARQUES</t>
  </si>
  <si>
    <t>mafalda.marques@iefp.pt</t>
  </si>
  <si>
    <t>BRANCA ROSA FRANCO SILVANO</t>
  </si>
  <si>
    <t>branca.silvano@iefp.pt</t>
  </si>
  <si>
    <t>ANADA CARMELINO DE OLIVEIRA</t>
  </si>
  <si>
    <t>anada.c.oliveira@iefp.pt</t>
  </si>
  <si>
    <t>UNIÃO DAS FREGUESIAS DE CAMPO E SOBRADO</t>
  </si>
  <si>
    <t>ANABELA BATISTA</t>
  </si>
  <si>
    <t>anabela.batista@iefp.pt</t>
  </si>
  <si>
    <t>PAULA GONCALVES</t>
  </si>
  <si>
    <t>paula.goncalves@iefp.pt</t>
  </si>
  <si>
    <t>ANABELA BARATA</t>
  </si>
  <si>
    <t>anabela.barata@iefp.pt</t>
  </si>
  <si>
    <t>VERA LÚCIA SIMÕES FERNANDES COELHO</t>
  </si>
  <si>
    <t>vera.coelho@iefp.pt</t>
  </si>
  <si>
    <t>UNIÃO DAS FREGUESIAS DE GONDOMAR (SÃO COSME), VALBOM E JOVIM</t>
  </si>
  <si>
    <t>SÓNIA TERESA BARBOSA DA COSTA</t>
  </si>
  <si>
    <t>sonia.b.costa@iefp.pt</t>
  </si>
  <si>
    <t>MATILDE CRISTINA SANTOS</t>
  </si>
  <si>
    <t>matilde.santos@iefp.pt</t>
  </si>
  <si>
    <t>NUNO FILIPE DOS SANTOS GONÇALVES</t>
  </si>
  <si>
    <t>UNIÃO DAS FREGUESIAS DE FÂNZERES E SÃO PEDRO DA COVA</t>
  </si>
  <si>
    <t>CARLOS MANUEL MOREIRA</t>
  </si>
  <si>
    <t>carlos.moreira@iefp.pt</t>
  </si>
  <si>
    <t>UNIÃO DAS FREGUESIAS DE FOZ DO SOUSA E COVELO</t>
  </si>
  <si>
    <t>ALZIRA AUGUSTA FERREIRA COSTA RAMOS</t>
  </si>
  <si>
    <t>alzira.ramos@iefp.pt</t>
  </si>
  <si>
    <t>ANABELA ABRANTES MARQUES</t>
  </si>
  <si>
    <t>anabela.marques@iefp.pt</t>
  </si>
  <si>
    <t>UNIÃO DAS FREGUESIAS DE MELRES E MEDAS</t>
  </si>
  <si>
    <t>JORGE MANUEL DOS SANTOS RAMOS</t>
  </si>
  <si>
    <t>jorge.ramos@iefp.pt</t>
  </si>
  <si>
    <t>MARIA ADELAIDE DOMINGUES COUTO</t>
  </si>
  <si>
    <t>adelaide.couto@iefp.pt</t>
  </si>
  <si>
    <t>PAULA CONCEIÇÃO PESTANA MADEIRA</t>
  </si>
  <si>
    <t>paula.madeira@iefp.pt</t>
  </si>
  <si>
    <t>JOAQUINA  ROSA GODINHO BARRADAS SANTOS PEQUENO</t>
  </si>
  <si>
    <t>joaquina.pequeno@iefp.pt</t>
  </si>
  <si>
    <t>AIDA MOTA</t>
  </si>
  <si>
    <t>aida.mota@iefp.pt</t>
  </si>
  <si>
    <t>CARLA MARISA PEREIRA DE BARROS</t>
  </si>
  <si>
    <t>carla.marisa@iefp.pt</t>
  </si>
  <si>
    <t>UNIÃO DAS FREGUESIAS DE CHAVIÃES E PAÇOS</t>
  </si>
  <si>
    <t>MANUEL JOAO CLARO VICENCIO</t>
  </si>
  <si>
    <t>manuel.vicencio@iefp.pt</t>
  </si>
  <si>
    <t>MIGUEL ANGELO LEITE NOVAIS ALVES PINTO</t>
  </si>
  <si>
    <t>miguel.pinto@iefp.pt</t>
  </si>
  <si>
    <t>VITOR HUGO SABOIA MARTINS</t>
  </si>
  <si>
    <t>vitor.martins@iefp.pt</t>
  </si>
  <si>
    <t>ISABEL MARIA TEIXEIRA GUERREIRO</t>
  </si>
  <si>
    <t>isabel.guerreiro@iefp.pt</t>
  </si>
  <si>
    <t>UNIÃO DAS FREGUESIAS DE CASTRO LABOREIRO E LAMAS DE MOURO</t>
  </si>
  <si>
    <t>CARLA ALEXANDRA MENDES ANTUNES</t>
  </si>
  <si>
    <t>carla.antunes@iefp.pt</t>
  </si>
  <si>
    <t>LUIS MIGUEL GARCIA CAVALHEIRO</t>
  </si>
  <si>
    <t>LUIS.CAVALHEIRO@IEFP.PT</t>
  </si>
  <si>
    <t>UNIÃO DAS FREGUESIAS DE PARADA DO MONTE E CUBALHÃO</t>
  </si>
  <si>
    <t>MARIA VIRGINIA LOPES MACEDO SIMÕES</t>
  </si>
  <si>
    <t>maria.m.simoes@iefp.pt</t>
  </si>
  <si>
    <t>UNIÃO DAS FREGUESIAS DE PRADO E REMOÃES</t>
  </si>
  <si>
    <t>CARLA ALEXANDRA MARTINS DE SOUSA CANHA</t>
  </si>
  <si>
    <t>carla.canha@iefp.pt</t>
  </si>
  <si>
    <t>UNIÃO DAS FREGUESIAS DE VILA E ROUSSAS</t>
  </si>
  <si>
    <t>SUSANA MARIA CRUZ PEREIRA</t>
  </si>
  <si>
    <t>susana.pereira@iefp.pt</t>
  </si>
  <si>
    <t>TERESA ALEXANDRA DE BATALHAO SOARES RAMOS</t>
  </si>
  <si>
    <t>teresa.ramos@iefp.pt</t>
  </si>
  <si>
    <t>SANDRA CRISTINA DA MOTA MARIA</t>
  </si>
  <si>
    <t>sandra.maria@iefp.pt</t>
  </si>
  <si>
    <t>ANA ISABEL NUNES DE CARVALHO SANTANA BENTO</t>
  </si>
  <si>
    <t>ana.i.bento@iefp.pt</t>
  </si>
  <si>
    <t>SUSANA ISABEL LEITÃO PINTO</t>
  </si>
  <si>
    <t>SUSANA.PINTO@IEFP.PT</t>
  </si>
  <si>
    <t>SANDRA MARIA CORREIA SOUTINHO</t>
  </si>
  <si>
    <t>sandra.soutinho@iefp.pt</t>
  </si>
  <si>
    <t>JOSE PEDRO PEREIRA NOVAIS</t>
  </si>
  <si>
    <t>jose.p.novais@iefp.pt</t>
  </si>
  <si>
    <t>MANUELA FILIPA DOS SANTOS FREDERICO GONÇALVES</t>
  </si>
  <si>
    <t>mfilipa.frederico@iefp.pt</t>
  </si>
  <si>
    <t>VALÉRIE SOTERO PEREIRA LOURENÇO</t>
  </si>
  <si>
    <t>valerie.lourenco@iefp.pt</t>
  </si>
  <si>
    <t>UNIÃO DAS FREGUESIAS DE MONÇÃO E TROVISCOSO</t>
  </si>
  <si>
    <t>SUSANA ISABEL DE JESUS ALVES</t>
  </si>
  <si>
    <t>susana.alves@iefp.pt</t>
  </si>
  <si>
    <t>CÉLIA INOCÊNCIO</t>
  </si>
  <si>
    <t>celia.inocencio@iefp.pt</t>
  </si>
  <si>
    <t>ANA SOFIA ALVES DELGADO OREGA MENDONCA</t>
  </si>
  <si>
    <t>anasofia.delgado@iefp.pt</t>
  </si>
  <si>
    <t>MARIA DE JESUS LIMPO COSTA SOUSA</t>
  </si>
  <si>
    <t>maria.c.sousa@iefp.pt</t>
  </si>
  <si>
    <t>VERA MARIA MESSIAS DUARTE</t>
  </si>
  <si>
    <t>vera.duarte@iefp.pt</t>
  </si>
  <si>
    <t>ANA PAULA BATISTA AMARO</t>
  </si>
  <si>
    <t>ana.p.amaro@iefp.pt</t>
  </si>
  <si>
    <t>TELMA MARIA RODRIGUES BALBINO</t>
  </si>
  <si>
    <t>telma.balbino@iefp.pt</t>
  </si>
  <si>
    <t>PATRICIA ISABEL CONSTANTINO GUERREIRO FARIA</t>
  </si>
  <si>
    <t>patricia.guerreiro@iefp.pt</t>
  </si>
  <si>
    <t>SÍLVIA DIAS MARTINS</t>
  </si>
  <si>
    <t>SILVIA.MARTINS@IEFP.PT</t>
  </si>
  <si>
    <t>JOÃO MANUEL LEONARDO CASTRO</t>
  </si>
  <si>
    <t>joao.castro@iefp.pt</t>
  </si>
  <si>
    <t>UNIÃO DAS FREGUESIAS DE ANHÕES E LUZIO</t>
  </si>
  <si>
    <t>PEDRO MIGUEL GAVINA DA PALMA</t>
  </si>
  <si>
    <t>pedro.palma@iefp.pt</t>
  </si>
  <si>
    <t>UNIÃO DAS FREGUESIAS DE CEIVÃES E BADIM</t>
  </si>
  <si>
    <t>PAULO JORGE FERREIRA BARBOSA</t>
  </si>
  <si>
    <t>paulo.barbosa@iefp.pt</t>
  </si>
  <si>
    <t>UNIÃO DAS FREGUESIAS DE MAZEDO E CORTES</t>
  </si>
  <si>
    <t>ANABELA DE BRITO LOURENÇO MARCOS</t>
  </si>
  <si>
    <t>anabela.marcos@iefp.pt</t>
  </si>
  <si>
    <t>UNIÃO DAS FREGUESIAS DE MESSEGÃES, VALADARES E SÁ</t>
  </si>
  <si>
    <t>MARIA DILÉNIA DIAS DE OLIVEIRA</t>
  </si>
  <si>
    <t>ANA ISABEL CAVACO COSTA LIMA</t>
  </si>
  <si>
    <t>ana.lima@iefp.pt</t>
  </si>
  <si>
    <t>UNIÃO DAS FREGUESIAS DE SAGO, LORDELO E PARADA</t>
  </si>
  <si>
    <t>GLORIA MARIA RODRIGUES LIBERAL FERREIRA PINTO</t>
  </si>
  <si>
    <t>gloria.pinto@iefp.pt</t>
  </si>
  <si>
    <t>UNIÃO DAS FREGUESIAS DE TROPORIZ E LAPELA</t>
  </si>
  <si>
    <t>CARLA CRISTINA PAULO TEIXEIRA MARTINS</t>
  </si>
  <si>
    <t>carla.martins@iefp.pt</t>
  </si>
  <si>
    <t>CLAUDIA SUSANA MOUTINHO PINTO</t>
  </si>
  <si>
    <t>claudia.pinto@iefp.pt</t>
  </si>
  <si>
    <t>SUSANA ISABEL CHEGADO ARSÉNIO</t>
  </si>
  <si>
    <t>susana.arsenio@iefp.pt</t>
  </si>
  <si>
    <t>ALFREDO AMADEU FERNANDES FERREIRA</t>
  </si>
  <si>
    <t>alfredo.ferreira@iefp.pt</t>
  </si>
  <si>
    <t>PATRÍCIA MATRIA COSTA OLIVEIRA</t>
  </si>
  <si>
    <t>patricia.oliveira@iefp.pt</t>
  </si>
  <si>
    <t>JOÃO FILIPE ALMEIDA CRISTOVÃO RIBEIRO</t>
  </si>
  <si>
    <t>joao.ribeiro@iefp.pt</t>
  </si>
  <si>
    <t>PAULA MARIA FERNANDES CUSTÓDIO REIS</t>
  </si>
  <si>
    <t>paula.c.reis@iefp.pt</t>
  </si>
  <si>
    <t>UNIÃO DAS FREGUESIAS DE GANDRA E TAIÃO</t>
  </si>
  <si>
    <t>HELENA MARIA DA COSTA ALVES</t>
  </si>
  <si>
    <t>helena.alves@iefp.pt</t>
  </si>
  <si>
    <t>UNIÃO DAS FREGUESIAS DE GONDOMIL E SANFINS</t>
  </si>
  <si>
    <t>SANDRA MARINA DE SOUSA MARTINS</t>
  </si>
  <si>
    <t>sandra.martins@iefp.pt</t>
  </si>
  <si>
    <t>UNIÃO DAS FREGUESIAS DE SÃO JULIÃO E SILVA</t>
  </si>
  <si>
    <t>SUSANA MARIA CARREIRA CARVALHO</t>
  </si>
  <si>
    <t>susana.c.carvalho@iefp.pt</t>
  </si>
  <si>
    <t>UNIÃO DAS FREGUESIAS DE VALENÇA, CRISTELO COVO E ARÃO</t>
  </si>
  <si>
    <t>DORA MARIA PAREDES</t>
  </si>
  <si>
    <t>dora.paredes@iefp.pt</t>
  </si>
  <si>
    <t>MARIA FERNANDA FÉLIX EUSÉBIO</t>
  </si>
  <si>
    <t>maria.eusebio@iefp.pt</t>
  </si>
  <si>
    <t>JÚLIA CRISTINA PEREIRA MENDES</t>
  </si>
  <si>
    <t>julia.mendes@iefp.pt</t>
  </si>
  <si>
    <t>CARLA MARIA DA SILVA DIAS</t>
  </si>
  <si>
    <t>carla.dias@iefp.pt</t>
  </si>
  <si>
    <t>MARIA DE LURDES NEVES</t>
  </si>
  <si>
    <t>maria.p.neves@iefp.pt</t>
  </si>
  <si>
    <t>ROSA MARIA MARTINHO DUQUE</t>
  </si>
  <si>
    <t>rosa.duque@iefp.pt</t>
  </si>
  <si>
    <t>IRIS MARTA ANTUNES TEIXEIRA</t>
  </si>
  <si>
    <t>iris.teixeira@iefp.pt</t>
  </si>
  <si>
    <t>FILIPA PINHEIRO LOURENÇO PEREIRA</t>
  </si>
  <si>
    <t>filipa.pereira@iefp.pt</t>
  </si>
  <si>
    <t>DULCE HELENA FERREIRA DE CARVALHO</t>
  </si>
  <si>
    <t>dulce.carvalho@iefp.pt</t>
  </si>
  <si>
    <t>MARY NEIDY MATIAS SILVA</t>
  </si>
  <si>
    <t>mary.silva@iefp.pt</t>
  </si>
  <si>
    <t>UNIÃO DAS FREGUESIAS DE CAMPOS E VILA MEÃ</t>
  </si>
  <si>
    <t>PAULA CRISTINA MARQUES DA SILVA VAZ</t>
  </si>
  <si>
    <t>paula.vaz@iefp.pt</t>
  </si>
  <si>
    <t>UNIÃO DAS FREGUESIAS DE CANDEMIL E GONDAR</t>
  </si>
  <si>
    <t>PAULA CRISTINA SANTIAGO MACHADO BENTO</t>
  </si>
  <si>
    <t>paula.bento@iefp.pt</t>
  </si>
  <si>
    <t>UNIÃO DAS FREGUESIAS DE REBOREDA E NOGUEIRA</t>
  </si>
  <si>
    <t>CARLA SOFIA PIMENTA</t>
  </si>
  <si>
    <t>carla.pimenta@iefp.pt</t>
  </si>
  <si>
    <t>UNIÃO DAS FREGUESIAS DE VILA NOVA DE CERVEIRA E LOVELHE</t>
  </si>
  <si>
    <t>SANDRA MARIA NOGUEIRA</t>
  </si>
  <si>
    <t>sandra.s.nogueira@iefp.pt</t>
  </si>
  <si>
    <t>DELEGAÇÃO REGIONAL DO CENTRO</t>
  </si>
  <si>
    <t>ANTÓNIO ANDRADE FERREIRA</t>
  </si>
  <si>
    <t>antonio.ferreira@iefp.pt</t>
  </si>
  <si>
    <t>Região de Aveiro</t>
  </si>
  <si>
    <t>SANDRA PAULA SARAIVA SOUSA</t>
  </si>
  <si>
    <t>sandra.sousa@iefp.pt</t>
  </si>
  <si>
    <t>UNIÃO DAS FREGUESIAS DE GLÓRIA E VERA CRUZ</t>
  </si>
  <si>
    <t>SOFIA HELENA MONTEIRO CARVALHO SILVA</t>
  </si>
  <si>
    <t>sofia.silva@iefp.pt</t>
  </si>
  <si>
    <t>OLGA DA CONCEIÇÃO PEDRO NETO JUSTINO</t>
  </si>
  <si>
    <t>OLGA.JUSTINO@IEFP.PT</t>
  </si>
  <si>
    <t>SONIA MARIA RODRIGUES PIRES</t>
  </si>
  <si>
    <t>ANA RITA MELO LOPES</t>
  </si>
  <si>
    <t>ANA.MELO@IEFP.PT</t>
  </si>
  <si>
    <t>CLARA SOFIA COSTA</t>
  </si>
  <si>
    <t>clara.costa@iefp.pt</t>
  </si>
  <si>
    <t>ÉLIA DA CONCEIÇÃO DE BARROS RALLA AFONSO</t>
  </si>
  <si>
    <t>ELIA.AFONSO@IEFP.PT</t>
  </si>
  <si>
    <t>HUMBERTO MANUEL ALVES TOMÁS</t>
  </si>
  <si>
    <t>HUMBERTO.TOMAS@IEFP.PT</t>
  </si>
  <si>
    <t>CRISTINA ISABEL S. FIGUEIREDO</t>
  </si>
  <si>
    <t>cristina.figueiredo@iefp.pt</t>
  </si>
  <si>
    <t>LIGIA MARIA BARREIRA LOUSADA</t>
  </si>
  <si>
    <t>susana.brito@iefp.pt</t>
  </si>
  <si>
    <t>BERNARDETE MARIA SILVA FONSECA</t>
  </si>
  <si>
    <t>bernardete.fonseca@iefp.pt</t>
  </si>
  <si>
    <t>SANDRA MARISA FÉLIX ESTEVES</t>
  </si>
  <si>
    <t>UNIÃO DAS FREGUESIAS DE CANELAS E FERMELÃ</t>
  </si>
  <si>
    <t>TÂNIA SOFIA MOREIRA PIRES</t>
  </si>
  <si>
    <t>TANIA.PIRES@IEFP.PT</t>
  </si>
  <si>
    <t>DIANA ABRANTES</t>
  </si>
  <si>
    <t>DIANA.ABRANTES@IEFP.PT</t>
  </si>
  <si>
    <t>MÁRCIA DANIELA OLIVEIRA DA CUNHA</t>
  </si>
  <si>
    <t>MARCIA.CUNHA@IEFP.PT</t>
  </si>
  <si>
    <t>UNIÃO DAS FREGUESIAS DE BEDUÍDO E VEIROS</t>
  </si>
  <si>
    <t>CLÁUDIA RUTE DOS SANTOS LOPES</t>
  </si>
  <si>
    <t>CLAUDIA.LOPES@IEFP.PT</t>
  </si>
  <si>
    <t>DIANA TERESA ARAÚJO FONSECA</t>
  </si>
  <si>
    <t>DIANA.FONSECA@IEFP.PT</t>
  </si>
  <si>
    <t>MARINA DIOGO MIRANDA PINTO</t>
  </si>
  <si>
    <t>MARIANA.PINTO@IEFP.PT</t>
  </si>
  <si>
    <t>ISABEL MARIA SILVA SAMPAIO COSTA</t>
  </si>
  <si>
    <t>ISABEL.S.COSTA@IEFP.PT</t>
  </si>
  <si>
    <t>ANA CLARA CARVALHO</t>
  </si>
  <si>
    <t>ANA.C.CARVALHO@IEFP.PT</t>
  </si>
  <si>
    <t>DANIELA SEABRA</t>
  </si>
  <si>
    <t>DANIELA.SEABRA@IEFP.PT</t>
  </si>
  <si>
    <t>SARA CASTRO</t>
  </si>
  <si>
    <t>SARA.CASTRO@IEFP.PT</t>
  </si>
  <si>
    <t>SANDRA MARIA TEIXEIRA MARQUES</t>
  </si>
  <si>
    <t>sandra.t.marques@iefp.pt</t>
  </si>
  <si>
    <t>LUÍSA MARIANA CONTREIRAS NUNES BORGES SOBRAL</t>
  </si>
  <si>
    <t>LUISA.SOBRAL@IEFP.PT</t>
  </si>
  <si>
    <t>PATRICIA CARLA ANDRADE CARDOSO</t>
  </si>
  <si>
    <t>PATRICIA.CARDOSO@IEFP.PT</t>
  </si>
  <si>
    <t>SARA CRISTINA OLIVEIRA DE CARVALHO LOPES</t>
  </si>
  <si>
    <t>SARA.LOPES@IEFP.PT</t>
  </si>
  <si>
    <t>OCTAVIO MONTEIRO SALVADOR</t>
  </si>
  <si>
    <t>octavio.salvador@iefp.pt</t>
  </si>
  <si>
    <t>DIOGO RAMOS FERREIRA DUARTE SILVA</t>
  </si>
  <si>
    <t>DIOGO.SILVA@IEFP.PT</t>
  </si>
  <si>
    <t>FILOMENA CARDOSO</t>
  </si>
  <si>
    <t>FILOMENA.CARDOSO@IEFP.PT</t>
  </si>
  <si>
    <t>HELENA GIL</t>
  </si>
  <si>
    <t>HELENA.GIL@IEFP.PT</t>
  </si>
  <si>
    <t>UNIÃO DAS FREGUESIAS DE OVAR, SÃO JOÃO, ARADA E SÃO VICENTE DE PEREIRA JUSÃ</t>
  </si>
  <si>
    <t>CLÁUDIA MARGARIDA SILVEIRO LOURENÇO</t>
  </si>
  <si>
    <t>CLAUDIA.LOURENCO@IEFP.PT</t>
  </si>
  <si>
    <t>ANABELA CRISTINA CONCEIÇÃO CANDEIAS</t>
  </si>
  <si>
    <t>ANABELA.CANDEIAS@IEFP.PT</t>
  </si>
  <si>
    <t>SOFIA DE LURDES RUSSO FERRÃO PALMEIRINHA</t>
  </si>
  <si>
    <t>SOFIA.PALMEIRINHA@IEFP.PT</t>
  </si>
  <si>
    <t>RUI MIGUEL AIRES RUAS</t>
  </si>
  <si>
    <t>rui.ruas@iefp.pt</t>
  </si>
  <si>
    <t>MARIA MANUELA MANSO DUARTE</t>
  </si>
  <si>
    <t>maria.duarte@iefp.pt</t>
  </si>
  <si>
    <t>ANTONIO CARLOS LANÇA CARRIÇO</t>
  </si>
  <si>
    <t>antonio.carrico@iefp.pt</t>
  </si>
  <si>
    <t>JOAQUIM MANUEL ROCHA FIALHO</t>
  </si>
  <si>
    <t>joaquim.fialho@iefp.pt</t>
  </si>
  <si>
    <t>MARIA TERESA LANÇA CARRIÇO</t>
  </si>
  <si>
    <t>maria.carrico@iefp.pt</t>
  </si>
  <si>
    <t>UNIÃO DAS FREGUESIAS DE FONTE DE ANGEÃO E COVÃO DO LOBO</t>
  </si>
  <si>
    <t>PAULA MARIA OLIVEIRA CAEIRO ABELHO</t>
  </si>
  <si>
    <t>paula.caeiro@iefp.pt</t>
  </si>
  <si>
    <t>UNIÃO DAS FREGUESIAS DE PONTE DE VAGOS E SANTA CATARINA</t>
  </si>
  <si>
    <t>ANDREIA FILIPA MARCELINO SILVA</t>
  </si>
  <si>
    <t>ANDREIA.SILVA@IEFP.PT</t>
  </si>
  <si>
    <t>UNIÃO DAS FREGUESIAS DE VAGOS E SANTO ANTÓNIO</t>
  </si>
  <si>
    <t>LUIS MANUEL ROLÃO BARATA TAVARES MONTEIRO</t>
  </si>
  <si>
    <t>luis.monteiro@iefp.pt</t>
  </si>
  <si>
    <t>ANA FILIPA FERREIRA DA SILVA</t>
  </si>
  <si>
    <t>ANA.F.SILVA@IEFP.PT</t>
  </si>
  <si>
    <t>AGUADA DE CIMA</t>
  </si>
  <si>
    <t>JÚLIO CÂNDIDO TRIGUEIRO SANTOS</t>
  </si>
  <si>
    <t>julio.santos@iefp.pt</t>
  </si>
  <si>
    <t>ÁGUEDA (FREG.N/CODIFICADA)</t>
  </si>
  <si>
    <t>UNIÃO DAS FREGUESIAS DE ÁGUEDA E BORRALHA</t>
  </si>
  <si>
    <t>PATRICIA SOFIA GRACA DE SOUSA</t>
  </si>
  <si>
    <t>PATRICIA.S.SOUSA@IEFP.PT</t>
  </si>
  <si>
    <t>FERMENTELOS</t>
  </si>
  <si>
    <t>RUI MANUEL COSME ESTRIGA</t>
  </si>
  <si>
    <t>rui.estriga@iefp.pt</t>
  </si>
  <si>
    <t>MACINHATA DO VOUGA</t>
  </si>
  <si>
    <t>MARÍLIA ALEXANDRA GONÇALVES MATIAS</t>
  </si>
  <si>
    <t>MARILIA.MATIAS@IEFP.PT</t>
  </si>
  <si>
    <t>U.F. BELAZAIMA DO CHÃO, CASTANHEIRA DO VOUGA E AGADÃO</t>
  </si>
  <si>
    <t>UNIÃO DAS FREGUESIAS DE BELAZAIMA DO CHÃO, CASTANHEIRA DO VOUGA E AGADÃO</t>
  </si>
  <si>
    <t>ELSA MARGARIDA PEREIRA RAIMUNDO</t>
  </si>
  <si>
    <t>elsa.raimundo@iefp.pt</t>
  </si>
  <si>
    <t>U.F. DE ÁGUEDA E BORRALHA</t>
  </si>
  <si>
    <t>ANA MARGARIDA DA SILVA RUSSO AZOIA</t>
  </si>
  <si>
    <t>ANA.AZOIA@IEFP.PT</t>
  </si>
  <si>
    <t>U.F. DE BARRÔ E AGUADA DE BAIXO</t>
  </si>
  <si>
    <t>UNIÃO DAS FREGUESIAS DE BARRÔ E AGUADA DE BAIXO</t>
  </si>
  <si>
    <t>ANTONIO MANUEL ROBALO GOMES RAPOSO</t>
  </si>
  <si>
    <t>antonio.raposo@iefp.pt</t>
  </si>
  <si>
    <t>U.F. DE RECARDÃES E ESPINHEL</t>
  </si>
  <si>
    <t>UNIÃO DAS FREGUESIAS DE RECARDÃES E ESPINHEL</t>
  </si>
  <si>
    <t>ANABELA GONCALVES LOPES</t>
  </si>
  <si>
    <t>anabela.lopes@iefp.pt</t>
  </si>
  <si>
    <t>U.F. DE TRAVASSÔ E ÓIS DA RIBEIRA</t>
  </si>
  <si>
    <t>UNIÃO DAS FREGUESIAS DE TRAVASSÔ E ÓIS DA RIBEIRA</t>
  </si>
  <si>
    <t>JORGE MANUEL CHOÇA BANDEIRAS</t>
  </si>
  <si>
    <t>jorge.bandeiras@iefp.pt</t>
  </si>
  <si>
    <t>U.F. DE TROFA, SEGADÃES E LAMAS DO VOUGA</t>
  </si>
  <si>
    <t>UNIÃO DAS FREGUESIAS DE TROFA, SEGADÃES E LAMAS DO VOUGA</t>
  </si>
  <si>
    <t>MONICA BAGULHO CABRAL CALDEIRA</t>
  </si>
  <si>
    <t>monica.caldeira@iefp.pt</t>
  </si>
  <si>
    <t>U.F. DO PRÉSTIMO E MACIEIRA DE ALCOBA</t>
  </si>
  <si>
    <t>UNIÃO DAS FREGUESIAS DO PRÉSTIMO E MACIEIRA DE ALCOBA</t>
  </si>
  <si>
    <t>LILIANA ANDREIA DOS SANTOS FRIAS</t>
  </si>
  <si>
    <t>LILIANA.FRIAS@IEFP.PT</t>
  </si>
  <si>
    <t>VALONGO DO VOUGA</t>
  </si>
  <si>
    <t>SANDRA SOFIA MACEDO DA FONSECA PINTO</t>
  </si>
  <si>
    <t>SANDRA.F.PINTO@IEFP.PT</t>
  </si>
  <si>
    <t>SHEILA NERANTZOULIS GASPAR</t>
  </si>
  <si>
    <t>SHEILA.GASPAR@IEFP.PT</t>
  </si>
  <si>
    <t>VÂNIA PATRÍCIA BARBOSA LAÇO</t>
  </si>
  <si>
    <t>VANIA.LACO@IEFP.PT</t>
  </si>
  <si>
    <t>CUSTÓDIA MARIA SEQUEIRA ALHO</t>
  </si>
  <si>
    <t>custodia.gois@iefp.pt</t>
  </si>
  <si>
    <t>CRISTINA MARIA GONCALVES LEITE</t>
  </si>
  <si>
    <t>CRISTINA.LEITE@IEFP.PT</t>
  </si>
  <si>
    <t>MARIA CONCEIÇÃO FERREIRA SILVA</t>
  </si>
  <si>
    <t>maria.f.silva@iefp.pt</t>
  </si>
  <si>
    <t>SANDRA ISABEL RICARDO DOS SANTOS SILVA BARREIROS</t>
  </si>
  <si>
    <t>SANDRA.BARREIROS@IEFP.PT</t>
  </si>
  <si>
    <t>ADÉLIA MARIA PEIXOTO DE CASTRO E FARIA VASQUES</t>
  </si>
  <si>
    <t>ADELIA.VASQUES@IEFP.PT</t>
  </si>
  <si>
    <t>UNIÃO DAS FREGUESIAS DE ARCOS E MOGOFORES</t>
  </si>
  <si>
    <t>MARIA DE FÁTIMA FERNANDES DA MOTA ARVELOS</t>
  </si>
  <si>
    <t>MARIA.F.ARVELOS@IEFP.PT</t>
  </si>
  <si>
    <t>RALUCA ELENA FONSECA VIEIRA</t>
  </si>
  <si>
    <t>RALUCA.VIEIRA@IEFP.PT</t>
  </si>
  <si>
    <t>ISABEL MARIA DE JESUS PEDROSO FRANCISCO</t>
  </si>
  <si>
    <t>isabel.francisco@iefp.pt</t>
  </si>
  <si>
    <t>ARLINDO MANUEL ALMEIDA FERREIRA</t>
  </si>
  <si>
    <t>ARLINDO.FERREIRA@IEFP.PT</t>
  </si>
  <si>
    <t>PEDRO EMANUEL DOS SANTOS FERNANDES</t>
  </si>
  <si>
    <t>PEDRO.FERNANDES@IEFP.PT</t>
  </si>
  <si>
    <t>PAULA ALEXANDRA FERREIRA</t>
  </si>
  <si>
    <t>paula.piteira@iefp.pt</t>
  </si>
  <si>
    <t>UNIÃO DAS FREGUESIAS DE AMOREIRA DA GÂNDARA, PAREDES DO BAIRRO E ANCAS</t>
  </si>
  <si>
    <t>MARIA PRATA</t>
  </si>
  <si>
    <t>MARIA.PRATA@IEFP.PT</t>
  </si>
  <si>
    <t>MARLENE DOS SANTOS RODRIGUES</t>
  </si>
  <si>
    <t>MARLENE.RODRIGUES@IEFP.PT</t>
  </si>
  <si>
    <t>UNIÃO DAS FREGUESIAS DE TAMENGOS, AGUIM E ÓIS DO BAIRRO</t>
  </si>
  <si>
    <t>SÍLVIA MARGARIDA DE AGUIAR PINTO</t>
  </si>
  <si>
    <t>SILVIA.PINTO@IEFP.PT</t>
  </si>
  <si>
    <t>LINA MARIA ARAÚJO LOURENÇO</t>
  </si>
  <si>
    <t>lina.lourenco@iefp.pt</t>
  </si>
  <si>
    <t>MARIA MORAIS</t>
  </si>
  <si>
    <t>MARIA.MORAIS@IEFP.PT</t>
  </si>
  <si>
    <t>MONICA OLIVEIRA</t>
  </si>
  <si>
    <t>MONICA.OLIVEIRA@IEFP.PT</t>
  </si>
  <si>
    <t>HERMINIA CONCEIÇÃO DIAS AGUIAR GOMES</t>
  </si>
  <si>
    <t>herminia.gomes@iefp.pt</t>
  </si>
  <si>
    <t>JULIA EUGENIA MATA PAIXÃO PALMA</t>
  </si>
  <si>
    <t>julia.palma@iefp.pt</t>
  </si>
  <si>
    <t>MARIA ADELINA CLEMENTE FELIZARDO</t>
  </si>
  <si>
    <t>ADELINA.FELIZARDO@IEFP.PT</t>
  </si>
  <si>
    <t>UNIÃO DAS FREGUESIAS DE BUSTOS, TROVISCAL E MAMARROSA</t>
  </si>
  <si>
    <t xml:space="preserve"> CLARISSE AUGUSTO RIBEIRO BARRISCO</t>
  </si>
  <si>
    <t>CLARISSE.BARRISCO@IEFP.PT</t>
  </si>
  <si>
    <t>ANA SOFIA DOS SANTOS SILVA CARRUÇO</t>
  </si>
  <si>
    <t>SOFIA.CARRUCO@IEFP.PT</t>
  </si>
  <si>
    <t>SOFIA ALEXANDRA ALVES</t>
  </si>
  <si>
    <t>sofia.a.alves@iefp.pt</t>
  </si>
  <si>
    <t>SANDRA MARGARIDA GASPAR FERREIRA</t>
  </si>
  <si>
    <t>SANDRA.G.FERREIRA@IEFP.PT</t>
  </si>
  <si>
    <t>ANA FILIPA VIDAL FRANCISCO SIMÕES</t>
  </si>
  <si>
    <t>ANA.F.SIMOES@IEFP.PT</t>
  </si>
  <si>
    <t>TYOGA SHYLO NORMA MACDONALD</t>
  </si>
  <si>
    <t>TYOGA.MACDONALD@IEFP.PT</t>
  </si>
  <si>
    <t>ANA FILIPA BRANDÃO</t>
  </si>
  <si>
    <t>filipa.brandao@iefp.pt</t>
  </si>
  <si>
    <t>UNIÃO DAS FREGUESIAS DE CEDRIM E PARADELA</t>
  </si>
  <si>
    <t>MARIA TERESA DE SOUSA AMARAL GAMA</t>
  </si>
  <si>
    <t>TERESA.GAMA@IEFP.PT</t>
  </si>
  <si>
    <t>UNIÃO DAS FREGUESIAS DE SILVA ESCURA E DORNELAS</t>
  </si>
  <si>
    <t>LETÍCIA RAQUEL GONÇALVES LOPES</t>
  </si>
  <si>
    <t>LETICIA.LOPES@IEFP.PT</t>
  </si>
  <si>
    <t>Região de Coimbra</t>
  </si>
  <si>
    <t>MARINA FELÍCIA GERALDES VALENTE</t>
  </si>
  <si>
    <t>marina.valente@iefp.pt</t>
  </si>
  <si>
    <t>MARIA ALEXANDRA DE NÓBREGA GOMES NOGUEIRA MALÇA</t>
  </si>
  <si>
    <t>ALEXANDRA.MALCA@IEFP.PT</t>
  </si>
  <si>
    <t>UNIÃO DAS FREGUESIAS DE CANTANHEDE E POCARIÇA</t>
  </si>
  <si>
    <t>VERA LÚCIA ALBINO DA SILVA GOMES</t>
  </si>
  <si>
    <t>VERA.S.GOMES@IEFP.PT</t>
  </si>
  <si>
    <t>ANA CARINA SARAIVA MOURA</t>
  </si>
  <si>
    <t>ANA.C.MOURA@IEFP.PT</t>
  </si>
  <si>
    <t>PAULA MARIA ADRO</t>
  </si>
  <si>
    <t>paula.adro@iefp.pt</t>
  </si>
  <si>
    <t>ANNNABELLE ESTEVES GUERRA</t>
  </si>
  <si>
    <t>ANNABELLE.GUERRA@IEFP.PT</t>
  </si>
  <si>
    <t>RUI GASPAR GOMES PEREIRA</t>
  </si>
  <si>
    <t>rui.g.pereira@iefp.pt</t>
  </si>
  <si>
    <t>FILOMENA DOS PRAZERES CRISTO ANTONIO ROSEIRO</t>
  </si>
  <si>
    <t>FILOMENA.ROSEIRO@IEFP.PT</t>
  </si>
  <si>
    <t>SANDRA CRISTINA COSTA REIS</t>
  </si>
  <si>
    <t>sandra.reis@iefp.pt</t>
  </si>
  <si>
    <t>LETICIA CARDOSO PEREIRA TOME</t>
  </si>
  <si>
    <t>LETICIA.TOME@IEFP.PT</t>
  </si>
  <si>
    <t>SANCHA JULIETA FIGUEIREDO DIAS DE ALMEIDA</t>
  </si>
  <si>
    <t>SANCHA.ALMEIDA@IEFP.PT</t>
  </si>
  <si>
    <t>UNIÃO DAS FREGUESIAS DE COVÕES E CAMARNEIRA</t>
  </si>
  <si>
    <t>ANA ISABEL MARQUES ROSA DE ALMEIDA E SANTOS</t>
  </si>
  <si>
    <t>ANA.I.SANTOS@IEFP.PT</t>
  </si>
  <si>
    <t>UNIÃO DAS FREGUESIAS DE PORTUNHOS E OUTIL</t>
  </si>
  <si>
    <t>NUNO FILIPE PEREIRA DA FONSECA</t>
  </si>
  <si>
    <t>nuno.fonseca@iefp.pt</t>
  </si>
  <si>
    <t>UNIÃO DAS FREGUESIAS DE SEPINS E BOLHO</t>
  </si>
  <si>
    <t>JOÃO RICARDO TEIXEIRA DA COSTA</t>
  </si>
  <si>
    <t>JOAO.R.COSTA@IEFP.PT</t>
  </si>
  <si>
    <t>UNIÃO DAS FREGUESIAS DE VILAMAR E CORTICEIRO DE CIMA</t>
  </si>
  <si>
    <t>SUSANA CRISTINA SILVA PERALTA</t>
  </si>
  <si>
    <t>susana.peralta@iefp.pt</t>
  </si>
  <si>
    <t>PEDRO MIGUEL GASPAR CEBOLO</t>
  </si>
  <si>
    <t>PEDRO.CEBOLO@IEFP.PT</t>
  </si>
  <si>
    <t>ZITA GASPAR PINTO</t>
  </si>
  <si>
    <t>zita.pinto@iefp.pt</t>
  </si>
  <si>
    <t>ANA CATARINA ABRANTES LEAL</t>
  </si>
  <si>
    <t>ANA.C.LEAL@IEFP.PT</t>
  </si>
  <si>
    <t>ANA RITA FERNANDES SIMÕES MARQUES</t>
  </si>
  <si>
    <t>ANA.S.MARQUES@IEFP.PT</t>
  </si>
  <si>
    <t>UNIÃO DAS FREGUESIAS DE COIMBRA (SÉ NOVA, SANTA CRUZ, ALMEDINA E SÃO BARTOLOMEU)</t>
  </si>
  <si>
    <t>SÍLVIA RAMALHO DAIRA</t>
  </si>
  <si>
    <t>silvia.daira@iefp.pt</t>
  </si>
  <si>
    <t>MARTA ALEXANDRA RIBEIRO FRANCISCO</t>
  </si>
  <si>
    <t>MARTA.FRANCISCO@IEFP.PT</t>
  </si>
  <si>
    <t>ALDA PERDIGÃO</t>
  </si>
  <si>
    <t>alda.perdigao@iefp.pt</t>
  </si>
  <si>
    <t>ANA TERESA GOMES FONSECA</t>
  </si>
  <si>
    <t>ana.teresa.fonseca@iefp.pt</t>
  </si>
  <si>
    <t>HUGO MIGUEL GIÕES RICO</t>
  </si>
  <si>
    <t>HUGO.RICO@IEFP.PT</t>
  </si>
  <si>
    <t>UNIÃO DAS FREGUESIAS DE ANTUZEDE E VIL DE MATOS</t>
  </si>
  <si>
    <t>SOLEDADE MARIA FERRO DUARTE</t>
  </si>
  <si>
    <t>soledade.duarte@iefp.pt</t>
  </si>
  <si>
    <t>UNIÃO DAS FREGUESIAS DE ASSAFARGE E ANTANHOL</t>
  </si>
  <si>
    <t>RAQUEL MARIA FRAGA MARTINS</t>
  </si>
  <si>
    <t>RAQUEL.MARTINS@IEFP.PT</t>
  </si>
  <si>
    <t>ALEXANDRA DO ROSÁRIO HIPÓLITO</t>
  </si>
  <si>
    <t>alexandra.lhansol@iefp.pt</t>
  </si>
  <si>
    <t>UNIÃO DAS FREGUESIAS DE EIRAS E SÃO PAULO DE FRADES</t>
  </si>
  <si>
    <t>MARIA DA CONCEIÇÃO SILVA</t>
  </si>
  <si>
    <t>maria.c.a.silva@iefp.pt</t>
  </si>
  <si>
    <t>UNIÃO DAS FREGUESIAS DE SANTA CLARA E CASTELO VIEGAS</t>
  </si>
  <si>
    <t>SONIA DA CONCEIÇAO CORREIA DA CUNHA</t>
  </si>
  <si>
    <t>SONIA.CUNHA@IEFP.PT</t>
  </si>
  <si>
    <t>UNIÃO DAS FREGUESIAS DE SÃO MARTINHO DE ÁRVORE E LAMAROSA</t>
  </si>
  <si>
    <t>HUGO GONÇALO PINA AGOSTINHO</t>
  </si>
  <si>
    <t>HUGO.AGOSTINHO@IEFP.PT</t>
  </si>
  <si>
    <t>UNIÃO DAS FREGUESIAS DE SOUSELAS E BOTÃO</t>
  </si>
  <si>
    <t>OLIVIA CRISTINA DE ARAUJO FERREIRA</t>
  </si>
  <si>
    <t>olivia.ferreira@iefp.pt</t>
  </si>
  <si>
    <t>UNIÃO DAS FREGUESIAS DE TAVEIRO, AMEAL E ARZILA</t>
  </si>
  <si>
    <t>ELISABETE MARIA DE OLIVEIRA INÁCIO</t>
  </si>
  <si>
    <t>ELISABETE.INACIO@IEFP.PT</t>
  </si>
  <si>
    <t>UNIÃO DAS FREGUESIAS DE TROUXEMIL E TORRE DE VILELA</t>
  </si>
  <si>
    <t>ANA RITA BATALHA FRANCISCO RODRIGUES</t>
  </si>
  <si>
    <t>ANA.R.RODRIGUES@IEFP.PT</t>
  </si>
  <si>
    <t>UNIÃO DAS FREGUESIAS DE SÃO MARTINHO DO BISPO E RIBEIRA DE FRADES</t>
  </si>
  <si>
    <t>ISABEL MARIA PINHO DOS SANTOS JORGE</t>
  </si>
  <si>
    <t>isabel.jorge@iefp.pt</t>
  </si>
  <si>
    <t>LUISA DE JESUS VALADAS SARAMAGO</t>
  </si>
  <si>
    <t>luisa.saramago@iefp.pt</t>
  </si>
  <si>
    <t>UNIÃO DAS FREGUESIAS DE CONDEIXA-A-VELHA E CONDEIXA-A-NOVA</t>
  </si>
  <si>
    <t>ISABEL MARIA FERREIRA</t>
  </si>
  <si>
    <t>isabel.c.ferreira@iefp.pt</t>
  </si>
  <si>
    <t>ELISABETE CÂNDIDA LUIS VICENTE NUNES</t>
  </si>
  <si>
    <t>elisabete.vicente@iefp.pt</t>
  </si>
  <si>
    <t>DEOLINDA LOPES</t>
  </si>
  <si>
    <t>DEOLINDA.LOPES@IEFP.PT</t>
  </si>
  <si>
    <t>ANA CRISTINA A.R. NOBRE DOS SANTOS</t>
  </si>
  <si>
    <t>cristina.nobre@iefp.pt</t>
  </si>
  <si>
    <t>UNIÃO DAS FREGUESIAS DE SEBAL E BELIDE</t>
  </si>
  <si>
    <t>ISABEL ALEXANDRA VICENTE SOUSA</t>
  </si>
  <si>
    <t>isabel.vicente@iefp.pt</t>
  </si>
  <si>
    <t>UNIÃO DAS FREGUESIAS DE VILA SECA E BEM DA FÉ</t>
  </si>
  <si>
    <t>EDUARDO MANUEL SERRÃO PEREIRA</t>
  </si>
  <si>
    <t>EDUARDO.S.PEREIRA@IEFP.PT</t>
  </si>
  <si>
    <t>ANA CATARINA CANDEIAS GONÇALVES PEREIRA</t>
  </si>
  <si>
    <t>ana.g.pereira@iefp.pt</t>
  </si>
  <si>
    <t>DEOLINDA PAULA PEREIRA DE PINHO</t>
  </si>
  <si>
    <t>paula.p.pinho@iefp.pt</t>
  </si>
  <si>
    <t>SUSANA MARIA PINHO VALENTE</t>
  </si>
  <si>
    <t>SUSANA.VALENTE@IEFP.PT</t>
  </si>
  <si>
    <t>JANETE CLARA SANTOS DA SILVA</t>
  </si>
  <si>
    <t>JANETE.SILVA@IEFP.PT</t>
  </si>
  <si>
    <t>UNIÃO DAS FREGUESIAS DA MEALHADA, VENTOSA DO BAIRRO E ANTES</t>
  </si>
  <si>
    <t>CARLA MARGARIDA ROMÃO FRADINHO</t>
  </si>
  <si>
    <t>carla.fradinho@iefp.pt</t>
  </si>
  <si>
    <t>CARLOS JOEL GONÇALVES CRUZ</t>
  </si>
  <si>
    <t>JOEL.CRUZ@IEFP.PT</t>
  </si>
  <si>
    <t>ANA MARIA CORREIA RUIVO PEREIRA</t>
  </si>
  <si>
    <t>ANA.M.PEREIRA@IEFP.PT</t>
  </si>
  <si>
    <t>MARIA FILOMENA DE MATOS MARTINHO DA SILVA BENTO</t>
  </si>
  <si>
    <t>maria.martinho@iefp.pt</t>
  </si>
  <si>
    <t>HÉLIA MARIA GOMES LOURO DA SILVA CARDOSO LEAL</t>
  </si>
  <si>
    <t>helia.cardoso@iefp.pt</t>
  </si>
  <si>
    <t>PAULA CARRETO</t>
  </si>
  <si>
    <t>PAULA.CARRETO@IEFP.PT</t>
  </si>
  <si>
    <t>ÂNGELA CLARA BRAGA MARQUES RIBEIRO</t>
  </si>
  <si>
    <t>ANGELA.RIBEIRO@IEFP.PT</t>
  </si>
  <si>
    <t>UNIÃO DAS FREGUESIAS DE MORTÁGUA, VALE DE REMÍGIO, CORTEGAÇA E ALMAÇA</t>
  </si>
  <si>
    <t>ANA ISABEL CORREIA TORRES</t>
  </si>
  <si>
    <t>ana.torres@iefp.pt</t>
  </si>
  <si>
    <t>MARLENE CRISTINA PEREIRA RIBEIRO</t>
  </si>
  <si>
    <t>MARLENE.RIBEIRO@IEFP.PT</t>
  </si>
  <si>
    <t>ROSA DA COSTA CARVALHO</t>
  </si>
  <si>
    <t>rosa.costa.carvalho@iefp.pt</t>
  </si>
  <si>
    <t>ISABEL CRISTINA RIBEIRO PAULA JARDIM</t>
  </si>
  <si>
    <t>cristina.jardim@iefp.pt</t>
  </si>
  <si>
    <t>ISABEL MANUELA SALAZAR MACHADO</t>
  </si>
  <si>
    <t>ISABEL.MACHADO@IEFP.PT</t>
  </si>
  <si>
    <t>ANA FILIPA DOS SANTOS PINTO</t>
  </si>
  <si>
    <t>ANA.F.PINTO@IEFP.PT</t>
  </si>
  <si>
    <t>JOSE ELIAS RAMALHO</t>
  </si>
  <si>
    <t>jose.e.ramalho@iefp.pt</t>
  </si>
  <si>
    <t>LUISA HELENA LAIRES ALVES</t>
  </si>
  <si>
    <t>luisa.alves@iefp.pt</t>
  </si>
  <si>
    <t>ISABEL MARIA GOMES DE OLIVEIRA</t>
  </si>
  <si>
    <t>ISABEL.G.OLIVEIRA@IEFP.PT</t>
  </si>
  <si>
    <t>VITOR MANUEL PEREIRA NASCIMENTO</t>
  </si>
  <si>
    <t>VITOR.NASCIMENTO@IEFP.PT</t>
  </si>
  <si>
    <t>JOANA MENDES DE FREITAS LICKFOLD</t>
  </si>
  <si>
    <t>JOANA.LICKFOLD@IEFP.PT</t>
  </si>
  <si>
    <t>UNIÃO DAS FREGUESIAS DE FRIÚMES E PARADELA</t>
  </si>
  <si>
    <t>ANA ISABEL CAMELO LOPES</t>
  </si>
  <si>
    <t>ana.c.lopes@iefp.pt</t>
  </si>
  <si>
    <t>UNIÃO DAS FREGUESIAS DE OLIVEIRA DO MONDEGO E TRAVANCA DO MONDEGO</t>
  </si>
  <si>
    <t>ANA MANUELA DANTAS ESTEVES SANTOS</t>
  </si>
  <si>
    <t>ANA.DANTAS@IEFP.PT</t>
  </si>
  <si>
    <t>UNIÃO DAS FREGUESIAS DE SÃO PEDRO DE ALVA E SÃO PAIO DE MONDEGO</t>
  </si>
  <si>
    <t>DANIELA MARGARIDA PEREIRA SANTANA SILVA</t>
  </si>
  <si>
    <t>daniela.santana@iefp.pt</t>
  </si>
  <si>
    <t>Serviço de Emprego de Figueira da Foz</t>
  </si>
  <si>
    <t>MARIA EUGENIA SOUSA TEIXEIRA</t>
  </si>
  <si>
    <t>EUGENIA.TEIXEIRA@IEFP.PT</t>
  </si>
  <si>
    <t>ANTONIO JOAQUIM OLIVEIRA CAVACO</t>
  </si>
  <si>
    <t>ANTONIO.CAVACO@IEFP.PT</t>
  </si>
  <si>
    <t>RUI PEDRO NUNES ALMEIDA</t>
  </si>
  <si>
    <t>RUI.ALMEIDA@IEFP.PT</t>
  </si>
  <si>
    <t>BUARCOS E SÃO JULIÃO</t>
  </si>
  <si>
    <t>ANA FILIPA DE BRITO SOARES COSTA OLIVEIRA</t>
  </si>
  <si>
    <t>ANA.F.OLIVEIRA@IEFP.PT</t>
  </si>
  <si>
    <t>ODETE TAVARES</t>
  </si>
  <si>
    <t>ODETE.TAVARES@IEFP.PT</t>
  </si>
  <si>
    <t>MONICA MORAIS</t>
  </si>
  <si>
    <t>monica.morais@iefp.pt</t>
  </si>
  <si>
    <t>LUÍS FILIPE DE FREITAS PERESTRELO</t>
  </si>
  <si>
    <t>luis.perestrelo@iefp.pt</t>
  </si>
  <si>
    <t>FLORBELA MARTINS MOÇO</t>
  </si>
  <si>
    <t>FLORBELA.MOCO@IEFP.PT</t>
  </si>
  <si>
    <t>MARIA TERESA DE OLIVEIRA CONCEIÇÃO</t>
  </si>
  <si>
    <t>TERESA.CONCEICAO@IEFP.PT</t>
  </si>
  <si>
    <t>JOANA ÂNDREA CARREIRA DA GRAÇA SILVA</t>
  </si>
  <si>
    <t>JOANA.G.SILVA@IEFP.PT</t>
  </si>
  <si>
    <t>NELSON ALVES FONSECA RODRIGUES</t>
  </si>
  <si>
    <t>NELSON.RODRIGUES@IEFP.PT</t>
  </si>
  <si>
    <t>ANA CONSTANÇA E MELO</t>
  </si>
  <si>
    <t>ANA.P.MELO@IEFP.PT</t>
  </si>
  <si>
    <t>MARTA ALEXANDRA DOS SANTOS NEVES DE CASTRO</t>
  </si>
  <si>
    <t>marta.castro@iefp.pt</t>
  </si>
  <si>
    <t>CÉLIA SOARES DOMINGOS</t>
  </si>
  <si>
    <t>CELIA.DOMINGOS@IEFP.PT</t>
  </si>
  <si>
    <t>JOAQUIM JOSÉ FIGUEIREDO COELHO DA SILVA</t>
  </si>
  <si>
    <t>JOAQUIM.SILVA@IEFP.PT</t>
  </si>
  <si>
    <t>SONIA ISABEL MURJA SILVA</t>
  </si>
  <si>
    <t>SONIA.R.SILVA@IEFP.PT</t>
  </si>
  <si>
    <t>SUSANA DE FÁTIMA DOS SANTOS PAIM</t>
  </si>
  <si>
    <t>susana.paim@iefp.pt</t>
  </si>
  <si>
    <t>ANTÓNIO JOSÉ SIMÕES</t>
  </si>
  <si>
    <t>ANTONIO.J.SIMOES@IEFP.PT</t>
  </si>
  <si>
    <t>MARIA HELENA ROCHA</t>
  </si>
  <si>
    <t>helena.massapina@iefp.pt</t>
  </si>
  <si>
    <t>JOSE PAULO BORDA DÁGUA MENESES LUIS</t>
  </si>
  <si>
    <t>jose.luis@iefp.pt</t>
  </si>
  <si>
    <t>TERESA ISABEL MAGALHÃES RIBEIRO</t>
  </si>
  <si>
    <t>HUGO LEONARDO COELHO DE OLIVEIRA</t>
  </si>
  <si>
    <t>HUGO.OLIVEIRA@IEFP.PT</t>
  </si>
  <si>
    <t>CATARINA CECÍLIA MARUJO GONÇALVES CARLOS MARQUES</t>
  </si>
  <si>
    <t>catarina.goncalves@iefp.pt</t>
  </si>
  <si>
    <t>CARLA IVONE DE CASTRO PEREIRA</t>
  </si>
  <si>
    <t>CARLA.C.PEREIRA@IEFP.PT</t>
  </si>
  <si>
    <t>HUGO ALEXANDRE DA SILVA LOPES</t>
  </si>
  <si>
    <t>HUGO.LOPES@IEFP.PT</t>
  </si>
  <si>
    <t>UNIÃO DAS FREGUESIAS DE MONTEMOR-O-VELHO E GATÕES</t>
  </si>
  <si>
    <t>GABRIELA MARIA OLIVEIRA PAIVA FERREIRA</t>
  </si>
  <si>
    <t>gabriela.paiva@iefp.pt</t>
  </si>
  <si>
    <t>FILIPA ALBUQUERQUE PICALUGA NEVADO SIMÕES</t>
  </si>
  <si>
    <t>FILIPA.NEVADO@IEFP.PT</t>
  </si>
  <si>
    <t>ISABEL ASSUNÇÃO SARMENTO INOCENTES</t>
  </si>
  <si>
    <t>ISABEL.INOCENTES@IEFP.PT</t>
  </si>
  <si>
    <t>JOSÉ PEDRO PIRES MACHADO</t>
  </si>
  <si>
    <t>JOSE.MACHADO@IEFP.PT</t>
  </si>
  <si>
    <t>CARLA FIDALGO DE SOUSA JESUS</t>
  </si>
  <si>
    <t>carla.fidalgo@iefp.pt</t>
  </si>
  <si>
    <t>UNIÃO DAS FREGUESIAS DE ABRUNHEIRA, VERRIDE E VILA NOVA DA BARCA</t>
  </si>
  <si>
    <t>LILIANA CELESTE RATO ANTUNES</t>
  </si>
  <si>
    <t>LILIANA.ANTUNES@IEFP.PT</t>
  </si>
  <si>
    <t>LIDIA ADELAIDE BATISTA</t>
  </si>
  <si>
    <t>TERESA BARROS</t>
  </si>
  <si>
    <t>TERESA.BARROS@IEFP.PT</t>
  </si>
  <si>
    <t>CARLA SOFIA RODRIGUES DE ALMEIDA</t>
  </si>
  <si>
    <t>CARLA.ALMEIDA@IEFP.PT</t>
  </si>
  <si>
    <t>CLÁUDIA PATRÍCIA SERAPICOS ALVES</t>
  </si>
  <si>
    <t>CLAUDIA.ALVES@IEFP.PT</t>
  </si>
  <si>
    <t>ANA CRISTINA PEREIRA</t>
  </si>
  <si>
    <t>ana.c.pereira@iefp.pt</t>
  </si>
  <si>
    <t>CÉLIA DOS ANJOS PAIS AMARAL TAVARES</t>
  </si>
  <si>
    <t>CELIA.TAVARES@IEFP.PT</t>
  </si>
  <si>
    <t>LÚCIA MARIANA GRAÇA DA ROCHA IGREJA</t>
  </si>
  <si>
    <t>LUCIA.IGREJA@IEFP.PT</t>
  </si>
  <si>
    <t>MARTA CRISTINA DE OLIVEIRA RODRIGUES</t>
  </si>
  <si>
    <t>marta.rodrigues@iefp.pt</t>
  </si>
  <si>
    <t>UNIÃO DAS FREGUESIAS DE DEGRACIAS E POMBALINHO</t>
  </si>
  <si>
    <t>SANDRA MARIA CANELAS ALVES FONSECA DA COSTA</t>
  </si>
  <si>
    <t>sandra.costa@iefp.pt</t>
  </si>
  <si>
    <t>UNIÃO DAS FREGUESIAS DE GESTEIRA E BRUNHÓS</t>
  </si>
  <si>
    <t>ANA CRISTINA GONÇALVES FIGUEIREDO</t>
  </si>
  <si>
    <t>ANA.FIGUEIREDO@IEFP.PT</t>
  </si>
  <si>
    <t>CRISTINA MARIA GRANGEIA DE OLIVEIRA GRINÉ</t>
  </si>
  <si>
    <t>CRISTINA.GRINE@IEFP.PT</t>
  </si>
  <si>
    <t>PATRÍCIA MIGUEL DOS SANTOS ALVES FLORES</t>
  </si>
  <si>
    <t>PATRICIA.FLORES@IEFP.PT</t>
  </si>
  <si>
    <t>Serviço de Emprego de Lousã</t>
  </si>
  <si>
    <t>MARCO PAULO BEZERRA MIRANDA</t>
  </si>
  <si>
    <t>MARCO.MIRANDA@IEFP.PT</t>
  </si>
  <si>
    <t>UNIÃO DAS FREGUESIAS DE LOUSÃ E VILARINHO</t>
  </si>
  <si>
    <t>CRISTINA MARIA DE PINHO PEREIRA</t>
  </si>
  <si>
    <t>CRISTINA.P.PEREIRA@IEFP.PT</t>
  </si>
  <si>
    <t>VERA CRISTINA FERREIRA MARQUES</t>
  </si>
  <si>
    <t>VERA.F.MARQUES@IEFP.PT</t>
  </si>
  <si>
    <t>UNIÃO DAS FREGUESIAS DE FOZ DE AROUCE E CASAL DE ERMIO</t>
  </si>
  <si>
    <t>LUÍS CARLOS RODRIGUES DE OLIVEIRA ROCHA</t>
  </si>
  <si>
    <t>LUIS.ROCHA@IEFP.PT</t>
  </si>
  <si>
    <t>CARLA ALEXANDRA GONÇALVES FERREIRA</t>
  </si>
  <si>
    <t>carla.g.ferreira@iefp.pt</t>
  </si>
  <si>
    <t>SUSANA PATRICIA SILVA GONÇALVES</t>
  </si>
  <si>
    <t>susana.s.goncalves@iefp.pt</t>
  </si>
  <si>
    <t>SÓNIA EMILIA PINHO FAUSTINO MOREIRA FERRAZ CHAVES</t>
  </si>
  <si>
    <t>sonia.chaves@iefp.pt</t>
  </si>
  <si>
    <t>SILVIA MANUELA MESQUITA SILVA</t>
  </si>
  <si>
    <t>silvia.m.silva@iefp.pt</t>
  </si>
  <si>
    <t>UNIÃO DAS FREGUESIAS DE SEMIDE E RIO VIDE</t>
  </si>
  <si>
    <t>LILIANA RIBEIRO CARVALHO NUNES</t>
  </si>
  <si>
    <t>liliana.nunes@iefp.pt</t>
  </si>
  <si>
    <t>ESTELA MACIEL JÁCOME</t>
  </si>
  <si>
    <t>estela.jacome@iefp.pt</t>
  </si>
  <si>
    <t>DIANA MARIA FONSECA CARVALHO</t>
  </si>
  <si>
    <t>diana.carvalho@iefp.pt</t>
  </si>
  <si>
    <t>CRISTINA FERNANDES REBELO GONÇALVES RODRIGUES</t>
  </si>
  <si>
    <t>cristina.g.rodrigues@iefp.pt</t>
  </si>
  <si>
    <t>UNIÃO DAS FREGUESIAS DE SÃO MIGUEL, SANTA EUFÉMIA E RABAÇAL</t>
  </si>
  <si>
    <t>CARLOS JOSÉ RODRIGUES MENDONÇA</t>
  </si>
  <si>
    <t>CARLOS.MENDONCA@IEFP.PT</t>
  </si>
  <si>
    <t>CELINA OLGA LOPES DA ROCHA</t>
  </si>
  <si>
    <t>celina.rocha@iefp.pt</t>
  </si>
  <si>
    <t>SARA PATRÍCIA TELES CABRAL</t>
  </si>
  <si>
    <t>SARA.CABRAL@IEFP.PT</t>
  </si>
  <si>
    <t>CARLOS ALBERTO PEREIRA AMÂNCIO VIEGAS</t>
  </si>
  <si>
    <t>CARLOS.VIEGAS@IEFP.PT</t>
  </si>
  <si>
    <t>VERA MARGARIDA DA FONSECA ALEIXO</t>
  </si>
  <si>
    <t>VERA.ALEIXO@IEFP.PT</t>
  </si>
  <si>
    <t>ARMENIO JOSE CATARINO TEIXEIRA</t>
  </si>
  <si>
    <t>armenio.teixeira@iefp.pt</t>
  </si>
  <si>
    <t>CÉLIA CRISTINA IRIA DA PALMA</t>
  </si>
  <si>
    <t>CELIA.PALMA@IEFP.PT</t>
  </si>
  <si>
    <t>JUVENAL DE SOUSA RODRIGUES DA CRUZ</t>
  </si>
  <si>
    <t>JUVENAL.CRUZ@IEFP.PT</t>
  </si>
  <si>
    <t>Região de Leiria</t>
  </si>
  <si>
    <t>ANABELA SILVA ESTEVES BATISTA</t>
  </si>
  <si>
    <t>anabela.baptista@iefp.pt</t>
  </si>
  <si>
    <t>LUÍSA MÓNICA BOURBON SALAZAR MOURA</t>
  </si>
  <si>
    <t>luisa.salazar@iefp.pt</t>
  </si>
  <si>
    <t>MARCO ANTÓNIO FONSECA CALIXTO</t>
  </si>
  <si>
    <t>MARCO.CALIXTO@IEFP.PT</t>
  </si>
  <si>
    <t>ELISABETE ROSA COSTA ALMEIDA</t>
  </si>
  <si>
    <t>elisabete.c.almeida@iefp.pt</t>
  </si>
  <si>
    <t>PAULA SOUSA SANTOS</t>
  </si>
  <si>
    <t>paula.santos@iefp.pt</t>
  </si>
  <si>
    <t>MARIA ALICE DA SILVA PEREIRA</t>
  </si>
  <si>
    <t>maria.a.pereira@iefp.pt</t>
  </si>
  <si>
    <t>SANDRA TÚLIA RODRIGUES FALCÃO</t>
  </si>
  <si>
    <t>sandra.falcao@iefp.pt</t>
  </si>
  <si>
    <t>VANDA ISABEL GUERREIRO PEREIRA DE JESUS</t>
  </si>
  <si>
    <t>VANDA.JESUS@IEFP.PT</t>
  </si>
  <si>
    <t>MARIA DA CONCEIÇÃO FERREIRA DE OLIVEIRA</t>
  </si>
  <si>
    <t>CONCEICAO.F.OLIVEIRA@IEFP.PT</t>
  </si>
  <si>
    <t>SONIA CLAUDIA VALENTE ROCHA CARDOSO</t>
  </si>
  <si>
    <t>sonia.cardoso@iefp.pt</t>
  </si>
  <si>
    <t>ANA BERTA SOTOMAIOR</t>
  </si>
  <si>
    <t>ana.sotomaior@iefp.pt</t>
  </si>
  <si>
    <t>UNIÃO DAS FREGUESIAS DE LEIRIA, POUSOS, BARREIRA E CORTES</t>
  </si>
  <si>
    <t>ANA ISABEL GOMES TORRES</t>
  </si>
  <si>
    <t>ana.g.torres@iefp.pt</t>
  </si>
  <si>
    <t>ANTONIO GABRIEL FERNANDES DE MATOS GONÇALVES</t>
  </si>
  <si>
    <t>gabriel.goncalves@iefp.pt</t>
  </si>
  <si>
    <t>DANIELA AUGUSTA MONTEIRO GUEDES DIAS DE SOUSA</t>
  </si>
  <si>
    <t>daniela.dias@iefp.pt</t>
  </si>
  <si>
    <t>WILSON SADAO SUNAHARA</t>
  </si>
  <si>
    <t>WILSON.SUNAHARA@IEFP.PT</t>
  </si>
  <si>
    <t>UNIÃO DAS FREGUESIAS DE COLMEIAS E MEMÓRIA</t>
  </si>
  <si>
    <t>VITOR ALBERTO FERNANDES MACEDO</t>
  </si>
  <si>
    <t>vitor.macedo@iefp.pt</t>
  </si>
  <si>
    <t>TERESA SUSANA AVIDOS PEREIRA</t>
  </si>
  <si>
    <t>UNIÃO DAS FREGUESIAS DE MARRAZES E BAROSA</t>
  </si>
  <si>
    <t>ANA MARIA LOPES BARRENTO</t>
  </si>
  <si>
    <t>ANA.BARRENTO@IEFP.PT</t>
  </si>
  <si>
    <t>UNIÃO DAS FREGUESIAS DE MONTE REAL E CARVIDE</t>
  </si>
  <si>
    <t>CÉLIA MARIA MEIRA PALMEIRO DA COSTA</t>
  </si>
  <si>
    <t>CELIA.COSTA@IEFP.PT</t>
  </si>
  <si>
    <t>UNIÃO DAS FREGUESIAS DE MONTE REDONDO E CARREIRA</t>
  </si>
  <si>
    <t>SANDRA FATIMA FONSECA SIMAO</t>
  </si>
  <si>
    <t>sandra.simao@iefp.pt</t>
  </si>
  <si>
    <t>UNIÃO DAS FREGUESIAS DE PARCEIROS E AZOIA</t>
  </si>
  <si>
    <t>CECÍLIA ALVES DE OLIVEIRA VAZ</t>
  </si>
  <si>
    <t>CECILIA.OLIVEIRA@IEFP.PT</t>
  </si>
  <si>
    <t>UNIÃO DAS FREGUESIAS DE SANTA CATARINA DA SERRA E CHAINÇA</t>
  </si>
  <si>
    <t>ROSA MARIA CARVALHAR MEIRELES</t>
  </si>
  <si>
    <t>rosa.meireles@iefp.pt</t>
  </si>
  <si>
    <t>UNIÃO DAS FREGUESIAS DE SANTA EUFÉMIA E BOA VISTA</t>
  </si>
  <si>
    <t>PAULA CRISTINA LOUREIRO DE FREITAS</t>
  </si>
  <si>
    <t>paula.freitas@iefp.pt</t>
  </si>
  <si>
    <t>UNIÃO DAS FREGUESIAS DE SOUTO DA CARPALHOSA E ORTIGOSA</t>
  </si>
  <si>
    <t>ANA BENVINDA MIGUEL</t>
  </si>
  <si>
    <t>ana.miguel@iefp.pt</t>
  </si>
  <si>
    <t>MARIA MANUELA DA SILVA MARTINHO DIAS</t>
  </si>
  <si>
    <t>maria.manuela.dias@iefp.pt</t>
  </si>
  <si>
    <t>ANABELA BARROSO SILVA FERREIRA</t>
  </si>
  <si>
    <t>anabela.b.ferreira@iefp.pt</t>
  </si>
  <si>
    <t>ANA PATRICIA LEITE DE OLIVEIRA DIAS</t>
  </si>
  <si>
    <t>ANA.DIAS@IEFP.PT</t>
  </si>
  <si>
    <t>LUIZ MANUEL DOS SANTOS TEIXEIRA COUTINHO</t>
  </si>
  <si>
    <t>luiz.coutinho@iefp.pt</t>
  </si>
  <si>
    <t>ÂNGELA CRISTINA NOVO SÁ</t>
  </si>
  <si>
    <t>CRISTINA.SA@IEFP.PT</t>
  </si>
  <si>
    <t>BRUNO MIGUEL GARCIA MARTINS DA CUNHA</t>
  </si>
  <si>
    <t>BRUNO.CUNHA@IEFP.PT</t>
  </si>
  <si>
    <t>CARLA CRISTINA VIEIRA GOMES CORREIA</t>
  </si>
  <si>
    <t>CARLA.CORREIA@IEFP.PT</t>
  </si>
  <si>
    <t>MIGUEL AVELINO CARDONA PETRUCCI GUTERRES DA FONSEC</t>
  </si>
  <si>
    <t>miguel.fonseca@iefp.pt</t>
  </si>
  <si>
    <t>TERESA MARGARIDA DUQUE COSTA</t>
  </si>
  <si>
    <t>teresa.d.costa@iefp.pt</t>
  </si>
  <si>
    <t>LUCIALIA SANJUAN A. FERNANDES</t>
  </si>
  <si>
    <t>lucilia.fernandes@iefp.pt</t>
  </si>
  <si>
    <t>UNIÃO DAS FREGUESIAS DE GUIA, ILHA E MATA MOURISCA</t>
  </si>
  <si>
    <t>CÉLIA CRISTINA DA SILVA SANCHES</t>
  </si>
  <si>
    <t>CELIA.SANCHES@IEFP.PT</t>
  </si>
  <si>
    <t>UNIÃO DAS FREGUESIAS DE SANTIAGO E SÃO SIMÃO DE LITÉM E ALBERGARIA DOS DOZE</t>
  </si>
  <si>
    <t>FELISMINA FERNANDA ROCHA SILVA</t>
  </si>
  <si>
    <t>felismina.silva@iefp.pt</t>
  </si>
  <si>
    <t>CRISTINA ISABEL PEREIRA DA CUNHA</t>
  </si>
  <si>
    <t>CRISTINA.CUNHA@IEFP.PT</t>
  </si>
  <si>
    <t>PAULO JORGE GUIMARAES ALMEIDA SARAIVA</t>
  </si>
  <si>
    <t>paulo.saraiva@iefp.pt</t>
  </si>
  <si>
    <t>SÍLVIA MARIA NAVEGUA MARQUES DUARTE</t>
  </si>
  <si>
    <t>silvia.duarte@iefp.pt</t>
  </si>
  <si>
    <t>ANA PAULA DA SILVA CARVALHO</t>
  </si>
  <si>
    <t>anap.carvalho@iefp.pt</t>
  </si>
  <si>
    <t>CRISTINA MONTEIRO DE MELO</t>
  </si>
  <si>
    <t>cristina.melo@iefp.pt</t>
  </si>
  <si>
    <t>FERNANDA MARIA FERREIRA CARDOSO</t>
  </si>
  <si>
    <t>FERNANDA.F.CARDOSO@IEFP.PT</t>
  </si>
  <si>
    <t>HUGO ALEXANDRE DE JESUSU BRANDAO</t>
  </si>
  <si>
    <t>HUGO.BRANDAO@IEFP.PT</t>
  </si>
  <si>
    <t>MANUELA PARREIRA GUERREIRO</t>
  </si>
  <si>
    <t>manuela.guerreiro@iefp.pt</t>
  </si>
  <si>
    <t>AMBROSINA GUIMARAES</t>
  </si>
  <si>
    <t>ambrosina.guimaraes@iefp.pt</t>
  </si>
  <si>
    <t>JORGE AURÉLIO HENRIQUE FERNANDES FILIPE</t>
  </si>
  <si>
    <t>JORGE.FILIPE@IEFP.PT</t>
  </si>
  <si>
    <t>MARIA ALEXANDRA ALVES MARCÃO</t>
  </si>
  <si>
    <t>alexandra.marcao@iefp.pt</t>
  </si>
  <si>
    <t>UNIÃO DAS FREGUESIAS DE ALVADOS E ALCARIA</t>
  </si>
  <si>
    <t>CARLA ISABEL BENITES DE CARVALHO</t>
  </si>
  <si>
    <t>carla.carvalho@iefp.pt</t>
  </si>
  <si>
    <t>UNIÃO DAS FREGUESIAS DE ARRIMAL E MENDIGA</t>
  </si>
  <si>
    <t>ELISABETE MARIA LOPES BRITO SILVA</t>
  </si>
  <si>
    <t>elisabete.brito@iefp.pt</t>
  </si>
  <si>
    <t>Serviço de Emprego de Marinha Grande</t>
  </si>
  <si>
    <t>MARCELA ANDREIA SALGADO PACHECO DUARTE</t>
  </si>
  <si>
    <t>MARCELA.DUARTE@IEFP.PT</t>
  </si>
  <si>
    <t>MARIA DA GLORIA DA COSTA SOARES NOGUEIRA</t>
  </si>
  <si>
    <t>MARIA.NOGUEIRA@IEFP.PT</t>
  </si>
  <si>
    <t>MARIA DE FÁTIMA GONÇALVES BARBOSA</t>
  </si>
  <si>
    <t>fatima.g.barbosa@iefp.pt</t>
  </si>
  <si>
    <t>CRISTINA DA SILVA FERNANDES RODRIGUES</t>
  </si>
  <si>
    <t>cristina.f.rodrigues@iefp.pt</t>
  </si>
  <si>
    <t>Viseu Dão Lafões</t>
  </si>
  <si>
    <t>DULCE MARIA MATOS CRISTINA MADUREIRA</t>
  </si>
  <si>
    <t>DULCE.MADUREIRA@IEFP.PT</t>
  </si>
  <si>
    <t>SÓNIA CRISTINA SIMÕES ROCHA</t>
  </si>
  <si>
    <t>SONIA.ROCHA@IEFP.PT</t>
  </si>
  <si>
    <t>FERNANDA FAGUNDES</t>
  </si>
  <si>
    <t>fernanda.fagundes@iefp.pt</t>
  </si>
  <si>
    <t>SÉRGIO PINHARANDA BALTAZAR DA NÓBREGA PIZARRO</t>
  </si>
  <si>
    <t>Sergio.Pizarro@iefp.pt</t>
  </si>
  <si>
    <t>ANA MARGARIDA DA SILVA BARROS MARTINS</t>
  </si>
  <si>
    <t>ANA.B.MARTINS@IEFP.PT</t>
  </si>
  <si>
    <t>MARIA LUISA ESTRELA SALGADO SARAIVA</t>
  </si>
  <si>
    <t>maria.saraiva@iefp.pt</t>
  </si>
  <si>
    <t>CECÍLIA PEREIRA FIGUEIRA</t>
  </si>
  <si>
    <t>CECILIA.FIGUEIRA@IEFP.PT</t>
  </si>
  <si>
    <t>CRISTINA MARIA SILVA FIGUEIREDO ALEGRIA</t>
  </si>
  <si>
    <t>CRISTINA.ALEGRIA@IEFP.PT</t>
  </si>
  <si>
    <t>CONCEIÇÃO DE SOUSA DE PINHO</t>
  </si>
  <si>
    <t>conceicao.pinho@iefp.pt</t>
  </si>
  <si>
    <t>JOÃO FRANCISCO CABRAL LEITÃO MOURA</t>
  </si>
  <si>
    <t>JOAO.L.MOURA@IEFP.PT</t>
  </si>
  <si>
    <t>JOSÉ MÁRCIO DE FREITAS ALMEIDA</t>
  </si>
  <si>
    <t>JOSE.F.ALMEIDA@IEFP.PT</t>
  </si>
  <si>
    <t>PALMIRA OLIVEIRA PINTO BARBOSA QUEIRÓS</t>
  </si>
  <si>
    <t>palmira.queiros@iefp.pt</t>
  </si>
  <si>
    <t>UNIÃO DAS FREGUESIAS DE MAMOUROS, ALVA E RIBOLHOS</t>
  </si>
  <si>
    <t>NATALINA MARIA GOMES DE OLIVEIRA</t>
  </si>
  <si>
    <t>NATALINA.OLIVEIRA@IEFP.PT</t>
  </si>
  <si>
    <t>UNIÃO DAS FREGUESIAS DE MEZIO E MOURA MORTA</t>
  </si>
  <si>
    <t>SANDRA MANUELA BORGES ALVES</t>
  </si>
  <si>
    <t>SANDRA.M.ALVES@IEFP.PT</t>
  </si>
  <si>
    <t>UNIÃO DAS FREGUESIAS DE PARADA DE ESTER E ESTER</t>
  </si>
  <si>
    <t>SUSANA CRISTINA ALVES SILVA</t>
  </si>
  <si>
    <t>SUSANA.A.SILVA@IEFP.PT</t>
  </si>
  <si>
    <t>UNIÃO DAS FREGUESIAS DE PICÃO E ERMIDA</t>
  </si>
  <si>
    <t>MARIA GASPAR</t>
  </si>
  <si>
    <t>maria.gaspar@iefp.pt</t>
  </si>
  <si>
    <t>UNIÃO DAS FREGUESIAS DE RERIZ E GAFANHÃO</t>
  </si>
  <si>
    <t>SÉRGIO MOUTINHO MIGUEL</t>
  </si>
  <si>
    <t>sergio.miguel@iefp.pt</t>
  </si>
  <si>
    <t>MICAELA DA SILVA CUNHA GONÇALVES MOURA</t>
  </si>
  <si>
    <t>micaela.moura@iefp.pt</t>
  </si>
  <si>
    <t>UNIÃO DAS FREGUESIAS DE OLIVEIRA DE FRADES, SOUTO DE LAFÕES E SEJÃES</t>
  </si>
  <si>
    <t>ANABELA DOS SANTOS CHAMBEL ROSADO</t>
  </si>
  <si>
    <t>ANABELA.SANTOS.ROSADO@IEFP.PT</t>
  </si>
  <si>
    <t>ELSA MARIA ROCHA TEIXEIRA DIAS</t>
  </si>
  <si>
    <t>elsa.teixeira@iefp.pt</t>
  </si>
  <si>
    <t>MAGDA ZITA FERREIRA MARTINS DO VALE</t>
  </si>
  <si>
    <t>Magda.Vale@iefp.pt</t>
  </si>
  <si>
    <t>GRACIOSA DA CONCEIÇÃO MOREIRA</t>
  </si>
  <si>
    <t>graciosa.moreira@iefp.pt</t>
  </si>
  <si>
    <t>SANDRA TERESA FERNANDES GARIM</t>
  </si>
  <si>
    <t>SANDRA.GARIM@IEFP.PT</t>
  </si>
  <si>
    <t>UNIÃO DAS FREGUESIAS DE ARCA E VARZIELAS</t>
  </si>
  <si>
    <t>CARLA CRISTINA PEREIRA MARTINS DOS SANTOS</t>
  </si>
  <si>
    <t>carla.m.santos@iefp.pt</t>
  </si>
  <si>
    <t>UNIÃO DAS FREGUESIAS DE DESTRIZ E REIGOSO</t>
  </si>
  <si>
    <t>SÓNIA GISELA DOMINGUES ALVES</t>
  </si>
  <si>
    <t>SONIA.ALVES@IEFP.PT</t>
  </si>
  <si>
    <t>NUNO GUARDADO MOREIRA DA FONSECA CASTEL-BRANCO</t>
  </si>
  <si>
    <t>NUNO.BRANCO@IEFP.PT</t>
  </si>
  <si>
    <t>SUSANA MARIA STUART DE VASCONCELOS M SOARES</t>
  </si>
  <si>
    <t>SUSANA.SOARES@IEFP.PT</t>
  </si>
  <si>
    <t>VITOR MANUEL DA ROCHA MARQUES</t>
  </si>
  <si>
    <t>VITOR.MARQUES@IEFP.PT</t>
  </si>
  <si>
    <t>HELIA BROTAS</t>
  </si>
  <si>
    <t>helia.brotas@iefp.pt</t>
  </si>
  <si>
    <t>BEATRIZ AMELIA DE SOUSA SEIA MENDES</t>
  </si>
  <si>
    <t>beatriz.mendes@iefp.pt</t>
  </si>
  <si>
    <t>FERNANDO MANUEL RODRIGUES NETO</t>
  </si>
  <si>
    <t>fernando.neto@iefp.pt</t>
  </si>
  <si>
    <t>TERESA MARIA ALVES LOURENÇO</t>
  </si>
  <si>
    <t>teresa.lourenco@iefp.pt</t>
  </si>
  <si>
    <t>UNIÃO DAS FREGUESIAS DE SÃO PEDRO DO SUL, VÁRZEA E BAIÕES</t>
  </si>
  <si>
    <t>MARLENE DOS REIS</t>
  </si>
  <si>
    <t>MARLENE.REIS@IEFP.PT</t>
  </si>
  <si>
    <t>ANA PAULA OLIVEIRA MARQUES</t>
  </si>
  <si>
    <t>ana.o.marques@iefp.pt</t>
  </si>
  <si>
    <t>EUNICE MARIA VENTURA PEREIRA AFONSO</t>
  </si>
  <si>
    <t>EUNICE.AFONSO@IEFP.PT</t>
  </si>
  <si>
    <t>UNIÃO DAS FREGUESIAS DE CARVALHAIS E CANDAL</t>
  </si>
  <si>
    <t>MARIA CRISTINA MOREIRA FERNANDES</t>
  </si>
  <si>
    <t>maria.m.fernandes@iefp.pt</t>
  </si>
  <si>
    <t>CARLA MARIA LAMEIRAO MONTEIRO FERNANDES AUGUSTO</t>
  </si>
  <si>
    <t>carla.augusto@iefp.pt</t>
  </si>
  <si>
    <t>UNIÃO DAS FREGUESIAS DE SANTA CRUZ DA TRAPA E SÃO CRISTÓVÃO DE LAFÕES</t>
  </si>
  <si>
    <t>MARIA DULCE GASPAR CARDOSO</t>
  </si>
  <si>
    <t>maria.g.cardoso@iefp.pt</t>
  </si>
  <si>
    <t>UNIÃO DAS FREGUESIAS DE SÃO MARTINHO DAS MOITAS E COVAS DO RIO</t>
  </si>
  <si>
    <t>ROSÁLIA MARIA HENRIQUES PINTO</t>
  </si>
  <si>
    <t>rosalia.pinto@iefp.pt</t>
  </si>
  <si>
    <t>MARINA CARLA NUNES CAMPOS</t>
  </si>
  <si>
    <t>marina.campos@iefp.pt</t>
  </si>
  <si>
    <t>LÉNIA MARIA GONÇALVES SOBRAL</t>
  </si>
  <si>
    <t>lenia.sobral@iefp.pt</t>
  </si>
  <si>
    <t>PAULA CRISTINA CAETANO DE OLIVEIRA GONÇALVES</t>
  </si>
  <si>
    <t>PAULA.C.C.GONCALVES@IEFP.PT</t>
  </si>
  <si>
    <t>ANABELA AREIAS MARTINHO</t>
  </si>
  <si>
    <t>anabela.martinho@iefp.pt</t>
  </si>
  <si>
    <t>MARIA JULIETA DUARTE CORREIA TAVARES</t>
  </si>
  <si>
    <t>julieta.tavares@iefp.pt</t>
  </si>
  <si>
    <t>PATRICIA CLAUDIA P. N. RODRIGUES LOPES</t>
  </si>
  <si>
    <t>patricia.lopes@iefp.pt</t>
  </si>
  <si>
    <t>PAULA CRISTINA MATA GALROTE MENDES</t>
  </si>
  <si>
    <t>paula.mendes@iefp.pt</t>
  </si>
  <si>
    <t>UNIÃO DAS FREGUESIAS DE CAMBRA E CARVALHAL DE VERMILHAS</t>
  </si>
  <si>
    <t>PAULA ISABEL LUIS COELHO MARQUES</t>
  </si>
  <si>
    <t>paula.l.coelho@iefp.pt</t>
  </si>
  <si>
    <t>UNIÃO DAS FREGUESIAS DE FATAUNÇOS E FIGUEIREDO DAS DONAS</t>
  </si>
  <si>
    <t>VITOR MANUEL BENTO BRAGANCA</t>
  </si>
  <si>
    <t>vitor.braganca@iefp.pt</t>
  </si>
  <si>
    <t>UNIÃO DAS FREGUESIAS DE VOUZELA E PAÇOS DE VILHARIGUES</t>
  </si>
  <si>
    <t>MARIA DO CEU SILVA</t>
  </si>
  <si>
    <t>CÁTIA ALEXANDRA GONÇALVES DA SILVA</t>
  </si>
  <si>
    <t>CATIA.SILVA@IEFP.PT</t>
  </si>
  <si>
    <t>SUSANA SIMÕES LOPES CLEMENTE</t>
  </si>
  <si>
    <t>susana.clemente@iefp.pt</t>
  </si>
  <si>
    <t>UNIÃO DAS FREGUESIAS DE AGUIAR DA BEIRA E CORUCHE</t>
  </si>
  <si>
    <t>DULCE NEVES FELIX MONTEIRO</t>
  </si>
  <si>
    <t>dulce.monteiro@iefp.pt</t>
  </si>
  <si>
    <t>CARLOS JOSÉ DOS SANTOS RODRIGUES</t>
  </si>
  <si>
    <t>carlos.s.rodrigues@iefp.pt</t>
  </si>
  <si>
    <t>ANA CATARINA ALVES CAMPOS LEITÃO COUTO</t>
  </si>
  <si>
    <t>ana.couto@iefp.pt</t>
  </si>
  <si>
    <t>MANUELA DA CONCEICAO ESTEVAO BARRANQUEIRO CORREIA</t>
  </si>
  <si>
    <t>manuela.correia@iefp.pt</t>
  </si>
  <si>
    <t>ROSA MARIA FERREIRA DIAS</t>
  </si>
  <si>
    <t>rosa.dias@iefp.pt</t>
  </si>
  <si>
    <t>JORGE MANUEL JANEIRO</t>
  </si>
  <si>
    <t>jorge.janeiro@iefp.pt</t>
  </si>
  <si>
    <t>ANABELA BASTOS LOURENÇO</t>
  </si>
  <si>
    <t>anabela.lourenco@iefp.pt</t>
  </si>
  <si>
    <t>MARIA SOFIA BALDAIA DE ALMEIDA</t>
  </si>
  <si>
    <t>maria.sb.almeida@iefp.pt</t>
  </si>
  <si>
    <t>SANDRA DA CONCEICAO LOPES DIAS RODRIGUES</t>
  </si>
  <si>
    <t>sandra.rodrigues@iefp.pt</t>
  </si>
  <si>
    <t>UNIÃO DAS FREGUESIAS DE SEQUEIROS E GRADIZ</t>
  </si>
  <si>
    <t>JOÃO RUI CASANOVA LOURENÇO</t>
  </si>
  <si>
    <t>joao.lourenco@iefp.pt</t>
  </si>
  <si>
    <t>UNIÃO DAS FREGUESIAS DE SOUTO DE AGUIAR DA BEIRA E VALVERDE</t>
  </si>
  <si>
    <t>PATRICIA SEMIRAMIS MATEUS BRANCO LOURENÇO</t>
  </si>
  <si>
    <t>patricia.lourenco@iefp.pt</t>
  </si>
  <si>
    <t>SUSANA ISABEL G. R. C. SILVA GALHOFA</t>
  </si>
  <si>
    <t>susana.galhofa@iefp.pt</t>
  </si>
  <si>
    <t>ELSA CRISTINA CAPELA PEREIRA</t>
  </si>
  <si>
    <t>ELSA.C.PEREIRA@IEFP.PT</t>
  </si>
  <si>
    <t>NOÉMIA LUCIANA PEREIRA TEIXEIRA DA SILVA</t>
  </si>
  <si>
    <t>noemia.silva@iefp.pt</t>
  </si>
  <si>
    <t>JOSÉ FERNANDO CARDOSO CARVALHO COSTA</t>
  </si>
  <si>
    <t>jose.c.costa@iefp.pt</t>
  </si>
  <si>
    <t>ANA RITA FIGUEIREDO RODRIGUES LOPES</t>
  </si>
  <si>
    <t>ana.rita.lopes@iefp.pt</t>
  </si>
  <si>
    <t>SANDRA DOS REIS QUÁ</t>
  </si>
  <si>
    <t>sandra.qua@iefp.pt</t>
  </si>
  <si>
    <t>UNIÃO DAS FREGUESIAS DE MANGUALDE, MESQUITELA E CUNHA ALTA</t>
  </si>
  <si>
    <t>SUSANA PALACIO</t>
  </si>
  <si>
    <t>susana.palacios@iefp.pt</t>
  </si>
  <si>
    <t>SUSANA BAPTISTA MARTINS</t>
  </si>
  <si>
    <t>susana.martins@iefp.pt</t>
  </si>
  <si>
    <t>ANA BELMIRA A. SILVA SOARES</t>
  </si>
  <si>
    <t>ana.soares@iefp.pt</t>
  </si>
  <si>
    <t>ANA ALEXANDRA NOVAIS FIGUEIREDO</t>
  </si>
  <si>
    <t>ANA.A.FIGUEIREDO@IEFP.PT</t>
  </si>
  <si>
    <t>UNIÃO DAS FREGUESIAS DE TAVARES (CHÃS, VÁRZEA E TRAVANCA)</t>
  </si>
  <si>
    <t>FILIPA SOFIA AGUIAR FERREIRA</t>
  </si>
  <si>
    <t>filipa.ferreira@iefp.pt</t>
  </si>
  <si>
    <t>UNIÃO DAS FREGUESIAS DE MOIMENTA DE MACEIRA DÃO E LOBELHE DO MATO</t>
  </si>
  <si>
    <t>ANA FILIPA DOS SANTOS FERNANDES VALENTE</t>
  </si>
  <si>
    <t>ANA.VALENTE@IEFP.PT</t>
  </si>
  <si>
    <t>UNIÃO DAS FREGUESIAS DE SANTIAGO DE CASSURRÃES E PÓVOA DE CERVÃES</t>
  </si>
  <si>
    <t>VERA LUCIA FERNANDES GOMES</t>
  </si>
  <si>
    <t>vera.gomes@iefp.pt</t>
  </si>
  <si>
    <t>ANA LUCIA SANTOS PARREIRA ANASTÁCIO</t>
  </si>
  <si>
    <t>ana.lucia.parreira@iefp.pt</t>
  </si>
  <si>
    <t>JOSE MANUEL SILVA RIBEIRO</t>
  </si>
  <si>
    <t>SUSANA MARGARIDA MACEDO MENDES</t>
  </si>
  <si>
    <t>SUSANA.MENDES@IEFP.PT</t>
  </si>
  <si>
    <t>PATRÍCIA ALEXANDRA COIMBRA BANDARRA DE AGUIAR</t>
  </si>
  <si>
    <t>PATRICIA.AGUIAR@IEFP.PT</t>
  </si>
  <si>
    <t>JOÃO PAULO MORAIS CABRAL</t>
  </si>
  <si>
    <t>JOAO.P.CABRAL@IEFP.PT</t>
  </si>
  <si>
    <t>UNIÃO DAS FREGUESIAS DE CARVALHAL REDONDO E AGUIEIRA</t>
  </si>
  <si>
    <t>MARIA PIEDADE PINTO PEREIRA</t>
  </si>
  <si>
    <t>maria.pereira@iefp.pt</t>
  </si>
  <si>
    <t>UNIÃO DAS FREGUESIAS DE SANTAR E MOREIRA</t>
  </si>
  <si>
    <t>NELSON PERES</t>
  </si>
  <si>
    <t>nelson.peres@iefp.pt</t>
  </si>
  <si>
    <t>SÓNIA PESTANA SERRÃO FRANÇA VIEIRA</t>
  </si>
  <si>
    <t>SONIA.VIEIRA@IEFP.PT</t>
  </si>
  <si>
    <t>CARLA SOFIA PRATES PACHECO</t>
  </si>
  <si>
    <t>carla.pacheco@iefp.pt</t>
  </si>
  <si>
    <t>FERNANDA MARIA FERRÃO IRIO</t>
  </si>
  <si>
    <t>FERNANDA.IRIO@IEFP.PT</t>
  </si>
  <si>
    <t>MARAGARIDA PADEIRO MELO</t>
  </si>
  <si>
    <t>margarida.melo@iefp.pt</t>
  </si>
  <si>
    <t>CARLA DE JESUS MAIA VENTURA</t>
  </si>
  <si>
    <t>carla.ventura@iefp.pt</t>
  </si>
  <si>
    <t>MARIO ANTONIO FREIRE MADEIRA</t>
  </si>
  <si>
    <t>MARIO.MADEIRA@IEFP.PT</t>
  </si>
  <si>
    <t>DONATO JORGE DA FONSECA GOMES OLIVEIRA</t>
  </si>
  <si>
    <t>donato.oliveira@iefp.pt</t>
  </si>
  <si>
    <t>HUGO MANUEL PORTO MORGADO</t>
  </si>
  <si>
    <t>hugo.morgado@iefp.pt</t>
  </si>
  <si>
    <t>PAULA ALEXANDRA TEIXEIRA</t>
  </si>
  <si>
    <t>paula.teixeira@iefp.pt</t>
  </si>
  <si>
    <t>NUNO MIGUEL RIBEIRO DA SILVA</t>
  </si>
  <si>
    <t>nuno.silva@iefp.pt</t>
  </si>
  <si>
    <t>PEDRO MANUEL BATISTA REIS SANTOS</t>
  </si>
  <si>
    <t>PEDRO.SANTOS@IEFP.PT</t>
  </si>
  <si>
    <t>UNIÃO DAS FREGUESIAS DE ANTAS E MATELA</t>
  </si>
  <si>
    <t>ANA ANDREIA REIS MENDES COSTA MATEUS</t>
  </si>
  <si>
    <t>andreia.mateus@iefp.pt</t>
  </si>
  <si>
    <t>UNIÃO DAS FREGUESIAS DE VILA COVA DO COVELO/MARECO</t>
  </si>
  <si>
    <t>HUGO MIGUEL DA SILVA FERREIRA RODRIGUES</t>
  </si>
  <si>
    <t>hugo.rodrigues@iefp.pt</t>
  </si>
  <si>
    <t>FERNANDA MARI ALMEIDA FIGUEIREDO DIAS</t>
  </si>
  <si>
    <t>fernanda.dias@iefp.pt</t>
  </si>
  <si>
    <t>JOSÉ ALBERTO RATO ALVES RABAÇA</t>
  </si>
  <si>
    <t>jose.rabaca@iefp.pt</t>
  </si>
  <si>
    <t>CARMEN DOLORES DOS SANTOS FERREIRA</t>
  </si>
  <si>
    <t>carmen.ferreira@iefp.pt</t>
  </si>
  <si>
    <t>MAGDA DAVINA VASCO FERNANDES PEREIRA</t>
  </si>
  <si>
    <t>magda.pereira@iefp.pt</t>
  </si>
  <si>
    <t>MARIA DE FÁTIMA NEVES OLIVEIRA CARVALHO</t>
  </si>
  <si>
    <t>MARIA.O.CARVALHO@IEFP.PT</t>
  </si>
  <si>
    <t>INÊS VIEIRA</t>
  </si>
  <si>
    <t>INES.VIEIRA@IEFP.PT</t>
  </si>
  <si>
    <t>ALEXANDRA FIGUEIREDO COUTINHO GARRIDO</t>
  </si>
  <si>
    <t>ALEXANDRA.GARRIDO@IEFP.PT</t>
  </si>
  <si>
    <t>SUSANA FILIPA GOMES TEIXEIRA</t>
  </si>
  <si>
    <t>SUSANA.TEIXEIRA@IEFP.PT</t>
  </si>
  <si>
    <t>UNIÃO DAS FREGUESIAS DE ÁGUAS BOAS E FORLES</t>
  </si>
  <si>
    <t>CATARINA ISABEL LAMPREIA MESTRE DA PAZ BICA</t>
  </si>
  <si>
    <t>CATARINA.BICA@IEFP.PT</t>
  </si>
  <si>
    <t>UNIÃO DAS FREGUESIAS DE ROMÃS, DECERMILO E VILA LONGA</t>
  </si>
  <si>
    <t>ANDREIA SOFIA RAMOS FERREIRA</t>
  </si>
  <si>
    <t>SOFIA.FERREIRA@IEFP.PT</t>
  </si>
  <si>
    <t>CARLA ISABEL FERNANDES SIMÕES MARQUES</t>
  </si>
  <si>
    <t>CARLA.MARQUES@IEFP.PT</t>
  </si>
  <si>
    <t>MARIA ARMANDA SILVA MOURA</t>
  </si>
  <si>
    <t>MARIA.A.MOURA@IEFP.PT</t>
  </si>
  <si>
    <t>CLAUDIA CRUZ</t>
  </si>
  <si>
    <t>CLAUDIA.CRUZ@IEFP.PT</t>
  </si>
  <si>
    <t>UNIÃO DAS FREGUESIAS DE VILA NOVA DE PAIVA, ALHAIS E FRÁGUAS</t>
  </si>
  <si>
    <t>ANABELA COUTINHO PARDAL</t>
  </si>
  <si>
    <t>ANABELA.COUTINHO@IEFP.PT</t>
  </si>
  <si>
    <t>SUSANA SOFIA TEIXEIRA DE FREITAS</t>
  </si>
  <si>
    <t>SUSANA.FREITAS@IEFP.PT</t>
  </si>
  <si>
    <t>CRISTINA MARTA BARREIROS SIANO</t>
  </si>
  <si>
    <t>CRISTINA.SIANO@IEFP.PT</t>
  </si>
  <si>
    <t>MARIA DO CEU MEIRELES MATOS CALÇADA</t>
  </si>
  <si>
    <t>maria.calcada@iefp.pt</t>
  </si>
  <si>
    <t>ANTONIO MANUEL FERREIRA PENELA</t>
  </si>
  <si>
    <t>antonio.penela@iefp.pt</t>
  </si>
  <si>
    <t>ANA CRISTINA FERREIRA</t>
  </si>
  <si>
    <t>ana.cristina.ferreira@iefp.pt</t>
  </si>
  <si>
    <t>ANA ISABEL BRITO BALTAZAR</t>
  </si>
  <si>
    <t>Ana.Baltazar@iefp.pt</t>
  </si>
  <si>
    <t>ALEXANDRA CRISTINA M FONSECA</t>
  </si>
  <si>
    <t>alexandra.fonseca@iefp.pt</t>
  </si>
  <si>
    <t>ELSA MARIA PEREIRA REBELO</t>
  </si>
  <si>
    <t>elsa.rebelo@iefp.pt</t>
  </si>
  <si>
    <t>ANTÓNIO JOSÉ SOARES FRANCISCO</t>
  </si>
  <si>
    <t>antonio.francisco@iefp.pt</t>
  </si>
  <si>
    <t>LUIS MANUEL DELGADO MARTINS MIGUEL</t>
  </si>
  <si>
    <t>luis.miguel@iefp.pt</t>
  </si>
  <si>
    <t>ANA MARIA DA SILVA FERREIRA</t>
  </si>
  <si>
    <t>ana.s.ferreira@iefp.pt</t>
  </si>
  <si>
    <t>ANA ISABEL MENDES SILVA</t>
  </si>
  <si>
    <t>ana.m.silva@iefp.pt</t>
  </si>
  <si>
    <t>MARIA ARMINDA CUNHA LEITE</t>
  </si>
  <si>
    <t>maria.leite@iefp.pt</t>
  </si>
  <si>
    <t>MARIA JOAO MARQUES LEMOS BASTOS</t>
  </si>
  <si>
    <t>maria.j.bastos@iefp.pt</t>
  </si>
  <si>
    <t>TERESA MANUELA DIAS</t>
  </si>
  <si>
    <t>manuela.dias@iefp.pt</t>
  </si>
  <si>
    <t>RUI C. A. PINTO</t>
  </si>
  <si>
    <t>rui.c.pinto@iefp.pt</t>
  </si>
  <si>
    <t>CRISTINA DE JESUS ALVES FERNANDES</t>
  </si>
  <si>
    <t>cristina.fernandes@iefp.pt</t>
  </si>
  <si>
    <t>VIVIANA PATROCINIO SARMENTO PINTO MACHADO</t>
  </si>
  <si>
    <t>viviana.machado@iefp.pt</t>
  </si>
  <si>
    <t>ANA BRANCA CARVALHO MOURA</t>
  </si>
  <si>
    <t>ana.moura@iefp.pt</t>
  </si>
  <si>
    <t>FLORBELA LOPES ZAGALO DE LIMA CHARNEIRA</t>
  </si>
  <si>
    <t>florbela.charneira@iefp.pt</t>
  </si>
  <si>
    <t>UNIÃO DAS FREGUESIAS DE BARREIROS E CEPÕES</t>
  </si>
  <si>
    <t>MARIA ADELAIDE RODRIGUES DE CARVALHO</t>
  </si>
  <si>
    <t>adelaide.carvalho@iefp.pt</t>
  </si>
  <si>
    <t>UNIÃO DAS FREGUESIAS DE BOA ALDEIA, FARMINHÃO E TORREDEITA</t>
  </si>
  <si>
    <t>SUSANA MARIA SILVA OLIVEIRA</t>
  </si>
  <si>
    <t>SUSANA.OLIVEIRA@IEFP.PT</t>
  </si>
  <si>
    <t>COUTOS DE VISEU</t>
  </si>
  <si>
    <t>DUMIA FELICIDDAE</t>
  </si>
  <si>
    <t>dumia.ferreira@iefp.pt</t>
  </si>
  <si>
    <t>UNIÃO DAS FREGUESIAS DE FAÍL E VILA CHÃ DE SÁ</t>
  </si>
  <si>
    <t>ANABELA DE ALMEIDA ROSADO</t>
  </si>
  <si>
    <t>anabela.rosado@iefp.pt</t>
  </si>
  <si>
    <t>REPESES E SÃO SALVADOR</t>
  </si>
  <si>
    <t>ROSA MARIA ALMEIDA MENDES SILVA RODRIGUES</t>
  </si>
  <si>
    <t>SÃO CIPRIANO E VIL DE SOUTO</t>
  </si>
  <si>
    <t>SARA ALEXANDRA DOS SANTOS MOURA</t>
  </si>
  <si>
    <t>sara.a.moura@iefp.pt</t>
  </si>
  <si>
    <t>ANA PATRICIA DA SILVA CARRANCHO</t>
  </si>
  <si>
    <t>ana.carrancho@iefp.pt</t>
  </si>
  <si>
    <t>ALDA CRISTINA MENDES DA SILVA BORDEIRA BELO</t>
  </si>
  <si>
    <t>alda.belo@iefp.pt</t>
  </si>
  <si>
    <t>Beiras e Serra da Estrela</t>
  </si>
  <si>
    <t>Serviço de Emprego de Guarda</t>
  </si>
  <si>
    <t>MARIA ISABEL MARTINS CANAS</t>
  </si>
  <si>
    <t>maria.m.canas@iefp.pt</t>
  </si>
  <si>
    <t>Serviço de Emprego da Guarda</t>
  </si>
  <si>
    <t>PEDRO VICENTE RODRIGUES DOS SANTOS BERNARDINO</t>
  </si>
  <si>
    <t>pedro.bernardino@iefp.pt</t>
  </si>
  <si>
    <t>ALBERTO EDUARDO FERNANDES PEREIRA DA COSTA</t>
  </si>
  <si>
    <t>alberto.p.costa@iefp.pt</t>
  </si>
  <si>
    <t>UNIÃO DAS FREGUESIAS DE CELORICO (SÃO PEDRO E SANTA MARIA) E VILA BOA DO MONDEGO</t>
  </si>
  <si>
    <t>ESPERANÇA MARTINS MESTRE</t>
  </si>
  <si>
    <t>esperanca.mestre@iefp.pt</t>
  </si>
  <si>
    <t>LIZETE MARIA BORGES OLIVEIRA</t>
  </si>
  <si>
    <t>lizete.oliveira@iefp.pt</t>
  </si>
  <si>
    <t>SILVIA CARVALHO LEITE</t>
  </si>
  <si>
    <t>silvia.leite@iefp.pt</t>
  </si>
  <si>
    <t>ISABEL CRISTINA FERREIRA TEIXEIRA</t>
  </si>
  <si>
    <t>cristina.teixeira@iefp.pt</t>
  </si>
  <si>
    <t>MARCO FILIPE COSTA RIBEIRO E SILVA</t>
  </si>
  <si>
    <t>marco.f.silva@iefp.pt</t>
  </si>
  <si>
    <t>ANA CRISTINA MOURA DE ALMEIDA CÂNDIDO BATISTA</t>
  </si>
  <si>
    <t>ana.batista@iefp.pt</t>
  </si>
  <si>
    <t>ANA CRISTINA BRANCO</t>
  </si>
  <si>
    <t>ana.j.branco@iefp.pt</t>
  </si>
  <si>
    <t>CARLA SUSANA SIMÕES FERNANDES</t>
  </si>
  <si>
    <t>carla.s.fernandes@iefp.pt</t>
  </si>
  <si>
    <t>CÉLIA MARIA COSTA MARCHÃO DE CASTANHEIRA</t>
  </si>
  <si>
    <t>celia.castanheira@iefp.pt</t>
  </si>
  <si>
    <t>UNIÃO DAS FREGUESIAS DE CORTIÇÔ DA SERRA, VIDE ENTRE VINHAS E SALGUEIRAIS</t>
  </si>
  <si>
    <t>MARIA FORTES FLORES DOS REIS</t>
  </si>
  <si>
    <t>maria.f.reis@iefp.pt</t>
  </si>
  <si>
    <t>UNIÃO DAS FREGUESIAS DE AÇORES E VELOSA</t>
  </si>
  <si>
    <t>SANDRA CRISTINA SILVA AMARO</t>
  </si>
  <si>
    <t>sandra.amaro@iefp.pt</t>
  </si>
  <si>
    <t>SUSANA MARIA DE PINA E SILVA COSTA</t>
  </si>
  <si>
    <t>susana.s.costa@iefp.pt</t>
  </si>
  <si>
    <t>UNIÃO DAS FREGUESIAS DE RAPA E CADAFAZ</t>
  </si>
  <si>
    <t>DÁLIA ISABEL VILAS BOAS DE LIMA ALVES</t>
  </si>
  <si>
    <t>dalia.alves@iefp.pt</t>
  </si>
  <si>
    <t>SARA ELISABETE DA SILVA VILAR</t>
  </si>
  <si>
    <t>sara.vilar@iefp.pt</t>
  </si>
  <si>
    <t>ANA PAULA COELHO MAGALÃES MOREIRA</t>
  </si>
  <si>
    <t>ana.p.magalhaes@iefp.pt</t>
  </si>
  <si>
    <t>MARIA SUZANA DA SILVA CARDOSO ALVES REBELO</t>
  </si>
  <si>
    <t>MARIA.REBELO@IEFP.PT</t>
  </si>
  <si>
    <t>CLAUDIA CRISTINA SANATA COSTA SANTOS</t>
  </si>
  <si>
    <t>claudia.santos@iefp.pt</t>
  </si>
  <si>
    <t>ANA MARIA LAFREIRO VIDINHA TEIXEIRA</t>
  </si>
  <si>
    <t>ana.v.teixeira@iefp.pt</t>
  </si>
  <si>
    <t>CARLA SOFIA DA SILVA MARTINS</t>
  </si>
  <si>
    <t>CARLA.S.MARTINS@IEFP.PT</t>
  </si>
  <si>
    <t>RUI JOSE PIRES COSTA</t>
  </si>
  <si>
    <t>rui.costa@iefp.pt</t>
  </si>
  <si>
    <t>RITA ALEXANDRA MACHADO CRUZ</t>
  </si>
  <si>
    <t>rita.m.cruz@iefp.pt</t>
  </si>
  <si>
    <t>JOÃO CARLOS MENDES DA SILVA</t>
  </si>
  <si>
    <t>joao.m.silva@iefp.pt</t>
  </si>
  <si>
    <t>ZITA GRAÇA TEIXEIRA PEREIRA</t>
  </si>
  <si>
    <t>zita.pereira@iefp.pt</t>
  </si>
  <si>
    <t>MARCO PAULO DE FREITAS MALANHO</t>
  </si>
  <si>
    <t>marco.malanho@iefp.pt</t>
  </si>
  <si>
    <t>DINA CARLA NUNO MENINAS MIRA DOS SANTOS</t>
  </si>
  <si>
    <t>dina.santos@iefp.pt</t>
  </si>
  <si>
    <t>MARIA JOÃO MARTINS CIRILO MENDONÇA SANTOS</t>
  </si>
  <si>
    <t>MARIA.M.SANTOS@IEFP.PT</t>
  </si>
  <si>
    <t>MADALENA MARIA MARTINS DIAS</t>
  </si>
  <si>
    <t>madalena.m.dias@iefp.pt</t>
  </si>
  <si>
    <t>MARIA JOAO DA SILVA FERREIRA</t>
  </si>
  <si>
    <t>maria.s.ferreira@iefp.pt</t>
  </si>
  <si>
    <t>SANDRA MARISA VALDEMAR</t>
  </si>
  <si>
    <t>sandra.valdemar@iefp.pt</t>
  </si>
  <si>
    <t>EDSON MANSO</t>
  </si>
  <si>
    <t>edson.manso@iefp.pt</t>
  </si>
  <si>
    <t>ANGELA MARIA RODRIGUES</t>
  </si>
  <si>
    <t>angela.rodrigues@iefp.pt</t>
  </si>
  <si>
    <t>PAULA CRISTINA SOARES DOS SANTOS ABRANTES</t>
  </si>
  <si>
    <t>PAULA.ABRANTES@IEFP.PT</t>
  </si>
  <si>
    <t>PAULA CRISTINA SANTOS MARQUES</t>
  </si>
  <si>
    <t>paula.marques@iefp.pt</t>
  </si>
  <si>
    <t>HUMBERTO ALEXANDRE DAS NEVES VAZ</t>
  </si>
  <si>
    <t>humberto.vaz@iefp.pt</t>
  </si>
  <si>
    <t>FILIPE JORGE VAZ</t>
  </si>
  <si>
    <t>filipe.vaz@iefp.pt</t>
  </si>
  <si>
    <t>MARGARIDA PEDRO</t>
  </si>
  <si>
    <t>margarida.pedro@iefp.pt</t>
  </si>
  <si>
    <t>MARIA ADÉLIA DE SOUSA VARELA E SILVA</t>
  </si>
  <si>
    <t>maria.v.silva@iefp.pt</t>
  </si>
  <si>
    <t>CARLA CATURNA</t>
  </si>
  <si>
    <t>carla.caturna@iefp.pt</t>
  </si>
  <si>
    <t>LUCÍLIA MARIA CABRAL FERREIRA</t>
  </si>
  <si>
    <t>LUCILIA.C.FERREIRA@IEFP.PT</t>
  </si>
  <si>
    <t>MARIA ARMINDA FERREIRA DE SOUSA</t>
  </si>
  <si>
    <t>arminda.sousa@iefp.pt</t>
  </si>
  <si>
    <t>EDGAR ALVES MIGUEL</t>
  </si>
  <si>
    <t>edgar.miguel@iefp.pt</t>
  </si>
  <si>
    <t>OLGA MARIA SORAIA SILVA DIAS</t>
  </si>
  <si>
    <t>olga.dias@iefp.pt</t>
  </si>
  <si>
    <t>ANA CATARINA QUARESMA MORGADINHO</t>
  </si>
  <si>
    <t>ana.morgadinho@iefp.pt</t>
  </si>
  <si>
    <t>JOÃO PAULO FAUSTINO FRAGOSO</t>
  </si>
  <si>
    <t>joao.fragoso@iefp.pt</t>
  </si>
  <si>
    <t>MARIA HELENA MARTINS CERQUEIRA FERNANDES</t>
  </si>
  <si>
    <t>maria.c.fernandes@iefp.pt</t>
  </si>
  <si>
    <t>UNIÃO DE FREGUESIAS DE AVELÃS DE AMBOM E ROCAMONDO</t>
  </si>
  <si>
    <t>CATARINA DUARTE</t>
  </si>
  <si>
    <t>UNIÃO DE FREGUESIAS DE CORUJEIRA E TRINTA</t>
  </si>
  <si>
    <t>CATARINA JOSE LOPES DUARTE</t>
  </si>
  <si>
    <t>CATARINA.J.DUARTE@IEFP.PT</t>
  </si>
  <si>
    <t>UNIÃO DE FREGUESIAS DE MIZARELA, PÊRO SOARES E VILA SOEIRO</t>
  </si>
  <si>
    <t>ANA FILIPA MARTINS</t>
  </si>
  <si>
    <t>ANA.F.MARTINS@IEFP.PT</t>
  </si>
  <si>
    <t>UNIÃO DE FREGUESIAS DE POUSADE E ALBARDO</t>
  </si>
  <si>
    <t>ANDREIA RICARDO</t>
  </si>
  <si>
    <t>UNIÃO DE FREGUESIAS DE ROCHOSO E MONTE MARGARIDA</t>
  </si>
  <si>
    <t>MARCO BARRADAS</t>
  </si>
  <si>
    <t>SANDRA CRISTINA RAMOS PAIVA</t>
  </si>
  <si>
    <t>PAULA ALEXANDRE TOMÉ BARBOSA</t>
  </si>
  <si>
    <t>IRENE MARIA FERNANDES RIBEIRO</t>
  </si>
  <si>
    <t>irene.ribeiro@iefp.pt</t>
  </si>
  <si>
    <t>ANA LUÍSA EVANGELISTA GOMES</t>
  </si>
  <si>
    <t>ANA.GOMES@IEFP.PT</t>
  </si>
  <si>
    <t>ANA TERESA ROQUE PRUDÊNCIO</t>
  </si>
  <si>
    <t>ANA.PRUDENCIO@IEFP.PT</t>
  </si>
  <si>
    <t>FÁBIO MIGUEL NUNES DA SILVA</t>
  </si>
  <si>
    <t>FABIO.SILVA@IEFP.PT</t>
  </si>
  <si>
    <t>LAURA SANTOS</t>
  </si>
  <si>
    <t>LAURA.SANTOS@IEFP.PT</t>
  </si>
  <si>
    <t>LÚCIA ADRIANA MALHEIRO EREIRAS</t>
  </si>
  <si>
    <t>LUCIA.EREIRAS@IEFP.PT</t>
  </si>
  <si>
    <t>MARIA CATARINA DA COSTA FERREIRA</t>
  </si>
  <si>
    <t>MARIA.C.FERREIRA@IEFP.PT</t>
  </si>
  <si>
    <t>VANIA GOMES</t>
  </si>
  <si>
    <t>VANIA.GOMES@IEFP.PT</t>
  </si>
  <si>
    <t>ANA GUIMARAES CAMPOS</t>
  </si>
  <si>
    <t>ANDRE FILIPE MENDES FERREIRA</t>
  </si>
  <si>
    <t>ANDRE.FERREIRA@IEFP.PT</t>
  </si>
  <si>
    <t>ARLETE CARVALHO</t>
  </si>
  <si>
    <t>HUGO JOSÉ FERREIRA RIBEIRO</t>
  </si>
  <si>
    <t>HUGO.RIBEIRO@IEFP.PT</t>
  </si>
  <si>
    <t>IVO FERNANDO MOREIRA FERREIRA</t>
  </si>
  <si>
    <t>LUIS DIOGO BRÁS DO REGO</t>
  </si>
  <si>
    <t>MANUELA RIBEIRO</t>
  </si>
  <si>
    <t>PATRICIA.RIBEIRO@IEFP.PT</t>
  </si>
  <si>
    <t>MARIA ISABEL DE FREITAS PEIXOTO</t>
  </si>
  <si>
    <t>MARIA.PEIXOTO@IEFP.PT</t>
  </si>
  <si>
    <t>NIDIA AZEVEDO</t>
  </si>
  <si>
    <t>RODOLFO CARDOSO GUIMARAES</t>
  </si>
  <si>
    <t>SUSANA PATRICIA ALMEIDA SANTOS</t>
  </si>
  <si>
    <t>SUSANA.SANTOS@IEFP.PT</t>
  </si>
  <si>
    <t>TIAGO MIGUEL AZEVEDO DUARTE PINTO DE  SOUSA</t>
  </si>
  <si>
    <t>TIAGO.SOUSA@IEFP.PT</t>
  </si>
  <si>
    <t>FRANCISCO JORGE LIMA ESTEVES</t>
  </si>
  <si>
    <t>FRANCISCO.ESTEVES@IEFP.PT</t>
  </si>
  <si>
    <t>MARIANA GONCALVES</t>
  </si>
  <si>
    <t>JOSUÉ DA COSTA VIEIRA</t>
  </si>
  <si>
    <t>JOSUE.VIEIRA@IEFP.PT</t>
  </si>
  <si>
    <t>LUIS MIGUEL PINTO DE CARVALHO</t>
  </si>
  <si>
    <t>LUIS.CARVALHO@IEFP.PT</t>
  </si>
  <si>
    <t>ÁLVARO RUI SANTOS TAVARES</t>
  </si>
  <si>
    <t>ALVARO.TAVARES@IEFP.PT</t>
  </si>
  <si>
    <t>ANA BATISTA</t>
  </si>
  <si>
    <t>ANA.BAPTISTA@IEFP.PT</t>
  </si>
  <si>
    <t>JOÃO FRANCISCO POMBO MERUJE</t>
  </si>
  <si>
    <t>JOAO.MERUJE@IEFP.PT</t>
  </si>
  <si>
    <t>ANDREIA ALVES</t>
  </si>
  <si>
    <t>ANDREIA.ALVES@IEFP.PT</t>
  </si>
  <si>
    <t>SAMUEL SOARES</t>
  </si>
  <si>
    <t>SAMUEL.SOARES@IEFP.PT</t>
  </si>
  <si>
    <t>UNIÃO DAS FREGUESIAS DO SABUGAL E ALDEIA DE SANTO ANTÓNIO</t>
  </si>
  <si>
    <t>TÂNIA FILIPA DIAS FARINHA</t>
  </si>
  <si>
    <t>VANIA SOFIA SEQUEIRA UMBELINO</t>
  </si>
  <si>
    <t>ANA ISABEL GOMES MIRANDA</t>
  </si>
  <si>
    <t>ANA.MIRANDA@IEFP.PT</t>
  </si>
  <si>
    <t>UNIÃO DAS FREGUESIAS DE ALDEIA DA RIBEIRA, VILAR MAIOR E BADAMALOS</t>
  </si>
  <si>
    <t>MARIA MARGARIDA RAMOS</t>
  </si>
  <si>
    <t>MARGARIDA.PEIXOTO@IEFP.PT</t>
  </si>
  <si>
    <t>UNIÃO DAS FREGUESIAS DE LAJEOSA E FORCALHOS</t>
  </si>
  <si>
    <t>TIAGO EMANUEL DOS RAMOS MARQUES HENRIQUES</t>
  </si>
  <si>
    <t>TIAGO.HENRIQUES@IEFP.PT</t>
  </si>
  <si>
    <t>UNIÃO DAS FREGUESIAS DE RUVINA, RUIVÓS E VALE DAS ÉGUAS</t>
  </si>
  <si>
    <t>NUNO FILIPE SILVA SANTOS</t>
  </si>
  <si>
    <t>NUNO.S.SANTOS@IEFP.PT</t>
  </si>
  <si>
    <t>UNIÃO DAS FREGUESIAS DE SANTO ESTÊVÃO E MOITA</t>
  </si>
  <si>
    <t>MARIA DALILA AMARAL</t>
  </si>
  <si>
    <t>UNIÃO DAS FREGUESIAS DE SEIXO DO CÔA E VALE LONGO</t>
  </si>
  <si>
    <t>TIAGO CRUZ</t>
  </si>
  <si>
    <t>TIAGO.CRUZ@IEFP.PT</t>
  </si>
  <si>
    <t>MANUEL ANTONIO REBELO FERREIRA</t>
  </si>
  <si>
    <t>manuel.r.ferreira@iefp.pt</t>
  </si>
  <si>
    <t>UNIÃO DAS FREGUESIAS DE POUSAFOLES DO BISPO, PENA LOBO E LOMBA</t>
  </si>
  <si>
    <t>CELESTINA LUISA FERREIRA SILVA</t>
  </si>
  <si>
    <t>celestina.silva@iefp.pt</t>
  </si>
  <si>
    <t>ISABEL MARIA ROCHA DIAS PINHEIRO OLIVEIRA</t>
  </si>
  <si>
    <t>ISABEL.OLIVEIRA@IEFP.PT</t>
  </si>
  <si>
    <t>CANDIDO AUGUSTO PIRES ZOIO</t>
  </si>
  <si>
    <t>candido.zoio@iefp.pt</t>
  </si>
  <si>
    <t>LEOPOLDO MARTINS RODRIGUES</t>
  </si>
  <si>
    <t>leopoldo.rodrigues@iefp.pt</t>
  </si>
  <si>
    <t>Beira Baixa</t>
  </si>
  <si>
    <t>GONCALO AMANDIO ALBUQUERQUE</t>
  </si>
  <si>
    <t>goncalo.ginestal@iefp.pt</t>
  </si>
  <si>
    <t>FERNANDA MARIA DO SACRAMENTO MESQUITA</t>
  </si>
  <si>
    <t>fernanda.m.mesquita@iefp.pt</t>
  </si>
  <si>
    <t>LUISA AUGUSTA OLIVEIRA N. SILVA</t>
  </si>
  <si>
    <t>luisa.silva@iefp.pt</t>
  </si>
  <si>
    <t>PAULA CRISTINA DE SOUSA AZEVEDO</t>
  </si>
  <si>
    <t>paula.s.azevedo@iefp.pt</t>
  </si>
  <si>
    <t>MARIA ILDA BRUM DA COSTA</t>
  </si>
  <si>
    <t>ilda.b.costa@iefp.pt</t>
  </si>
  <si>
    <t>LUÍS MANUEL RIBEIRO</t>
  </si>
  <si>
    <t>LUIS.M.RIBEIRO@IEFP.PT</t>
  </si>
  <si>
    <t>FRANCISCO JOSE SOUSA AZEVEDO</t>
  </si>
  <si>
    <t>FRANCISCO.AZEVEDO@IEFP.PT</t>
  </si>
  <si>
    <t>MANUELA AMARAL SILVA ESPOJEIRA</t>
  </si>
  <si>
    <t>manuela.espojeira@iefp.pt</t>
  </si>
  <si>
    <t>CLÁUDIA MARIA LIMA TEIXEIRA</t>
  </si>
  <si>
    <t>claudia.teixeira@iefp.pt</t>
  </si>
  <si>
    <t>MARIA DE FATIMA ANTUNES VENTURA</t>
  </si>
  <si>
    <t>FATIMA.VENTURA@IEFP.PT</t>
  </si>
  <si>
    <t>CLÁUDIA SUSANA DE OLIVEIRA MANITO MENDES</t>
  </si>
  <si>
    <t>claudia.mendes@iefp.pt</t>
  </si>
  <si>
    <t>MARIA TERESA LOUREIRA VELOSO</t>
  </si>
  <si>
    <t>maria.veloso@iefp.pt</t>
  </si>
  <si>
    <t>NÁDIA RAQUEL SILVA SANTOS</t>
  </si>
  <si>
    <t>nadia.santos@iefp.pt</t>
  </si>
  <si>
    <t>RITA MARIELA FRAZAO PEDROSO GONCALVES</t>
  </si>
  <si>
    <t>rita.goncalves@iefp.pt</t>
  </si>
  <si>
    <t>UNIÃO DAS FREGUESIAS DE CEBOLAIS DE CIMA E RETAXO</t>
  </si>
  <si>
    <t>DANIELA MARGARIDA TOMÁS SILVA</t>
  </si>
  <si>
    <t>UNIÃO DAS FREGUESIAS DE ESCALOS DE BAIXO E MATA</t>
  </si>
  <si>
    <t>DANIELA GIL SOUSA</t>
  </si>
  <si>
    <t>daniela.sousa@iefp.pt</t>
  </si>
  <si>
    <t>UNIÃO DAS FREGUESIAS DE ESCALOS DE CIMA E LOUSA</t>
  </si>
  <si>
    <t>JOÃO TIAGO FERREIRA ALVES</t>
  </si>
  <si>
    <t>JOAO.ALVES@IEFP.PT</t>
  </si>
  <si>
    <t>UNIÃO DAS FREGUESIAS DE FREIXIAL E JUNCAL DO CAMPO</t>
  </si>
  <si>
    <t>LILIANA ANDREIA FONSECA</t>
  </si>
  <si>
    <t>LILIANA.FONSECA@IEFP.PT</t>
  </si>
  <si>
    <t>UNIÃO DAS FREGUESIAS DE NINHO DO AÇOR E SOBRAL DO CAMPO</t>
  </si>
  <si>
    <t>SÓNIA CRISTINA ROSA BARBOSA</t>
  </si>
  <si>
    <t>SONIA.R.BARBOSA@IEFP.PT</t>
  </si>
  <si>
    <t>UNIÃO DAS FREGUESIAS DE PÓVOA DE RIO DE MOINHOS E CAFEDE</t>
  </si>
  <si>
    <t>MARIA FATIMA TEIXEIRA MARTINS</t>
  </si>
  <si>
    <t>maria.f.martins@iefp.pt</t>
  </si>
  <si>
    <t>ANA PAULA BARROSO MENDES</t>
  </si>
  <si>
    <t>ana.p.mendes@iefp.pt</t>
  </si>
  <si>
    <t>UNIÃO DAS FREGUESIAS DE IDANHA-A-NOVA E ALCAFOZES</t>
  </si>
  <si>
    <t>ZELIA MARIA LIMA DA COSTA</t>
  </si>
  <si>
    <t>ANTONIO ADRIANO MOTA MENINO</t>
  </si>
  <si>
    <t>adriano.menino@iefp.pt</t>
  </si>
  <si>
    <t>ANDREA SUSANA PEREIRA</t>
  </si>
  <si>
    <t>andrea.pereira@iefp.pt</t>
  </si>
  <si>
    <t>PAULA ALEXANDRA SANTO LOURO</t>
  </si>
  <si>
    <t>paula.louro@iefp.pt</t>
  </si>
  <si>
    <t>MARIA MANUELA DIAS DA COSTA E SOUSA</t>
  </si>
  <si>
    <t>manuela.sousa@iefp.pt</t>
  </si>
  <si>
    <t>ADELIA BEATRIZ BRAGADA</t>
  </si>
  <si>
    <t>adelia.bragada@iefp.pt</t>
  </si>
  <si>
    <t>CARLA MARIA AFONSO DOS SANTOS BARREIROS DANIEL</t>
  </si>
  <si>
    <t>carla.daniel@iefp.pt</t>
  </si>
  <si>
    <t>CATARINA MICAELA ALVES RAMOS</t>
  </si>
  <si>
    <t>catarina.a.ramos@iefp.pt</t>
  </si>
  <si>
    <t>zelia.costa@iefp.pt</t>
  </si>
  <si>
    <t>PAULO MANUEL DO VALE CRUZ</t>
  </si>
  <si>
    <t>paulo.cruz@iefp.pt</t>
  </si>
  <si>
    <t>UNIÃO DAS FREGUESIAS DE MONFORTINHO E SALVATERRA DO EXTREMO</t>
  </si>
  <si>
    <t>JOAQUIM JOSE PEREIRA PATRICIO</t>
  </si>
  <si>
    <t>joaquim.patricio@iefp.pt</t>
  </si>
  <si>
    <t>UNIÃO DAS FREGUESIAS DE MONSANTO E IDANHA-A-VELHA</t>
  </si>
  <si>
    <t>MARIA JOSÉ AZINHEIRA GAMEIRO PAIS</t>
  </si>
  <si>
    <t>maria.g.pais@iefp.pt</t>
  </si>
  <si>
    <t>UNIÃO DAS FREGUESIAS DE ZEBREIRA E SEGURA</t>
  </si>
  <si>
    <t>BERTA PAULA DE CAMPOS MARTINS MATOS</t>
  </si>
  <si>
    <t>berta.matos@iefp.pt</t>
  </si>
  <si>
    <t>SIMONE GUEDES OLIVEIRA</t>
  </si>
  <si>
    <t>simone.oliveira@iefp.pt</t>
  </si>
  <si>
    <t>ISABEL CRISTINA BASTOS E SILVA</t>
  </si>
  <si>
    <t>isabel.b.silva@iefp.pt</t>
  </si>
  <si>
    <t>CARLA ISABEL OLIVEIRA CASTRO ABREU</t>
  </si>
  <si>
    <t>carla.abreu@iefp.pt</t>
  </si>
  <si>
    <t>MARIA CRISTINA FERREIRA SANCHES</t>
  </si>
  <si>
    <t>maria.f.sanches@iefp.pt</t>
  </si>
  <si>
    <t>JORGE AUGUSTO MANGAS ABREU DANTAS</t>
  </si>
  <si>
    <t>jorge.dantas@iefp.pt</t>
  </si>
  <si>
    <t>MARTA MARIA FERNANDES PINTO DE SOUSA</t>
  </si>
  <si>
    <t>marta.sousa@iefp.pt</t>
  </si>
  <si>
    <t>CRISTINA MARIA DE LURDES RIBEIRO ABREU</t>
  </si>
  <si>
    <t>cristina.abreu@iefp.pt</t>
  </si>
  <si>
    <t>ANA CRISTINA PAIXAO FERNANDES TOMAS</t>
  </si>
  <si>
    <t>ana.tomas@iefp.pt</t>
  </si>
  <si>
    <t>TIAGO EMANUEL MELO ROCHA</t>
  </si>
  <si>
    <t>tiago.rocha@iefp.pt</t>
  </si>
  <si>
    <t>MARIA ISABEL TEIXEIRA MARTINS</t>
  </si>
  <si>
    <t>isabel.t.martins@iefp.pt</t>
  </si>
  <si>
    <t>PATRICIA MARIA PEREIRA ROSA</t>
  </si>
  <si>
    <t>patricia.rosa@iefp.pt</t>
  </si>
  <si>
    <t>JOSÉ JOÃO ROSA GONÇALVES</t>
  </si>
  <si>
    <t>jose.r.goncalves@iefp.pt</t>
  </si>
  <si>
    <t>TERESA CRUZ RODRIGUES FRANCISCO</t>
  </si>
  <si>
    <t>teresa.francisco@iefp.pt</t>
  </si>
  <si>
    <t>ANDREIA AUGUSTA SOARES DOS REIS</t>
  </si>
  <si>
    <t>andreia.reis@iefp.pt</t>
  </si>
  <si>
    <t>ANA TERESA GRANADO ALMEIDA BOTELHO</t>
  </si>
  <si>
    <t>ana.botelho@iefp.pt</t>
  </si>
  <si>
    <t>ALEXANDRA CRISTINA MALHÃO PONTES</t>
  </si>
  <si>
    <t>alexandra.pontes@iefp.pt</t>
  </si>
  <si>
    <t>LUÍS MIGUEL HENRIQUES DA SILVA</t>
  </si>
  <si>
    <t>luis.h.silva@iefp.pt</t>
  </si>
  <si>
    <t>MARIA ESTELA PINTO MONTEIRO</t>
  </si>
  <si>
    <t>maria.e.monteiro@iefp.pt</t>
  </si>
  <si>
    <t>UNIÃO DAS FREGUESIAS DE ALDEIA DO BISPO, ÁGUAS E ALDEIA DE JOÃO PIRES</t>
  </si>
  <si>
    <t>DAVID TOMÉ DE ALMEIDA</t>
  </si>
  <si>
    <t>david.almeida@iefp.pt</t>
  </si>
  <si>
    <t>UNIÃO DAS FREGUESIAS DE PEDRÓGÃO DE SÃO PEDRO E BEMPOSTA</t>
  </si>
  <si>
    <t>MÁRIO RUI COUTO DE CASTRO</t>
  </si>
  <si>
    <t>mario.castro@iefp.pt</t>
  </si>
  <si>
    <t>ISABEL SOFIA FERNANDES F CAVACO MARTINS</t>
  </si>
  <si>
    <t>sofia.cavaco@iefp.pt</t>
  </si>
  <si>
    <t>ANA PAULA DOMINGOS CUNHA</t>
  </si>
  <si>
    <t>ana.cunha@iefp.pt</t>
  </si>
  <si>
    <t>UNIÃO DAS FREGUESIAS DE PROENÇA-A-NOVA E PERAL</t>
  </si>
  <si>
    <t>ANA RAQUEL JACOB GONÇALVES CORREIA</t>
  </si>
  <si>
    <t>ana.jacob@iefp.pt</t>
  </si>
  <si>
    <t>NATÁLIA PRAZERES REIS COELHO</t>
  </si>
  <si>
    <t>natalia.coelho@iefp.pt</t>
  </si>
  <si>
    <t>IRIS CRISTINA SERRA GUERREIRO</t>
  </si>
  <si>
    <t>iris.guerreiro@iefp.pt</t>
  </si>
  <si>
    <t>UNIÃO DAS FREGUESIAS DE SOBREIRA FORMOSA E ALVITO DA BEIRA</t>
  </si>
  <si>
    <t>MARIA DO CARMO MENDES LOPES</t>
  </si>
  <si>
    <t>carmo.lopes@iefp.pt</t>
  </si>
  <si>
    <t>PAULA CRISTINA VALENTIM CARRASCO</t>
  </si>
  <si>
    <t>paula.carrasco@iefp.pt</t>
  </si>
  <si>
    <t>MARIA CAROLINA DE CARVALHO FERREIRA TAVARES</t>
  </si>
  <si>
    <t>maria.f.tavares@iefp.pt</t>
  </si>
  <si>
    <t>MARIA MANUELA MOREIRA MARTINS</t>
  </si>
  <si>
    <t>maria.m.martins@iefp.pt</t>
  </si>
  <si>
    <t>ANA PAULA ERVEDOSA CORREIA</t>
  </si>
  <si>
    <t>ana.e.correia@iefp.pt</t>
  </si>
  <si>
    <t>ANDRÉ MIGUEL CARDOSO PINTO</t>
  </si>
  <si>
    <t>andre.pinto@iefp.pt</t>
  </si>
  <si>
    <t>UNIÃO DAS FREGUESIAS DE BELMONTE E COLMEAL DA TORRE</t>
  </si>
  <si>
    <t>CARINA PATRICIO DOS SANTOS</t>
  </si>
  <si>
    <t>carina.santos@iefp.pt</t>
  </si>
  <si>
    <t>CRISTINA MANUELA MARTINS CORREIA</t>
  </si>
  <si>
    <t>cristina.correia@iefp.pt</t>
  </si>
  <si>
    <t>CARLA MARINA DEVESA FERREIRA</t>
  </si>
  <si>
    <t>carla.d.ferreira@iefp.pt</t>
  </si>
  <si>
    <t>ANA ISABEL PINTO TEIXEIRA</t>
  </si>
  <si>
    <t>ANA.P.TEIXEIRA@IEFP.PT</t>
  </si>
  <si>
    <t>JOANA MARIA BENTO DA SILVA ABREU</t>
  </si>
  <si>
    <t>joana.abreu@iefp.pt</t>
  </si>
  <si>
    <t>ANA SOFIA DA SILVA ESTIVEIRA</t>
  </si>
  <si>
    <t>ana.estiveira@iefp.pt</t>
  </si>
  <si>
    <t>VITOR MANUEL FIGUEIREDO PORTELA RODRIGUES</t>
  </si>
  <si>
    <t>vitor.rodrigues@iefp.pt</t>
  </si>
  <si>
    <t>CASTORINA CELESTE VIEIRA DA SILVA</t>
  </si>
  <si>
    <t>castorina.silva@iefp.pt</t>
  </si>
  <si>
    <t>UNIÃO DAS FREGUESIAS DE COVILHÃ E CANHOSO</t>
  </si>
  <si>
    <t>LUISA MARIA FERNANDES BERNARDINO</t>
  </si>
  <si>
    <t>LUISA.BERNARDINO@IEFP.PT</t>
  </si>
  <si>
    <t>CELIA OLIVEIRA SANTOS</t>
  </si>
  <si>
    <t>CELIA.SANTOS@IEFP.PT</t>
  </si>
  <si>
    <t>LINA Mª CANADA ABREU NUNES</t>
  </si>
  <si>
    <t>LINA.NUNES@IEFP.PT</t>
  </si>
  <si>
    <t>SILVIA MOREIRA</t>
  </si>
  <si>
    <t>SILVIA.MOREIRA@IEFP.PT</t>
  </si>
  <si>
    <t>MARIA PAULA DE SOUSA RODRIGUES PAIVA</t>
  </si>
  <si>
    <t>MARIA.PAIVA@IEFP.PT</t>
  </si>
  <si>
    <t>SÍLVIA MARIA PINHO ANDRADE</t>
  </si>
  <si>
    <t>SILVIA.ANDRADE@IEFP.PT</t>
  </si>
  <si>
    <t>SÓNIA ADELAIDE TEIXEIRA MAGALHÃES</t>
  </si>
  <si>
    <t>SONIA.MAGALHAES@IEFP.PT</t>
  </si>
  <si>
    <t>MÁRIO  JORGE GONÇALVES DE OLIVEIRA</t>
  </si>
  <si>
    <t>MARIO.G.OLIVEIRA@IEFP.PT</t>
  </si>
  <si>
    <t>ANTÓNIO CARLOS RODRIGUES</t>
  </si>
  <si>
    <t>ANTONIO.RODRIGUES@IEFP.PT</t>
  </si>
  <si>
    <t>FERNANDO MANUEL DE JESUS GODINHO</t>
  </si>
  <si>
    <t>FERNANDO.GODINHO@IEFP.PT</t>
  </si>
  <si>
    <t>UNIÃO DAS FREGUESIAS DE BARCO E COUTADA</t>
  </si>
  <si>
    <t>JOÃO PEDRO LEITE DE MAGALHÃES</t>
  </si>
  <si>
    <t>JOAO.L.MAGALHAES@IEFP.PT</t>
  </si>
  <si>
    <t>UNIÃO DAS FREGUESIAS DE CANTAR-GALO E VILA DO CARVALHO</t>
  </si>
  <si>
    <t>NUNO MANUEL DOS SANTOS BARROS</t>
  </si>
  <si>
    <t>NUNO.BARROS@IEFP.PT</t>
  </si>
  <si>
    <t>UNIÃO DAS FREGUESIAS DE CASEGAS E OURONDO</t>
  </si>
  <si>
    <t>JOEL FILIPE DA CUNHA GONÇALVES</t>
  </si>
  <si>
    <t>JOEL.GONCALVES@IEFP.PT</t>
  </si>
  <si>
    <t>RUI MIGUEL TEIXEIRA MENDES</t>
  </si>
  <si>
    <t>RUI.MENDES@IEFP.PT</t>
  </si>
  <si>
    <t>UNIÃO DAS FREGUESIAS DE PESO E VALES DO RIO</t>
  </si>
  <si>
    <t>ANABELA GOMES SANTOS</t>
  </si>
  <si>
    <t>ANABELA.SANTOS@IEFP.PT</t>
  </si>
  <si>
    <t>UNIÃO DAS FREGUESIAS DE TEIXOSO E SARZEDO</t>
  </si>
  <si>
    <t>PEDRO JORGE MAGALHÃES PINHEIRO</t>
  </si>
  <si>
    <t>PEDRO.PINHEIRO@IEFP.PT</t>
  </si>
  <si>
    <t>UNIÃO DAS FREGUESIAS DE VALE FORMOSO E ALDEIA DO SOUTO</t>
  </si>
  <si>
    <t>NUNO MIGUEL DA FONSECA MENESES</t>
  </si>
  <si>
    <t>NUNO.MENESES@IEFP.PT</t>
  </si>
  <si>
    <t>CLAÚDIA PATRICIA FRANCO SILVA</t>
  </si>
  <si>
    <t>CLAUDIA.SILVA@IEFP.PT</t>
  </si>
  <si>
    <t>MARA VITAL</t>
  </si>
  <si>
    <t>MARA.VITAL@IEFP.PT</t>
  </si>
  <si>
    <t>PEDRO MANUEL VALENTIM DE CARVALHO</t>
  </si>
  <si>
    <t>PEDRO.V.CARVALHO@IEFP.PT</t>
  </si>
  <si>
    <t>PATRÍCIA DE JESUS CARVALHO POEIRAS</t>
  </si>
  <si>
    <t>PATRICIA.POEIRAS@IEFP.PT</t>
  </si>
  <si>
    <t>RITA MARIA CARVALHO OLIVEIRA</t>
  </si>
  <si>
    <t>RITA.OLIVEIRA@IEFP.PT</t>
  </si>
  <si>
    <t>CARLOS MANUEL CARDOSO DE SOUSA</t>
  </si>
  <si>
    <t>CARLOS.SOUSA@IEFP.PT</t>
  </si>
  <si>
    <t>CARLA SOFIA ANTÓNIO</t>
  </si>
  <si>
    <t>CARLA.ANTONIO@IEFP.PT</t>
  </si>
  <si>
    <t>HELDER JOSÉ DE ABREU V. RIBEIRO</t>
  </si>
  <si>
    <t>HELDER.RIBEIRO@IEFP.PT</t>
  </si>
  <si>
    <t>JOSÉ PEDRO DA SILVA PEREIRA</t>
  </si>
  <si>
    <t>JOSE.S.PEREIRA@IEFP.PT</t>
  </si>
  <si>
    <t>MARISA ROBINA F.ROSA</t>
  </si>
  <si>
    <t>MARISA.F.ROSA@IEFP.PT</t>
  </si>
  <si>
    <t>LUÍS MIGUEL ALVES SIMÕES</t>
  </si>
  <si>
    <t>LUIS.SIMOES@IEFP.PT</t>
  </si>
  <si>
    <t>CECILIA EMANUELA LOMBA DAS NEVES</t>
  </si>
  <si>
    <t>CECILIA.NEVES@IEFP.PT</t>
  </si>
  <si>
    <t>PAULA SOFIA FERNANDES ALFAITE FERREIRA</t>
  </si>
  <si>
    <t>PAULA.S.FERREIRA@IEFP.PT</t>
  </si>
  <si>
    <t>UNIÃO DAS FREGUESIAS DE FUNDÃO, VALVERDE, DONAS, ALDEIA DE JOANES E ALDEIA NOVA DO CABO</t>
  </si>
  <si>
    <t>FERNANDA ISABEL BELCHIOR COSTA</t>
  </si>
  <si>
    <t>FERNANDA.B.COSTA@IEFP.PT</t>
  </si>
  <si>
    <t>BERNARDO MANUEL MONTEIRO LEAL SALVADO</t>
  </si>
  <si>
    <t>BERNARDO.SALVADO@IEFP.PT</t>
  </si>
  <si>
    <t>JULIETA CARINA CÂMPOA DOS SANTOS NETO</t>
  </si>
  <si>
    <t>JULIETA.NETO@IEFP.PT</t>
  </si>
  <si>
    <t>SÓNIA ISABEL TEIXEIRA MANUEL GOMES</t>
  </si>
  <si>
    <t>SONIA.M.GOMES@IEFP.PT</t>
  </si>
  <si>
    <t>MARISA FILIPA GUERREIRO ROSA</t>
  </si>
  <si>
    <t>MARISA.ROSA@IEFP.PT</t>
  </si>
  <si>
    <t>TIAGO MIGUEL BAIA MARQUES ROSA</t>
  </si>
  <si>
    <t>TIAGO.ROSA@IEFP.PT</t>
  </si>
  <si>
    <t>SANDRA ISABEL SANTOS BARRETO</t>
  </si>
  <si>
    <t>SANDRA.BARRETO@IEFP.PT</t>
  </si>
  <si>
    <t>INÊS MARGARIDA SAMORA BARROS ROQUE RANGEL</t>
  </si>
  <si>
    <t>INES.RANGEL@IEFP.PT</t>
  </si>
  <si>
    <t>LUIS FILIPE PIRES FERNANDES</t>
  </si>
  <si>
    <t>LUIS.FERNANDES@IEFP.PT</t>
  </si>
  <si>
    <t>UNIÃO DAS FREGUESIAS DE JANEIRO DE CIMA E BOGAS DE BAIXO</t>
  </si>
  <si>
    <t>JOÃO ANTÓNIO DA COSTA FERREIRA PINTO</t>
  </si>
  <si>
    <t>JOAO.F.PINTO@IEFP.PT</t>
  </si>
  <si>
    <t>UNIÃO DAS FREGUESIAS DE PÓVOA DE ATALAIA E ATALAIA DO CAMPO</t>
  </si>
  <si>
    <t>MARIA CLARA CASTRO COSTA GONÇALVES</t>
  </si>
  <si>
    <t>MCLARA.GONCALVES@IEFP.PT</t>
  </si>
  <si>
    <t>UNIÃO DAS FREGUESIAS DE VALE DE PRAZERES E MATA DA RAINHA</t>
  </si>
  <si>
    <t>MARIA MANUEL CALDEIRA VINHAS BARROS</t>
  </si>
  <si>
    <t>MARIA.V.BARROS@IEFP.PT</t>
  </si>
  <si>
    <t>VÂNIA CRISTINA AFONSO ALVES</t>
  </si>
  <si>
    <t>VANIA.ALVES@IEFP.PT</t>
  </si>
  <si>
    <t>Serviço de Emprego de Arganil</t>
  </si>
  <si>
    <t>MARISA RAFAELA TAVARES FERREIRA GOMES</t>
  </si>
  <si>
    <t>MARISA.GOMES@IEFP.PT</t>
  </si>
  <si>
    <t>DANIELA DE FÁTIMA PINTO GARCIA</t>
  </si>
  <si>
    <t>DANIELA.GARCIA@IEFP.PT</t>
  </si>
  <si>
    <t>ELIANA CECÍLIA AFONSO MORAIS MARTINS</t>
  </si>
  <si>
    <t>ELIANA.MARTINS@IEFP.PT</t>
  </si>
  <si>
    <t>MARISA ALEXANDRA RODRIGUES BERNARDO</t>
  </si>
  <si>
    <t>MARISA.BERNARDO@IEFP.PT</t>
  </si>
  <si>
    <t>ANA TERESA ARAÚJO</t>
  </si>
  <si>
    <t>ANA.ARAUJO@IEFP.PT</t>
  </si>
  <si>
    <t>CARLA ADELAIDE SABIM DOS SANTOS</t>
  </si>
  <si>
    <t>CARLA.SABIM@IEFP.PT</t>
  </si>
  <si>
    <t>HUGO FILIPE DA SILVA FARIA NOVO</t>
  </si>
  <si>
    <t>HUGO.NOVO@IEFP.PT</t>
  </si>
  <si>
    <t>CÁTIA AFONSO ALVES</t>
  </si>
  <si>
    <t>CATIA.ALVES@IEFP.PT</t>
  </si>
  <si>
    <t>CLÁUDIA CECÍLIA NEVES OLIVEIRA TAVEIRA</t>
  </si>
  <si>
    <t>CLAUDIA.TAVEIRA@IEFP.PT</t>
  </si>
  <si>
    <t>PAULA CRISTINA CACULO MARQUES DE AZEVEDO</t>
  </si>
  <si>
    <t>PAULA.AZEVEDO@IEFP.PT</t>
  </si>
  <si>
    <t>JOAO PEDRO DE VASCONCELOS PEREIRA</t>
  </si>
  <si>
    <t>JOAO.P.PEREIRA@IEFP.PT</t>
  </si>
  <si>
    <t>UNIÃO DAS FREGUESIAS DE CEPOS E TEIXEIRA</t>
  </si>
  <si>
    <t>MARIA PIA TELES MENEZES DE SEABRA</t>
  </si>
  <si>
    <t>maria.seabra@iefp.pt</t>
  </si>
  <si>
    <t>UNIÃO DAS FREGUESIAS DE CERDEIRA E MOURA DA SERRA</t>
  </si>
  <si>
    <t>CIDÁLIA MESTRE NUNES</t>
  </si>
  <si>
    <t>cidalia.nunes@iefp.pt</t>
  </si>
  <si>
    <t>UNIÃO DAS FREGUESIAS DE CÔJA E BARRIL DE ALVA</t>
  </si>
  <si>
    <t>MARIA PASTORA JORGE DA SILVA</t>
  </si>
  <si>
    <t>maria.p.silva@iefp.pt</t>
  </si>
  <si>
    <t>UNIÃO DAS FREGUESIAS DE VILA COVA DE ALVA E ANSERIZ</t>
  </si>
  <si>
    <t>ANA MARIA FERREIRA CARDETAS</t>
  </si>
  <si>
    <t>ana.cardetas@iefp.pt</t>
  </si>
  <si>
    <t>ANA ISABEL LAUREANO DINIS TEJO</t>
  </si>
  <si>
    <t>ana.tejo@iefp.pt</t>
  </si>
  <si>
    <t>BRIGIDA DIAS</t>
  </si>
  <si>
    <t>brigida.dias@iefp.pt</t>
  </si>
  <si>
    <t>CARLA ALEXANDRA COELHO</t>
  </si>
  <si>
    <t>carla.coelho@iefp.pt</t>
  </si>
  <si>
    <t>UNIÃO DAS FREGUESIAS DE CADAFAZ E COLMEAL</t>
  </si>
  <si>
    <t>MARIA DE DEUS DA SILVA MORGADO BRANCO</t>
  </si>
  <si>
    <t>maria.s.morgado@iefp.pt</t>
  </si>
  <si>
    <t>MARIA DE LURDES GASPAR GIL GONÇALVES</t>
  </si>
  <si>
    <t>mlurdes.goncalves@iefp.pt</t>
  </si>
  <si>
    <t>GEORGINA SILVA</t>
  </si>
  <si>
    <t>georgina.andrade@iefp.pt</t>
  </si>
  <si>
    <t>CELISA ALEXANDRA DE AMORIM PEREIRA</t>
  </si>
  <si>
    <t>celisa.pereira@iefp.pt</t>
  </si>
  <si>
    <t>ISABEL CRISTINA MORGADO LOPES</t>
  </si>
  <si>
    <t>isabel.m.lopes@iefp.pt</t>
  </si>
  <si>
    <t>ISABEL MARIA BARROSO DA SILVA  </t>
  </si>
  <si>
    <t>isabel.silva@iefp.pt</t>
  </si>
  <si>
    <t>Mª AUREA MACHADO ANDRADE PISSARRA</t>
  </si>
  <si>
    <t>HERMINIA MANUELA CALHEIROS LOUREIRO</t>
  </si>
  <si>
    <t>herminia.loureiro@iefp.pt</t>
  </si>
  <si>
    <t>MARIA ANTÓNIA DE OLIVEIRA COSTA</t>
  </si>
  <si>
    <t>maria.o.costa@iefp.pt</t>
  </si>
  <si>
    <t>FLORBELA DOS SANTOS PAIAS TIMOTEO FRADE</t>
  </si>
  <si>
    <t>florbela.frade@iefp.pt</t>
  </si>
  <si>
    <t>UNIÃO DAS FREGUESIAS DE OLIVEIRA DO HOSPITAL E SÃO PAIO DE GRAMAÇOS</t>
  </si>
  <si>
    <t>REGINA MARIA CORREIA VALENTE RODRIGUES</t>
  </si>
  <si>
    <t>REGINA.RODRIGUES@IEFP.PT</t>
  </si>
  <si>
    <t>MARIA TERESA COIMBRA FERREIRA MONTEIRO</t>
  </si>
  <si>
    <t>MARIA.F.MONTEIRO@IEFP.PT</t>
  </si>
  <si>
    <t>SONIA CRISTINA CAMPOS FERREIRA</t>
  </si>
  <si>
    <t>sonia.ferreira@iefp.pt</t>
  </si>
  <si>
    <t>GISELA SOFIA SOARES RAPOSO ESTEVES</t>
  </si>
  <si>
    <t>gisela.esteves@iefp.pt</t>
  </si>
  <si>
    <t>UNIÃO DAS FREGUESIAS DE ERVEDAL E VILA FRANCA DA BEIRA</t>
  </si>
  <si>
    <t>HUMBERTO FERREIRA</t>
  </si>
  <si>
    <t>humberto.ferreira@iefp.pt</t>
  </si>
  <si>
    <t>UNIÃO DAS FREGUESIAS DE LAGOS DA BEIRA E LAJEOSA</t>
  </si>
  <si>
    <t>CRISTINA ISABEL DOS SANTOS GUERREIRO</t>
  </si>
  <si>
    <t>cristina.i.guerreiro@iefp.pt</t>
  </si>
  <si>
    <t>UNIÃO DAS FREGUESIAS DE SANTA OVAIA E VILA POUCA DA BEIRA</t>
  </si>
  <si>
    <t>MARIA TERESA RODRIGUES</t>
  </si>
  <si>
    <t>m.teresa.rodrigues@iefp.pt</t>
  </si>
  <si>
    <t>FERNANDA MATIAS FERREIRA COELHO</t>
  </si>
  <si>
    <t>fernanda.coelho@iefp.pt</t>
  </si>
  <si>
    <t>UNIÃO DAS FREGUESIAS DE PENALVA DE ALVA E SÃO SEBASTIÃO DA FEIRA</t>
  </si>
  <si>
    <t>FÁTIMA GERALDES DA SILVA</t>
  </si>
  <si>
    <t>fatima.g.silva@iefp.pt</t>
  </si>
  <si>
    <t>CRISTINA SALSA</t>
  </si>
  <si>
    <t>cristina.salsa@iefp.pt</t>
  </si>
  <si>
    <t>SANDRA MARISA B A M L A SARAIVA</t>
  </si>
  <si>
    <t>sandra.saraiva@iefp.pt</t>
  </si>
  <si>
    <t>SÍLVIA ANDREIA GATO ABREU E ALMEIDA</t>
  </si>
  <si>
    <t>silvia.almeida@iefp.pt</t>
  </si>
  <si>
    <t>ANA RAQUEL CAEIRO</t>
  </si>
  <si>
    <t>raquel.caeiro@iefp.pt</t>
  </si>
  <si>
    <t>MANUEL GAIVOTO FERREIRA</t>
  </si>
  <si>
    <t>manuel.gaivoto.ferreira@iefp.pt</t>
  </si>
  <si>
    <t>PAULA ALEXANDRA MARTINS LEITE DURÃO FERREIRA</t>
  </si>
  <si>
    <t>paula.durao@iefp.pt</t>
  </si>
  <si>
    <t>ANDREIA SUSANA DE MELO RODRIGUES PACHECO</t>
  </si>
  <si>
    <t>andreia.pacheco@iefp.pt</t>
  </si>
  <si>
    <t>SUSANA MARIA MAIA OLIVEIRA FÉLIX</t>
  </si>
  <si>
    <t>susana.felix@iefp.pt</t>
  </si>
  <si>
    <t>DEOLINDA MARIA DA LUZ POUSEIRO COELHO</t>
  </si>
  <si>
    <t>DEOLINDA.COELHO@IEFP.PT</t>
  </si>
  <si>
    <t>MARTA DA SILVA LOPES</t>
  </si>
  <si>
    <t>MARTA.S.LOPES@IEFP.PT</t>
  </si>
  <si>
    <t>EDUARDA CRISTINA FERREIRA ESTEVES</t>
  </si>
  <si>
    <t>EDUARDA.ESTEVES@IEFP.PT</t>
  </si>
  <si>
    <t>EULÁLIA MARIA LEITE CABO</t>
  </si>
  <si>
    <t>eulalia.cabo@iefp.pt</t>
  </si>
  <si>
    <t>ISABEL MARIA OLIVEIRA REIS BARROS</t>
  </si>
  <si>
    <t>isabel.barros@iefp.pt</t>
  </si>
  <si>
    <t>MÁRIO MANUEL VENÂNCIO CONDUTO</t>
  </si>
  <si>
    <t>mario.conduto@iefp.pt</t>
  </si>
  <si>
    <t>RUI MANUEL LIBERATO PAULINO</t>
  </si>
  <si>
    <t>rui.paulino@iefp.pt</t>
  </si>
  <si>
    <t>DALILA ANTONIETA COSTA</t>
  </si>
  <si>
    <t>dalila.costa@iefp.pt</t>
  </si>
  <si>
    <t>MARIA MANUELA FELIX SANTOS</t>
  </si>
  <si>
    <t>manuela.felix.santos@iefp.pt</t>
  </si>
  <si>
    <t>UNIÃO DAS FREGUESIAS DE ÁZERE E COVELO</t>
  </si>
  <si>
    <t>ODETE MARINELA JACINTO ALBUQUERQUE</t>
  </si>
  <si>
    <t>odete.albuquerque@iefp.pt</t>
  </si>
  <si>
    <t>UNIÃO DAS FREGUESIAS DE COVAS E VILA NOVA DE OLIVEIRINHA</t>
  </si>
  <si>
    <t>FLORBELA JORGE SALGUEIRO FERNANDES</t>
  </si>
  <si>
    <t>florbela.fernandes@iefp.pt</t>
  </si>
  <si>
    <t>UNIÃO DAS FREGUESIAS DE ESPARIZ E SINDE</t>
  </si>
  <si>
    <t>ARMANDA MARIA CARRILHO ESTEVES</t>
  </si>
  <si>
    <t>ARMANDA.ESTEVES@IEFP.PT</t>
  </si>
  <si>
    <t>UNIÃO DAS FREGUESIAS DE PINHEIRO DE COJA E MEDA DE MOUROS</t>
  </si>
  <si>
    <t>FILIPA MARIA RASCAO DE OLIVEIRA</t>
  </si>
  <si>
    <t>FILIPA.OLIVEIRA@IEFP.PT</t>
  </si>
  <si>
    <t>CARLOS JORGE BRANCO FERREIRA MARQUES</t>
  </si>
  <si>
    <t>carlos.f.marques@iefp.pt</t>
  </si>
  <si>
    <t>ELISABETE DA SILVA PEREIRA</t>
  </si>
  <si>
    <t>elisabete.s.pereira@iefp.pt</t>
  </si>
  <si>
    <t>CELIA MARIA FONSECA CASTANHEIRA</t>
  </si>
  <si>
    <t>celia.f.castanheira@iefp.pt</t>
  </si>
  <si>
    <t>CLÁUDIA ALEXANDRA PEIXOTO MIRANDA</t>
  </si>
  <si>
    <t>CLAUDIA.MIRANDA@IEFP.PT</t>
  </si>
  <si>
    <t>OLGA MARIA ANTUNES TEIXEIRA CORREIA GOMES</t>
  </si>
  <si>
    <t>OLGA.GOMES@IEFP.PT</t>
  </si>
  <si>
    <t>ARISTIDES RODRIGUES</t>
  </si>
  <si>
    <t>aristides.rodrigues@iefp.pt</t>
  </si>
  <si>
    <t>SANDRA BÁRBARA DA SILVA SOARES</t>
  </si>
  <si>
    <t>sandra.soares@iefp.pt</t>
  </si>
  <si>
    <t>ANA PAULA PEREIRA LIMA</t>
  </si>
  <si>
    <t>ANA.P.LIMA@IEFP.PT</t>
  </si>
  <si>
    <t>SÍLVIA ROSA DE OLIVEIRA RIBEIRO</t>
  </si>
  <si>
    <t>silvia.ribeiro@iefp.pt</t>
  </si>
  <si>
    <t>CARLA MAGALHAES</t>
  </si>
  <si>
    <t>carla.magalhaes@iefp.pt</t>
  </si>
  <si>
    <t>LUIS FILIPE MONJINHO CANDEIAS</t>
  </si>
  <si>
    <t>luis.candeias@iefp.pt</t>
  </si>
  <si>
    <t>ELISABETE PAIS MARTINS DE ANDRADE</t>
  </si>
  <si>
    <t>elisabete.andrade@iefp.pt</t>
  </si>
  <si>
    <t>SANDRA MANUELA LOPES DA SILVA LÓ FERREIRA</t>
  </si>
  <si>
    <t>sandra.ferreira@iefp.pt</t>
  </si>
  <si>
    <t>UNIÃO DAS FREGUESIAS DE CASTANHEIRA DE PÊRA E COENTRAL</t>
  </si>
  <si>
    <t>MARIA ISABEL REGALADO TAVARES</t>
  </si>
  <si>
    <t>isabel.tavares@iefp.pt</t>
  </si>
  <si>
    <t xml:space="preserve"> SUSANA PAULA DA CUNHA RODRIGUES MATEUS</t>
  </si>
  <si>
    <t>susana.mateus@iefp.pt</t>
  </si>
  <si>
    <t>CARLOS ALBERTO MONTEIRO</t>
  </si>
  <si>
    <t>carlos.monteiro@iefp.pt</t>
  </si>
  <si>
    <t>MARIA ADELINA ALVES DE AZEVEDO</t>
  </si>
  <si>
    <t>maria.azevedo@iefp.pt</t>
  </si>
  <si>
    <t>DANIEL ALEXANDRE TEIXEIRA DA SILVA</t>
  </si>
  <si>
    <t>DANIEL.SILVA@IEFP.PT</t>
  </si>
  <si>
    <t>UNIÃO DAS FREGUESIAS DE FIGUEIRÓ DOS VINHOS E BAIRRADAS</t>
  </si>
  <si>
    <t>FERNANDA MONTEIRO ALONSO LOPES  </t>
  </si>
  <si>
    <t>FERNANDA.LOPES@IEFP.PT</t>
  </si>
  <si>
    <t>MARIA MANUELA NAVALHO</t>
  </si>
  <si>
    <t>manuela.navalho@iefp.pt</t>
  </si>
  <si>
    <t>SÍLVIA DE OLIVEIRA SILVA</t>
  </si>
  <si>
    <t>silvia.o.silva@iefp.pt</t>
  </si>
  <si>
    <t>MARIA DO CÉU PEREIRA CASTRO</t>
  </si>
  <si>
    <t>maria.castro@iefp.pt</t>
  </si>
  <si>
    <t>RITA CRISTINA DE CASTRO FERREIRA PAIVA</t>
  </si>
  <si>
    <t>rita.paiva@iefp.pt</t>
  </si>
  <si>
    <t>ÓSCAR ENRECH CASALEIRO</t>
  </si>
  <si>
    <t>oscar.casaleiro@iefp.pt</t>
  </si>
  <si>
    <t>MARIA DA CONCEIÇÃO DE OLIVEIRA MENDES FERNANDES</t>
  </si>
  <si>
    <t>maria.om.fernandes@iefp.pt</t>
  </si>
  <si>
    <t>MANUELA RODRIGUES</t>
  </si>
  <si>
    <t>manuela.rodrigues@iefp.pt</t>
  </si>
  <si>
    <t>NATÁLIA MARIA ENCARNAÇÃO</t>
  </si>
  <si>
    <t>natalia.encarnacao@iefp.pt</t>
  </si>
  <si>
    <t>DIANA CARAPINHA DA CUNHA LOPES</t>
  </si>
  <si>
    <t>diana.lopes@iefp.pt</t>
  </si>
  <si>
    <t>MARIA JOSE QUADRO</t>
  </si>
  <si>
    <t>maria.q.teixeira@iefp.pt</t>
  </si>
  <si>
    <t>RITA ISABEL RAMIRES</t>
  </si>
  <si>
    <t>rita.ramires@iefp.pt</t>
  </si>
  <si>
    <t>RAQUEL ALEXANDRA FIGUEIREDO DUARTE</t>
  </si>
  <si>
    <t>raquel.duarte@iefp.pt</t>
  </si>
  <si>
    <t>UNIÃO DAS FREGUESIAS DE SANTA COMBA DÃO E COUTO DO MOSTEIRO</t>
  </si>
  <si>
    <t>VANDA CRISTINA RODRIGUES GASPAR</t>
  </si>
  <si>
    <t>vanda.gaspar@iefp.pt</t>
  </si>
  <si>
    <t>ELIAS DE JESUS MONTEIRO AFONSO</t>
  </si>
  <si>
    <t>elias.afonso@iefp.pt</t>
  </si>
  <si>
    <t>SANDRA CRISTINA MADEIRA</t>
  </si>
  <si>
    <t>sandra.madeira@iefp.pt</t>
  </si>
  <si>
    <t>UNIÃO DAS FREGUESIAS DE OVOA E VIMIEIRO</t>
  </si>
  <si>
    <t>PEDRO PEREIRA</t>
  </si>
  <si>
    <t>pedro.l.pereira@iefp.pt</t>
  </si>
  <si>
    <t>MARIA CELESTE VELEZ CARLÃO MORGADO</t>
  </si>
  <si>
    <t>maria.morgado@iefp.pt</t>
  </si>
  <si>
    <t>UNIÃO DAS FREGUESIAS DE TREIXEDO E NAGOZELA</t>
  </si>
  <si>
    <t>ISABEL MARIA AZEVEDO FERREIRA CRUZ</t>
  </si>
  <si>
    <t>isabel.f.cruz@iefp.pt</t>
  </si>
  <si>
    <t>MARIA PAULA ALMEIDA SILVA</t>
  </si>
  <si>
    <t>paula.al.silva@iefp.pt</t>
  </si>
  <si>
    <t>ANTONIO SOUSA</t>
  </si>
  <si>
    <t>antonio.s.pinto@iefp.pt</t>
  </si>
  <si>
    <t>MANUEL TOMAS GONCALVES</t>
  </si>
  <si>
    <t>tomas.goncalves@iefp.pt</t>
  </si>
  <si>
    <t>DANIELA BAZENGA GONÇALVES</t>
  </si>
  <si>
    <t>daniela.goncalves@iefp.pt</t>
  </si>
  <si>
    <t>LEONOR JANTARADA</t>
  </si>
  <si>
    <t>leonor.jantarada@iefp.pt</t>
  </si>
  <si>
    <t>ORLANDO JOSE GONÇALVES RIBEIRO</t>
  </si>
  <si>
    <t>orlando.ribeiro@iefp.pt</t>
  </si>
  <si>
    <t>MARIA DE FATIMA MATOS SANTOS TEIXEIRA</t>
  </si>
  <si>
    <t>fatima.teixeira@iefp.pt</t>
  </si>
  <si>
    <t>AMÉRICO AUGUSTO SILVA PAULINO</t>
  </si>
  <si>
    <t>americo.paulino@iefp.pt</t>
  </si>
  <si>
    <t>ANA MARIA COIMBRA CASTRO</t>
  </si>
  <si>
    <t>ana.osorio@iefp.pt</t>
  </si>
  <si>
    <t>ANTONIO PINTO DE ALMEIDA CARVALHO</t>
  </si>
  <si>
    <t>antonio.carvalho@iefp.pt</t>
  </si>
  <si>
    <t>DOMINGOS DA ANUNCIAÇÃO ARAÚJO</t>
  </si>
  <si>
    <t>domingos.araujo@iefp.pt</t>
  </si>
  <si>
    <t>MARIA GLORIA ESTRELA BARBOSA</t>
  </si>
  <si>
    <t>gloria.barbosa@iefp.pt</t>
  </si>
  <si>
    <t>UNIÃO DAS FREGUESIAS DE TONDELA E NANDUFE</t>
  </si>
  <si>
    <t>MARIA DE JESUS SILVA CARLOS ALBERTO DE MOURA</t>
  </si>
  <si>
    <t>maria.moura@iefp.pt</t>
  </si>
  <si>
    <t>UNIÃO DAS FREGUESIAS DE BARREIRO DE BESTEIROS E TOURIGO</t>
  </si>
  <si>
    <t>IDALINA DA CONCEIÇÃO LIMA CERQUEIRA</t>
  </si>
  <si>
    <t>idalina.cerqueira@iefp.pt</t>
  </si>
  <si>
    <t>UNIÃO DAS FREGUESIAS DE CAPARROSA E SILVARES</t>
  </si>
  <si>
    <t>MARIA DA LUZ AMANTE FERREIRA</t>
  </si>
  <si>
    <t>maria.l.a.ferreira@iefp.pt</t>
  </si>
  <si>
    <t>UNIÃO DAS FREGUESIAS DE MOURAZ E VILA NOVA DA RAINHA</t>
  </si>
  <si>
    <t>ANA PAULA DA CRUZ ALVES</t>
  </si>
  <si>
    <t>ana.alves@iefp.pt</t>
  </si>
  <si>
    <t>UNIÃO DAS FREGUESIAS DE SÃO JOÃO DO MONTE E MOSTEIRINHO</t>
  </si>
  <si>
    <t>HERMÍNIA MARIA PONTE TAVARES FERREIRA JORGE</t>
  </si>
  <si>
    <t>herminia.jorge@iefp.pt</t>
  </si>
  <si>
    <t>UNIÃO DAS FREGUESIAS DE SÃO MIGUEL DO OUTEIRO E SABUGOSA</t>
  </si>
  <si>
    <t>MARIA GRAÇA PEREIRA COSTA SANTOS</t>
  </si>
  <si>
    <t>maria.c.santos@iefp.pt</t>
  </si>
  <si>
    <t>PALMIRA GRAVELHO LOPES ALVES</t>
  </si>
  <si>
    <t>palmira.alves@iefp.pt</t>
  </si>
  <si>
    <t>UNIÃO DAS FREGUESIAS DE VILAR DE BESTEIROS E MOSTEIRO DE FRÁGUAS</t>
  </si>
  <si>
    <t>DANIEL BRÁS HENRIQUE</t>
  </si>
  <si>
    <t>daniel.henrique@iefp.pt</t>
  </si>
  <si>
    <t>Serviço de Emprego de Seia</t>
  </si>
  <si>
    <t>ANTONIOJOAQUIM TEIXEIRA ISIDORINHO</t>
  </si>
  <si>
    <t>antonio.isidorinho@iefp.pt</t>
  </si>
  <si>
    <t>SANDRA MARIA CARDOSO DE CARVALHO</t>
  </si>
  <si>
    <t>sandra.carvalho@iefp.pt</t>
  </si>
  <si>
    <t>JOAO LEOCADIO RICARDO</t>
  </si>
  <si>
    <t>joao.ricardo@iefp.pt</t>
  </si>
  <si>
    <t>ANA ISABEL SANCHES CUCO ALPALHÃO</t>
  </si>
  <si>
    <t>ana.alpalhao@iefp.pt</t>
  </si>
  <si>
    <t>CONCEICAO REIS</t>
  </si>
  <si>
    <t>maria.reis@iefp.pt</t>
  </si>
  <si>
    <t>MARIO MATOS</t>
  </si>
  <si>
    <t>mario.matos@iefp.pt</t>
  </si>
  <si>
    <t>MARIA JOÃO PINHEIRO FERNANDES</t>
  </si>
  <si>
    <t>maria.p.fernandes@iefp.pt</t>
  </si>
  <si>
    <t>IRINA MARTO CINTURAO CALADO NUNES</t>
  </si>
  <si>
    <t>irina.nunes@iefp.pt</t>
  </si>
  <si>
    <t>ISABEL ALEXANDRA A. GOMES PISCO</t>
  </si>
  <si>
    <t>isabel.pisco@iefp.pt</t>
  </si>
  <si>
    <t>TERESA ALEXANDRA MOREIRA</t>
  </si>
  <si>
    <t>teresa.moreira@iefp.pt</t>
  </si>
  <si>
    <t>UNIÃO DAS FREGUESIAS DE CORTIÇÔ E VILA CHÃ</t>
  </si>
  <si>
    <t>ALBERTO MANUEL COSTA</t>
  </si>
  <si>
    <t>alberto.m.costa@iefp.pt</t>
  </si>
  <si>
    <t>UNIÃO DAS FREGUESIAS DE SOBRAL PICHORRO E FUINHAS</t>
  </si>
  <si>
    <t>SHEILA MARIA LOPES DE SOUSA</t>
  </si>
  <si>
    <t>sheila.sousa@iefp.pt</t>
  </si>
  <si>
    <t>UNIÃO DAS FREGUESIAS DE JUNCAIS, VILA RUIVA E VILA SOEIRO DO CHÃO</t>
  </si>
  <si>
    <t>HELENA  CRISTINA GUEDES RICARDO</t>
  </si>
  <si>
    <t>helena.ricardo@iefp.pt</t>
  </si>
  <si>
    <t>ÁLVARO PALMA DE ARAÚJO</t>
  </si>
  <si>
    <t>alvaro.araujo@iefp.pt</t>
  </si>
  <si>
    <t>LUIS MANUEL GOVERNO NICO</t>
  </si>
  <si>
    <t>luis.nico@iefp.pt</t>
  </si>
  <si>
    <t>MARIA DO CÉU GERARDO MARÇAGÃO</t>
  </si>
  <si>
    <t>maria.marcagao@iefp.pt</t>
  </si>
  <si>
    <t>PAULA MARGARIDA BATISTA DUARTE GOMES</t>
  </si>
  <si>
    <t>paula.gomes@iefp.pt</t>
  </si>
  <si>
    <t>CARINA MAGALHAES DE LIMA GONCALVES</t>
  </si>
  <si>
    <t>carina.m.goncalves@iefp.pt</t>
  </si>
  <si>
    <t>HELENA ISABEL DUARTE FERREIRA</t>
  </si>
  <si>
    <t>helena.i.ferreira@iefp.pt</t>
  </si>
  <si>
    <t>ILDA DE FÁTIMA DA MATA VIEIRA</t>
  </si>
  <si>
    <t>ilda.vieira@iefp.pt</t>
  </si>
  <si>
    <t>VITOR HENRIQUE LIMA VISEU DE CARVALHO</t>
  </si>
  <si>
    <t>vitor.viseu@iefp.pt</t>
  </si>
  <si>
    <t>UNIÃO DAS FREGUESIAS DE ALDEIAS E MANGUALDE DA SERRA</t>
  </si>
  <si>
    <t>ANDRE SAMOUCO</t>
  </si>
  <si>
    <t>andre.samouco@iefp.pt</t>
  </si>
  <si>
    <t>UNIÃO DAS FREGUESIAS DE FIGUEIRÓ DA SERRA E FREIXO DA SERRA</t>
  </si>
  <si>
    <t>ANA MARIA NAZARÉ MENDES GOUVEIA</t>
  </si>
  <si>
    <t>anamaria.gouveia@iefp.pt</t>
  </si>
  <si>
    <t>ISABEL MARIA MARQUES VIERIA BARRETO</t>
  </si>
  <si>
    <t>isabel.barreto@iefp.pt</t>
  </si>
  <si>
    <t>UNIÃO DAS FREGUESIAS DE MELO E NABAIS</t>
  </si>
  <si>
    <t>JOSÉ MANUEL BANHUDO ADÓNIS</t>
  </si>
  <si>
    <t>jose.adonis@iefp.pt</t>
  </si>
  <si>
    <t>UNIÃO DAS FREGUESIAS DE MOIMENTA DA SERRA E VINHÓ</t>
  </si>
  <si>
    <t>EMILIA MARIA SILVA</t>
  </si>
  <si>
    <t>emilia.silva@iefp.pt</t>
  </si>
  <si>
    <t>UNIÃO DAS FREGUESIAS DE RIO TORTO E LAGARINHOS</t>
  </si>
  <si>
    <t>MARIA MANUELA VAZ PINTO CRUZ</t>
  </si>
  <si>
    <t>manuela.cruz@iefp.pt</t>
  </si>
  <si>
    <t>MARIA JOSÉ DA SILVA OLIVEIRA</t>
  </si>
  <si>
    <t>mjose.oliveira@iefp.pt</t>
  </si>
  <si>
    <t>CESAR PAULO OLIVEIRA DERREIRA</t>
  </si>
  <si>
    <t>cesar.o.ferreira@iefp.pt</t>
  </si>
  <si>
    <t>MARIA DE JESUS DE VILAS BOAS SIMOES LEMOS BARROS</t>
  </si>
  <si>
    <t>maria.barros@iefp.pt</t>
  </si>
  <si>
    <t>SUSANA DE JESUS RIBEIRO DO BRITO</t>
  </si>
  <si>
    <t>CRISTINA MARIA PEIXOTO DE SOUSA VASCO</t>
  </si>
  <si>
    <t>CRISTINA.VASCO@IEFP.PT</t>
  </si>
  <si>
    <t>CATARINA BICA</t>
  </si>
  <si>
    <t>ANABELA CANDEIAS</t>
  </si>
  <si>
    <t>MARTA PINTO SOARES</t>
  </si>
  <si>
    <t>LIDIA MARIA CAEIRO BORREGO</t>
  </si>
  <si>
    <t>MARIA JOÃO MARTINS OLIVEIRA</t>
  </si>
  <si>
    <t>CRISTIANA LUZIA BRAGA FONSECA</t>
  </si>
  <si>
    <t>BRUNA CARINA TAVARES</t>
  </si>
  <si>
    <t>JOANA ROQUE DA SILVA</t>
  </si>
  <si>
    <t>joana.roque@iefp.pt</t>
  </si>
  <si>
    <t>UNIÃO DAS FREGUESIAS DE SEIA, SÃO ROMÃO E LAPA DOS DINHEIROS</t>
  </si>
  <si>
    <t>ANA AMÉLIA CUNHA TAVARES</t>
  </si>
  <si>
    <t>CAROLINA VIEIRA PINTO</t>
  </si>
  <si>
    <t>SEOMARA CRISTINA GOMES TEIXEIRA</t>
  </si>
  <si>
    <t>UNIÃO DAS FREGUESIAS DE CARRAGOZELA E VÁRZEA DE MERUGE</t>
  </si>
  <si>
    <t>CATARINA ALMEIDA LAMAS</t>
  </si>
  <si>
    <t>UNIÃO DAS FREGUESIAS DE SAMEICE E SANTA EULÁLIA</t>
  </si>
  <si>
    <t>FERNANDA ESTEFÂNIA DOS SANTOS TAVARES</t>
  </si>
  <si>
    <t>ana.valente@iefp.pt</t>
  </si>
  <si>
    <t>UNIÃO DAS FREGUESIAS DE SANTA MARINHA E SÃO MARTINHO</t>
  </si>
  <si>
    <t>MUNICÍPIO DE SOURE</t>
  </si>
  <si>
    <t>GIP@CM-SOURE.PT</t>
  </si>
  <si>
    <t>MUNICÍPIO DE ALJUSTREL</t>
  </si>
  <si>
    <t>GIP@MUN-ALJUSTREL.PT</t>
  </si>
  <si>
    <t>UNIÃO DAS FREGUESIAS DE TORROZELO E FOLHADOSA</t>
  </si>
  <si>
    <t>MUNICÍPIO DE GRÂNDOLA</t>
  </si>
  <si>
    <t>GIPGDL@GMAIL.COM</t>
  </si>
  <si>
    <t>UNIÃO DAS FREGUESIAS DE TOURAIS E LAJES</t>
  </si>
  <si>
    <t>MUNICÍPIO DE FELGUEIRAS</t>
  </si>
  <si>
    <t>GIPFELGUEIRAS@CM-FELGUEIRAS.PT</t>
  </si>
  <si>
    <t>UNIÃO DAS FREGUESIAS DE VIDE E CABEÇA</t>
  </si>
  <si>
    <t>ANA RITA FRIAS DIAS - MUN DE VILA VERDE</t>
  </si>
  <si>
    <t>GIPVILADEPRADO@CM-VILAVERDE.PT</t>
  </si>
  <si>
    <t>MUNICÍPIO DE MONTEMOR-O-VELHO</t>
  </si>
  <si>
    <t>GIP@CM-MONTEMORVELHO.PT</t>
  </si>
  <si>
    <t>MARIA ANTONIA CALCA PENEDO SARGAÇO - MUN ALVITO</t>
  </si>
  <si>
    <t>GIP@CM-ALVITO.PT</t>
  </si>
  <si>
    <t>JUNTA DE FREGUESIA DE CANELAS</t>
  </si>
  <si>
    <t>GIP@JFCANELAS.PT</t>
  </si>
  <si>
    <t>RUTE PATRICIA DE SOUSA CARVALHO - APPC</t>
  </si>
  <si>
    <t>RUTECARVALHO@APPC.PT</t>
  </si>
  <si>
    <t>MUNICÍPIO DE GOUVEIA</t>
  </si>
  <si>
    <t>GIPGOUVEIA@GMAIL.COM</t>
  </si>
  <si>
    <t>MUNICÍPIO DE OVAR</t>
  </si>
  <si>
    <t>GIP@CM-OVAR.PT</t>
  </si>
  <si>
    <t>PINHAIS DO ZEZERE</t>
  </si>
  <si>
    <t>GIP@PINHAISDOZEZERE.PT</t>
  </si>
  <si>
    <t>ANDRÉ BARBOSA - DIDÁXIS COOP ENSINO</t>
  </si>
  <si>
    <t>GIP@DIDAXIS.PT</t>
  </si>
  <si>
    <t>MUNICÍPIO DE CASTRO VERDE</t>
  </si>
  <si>
    <t>GIPCASTROVERDE@HOTMAIL.COM</t>
  </si>
  <si>
    <t>MARIA FÁTIMA GROSA COMÉRCIO ROSA-ADMC</t>
  </si>
  <si>
    <t>GIP.BORBA@GMAIL.COM</t>
  </si>
  <si>
    <t>UNIÃO DAS FREGUESIAS DE CASTELO MENDO, ADE, MONTEPEROBOLSO E MESQUITELA</t>
  </si>
  <si>
    <t>MUNICÍPIO DE ALJEZUR</t>
  </si>
  <si>
    <t>GIP@CM-ALJEZUR.PT</t>
  </si>
  <si>
    <t>UNIÃO DAS FREGUESIAS DE AMOREIRA, PARADA E CABREIRA</t>
  </si>
  <si>
    <t>MÁRIO DAVID SILVA DE CAIMOTO E SOUSA-CMCM</t>
  </si>
  <si>
    <t>CAIMOTOSOUSA@GMAIL.COM</t>
  </si>
  <si>
    <t>UNIÃO DAS FREGUESIAS DE AZINHAL, PEVA E VALVERDE</t>
  </si>
  <si>
    <t>MUNICÍPIO DE ALMODÔVAR</t>
  </si>
  <si>
    <t>GIP@CM-ALMODOVAR.PT</t>
  </si>
  <si>
    <t>UNIÃO DAS FREGUESIAS DE JUNÇA E NAVES</t>
  </si>
  <si>
    <t>MUNICÍPIO DE CASTELO DE VIDE</t>
  </si>
  <si>
    <t>GIP@CM-CASTELO-VIDE.PT</t>
  </si>
  <si>
    <t>UNIÃO DAS FREGUESIAS DE LEOMIL, MIDO, SENOURAS E ALDEIA NOVA</t>
  </si>
  <si>
    <t>MUNICÍPIO DE OLIVEIRA DE AZEMÉIS</t>
  </si>
  <si>
    <t>GIP@CM-OAZ.PT</t>
  </si>
  <si>
    <t>UNIÃO DAS FREGUESIAS DE MALPARTIDA E VALE DE COELHA</t>
  </si>
  <si>
    <t>MUNICÍPIO DA MAIA ¿ GIP MAIA NORTE</t>
  </si>
  <si>
    <t>GIP.MAIANORTE.MANUELA@GMAIL.COM</t>
  </si>
  <si>
    <t>UNIÃO DAS FREGUESIAS DE MIUZELA E PORTO DE OVELHA</t>
  </si>
  <si>
    <t>LUÍSA MARIA VASCONCELOS RODRIGUES F GARCIA - CMVM</t>
  </si>
  <si>
    <t>GIP.CMVM@GMAIL.COM</t>
  </si>
  <si>
    <t>SANTA CASA DA MISERICÓRDIA DE SERPA</t>
  </si>
  <si>
    <t>GIP.SCMSERPA@GMAIL.COM</t>
  </si>
  <si>
    <t>ISABEL MARIA DA SILVA RIBEIRO - SCM DA MAIA</t>
  </si>
  <si>
    <t>GIP.CCVNT@MISERICORDIADAMAIA.COM</t>
  </si>
  <si>
    <t>AEBB ¿ ASSOCIAÇÃO EMPRESARIAL DA BEIRA BAIXA</t>
  </si>
  <si>
    <t>COVILHA@AEBB.PT</t>
  </si>
  <si>
    <t>MUNICÍPIO DE TÁBUA</t>
  </si>
  <si>
    <t>GIP@CM-TABUA.PT</t>
  </si>
  <si>
    <t>JFCSRSM</t>
  </si>
  <si>
    <t>GIPSAOMAMEDECORONADO@GMAIL.COM</t>
  </si>
  <si>
    <t>SÓNIA REGINA ROSA ANÇÃ</t>
  </si>
  <si>
    <t>GIP@FREGUESIASSALVADOR.PT</t>
  </si>
  <si>
    <t>MUNICÍPIO DE OLIVEIRA DO BAIRRO</t>
  </si>
  <si>
    <t>GIP@CM-OLB.PT</t>
  </si>
  <si>
    <t>UNIÃO DAS FREGUESIAS DE ALGODRES, VALE DE AFONSINHO E VILAR DE AMARGO</t>
  </si>
  <si>
    <t>SANDRA SOUSA</t>
  </si>
  <si>
    <t>JUNTA.SMI.GEFAS@GMAIL.COM</t>
  </si>
  <si>
    <t>UNIÃO DAS FREGUESIAS DE ALMOFALA E ESCARIGO</t>
  </si>
  <si>
    <t>FREGUESIA DE PARANHOS</t>
  </si>
  <si>
    <t>GIP@JFPARANHOS.PT</t>
  </si>
  <si>
    <t>UNIÃO DAS FREGUESIAS DE CINCO VILAS E REIGADA</t>
  </si>
  <si>
    <t>MUNICÍPIO DE SATÃO</t>
  </si>
  <si>
    <t>GIP@CM-SATAO.PT</t>
  </si>
  <si>
    <t>UNIÃO DAS FREGUESIAS DO COLMEAL E VILAR TORPIM</t>
  </si>
  <si>
    <t>CENTRO DE ACOLHIMENTO JOÃO PAULOII - CBR</t>
  </si>
  <si>
    <t>GIPCOIMBRA@CAJP2CBR.PT</t>
  </si>
  <si>
    <t>UNIÃO DAS FREGUESIAS DE FREIXEDA DO TORRÃO, QUINTÃ DE PÊRO MARTINS E PENHA DE ÁGUIA</t>
  </si>
  <si>
    <t>MARIA JOÃO  MELO GONÇALVES LIMA-MUN PESO DA REGUA</t>
  </si>
  <si>
    <t>GIP-PESOREGUA@CMPR.PT</t>
  </si>
  <si>
    <t>MUNICÍPIO DE OLIVEIRA DO HOSPITAL</t>
  </si>
  <si>
    <t>CMOH.GIP@GMAIL.COM</t>
  </si>
  <si>
    <t>UGT - UNIÃO GERAL DOS TRABALHADORES - FARO</t>
  </si>
  <si>
    <t>GIP.UGT.FARO@GMAIL.COM</t>
  </si>
  <si>
    <t xml:space="preserve"> JUNTA DE FREGUESIA DE PORTIMÃO</t>
  </si>
  <si>
    <t>GIP@JF-PORTIMAO.PT</t>
  </si>
  <si>
    <t>MUNICÍPIO DE SERNANCELHE</t>
  </si>
  <si>
    <t>GIP@CM-SERNANCELHE.PT</t>
  </si>
  <si>
    <t>MUNICÍPIO DE MONFORTE</t>
  </si>
  <si>
    <t>GIPMFT@HOTMAIL.COM</t>
  </si>
  <si>
    <t>MUNICÍPIO DE VILA FLOR</t>
  </si>
  <si>
    <t>GERAL@CM-VILAFLOR.PT</t>
  </si>
  <si>
    <t>MÊDA, OUTEIRO DE GATOS E FONTE LONGA</t>
  </si>
  <si>
    <t>MUNICIPIO DE IDANHA-A-NOVA</t>
  </si>
  <si>
    <t>GIPIDANHA@GMAIL.COM</t>
  </si>
  <si>
    <t>A.I.R.V.</t>
  </si>
  <si>
    <t>GERAL@AIRV.PT</t>
  </si>
  <si>
    <t>JUNTA DE FREGUESIA DE LOUROSA</t>
  </si>
  <si>
    <t>GIPLOUROSA@GMAIL.COM</t>
  </si>
  <si>
    <t>IEFF</t>
  </si>
  <si>
    <t>GIP@IEFF.PT</t>
  </si>
  <si>
    <t>JUNTA DE FREGUESIA DE NOGUEIRA DA REGEDOURA</t>
  </si>
  <si>
    <t>GIP@JF-NREGEDOURA.COM</t>
  </si>
  <si>
    <t>PROVA E CASTEIÇÃO</t>
  </si>
  <si>
    <t>PAULA ALEXANDRA PEREIRA MENDES - MUN MAIA SUL</t>
  </si>
  <si>
    <t>GIP.MAIASUL.ALEXANDRA@GMAIL.COM</t>
  </si>
  <si>
    <t>UNIÃO DAS FREGUESIAS DE VALE FLOR, CARVALHAL E PAI PENELA</t>
  </si>
  <si>
    <t>JUNTA DE FREGUESIA DE SERZEDO E PEROSINHO</t>
  </si>
  <si>
    <t>GIP@JF-SERZEDO.PT</t>
  </si>
  <si>
    <t>PATRÍCIA MARINHO SILVA - CASA LUSÓFONA</t>
  </si>
  <si>
    <t>GIPCASALUSOFONA@GMAIL.COM</t>
  </si>
  <si>
    <t>TÂNIA MARIA DE JESUS RICARDO -CM SANTA COMBA DÃO</t>
  </si>
  <si>
    <t>GIP@CM-SANTACOMBADAO.PT</t>
  </si>
  <si>
    <t>SANDRA ISABEL DA COSTA ROMANA - MUN MÉRTOLA</t>
  </si>
  <si>
    <t>GIP@CM-MERTOLA.PT</t>
  </si>
  <si>
    <t>FERNANDO ALBERTO RODRIGUES CUNHA - MUN FAFE</t>
  </si>
  <si>
    <t>FAFE-GIPFAFE@GMAIL.COM</t>
  </si>
  <si>
    <t>FUNDAÇÃO BISSAYA BARRETO</t>
  </si>
  <si>
    <t>APSCDFA</t>
  </si>
  <si>
    <t>GIP@APSCDFA.PT</t>
  </si>
  <si>
    <t>CELIA MARGARIDA MARQUES FERREIRA</t>
  </si>
  <si>
    <t>GIP@CM-FIGFOZ.PT</t>
  </si>
  <si>
    <t>MUNICÍPIO DE REDONDO</t>
  </si>
  <si>
    <t>GIP@CM-REDONDO.PT</t>
  </si>
  <si>
    <t>BEATRIZ BABO</t>
  </si>
  <si>
    <t>BEATRIZ.BABO@JF-CUSTOIAS-LECABALIO-GUIFOES.PT</t>
  </si>
  <si>
    <t>CATIA CORREIA</t>
  </si>
  <si>
    <t>GIP.LECAPALMEIRA@JF-MATOSINHOSLECAPALMEIRA.PT</t>
  </si>
  <si>
    <t>MARTA BORGES - UF ALDOARFOZ</t>
  </si>
  <si>
    <t>MBORGES@UF-ALDOARFOZNEVOGILDE.PT</t>
  </si>
  <si>
    <t>CLÁUDIA SOFIA SEPANAS BERARDO - NECS</t>
  </si>
  <si>
    <t>GIPSOUSEL@NECS.PT</t>
  </si>
  <si>
    <t>IVO RODRIGO LEITÃO CURADO-CM FF</t>
  </si>
  <si>
    <t>MUNICÍPIO DE RIBEIRA DE PENA</t>
  </si>
  <si>
    <t>GIPCM.RPENA@GMAIL.COM</t>
  </si>
  <si>
    <t>UNIÃO DAS FREGUESIAS DE ATALAIA E SAFURDÃO</t>
  </si>
  <si>
    <t>MARIA GOMES - JF DE NOGUEIRA, FRAIÃO E LAMAÇÃES</t>
  </si>
  <si>
    <t>GIP@NOGUEIRA-FRAIAO-LAMACAES.PT</t>
  </si>
  <si>
    <t>SANDRA CARVALHO</t>
  </si>
  <si>
    <t>GIPARRIMO@GMAIL.COM</t>
  </si>
  <si>
    <t>MUNICÍPIO DE MANGUALDE</t>
  </si>
  <si>
    <t>GIP@CMMANGUALDE.PT</t>
  </si>
  <si>
    <t>MUNICÍPIO DE SANTA MARTA DE PENAGUIÃO</t>
  </si>
  <si>
    <t>GIP@CM-SMPENAGUIAO.PT</t>
  </si>
  <si>
    <t>COOPETAPE - COOPERATIVA DE ENSINO, CRL</t>
  </si>
  <si>
    <t>GIP@ETAP.PT</t>
  </si>
  <si>
    <t>MUNICÍPIO DE VOUZELA</t>
  </si>
  <si>
    <t>GIP@CM-VOUZELA.PT</t>
  </si>
  <si>
    <t>CENTRO SOCIAL CULTURAL E RECREATIVO DE QUIMBRES</t>
  </si>
  <si>
    <t>GIPCENTROQUIMBRES@HOTMAIL.COM</t>
  </si>
  <si>
    <t>MUNICÍPIO DE MORTÁGUA</t>
  </si>
  <si>
    <t>GIP@CM-MORTAGUA.PT</t>
  </si>
  <si>
    <t>ANA RITA SERRA LEONARDO-EFCO PENACOVA</t>
  </si>
  <si>
    <t>GIP@CM-PENACOVA.PT</t>
  </si>
  <si>
    <t>CENTRO SOCIAL DE ERMESINDE</t>
  </si>
  <si>
    <t>GIP@CSE.PT</t>
  </si>
  <si>
    <t>MARIA MANUELA GONÇALVES DOS SANTOS ALMEIDA-KOLPING</t>
  </si>
  <si>
    <t>GIP.LAMEGO@KOLPING.PT</t>
  </si>
  <si>
    <t>FEDESPAB</t>
  </si>
  <si>
    <t>GIPEPPB@GMAIL.COM</t>
  </si>
  <si>
    <t>LIGIA PEREIRA</t>
  </si>
  <si>
    <t>GIP.JFESTE@GMAIL.COM</t>
  </si>
  <si>
    <t>SONIA CASTRO</t>
  </si>
  <si>
    <t>GIP@CAMPANHA.NET</t>
  </si>
  <si>
    <t>ANA CRISTINA REIS ALVES DE SÁ- JF GRIJÓ E SERMONDE</t>
  </si>
  <si>
    <t>GIP@JF-GRIJOSERMONDE.PT</t>
  </si>
  <si>
    <t>JFGSCVJ</t>
  </si>
  <si>
    <t>GIP@UF-GVJ.PT</t>
  </si>
  <si>
    <t>APCOR - ASSOCIAÇÃO PORTUGUESA DA CORTIÇA</t>
  </si>
  <si>
    <t>GIP@APCOR.PT</t>
  </si>
  <si>
    <t>MUNICÍPIO DA BATALHA</t>
  </si>
  <si>
    <t>GIP@CM-BATALHA.PT</t>
  </si>
  <si>
    <t>ANA CLÁUDIA CARDOSO LOPES MOREIRA</t>
  </si>
  <si>
    <t>GIP@CHAVES.PT</t>
  </si>
  <si>
    <t>UNIÃO DAS FREGUESIAS DE TRANCOSO (SÃO PEDRO E SANTA MARIA) E SOUTO MAIOR</t>
  </si>
  <si>
    <t>MUNICÍPIO DE VISEU</t>
  </si>
  <si>
    <t>GIP@CMVISEU.PT</t>
  </si>
  <si>
    <t>UNIÃO DAS FREGUESIAS DE FRECHES E TORRES</t>
  </si>
  <si>
    <t>TIAGO GUILHERME RALEIRAS GUERRA - AE ELVAS</t>
  </si>
  <si>
    <t>GIP@AEELVAS.PT</t>
  </si>
  <si>
    <t>MUNICÍPIO DE AVEIRO</t>
  </si>
  <si>
    <t>GIP@CM-AVEIRO.PT</t>
  </si>
  <si>
    <t>UNIÃO DAS FREGUESIAS DE VALE DO SEIXO E VILA GARCIA</t>
  </si>
  <si>
    <t>AAPM</t>
  </si>
  <si>
    <t>GIPAAPM@GMAIL.COM</t>
  </si>
  <si>
    <t>UNIÃO DAS FREGUESIAS DE VILA FRANCA DAS NAVES E FEITAL</t>
  </si>
  <si>
    <t>MUNICÍPIO DE CARRAZEDA DE ANSIÃES</t>
  </si>
  <si>
    <t>GIP.CARRAZEDA@HOTMAIL.COM</t>
  </si>
  <si>
    <t>UNIÃO DAS FREGUESIAS DE VILARES E CARNICÃES</t>
  </si>
  <si>
    <t>MUNICÍPIO DE PENEDONO</t>
  </si>
  <si>
    <t>GIP@CM-PENEDONO.PT</t>
  </si>
  <si>
    <t>UNIÃO DAS FREGUESIAS DE TORRE DO TERRENHO, SEBADELHE DA SERRA E TERRENHO</t>
  </si>
  <si>
    <t>MUNICÍPIO DE GÓIS</t>
  </si>
  <si>
    <t>GIP@CM-GOIS.PT</t>
  </si>
  <si>
    <t>DELEGAÇÃO REGIONAL DE LISBOA E VALE DO TEJO</t>
  </si>
  <si>
    <t>SARA GONCALVES - MUN DE AMARES</t>
  </si>
  <si>
    <t>GIP@CM-AMARES.PT</t>
  </si>
  <si>
    <t>UNIÃO DAS FREGUESIAS DO BOMBARRAL E VALE COVO</t>
  </si>
  <si>
    <t>MUNICÍPIO DE SABROSA</t>
  </si>
  <si>
    <t>GIP@CM-SABROSA.PT</t>
  </si>
  <si>
    <t>INÊS DE CASTRO MATOS (JF DE ALVOR)</t>
  </si>
  <si>
    <t>INESMATOS.JFALVOR@GMAIL.COM</t>
  </si>
  <si>
    <t>ELSA SOUSA - MUN DE TERRAS DO BOURO</t>
  </si>
  <si>
    <t>GIP@CM-TERRASDEBOURO.PT</t>
  </si>
  <si>
    <t>MUNICÍPIO DE VILA NOVA DE POIARES</t>
  </si>
  <si>
    <t>GIP@CM-VILANOVADEPOIARES.PT</t>
  </si>
  <si>
    <t>HELENA ISABEL CORREIA ALVES - ADFP</t>
  </si>
  <si>
    <t>GIPINCLUSIVO@ADFP.PT</t>
  </si>
  <si>
    <t>MUNICÍPIO DE MOGADOURO</t>
  </si>
  <si>
    <t>GIP@MOGADOURO.PT</t>
  </si>
  <si>
    <t>UNIÃO DAS FREGUESIAS DO CADAVAL E PÊRO MONIZ</t>
  </si>
  <si>
    <t>SILVIA ABEL GUERREIRO - MUN FERR DO ALENTEJO</t>
  </si>
  <si>
    <t>GIP@CM-FERREIRA-ALENTEJO.PT</t>
  </si>
  <si>
    <t>MUNICÍPIO DE VILA VIÇOSA</t>
  </si>
  <si>
    <t>GIP@CM-VILAVICOSA.PT</t>
  </si>
  <si>
    <t>UNIÃO DAS FREGUESIAS DE LAMAS E CERCAL</t>
  </si>
  <si>
    <t>MIRIAM GARCÊS</t>
  </si>
  <si>
    <t>GIP@UF-ALDOARFOZNEVOGILDE.PT</t>
  </si>
  <si>
    <t>UNIÃO DAS FREGUESIAS DE PAINHO E FIGUEIROS</t>
  </si>
  <si>
    <t>MUNICÍPIO DE MARVÃO</t>
  </si>
  <si>
    <t>GIP@CM-MARVAO.PT</t>
  </si>
  <si>
    <t>ACICE</t>
  </si>
  <si>
    <t>GIP@ACICE.PT</t>
  </si>
  <si>
    <t>JUNTA DE FREGUESIA DE MACIEIRA DA MAIA</t>
  </si>
  <si>
    <t>GIP.MACIEIRADAMAIA@GMAIL.COM</t>
  </si>
  <si>
    <t>CLAUDIA SOFIA PEREIRA - CM MIRANDA DO CORVO</t>
  </si>
  <si>
    <t>GIP@CM-MIRANDADOCORVO.PT</t>
  </si>
  <si>
    <t>ANA LOURO PEREIRA - CM BRAGA</t>
  </si>
  <si>
    <t>GIP@CM-BRAGA.PT</t>
  </si>
  <si>
    <t xml:space="preserve"> MUNICÍPIO DE S. BRÁS DE ALPORTEL</t>
  </si>
  <si>
    <t>GIP.SBRASALPORTEL@GMAIL.COM</t>
  </si>
  <si>
    <t>UNIÃO DAS FREGUESIAS DE CALDAS DA RAINHA - NOSSA SENHORA DO PÓPULO, COTO E SÃO GREGÓRIO</t>
  </si>
  <si>
    <t>JUNTA DE FREGUESIA DE MAFAMUDE E VILAR DO PARAÍSO</t>
  </si>
  <si>
    <t>GIP@MAFAMUDEVILARPARAISO.PT</t>
  </si>
  <si>
    <t>CRUZ VERMELHA PORTUGUESA</t>
  </si>
  <si>
    <t>GIP.CVP@GMAIL.COM</t>
  </si>
  <si>
    <t>FBB - FUNDAÇÃO BISSAYA BARRETO</t>
  </si>
  <si>
    <t>GIPFBB@FBB.PT</t>
  </si>
  <si>
    <t>GABINETE INSERÇÃO PROFISSIONAL ACIB BAIRRADA</t>
  </si>
  <si>
    <t>GIP@ACIB.PT</t>
  </si>
  <si>
    <t>LAURINDA MARG LIMA PINHEIRO - MUN DE VILA VERDE</t>
  </si>
  <si>
    <t>GIP@CM-VILAVERDE.PT</t>
  </si>
  <si>
    <t>MUNICÍPIO DE TABUAÇO</t>
  </si>
  <si>
    <t>GIP@CM-TABUACO.PT</t>
  </si>
  <si>
    <t>AEC - ASSOCIAÇÃO EMPRESARIAL DE CANTANHEDE</t>
  </si>
  <si>
    <t>GIP@AEC.PT</t>
  </si>
  <si>
    <t>UNIÃO DAS FREGUESIAS DE CALDAS DA RAINHA - SANTO ONOFRE E SERRA DO BOURO</t>
  </si>
  <si>
    <t>MUNICÍPIO DE ARMAMAR</t>
  </si>
  <si>
    <t>GIP@ARMAMAR.PT</t>
  </si>
  <si>
    <t>MUNICÍPIO DE CINFÃES</t>
  </si>
  <si>
    <t>GIP@CM-CINFAES.PT</t>
  </si>
  <si>
    <t>UNIÃO DAS FREGUESIAS DE TORNADA E SALIR DO PORTO</t>
  </si>
  <si>
    <t>CRISTINA MARISA FERREIRA DE SOUSA-APDIS</t>
  </si>
  <si>
    <t>GIPSOBREIRA@APDIS.COM.PT</t>
  </si>
  <si>
    <t>ADILCAN</t>
  </si>
  <si>
    <t>GIP.ANSIAO@GMAIL.COM</t>
  </si>
  <si>
    <t>MUNICÍPIO DE VINHAIS</t>
  </si>
  <si>
    <t>GIP@CM-VINHAIS.PT</t>
  </si>
  <si>
    <t>SÓNIA RAQUEL AMARO - NERLEI</t>
  </si>
  <si>
    <t>GIP@NERLEI.PT</t>
  </si>
  <si>
    <t>UGT - LAMEGO</t>
  </si>
  <si>
    <t>GIPLAMEGO@VISEU.UGT.PT</t>
  </si>
  <si>
    <t>CARLA QUINTAS</t>
  </si>
  <si>
    <t>GIPRAULDORIA@GMAIL.COM</t>
  </si>
  <si>
    <t>MUNICÍPIO DO CRATO</t>
  </si>
  <si>
    <t>GIP@CM-CRATO.PT</t>
  </si>
  <si>
    <t>MUNICÍPIO DE VALE DE CAMBRA</t>
  </si>
  <si>
    <t>SANDRACOSTA@CM-VALEDECAMBRA.PT</t>
  </si>
  <si>
    <t>JOANA DUARTE - C.SOC.PAR.VALE S.COSME</t>
  </si>
  <si>
    <t>GIPCS.COSME@GMAIL.COM</t>
  </si>
  <si>
    <t>ALEXANDRA FILIPA DA PIEDADE GONÇALVES - CM MGRANDE</t>
  </si>
  <si>
    <t>ALEXANDRA.GONCALVES@CM-MGRANDE.PT</t>
  </si>
  <si>
    <t>JUNTA DE FREGUESIA DE VILAR ANDORINHO</t>
  </si>
  <si>
    <t>GIP@VILARDEANDORINHO.PT</t>
  </si>
  <si>
    <t>JUNTA DE FREGUESIA DE MOIMENTA DA BEIRA</t>
  </si>
  <si>
    <t>GIP.MOIMENTA@HOTMAIL.COM</t>
  </si>
  <si>
    <t>MUNICÍPIO DE ALBERGARIA-A-VELHA</t>
  </si>
  <si>
    <t>GIP@CM-ALBERGARIA.PT</t>
  </si>
  <si>
    <t>ANA MARIA SILVA RUSSO CAEIRO DOS SANTOS</t>
  </si>
  <si>
    <t>GIP@NERE.PT</t>
  </si>
  <si>
    <t>ADECA - ASSOC.DESENV.EMPRESAS CONC.ALVAIAZERE</t>
  </si>
  <si>
    <t>GIP@ADECA.PT</t>
  </si>
  <si>
    <t>Médio Tejo</t>
  </si>
  <si>
    <t>MUNICÍPIO DE AROUCA</t>
  </si>
  <si>
    <t>GIP@CM-AROUCA.PT</t>
  </si>
  <si>
    <t>LEA OLIVEIRA</t>
  </si>
  <si>
    <t>FAJDP.GIP.AQ@GMAIL.COM</t>
  </si>
  <si>
    <t>MUNICÍPIO DE VILA NOVA DE PAIVA</t>
  </si>
  <si>
    <t>GIP@CM-VNPAIVA.PT</t>
  </si>
  <si>
    <t>JUNTA DE FREGUESIA DE ALVALADE</t>
  </si>
  <si>
    <t>GIPALVALADE@HOTMAIL.COM</t>
  </si>
  <si>
    <t>CM AVIS</t>
  </si>
  <si>
    <t>GIP@CM-AVIS.PT</t>
  </si>
  <si>
    <t>MUNICÍPIO DE PENELA</t>
  </si>
  <si>
    <t>UNIVAPENELA@SAPO.PT</t>
  </si>
  <si>
    <t>UNIÃO DAS FREGUESIAS DE CERNACHE DO BONJARDIM, NESPERAL E PALHAIS</t>
  </si>
  <si>
    <t>MUNICÍPIO DE MARCO DE CANAVESES</t>
  </si>
  <si>
    <t>GIP.BEMVIVER@CM-MARCO-CANAVESES.PT</t>
  </si>
  <si>
    <t>UNIÃO DAS FREGUESIAS DE CUMEADA E MARMELEIRO</t>
  </si>
  <si>
    <t>JUNTA DE FREGUESIA DE ALDREU</t>
  </si>
  <si>
    <t>JF_ALDREU@SAPO.PT</t>
  </si>
  <si>
    <t>UNIÃO DAS FREGUESIAS DE ERMIDA E FIGUEIREDO</t>
  </si>
  <si>
    <t>CLAUDIA NAZARÉ LOURO OLIVEIRA-CM VIDIGUEIRA</t>
  </si>
  <si>
    <t>CLAUDIA.OLIVEIRA@CM-VIDIGUEIRA.PT</t>
  </si>
  <si>
    <t>MARIA ÂNGELA VIEIRA DE ARAÚJO - EM DIALOGO</t>
  </si>
  <si>
    <t>ANTONIOLOURENCO@EMDIALOGO.PT</t>
  </si>
  <si>
    <t>MUNICÍPIO DE CARREGAL DO SAL</t>
  </si>
  <si>
    <t>GIP@CM-CARREGAL.PT</t>
  </si>
  <si>
    <t>CARINA DANIELA SANTOS PEREIRA-MPR</t>
  </si>
  <si>
    <t>NATÁLIA MARIA LOURENÇO GOUVEIA - CM TAROUCA</t>
  </si>
  <si>
    <t>GIP@CM-TAROUCA.PT</t>
  </si>
  <si>
    <t>MUNICÍPIO DE PENALVA DO CASTELO</t>
  </si>
  <si>
    <t>GERAL@CM-PENALVADOCASTELO.PT</t>
  </si>
  <si>
    <t>UNIÃO DAS FREGUESIAS DE ABRANTES (SÃO VICENTE E SÃO JOÃO) E ALFERRAREDE</t>
  </si>
  <si>
    <t>MUNICÍPIO DE REGUENGOS DE MONSARAZ</t>
  </si>
  <si>
    <t>GIP@CM-REGUENGOS-MONSARAZ.PT</t>
  </si>
  <si>
    <t>MUNICÍPIO DE VILA VELHA DE RÓDÃO</t>
  </si>
  <si>
    <t>GIP@CM-VVRODAO.PT</t>
  </si>
  <si>
    <t>JFBFOUP</t>
  </si>
  <si>
    <t>GIP.JFBAGUNTE@GMAIL.COM</t>
  </si>
  <si>
    <t>AIDA</t>
  </si>
  <si>
    <t>RECURSOS.HUMANOS@AIDA.PT</t>
  </si>
  <si>
    <t>MUNICÍPIO DE PROENÇA-A-NOVA</t>
  </si>
  <si>
    <t>GIP@CM-PROENCANOVA.PT</t>
  </si>
  <si>
    <t>VERA ISABEL POMBO CARRANCA - CM GAVIAO</t>
  </si>
  <si>
    <t>VERA.CARRANCA@CM-GAVIAO.PT</t>
  </si>
  <si>
    <t>RAQUEL PINTO ROCHA - CM MAIA NASCENTE</t>
  </si>
  <si>
    <t>GIP.MAIANASCENTE.RAQUEL@GMAIL.COM</t>
  </si>
  <si>
    <t>OLINDA MARIA DA SILVA FERREIRA - JF S TORCATO</t>
  </si>
  <si>
    <t>GIP@JF-STORCATO.COM</t>
  </si>
  <si>
    <t>MUNICÍPIO DE CAMPO MAIOR</t>
  </si>
  <si>
    <t>GIP@CM-CAMPO-MAIOR.PT</t>
  </si>
  <si>
    <t>MUNICÍPIO DE ALANDROAL</t>
  </si>
  <si>
    <t>RICARDO.PATACAO@CM-ALANDROAL.PT</t>
  </si>
  <si>
    <t>UNIÃO DAS FREGUESIAS DE ALDEIA DO MATO E SOUTO</t>
  </si>
  <si>
    <t>ANDREIA MATEUS-FUNDAÇÃO ANTÓNIO ALEIXO</t>
  </si>
  <si>
    <t>GIP.FAA@GMAIL.COM</t>
  </si>
  <si>
    <t>UNIÃO DAS FREGUESIAS DE ALVEGA E CONCAVADA</t>
  </si>
  <si>
    <t>MUNICÍPIO DE VIANA DO ALENTEJO</t>
  </si>
  <si>
    <t>GIP@CM-VIANADOALENTEJO.PT</t>
  </si>
  <si>
    <t>UNIÃO DAS FREGUESIAS DE SÃO FACUNDO E VALE DAS MÓS</t>
  </si>
  <si>
    <t>MUNICÍPIO DE BAIÃO</t>
  </si>
  <si>
    <t>GIP.CAMPELO@CM-BAIAO.PT</t>
  </si>
  <si>
    <t>UNIÃO DAS FREGUESIAS DE SÃO MIGUEL DO RIO TORTO E ROSSIO AO SUL DO TEJO</t>
  </si>
  <si>
    <t>FAJDP - MOUZINHO SILVEIRA</t>
  </si>
  <si>
    <t>FAJDP.GIP.MS@GMAIL.COM</t>
  </si>
  <si>
    <t>CETS - ASSOCIAÇÃO</t>
  </si>
  <si>
    <t>D.CELORICO@AEFAFE.PT</t>
  </si>
  <si>
    <t>PATRÍCIA LOPES - CMOF</t>
  </si>
  <si>
    <t>GIP.CMOLIVEIRADEFRADES@GMAIL.COM</t>
  </si>
  <si>
    <t>MARY BELKYS DE SOUSA DA SILVA - VIATODOS</t>
  </si>
  <si>
    <t>GIPVIATODOS@GMAIL.COM</t>
  </si>
  <si>
    <t>MUNICÍPIO DE MANTEIGAS</t>
  </si>
  <si>
    <t>GIP@CM-MANTEIGAS.PT</t>
  </si>
  <si>
    <t>ACIBA</t>
  </si>
  <si>
    <t>GIP@ACIBA.PT</t>
  </si>
  <si>
    <t>REGINA TERESA ZURRAPA REDONDO-ADT</t>
  </si>
  <si>
    <t>REDONDOREGINA@GMAIL.COM</t>
  </si>
  <si>
    <t>UGT - VIANA DO CASTELO</t>
  </si>
  <si>
    <t>GIP@VIANADOCASTELO.UGT.PT</t>
  </si>
  <si>
    <t>STTLVCE</t>
  </si>
  <si>
    <t>GIP.STEXTEIS@GMAIL.COM</t>
  </si>
  <si>
    <t>UNIÃO DAS FREGUESIAS DE MAÇÃO, PENHASCOSO E ABOBOREIRA</t>
  </si>
  <si>
    <t>SANDRA CRISTINA MARQUES DA SILVA - CM BRAGA</t>
  </si>
  <si>
    <t>HELDER LOPES</t>
  </si>
  <si>
    <t>GIP.ACIV@MAIL.TELEPAC.PT</t>
  </si>
  <si>
    <t>VERÓNICA FERREIRA MARQUES - CM P SERRA</t>
  </si>
  <si>
    <t>GIP@CM-PAMPILHOSADASERRA.PT</t>
  </si>
  <si>
    <t>MUNICÍPIO DE GONDOMAR</t>
  </si>
  <si>
    <t>GIP@CM-GONDOMAR.PT</t>
  </si>
  <si>
    <t>BRUNO FREITAS</t>
  </si>
  <si>
    <t>GIP@FESETE.PT</t>
  </si>
  <si>
    <t>ALEXANDRA SAMPAIO</t>
  </si>
  <si>
    <t>GIP@JF-RAMALDE.PT</t>
  </si>
  <si>
    <t>MUNICÍPIO DE NISA</t>
  </si>
  <si>
    <t>GIP@CM-NISA.PT</t>
  </si>
  <si>
    <t>MARIA HELENA DO VALE Q F PINTO-JF NREGEDOURA</t>
  </si>
  <si>
    <t>Lezíria do Tejo</t>
  </si>
  <si>
    <t>JFCSSCN JFVNC JFA</t>
  </si>
  <si>
    <t>GIP.JFSMCAMPO@GMAIL.COM</t>
  </si>
  <si>
    <t>MARIA JOÃO FERNANDES MOREIRA- JF ALFENA</t>
  </si>
  <si>
    <t>GIP@FREGUESIADEALFENA.PT</t>
  </si>
  <si>
    <t>SABINA FONSECA - CASA DO POVO DE RIBEIRÃO</t>
  </si>
  <si>
    <t>GIP.CPRIBEIRAO@GMAIL.COM</t>
  </si>
  <si>
    <t>ALICE CARMINA MONTEIRO DA CRUZ - RAIAHISTORICA</t>
  </si>
  <si>
    <t>ALICE.CRUZ@RAIAHISTORICA.ORG</t>
  </si>
  <si>
    <t>TÂNIA SOFIA MARTINS BARÃO - CM BEJA</t>
  </si>
  <si>
    <t>GIP.BEJA.CDB@GMAIL.COM</t>
  </si>
  <si>
    <t>ASRCBF-VAI AVANTE</t>
  </si>
  <si>
    <t>GIPVAIAVANTE@GMAIL.PT</t>
  </si>
  <si>
    <t xml:space="preserve"> FUNDAÇÃO ANTÓNIO ALEIXO</t>
  </si>
  <si>
    <t>ADASM</t>
  </si>
  <si>
    <t>GIPADASM@GMAIL.COM</t>
  </si>
  <si>
    <t>MUNICÍPIO DE VILA NOVA DE FOZ COA</t>
  </si>
  <si>
    <t>GIP.FOZCOA@GMAIL.COM</t>
  </si>
  <si>
    <t>GIP.SMZ@CM-BAIAO.PT</t>
  </si>
  <si>
    <t>CARLA AFONSO</t>
  </si>
  <si>
    <t>GIPQOOP@EPESAJMS.COOP</t>
  </si>
  <si>
    <t>CÁTIA SOFIA CARVALHO - CM AMARANTE</t>
  </si>
  <si>
    <t>GIP@CM-AMARANTE.PT</t>
  </si>
  <si>
    <t>UNIÃO DAS FREGUESIAS DE MANIQUE DO INTENDENTE, VILA NOVA DE SÃO PEDRO E MAÇUSSA</t>
  </si>
  <si>
    <t>ADELAIDE ISABEL B RUIVINHO - CCT-CVP -CASTRO MARIM</t>
  </si>
  <si>
    <t>CHTAVIRA.GIP1@CRUZVERMELHA.ORG.PT</t>
  </si>
  <si>
    <t>CENTRO SOCIAL DE SOUTELO</t>
  </si>
  <si>
    <t>GIP@CENTROSOCIALSOUTELO.ORG</t>
  </si>
  <si>
    <t>CVP - DELEGAÇÃO DE VILA NOVA DE GAIA</t>
  </si>
  <si>
    <t>GIP@CVPGAIA.ORG</t>
  </si>
  <si>
    <t>UNIÃO DAS FREGUESIAS DO CARTAXO E VALE DA PINTA</t>
  </si>
  <si>
    <t>CCDRSA - CC,CR</t>
  </si>
  <si>
    <t>GIPSANTOANDRE@HOTMAIL.COM</t>
  </si>
  <si>
    <t>JOSÉ FILIPE CARVALHO REBELO- CM CASTRO DAIRE</t>
  </si>
  <si>
    <t>GIP@CM-CASTRODAIRE.PT</t>
  </si>
  <si>
    <t>UNIÃO DAS FREGUESIAS DE EREIRA E LAPA</t>
  </si>
  <si>
    <t>MUNICÍPIO DE SILVES</t>
  </si>
  <si>
    <t>GIP@CM-SILVES.PT</t>
  </si>
  <si>
    <t>AEBA - ASSOCIAÇÃO EMPRESARIAL DO BAIXO AVE</t>
  </si>
  <si>
    <t>GIP@AEBA.PT</t>
  </si>
  <si>
    <t>UGT VISEU</t>
  </si>
  <si>
    <t>VISEU@UGT.PT</t>
  </si>
  <si>
    <t>IRENE DO ROSÁRIO FERREIRA DE OLIVEIRA-REAPRENDER</t>
  </si>
  <si>
    <t>GIPGIP@REAPRENDERAVIVER.PT</t>
  </si>
  <si>
    <t>SUSETE ANILDA GONÇALVES PIRES - CM MDOURO</t>
  </si>
  <si>
    <t>GIP@CM-MDOURO.PT</t>
  </si>
  <si>
    <t>ADEMINHO</t>
  </si>
  <si>
    <t>GABINPROF.MLG@EPRAMI.PT</t>
  </si>
  <si>
    <t>UNIÃO DAS FREGUESIAS DA CHAMUSCA E PINHEIRO GRANDE</t>
  </si>
  <si>
    <t>JUNTA DE FREGUESIA DE AVES</t>
  </si>
  <si>
    <t>GIP@JF-VILADASAVES.PT</t>
  </si>
  <si>
    <t>ASSOCIAÇÃO EMPRESARIAL DE VILA MEÃ</t>
  </si>
  <si>
    <t>GERAL@AEVILAMEA.PT</t>
  </si>
  <si>
    <t>UNIÃO DAS FREGUESIAS DE PARREIRA E CHOUTO</t>
  </si>
  <si>
    <t>AMANDA GOMES</t>
  </si>
  <si>
    <t>GIP@CSTAIPAS.PT</t>
  </si>
  <si>
    <t>MANUELA PATRÍCIA LOPES NOVAIS-JF RATES</t>
  </si>
  <si>
    <t>GIP.JFRATES@GMAIL.COM</t>
  </si>
  <si>
    <t>MUNÍCIPIO DE PORTO DE MÓS</t>
  </si>
  <si>
    <t>GIP@MUNICIPIO-PORTODEMOS.PT</t>
  </si>
  <si>
    <t>MUNICÍPIO DE ESTARREJA</t>
  </si>
  <si>
    <t>GIP.ESTARREJA@GMAIL.COM</t>
  </si>
  <si>
    <t>ANA CARVALHO</t>
  </si>
  <si>
    <t>GIPENGENHO@GMAIL.COM</t>
  </si>
  <si>
    <t xml:space="preserve"> SEIVA</t>
  </si>
  <si>
    <t>GIP@SEIVA.CO.PT</t>
  </si>
  <si>
    <t>SANTA CASA DA MISERICÓRDIA DE MESÃO FRIO</t>
  </si>
  <si>
    <t>GIPMESAOFRIO@SAPO.PT</t>
  </si>
  <si>
    <t>CRISTIANA MAGALHAES</t>
  </si>
  <si>
    <t>GIP@CM-MONTALEGRE.PT</t>
  </si>
  <si>
    <t>JUNTA DE FREGUESIA DE JUNQUEIRA</t>
  </si>
  <si>
    <t>GERAL@JF-JUNQUEIRA.PT</t>
  </si>
  <si>
    <t>MUNICÍPIO DE OLEIROS</t>
  </si>
  <si>
    <t>GIP@CM-OLEIROS.PT</t>
  </si>
  <si>
    <t>JUNTA DE FREGUESIA DE APÚLIA E FÃO</t>
  </si>
  <si>
    <t>GIP@APULIAFAO.FREGUESIAS.PT</t>
  </si>
  <si>
    <t>DENISE ANDREIA DE SOUSA GAMA</t>
  </si>
  <si>
    <t>GIP.DOINA@GMAIL.COM</t>
  </si>
  <si>
    <t xml:space="preserve"> MUNICÍPIO DE VIMIOSO</t>
  </si>
  <si>
    <t>GIPCMVIMIOSO@GMAIL.COM</t>
  </si>
  <si>
    <t>CATIA SILVA</t>
  </si>
  <si>
    <t>CATIA.SILVA@PERAFITA-LAVRA-SANTACRUZBISPO.PT</t>
  </si>
  <si>
    <t>UNIÃO DAS FREGUESIAS DE AZAMBUJEIRA E MALAQUEIJO</t>
  </si>
  <si>
    <t>JUNTA DE FREGUESIA DE GULPILHARES E VALADARES</t>
  </si>
  <si>
    <t>UFGULPILHARESVALADARES@GMAIL.COM</t>
  </si>
  <si>
    <t>UNIÃO DAS FREGUESIAS DE MARMELEIRA E ASSENTIZ</t>
  </si>
  <si>
    <t>MÁRCIA RAQUEL CAMPELO DE LIMA</t>
  </si>
  <si>
    <t>MARCIA.LIMA@PERAFITA-LAVRA-SANTACRUZBISPO.PT</t>
  </si>
  <si>
    <t>UNIÃO DAS FREGUESIAS DE OUTEIRO DA CORTIÇADA E ARRUDA DOS PISÕES</t>
  </si>
  <si>
    <t>DIANA ELISABETE SANTOS TEIXEIRA GIP- FORNELOS</t>
  </si>
  <si>
    <t>JFFGIP@GMAIL.COM</t>
  </si>
  <si>
    <t>UNIÃO DAS FREGUESIAS DE SÃO JOÃO DA RIBEIRA E RIBEIRA DE SÃO JOÃO</t>
  </si>
  <si>
    <t>MUNICÍPIO DE MIRA</t>
  </si>
  <si>
    <t>GIP.MIRA@CM-MIRA.PT</t>
  </si>
  <si>
    <t>JUNTA DE FREGUESIA DE VILARINHO</t>
  </si>
  <si>
    <t>GIP@JFVILARINHO.PT</t>
  </si>
  <si>
    <t>ADEREM</t>
  </si>
  <si>
    <t>GIPMOURAO@HOTMAIL.COM</t>
  </si>
  <si>
    <t>JUNTA DE FREGUESIA DE ÁGUA LONGA</t>
  </si>
  <si>
    <t>GIP.JFAGUALONGA@GMAIL.COM</t>
  </si>
  <si>
    <t>MARISA ALEXANDRA GALVÃO FARFALHO-CMVN</t>
  </si>
  <si>
    <t>GIP@CM-VENDASNOVAS.PT</t>
  </si>
  <si>
    <t>ADRM</t>
  </si>
  <si>
    <t>ADRM1994@GMAIL.COM</t>
  </si>
  <si>
    <t>MARISA TAVARES - MUN SM FEIRA</t>
  </si>
  <si>
    <t>GIPFEIRA@GMAIL.COM</t>
  </si>
  <si>
    <t>MUNICÍPIO DE ALFÂNDEGA DA FÉ</t>
  </si>
  <si>
    <t>CELIA.GIP@GMAIL.COM</t>
  </si>
  <si>
    <t>MUNICÍPIO DE FIGUEIRA DE CASTELO RODRIGO</t>
  </si>
  <si>
    <t>GIP@CM-FCR.PT</t>
  </si>
  <si>
    <t>JFLGLG</t>
  </si>
  <si>
    <t>GIPJFLOBAO@GMAIL.COM</t>
  </si>
  <si>
    <t>INÊS MARQUES ROQUE - CM POMBAL</t>
  </si>
  <si>
    <t>GIP@CM-POMBAL.PT</t>
  </si>
  <si>
    <t>SÍLVIA ISABEL PEREIRA ROSADO - MUN. MORA</t>
  </si>
  <si>
    <t>GIP.MORA@MAIL.TELEPAC.PT</t>
  </si>
  <si>
    <t>UNIÃO DAS FREGUESIAS DA CIDADE DE SANTARÉM</t>
  </si>
  <si>
    <t>JUNTA DE FREGUESIA DA GUARDA</t>
  </si>
  <si>
    <t>GERAL@FREGUESIADAGUARDA.PT</t>
  </si>
  <si>
    <t>UNIÃO DAS FREGUESIAS DE ACHETE, AZOIA DE BAIXO E PÓVOA DE SANTARÉM</t>
  </si>
  <si>
    <t>QUERER SER - ASSOC DESENV SOCIAL</t>
  </si>
  <si>
    <t>GIP@QUERERSER.PT</t>
  </si>
  <si>
    <t>UNIÃO DAS FREGUESIAS DE AZOIA DE CIMA E TREMÊS</t>
  </si>
  <si>
    <t>JOSNA GUIOMAR</t>
  </si>
  <si>
    <t>GIPDASENHORADAHORA@GMAIL.COM</t>
  </si>
  <si>
    <t>UNIÃO DAS FREGUESIAS DE CASÉVEL E VAQUEIROS</t>
  </si>
  <si>
    <t>VÂNIA DE JESUS SANTOS SIVAS ALVES</t>
  </si>
  <si>
    <t>GIP@CM-MONDIMDEBASTO.PT</t>
  </si>
  <si>
    <t>UNIÃO DAS FREGUESIAS DE ROMEIRA E VÁRZEA</t>
  </si>
  <si>
    <t>LETÍCIA TAVARES SILVA DAVID  -CM LEIRIA</t>
  </si>
  <si>
    <t>GIP@CM-LEIRIA.PT</t>
  </si>
  <si>
    <t>CATARINA ISABEL M CAVACO - CCT-CVP -CASTRO MARIM</t>
  </si>
  <si>
    <t>CHTAVIRA.GIP2@CRUZVERMELHA.ORG.PT</t>
  </si>
  <si>
    <t>UNIÃO DAS FREGUESIAS DE SÃO VICENTE DO PAUL E VALE DE FIGUEIRA</t>
  </si>
  <si>
    <t>JUNTA DE FREGUESIA DE FOZ DO SOUSA E COVELO</t>
  </si>
  <si>
    <t>GIPCOVELOCATARINA@GMAIL.COM</t>
  </si>
  <si>
    <t>MUNICÍPIO DE ODEMIRA</t>
  </si>
  <si>
    <t>GIP@CM-ODEMIRA.PT</t>
  </si>
  <si>
    <t>FABIANA ALMEIDA</t>
  </si>
  <si>
    <t>FABIANA_ALMEIDA_OLIVEIRA@HOTMAIL.COM</t>
  </si>
  <si>
    <t>CENTRO PAROQUIAL E SOCIAL DE S. MARTINHO DO CAMPO</t>
  </si>
  <si>
    <t>GIP-CAMPO@HOTMAIL.COM</t>
  </si>
  <si>
    <t>ADT - ASSOCIAÇÃO PARA O DESENVOLVIMENTO DO TORRÃO</t>
  </si>
  <si>
    <t>GIPTORRAO.ADT@GMAIL.COM</t>
  </si>
  <si>
    <t>MUNICÍPIO DE ARRONCHES</t>
  </si>
  <si>
    <t>GIP@CM-ARRONCHES.PT</t>
  </si>
  <si>
    <t>FLÁVIA CATARINA AZEVEDO FARIA - AAUM</t>
  </si>
  <si>
    <t>GIP@AAUM.PT</t>
  </si>
  <si>
    <t>MOJU - ASSOCIAÇÃO MOVIMENTO JUVENIL DE OLHÃO</t>
  </si>
  <si>
    <t>MOJU.OLHAO@HOTMAIL.COM</t>
  </si>
  <si>
    <t>GINA FERREIRA</t>
  </si>
  <si>
    <t>GIPVILAPOUCADEAGUIAR@AECORGO.PT</t>
  </si>
  <si>
    <t>UNIÃO DAS FREGUESIAS DE AREIAS E PIAS</t>
  </si>
  <si>
    <t>CECÍLIA MARIA CALADO BANHA - JF DA AMARELEJA</t>
  </si>
  <si>
    <t>JUNTA.AMARELEJA@MAIL.TELEPAC.PT</t>
  </si>
  <si>
    <t>JOANA ANGÉLICA PEREIRA MAIA - CC VERMOIM</t>
  </si>
  <si>
    <t>GIP.CCVS@MISERICORDIADAMAIA.COM</t>
  </si>
  <si>
    <t>MUNICÍPIO DE BELMONTE</t>
  </si>
  <si>
    <t>GIP.BELMONTE@CM-BELMONTE.PT</t>
  </si>
  <si>
    <t>MUNICÍPIO DO FUNDÃO</t>
  </si>
  <si>
    <t>GIPFUNDAO@GMAIL.COM</t>
  </si>
  <si>
    <t>AETUR</t>
  </si>
  <si>
    <t>GIP@AETUR.PT</t>
  </si>
  <si>
    <t>MUNICÍPIO DE OLIVEIRA DE FRADES</t>
  </si>
  <si>
    <t>ADES - ASSOCIAÇÃO EMPRESARIAL DO SABUGAL</t>
  </si>
  <si>
    <t>GIP.SABUGAL@ADES.PT</t>
  </si>
  <si>
    <t>KERIGMA</t>
  </si>
  <si>
    <t>GIP@KERIGMA.PT</t>
  </si>
  <si>
    <t>UNIÃO DAS FREGUESIAS DE FREIXIANDA, RIBEIRA DO FÁRRIO E FORMIGAIS</t>
  </si>
  <si>
    <t>JUNTA DE FREGUESIA DE AVER-O-MAR, AMORIM E TERROSO</t>
  </si>
  <si>
    <t>GIP.AVEROMAR@GMAIL.COM</t>
  </si>
  <si>
    <t>DANIELA MARISA GONÇALVES OLIVEIRA - JF SILVARES</t>
  </si>
  <si>
    <t>FREGUESIA.SILVARES@GMAIL.COM</t>
  </si>
  <si>
    <t>UNIÃO DAS FREGUESIAS DE GONDEMARIA E OLIVAL</t>
  </si>
  <si>
    <t>NELIA FERNANDES</t>
  </si>
  <si>
    <t>GIP@CM-BOTICAS.PT</t>
  </si>
  <si>
    <t>UNIÃO DAS FREGUESIAS DE MATAS E CERCAL</t>
  </si>
  <si>
    <t>VANIA CAMPOS</t>
  </si>
  <si>
    <t>GIP.MOREIRADECONEGOS@GMAIL.COM</t>
  </si>
  <si>
    <t>UNIÃO DAS FREGUESIAS DE RIO DE COUROS E CASAL DOS BERNARDOS</t>
  </si>
  <si>
    <t>MUNICÍPIO DE NELAS</t>
  </si>
  <si>
    <t>GIP@CM-NELAS.PT</t>
  </si>
  <si>
    <t>MUNICÍPIO DE MURÇA</t>
  </si>
  <si>
    <t>GIPMURCA@CM-MURCA.PT</t>
  </si>
  <si>
    <t>TELMA MODERNO CAPITÃO - JF POMBAL</t>
  </si>
  <si>
    <t>GIP@JF-GIM.PT</t>
  </si>
  <si>
    <t>MUNICÍPIO DE PONTE DE LIMA</t>
  </si>
  <si>
    <t>GIP@CM-PONTEDELIMA.PT</t>
  </si>
  <si>
    <t>JUNTA DE FREGUESIA DE FORNELO/VAIRÃO</t>
  </si>
  <si>
    <t>GIPFORNELO@GMAIL.COM</t>
  </si>
  <si>
    <t>ERICA SAMPAIO</t>
  </si>
  <si>
    <t>GIP.ACIP@GMAIL.COM</t>
  </si>
  <si>
    <t>IRMANDADE DA SANTA CASA DA MISERICÓRDIA DE RESENDE</t>
  </si>
  <si>
    <t>GIP@SCMR.PT</t>
  </si>
  <si>
    <t>JF VGMMF</t>
  </si>
  <si>
    <t>JFVGMMF@GMAIL.COM</t>
  </si>
  <si>
    <t>MUNICÍPIO DE CONDEIXA-A-NOVA</t>
  </si>
  <si>
    <t>GIP.CONDEIXA@CM-CONDEIXA.PT</t>
  </si>
  <si>
    <t>UNIÃO DAS FREGUESIAS DE TOMAR (SÃO JOÃO BAPTISTA) E SANTA MARIA DOS OLIVAIS</t>
  </si>
  <si>
    <t>MARLENE SILVA COSTA - ASS COM BRGA</t>
  </si>
  <si>
    <t>GIP@ACBRAGA.PT</t>
  </si>
  <si>
    <t>UNIÃO DAS FREGUESIAS DE ALÉM DA RIBEIRA E PEDREIRA</t>
  </si>
  <si>
    <t>ALEXANDRA DUARTE</t>
  </si>
  <si>
    <t>GIP.VALPACOS@GMAIL.COM</t>
  </si>
  <si>
    <t>UNIÃO DAS FREGUESIAS DE CASAIS E ALVIOBEIRA</t>
  </si>
  <si>
    <t>JUNTA DE FREGUESIA DE LOMBA</t>
  </si>
  <si>
    <t>GIP@JF-LOMBA.PT</t>
  </si>
  <si>
    <t>UNIÃO DAS FREGUESIAS DE MADALENA E BESELGA</t>
  </si>
  <si>
    <t>DANIELA CAMPOS - JUNTA DE FREGUESIA DE ESMORIZ</t>
  </si>
  <si>
    <t>GIP@JF-ESMORIZ.PT</t>
  </si>
  <si>
    <t>UNIÃO DAS FREGUESIAS DE SERRA E JUNCEIRA</t>
  </si>
  <si>
    <t>AMATO LUSITANO - ASSOCIAÇÃO DE DESENVOLVIMENTO</t>
  </si>
  <si>
    <t>GIP.CASTELOBRANCO@GMAIL.COM</t>
  </si>
  <si>
    <t>JUNTA DE FREGUESIA DE FONTE ARCADA</t>
  </si>
  <si>
    <t>GIPFONTEARCADA@GMAIL.COM</t>
  </si>
  <si>
    <t>UNIÃO DAS FREGUESIAS DE ALCANENA E VILA MOREIRA</t>
  </si>
  <si>
    <t>ADI-TC</t>
  </si>
  <si>
    <t>GIP.ADI-TC@HOTMAIL.COM</t>
  </si>
  <si>
    <t>ISABEL MARIA TEIXEIRA GUIMARÃES-JF AVINTES</t>
  </si>
  <si>
    <t>GIP@AVINTES.NET</t>
  </si>
  <si>
    <t>SANDRA MARINA DUARTE COSTA-JF VILA DO CONDE</t>
  </si>
  <si>
    <t>GIP.JFVILADOCONDE@GMAIL.COM</t>
  </si>
  <si>
    <t>MUNICÍPIO DE SÃO JOÃO DA PESQUEIRA</t>
  </si>
  <si>
    <t>GIP@SJPESQUEIRA.PT</t>
  </si>
  <si>
    <t>SANDRA COSTA</t>
  </si>
  <si>
    <t>GIPPEVIDEM@HOTMAIL.COM</t>
  </si>
  <si>
    <t>SISEP</t>
  </si>
  <si>
    <t>GIP.ALBUFEIRA.SISEP@GMAIL.COM</t>
  </si>
  <si>
    <t>JFSOLC</t>
  </si>
  <si>
    <t>GIP@UF-SOLC.PT</t>
  </si>
  <si>
    <t>UNIÃO DAS FREGUESIAS DE MALHOU, LOURICEIRA E ESPINHEIRO</t>
  </si>
  <si>
    <t>ASSOCIAÇÃO SANTA MARINHA DE VILA MARIM</t>
  </si>
  <si>
    <t>GIP.VILAMARIM@GMAIL.COM</t>
  </si>
  <si>
    <t>ANA RITA LOPES MARTINS ROSA - ANSESANDIM</t>
  </si>
  <si>
    <t>GIP@ANSESANDIM.PT</t>
  </si>
  <si>
    <t>MUNICÍPIO DE BARRANCOS</t>
  </si>
  <si>
    <t>CMB.GIP@CM-BARRANCOS.PT</t>
  </si>
  <si>
    <t>ANA SOFIA MEIRELES PEREIRA - ADEIMA</t>
  </si>
  <si>
    <t>ANA.PEREIRA@ADEIMA.PT</t>
  </si>
  <si>
    <t>MUNICÍPIO DE ARRAIOLOS</t>
  </si>
  <si>
    <t>GIP@CM-ARRAIOLOS.PT</t>
  </si>
  <si>
    <t>CENTRO SOCIAL PAROQUIAL DE VILA NOVA DE ANHA</t>
  </si>
  <si>
    <t>GIP.CSP.VILANOVADEANHA@GMAIL.COM</t>
  </si>
  <si>
    <t>MUNICÍPIO DE ÍLHAVO</t>
  </si>
  <si>
    <t>SAFE@CM-ILHAVO.PT</t>
  </si>
  <si>
    <t>RUTE ISABEL DOS SANTOS CORVO - ADI TC</t>
  </si>
  <si>
    <t>MARTA FILPA TEIXEIRA (ASMAL)</t>
  </si>
  <si>
    <t>GIP@ASMAL.ORG.PT</t>
  </si>
  <si>
    <t>UNIÃO DAS FREGUESIAS DE TORRES NOVAS (SANTA MARIA, SALVADOR E SANTIAGO)</t>
  </si>
  <si>
    <t>ANA LEOCÁDIA FIGUEIREDO MARCÃO - APPACDM</t>
  </si>
  <si>
    <t>GIPINCLUSIVO@APPACDM-EVORA.ORG</t>
  </si>
  <si>
    <t>UNIÃO DAS FREGUESIAS DE BROGUEIRA, PARCEIROS DE IGREJA E ALCOROCHEL</t>
  </si>
  <si>
    <t>AE-MARCO</t>
  </si>
  <si>
    <t>AEMARCOGIP@AEMARCO.PT</t>
  </si>
  <si>
    <t>UNIÃO DAS FREGUESIAS DE OLAIA E PAÇO</t>
  </si>
  <si>
    <t>ASSOCIAÇÃO EMPRESARIAL DO MARCO DE CANAVESES</t>
  </si>
  <si>
    <t xml:space="preserve">U.F. DE TORRES NOVAS </t>
  </si>
  <si>
    <t>ASS.COMERCIO E SERVIÇOS RA</t>
  </si>
  <si>
    <t>UNIÃO DAS FREGUESIAS DE TORRES NOVAS (SÃO PEDRO), LAPAS E RIBEIRA BRANCA</t>
  </si>
  <si>
    <t>ASS SOC RECRE CULT BEM-FAZER VAI AVANTE</t>
  </si>
  <si>
    <t>MUNICÍPIO DE MONÇÃO</t>
  </si>
  <si>
    <t>ASSOCIAÇÃO EMPRESARIAL DE PAÇOS DE FERREIRA</t>
  </si>
  <si>
    <t>MUNICÍPIO DE PAÇOS DE FERREIRA</t>
  </si>
  <si>
    <t>ASSOCIAÇÃO PARA O DESENVOLVIMENTO DE REBORDOSA</t>
  </si>
  <si>
    <t>Área Metropolitana de Lisboa</t>
  </si>
  <si>
    <t>Serviço de Emprego de Amadora</t>
  </si>
  <si>
    <t>MUNICIPIO DE CASTELO DE PAIVA</t>
  </si>
  <si>
    <t>ASSOCIAÇÃO PARA O DESENVOLVIMENTO DO SUDOESTE</t>
  </si>
  <si>
    <t>GIP ACICE</t>
  </si>
  <si>
    <t>ESC PROF ALTO MINHO INTERIOR</t>
  </si>
  <si>
    <t>MUNICÍPIO DE LOUSADA</t>
  </si>
  <si>
    <t>GIP - JUNTA DE FREGUESIA DE S. PEDRO DE RATES</t>
  </si>
  <si>
    <t>UNIÃO DAS FREGUESIAS DE CASCAIS E ESTORIL</t>
  </si>
  <si>
    <t>MUNICÍPIO DE PAREDES DE COURA</t>
  </si>
  <si>
    <t>GIP FREGUESIA DE CANIDELO</t>
  </si>
  <si>
    <t>UNIÃO DAS FREGUESIAS DE CARCAVELOS E PAREDE</t>
  </si>
  <si>
    <t>GIP - CÂMARA MUNICIPAL DA PÓVOA DE VARZIM</t>
  </si>
  <si>
    <t>GIP FREGUESIA DE OLIVEIRA DO DOURO</t>
  </si>
  <si>
    <t>MUNICIPIO DE LAGOA</t>
  </si>
  <si>
    <t>UNIÃO DAS FREGUESIAS DE OEIRAS E SÃO JULIÃO DA BARRA, PAÇO DE ARCOS E CAXIAS</t>
  </si>
  <si>
    <t>MUNICIPIO DE OLIVEIRA DO HOSPITAL</t>
  </si>
  <si>
    <t>CAMARA MUNICIPAL DE GONDOMAR</t>
  </si>
  <si>
    <t>UNIÃO DAS FREGUESIAS DE ALGÉS, LINDA-A-VELHA E CRUZ QUEBRADA-DAFUNDO</t>
  </si>
  <si>
    <t>MUNICIPIO DE ALIJO</t>
  </si>
  <si>
    <t>UNIÃO DAS FREGUESIAS DE CARNAXIDE E QUEIJAS</t>
  </si>
  <si>
    <t>MUNICÍPIO DE VILA NOVA DE CERVEIRA</t>
  </si>
  <si>
    <t>FREGUESIA DE LOBÃO</t>
  </si>
  <si>
    <t>Serviço de Emprego de Lisboa - Picoas</t>
  </si>
  <si>
    <t>FREGUESIA DE S. VICTOR</t>
  </si>
  <si>
    <t>FREGUESIA DE BALTAR</t>
  </si>
  <si>
    <t>JUNTA FREGUESIA DA LOMBA</t>
  </si>
  <si>
    <t>QUERER SER ASSOCIAÇÃO P/ DESENV. SOCIAL</t>
  </si>
  <si>
    <t>GIP FREGUESIA DE ARCOZELO</t>
  </si>
  <si>
    <t>GIP - UNIÃO DE FREGUESIAS FORNELO/VAIRÃO</t>
  </si>
  <si>
    <t>U.F.S.COSME VALBOM E JOVIM</t>
  </si>
  <si>
    <t>GIP FREGUESIA DE PEDROSO E SEIXEZELO</t>
  </si>
  <si>
    <t>FREGUESIA DE RAIVA, PEDORIDO E PARAISO</t>
  </si>
  <si>
    <t>GIP FREGUESIA DE SANDIM, OLIVAL, LEVER E CRESTUMA</t>
  </si>
  <si>
    <t>10413_224</t>
  </si>
  <si>
    <t>11134_448</t>
  </si>
  <si>
    <t>RITA RITO</t>
  </si>
  <si>
    <t>RITA.RITO@IEFP.PT</t>
  </si>
  <si>
    <t>1228_400</t>
  </si>
  <si>
    <t>FILOMENA DE JESUS CASTANHO C. RATO</t>
  </si>
  <si>
    <t>12653_452</t>
  </si>
  <si>
    <t>MARIANA VALIDO</t>
  </si>
  <si>
    <t>14052_400</t>
  </si>
  <si>
    <t>ROSA DA CONCEIÇÃO DE MOURA E SILVA NUNES</t>
  </si>
  <si>
    <t>15881_376</t>
  </si>
  <si>
    <t>MARIA TERESA COSTA</t>
  </si>
  <si>
    <t>TERESA.COELHO@IEFP.PT</t>
  </si>
  <si>
    <t>16845_330</t>
  </si>
  <si>
    <t>16934_338</t>
  </si>
  <si>
    <t>MARIA EUGENIA DE CARVALHO SANTOS</t>
  </si>
  <si>
    <t>17523_116</t>
  </si>
  <si>
    <t>MANUELA.ESTEVES@IEFP.PT</t>
  </si>
  <si>
    <t>17523_117</t>
  </si>
  <si>
    <t>17698_290</t>
  </si>
  <si>
    <t>VICTOR MANUEL VENTURA CONCEICAO GODINHO</t>
  </si>
  <si>
    <t>VITOR.GODINHO@IEFP.PT</t>
  </si>
  <si>
    <t>18635_100</t>
  </si>
  <si>
    <t>MARIA BENVINDADE OLIVEIRA GONZALEZ</t>
  </si>
  <si>
    <t>BENVINDA.GONZALEZ@IEFP.PT</t>
  </si>
  <si>
    <t>18635_163</t>
  </si>
  <si>
    <t>MARIA BENVINDA OLIVEIRA GONCALEZ</t>
  </si>
  <si>
    <t>UNIÃO DAS FREGUESIAS DE CAMARATE, UNHOS E APELAÇÃO</t>
  </si>
  <si>
    <t>21083_384</t>
  </si>
  <si>
    <t>VIRGINIA MARIA PAULA ALVES</t>
  </si>
  <si>
    <t>virginia.alves@iefp.pt</t>
  </si>
  <si>
    <t>UNIÃO DAS FREGUESIAS DE MOSCAVIDE E PORTELA</t>
  </si>
  <si>
    <t>21857_113</t>
  </si>
  <si>
    <t>LUCIO MOURA</t>
  </si>
  <si>
    <t>UNIÃO DAS FREGUESIAS DE SACAVÉM E PRIOR VELHO</t>
  </si>
  <si>
    <t>21946_345</t>
  </si>
  <si>
    <t>MARIA DO CARMO GUIA</t>
  </si>
  <si>
    <t>maria.carmo.guia@iefp.pt</t>
  </si>
  <si>
    <t>UNIÃO DAS FREGUESIAS DE SANTO ANTÃO E SÃO JULIÃO DO TOJAL</t>
  </si>
  <si>
    <t>21946_346</t>
  </si>
  <si>
    <t>UNIÃO DAS FREGUESIAS DE SANTA IRIA DE AZOIA, SÃO JOÃO DA TALHA E BOBADELA</t>
  </si>
  <si>
    <t>22543_323</t>
  </si>
  <si>
    <t>CECILIA MARIA GREGÓRIO ALEXANDRE</t>
  </si>
  <si>
    <t>CECILIA.ALEXANDRE@IEFP.PT</t>
  </si>
  <si>
    <t>UNIÃO DAS FREGUESIAS DE SANTO ANTÓNIO DOS CAVALEIROS E FRIELAS</t>
  </si>
  <si>
    <t>22586_330</t>
  </si>
  <si>
    <t>PAULA MARIA COSTA SILVA</t>
  </si>
  <si>
    <t>23086_323</t>
  </si>
  <si>
    <t>HORTENCIA MOTA</t>
  </si>
  <si>
    <t>23914_375</t>
  </si>
  <si>
    <t>ANA ISABEL FRAZAO VICENTE</t>
  </si>
  <si>
    <t>24210_338</t>
  </si>
  <si>
    <t>25224_448</t>
  </si>
  <si>
    <t>AIDA MARIA GUERREIRO</t>
  </si>
  <si>
    <t>aida.guerreiro@iefp.pt</t>
  </si>
  <si>
    <t>26786_338</t>
  </si>
  <si>
    <t>ISABEL SANTOS</t>
  </si>
  <si>
    <t>26859_300</t>
  </si>
  <si>
    <t>PAULA MACHADO</t>
  </si>
  <si>
    <t>PAULA.MACHADO@IEFP.PT</t>
  </si>
  <si>
    <t>27332_323</t>
  </si>
  <si>
    <t>CELIA MARIA GOMES ROQUE</t>
  </si>
  <si>
    <t>UNIÃO DAS FREGUESIAS DE AZUEIRA E SOBRAL DA ABELHEIRA</t>
  </si>
  <si>
    <t>27391_323</t>
  </si>
  <si>
    <t>CARLA ALMEIDA</t>
  </si>
  <si>
    <t>UNIÃO DAS FREGUESIAS DE IGREJA NOVA E CHELEIROS</t>
  </si>
  <si>
    <t>27677_100</t>
  </si>
  <si>
    <t>ANA ALVES</t>
  </si>
  <si>
    <t>UNIÃO DAS FREGUESIAS DE MALVEIRA E SÃO MIGUEL DE ALCAINÇA</t>
  </si>
  <si>
    <t>27715_120</t>
  </si>
  <si>
    <t>UNIÃO DAS FREGUESIAS DE ENXARA DO BISPO, GRADIL E VILA FRANCA DO ROSÁRIO</t>
  </si>
  <si>
    <t>28495_338</t>
  </si>
  <si>
    <t>BRUNO FILIPE VERMELHO MANUEL</t>
  </si>
  <si>
    <t>bruno.vermelho@iefp.pt</t>
  </si>
  <si>
    <t>UNIÃO DAS FREGUESIAS DE VENDA DO PINHEIRO E SANTO ESTÊVÃO DAS GALÉS</t>
  </si>
  <si>
    <t>28630_300</t>
  </si>
  <si>
    <t>CLAUDIA GOMES</t>
  </si>
  <si>
    <t>CLAUDIA.GOMES@IEFP.PT</t>
  </si>
  <si>
    <t>UNIÃO DAS FREGUESIAS DE ALENQUER (SANTO ESTÊVÃO E TRIANA)</t>
  </si>
  <si>
    <t>28630_376</t>
  </si>
  <si>
    <t>29726_226</t>
  </si>
  <si>
    <t>MARIA ROSÁRIO LIMA AZEREDO REIS PIRES TEIXEIRA</t>
  </si>
  <si>
    <t>29793_400</t>
  </si>
  <si>
    <t>PAULA MARIA VITAL AGOSTINHO</t>
  </si>
  <si>
    <t>29840_338</t>
  </si>
  <si>
    <t>ANA GARCIA</t>
  </si>
  <si>
    <t>29947_103</t>
  </si>
  <si>
    <t>UNIÃO DAS FREGUESIAS DE ALDEIA GALEGA DA MERCEANA E ALDEIA GAVINHA</t>
  </si>
  <si>
    <t>29947_104</t>
  </si>
  <si>
    <t>UNIÃO DAS FREGUESIAS DE ABRIGADA E CABANAS DE TORRES</t>
  </si>
  <si>
    <t>30155_225</t>
  </si>
  <si>
    <t>CONSTANÇA MARIA BATISTA OLIVEIRA ENCARNAÇÃO MENDES</t>
  </si>
  <si>
    <t>30180_272</t>
  </si>
  <si>
    <t>MARIA.A.MONTEIRO@IEFP.PT</t>
  </si>
  <si>
    <t>UNIÃO DAS FREGUESIAS DE CARREGADO E CADAFAIS</t>
  </si>
  <si>
    <t>31097_300</t>
  </si>
  <si>
    <t>GRACA SANTOS</t>
  </si>
  <si>
    <t>GRACA.SANTOS@IEFP.PT</t>
  </si>
  <si>
    <t>UNIÃO DAS FREGUESIAS DE RIBAFRIA E PEREIRO DE PALHACANA</t>
  </si>
  <si>
    <t>31402_338</t>
  </si>
  <si>
    <t>SUSANA ROCHETEAU</t>
  </si>
  <si>
    <t>33286_557</t>
  </si>
  <si>
    <t>JOSE.TOCHA@IEFP.PT</t>
  </si>
  <si>
    <t>33332_225</t>
  </si>
  <si>
    <t>JULIA RAMALHAL</t>
  </si>
  <si>
    <t>33995_163</t>
  </si>
  <si>
    <t>SHEILA PEREIRA DE OLIVEIRA PEREIRA</t>
  </si>
  <si>
    <t>SHEILA.PEREIRA@IEFP.PT</t>
  </si>
  <si>
    <t>34746_300</t>
  </si>
  <si>
    <t>DAVID ARAUJO</t>
  </si>
  <si>
    <t>DAVID.ARAUJO@IEFP.PT</t>
  </si>
  <si>
    <t>35475_323</t>
  </si>
  <si>
    <t>SONIA CARDIGA</t>
  </si>
  <si>
    <t>35556_384</t>
  </si>
  <si>
    <t>SANDRA ALVES</t>
  </si>
  <si>
    <t>S. TIAGO DOS VELHOS</t>
  </si>
  <si>
    <t>35866_224</t>
  </si>
  <si>
    <t>IRENE MARIA CRESPO</t>
  </si>
  <si>
    <t>UNIÃO DAS FREGUESIAS DE LOURINHÃ E ATALAIA</t>
  </si>
  <si>
    <t>35882_337</t>
  </si>
  <si>
    <t>SE Lisboa - Conde Redondo</t>
  </si>
  <si>
    <t>RUI.CAMPOS@IEFP.PT</t>
  </si>
  <si>
    <t>35971_332</t>
  </si>
  <si>
    <t>36595_443</t>
  </si>
  <si>
    <t>CRISTINA.CUSTODIO@IEFP.PT</t>
  </si>
  <si>
    <t>36870_300</t>
  </si>
  <si>
    <t>FILIPA FERNANDES</t>
  </si>
  <si>
    <t>FILIPA.FERNANDES@IEFP.PT</t>
  </si>
  <si>
    <t>37184_300</t>
  </si>
  <si>
    <t>SONIA DAMIAO</t>
  </si>
  <si>
    <t>SONIA.DAMIAO@IEFP.PT</t>
  </si>
  <si>
    <t>37656_166</t>
  </si>
  <si>
    <t>UNIÃO DAS FREGUESIAS DE MIRAGAIA E MARTELEIRA</t>
  </si>
  <si>
    <t>39373_103</t>
  </si>
  <si>
    <t>JOSÉ PEDRO NOVAIS</t>
  </si>
  <si>
    <t>UNIÃO DAS FREGUESIAS DE SÃO BARTOLOMEU DOS GALEGOS E MOLEDO</t>
  </si>
  <si>
    <t>39373_120</t>
  </si>
  <si>
    <t>39810_268</t>
  </si>
  <si>
    <t>ADÍLIA MARIA RAMOS FARINHA</t>
  </si>
  <si>
    <t>adilia.farinha@iefp.pt</t>
  </si>
  <si>
    <t>41149_338</t>
  </si>
  <si>
    <t>SUSANA PAIM</t>
  </si>
  <si>
    <t>41157_300</t>
  </si>
  <si>
    <t>MARIA HELENA MASSAPINA DA ROCHA</t>
  </si>
  <si>
    <t>41653_100</t>
  </si>
  <si>
    <t>SANDRA SIMÃO</t>
  </si>
  <si>
    <t>41998_300</t>
  </si>
  <si>
    <t>CRISTINA MELO</t>
  </si>
  <si>
    <t>CRISTINA.MELO@IEFP.PT</t>
  </si>
  <si>
    <t>42471_376</t>
  </si>
  <si>
    <t>SERGIO.MIGUEL@IEFP.PT</t>
  </si>
  <si>
    <t>42641_200</t>
  </si>
  <si>
    <t>DORA CRISTINA PAULO DA SILVA</t>
  </si>
  <si>
    <t>42889_224</t>
  </si>
  <si>
    <t>MARIA CRISTINA FERNANDES</t>
  </si>
  <si>
    <t>43060_100</t>
  </si>
  <si>
    <t>SUSANA CLEMENTE</t>
  </si>
  <si>
    <t>43184_555</t>
  </si>
  <si>
    <t>MANUELA DA CONCEIÇÃO ESTEVÃO BARRANQUEIRO CORREIA</t>
  </si>
  <si>
    <t>MANUELA.CORREIA@IEFP.PT</t>
  </si>
  <si>
    <t>SANTA MARIA, SÃO PEDRO E MATACÃES</t>
  </si>
  <si>
    <t>43222_225</t>
  </si>
  <si>
    <t>ANABELA BASTOS LOURENCO</t>
  </si>
  <si>
    <t>43222_269</t>
  </si>
  <si>
    <t>UNIÃO DAS FREGUESIAS DE A DOS CUNHADOS E MACEIRA</t>
  </si>
  <si>
    <t>43397_345</t>
  </si>
  <si>
    <t>UNIÃO DAS FREGUESIAS DE CAMPELOS E OUTEIRO DA CABEÇA</t>
  </si>
  <si>
    <t>43788_851</t>
  </si>
  <si>
    <t>VERA LÚCIA NOBRE ROQUE MARQUES</t>
  </si>
  <si>
    <t>EURES</t>
  </si>
  <si>
    <t>Eures</t>
  </si>
  <si>
    <t>UNIÃO DAS FREGUESIAS DE CARVOEIRA E CARMÕES</t>
  </si>
  <si>
    <t>44008_376</t>
  </si>
  <si>
    <t>JOSÉ MANUEL SILVA RIBEIRO</t>
  </si>
  <si>
    <t>JOSE.RIBEIRO@IEFP.PT</t>
  </si>
  <si>
    <t>UNIÃO DAS FREGUESIAS DE DOIS PORTOS E RUNA</t>
  </si>
  <si>
    <t>44130_454</t>
  </si>
  <si>
    <t>CARLA SOFIA PRATAS PACHECO</t>
  </si>
  <si>
    <t>UNIÃO DAS FREGUESIAS DE MAXIAL E MONTE REDONDO</t>
  </si>
  <si>
    <t>4588_555</t>
  </si>
  <si>
    <t>MARIA DE FÁTIMA GUERREIRO CORTES</t>
  </si>
  <si>
    <t>FATIMA.CORTES@IEFP.PT</t>
  </si>
  <si>
    <t xml:space="preserve">U.F. DE TORRES VEDRAS </t>
  </si>
  <si>
    <t>49271_119</t>
  </si>
  <si>
    <t>ZITA.PEREIRA@IEFP.PT</t>
  </si>
  <si>
    <t>504884387_001</t>
  </si>
  <si>
    <t>ADICE</t>
  </si>
  <si>
    <t>UNIÃO DAS FREGUESIAS DE ALHANDRA, SÃO JOÃO DOS MONTES E CALHANDRIZ</t>
  </si>
  <si>
    <t>506302970_2</t>
  </si>
  <si>
    <t>MUNICIPIO OLIVEIRA AZEMEIS</t>
  </si>
  <si>
    <t>UNIÃO DAS FREGUESIAS DE ALVERCA DO RIBATEJO E SOBRALINHO</t>
  </si>
  <si>
    <t>55697_300</t>
  </si>
  <si>
    <t>PAULA ALEXANDRA TOMÉ BARBOSA</t>
  </si>
  <si>
    <t>PAULA.BARBOSA@IEFP.PT</t>
  </si>
  <si>
    <t>UNIÃO DAS FREGUESIAS DE CASTANHEIRA DO RIBATEJO E CACHOEIRAS</t>
  </si>
  <si>
    <t>56251_200</t>
  </si>
  <si>
    <t>CATIA FELICIO</t>
  </si>
  <si>
    <t>CATIA.FELICIO@IEFP.PT</t>
  </si>
  <si>
    <t>UNIÃO DAS FREGUESIAS DE PÓVOA DE SANTA IRIA E FORTE DA CASA</t>
  </si>
  <si>
    <t>57010_376</t>
  </si>
  <si>
    <t>NILZA MARINA MARQUES ABEGÃO</t>
  </si>
  <si>
    <t>NILZA.ABEGAO@IEFP.PT</t>
  </si>
  <si>
    <t>57827_384</t>
  </si>
  <si>
    <t>ANA.JACOB@IEFP.PT</t>
  </si>
  <si>
    <t>58238_103</t>
  </si>
  <si>
    <t>JOAQUIM PAULO TEIXEIRA</t>
  </si>
  <si>
    <t>joaquim.teixeira@iefp.pt</t>
  </si>
  <si>
    <t>61727_226</t>
  </si>
  <si>
    <t>HERMINIA.LOUREIRO@IEFP.PT</t>
  </si>
  <si>
    <t>UNIÃO DAS FREGUESIAS DE ALMADA, COVA DA PIEDADE, PRAGAL E CACILHAS</t>
  </si>
  <si>
    <t>6670_223</t>
  </si>
  <si>
    <t>DIAMANTINO SANTOS</t>
  </si>
  <si>
    <t>diamantino.santos@iefp.pt</t>
  </si>
  <si>
    <t>70360_300</t>
  </si>
  <si>
    <t>ODETE.ALBUQUERQUE@IEFP.PT</t>
  </si>
  <si>
    <t>70360_382</t>
  </si>
  <si>
    <t>ODETE ALBUQUERQUE</t>
  </si>
  <si>
    <t>UNIÃO DAS FREGUESIAS DE CAPARICA E TRAFARIA</t>
  </si>
  <si>
    <t>7102_451</t>
  </si>
  <si>
    <t>MIRALDINO JOSÉ FIALHO DE SOUSA</t>
  </si>
  <si>
    <t>miraldino.sousa@iefp.pt</t>
  </si>
  <si>
    <t>UNIÃO DAS FREGUESIAS DE CHARNECA DE CAPARICA E SOBREDA</t>
  </si>
  <si>
    <t>7544_300</t>
  </si>
  <si>
    <t>SUSANA CARDOSO</t>
  </si>
  <si>
    <t>susana.cardoso@iefp.pt</t>
  </si>
  <si>
    <t>UNIÃO DAS FREGUESIAS DE LARANJEIRO E FEIJÓ</t>
  </si>
  <si>
    <t>7587_119</t>
  </si>
  <si>
    <t>UNIÃO DAS FREGUESIAS DE BARREIRO E LAVRADIO</t>
  </si>
  <si>
    <t>Serviço de Emprego de Barreiro</t>
  </si>
  <si>
    <t>77330_103</t>
  </si>
  <si>
    <t>77330_120</t>
  </si>
  <si>
    <t>UNIÃO DAS FREGUESIAS DE ALTO DO SEIXALINHO, SANTO ANDRÉ E VERDERENA</t>
  </si>
  <si>
    <t>7943_271</t>
  </si>
  <si>
    <t>87050_555</t>
  </si>
  <si>
    <t>ALVARO PALMA DE ARAUJO</t>
  </si>
  <si>
    <t>ALVARO.ARAUJO@IEFP.PT</t>
  </si>
  <si>
    <t>UNIÃO DAS FREGUESIAS DE PALHAIS E COINA</t>
  </si>
  <si>
    <t>89834_800</t>
  </si>
  <si>
    <t>MARIA TERESA RIBEIRO DE PINA TEIXEIRA</t>
  </si>
  <si>
    <t>MARIA.TERESA.TEIXEIRA@IEFP.PT</t>
  </si>
  <si>
    <t>89982_170</t>
  </si>
  <si>
    <t>MARIA DE JESUS DE VILAS BOAS SIMÕES LEMOS BARRO</t>
  </si>
  <si>
    <t>MARIA.BARROS@IEFP.PT</t>
  </si>
  <si>
    <t>9393_330</t>
  </si>
  <si>
    <t>ADALGISA_OLIVEIRA</t>
  </si>
  <si>
    <t>ADALGISA OLIVEIRA</t>
  </si>
  <si>
    <t>UNIÃO DAS FREGUESIAS DE BAIXA DA BANHEIRA E VALE DA AMOREIRA</t>
  </si>
  <si>
    <t>ANIBAL_FIGUEIREDO</t>
  </si>
  <si>
    <t>ANIBAL AUGUSTO FIGUEIREDO</t>
  </si>
  <si>
    <t>UNIÃO DAS FREGUESIAS DE GAIO-ROSÁRIO E SARILHOS PEQUENOS</t>
  </si>
  <si>
    <t>ASI_105</t>
  </si>
  <si>
    <t>Serviço do Emprego do Montijo</t>
  </si>
  <si>
    <t>ASI_108</t>
  </si>
  <si>
    <t>ASI_200</t>
  </si>
  <si>
    <t>ASI_224</t>
  </si>
  <si>
    <t>ASI_300</t>
  </si>
  <si>
    <t>ASI_336</t>
  </si>
  <si>
    <t>UNIÃO DAS FREGUESIAS DE MONTIJO E AFONSOEIRO</t>
  </si>
  <si>
    <t>ASI_338</t>
  </si>
  <si>
    <t>ASI_450</t>
  </si>
  <si>
    <t>UNIÃO DAS FREGUESIAS DE ATALAIA E ALTO ESTANQUEIRO-JARDIA</t>
  </si>
  <si>
    <t>ASI_587</t>
  </si>
  <si>
    <t>ASI_CONSULTA</t>
  </si>
  <si>
    <t>ASI CONSULTA</t>
  </si>
  <si>
    <t>UNIÃO DAS FREGUESIAS DE PEGÕES</t>
  </si>
  <si>
    <t>ASI_COO</t>
  </si>
  <si>
    <t>ASI_DEM</t>
  </si>
  <si>
    <t>DEMGESTOR</t>
  </si>
  <si>
    <t>ASI_DIR</t>
  </si>
  <si>
    <t>ASI_DR</t>
  </si>
  <si>
    <t>ASI_GIP</t>
  </si>
  <si>
    <t>UNIÃO DAS FREGUESIAS DE POCEIRÃO E MARATECA</t>
  </si>
  <si>
    <t>ASI_LOJA</t>
  </si>
  <si>
    <t>ASI LOJA CIDADÃO</t>
  </si>
  <si>
    <t>ASI_OP</t>
  </si>
  <si>
    <t>ASI_TEC</t>
  </si>
  <si>
    <t>UNIÃO DAS FREGUESIAS DE SETÚBAL (SÃO JULIÃO, NOSSA SENHORA DA ANUNCIADA E SANTA MARIA DA GRAÇA)</t>
  </si>
  <si>
    <t>ASI800_ADM</t>
  </si>
  <si>
    <t>ASSESS. DE SIST. DE INFORMÁTICA</t>
  </si>
  <si>
    <t>CARLOS_GONÇALVES</t>
  </si>
  <si>
    <t>CARLOS VICTOR DA CUNHA GONÇALVES</t>
  </si>
  <si>
    <t>UNIÃO DAS FREGUESIAS DE AZEITÃO (SÃO LOURENÇO E SÃO SIMÃO)</t>
  </si>
  <si>
    <t>CATARINA_GONÇALVES</t>
  </si>
  <si>
    <t>CATARINA AIRES SEITA TORDO GONÇALVES</t>
  </si>
  <si>
    <t>CATARINA.TORDO@IEFP.PT</t>
  </si>
  <si>
    <t>DEM_CONTACTO</t>
  </si>
  <si>
    <t>CONTACT CENTER</t>
  </si>
  <si>
    <t>DEM800_ADM_</t>
  </si>
  <si>
    <t>DEPARTAMENTO DE EMPREGO</t>
  </si>
  <si>
    <t>DFP_100</t>
  </si>
  <si>
    <t>DFP_200</t>
  </si>
  <si>
    <t>DFP_300</t>
  </si>
  <si>
    <t>ENTGESTOR</t>
  </si>
  <si>
    <t>EURES_18350</t>
  </si>
  <si>
    <t>EURES_21237</t>
  </si>
  <si>
    <t>CARMEN LOPES</t>
  </si>
  <si>
    <t>UNIÃO DAS FREGUESIAS DE CORUCHE, FAJARDA E ERRA</t>
  </si>
  <si>
    <t>EURES_28592</t>
  </si>
  <si>
    <t>EURES_30090</t>
  </si>
  <si>
    <t>EURES_30996</t>
  </si>
  <si>
    <t>EURES_41530</t>
  </si>
  <si>
    <t>EURES_42986</t>
  </si>
  <si>
    <t>EURES_7463</t>
  </si>
  <si>
    <t>NIDIA MARIA DOS SANTOS ISAIAS FIGUEIREDO</t>
  </si>
  <si>
    <t>EURES_8630</t>
  </si>
  <si>
    <t>NATÁLIA DA ASSUNÇÃO CARVALHO CORREIA TORÉGÃO</t>
  </si>
  <si>
    <t>UNIÃO DAS FREGUESIAS DE SALVATERRA DE MAGOS E FOROS DE SALVATERRA</t>
  </si>
  <si>
    <t>GDEGESTOR</t>
  </si>
  <si>
    <t>ggg</t>
  </si>
  <si>
    <t>UNIÃO DAS FREGUESIAS DE GLÓRIA DO RIBATEJO E GRANHO</t>
  </si>
  <si>
    <t>IEFP</t>
  </si>
  <si>
    <t>EXEC PROCEDURE</t>
  </si>
  <si>
    <t>LUIS_BRITO</t>
  </si>
  <si>
    <t>LUIS BRITO SEQUEIRA PEREIRA NUNES</t>
  </si>
  <si>
    <t>UNIÃO DAS FREGUESIAS DE ALCOBAÇA E VESTIARIA</t>
  </si>
  <si>
    <t>MDEGESTOR</t>
  </si>
  <si>
    <t>MPRATA</t>
  </si>
  <si>
    <t>MARA RUTE FERREIRA PRATA</t>
  </si>
  <si>
    <t>OPERADOR</t>
  </si>
  <si>
    <t>OWB_EMPR</t>
  </si>
  <si>
    <t>POS_556</t>
  </si>
  <si>
    <t>CENTRO EMPREGO PORTIMAO</t>
  </si>
  <si>
    <t>ROSA</t>
  </si>
  <si>
    <t>SGFORGESTOR</t>
  </si>
  <si>
    <t>SI800_ADM</t>
  </si>
  <si>
    <t>DIREÇÃO DE SERVIÇOS DE SISTEMAS DE INFORMAÇÃO</t>
  </si>
  <si>
    <t>SIEFGESTOR</t>
  </si>
  <si>
    <t>DBLINK SIEF</t>
  </si>
  <si>
    <t>SMEGESTOR</t>
  </si>
  <si>
    <t>SSGESTOR</t>
  </si>
  <si>
    <t>INTERFACE_SS</t>
  </si>
  <si>
    <t>UNIÃO DAS FREGUESIAS DE COZ, ALPEDRIZ E MONTES</t>
  </si>
  <si>
    <t>SU_DR300</t>
  </si>
  <si>
    <t>UNIÃO DAS FREGUESIAS DE PATAIAS E MARTINGANÇA</t>
  </si>
  <si>
    <t>SU_SC800</t>
  </si>
  <si>
    <t>SU_SE383</t>
  </si>
  <si>
    <t>SUPORTE</t>
  </si>
  <si>
    <t>TESTE_100</t>
  </si>
  <si>
    <t>TESTE_200</t>
  </si>
  <si>
    <t>TESTE_300</t>
  </si>
  <si>
    <t>TESTE_500</t>
  </si>
  <si>
    <t>TESTE1234</t>
  </si>
  <si>
    <t>TESTE4321</t>
  </si>
  <si>
    <t>UNIÃO DAS FREGUESIAS DE SINTRA (SANTA MARIA E SÃO MIGUEL, SÃO MARTINHO E SÃO PEDRO DE PENAFERRIM)</t>
  </si>
  <si>
    <t>UNIÃO DAS FREGUESIAS DE ALMARGEM DO BISPO, PÊRO PINHEIRO E MONTELAVAR</t>
  </si>
  <si>
    <t>UNIÃO DAS FREGUESIAS DE AGUALVA E MIRA-SINTRA</t>
  </si>
  <si>
    <t>UNIÃO DAS FREGUESIAS DE MASSAMÁ E MONTE ABRAÃO</t>
  </si>
  <si>
    <t>UNIÃO DAS FREGUESIAS DE QUELUZ E BELAS</t>
  </si>
  <si>
    <t>UNIÃO DAS FREGUESIAS DE SÃO JOÃO DAS LAMPAS E TERRUGEM</t>
  </si>
  <si>
    <t>UNIÃO DAS FREGUESIAS DO CACÉM E SÃO MARCOS</t>
  </si>
  <si>
    <t>UNIÃO DAS FREGUESIAS DO SEIXAL, ARRENTELA E ALDEIA DE PAIO PIRES</t>
  </si>
  <si>
    <t>ODIVELAS (FREG.N/CODIFICADA)</t>
  </si>
  <si>
    <t>U.F. DE PONTINHA E FAMÕES</t>
  </si>
  <si>
    <t>UNIÃO DAS FREGUESIAS DE PONTINHA E FAMÕES</t>
  </si>
  <si>
    <t>U.F. DE PÓVOA DE SANTO ADRIÃO E OLIVAL BASTO</t>
  </si>
  <si>
    <t>UNIÃO DAS FREGUESIAS DE PÓVOA DE SANTO ADRIÃO E OLIVAL BASTO</t>
  </si>
  <si>
    <t>U.F. DE RAMADA E CANEÇAS</t>
  </si>
  <si>
    <t>UNIÃO DAS FREGUESIAS DE RAMADA E CANEÇAS</t>
  </si>
  <si>
    <t>DELEGAÇÃO REGIONAL DO ALENTEJO</t>
  </si>
  <si>
    <t>UNIÃO DAS FREGUESIAS DE ALCÁCER DO SAL (SANTA MARIA DO CASTELO E SANTIAGO) E SANTA SUSANA</t>
  </si>
  <si>
    <t>Alentejo Litoral</t>
  </si>
  <si>
    <t>UNIÃO DAS FREGUESIAS DE GRÂNDOLA E SANTA MARGARIDA DA SERRA</t>
  </si>
  <si>
    <t>UNIÃO DAS FREGUESIAS DE SANTIAGO DO CACÉM, SANTA CRUZ E SÃO BARTOLOMEU DA SERRA</t>
  </si>
  <si>
    <t>UNIÃO DAS FREGUESIAS DE SÃO DOMINGOS E VALE DE ÁGUA</t>
  </si>
  <si>
    <t>Alto Alentejo</t>
  </si>
  <si>
    <t>UNIÃO DAS FREGUESIAS DE BARBACENA E VILA FERNANDO</t>
  </si>
  <si>
    <t>UNIÃO DAS FREGUESIAS DE TERRUGEM E VILA BOIM</t>
  </si>
  <si>
    <t>UNIÃO DAS FREGUESIAS DE CRATO E MÁRTIRES, FLOR DA ROSA E VALE DO PESO</t>
  </si>
  <si>
    <t>UNIÃO DAS FREGUESIAS DE ESPÍRITO SANTO, NOSSA SENHORA DA GRAÇA E SÃO SIMÃO</t>
  </si>
  <si>
    <t>UNIÃO DAS FREGUESIAS DE AREZ E AMIEIRA DO TEJO</t>
  </si>
  <si>
    <t>UNIÃO DAS FREGUESIAS DA SÉ E SÃO LOURENÇO</t>
  </si>
  <si>
    <t>UNIÃO DAS FREGUESIAS DE REGUENGO E SÃO JULIÃO</t>
  </si>
  <si>
    <t>UNIÃO DAS FREGUESIAS DE RIBEIRA DE NISA E CARREIRAS</t>
  </si>
  <si>
    <t>UNIÃO DAS FREGUESIAS DE ALANDROAL (NOSSA SENHORA DA CONCEIÇÃO), SÃO BRÁS DOS MATOS (MINA DO BUGALHO) E JUROMENHA (NOSSA SENHORA DO LORETO)</t>
  </si>
  <si>
    <t>Alentejo Central</t>
  </si>
  <si>
    <t>UNIÃO DAS FREGUESIAS DE ESTREMOZ (SANTA MARIA E SANTO ANDRÉ)</t>
  </si>
  <si>
    <t>UNIÃO DAS FREGUESIAS DE SÃO BENTO DO CORTIÇO E SANTO ESTÊVÃO</t>
  </si>
  <si>
    <t>UNIÃO DAS FREGUESIAS DO AMEIXIAL (SANTA VITÓRIA E SÃO BENTO)</t>
  </si>
  <si>
    <t>UNIÃO DAS FREGUESIAS DE SÃO LOURENÇO DE MAMPORCÃO E SÃO BENTO DE ANA LOURA</t>
  </si>
  <si>
    <t>UNIÃO DAS FREGUESIAS DE GAFANHOEIRA (SÃO PEDRO) E SABUGUEIRO</t>
  </si>
  <si>
    <t>UNIÃO DAS FREGUESIAS DE SÃO GREGÓRIO E SANTA JUSTA</t>
  </si>
  <si>
    <t>UNIÃO DAS FREGUESIAS DE ÉVORA (SÃO MAMEDE, SÉ, SÃO PEDRO E SANTO ANTÃO)</t>
  </si>
  <si>
    <t>UNIÃO DAS FREGUESIAS DE BACELO E SENHORA DA SAÚDE</t>
  </si>
  <si>
    <t>UNIÃO DAS FREGUESIAS DE MALAGUEIRA E HORTA DAS FIGUEIRAS</t>
  </si>
  <si>
    <t>UNIÃO DAS FREGUESIAS DE SÃO MANÇOS E SÃO VICENTE DO PIGEIRO</t>
  </si>
  <si>
    <t>UNIÃO DAS FREGUESIAS DE NOSSA SENHORA DA TOUREGA E NOSSA SENHORA DE GUADALUPE</t>
  </si>
  <si>
    <t>UNIÃO DAS FREGUESIAS DE SÃO SEBASTIÃO DA GIESTEIRA E NOSSA SENHORA DA BOA FÉ</t>
  </si>
  <si>
    <t>UNIÃO DAS FREGUESIAS DE AMIEIRA E ALQUEVA</t>
  </si>
  <si>
    <t>UNIÃO DAS FREGUESIAS DE SÃO BARTOLOMEU DO OUTEIRO E ORIOLA</t>
  </si>
  <si>
    <t>UNIÃO DAS FREGUESIAS DE CAMPO E CAMPINHO</t>
  </si>
  <si>
    <t>UNIÃO DAS FREGUESIAS DE ALJUSTREL E RIO DE MOINHOS</t>
  </si>
  <si>
    <t>Baixo Alentejo</t>
  </si>
  <si>
    <t>UNIÃO DAS FREGUESIAS DE BEJA (SALVADOR E SANTA MARIA DA FEIRA)</t>
  </si>
  <si>
    <t>UNIÃO DAS FREGUESIAS DE ALBERNOA E TRINDADE</t>
  </si>
  <si>
    <t xml:space="preserve">U.F. DE BEJA </t>
  </si>
  <si>
    <t>UNIÃO DAS FREGUESIAS DE BEJA (SANTIAGO MAIOR E SÃO JOÃO BAPTISTA)</t>
  </si>
  <si>
    <t>UNIÃO DAS FREGUESIAS DE SALVADA E QUINTOS</t>
  </si>
  <si>
    <t>UNIÃO DAS FREGUESIAS DE SANTA VITÓRIA E MOMBEJA</t>
  </si>
  <si>
    <t>UNIÃO DAS FREGUESIAS DE TRIGACHES E SÃO BRISSOS</t>
  </si>
  <si>
    <t>UNIÃO DAS FREGUESIAS DE FERREIRA DO ALENTEJO E CANHESTROS</t>
  </si>
  <si>
    <t>UNIÃO DAS FREGUESIAS DE ALFUNDÃO E PEROGUARDA</t>
  </si>
  <si>
    <t>UNIÃO DAS FREGUESIAS DE SÃO MIGUEL DO PINHEIRO, SÃO PEDRO DE SOLIS E SÃO SEBASTIÃO DOS CARROS</t>
  </si>
  <si>
    <t>UNIÃO DAS FREGUESIAS DE ALMODÔVAR E GRAÇA DOS PADRÕES</t>
  </si>
  <si>
    <t>UNIÃO DAS FREGUESIAS DE SANTA CLARA-A-NOVA E GOMES AIRES</t>
  </si>
  <si>
    <t>UNIÃO DAS FREGUESIAS DE CASTRO VERDE E CASÉVEL</t>
  </si>
  <si>
    <t>UNIÃO DAS FREGUESIAS DE GARVÃO E SANTA LUZIA</t>
  </si>
  <si>
    <t>UNIÃO DAS FREGUESIAS DE PANOIAS E CONCEIÇÃO</t>
  </si>
  <si>
    <t>UNIÃO DAS FREGUESIAS DE ALCÓRREGO E MARANHÃO</t>
  </si>
  <si>
    <t>UNIÃO DAS FREGUESIAS DE BENAVILA E VALONGO</t>
  </si>
  <si>
    <t>UNIÃO DAS FREGUESIAS DE GAVIÃO E ATALAIA</t>
  </si>
  <si>
    <t>UNIÃO DAS FREGUESIAS DE PONTE DE SOR, TRAMAGA E VALE DE AÇOR</t>
  </si>
  <si>
    <t>UNIÃO DAS FREGUESIAS DE NOSSA SENHORA DA VILA, NOSSA SENHORA DO BISPO E SILVEIRAS</t>
  </si>
  <si>
    <t>UNIÃO DAS FREGUESIAS DE CORTIÇADAS DE LAVRE E LAVRE</t>
  </si>
  <si>
    <t>UNIÃO DAS FREGUESIAS DE MOURA (SANTO AGOSTINHO E SÃO JOÃO BAPTISTA) E SANTO AMADOR</t>
  </si>
  <si>
    <t>UNIÃO DAS FREGUESIAS DE SAFARA E SANTO ALEIXO DA RESTAURAÇÃO</t>
  </si>
  <si>
    <t>UNIÃO DAS FREGUESIAS DE SERPA (SALVADOR E SANTA MARIA)</t>
  </si>
  <si>
    <t>UNIÃO DAS FREGUESIAS DE VILA NOVA DE SÃO BENTO E VALE DE VARGO</t>
  </si>
  <si>
    <t>DELEGAÇÃO REGIONAL DO ALGARVE</t>
  </si>
  <si>
    <t>UNIÃO DAS FREGUESIAS DE FARO (SÉ E SÃO PEDRO)</t>
  </si>
  <si>
    <t>UNIÃO DAS FREGUESIAS DE CONCEIÇÃO E ESTOI</t>
  </si>
  <si>
    <t>UNIÃO DAS FREGUESIAS DE MONCARAPACHO E FUSETA</t>
  </si>
  <si>
    <t>UNIÃO DAS FREGUESIAS DE LAGOA E CARVOEIRO</t>
  </si>
  <si>
    <t>UNIÃO DAS FREGUESIAS DE ESTÔMBAR E PARCHAL</t>
  </si>
  <si>
    <t>UNIÃO DAS FREGUESIAS DE ALCANTARILHA E PÊRA</t>
  </si>
  <si>
    <t>UNIÃO DAS FREGUESIAS DE ALGOZ E TUNES</t>
  </si>
  <si>
    <t>UNIÃO DAS FREGUESIAS DE ALCOUTIM E PEREIRO</t>
  </si>
  <si>
    <t>UNIÃO DAS FREGUESIAS DE TAVIRA (SANTA MARIA E SANTIAGO)</t>
  </si>
  <si>
    <t>UNIÃO DAS FREGUESIAS DE CONCEIÇÃO E CABANAS DE TAVIRA</t>
  </si>
  <si>
    <t>UNIÃO DAS FREGUESIAS DE LUZ DE TAVIRA E SANTO ESTÊVÃO</t>
  </si>
  <si>
    <t>UNIÃO DE FREGUESIAS DE QUERENÇA, TÔR E BENAFIM</t>
  </si>
  <si>
    <t>SÃO GONÇALO DE LAGOS</t>
  </si>
  <si>
    <t>UNIÃO DAS FREGUESIAS DE BENSAFRIM E BARÃO DE SÃO JOÃO</t>
  </si>
  <si>
    <t>U.F. DE LAGOS (SÃO SEBASTIÃO E SANTA MARIA)</t>
  </si>
  <si>
    <t>CR Ponta Delgada</t>
  </si>
  <si>
    <t>ÁGUA DE PAU</t>
  </si>
  <si>
    <t>ILHA DE SÃO MIGUEL</t>
  </si>
  <si>
    <t/>
  </si>
  <si>
    <t>Rua Dr. José Bruno Tavares Carreiro, s/n</t>
  </si>
  <si>
    <t>PONTA DELGADA</t>
  </si>
  <si>
    <t>CABOUCO</t>
  </si>
  <si>
    <t>LAGOA (NOSSA SENHORA DO ROSÁRIO)</t>
  </si>
  <si>
    <t>LAGOA (SANTA CRUZ)</t>
  </si>
  <si>
    <t>RIBEIRA CHÃ</t>
  </si>
  <si>
    <t>ACHADA</t>
  </si>
  <si>
    <t>NORDESTE</t>
  </si>
  <si>
    <t>Região Autónoma dos Açores</t>
  </si>
  <si>
    <t>ACHADINHA</t>
  </si>
  <si>
    <t>ALGARVIA</t>
  </si>
  <si>
    <t>LOMBA DA FAZENDA</t>
  </si>
  <si>
    <t>NORDESTE (FREG.N/CODIFICADA)</t>
  </si>
  <si>
    <t>SALGA</t>
  </si>
  <si>
    <t>SANTO ANTÓNIO DE NORDESTINHO</t>
  </si>
  <si>
    <t>SÃO PEDRO DE NORDESTINHO</t>
  </si>
  <si>
    <t>AJUDA DA BRETANHA</t>
  </si>
  <si>
    <t>ARRIFES</t>
  </si>
  <si>
    <t>CANDELÁRIA</t>
  </si>
  <si>
    <t>CAPELAS</t>
  </si>
  <si>
    <t>COVOADA</t>
  </si>
  <si>
    <t>FAJÃ DE BAIXO</t>
  </si>
  <si>
    <t>FAJÃ DE CIMA</t>
  </si>
  <si>
    <t>FENAIS DA LUZ</t>
  </si>
  <si>
    <t>FETEIRAS</t>
  </si>
  <si>
    <t>GINETES</t>
  </si>
  <si>
    <t>PILAR DA BRETANHA</t>
  </si>
  <si>
    <t>PONTA DELGADA (FREG.N/CODIFICADA)</t>
  </si>
  <si>
    <t>PONTA DELGADA (SÃO JOSÉ)</t>
  </si>
  <si>
    <t>PONTA DELGADA (SÃO PEDRO)</t>
  </si>
  <si>
    <t>PONTA DELGADA (SÃO SEBASTIÃO)</t>
  </si>
  <si>
    <t>RELVA</t>
  </si>
  <si>
    <t>REMÉDIOS</t>
  </si>
  <si>
    <t>ROSTO DO CÃO (LIVRAMENTO)</t>
  </si>
  <si>
    <t>ROSTO DO CÃO (SÃO ROQUE)</t>
  </si>
  <si>
    <t>SÃO VICENTE FERREIRA</t>
  </si>
  <si>
    <t>SETE CIDADES</t>
  </si>
  <si>
    <t>ÁGUA RETORTA</t>
  </si>
  <si>
    <t>POVOAÇÃO</t>
  </si>
  <si>
    <t>FAIAL DA TERRA</t>
  </si>
  <si>
    <t>FURNAS</t>
  </si>
  <si>
    <t>NOSSA SENHORA DOS REMÉDIOS</t>
  </si>
  <si>
    <t>POVOAÇÃO (FREG.N/CODIFICADA)</t>
  </si>
  <si>
    <t>RIBEIRA QUENTE</t>
  </si>
  <si>
    <t>CALHETAS</t>
  </si>
  <si>
    <t>RIBEIRA GRANDE</t>
  </si>
  <si>
    <t>FENAIS DA AJUDA</t>
  </si>
  <si>
    <t>LOMBA DA MAIA</t>
  </si>
  <si>
    <t>LOMBA DE SÃO PEDRO</t>
  </si>
  <si>
    <t>PICO DA PEDRA</t>
  </si>
  <si>
    <t>PORTO FORMOSO</t>
  </si>
  <si>
    <t>RABO DE PEIXE</t>
  </si>
  <si>
    <t>RIBEIRA GRANDE (CONCEIÇÃO)</t>
  </si>
  <si>
    <t>RIBEIRA GRANDE (FREG.N/CODIFICADA)</t>
  </si>
  <si>
    <t>RIBEIRA GRANDE (MATRIZ)</t>
  </si>
  <si>
    <t>RIBEIRA SECA</t>
  </si>
  <si>
    <t>RIBEIRINHA</t>
  </si>
  <si>
    <t>SÃO BRÁS</t>
  </si>
  <si>
    <t>VILA DO PORTO</t>
  </si>
  <si>
    <t>ILHA DE SANTA MARIA</t>
  </si>
  <si>
    <t>SANTO ESPÍRITO</t>
  </si>
  <si>
    <t>VILA DO PORTO (FREG.N/CODIFICADA)</t>
  </si>
  <si>
    <t>ÁGUA DE ALTO</t>
  </si>
  <si>
    <t>VILA FRANCA DO CAMPO</t>
  </si>
  <si>
    <t>PONTA GARÇA</t>
  </si>
  <si>
    <t>RIBEIRA DAS TAINHAS</t>
  </si>
  <si>
    <t>VILA FRANCA DO CAMPO (FREG.N/CODIFICADA)</t>
  </si>
  <si>
    <t>VILA FRANCA DO CAMPO (SÃO MIGUEL)</t>
  </si>
  <si>
    <t>VILA FRANCA DO CAMPO (SÃO PEDRO)</t>
  </si>
  <si>
    <t>CR Angra do Heroísmo</t>
  </si>
  <si>
    <t>ALTARES</t>
  </si>
  <si>
    <t>ANGRA DO HEROÍSMO</t>
  </si>
  <si>
    <t>ILHA TERCEIRA</t>
  </si>
  <si>
    <t>Canada dos Melancólicos, s/n</t>
  </si>
  <si>
    <t>ANGRA (NOSSA SENHORA DA CONCEIÇÃO)</t>
  </si>
  <si>
    <t>ANGRA (SANTA LUZIA)</t>
  </si>
  <si>
    <t>ANGRA (SÃO PEDRO)</t>
  </si>
  <si>
    <t>ANGRA (SÉ)</t>
  </si>
  <si>
    <t>ANGRA DO HEROÍSMO (FREG.N/CODIFICADA)</t>
  </si>
  <si>
    <t>CINCO RIBEIRAS</t>
  </si>
  <si>
    <t>DOZE RIBEIRAS</t>
  </si>
  <si>
    <t>FETEIRA</t>
  </si>
  <si>
    <t>PORTO JUDEU</t>
  </si>
  <si>
    <t>POSTO SANTO</t>
  </si>
  <si>
    <t>RAMINHO</t>
  </si>
  <si>
    <t>SÃO BARTOLOMEU DE REGATOS</t>
  </si>
  <si>
    <t>SÃO MATEUS DA CALHETA</t>
  </si>
  <si>
    <t>SERRETA</t>
  </si>
  <si>
    <t>TERRA CHÃ</t>
  </si>
  <si>
    <t>VILA DE SÃO SEBASTIÃO</t>
  </si>
  <si>
    <t>CALHETA</t>
  </si>
  <si>
    <t>ILHA DE SÃO JORGE</t>
  </si>
  <si>
    <t>CALHETA (FREG.N/CODIFICADA)</t>
  </si>
  <si>
    <t>NORTE PEQUENO</t>
  </si>
  <si>
    <t>SANTO ANTÃO</t>
  </si>
  <si>
    <t>TOPO (NOSSA SENHORA DO ROSÁRIO)</t>
  </si>
  <si>
    <t>GUADALUPE</t>
  </si>
  <si>
    <t>SANTA CRUZ DA GRACIOSA</t>
  </si>
  <si>
    <t>ILHA GRACIOSA</t>
  </si>
  <si>
    <t>SANTA CRUZ DA GRACIOSA (FREG.N/CODIFICADA)</t>
  </si>
  <si>
    <t>SÃO MATEUS</t>
  </si>
  <si>
    <t>MANADAS (SANTA BÁRBARA)</t>
  </si>
  <si>
    <t>VELAS</t>
  </si>
  <si>
    <t>NORTE GRANDE (NEVES)</t>
  </si>
  <si>
    <t>ROSAIS</t>
  </si>
  <si>
    <t>URZELINA (SÃO MATEUS)</t>
  </si>
  <si>
    <t>VELAS (FREG.N/CODIFICADA)</t>
  </si>
  <si>
    <t>VELAS (SÃO JORGE)</t>
  </si>
  <si>
    <t>AGUALVA</t>
  </si>
  <si>
    <t>VILA DA PRAIA DA VITÓRIA</t>
  </si>
  <si>
    <t>BISCOITOS</t>
  </si>
  <si>
    <t>CABO DA PRAIA</t>
  </si>
  <si>
    <t>FONTE DO BASTARDO</t>
  </si>
  <si>
    <t>FONTINHAS</t>
  </si>
  <si>
    <t>LAJES</t>
  </si>
  <si>
    <t>PORTO MARTINS</t>
  </si>
  <si>
    <t>PRAIA DA VITÓRIA (SANTA CRUZ)</t>
  </si>
  <si>
    <t>QUATRO RIBEIRAS</t>
  </si>
  <si>
    <t>VILA DA PRAIA DA VITÓRIA (FREG.N/CODIFICADA)</t>
  </si>
  <si>
    <t>CR Horta</t>
  </si>
  <si>
    <t>CORVO</t>
  </si>
  <si>
    <t>ILHA DO CORVO</t>
  </si>
  <si>
    <t>Rua Conselheiro Medeiros, 18</t>
  </si>
  <si>
    <t>CORVO (FREG.N/CODIFICADA)</t>
  </si>
  <si>
    <t>CAPELO</t>
  </si>
  <si>
    <t>ILHA DO FAIAL</t>
  </si>
  <si>
    <t>CEDROS</t>
  </si>
  <si>
    <t>FLAMENGOS</t>
  </si>
  <si>
    <t>HORTA (ANGÚSTIAS)</t>
  </si>
  <si>
    <t>HORTA (CONCEIÇÃO)</t>
  </si>
  <si>
    <t>HORTA (FREG.N/CODIFICADA)</t>
  </si>
  <si>
    <t>HORTA (MATRIZ)</t>
  </si>
  <si>
    <t>PEDRO MIGUEL</t>
  </si>
  <si>
    <t>PRAIA DO ALMOXARIFE</t>
  </si>
  <si>
    <t>PRAIA DO NORTE</t>
  </si>
  <si>
    <t>SALÃO</t>
  </si>
  <si>
    <t>FAJÃ GRANDE</t>
  </si>
  <si>
    <t>LAJES DAS FLORES</t>
  </si>
  <si>
    <t>ILHA DAS FLORES</t>
  </si>
  <si>
    <t>FAJÃZINHA</t>
  </si>
  <si>
    <t>FAZENDA</t>
  </si>
  <si>
    <t>LAJEDO</t>
  </si>
  <si>
    <t>LAJES DAS FLORES (FREG.N/CODIFICADA)</t>
  </si>
  <si>
    <t>CALHETA DE NESQUIM</t>
  </si>
  <si>
    <t>LAJES DO PICO</t>
  </si>
  <si>
    <t>ILHA DO PICO</t>
  </si>
  <si>
    <t>LAJES DO PICO (FREG.N/CODIFICADA)</t>
  </si>
  <si>
    <t>PIEDADE</t>
  </si>
  <si>
    <t>RIBEIRAS</t>
  </si>
  <si>
    <t>SÃO JOÃO</t>
  </si>
  <si>
    <t>BANDEIRAS</t>
  </si>
  <si>
    <t>CRIAÇÃO VELHA</t>
  </si>
  <si>
    <t>MADALENA (FREG.N/CODIFICADA)</t>
  </si>
  <si>
    <t>CAVEIRA</t>
  </si>
  <si>
    <t>SANTA CRUZ DAS FLORES</t>
  </si>
  <si>
    <t>SANTA CRUZ DAS FLORES (FREG.N/CODIFICADA)</t>
  </si>
  <si>
    <t>PRAINHA</t>
  </si>
  <si>
    <t>SÃO ROQUE DO PICO</t>
  </si>
  <si>
    <t>SÃO ROQUE DO PICO (FREG.N/CODIFICADA)</t>
  </si>
  <si>
    <t>CR Funchal</t>
  </si>
  <si>
    <t>ARCO DA CALHETA</t>
  </si>
  <si>
    <t>ILHA DA MADEIRA</t>
  </si>
  <si>
    <t>Região Autónoma da Madeira</t>
  </si>
  <si>
    <t>Rua Boa Viagem, nº 36</t>
  </si>
  <si>
    <t>9060027</t>
  </si>
  <si>
    <t>FUNCHAL</t>
  </si>
  <si>
    <t>ESTREITO DA CALHETA</t>
  </si>
  <si>
    <t>FAJÃ DA OVELHA</t>
  </si>
  <si>
    <t>JARDIM DO MAR</t>
  </si>
  <si>
    <t>PAUL DO MAR</t>
  </si>
  <si>
    <t>PONTA DO PARGO</t>
  </si>
  <si>
    <t>PRAZERES</t>
  </si>
  <si>
    <t>CÂMARA DE LOBOS</t>
  </si>
  <si>
    <t>CÂMARA DE LOBOS (FREG.N/CODIFICADA)</t>
  </si>
  <si>
    <t>CURRAL DAS FREIRAS</t>
  </si>
  <si>
    <t>ESTREITO DE CÂMARA DE LOBOS</t>
  </si>
  <si>
    <t>JARDIM DA SERRA</t>
  </si>
  <si>
    <t>QUINTA GRANDE</t>
  </si>
  <si>
    <t>FUNCHAL (FREG.N/CODIFICADA)</t>
  </si>
  <si>
    <t>FUNCHAL (SANTA LUZIA)</t>
  </si>
  <si>
    <t>FUNCHAL (SANTA MARIA MAIOR)</t>
  </si>
  <si>
    <t>FUNCHAL (SÃO PEDRO)</t>
  </si>
  <si>
    <t>FUNCHAL (SÉ)</t>
  </si>
  <si>
    <t>IMACULADO CORAÇÃO DE MARIA</t>
  </si>
  <si>
    <t>SÃO GONÇALO</t>
  </si>
  <si>
    <t>ÁGUA DE PENA</t>
  </si>
  <si>
    <t>MACHICO</t>
  </si>
  <si>
    <t>CANIÇAL</t>
  </si>
  <si>
    <t>MACHICO (FREG.N/CODIFICADA)</t>
  </si>
  <si>
    <t>PORTO DA CRUZ</t>
  </si>
  <si>
    <t>SANTO ANTÓNIO DA SERRA</t>
  </si>
  <si>
    <t>CANHAS</t>
  </si>
  <si>
    <t>PONTA DO SOL</t>
  </si>
  <si>
    <t>MADALENA DO MAR</t>
  </si>
  <si>
    <t>PONTA DO SOL (FREG.N/CODIFICADA)</t>
  </si>
  <si>
    <t>ACHADAS DA CRUZ</t>
  </si>
  <si>
    <t>PORTO MONIZ</t>
  </si>
  <si>
    <t>PORTO MONIZ (FREG.N/CODIFICADA)</t>
  </si>
  <si>
    <t>RIBEIRA DA JANELA</t>
  </si>
  <si>
    <t>PORTO SANTO</t>
  </si>
  <si>
    <t>ILHA DE PORTO SANTO</t>
  </si>
  <si>
    <t>PORTO SANTO (FREG.N/CODIFICADA)</t>
  </si>
  <si>
    <t>CAMPANÁRIO</t>
  </si>
  <si>
    <t>RIBEIRA BRAVA</t>
  </si>
  <si>
    <t>RIBEIRA BRAVA (FREG.N/CODIFICADA)</t>
  </si>
  <si>
    <t>SERRA DE ÁGUA</t>
  </si>
  <si>
    <t>CAMACHA</t>
  </si>
  <si>
    <t>CANIÇO</t>
  </si>
  <si>
    <t>GAULA</t>
  </si>
  <si>
    <t>SANTA CRUZ (FREG.N/CODIFICADA)</t>
  </si>
  <si>
    <t>ARCO DE SÃO JORGE</t>
  </si>
  <si>
    <t>FAIAL</t>
  </si>
  <si>
    <t>ILHA</t>
  </si>
  <si>
    <t>SANTANA (FREG.N/CODIFICADA)</t>
  </si>
  <si>
    <t>SÃO JORGE</t>
  </si>
  <si>
    <t>SÃO ROQUE DO FAIAL</t>
  </si>
  <si>
    <t>BOA VENTURA</t>
  </si>
  <si>
    <t>SÃO VICENTE (FREG.N/CODIFICADA)</t>
  </si>
  <si>
    <r>
      <t>PEDIDO DE PAGAMENTO MENSAL</t>
    </r>
    <r>
      <rPr>
        <sz val="8"/>
        <color indexed="8"/>
        <rFont val="Aptos Display"/>
        <family val="2"/>
      </rPr>
      <t xml:space="preserve">  v1.0</t>
    </r>
  </si>
  <si>
    <t>Apoio à quebra de rendimentos do trabalhador independente ou ENI, com apoio à manutenção de postos de trabalho (apoio ao TI/ENI + apoio trabalhadores por conta de outrem)</t>
  </si>
  <si>
    <t>Fevereiro</t>
  </si>
  <si>
    <t>Março</t>
  </si>
  <si>
    <t>Abril</t>
  </si>
  <si>
    <t>Maio</t>
  </si>
  <si>
    <t xml:space="preserve">Junho </t>
  </si>
  <si>
    <t>Julho</t>
  </si>
  <si>
    <t>Agosto</t>
  </si>
  <si>
    <t>Setembro</t>
  </si>
  <si>
    <t>APOIO À MANUTENÇÃO DE POSTOS DE TRABALHO</t>
  </si>
  <si>
    <t>Se respondeu “não” na pergunta anterior, responda às perguntas seguintes e preencha o Anexo A:</t>
  </si>
  <si>
    <t>4.3.Redução de trabalhadores a apoiar (preencha a listagem no anexo A2)</t>
  </si>
  <si>
    <t xml:space="preserve">APOIO À QUEBRA DE RENDIMENTOSDO TRABALHADOR INDEPENDENTE OU ENI </t>
  </si>
  <si>
    <t>Mês</t>
  </si>
  <si>
    <t>5.1. Indique os rendimentos do mês ou meses anteriores ao presente pedido, conforme aplicável (juntar comprovativos em anexo que ainda não tenham sido entregues ao IEFP)</t>
  </si>
  <si>
    <t>Preencha com Valor total dos rendimentos auferidos (em €)</t>
  </si>
  <si>
    <t xml:space="preserve">5.2. No período de apoio até ao presente verificou-se impedimento para o trabalho, nomeadamente por doença ou licença no âmbito da parentalidade, com atribuição de subsídio? </t>
  </si>
  <si>
    <t xml:space="preserve">Se sim, indique o período: </t>
  </si>
  <si>
    <t>SINALIZE, POR FAVOR, OS DOCUMENTOS QUE ANEXA AO PEDIDO DE PAGAMENTO MENSAL</t>
  </si>
  <si>
    <t>Comprovativos dos rendimentos de 2026, indicados no ponto 5.1 ou declaração do contabilista certificado se tiver contabilidade organizada (se aplicável)</t>
  </si>
  <si>
    <t>Mantém as condições de atribuição do apoio</t>
  </si>
  <si>
    <t>Cumpre todas as obrigações legais, contributivas e fiscais exigidas, incluindo as obrigações retributivas, quando aplicável</t>
  </si>
  <si>
    <t>Não ocorreu qualquer situação de incumprimento prevista nas normas aplicáveis</t>
  </si>
  <si>
    <t>Não requereu à Segurança Social apoio à redução ou suspensão de atividade (Lay off) para os trabalhadores apoiados no mesmo período (apenas entidades empregadoras)</t>
  </si>
  <si>
    <t>Responsável</t>
  </si>
  <si>
    <t>Cargo</t>
  </si>
  <si>
    <t xml:space="preserve">Incentivo Extraordinário para a Manutenção de Postos de Trabalho 
e aos Trabalhadores Independentes (TEMPESTADES 2026) </t>
  </si>
  <si>
    <r>
      <rPr>
        <sz val="8"/>
        <color indexed="9"/>
        <rFont val="Aptos Display"/>
        <family val="2"/>
      </rPr>
      <t>ANEXO</t>
    </r>
    <r>
      <rPr>
        <sz val="28"/>
        <color indexed="9"/>
        <rFont val="Aptos Display"/>
        <family val="2"/>
      </rPr>
      <t xml:space="preserve"> </t>
    </r>
    <r>
      <rPr>
        <b/>
        <sz val="28"/>
        <color indexed="9"/>
        <rFont val="Aptos Display"/>
        <family val="2"/>
      </rPr>
      <t>A</t>
    </r>
    <r>
      <rPr>
        <b/>
        <sz val="18"/>
        <color theme="0"/>
        <rFont val="Aptos Display"/>
        <family val="2"/>
        <scheme val="major"/>
      </rPr>
      <t>1</t>
    </r>
  </si>
  <si>
    <t>Decreto-Lei n.º 31-C/2026, de 5 de fevereiro</t>
  </si>
  <si>
    <t>TRABALHADORES PARA APOIO QUE REGRESSARAM AO TRABALHO</t>
  </si>
  <si>
    <t>NÚMERO FISCAL (NIF OU NIPC)</t>
  </si>
  <si>
    <t>Data do regresso ao trabalho</t>
  </si>
  <si>
    <r>
      <t>NISS</t>
    </r>
    <r>
      <rPr>
        <b/>
        <vertAlign val="superscript"/>
        <sz val="12"/>
        <color indexed="8"/>
        <rFont val="Aptos Display"/>
        <family val="2"/>
      </rPr>
      <t xml:space="preserve"> </t>
    </r>
  </si>
  <si>
    <t>Data ausência ou cessação do contrato</t>
  </si>
  <si>
    <t>AlCOUTIM</t>
  </si>
  <si>
    <t>Delegação Regional do Algarve</t>
  </si>
  <si>
    <t xml:space="preserve">R. Dr. Cândido Guerreiro, 45 - 1º - Edifício Nascente </t>
  </si>
  <si>
    <t xml:space="preserve">8000-318 Faro </t>
  </si>
  <si>
    <t>Telefone / Fax 28 915 26 00 / 289 89 01 01</t>
  </si>
  <si>
    <t>delegacao.algarve@iefp.pt</t>
  </si>
  <si>
    <t>SANTAREM</t>
  </si>
  <si>
    <t xml:space="preserve">CHAMUSCA </t>
  </si>
  <si>
    <t>,</t>
  </si>
  <si>
    <t>,,</t>
  </si>
  <si>
    <t>Delegação Regional do Norte</t>
  </si>
  <si>
    <t>Rua Engº Ezequiel Campos, 488</t>
  </si>
  <si>
    <t>4149 - 004 PORTO</t>
  </si>
  <si>
    <t>Telefone / Fax22 098 90 00 / 22 617 15 13</t>
  </si>
  <si>
    <t>delegacao.norte@iefp.pt</t>
  </si>
  <si>
    <t>SEGUROS (SE RECEBEU INDEMINIZAÇÕES OU COMPENSAÇÃO DO SEGURO, PREENCHA O QUADRO SEGUINTE E ENVIE O COMPROVATIVO POR E-MAIL)</t>
  </si>
  <si>
    <t>Apoio à quebra de rendimentos do trabalhador independente ou empresário em nome individual (ENI) (passe para o ponto 3 e 5)</t>
  </si>
  <si>
    <t>a) Indique o número de trabalhadores apoiados que cessaram contrato (incluindo MOE remunerados)</t>
  </si>
  <si>
    <r>
      <t>Comprovativo do pagamento da indemnização da seguradora</t>
    </r>
    <r>
      <rPr>
        <sz val="8"/>
        <color indexed="8"/>
        <rFont val="Aptos"/>
        <family val="2"/>
      </rPr>
      <t xml:space="preserve"> </t>
    </r>
  </si>
  <si>
    <t>Os elementos entregues correspondem apenas aos rendimentos da atividade independente elegível (apenas TI ou ENI)</t>
  </si>
  <si>
    <t>Os dados fornecidos são verdadeiros e refletem fielmente a situação do requerente no período a que respeita o pedido de pagamento</t>
  </si>
  <si>
    <t>Mantém o exercício efetivo da atividade, salvo situações comunicadas ao IEFP, nomeadamente no presente pedido, no caso de TI ou ENI</t>
  </si>
  <si>
    <t xml:space="preserve">
O preenchimento deste formulário não dispensa a leitura atenta da legislação e do Guia de Apoio, disponível no site do IEFP. Estão garantidas a confidencialidade e segurança de todos os dados. 
Preencha todos os campos necessários: os campos a cor SALMÃO são obrigatórios;  os a CINZA são de preenchimento facultativo, se aplicáveis.</t>
  </si>
  <si>
    <r>
      <t xml:space="preserve">Apoio à manutenção de postos de trabalho </t>
    </r>
    <r>
      <rPr>
        <i/>
        <sz val="10"/>
        <rFont val="Aptos"/>
        <family val="2"/>
      </rPr>
      <t>(apoio exclusivo para trabalhadores por conta de outrem/membros de órgãos estatutários (MOE) para entidades empregadoras, coletivas ou singulares)</t>
    </r>
  </si>
  <si>
    <t>4.1.Mantêm-se os trabalhadores por conta de outrem/MOE do pedido inicial para apoio?</t>
  </si>
  <si>
    <t>4.2.Regresso de trabalhadores/MOE ausentes (preencha a listagem no anexo A1)</t>
  </si>
  <si>
    <t xml:space="preserve">Indique o número de trabalhadores com contrato de trabalho/MOE em vigor na data da ocorrência que estavam ausentes no pagamento anterior e que regressaram ao trabalho </t>
  </si>
  <si>
    <t xml:space="preserve">b) Indique o número de trabalhadores/MOE apoiados que prevê que vão estar ausentes por período igual ou superior a um mês (ex. licença parental) </t>
  </si>
  <si>
    <t xml:space="preserve">Processo N.º </t>
  </si>
  <si>
    <t>NOME DOS TRABALHADORES/MOE PARA APOIO QUE REGRESSARAM AO TRABALHO</t>
  </si>
  <si>
    <t xml:space="preserve">NOME DOS TRABALHADORES/MOE PARA APOIO QUE REGRESSARAM AO TRABALHO </t>
  </si>
  <si>
    <t>NOME DOS TRABALHADORES/MOE AUSENTES OU QUE CESSARAM CONTRATO (PARA EXCLUIR DO APOIO)</t>
  </si>
  <si>
    <t>N.º processo: ___/____/IK/26</t>
  </si>
  <si>
    <t xml:space="preserve">2.º MÊS </t>
  </si>
  <si>
    <t xml:space="preserve">3.º MÊS </t>
  </si>
  <si>
    <t>Concelho onde a atividade foi afetada</t>
  </si>
  <si>
    <r>
      <rPr>
        <sz val="8"/>
        <color indexed="9"/>
        <rFont val="Aptos Display"/>
        <family val="2"/>
      </rPr>
      <t>ANEXO</t>
    </r>
    <r>
      <rPr>
        <sz val="28"/>
        <color indexed="9"/>
        <rFont val="Aptos Display"/>
        <family val="2"/>
      </rPr>
      <t xml:space="preserve"> </t>
    </r>
    <r>
      <rPr>
        <b/>
        <sz val="28"/>
        <color indexed="9"/>
        <rFont val="Aptos Display"/>
        <family val="2"/>
      </rPr>
      <t>A</t>
    </r>
    <r>
      <rPr>
        <b/>
        <sz val="18"/>
        <color rgb="FFFFFFFF"/>
        <rFont val="Aptos Display"/>
        <family val="2"/>
      </rPr>
      <t>2</t>
    </r>
  </si>
  <si>
    <t>TRABALHADORES A EXCLUIR DO APOIO</t>
  </si>
  <si>
    <t>DADOS GERAIS</t>
  </si>
  <si>
    <r>
      <t xml:space="preserve">TIPO DE APOIO </t>
    </r>
    <r>
      <rPr>
        <i/>
        <sz val="10"/>
        <rFont val="Aptos Display"/>
        <family val="2"/>
        <scheme val="major"/>
      </rPr>
      <t>(ASSINALE APENAS 1 OPÇÃO)</t>
    </r>
  </si>
  <si>
    <t>PERÍODO A QUE SE REFERE O PEDIDO DE PAGAMENTO (Assinale a sua resposta e escolha o mês)</t>
  </si>
  <si>
    <t>ENTREGA PAGAMENTO MENSAL</t>
  </si>
  <si>
    <r>
      <t xml:space="preserve">- ANEXE A DOCUMENTAÇÃO SINALIZADA NO PONTO 7 </t>
    </r>
    <r>
      <rPr>
        <i/>
        <sz val="10"/>
        <color theme="1"/>
        <rFont val="Aptos Display"/>
        <family val="2"/>
        <scheme val="major"/>
      </rPr>
      <t>(Se Aplicável)</t>
    </r>
    <r>
      <rPr>
        <sz val="10"/>
        <color theme="1"/>
        <rFont val="Aptos Display"/>
        <family val="2"/>
        <scheme val="major"/>
      </rPr>
      <t>;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</si>
</sst>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8">
    <numFmt numFmtId="164" formatCode="dd\-mm\-yyyy;@"/>
    <numFmt numFmtId="165" formatCode="#,##0_ ;\-#,##0\ "/>
    <numFmt numFmtId="166" formatCode="#,##0.00\ &quot;€&quot;"/>
    <numFmt numFmtId="167" formatCode="000000000"/>
    <numFmt numFmtId="168" formatCode="0000\-000,"/>
    <numFmt numFmtId="169" formatCode="####\-###"/>
    <numFmt numFmtId="170" formatCode="[&lt;=999999999]###\ ###\ ###;\(###\)\ ###\ ###\ ###"/>
    <numFmt numFmtId="171" formatCode="_-* #,##0.00\ _E_s_c_._-;\-* #,##0.00\ _E_s_c_._-;_-* &quot;-&quot;??\ _E_s_c_._-;_-@_-"/>
  </numFmts>
  <fonts count="182">
    <font>
      <sz val="10"/>
      <color indexed="8"/>
      <name val="Arial"/>
    </font>
    <font>
      <sz val="10"/>
      <color indexed="8"/>
      <name val="Arial"/>
      <family val="2"/>
    </font>
    <font>
      <sz val="8"/>
      <color indexed="8"/>
      <name val="Calibri Light"/>
      <family val="2"/>
    </font>
    <font>
      <sz val="8"/>
      <name val="Aptos"/>
      <family val="2"/>
    </font>
    <font>
      <sz val="8"/>
      <color indexed="8"/>
      <name val="Arial"/>
      <family val="2"/>
    </font>
    <font>
      <b/>
      <sz val="10"/>
      <color indexed="8"/>
      <name val="Arial"/>
      <family val="2"/>
    </font>
    <font>
      <sz val="8"/>
      <name val="Aptos Display"/>
      <family val="2"/>
    </font>
    <font>
      <sz val="9"/>
      <color indexed="8"/>
      <name val="Aptos Display"/>
      <family val="2"/>
    </font>
    <font>
      <sz val="8"/>
      <name val="Arial"/>
      <family val="2"/>
    </font>
    <font>
      <sz val="8"/>
      <color indexed="8"/>
      <name val="Aptos Display"/>
      <family val="2"/>
    </font>
    <font>
      <sz val="10"/>
      <name val="Arial"/>
      <family val="2"/>
    </font>
    <font>
      <sz val="8"/>
      <color indexed="8"/>
      <name val="Aptos"/>
      <family val="2"/>
    </font>
    <font>
      <sz val="9"/>
      <color indexed="8"/>
      <name val="Aptos"/>
      <family val="2"/>
    </font>
    <font>
      <sz val="10"/>
      <color indexed="8"/>
      <name val="Aptos"/>
      <family val="2"/>
    </font>
    <font>
      <b/>
      <sz val="10"/>
      <color indexed="8"/>
      <name val="Aptos Display"/>
      <family val="2"/>
    </font>
    <font>
      <b/>
      <sz val="9"/>
      <color indexed="8"/>
      <name val="Aptos Display"/>
      <family val="2"/>
    </font>
    <font>
      <sz val="11"/>
      <color indexed="8"/>
      <name val="Aptos"/>
      <family val="2"/>
    </font>
    <font>
      <sz val="11"/>
      <name val="Aptos"/>
      <family val="2"/>
    </font>
    <font>
      <sz val="8"/>
      <color indexed="9"/>
      <name val="Aptos Display"/>
      <family val="2"/>
    </font>
    <font>
      <b/>
      <sz val="12"/>
      <name val="Aptos"/>
      <family val="2"/>
    </font>
    <font>
      <sz val="10"/>
      <name val="Aptos"/>
      <family val="2"/>
    </font>
    <font>
      <sz val="9"/>
      <name val="Wingdings"/>
      <charset val="2"/>
    </font>
    <font>
      <u/>
      <sz val="10"/>
      <color indexed="12"/>
      <name val="Arial"/>
      <family val="2"/>
    </font>
    <font>
      <sz val="9"/>
      <name val="Aptos"/>
      <family val="2"/>
    </font>
    <font>
      <sz val="10"/>
      <color indexed="8"/>
      <name val="Calibri"/>
      <family val="2"/>
    </font>
    <font>
      <b/>
      <sz val="8"/>
      <color indexed="8"/>
      <name val="Calibri Light"/>
      <family val="2"/>
    </font>
    <font>
      <sz val="28"/>
      <color indexed="9"/>
      <name val="Aptos Display"/>
      <family val="2"/>
    </font>
    <font>
      <b/>
      <sz val="28"/>
      <color indexed="9"/>
      <name val="Aptos Display"/>
      <family val="2"/>
    </font>
    <font>
      <b/>
      <sz val="8"/>
      <color indexed="8"/>
      <name val="Arial"/>
      <family val="2"/>
    </font>
    <font>
      <b/>
      <vertAlign val="superscript"/>
      <sz val="12"/>
      <color indexed="8"/>
      <name val="Aptos Display"/>
      <family val="2"/>
    </font>
    <font>
      <u/>
      <sz val="10"/>
      <color theme="10"/>
      <name val="Arial"/>
      <family val="2"/>
    </font>
    <font>
      <sz val="12"/>
      <color theme="1"/>
      <name val="Aptos Narrow"/>
      <family val="2"/>
      <scheme val="minor"/>
    </font>
    <font>
      <sz val="11"/>
      <color theme="1"/>
      <name val="Arial"/>
      <family val="2"/>
    </font>
    <font>
      <sz val="10"/>
      <color rgb="FF000000"/>
      <name val="Arial"/>
      <family val="2"/>
    </font>
    <font>
      <b/>
      <sz val="14"/>
      <name val="Aptos Display"/>
      <family val="2"/>
      <scheme val="major"/>
    </font>
    <font>
      <sz val="9"/>
      <name val="Aptos Display"/>
      <family val="2"/>
      <scheme val="major"/>
    </font>
    <font>
      <b/>
      <sz val="16"/>
      <name val="Aptos Display"/>
      <family val="2"/>
      <scheme val="major"/>
    </font>
    <font>
      <sz val="8"/>
      <name val="Aptos Display"/>
      <family val="2"/>
      <scheme val="major"/>
    </font>
    <font>
      <sz val="10"/>
      <color indexed="8"/>
      <name val="Aptos Display"/>
      <family val="2"/>
      <scheme val="major"/>
    </font>
    <font>
      <b/>
      <sz val="10"/>
      <color indexed="8"/>
      <name val="Aptos Display"/>
      <family val="2"/>
      <scheme val="major"/>
    </font>
    <font>
      <sz val="8"/>
      <color indexed="8"/>
      <name val="Aptos Display"/>
      <family val="2"/>
      <scheme val="major"/>
    </font>
    <font>
      <sz val="10"/>
      <color rgb="FF000000"/>
      <name val="Aptos Display"/>
      <family val="2"/>
      <scheme val="major"/>
    </font>
    <font>
      <b/>
      <sz val="9"/>
      <color rgb="FF000000"/>
      <name val="Aptos Display"/>
      <family val="2"/>
      <scheme val="major"/>
    </font>
    <font>
      <sz val="9"/>
      <color rgb="FF000000"/>
      <name val="Aptos Display"/>
      <family val="2"/>
      <scheme val="major"/>
    </font>
    <font>
      <sz val="8"/>
      <color rgb="FF000000"/>
      <name val="Aptos Display"/>
      <family val="2"/>
      <scheme val="major"/>
    </font>
    <font>
      <sz val="8"/>
      <color theme="1"/>
      <name val="Aptos Display"/>
      <family val="2"/>
      <scheme val="major"/>
    </font>
    <font>
      <b/>
      <sz val="9"/>
      <name val="Aptos Display"/>
      <family val="2"/>
      <scheme val="major"/>
    </font>
    <font>
      <b/>
      <sz val="12"/>
      <color rgb="FF000000"/>
      <name val="Aptos Display"/>
      <family val="2"/>
      <scheme val="major"/>
    </font>
    <font>
      <sz val="9"/>
      <color rgb="FF333333"/>
      <name val="Aptos Display"/>
      <family val="2"/>
      <scheme val="major"/>
    </font>
    <font>
      <b/>
      <sz val="8"/>
      <color rgb="FF333333"/>
      <name val="Aptos Display"/>
      <family val="2"/>
      <scheme val="major"/>
    </font>
    <font>
      <sz val="8"/>
      <color rgb="FFFF0000"/>
      <name val="Aptos Display"/>
      <family val="2"/>
      <scheme val="major"/>
    </font>
    <font>
      <sz val="8"/>
      <color rgb="FF333333"/>
      <name val="Aptos Display"/>
      <family val="2"/>
      <scheme val="major"/>
    </font>
    <font>
      <b/>
      <sz val="8"/>
      <color rgb="FF000000"/>
      <name val="Aptos Display"/>
      <family val="2"/>
      <scheme val="major"/>
    </font>
    <font>
      <b/>
      <sz val="8"/>
      <name val="Aptos Display"/>
      <family val="2"/>
      <scheme val="major"/>
    </font>
    <font>
      <sz val="10"/>
      <color theme="1"/>
      <name val="Aptos Display"/>
      <family val="2"/>
      <scheme val="major"/>
    </font>
    <font>
      <sz val="10"/>
      <color rgb="FF333333"/>
      <name val="Aptos Display"/>
      <family val="2"/>
      <scheme val="major"/>
    </font>
    <font>
      <sz val="9"/>
      <color indexed="8"/>
      <name val="Aptos Display"/>
      <family val="2"/>
      <scheme val="major"/>
    </font>
    <font>
      <sz val="9"/>
      <color theme="1"/>
      <name val="Aptos Display"/>
      <family val="2"/>
      <scheme val="major"/>
    </font>
    <font>
      <b/>
      <sz val="14"/>
      <color theme="2" tint="-0.499984740745262"/>
      <name val="Aptos Display"/>
      <family val="2"/>
      <scheme val="major"/>
    </font>
    <font>
      <b/>
      <sz val="8"/>
      <color theme="2" tint="-0.499984740745262"/>
      <name val="Aptos Display"/>
      <family val="2"/>
      <scheme val="major"/>
    </font>
    <font>
      <sz val="11"/>
      <color theme="2" tint="-0.499984740745262"/>
      <name val="Aptos Display"/>
      <family val="2"/>
      <scheme val="major"/>
    </font>
    <font>
      <sz val="8"/>
      <color theme="2" tint="-0.499984740745262"/>
      <name val="Aptos Display"/>
      <family val="2"/>
      <scheme val="major"/>
    </font>
    <font>
      <sz val="10"/>
      <color theme="2" tint="-0.499984740745262"/>
      <name val="Aptos Display"/>
      <family val="2"/>
      <scheme val="major"/>
    </font>
    <font>
      <b/>
      <sz val="11"/>
      <color theme="2" tint="-0.499984740745262"/>
      <name val="Aptos Display"/>
      <family val="2"/>
      <scheme val="major"/>
    </font>
    <font>
      <sz val="10"/>
      <name val="Aptos Display"/>
      <family val="2"/>
      <scheme val="major"/>
    </font>
    <font>
      <sz val="9"/>
      <color theme="2" tint="-0.499984740745262"/>
      <name val="Aptos Display"/>
      <family val="2"/>
      <scheme val="major"/>
    </font>
    <font>
      <i/>
      <sz val="8"/>
      <color theme="9" tint="-0.499984740745262"/>
      <name val="Aptos Display"/>
      <family val="2"/>
      <scheme val="major"/>
    </font>
    <font>
      <b/>
      <sz val="10"/>
      <color theme="1"/>
      <name val="Aptos Display"/>
      <family val="2"/>
      <scheme val="major"/>
    </font>
    <font>
      <sz val="11"/>
      <color theme="1"/>
      <name val="Aptos Display"/>
      <family val="2"/>
      <scheme val="major"/>
    </font>
    <font>
      <b/>
      <sz val="8"/>
      <color rgb="FFFFFFCC"/>
      <name val="Aptos Display"/>
      <family val="2"/>
      <scheme val="major"/>
    </font>
    <font>
      <b/>
      <sz val="22"/>
      <color theme="0"/>
      <name val="Aptos Display"/>
      <family val="2"/>
      <scheme val="major"/>
    </font>
    <font>
      <sz val="12"/>
      <color indexed="8"/>
      <name val="Aptos Display"/>
      <family val="2"/>
      <scheme val="major"/>
    </font>
    <font>
      <sz val="11"/>
      <color indexed="8"/>
      <name val="Aptos Display"/>
      <family val="2"/>
      <scheme val="major"/>
    </font>
    <font>
      <b/>
      <sz val="16"/>
      <color theme="9" tint="-0.499984740745262"/>
      <name val="Aptos Display"/>
      <family val="2"/>
      <scheme val="major"/>
    </font>
    <font>
      <b/>
      <sz val="8"/>
      <color theme="9" tint="-0.499984740745262"/>
      <name val="Aptos Display"/>
      <family val="2"/>
      <scheme val="major"/>
    </font>
    <font>
      <b/>
      <sz val="8"/>
      <color indexed="8"/>
      <name val="Aptos Display"/>
      <family val="2"/>
      <scheme val="major"/>
    </font>
    <font>
      <sz val="8"/>
      <color theme="1" tint="0.24994659260841701"/>
      <name val="Aptos Display"/>
      <family val="2"/>
      <scheme val="major"/>
    </font>
    <font>
      <sz val="8"/>
      <color theme="0" tint="-0.14999847407452621"/>
      <name val="Aptos Display"/>
      <family val="2"/>
      <scheme val="major"/>
    </font>
    <font>
      <b/>
      <sz val="9"/>
      <color theme="0"/>
      <name val="Aptos Display"/>
      <family val="2"/>
      <scheme val="major"/>
    </font>
    <font>
      <b/>
      <sz val="8"/>
      <color theme="0"/>
      <name val="Aptos Display"/>
      <family val="2"/>
      <scheme val="major"/>
    </font>
    <font>
      <sz val="8"/>
      <color rgb="FF333333"/>
      <name val="Arial"/>
      <family val="2"/>
    </font>
    <font>
      <sz val="8"/>
      <color rgb="FF000000"/>
      <name val="Arial"/>
      <family val="2"/>
    </font>
    <font>
      <sz val="8"/>
      <color theme="0"/>
      <name val="Aptos Display"/>
      <family val="2"/>
      <scheme val="major"/>
    </font>
    <font>
      <b/>
      <sz val="11"/>
      <color indexed="8"/>
      <name val="Aptos Display"/>
      <family val="2"/>
      <scheme val="major"/>
    </font>
    <font>
      <b/>
      <sz val="18"/>
      <color theme="0"/>
      <name val="Aptos Display"/>
      <family val="2"/>
      <scheme val="major"/>
    </font>
    <font>
      <b/>
      <sz val="14"/>
      <color theme="9" tint="-0.499984740745262"/>
      <name val="Aptos Display"/>
      <family val="2"/>
      <scheme val="major"/>
    </font>
    <font>
      <b/>
      <sz val="14"/>
      <color theme="1"/>
      <name val="Aptos Display"/>
      <family val="2"/>
      <scheme val="major"/>
    </font>
    <font>
      <sz val="10"/>
      <name val="Aptos Narrow"/>
      <family val="2"/>
      <scheme val="minor"/>
    </font>
    <font>
      <b/>
      <sz val="10"/>
      <name val="Aptos Narrow"/>
      <family val="2"/>
      <scheme val="minor"/>
    </font>
    <font>
      <sz val="10"/>
      <color theme="1"/>
      <name val="Aptos"/>
      <family val="2"/>
    </font>
    <font>
      <b/>
      <sz val="9"/>
      <color indexed="8"/>
      <name val="Aptos Display"/>
      <family val="2"/>
      <scheme val="major"/>
    </font>
    <font>
      <b/>
      <sz val="14"/>
      <color theme="6"/>
      <name val="Aptos Display"/>
      <family val="2"/>
      <scheme val="major"/>
    </font>
    <font>
      <b/>
      <sz val="10"/>
      <color rgb="FFFF0000"/>
      <name val="Aptos Display"/>
      <family val="2"/>
      <scheme val="major"/>
    </font>
    <font>
      <b/>
      <sz val="10"/>
      <name val="Aptos Display"/>
      <family val="2"/>
      <scheme val="major"/>
    </font>
    <font>
      <sz val="9"/>
      <color theme="1" tint="0.24994659260841701"/>
      <name val="Aptos Display"/>
      <family val="2"/>
      <scheme val="major"/>
    </font>
    <font>
      <b/>
      <sz val="11"/>
      <name val="Aptos Display"/>
      <family val="2"/>
      <scheme val="major"/>
    </font>
    <font>
      <sz val="10"/>
      <color rgb="FF0070C0"/>
      <name val="Aptos Display"/>
      <family val="2"/>
      <scheme val="major"/>
    </font>
    <font>
      <sz val="14"/>
      <color theme="3" tint="0.249977111117893"/>
      <name val="Webdings"/>
      <family val="1"/>
      <charset val="2"/>
    </font>
    <font>
      <sz val="7"/>
      <color theme="1"/>
      <name val="Aptos Display"/>
      <family val="2"/>
      <scheme val="major"/>
    </font>
    <font>
      <sz val="8"/>
      <color theme="1"/>
      <name val="Aptos"/>
      <family val="2"/>
    </font>
    <font>
      <sz val="9"/>
      <color theme="1"/>
      <name val="Aptos"/>
      <family val="2"/>
    </font>
    <font>
      <b/>
      <i/>
      <sz val="9"/>
      <color theme="9" tint="-0.499984740745262"/>
      <name val="Aptos Display"/>
      <family val="2"/>
      <scheme val="major"/>
    </font>
    <font>
      <b/>
      <sz val="8"/>
      <color rgb="FFFF0000"/>
      <name val="Aptos Display"/>
      <family val="2"/>
      <scheme val="major"/>
    </font>
    <font>
      <b/>
      <sz val="8"/>
      <color rgb="FFFF0000"/>
      <name val="Aptos"/>
      <family val="2"/>
    </font>
    <font>
      <b/>
      <u/>
      <sz val="8"/>
      <color theme="1"/>
      <name val="Aptos Display"/>
      <family val="2"/>
      <scheme val="major"/>
    </font>
    <font>
      <b/>
      <sz val="8"/>
      <color theme="1"/>
      <name val="Aptos Display"/>
      <family val="2"/>
      <scheme val="major"/>
    </font>
    <font>
      <i/>
      <sz val="9"/>
      <color indexed="8"/>
      <name val="Aptos Display"/>
      <family val="2"/>
      <scheme val="major"/>
    </font>
    <font>
      <sz val="10"/>
      <color rgb="FFFF0000"/>
      <name val="Aptos Display"/>
      <family val="2"/>
      <scheme val="major"/>
    </font>
    <font>
      <b/>
      <sz val="8"/>
      <color theme="1" tint="0.24994659260841701"/>
      <name val="Aptos Display"/>
      <family val="2"/>
      <scheme val="major"/>
    </font>
    <font>
      <sz val="8"/>
      <color theme="0" tint="-0.249977111117893"/>
      <name val="Arial"/>
      <family val="2"/>
    </font>
    <font>
      <sz val="10"/>
      <color theme="0" tint="-0.249977111117893"/>
      <name val="Arial"/>
      <family val="2"/>
    </font>
    <font>
      <sz val="8"/>
      <color theme="3" tint="9.9978637043366805E-2"/>
      <name val="Aptos Display"/>
      <family val="2"/>
      <scheme val="major"/>
    </font>
    <font>
      <sz val="9"/>
      <color theme="0"/>
      <name val="Aptos Display"/>
      <family val="2"/>
      <scheme val="major"/>
    </font>
    <font>
      <b/>
      <sz val="10"/>
      <color theme="0"/>
      <name val="Aptos Display"/>
      <family val="2"/>
      <scheme val="major"/>
    </font>
    <font>
      <b/>
      <sz val="8"/>
      <color theme="9" tint="-0.499984740745262"/>
      <name val="Aptos Narrow"/>
      <family val="2"/>
      <scheme val="minor"/>
    </font>
    <font>
      <sz val="12"/>
      <color theme="9" tint="-0.499984740745262"/>
      <name val="Aptos Display"/>
      <family val="2"/>
      <scheme val="major"/>
    </font>
    <font>
      <sz val="14"/>
      <color theme="9" tint="-0.499984740745262"/>
      <name val="Webdings"/>
      <family val="1"/>
      <charset val="2"/>
    </font>
    <font>
      <b/>
      <sz val="16"/>
      <color theme="0"/>
      <name val="Aptos Display"/>
      <family val="2"/>
      <scheme val="major"/>
    </font>
    <font>
      <sz val="9"/>
      <color theme="1"/>
      <name val="Aptos "/>
    </font>
    <font>
      <b/>
      <sz val="11"/>
      <color theme="1"/>
      <name val="Aptos Display"/>
      <family val="2"/>
      <scheme val="major"/>
    </font>
    <font>
      <b/>
      <sz val="9"/>
      <color theme="1"/>
      <name val="Aptos Display"/>
      <family val="2"/>
      <scheme val="major"/>
    </font>
    <font>
      <b/>
      <sz val="16"/>
      <color theme="1"/>
      <name val="Aptos Display"/>
      <family val="2"/>
      <scheme val="major"/>
    </font>
    <font>
      <b/>
      <sz val="28"/>
      <color theme="9" tint="-0.499984740745262"/>
      <name val="Aptos Display"/>
      <family val="2"/>
      <scheme val="major"/>
    </font>
    <font>
      <sz val="8"/>
      <color theme="0" tint="-0.249977111117893"/>
      <name val="Aptos Display"/>
      <family val="2"/>
      <scheme val="major"/>
    </font>
    <font>
      <sz val="10"/>
      <color theme="9" tint="-0.499984740745262"/>
      <name val="Aptos Display"/>
      <family val="2"/>
      <scheme val="major"/>
    </font>
    <font>
      <sz val="11"/>
      <name val="Aptos Display"/>
      <family val="2"/>
      <scheme val="major"/>
    </font>
    <font>
      <b/>
      <sz val="14"/>
      <color theme="5" tint="0.79998168889431442"/>
      <name val="Aptos Display"/>
      <family val="2"/>
      <scheme val="major"/>
    </font>
    <font>
      <b/>
      <sz val="14"/>
      <color rgb="FFFF0000"/>
      <name val="Aptos Display"/>
      <family val="2"/>
      <scheme val="major"/>
    </font>
    <font>
      <b/>
      <sz val="20"/>
      <color theme="9" tint="-0.499984740745262"/>
      <name val="Aptos Display"/>
      <family val="2"/>
      <scheme val="major"/>
    </font>
    <font>
      <sz val="8"/>
      <name val="Aptos Narrow"/>
      <family val="2"/>
      <scheme val="minor"/>
    </font>
    <font>
      <sz val="10"/>
      <color rgb="FFFF0000"/>
      <name val="Aptos Narrow"/>
      <family val="2"/>
      <scheme val="minor"/>
    </font>
    <font>
      <sz val="8"/>
      <color rgb="FFFF0000"/>
      <name val="Aptos Narrow"/>
      <family val="2"/>
      <scheme val="minor"/>
    </font>
    <font>
      <b/>
      <sz val="11"/>
      <name val="Aptos Narrow"/>
      <family val="2"/>
      <scheme val="minor"/>
    </font>
    <font>
      <sz val="8"/>
      <color rgb="FF0070C0"/>
      <name val="Aptos Narrow"/>
      <family val="2"/>
      <scheme val="minor"/>
    </font>
    <font>
      <sz val="9"/>
      <name val="Aptos Narrow"/>
      <family val="2"/>
      <scheme val="minor"/>
    </font>
    <font>
      <sz val="10"/>
      <color theme="0" tint="-0.249977111117893"/>
      <name val="Aptos Narrow"/>
      <family val="2"/>
      <scheme val="minor"/>
    </font>
    <font>
      <b/>
      <sz val="11"/>
      <color theme="0" tint="-0.249977111117893"/>
      <name val="Aptos Narrow"/>
      <family val="2"/>
      <scheme val="minor"/>
    </font>
    <font>
      <sz val="8"/>
      <color theme="0" tint="-0.249977111117893"/>
      <name val="Aptos Narrow"/>
      <family val="2"/>
      <scheme val="minor"/>
    </font>
    <font>
      <sz val="9"/>
      <color theme="0" tint="-0.249977111117893"/>
      <name val="Aptos Narrow"/>
      <family val="2"/>
      <scheme val="minor"/>
    </font>
    <font>
      <sz val="28"/>
      <color theme="0"/>
      <name val="Aptos Display"/>
      <family val="2"/>
      <scheme val="major"/>
    </font>
    <font>
      <b/>
      <sz val="11"/>
      <color theme="1"/>
      <name val="Aptos Narrow"/>
      <family val="2"/>
      <scheme val="minor"/>
    </font>
    <font>
      <sz val="8"/>
      <color theme="1" tint="0.24994659260841701"/>
      <name val="Aptos Narrow"/>
      <family val="2"/>
      <scheme val="minor"/>
    </font>
    <font>
      <sz val="8"/>
      <color theme="1"/>
      <name val="Aptos Narrow"/>
      <family val="2"/>
      <scheme val="minor"/>
    </font>
    <font>
      <b/>
      <sz val="8"/>
      <color rgb="FF333333"/>
      <name val="Arial"/>
      <family val="2"/>
    </font>
    <font>
      <b/>
      <sz val="9"/>
      <color indexed="8"/>
      <name val="Aptos Narrow"/>
      <family val="2"/>
      <scheme val="minor"/>
    </font>
    <font>
      <sz val="9"/>
      <color indexed="8"/>
      <name val="Aptos Narrow"/>
      <family val="2"/>
      <scheme val="minor"/>
    </font>
    <font>
      <sz val="9"/>
      <color indexed="8"/>
      <name val="Arial"/>
      <family val="2"/>
    </font>
    <font>
      <b/>
      <sz val="8"/>
      <color theme="1" tint="0.24994659260841701"/>
      <name val="Aptos Narrow"/>
      <family val="2"/>
      <scheme val="minor"/>
    </font>
    <font>
      <b/>
      <sz val="11"/>
      <color theme="1" tint="0.24994659260841701"/>
      <name val="Aptos Narrow"/>
      <family val="2"/>
      <scheme val="minor"/>
    </font>
    <font>
      <sz val="9"/>
      <color theme="1" tint="0.24994659260841701"/>
      <name val="Aptos Narrow"/>
      <family val="2"/>
      <scheme val="minor"/>
    </font>
    <font>
      <sz val="9"/>
      <color theme="1"/>
      <name val="Aptos Narrow"/>
      <family val="2"/>
      <scheme val="minor"/>
    </font>
    <font>
      <b/>
      <sz val="12"/>
      <color theme="1" tint="0.34998626667073579"/>
      <name val="Aptos Display"/>
      <family val="2"/>
      <scheme val="major"/>
    </font>
    <font>
      <b/>
      <sz val="8"/>
      <color theme="1"/>
      <name val="Aptos Narrow"/>
      <family val="2"/>
      <scheme val="minor"/>
    </font>
    <font>
      <b/>
      <sz val="8"/>
      <color theme="0"/>
      <name val="Aptos Narrow"/>
      <family val="2"/>
      <scheme val="minor"/>
    </font>
    <font>
      <sz val="8"/>
      <color theme="0"/>
      <name val="Aptos Narrow"/>
      <family val="2"/>
      <scheme val="minor"/>
    </font>
    <font>
      <sz val="8"/>
      <color rgb="FF333333"/>
      <name val="Aptos Narrow"/>
      <family val="2"/>
      <scheme val="minor"/>
    </font>
    <font>
      <sz val="9"/>
      <color rgb="FF00B0F0"/>
      <name val="Aptos Display"/>
      <family val="2"/>
      <scheme val="major"/>
    </font>
    <font>
      <b/>
      <sz val="14"/>
      <color indexed="8"/>
      <name val="Aptos Display"/>
      <family val="2"/>
      <scheme val="major"/>
    </font>
    <font>
      <sz val="11"/>
      <color rgb="FFFF0000"/>
      <name val="Aptos Display"/>
      <family val="2"/>
      <scheme val="major"/>
    </font>
    <font>
      <b/>
      <sz val="11"/>
      <color rgb="FFFF0000"/>
      <name val="Aptos Display"/>
      <family val="2"/>
      <scheme val="major"/>
    </font>
    <font>
      <b/>
      <sz val="8"/>
      <color rgb="FF000000"/>
      <name val="Aptos "/>
    </font>
    <font>
      <b/>
      <sz val="12"/>
      <color rgb="FF000000"/>
      <name val="Aptos "/>
    </font>
    <font>
      <sz val="8"/>
      <color rgb="FF000000"/>
      <name val="Aptos "/>
    </font>
    <font>
      <sz val="9"/>
      <color rgb="FF000000"/>
      <name val="Aptos "/>
    </font>
    <font>
      <i/>
      <sz val="10"/>
      <name val="Aptos Display"/>
      <family val="2"/>
      <scheme val="major"/>
    </font>
    <font>
      <sz val="14"/>
      <color indexed="8"/>
      <name val="Aptos Display"/>
      <family val="2"/>
      <scheme val="major"/>
    </font>
    <font>
      <sz val="9"/>
      <name val="Aptos Display"/>
      <family val="2"/>
    </font>
    <font>
      <b/>
      <sz val="9"/>
      <name val="Aptos"/>
      <family val="2"/>
    </font>
    <font>
      <sz val="11"/>
      <color indexed="8"/>
      <name val="Arial"/>
      <family val="2"/>
    </font>
    <font>
      <b/>
      <sz val="10"/>
      <color rgb="FF000000"/>
      <name val="Aptos Display"/>
      <family val="2"/>
    </font>
    <font>
      <sz val="10"/>
      <color rgb="FF000000"/>
      <name val="Aptos Display"/>
      <family val="2"/>
    </font>
    <font>
      <b/>
      <sz val="26"/>
      <color theme="9" tint="-0.499984740745262"/>
      <name val="Aptos Display"/>
      <family val="2"/>
      <scheme val="major"/>
    </font>
    <font>
      <b/>
      <sz val="8"/>
      <color rgb="FF0070C0"/>
      <name val="Aptos Narrow"/>
      <family val="2"/>
      <scheme val="minor"/>
    </font>
    <font>
      <b/>
      <sz val="10"/>
      <color rgb="FF0070C0"/>
      <name val="Aptos Display"/>
      <family val="2"/>
      <scheme val="major"/>
    </font>
    <font>
      <b/>
      <sz val="9"/>
      <color indexed="9"/>
      <name val="Aptos Display"/>
      <family val="2"/>
      <charset val="2"/>
    </font>
    <font>
      <i/>
      <sz val="10"/>
      <name val="Aptos"/>
      <family val="2"/>
    </font>
    <font>
      <b/>
      <sz val="12"/>
      <name val="Aptos Display"/>
      <family val="2"/>
      <scheme val="major"/>
    </font>
    <font>
      <b/>
      <sz val="9"/>
      <name val="Aptos Display"/>
      <family val="2"/>
    </font>
    <font>
      <b/>
      <sz val="10"/>
      <color indexed="9"/>
      <name val="Aptos Display"/>
      <family val="2"/>
    </font>
    <font>
      <b/>
      <sz val="18"/>
      <color rgb="FFFFFFFF"/>
      <name val="Aptos Display"/>
      <family val="2"/>
    </font>
    <font>
      <b/>
      <sz val="8"/>
      <color rgb="FFC00000"/>
      <name val="Aptos Narrow"/>
      <family val="2"/>
      <scheme val="minor"/>
    </font>
    <font>
      <i/>
      <sz val="10"/>
      <color theme="1"/>
      <name val="Aptos Display"/>
      <family val="2"/>
      <scheme val="major"/>
    </font>
  </fonts>
  <fills count="32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theme="5" tint="0.79998168889431442"/>
        <bgColor rgb="FFFFFFFF"/>
      </patternFill>
    </fill>
    <fill>
      <patternFill patternType="solid">
        <fgColor rgb="FFFFFF00"/>
        <bgColor indexed="64"/>
      </patternFill>
    </fill>
    <fill>
      <patternFill patternType="solid">
        <fgColor rgb="FFF8FBFC"/>
        <bgColor rgb="FFFFFFFF"/>
      </patternFill>
    </fill>
    <fill>
      <patternFill patternType="solid">
        <fgColor theme="0" tint="-0.249977111117893"/>
        <bgColor rgb="FFFFFFFF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7F7F7"/>
        <bgColor rgb="FFFFFFFF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rgb="FFFFFFFF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rgb="FFFFFF00"/>
        <bgColor rgb="FFFFFFFF"/>
      </patternFill>
    </fill>
    <fill>
      <patternFill patternType="solid">
        <fgColor theme="7" tint="0.79998168889431442"/>
        <bgColor rgb="FFFFFFFF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3" tint="0.249977111117893"/>
        <bgColor rgb="FFFFFFFF"/>
      </patternFill>
    </fill>
    <fill>
      <patternFill patternType="solid">
        <fgColor theme="3" tint="0.249977111117893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-0.249977111117893"/>
        <bgColor indexed="64"/>
      </patternFill>
    </fill>
  </fills>
  <borders count="99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DDDDDD"/>
      </bottom>
      <diagonal/>
    </border>
    <border>
      <left style="thin">
        <color indexed="64"/>
      </left>
      <right style="thin">
        <color indexed="64"/>
      </right>
      <top style="thin">
        <color rgb="FFDDDDDD"/>
      </top>
      <bottom style="thin">
        <color rgb="FFDDDDDD"/>
      </bottom>
      <diagonal/>
    </border>
    <border>
      <left style="thin">
        <color indexed="64"/>
      </left>
      <right style="thin">
        <color indexed="64"/>
      </right>
      <top style="thin">
        <color rgb="FFDDDDDD"/>
      </top>
      <bottom style="thin">
        <color indexed="64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/>
      <diagonal/>
    </border>
    <border>
      <left style="thick">
        <color theme="0"/>
      </left>
      <right style="thick">
        <color theme="0"/>
      </right>
      <top/>
      <bottom/>
      <diagonal/>
    </border>
    <border>
      <left/>
      <right style="thin">
        <color rgb="FFDDDDDD"/>
      </right>
      <top/>
      <bottom style="thin">
        <color rgb="FFDDDDDD"/>
      </bottom>
      <diagonal/>
    </border>
    <border>
      <left style="thin">
        <color rgb="FFDDDDDD"/>
      </left>
      <right style="thin">
        <color rgb="FFDDDDDD"/>
      </right>
      <top/>
      <bottom style="thin">
        <color rgb="FFDDDDDD"/>
      </bottom>
      <diagonal/>
    </border>
    <border>
      <left style="thin">
        <color rgb="FFDDDDDD"/>
      </left>
      <right/>
      <top/>
      <bottom style="thin">
        <color rgb="FFDDDDDD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indexed="64"/>
      </right>
      <top/>
      <bottom/>
      <diagonal/>
    </border>
    <border>
      <left style="thin">
        <color indexed="64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ck">
        <color theme="0"/>
      </left>
      <right style="thick">
        <color theme="0"/>
      </right>
      <top/>
      <bottom style="thick">
        <color theme="0"/>
      </bottom>
      <diagonal/>
    </border>
    <border>
      <left style="medium">
        <color theme="0"/>
      </left>
      <right/>
      <top style="thin">
        <color indexed="64"/>
      </top>
      <bottom/>
      <diagonal/>
    </border>
    <border>
      <left/>
      <right style="medium">
        <color theme="0"/>
      </right>
      <top style="thin">
        <color indexed="64"/>
      </top>
      <bottom/>
      <diagonal/>
    </border>
    <border>
      <left style="thin">
        <color indexed="64"/>
      </left>
      <right style="thin">
        <color theme="0"/>
      </right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 style="thin">
        <color indexed="64"/>
      </bottom>
      <diagonal/>
    </border>
    <border>
      <left style="thin">
        <color theme="0"/>
      </left>
      <right style="thin">
        <color indexed="64"/>
      </right>
      <top/>
      <bottom style="thin">
        <color indexed="64"/>
      </bottom>
      <diagonal/>
    </border>
    <border>
      <left style="medium">
        <color theme="0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808080"/>
      </right>
      <top style="medium">
        <color indexed="64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medium">
        <color indexed="64"/>
      </top>
      <bottom style="thin">
        <color rgb="FF808080"/>
      </bottom>
      <diagonal/>
    </border>
    <border>
      <left/>
      <right/>
      <top style="medium">
        <color indexed="64"/>
      </top>
      <bottom style="medium">
        <color rgb="FFDCDFE5"/>
      </bottom>
      <diagonal/>
    </border>
    <border>
      <left style="medium">
        <color indexed="64"/>
      </left>
      <right style="thin">
        <color rgb="FF808080"/>
      </right>
      <top style="thin">
        <color rgb="FF808080"/>
      </top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/>
      <diagonal/>
    </border>
    <border>
      <left style="medium">
        <color indexed="64"/>
      </left>
      <right style="thin">
        <color rgb="FF808080"/>
      </right>
      <top style="hair">
        <color rgb="FF808080"/>
      </top>
      <bottom style="hair">
        <color rgb="FF808080"/>
      </bottom>
      <diagonal/>
    </border>
    <border>
      <left style="thin">
        <color rgb="FF808080"/>
      </left>
      <right style="thin">
        <color rgb="FF808080"/>
      </right>
      <top style="hair">
        <color rgb="FF808080"/>
      </top>
      <bottom style="hair">
        <color rgb="FF808080"/>
      </bottom>
      <diagonal/>
    </border>
    <border>
      <left/>
      <right/>
      <top style="hair">
        <color rgb="FF808080"/>
      </top>
      <bottom style="hair">
        <color rgb="FF808080"/>
      </bottom>
      <diagonal/>
    </border>
    <border>
      <left/>
      <right style="medium">
        <color indexed="64"/>
      </right>
      <top style="hair">
        <color rgb="FF808080"/>
      </top>
      <bottom style="hair">
        <color rgb="FF808080"/>
      </bottom>
      <diagonal/>
    </border>
    <border>
      <left style="medium">
        <color indexed="64"/>
      </left>
      <right style="thin">
        <color rgb="FF808080"/>
      </right>
      <top/>
      <bottom style="medium">
        <color indexed="64"/>
      </bottom>
      <diagonal/>
    </border>
    <border>
      <left style="thin">
        <color rgb="FF808080"/>
      </left>
      <right style="thin">
        <color rgb="FF808080"/>
      </right>
      <top/>
      <bottom style="medium">
        <color indexed="64"/>
      </bottom>
      <diagonal/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BEBEB"/>
      </bottom>
      <diagonal/>
    </border>
    <border>
      <left style="thin">
        <color rgb="FFEBEBEB"/>
      </left>
      <right style="thin">
        <color rgb="FFEBEBEB"/>
      </right>
      <top/>
      <bottom style="thin">
        <color rgb="FFEBEBEB"/>
      </bottom>
      <diagonal/>
    </border>
    <border>
      <left/>
      <right/>
      <top style="medium">
        <color indexed="64"/>
      </top>
      <bottom style="thin">
        <color rgb="FFEBEBEB"/>
      </bottom>
      <diagonal/>
    </border>
    <border>
      <left/>
      <right style="medium">
        <color indexed="64"/>
      </right>
      <top style="medium">
        <color indexed="64"/>
      </top>
      <bottom style="thin">
        <color rgb="FFEBEBEB"/>
      </bottom>
      <diagonal/>
    </border>
    <border>
      <left style="medium">
        <color indexed="64"/>
      </left>
      <right style="thin">
        <color rgb="FFEBEBEB"/>
      </right>
      <top style="thin">
        <color rgb="FFEBEBEB"/>
      </top>
      <bottom style="thin">
        <color rgb="FFEBEBEB"/>
      </bottom>
      <diagonal/>
    </border>
    <border>
      <left style="thin">
        <color rgb="FFEBEBEB"/>
      </left>
      <right style="medium">
        <color indexed="64"/>
      </right>
      <top style="thin">
        <color rgb="FFEBEBEB"/>
      </top>
      <bottom style="thin">
        <color rgb="FFEBEBEB"/>
      </bottom>
      <diagonal/>
    </border>
    <border>
      <left style="medium">
        <color indexed="64"/>
      </left>
      <right style="thin">
        <color rgb="FFEBEBEB"/>
      </right>
      <top style="thin">
        <color rgb="FFEBEBEB"/>
      </top>
      <bottom style="medium">
        <color indexed="64"/>
      </bottom>
      <diagonal/>
    </border>
    <border>
      <left style="thin">
        <color rgb="FFEBEBEB"/>
      </left>
      <right style="thin">
        <color rgb="FFEBEBEB"/>
      </right>
      <top style="thin">
        <color rgb="FFEBEBEB"/>
      </top>
      <bottom style="medium">
        <color indexed="64"/>
      </bottom>
      <diagonal/>
    </border>
    <border>
      <left style="thin">
        <color rgb="FFEBEBEB"/>
      </left>
      <right style="medium">
        <color indexed="64"/>
      </right>
      <top style="thin">
        <color rgb="FFEBEBEB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ck">
        <color theme="0"/>
      </left>
      <right/>
      <top style="thick">
        <color theme="0"/>
      </top>
      <bottom/>
      <diagonal/>
    </border>
    <border>
      <left style="thick">
        <color theme="0"/>
      </left>
      <right/>
      <top/>
      <bottom/>
      <diagonal/>
    </border>
    <border>
      <left style="thick">
        <color theme="0"/>
      </left>
      <right/>
      <top/>
      <bottom style="thick">
        <color theme="0"/>
      </bottom>
      <diagonal/>
    </border>
  </borders>
  <cellStyleXfs count="13">
    <xf numFmtId="0" fontId="0" fillId="0" borderId="0" applyNumberFormat="0" applyFill="0" applyBorder="0" applyProtection="0"/>
    <xf numFmtId="0" fontId="30" fillId="0" borderId="0" applyNumberFormat="0" applyFill="0" applyBorder="0" applyAlignment="0" applyProtection="0"/>
    <xf numFmtId="0" fontId="22" fillId="0" borderId="0" applyNumberFormat="0" applyFill="0" applyBorder="0" applyAlignment="0" applyProtection="0">
      <alignment vertical="top"/>
      <protection locked="0"/>
    </xf>
    <xf numFmtId="0" fontId="1" fillId="0" borderId="0" applyNumberFormat="0" applyFill="0" applyBorder="0" applyProtection="0"/>
    <xf numFmtId="0" fontId="1" fillId="0" borderId="0" applyNumberFormat="0" applyFill="0" applyBorder="0" applyProtection="0"/>
    <xf numFmtId="0" fontId="33" fillId="0" borderId="0"/>
    <xf numFmtId="0" fontId="10" fillId="0" borderId="0"/>
    <xf numFmtId="0" fontId="1" fillId="0" borderId="0" applyNumberFormat="0" applyFill="0" applyBorder="0" applyProtection="0"/>
    <xf numFmtId="0" fontId="1" fillId="0" borderId="0" applyNumberFormat="0" applyFill="0" applyBorder="0" applyProtection="0"/>
    <xf numFmtId="0" fontId="32" fillId="0" borderId="0"/>
    <xf numFmtId="0" fontId="31" fillId="0" borderId="0"/>
    <xf numFmtId="171" fontId="10" fillId="0" borderId="0" applyFont="0" applyFill="0" applyBorder="0" applyAlignment="0" applyProtection="0"/>
    <xf numFmtId="0" fontId="10" fillId="0" borderId="0"/>
  </cellStyleXfs>
  <cellXfs count="1240">
    <xf numFmtId="0" fontId="0" fillId="0" borderId="0" xfId="0"/>
    <xf numFmtId="0" fontId="34" fillId="0" borderId="0" xfId="3" applyFont="1" applyFill="1" applyBorder="1" applyAlignment="1" applyProtection="1">
      <alignment vertical="center"/>
    </xf>
    <xf numFmtId="0" fontId="35" fillId="0" borderId="0" xfId="3" applyFont="1" applyFill="1" applyBorder="1" applyAlignment="1" applyProtection="1">
      <alignment horizontal="left" vertical="top"/>
    </xf>
    <xf numFmtId="0" fontId="35" fillId="0" borderId="0" xfId="3" applyNumberFormat="1" applyFont="1" applyFill="1" applyBorder="1" applyAlignment="1" applyProtection="1">
      <alignment horizontal="left" vertical="top"/>
    </xf>
    <xf numFmtId="0" fontId="35" fillId="0" borderId="0" xfId="3" applyNumberFormat="1" applyFont="1" applyAlignment="1" applyProtection="1">
      <alignment horizontal="left" vertical="top"/>
    </xf>
    <xf numFmtId="0" fontId="35" fillId="0" borderId="1" xfId="3" applyFont="1" applyFill="1" applyBorder="1" applyAlignment="1" applyProtection="1">
      <alignment horizontal="left" vertical="top"/>
    </xf>
    <xf numFmtId="0" fontId="35" fillId="0" borderId="0" xfId="3" applyFont="1" applyAlignment="1" applyProtection="1">
      <alignment horizontal="left" vertical="top"/>
    </xf>
    <xf numFmtId="0" fontId="35" fillId="3" borderId="1" xfId="3" applyFont="1" applyFill="1" applyBorder="1" applyAlignment="1" applyProtection="1">
      <alignment horizontal="left" vertical="top"/>
    </xf>
    <xf numFmtId="0" fontId="35" fillId="0" borderId="0" xfId="3" applyFont="1" applyFill="1" applyBorder="1" applyAlignment="1" applyProtection="1">
      <alignment horizontal="left" vertical="top" indent="1"/>
    </xf>
    <xf numFmtId="0" fontId="36" fillId="0" borderId="2" xfId="3" applyFont="1" applyFill="1" applyBorder="1" applyAlignment="1" applyProtection="1">
      <alignment vertical="center" wrapText="1" shrinkToFit="1"/>
    </xf>
    <xf numFmtId="0" fontId="35" fillId="0" borderId="2" xfId="3" applyFont="1" applyFill="1" applyBorder="1" applyAlignment="1" applyProtection="1">
      <alignment horizontal="center" vertical="center" wrapText="1" shrinkToFit="1"/>
    </xf>
    <xf numFmtId="0" fontId="35" fillId="0" borderId="3" xfId="3" applyFont="1" applyFill="1" applyBorder="1" applyAlignment="1" applyProtection="1">
      <alignment horizontal="center" vertical="center" wrapText="1" shrinkToFit="1"/>
    </xf>
    <xf numFmtId="0" fontId="37" fillId="0" borderId="2" xfId="3" applyFont="1" applyFill="1" applyBorder="1" applyAlignment="1" applyProtection="1">
      <alignment horizontal="center" vertical="center" wrapText="1" shrinkToFit="1"/>
    </xf>
    <xf numFmtId="0" fontId="36" fillId="0" borderId="0" xfId="3" applyFont="1" applyFill="1" applyBorder="1" applyAlignment="1" applyProtection="1">
      <alignment horizontal="left" vertical="center" wrapText="1" shrinkToFit="1"/>
    </xf>
    <xf numFmtId="0" fontId="36" fillId="0" borderId="0" xfId="3" applyFont="1" applyFill="1" applyBorder="1" applyAlignment="1" applyProtection="1">
      <alignment vertical="center" wrapText="1" shrinkToFit="1"/>
    </xf>
    <xf numFmtId="0" fontId="35" fillId="0" borderId="1" xfId="3" applyFont="1" applyFill="1" applyBorder="1" applyAlignment="1" applyProtection="1">
      <alignment horizontal="center" vertical="center" wrapText="1" shrinkToFit="1"/>
    </xf>
    <xf numFmtId="0" fontId="35" fillId="0" borderId="4" xfId="3" applyFont="1" applyFill="1" applyBorder="1" applyAlignment="1" applyProtection="1">
      <alignment horizontal="left" vertical="top"/>
    </xf>
    <xf numFmtId="166" fontId="35" fillId="3" borderId="4" xfId="3" applyNumberFormat="1" applyFont="1" applyFill="1" applyBorder="1" applyAlignment="1" applyProtection="1">
      <alignment horizontal="left" vertical="top"/>
    </xf>
    <xf numFmtId="0" fontId="35" fillId="3" borderId="5" xfId="3" applyFont="1" applyFill="1" applyBorder="1" applyAlignment="1" applyProtection="1">
      <alignment horizontal="left" vertical="top"/>
    </xf>
    <xf numFmtId="0" fontId="35" fillId="0" borderId="4" xfId="3" applyFont="1" applyFill="1" applyBorder="1" applyAlignment="1" applyProtection="1">
      <alignment vertical="top" wrapText="1"/>
    </xf>
    <xf numFmtId="0" fontId="38" fillId="0" borderId="0" xfId="8" applyFont="1" applyAlignment="1">
      <alignment horizontal="left" vertical="center"/>
    </xf>
    <xf numFmtId="0" fontId="38" fillId="0" borderId="0" xfId="8" applyFont="1" applyAlignment="1">
      <alignment vertical="center"/>
    </xf>
    <xf numFmtId="0" fontId="39" fillId="0" borderId="0" xfId="8" applyFont="1" applyAlignment="1">
      <alignment horizontal="left" vertical="center"/>
    </xf>
    <xf numFmtId="0" fontId="40" fillId="0" borderId="0" xfId="8" applyFont="1" applyAlignment="1">
      <alignment horizontal="left" vertical="center"/>
    </xf>
    <xf numFmtId="49" fontId="40" fillId="0" borderId="0" xfId="8" applyNumberFormat="1" applyFont="1" applyAlignment="1">
      <alignment horizontal="left" vertical="center"/>
    </xf>
    <xf numFmtId="49" fontId="40" fillId="0" borderId="0" xfId="8" applyNumberFormat="1" applyFont="1" applyAlignment="1">
      <alignment horizontal="center" vertical="center"/>
    </xf>
    <xf numFmtId="0" fontId="40" fillId="0" borderId="0" xfId="8" applyFont="1" applyAlignment="1">
      <alignment vertical="center"/>
    </xf>
    <xf numFmtId="1" fontId="38" fillId="0" borderId="0" xfId="8" applyNumberFormat="1" applyFont="1" applyAlignment="1">
      <alignment horizontal="left" vertical="center"/>
    </xf>
    <xf numFmtId="0" fontId="41" fillId="0" borderId="0" xfId="9" applyFont="1" applyAlignment="1">
      <alignment vertical="center"/>
    </xf>
    <xf numFmtId="0" fontId="42" fillId="0" borderId="6" xfId="9" applyFont="1" applyBorder="1" applyAlignment="1">
      <alignment vertical="center"/>
    </xf>
    <xf numFmtId="0" fontId="43" fillId="0" borderId="7" xfId="9" applyFont="1" applyBorder="1" applyAlignment="1">
      <alignment vertical="center"/>
    </xf>
    <xf numFmtId="49" fontId="44" fillId="4" borderId="0" xfId="8" applyNumberFormat="1" applyFont="1" applyFill="1" applyBorder="1" applyAlignment="1">
      <alignment vertical="center"/>
    </xf>
    <xf numFmtId="49" fontId="44" fillId="5" borderId="0" xfId="8" applyNumberFormat="1" applyFont="1" applyFill="1" applyBorder="1" applyAlignment="1">
      <alignment horizontal="left" vertical="center"/>
    </xf>
    <xf numFmtId="49" fontId="44" fillId="5" borderId="0" xfId="8" applyNumberFormat="1" applyFont="1" applyFill="1" applyBorder="1" applyAlignment="1">
      <alignment vertical="center"/>
    </xf>
    <xf numFmtId="49" fontId="45" fillId="0" borderId="0" xfId="8" applyNumberFormat="1" applyFont="1" applyAlignment="1">
      <alignment vertical="center"/>
    </xf>
    <xf numFmtId="49" fontId="42" fillId="6" borderId="47" xfId="8" applyNumberFormat="1" applyFont="1" applyFill="1" applyBorder="1" applyAlignment="1">
      <alignment horizontal="left" vertical="center"/>
    </xf>
    <xf numFmtId="1" fontId="42" fillId="6" borderId="47" xfId="8" applyNumberFormat="1" applyFont="1" applyFill="1" applyBorder="1" applyAlignment="1">
      <alignment horizontal="center" vertical="center"/>
    </xf>
    <xf numFmtId="49" fontId="46" fillId="6" borderId="47" xfId="8" applyNumberFormat="1" applyFont="1" applyFill="1" applyBorder="1" applyAlignment="1">
      <alignment horizontal="left" vertical="center"/>
    </xf>
    <xf numFmtId="0" fontId="47" fillId="7" borderId="6" xfId="9" applyFont="1" applyFill="1" applyBorder="1" applyAlignment="1">
      <alignment vertical="center"/>
    </xf>
    <xf numFmtId="0" fontId="47" fillId="7" borderId="7" xfId="9" applyFont="1" applyFill="1" applyBorder="1" applyAlignment="1">
      <alignment vertical="center"/>
    </xf>
    <xf numFmtId="0" fontId="47" fillId="7" borderId="8" xfId="9" applyFont="1" applyFill="1" applyBorder="1" applyAlignment="1">
      <alignment vertical="center"/>
    </xf>
    <xf numFmtId="0" fontId="40" fillId="0" borderId="0" xfId="8" applyFont="1" applyBorder="1" applyAlignment="1">
      <alignment horizontal="left" vertical="center"/>
    </xf>
    <xf numFmtId="0" fontId="38" fillId="0" borderId="0" xfId="8" applyFont="1" applyBorder="1" applyAlignment="1">
      <alignment horizontal="left" vertical="center"/>
    </xf>
    <xf numFmtId="0" fontId="45" fillId="0" borderId="0" xfId="8" applyNumberFormat="1" applyFont="1" applyAlignment="1">
      <alignment horizontal="center" vertical="center"/>
    </xf>
    <xf numFmtId="0" fontId="45" fillId="0" borderId="0" xfId="8" applyNumberFormat="1" applyFont="1" applyAlignment="1">
      <alignment vertical="center"/>
    </xf>
    <xf numFmtId="49" fontId="48" fillId="8" borderId="47" xfId="8" applyNumberFormat="1" applyFont="1" applyFill="1" applyBorder="1" applyAlignment="1">
      <alignment horizontal="center" vertical="center"/>
    </xf>
    <xf numFmtId="49" fontId="48" fillId="8" borderId="47" xfId="8" applyNumberFormat="1" applyFont="1" applyFill="1" applyBorder="1" applyAlignment="1">
      <alignment horizontal="left" vertical="center"/>
    </xf>
    <xf numFmtId="0" fontId="43" fillId="8" borderId="47" xfId="8" applyNumberFormat="1" applyFont="1" applyFill="1" applyBorder="1" applyAlignment="1">
      <alignment horizontal="center" vertical="center"/>
    </xf>
    <xf numFmtId="49" fontId="43" fillId="8" borderId="47" xfId="8" applyNumberFormat="1" applyFont="1" applyFill="1" applyBorder="1" applyAlignment="1">
      <alignment horizontal="left" vertical="center"/>
    </xf>
    <xf numFmtId="1" fontId="43" fillId="8" borderId="47" xfId="8" applyNumberFormat="1" applyFont="1" applyFill="1" applyBorder="1" applyAlignment="1">
      <alignment horizontal="center" vertical="center"/>
    </xf>
    <xf numFmtId="0" fontId="44" fillId="0" borderId="9" xfId="9" applyFont="1" applyBorder="1" applyAlignment="1">
      <alignment horizontal="left" vertical="center"/>
    </xf>
    <xf numFmtId="0" fontId="44" fillId="0" borderId="0" xfId="9" applyFont="1" applyAlignment="1">
      <alignment horizontal="left" vertical="center"/>
    </xf>
    <xf numFmtId="0" fontId="44" fillId="0" borderId="10" xfId="9" applyFont="1" applyBorder="1" applyAlignment="1">
      <alignment horizontal="left" vertical="center"/>
    </xf>
    <xf numFmtId="0" fontId="48" fillId="8" borderId="47" xfId="8" applyNumberFormat="1" applyFont="1" applyFill="1" applyBorder="1" applyAlignment="1">
      <alignment horizontal="center" vertical="center"/>
    </xf>
    <xf numFmtId="0" fontId="43" fillId="0" borderId="0" xfId="9" applyFont="1" applyAlignment="1">
      <alignment vertical="center"/>
    </xf>
    <xf numFmtId="0" fontId="40" fillId="0" borderId="11" xfId="8" applyFont="1" applyBorder="1" applyAlignment="1">
      <alignment horizontal="left" vertical="center"/>
    </xf>
    <xf numFmtId="49" fontId="44" fillId="4" borderId="0" xfId="8" applyNumberFormat="1" applyFont="1" applyFill="1" applyBorder="1" applyAlignment="1">
      <alignment horizontal="left" vertical="center"/>
    </xf>
    <xf numFmtId="49" fontId="48" fillId="5" borderId="47" xfId="8" applyNumberFormat="1" applyFont="1" applyFill="1" applyBorder="1" applyAlignment="1">
      <alignment horizontal="center" vertical="center"/>
    </xf>
    <xf numFmtId="49" fontId="48" fillId="5" borderId="47" xfId="8" applyNumberFormat="1" applyFont="1" applyFill="1" applyBorder="1" applyAlignment="1">
      <alignment horizontal="left" vertical="center"/>
    </xf>
    <xf numFmtId="0" fontId="43" fillId="5" borderId="47" xfId="8" applyNumberFormat="1" applyFont="1" applyFill="1" applyBorder="1" applyAlignment="1">
      <alignment horizontal="center" vertical="center"/>
    </xf>
    <xf numFmtId="49" fontId="43" fillId="5" borderId="47" xfId="8" applyNumberFormat="1" applyFont="1" applyFill="1" applyBorder="1" applyAlignment="1">
      <alignment horizontal="left" vertical="center"/>
    </xf>
    <xf numFmtId="1" fontId="43" fillId="5" borderId="47" xfId="8" applyNumberFormat="1" applyFont="1" applyFill="1" applyBorder="1" applyAlignment="1">
      <alignment horizontal="center" vertical="center"/>
    </xf>
    <xf numFmtId="0" fontId="40" fillId="0" borderId="12" xfId="8" applyFont="1" applyBorder="1" applyAlignment="1">
      <alignment horizontal="left" vertical="center"/>
    </xf>
    <xf numFmtId="0" fontId="40" fillId="0" borderId="4" xfId="8" applyFont="1" applyBorder="1" applyAlignment="1">
      <alignment horizontal="left" vertical="center"/>
    </xf>
    <xf numFmtId="0" fontId="38" fillId="0" borderId="0" xfId="8" applyFont="1" applyAlignment="1">
      <alignment horizontal="left" vertical="center" wrapText="1"/>
    </xf>
    <xf numFmtId="0" fontId="39" fillId="0" borderId="0" xfId="8" applyFont="1" applyAlignment="1">
      <alignment horizontal="left" vertical="center" wrapText="1"/>
    </xf>
    <xf numFmtId="49" fontId="49" fillId="9" borderId="48" xfId="5" applyNumberFormat="1" applyFont="1" applyFill="1" applyBorder="1" applyAlignment="1">
      <alignment horizontal="left" vertical="center"/>
    </xf>
    <xf numFmtId="0" fontId="38" fillId="0" borderId="0" xfId="8" applyFont="1" applyFill="1" applyBorder="1" applyAlignment="1">
      <alignment horizontal="left" vertical="center"/>
    </xf>
    <xf numFmtId="49" fontId="49" fillId="10" borderId="13" xfId="5" applyNumberFormat="1" applyFont="1" applyFill="1" applyBorder="1" applyAlignment="1">
      <alignment horizontal="left" vertical="center"/>
    </xf>
    <xf numFmtId="0" fontId="44" fillId="0" borderId="14" xfId="9" applyFont="1" applyBorder="1" applyAlignment="1">
      <alignment horizontal="left" vertical="center"/>
    </xf>
    <xf numFmtId="0" fontId="44" fillId="0" borderId="15" xfId="9" applyFont="1" applyBorder="1" applyAlignment="1">
      <alignment horizontal="left" vertical="center"/>
    </xf>
    <xf numFmtId="0" fontId="44" fillId="0" borderId="16" xfId="9" applyFont="1" applyBorder="1" applyAlignment="1">
      <alignment horizontal="left" vertical="center"/>
    </xf>
    <xf numFmtId="0" fontId="50" fillId="0" borderId="0" xfId="4" applyNumberFormat="1" applyFont="1" applyAlignment="1" applyProtection="1">
      <alignment horizontal="center" vertical="center"/>
      <protection hidden="1"/>
    </xf>
    <xf numFmtId="0" fontId="50" fillId="0" borderId="0" xfId="4" applyNumberFormat="1" applyFont="1" applyFill="1" applyBorder="1" applyAlignment="1" applyProtection="1">
      <alignment horizontal="center" vertical="center" wrapText="1" shrinkToFit="1"/>
      <protection hidden="1"/>
    </xf>
    <xf numFmtId="49" fontId="51" fillId="4" borderId="0" xfId="5" applyNumberFormat="1" applyFont="1" applyFill="1" applyAlignment="1">
      <alignment horizontal="left" vertical="center"/>
    </xf>
    <xf numFmtId="49" fontId="51" fillId="0" borderId="0" xfId="5" applyNumberFormat="1" applyFont="1" applyAlignment="1">
      <alignment horizontal="left" vertical="center"/>
    </xf>
    <xf numFmtId="0" fontId="38" fillId="0" borderId="0" xfId="8" applyFont="1" applyFill="1" applyBorder="1" applyAlignment="1">
      <alignment vertical="center"/>
    </xf>
    <xf numFmtId="0" fontId="40" fillId="0" borderId="0" xfId="8" applyFont="1" applyAlignment="1">
      <alignment horizontal="center" vertical="center"/>
    </xf>
    <xf numFmtId="0" fontId="0" fillId="0" borderId="0" xfId="0" applyAlignment="1">
      <alignment vertical="center"/>
    </xf>
    <xf numFmtId="0" fontId="52" fillId="11" borderId="10" xfId="9" applyFont="1" applyFill="1" applyBorder="1" applyAlignment="1">
      <alignment horizontal="left" vertical="center"/>
    </xf>
    <xf numFmtId="0" fontId="44" fillId="0" borderId="10" xfId="9" applyFont="1" applyBorder="1" applyAlignment="1">
      <alignment vertical="center"/>
    </xf>
    <xf numFmtId="0" fontId="44" fillId="0" borderId="16" xfId="9" applyFont="1" applyBorder="1" applyAlignment="1">
      <alignment vertical="center"/>
    </xf>
    <xf numFmtId="0" fontId="44" fillId="0" borderId="0" xfId="9" applyFont="1" applyAlignment="1">
      <alignment vertical="center"/>
    </xf>
    <xf numFmtId="0" fontId="44" fillId="0" borderId="7" xfId="9" applyFont="1" applyBorder="1" applyAlignment="1">
      <alignment vertical="center"/>
    </xf>
    <xf numFmtId="0" fontId="52" fillId="11" borderId="9" xfId="9" applyFont="1" applyFill="1" applyBorder="1" applyAlignment="1">
      <alignment horizontal="left" vertical="center"/>
    </xf>
    <xf numFmtId="0" fontId="52" fillId="11" borderId="0" xfId="9" applyFont="1" applyFill="1" applyAlignment="1">
      <alignment horizontal="left" vertical="center"/>
    </xf>
    <xf numFmtId="0" fontId="53" fillId="11" borderId="0" xfId="9" applyFont="1" applyFill="1" applyAlignment="1">
      <alignment horizontal="left" vertical="center"/>
    </xf>
    <xf numFmtId="0" fontId="44" fillId="0" borderId="15" xfId="9" applyFont="1" applyBorder="1" applyAlignment="1">
      <alignment vertical="center"/>
    </xf>
    <xf numFmtId="0" fontId="44" fillId="0" borderId="6" xfId="9" applyFont="1" applyBorder="1" applyAlignment="1">
      <alignment horizontal="right" vertical="center"/>
    </xf>
    <xf numFmtId="0" fontId="44" fillId="7" borderId="8" xfId="9" applyFont="1" applyFill="1" applyBorder="1" applyAlignment="1">
      <alignment vertical="center"/>
    </xf>
    <xf numFmtId="0" fontId="44" fillId="0" borderId="9" xfId="9" applyFont="1" applyBorder="1" applyAlignment="1">
      <alignment horizontal="right" vertical="center"/>
    </xf>
    <xf numFmtId="0" fontId="44" fillId="0" borderId="14" xfId="9" applyFont="1" applyBorder="1" applyAlignment="1">
      <alignment horizontal="right" vertical="center"/>
    </xf>
    <xf numFmtId="49" fontId="54" fillId="0" borderId="0" xfId="8" applyNumberFormat="1" applyFont="1" applyAlignment="1">
      <alignment vertical="center"/>
    </xf>
    <xf numFmtId="49" fontId="55" fillId="8" borderId="47" xfId="8" applyNumberFormat="1" applyFont="1" applyFill="1" applyBorder="1" applyAlignment="1">
      <alignment horizontal="center" vertical="center"/>
    </xf>
    <xf numFmtId="49" fontId="55" fillId="8" borderId="47" xfId="8" applyNumberFormat="1" applyFont="1" applyFill="1" applyBorder="1" applyAlignment="1">
      <alignment horizontal="left" vertical="center"/>
    </xf>
    <xf numFmtId="0" fontId="41" fillId="8" borderId="47" xfId="8" applyNumberFormat="1" applyFont="1" applyFill="1" applyBorder="1" applyAlignment="1">
      <alignment horizontal="center" vertical="center"/>
    </xf>
    <xf numFmtId="49" fontId="41" fillId="8" borderId="47" xfId="8" applyNumberFormat="1" applyFont="1" applyFill="1" applyBorder="1" applyAlignment="1">
      <alignment horizontal="left" vertical="center"/>
    </xf>
    <xf numFmtId="1" fontId="41" fillId="8" borderId="47" xfId="8" applyNumberFormat="1" applyFont="1" applyFill="1" applyBorder="1" applyAlignment="1">
      <alignment horizontal="center" vertical="center"/>
    </xf>
    <xf numFmtId="0" fontId="41" fillId="0" borderId="9" xfId="9" applyFont="1" applyBorder="1" applyAlignment="1">
      <alignment horizontal="left" vertical="center"/>
    </xf>
    <xf numFmtId="0" fontId="41" fillId="0" borderId="0" xfId="9" applyFont="1" applyAlignment="1">
      <alignment horizontal="left" vertical="center"/>
    </xf>
    <xf numFmtId="0" fontId="41" fillId="0" borderId="10" xfId="9" applyFont="1" applyBorder="1" applyAlignment="1">
      <alignment horizontal="left" vertical="center"/>
    </xf>
    <xf numFmtId="0" fontId="38" fillId="0" borderId="0" xfId="3" applyNumberFormat="1" applyFont="1" applyFill="1" applyBorder="1" applyProtection="1"/>
    <xf numFmtId="0" fontId="38" fillId="0" borderId="0" xfId="3" applyFont="1" applyFill="1" applyBorder="1" applyProtection="1"/>
    <xf numFmtId="0" fontId="38" fillId="0" borderId="0" xfId="3" applyNumberFormat="1" applyFont="1" applyProtection="1"/>
    <xf numFmtId="0" fontId="38" fillId="0" borderId="0" xfId="3" applyFont="1" applyProtection="1"/>
    <xf numFmtId="0" fontId="38" fillId="0" borderId="0" xfId="3" applyNumberFormat="1" applyFont="1" applyAlignment="1" applyProtection="1">
      <alignment vertical="center"/>
    </xf>
    <xf numFmtId="0" fontId="38" fillId="0" borderId="0" xfId="3" applyFont="1" applyAlignment="1" applyProtection="1">
      <alignment vertical="center"/>
    </xf>
    <xf numFmtId="0" fontId="38" fillId="0" borderId="0" xfId="3" applyNumberFormat="1" applyFont="1" applyBorder="1" applyProtection="1"/>
    <xf numFmtId="0" fontId="38" fillId="0" borderId="0" xfId="3" applyNumberFormat="1" applyFont="1" applyAlignment="1" applyProtection="1">
      <alignment horizontal="left" vertical="center"/>
    </xf>
    <xf numFmtId="0" fontId="38" fillId="0" borderId="0" xfId="3" applyFont="1" applyAlignment="1" applyProtection="1">
      <alignment horizontal="left" vertical="center"/>
    </xf>
    <xf numFmtId="0" fontId="56" fillId="0" borderId="0" xfId="3" applyNumberFormat="1" applyFont="1" applyProtection="1"/>
    <xf numFmtId="0" fontId="54" fillId="0" borderId="0" xfId="3" applyFont="1" applyBorder="1" applyProtection="1"/>
    <xf numFmtId="0" fontId="45" fillId="0" borderId="0" xfId="3" applyFont="1" applyFill="1" applyBorder="1" applyProtection="1"/>
    <xf numFmtId="49" fontId="57" fillId="0" borderId="0" xfId="3" applyNumberFormat="1" applyFont="1" applyFill="1" applyBorder="1" applyAlignment="1" applyProtection="1">
      <alignment vertical="center" wrapText="1"/>
    </xf>
    <xf numFmtId="0" fontId="58" fillId="0" borderId="0" xfId="3" applyFont="1" applyFill="1" applyBorder="1" applyAlignment="1" applyProtection="1">
      <alignment horizontal="left" vertical="center" wrapText="1" indent="1" shrinkToFit="1"/>
    </xf>
    <xf numFmtId="0" fontId="58" fillId="0" borderId="0" xfId="3" applyFont="1" applyFill="1" applyBorder="1" applyAlignment="1" applyProtection="1">
      <alignment vertical="center" wrapText="1" shrinkToFit="1"/>
    </xf>
    <xf numFmtId="0" fontId="59" fillId="0" borderId="0" xfId="3" applyFont="1" applyFill="1" applyBorder="1" applyAlignment="1" applyProtection="1">
      <alignment vertical="center"/>
    </xf>
    <xf numFmtId="0" fontId="60" fillId="0" borderId="0" xfId="3" applyFont="1" applyFill="1" applyBorder="1" applyAlignment="1" applyProtection="1">
      <alignment horizontal="left" vertical="center"/>
    </xf>
    <xf numFmtId="0" fontId="61" fillId="0" borderId="0" xfId="3" applyFont="1" applyFill="1" applyBorder="1" applyAlignment="1" applyProtection="1">
      <alignment horizontal="left" wrapText="1" shrinkToFit="1"/>
    </xf>
    <xf numFmtId="0" fontId="54" fillId="0" borderId="0" xfId="3" applyNumberFormat="1" applyFont="1" applyProtection="1"/>
    <xf numFmtId="0" fontId="59" fillId="0" borderId="0" xfId="3" applyNumberFormat="1" applyFont="1" applyBorder="1" applyAlignment="1" applyProtection="1">
      <alignment vertical="center" wrapText="1" shrinkToFit="1"/>
    </xf>
    <xf numFmtId="0" fontId="62" fillId="0" borderId="0" xfId="3" applyNumberFormat="1" applyFont="1" applyProtection="1"/>
    <xf numFmtId="0" fontId="63" fillId="0" borderId="0" xfId="3" applyFont="1" applyFill="1" applyBorder="1" applyAlignment="1" applyProtection="1">
      <alignment horizontal="left" vertical="center"/>
    </xf>
    <xf numFmtId="0" fontId="60" fillId="0" borderId="1" xfId="3" applyFont="1" applyFill="1" applyBorder="1" applyAlignment="1" applyProtection="1">
      <alignment horizontal="left" vertical="center"/>
    </xf>
    <xf numFmtId="0" fontId="40" fillId="0" borderId="0" xfId="3" applyNumberFormat="1" applyFont="1" applyFill="1" applyProtection="1"/>
    <xf numFmtId="0" fontId="40" fillId="0" borderId="0" xfId="3" applyFont="1" applyFill="1" applyProtection="1"/>
    <xf numFmtId="0" fontId="61" fillId="0" borderId="0" xfId="3" applyFont="1" applyFill="1" applyBorder="1" applyProtection="1"/>
    <xf numFmtId="0" fontId="37" fillId="0" borderId="0" xfId="3" applyFont="1" applyFill="1" applyBorder="1" applyProtection="1"/>
    <xf numFmtId="0" fontId="61" fillId="0" borderId="1" xfId="3" applyFont="1" applyFill="1" applyBorder="1" applyAlignment="1" applyProtection="1">
      <alignment vertical="center"/>
    </xf>
    <xf numFmtId="49" fontId="37" fillId="0" borderId="0" xfId="3" applyNumberFormat="1" applyFont="1" applyFill="1" applyBorder="1" applyAlignment="1" applyProtection="1">
      <alignment vertical="top"/>
    </xf>
    <xf numFmtId="0" fontId="37" fillId="0" borderId="0" xfId="3" applyFont="1" applyBorder="1" applyAlignment="1" applyProtection="1">
      <alignment horizontal="left" vertical="top"/>
    </xf>
    <xf numFmtId="0" fontId="40" fillId="0" borderId="0" xfId="3" applyFont="1" applyAlignment="1" applyProtection="1">
      <alignment vertical="center"/>
    </xf>
    <xf numFmtId="0" fontId="37" fillId="0" borderId="0" xfId="3" applyFont="1" applyFill="1" applyBorder="1" applyAlignment="1" applyProtection="1">
      <alignment horizontal="left" vertical="top"/>
    </xf>
    <xf numFmtId="0" fontId="40" fillId="0" borderId="0" xfId="3" applyNumberFormat="1" applyFont="1" applyAlignment="1" applyProtection="1">
      <alignment vertical="center"/>
    </xf>
    <xf numFmtId="0" fontId="61" fillId="0" borderId="0" xfId="3" applyFont="1" applyBorder="1" applyAlignment="1" applyProtection="1">
      <alignment vertical="center"/>
    </xf>
    <xf numFmtId="0" fontId="61" fillId="2" borderId="1" xfId="3" applyFont="1" applyFill="1" applyBorder="1" applyAlignment="1" applyProtection="1">
      <alignment vertical="center"/>
    </xf>
    <xf numFmtId="0" fontId="40" fillId="0" borderId="0" xfId="3" applyFont="1" applyFill="1" applyBorder="1" applyAlignment="1" applyProtection="1">
      <alignment vertical="center"/>
    </xf>
    <xf numFmtId="0" fontId="37" fillId="0" borderId="0" xfId="3" applyFont="1" applyFill="1" applyBorder="1" applyAlignment="1" applyProtection="1">
      <alignment vertical="top"/>
    </xf>
    <xf numFmtId="0" fontId="40" fillId="0" borderId="0" xfId="3" applyFont="1" applyFill="1" applyAlignment="1" applyProtection="1">
      <alignment vertical="center"/>
    </xf>
    <xf numFmtId="0" fontId="37" fillId="0" borderId="0" xfId="3" applyFont="1" applyFill="1" applyBorder="1" applyAlignment="1" applyProtection="1">
      <alignment vertical="center"/>
    </xf>
    <xf numFmtId="0" fontId="40" fillId="0" borderId="0" xfId="3" applyNumberFormat="1" applyFont="1" applyFill="1" applyAlignment="1" applyProtection="1">
      <alignment vertical="center"/>
    </xf>
    <xf numFmtId="0" fontId="61" fillId="0" borderId="0" xfId="3" applyFont="1" applyBorder="1" applyProtection="1"/>
    <xf numFmtId="0" fontId="37" fillId="0" borderId="0" xfId="3" applyFont="1" applyBorder="1" applyAlignment="1" applyProtection="1">
      <alignment vertical="top"/>
    </xf>
    <xf numFmtId="0" fontId="45" fillId="2" borderId="0" xfId="3" applyFont="1" applyFill="1" applyBorder="1" applyAlignment="1" applyProtection="1">
      <alignment horizontal="left" vertical="top"/>
    </xf>
    <xf numFmtId="49" fontId="57" fillId="0" borderId="0" xfId="3" applyNumberFormat="1" applyFont="1" applyFill="1" applyBorder="1" applyAlignment="1" applyProtection="1">
      <alignment vertical="center" wrapText="1" shrinkToFit="1"/>
    </xf>
    <xf numFmtId="0" fontId="54" fillId="0" borderId="0" xfId="3" applyNumberFormat="1" applyFont="1" applyBorder="1" applyProtection="1"/>
    <xf numFmtId="0" fontId="60" fillId="3" borderId="1" xfId="3" applyFont="1" applyFill="1" applyBorder="1" applyAlignment="1" applyProtection="1">
      <alignment horizontal="left" vertical="center"/>
    </xf>
    <xf numFmtId="0" fontId="37" fillId="0" borderId="0" xfId="3" applyFont="1" applyFill="1" applyBorder="1" applyAlignment="1" applyProtection="1">
      <alignment horizontal="left"/>
    </xf>
    <xf numFmtId="0" fontId="40" fillId="0" borderId="0" xfId="3" applyFont="1" applyFill="1" applyBorder="1" applyProtection="1"/>
    <xf numFmtId="0" fontId="45" fillId="3" borderId="1" xfId="3" applyFont="1" applyFill="1" applyBorder="1" applyProtection="1"/>
    <xf numFmtId="0" fontId="54" fillId="3" borderId="0" xfId="3" applyFont="1" applyFill="1" applyBorder="1" applyProtection="1"/>
    <xf numFmtId="0" fontId="54" fillId="0" borderId="2" xfId="3" applyNumberFormat="1" applyFont="1" applyBorder="1" applyProtection="1"/>
    <xf numFmtId="0" fontId="57" fillId="0" borderId="0" xfId="3" applyNumberFormat="1" applyFont="1" applyFill="1" applyBorder="1" applyAlignment="1" applyProtection="1">
      <alignment horizontal="left" vertical="center"/>
    </xf>
    <xf numFmtId="0" fontId="38" fillId="0" borderId="0" xfId="3" applyNumberFormat="1" applyFont="1" applyFill="1" applyBorder="1" applyAlignment="1" applyProtection="1">
      <alignment vertical="center"/>
    </xf>
    <xf numFmtId="0" fontId="38" fillId="0" borderId="0" xfId="3" applyFont="1" applyFill="1" applyBorder="1" applyAlignment="1" applyProtection="1">
      <alignment vertical="center"/>
    </xf>
    <xf numFmtId="0" fontId="45" fillId="0" borderId="4" xfId="3" applyFont="1" applyFill="1" applyBorder="1" applyAlignment="1" applyProtection="1">
      <alignment horizontal="center" vertical="center" wrapText="1" shrinkToFit="1"/>
    </xf>
    <xf numFmtId="0" fontId="45" fillId="0" borderId="0" xfId="3" applyFont="1" applyFill="1" applyBorder="1" applyAlignment="1" applyProtection="1">
      <alignment horizontal="center" vertical="center" wrapText="1" shrinkToFit="1"/>
    </xf>
    <xf numFmtId="0" fontId="45" fillId="0" borderId="5" xfId="3" applyFont="1" applyFill="1" applyBorder="1" applyAlignment="1" applyProtection="1">
      <alignment horizontal="center" vertical="center" wrapText="1" shrinkToFit="1"/>
    </xf>
    <xf numFmtId="0" fontId="38" fillId="0" borderId="0" xfId="3" applyNumberFormat="1" applyFont="1" applyFill="1" applyAlignment="1" applyProtection="1">
      <alignment vertical="center"/>
    </xf>
    <xf numFmtId="0" fontId="38" fillId="0" borderId="0" xfId="3" applyFont="1" applyFill="1" applyAlignment="1" applyProtection="1">
      <alignment vertical="center"/>
    </xf>
    <xf numFmtId="0" fontId="64" fillId="0" borderId="0" xfId="3" applyNumberFormat="1" applyFont="1" applyBorder="1" applyProtection="1"/>
    <xf numFmtId="0" fontId="64" fillId="0" borderId="1" xfId="3" applyNumberFormat="1" applyFont="1" applyBorder="1" applyProtection="1"/>
    <xf numFmtId="0" fontId="64" fillId="0" borderId="0" xfId="3" applyNumberFormat="1" applyFont="1" applyProtection="1"/>
    <xf numFmtId="0" fontId="64" fillId="0" borderId="0" xfId="3" applyFont="1" applyProtection="1"/>
    <xf numFmtId="0" fontId="54" fillId="0" borderId="1" xfId="3" applyNumberFormat="1" applyFont="1" applyBorder="1" applyProtection="1"/>
    <xf numFmtId="0" fontId="54" fillId="0" borderId="4" xfId="3" applyNumberFormat="1" applyFont="1" applyBorder="1" applyProtection="1"/>
    <xf numFmtId="0" fontId="54" fillId="0" borderId="5" xfId="3" applyNumberFormat="1" applyFont="1" applyBorder="1" applyProtection="1"/>
    <xf numFmtId="0" fontId="38" fillId="0" borderId="0" xfId="3" applyNumberFormat="1" applyFont="1" applyFill="1" applyProtection="1"/>
    <xf numFmtId="0" fontId="38" fillId="0" borderId="0" xfId="3" applyFont="1" applyFill="1" applyProtection="1"/>
    <xf numFmtId="0" fontId="65" fillId="0" borderId="0" xfId="3" applyFont="1" applyBorder="1" applyAlignment="1" applyProtection="1">
      <alignment vertical="center"/>
    </xf>
    <xf numFmtId="0" fontId="65" fillId="2" borderId="1" xfId="3" applyFont="1" applyFill="1" applyBorder="1" applyAlignment="1" applyProtection="1">
      <alignment vertical="center" wrapText="1"/>
    </xf>
    <xf numFmtId="164" fontId="17" fillId="0" borderId="0" xfId="3" applyNumberFormat="1" applyFont="1" applyFill="1" applyBorder="1" applyAlignment="1" applyProtection="1">
      <alignment wrapText="1" shrinkToFit="1"/>
    </xf>
    <xf numFmtId="0" fontId="17" fillId="0" borderId="0" xfId="3" applyFont="1" applyBorder="1" applyAlignment="1" applyProtection="1">
      <alignment vertical="center"/>
    </xf>
    <xf numFmtId="0" fontId="17" fillId="0" borderId="0" xfId="3" applyNumberFormat="1" applyFont="1" applyFill="1" applyBorder="1" applyProtection="1"/>
    <xf numFmtId="0" fontId="17" fillId="0" borderId="0" xfId="3" quotePrefix="1" applyNumberFormat="1" applyFont="1" applyFill="1" applyBorder="1" applyProtection="1"/>
    <xf numFmtId="0" fontId="17" fillId="0" borderId="0" xfId="3" applyFont="1" applyFill="1" applyBorder="1" applyProtection="1"/>
    <xf numFmtId="0" fontId="16" fillId="0" borderId="0" xfId="3" applyFont="1" applyFill="1" applyProtection="1"/>
    <xf numFmtId="0" fontId="17" fillId="0" borderId="0" xfId="3" quotePrefix="1" applyNumberFormat="1" applyFont="1" applyFill="1" applyBorder="1" applyAlignment="1" applyProtection="1">
      <alignment wrapText="1" shrinkToFit="1"/>
    </xf>
    <xf numFmtId="0" fontId="37" fillId="0" borderId="0" xfId="3" applyNumberFormat="1" applyFont="1" applyFill="1" applyBorder="1" applyAlignment="1" applyProtection="1">
      <alignment vertical="top" wrapText="1" shrinkToFit="1"/>
    </xf>
    <xf numFmtId="0" fontId="66" fillId="0" borderId="0" xfId="3" applyNumberFormat="1" applyFont="1" applyFill="1" applyBorder="1" applyAlignment="1" applyProtection="1">
      <alignment vertical="center"/>
    </xf>
    <xf numFmtId="0" fontId="45" fillId="0" borderId="0" xfId="8" applyNumberFormat="1" applyFont="1" applyAlignment="1">
      <alignment vertical="center" wrapText="1"/>
    </xf>
    <xf numFmtId="0" fontId="38" fillId="12" borderId="6" xfId="3" applyNumberFormat="1" applyFont="1" applyFill="1" applyBorder="1" applyProtection="1"/>
    <xf numFmtId="49" fontId="67" fillId="12" borderId="7" xfId="3" applyNumberFormat="1" applyFont="1" applyFill="1" applyBorder="1" applyAlignment="1" applyProtection="1">
      <alignment vertical="center" wrapText="1"/>
    </xf>
    <xf numFmtId="49" fontId="67" fillId="12" borderId="7" xfId="3" applyNumberFormat="1" applyFont="1" applyFill="1" applyBorder="1" applyAlignment="1" applyProtection="1">
      <alignment wrapText="1"/>
    </xf>
    <xf numFmtId="0" fontId="36" fillId="12" borderId="9" xfId="3" applyFont="1" applyFill="1" applyBorder="1" applyAlignment="1" applyProtection="1">
      <alignment vertical="center"/>
    </xf>
    <xf numFmtId="0" fontId="36" fillId="12" borderId="0" xfId="3" applyFont="1" applyFill="1" applyBorder="1" applyAlignment="1" applyProtection="1">
      <alignment vertical="center"/>
    </xf>
    <xf numFmtId="0" fontId="68" fillId="12" borderId="0" xfId="3" applyFont="1" applyFill="1" applyBorder="1" applyAlignment="1" applyProtection="1">
      <alignment vertical="center" wrapText="1" shrinkToFit="1"/>
    </xf>
    <xf numFmtId="0" fontId="68" fillId="12" borderId="10" xfId="3" applyFont="1" applyFill="1" applyBorder="1" applyAlignment="1" applyProtection="1">
      <alignment vertical="center" wrapText="1" shrinkToFit="1"/>
    </xf>
    <xf numFmtId="49" fontId="57" fillId="12" borderId="10" xfId="3" applyNumberFormat="1" applyFont="1" applyFill="1" applyBorder="1" applyAlignment="1" applyProtection="1">
      <alignment vertical="center" wrapText="1"/>
    </xf>
    <xf numFmtId="0" fontId="37" fillId="12" borderId="14" xfId="3" applyFont="1" applyFill="1" applyBorder="1" applyProtection="1">
      <protection hidden="1"/>
    </xf>
    <xf numFmtId="0" fontId="37" fillId="12" borderId="15" xfId="3" applyFont="1" applyFill="1" applyBorder="1" applyAlignment="1" applyProtection="1">
      <alignment wrapText="1"/>
      <protection hidden="1"/>
    </xf>
    <xf numFmtId="0" fontId="45" fillId="12" borderId="15" xfId="3" applyFont="1" applyFill="1" applyBorder="1" applyProtection="1">
      <protection hidden="1"/>
    </xf>
    <xf numFmtId="0" fontId="69" fillId="12" borderId="15" xfId="3" applyFont="1" applyFill="1" applyBorder="1" applyAlignment="1" applyProtection="1">
      <alignment vertical="center"/>
      <protection hidden="1"/>
    </xf>
    <xf numFmtId="0" fontId="45" fillId="12" borderId="15" xfId="3" applyFont="1" applyFill="1" applyBorder="1" applyProtection="1"/>
    <xf numFmtId="49" fontId="57" fillId="12" borderId="15" xfId="3" applyNumberFormat="1" applyFont="1" applyFill="1" applyBorder="1" applyAlignment="1" applyProtection="1">
      <alignment vertical="center" wrapText="1"/>
    </xf>
    <xf numFmtId="49" fontId="57" fillId="12" borderId="16" xfId="3" applyNumberFormat="1" applyFont="1" applyFill="1" applyBorder="1" applyAlignment="1" applyProtection="1">
      <alignment vertical="center" wrapText="1"/>
    </xf>
    <xf numFmtId="49" fontId="70" fillId="13" borderId="13" xfId="3" applyNumberFormat="1" applyFont="1" applyFill="1" applyBorder="1" applyAlignment="1" applyProtection="1">
      <alignment horizontal="center" vertical="center"/>
    </xf>
    <xf numFmtId="0" fontId="71" fillId="3" borderId="11" xfId="3" applyFont="1" applyFill="1" applyBorder="1" applyAlignment="1" applyProtection="1">
      <alignment vertical="center" textRotation="90" wrapText="1" shrinkToFit="1"/>
    </xf>
    <xf numFmtId="0" fontId="40" fillId="3" borderId="11" xfId="3" applyFont="1" applyFill="1" applyBorder="1" applyAlignment="1" applyProtection="1">
      <alignment vertical="center" textRotation="90" wrapText="1" shrinkToFit="1"/>
    </xf>
    <xf numFmtId="0" fontId="72" fillId="3" borderId="11" xfId="3" applyFont="1" applyFill="1" applyBorder="1" applyAlignment="1" applyProtection="1">
      <alignment vertical="center" textRotation="90" wrapText="1" shrinkToFit="1"/>
    </xf>
    <xf numFmtId="0" fontId="71" fillId="3" borderId="0" xfId="3" applyFont="1" applyFill="1" applyBorder="1" applyAlignment="1" applyProtection="1">
      <alignment vertical="center" textRotation="90" wrapText="1" shrinkToFit="1"/>
    </xf>
    <xf numFmtId="0" fontId="40" fillId="3" borderId="12" xfId="3" applyFont="1" applyFill="1" applyBorder="1" applyAlignment="1" applyProtection="1">
      <alignment vertical="center"/>
    </xf>
    <xf numFmtId="0" fontId="35" fillId="3" borderId="11" xfId="3" applyFont="1" applyFill="1" applyBorder="1" applyAlignment="1" applyProtection="1">
      <alignment horizontal="left" vertical="top" textRotation="90"/>
    </xf>
    <xf numFmtId="0" fontId="35" fillId="3" borderId="12" xfId="3" applyFont="1" applyFill="1" applyBorder="1" applyAlignment="1" applyProtection="1">
      <alignment horizontal="left" vertical="top" textRotation="90"/>
    </xf>
    <xf numFmtId="0" fontId="38" fillId="3" borderId="12" xfId="3" applyNumberFormat="1" applyFont="1" applyFill="1" applyBorder="1" applyProtection="1"/>
    <xf numFmtId="0" fontId="54" fillId="0" borderId="0" xfId="3" applyNumberFormat="1" applyFont="1" applyBorder="1" applyAlignment="1" applyProtection="1">
      <alignment vertical="center"/>
    </xf>
    <xf numFmtId="0" fontId="54" fillId="0" borderId="1" xfId="3" applyNumberFormat="1" applyFont="1" applyBorder="1" applyAlignment="1" applyProtection="1">
      <alignment vertical="center"/>
    </xf>
    <xf numFmtId="0" fontId="54" fillId="0" borderId="0" xfId="3" applyNumberFormat="1" applyFont="1" applyFill="1" applyBorder="1" applyProtection="1"/>
    <xf numFmtId="0" fontId="35" fillId="0" borderId="0" xfId="3" applyFont="1" applyFill="1" applyBorder="1" applyAlignment="1" applyProtection="1">
      <alignment horizontal="center" vertical="center" wrapText="1" shrinkToFit="1"/>
    </xf>
    <xf numFmtId="0" fontId="38" fillId="0" borderId="13" xfId="3" applyNumberFormat="1" applyFont="1" applyBorder="1" applyProtection="1"/>
    <xf numFmtId="0" fontId="54" fillId="0" borderId="3" xfId="3" applyNumberFormat="1" applyFont="1" applyBorder="1" applyProtection="1"/>
    <xf numFmtId="0" fontId="38" fillId="0" borderId="11" xfId="3" applyNumberFormat="1" applyFont="1" applyBorder="1" applyProtection="1"/>
    <xf numFmtId="0" fontId="38" fillId="0" borderId="12" xfId="3" applyNumberFormat="1" applyFont="1" applyBorder="1" applyProtection="1"/>
    <xf numFmtId="0" fontId="40" fillId="3" borderId="0" xfId="8" applyFont="1" applyFill="1" applyBorder="1" applyAlignment="1">
      <alignment horizontal="left" vertical="center"/>
    </xf>
    <xf numFmtId="164" fontId="51" fillId="4" borderId="0" xfId="7" applyNumberFormat="1" applyFont="1" applyFill="1" applyBorder="1" applyAlignment="1">
      <alignment horizontal="center" vertical="center"/>
    </xf>
    <xf numFmtId="0" fontId="40" fillId="0" borderId="1" xfId="8" applyFont="1" applyBorder="1" applyAlignment="1">
      <alignment horizontal="left" vertical="center"/>
    </xf>
    <xf numFmtId="0" fontId="74" fillId="12" borderId="0" xfId="8" applyFont="1" applyFill="1" applyAlignment="1">
      <alignment horizontal="left" vertical="center"/>
    </xf>
    <xf numFmtId="0" fontId="75" fillId="0" borderId="0" xfId="8" applyFont="1" applyAlignment="1">
      <alignment horizontal="left" vertical="center"/>
    </xf>
    <xf numFmtId="0" fontId="75" fillId="3" borderId="0" xfId="8" applyFont="1" applyFill="1" applyBorder="1" applyAlignment="1">
      <alignment horizontal="left" vertical="center"/>
    </xf>
    <xf numFmtId="49" fontId="51" fillId="0" borderId="11" xfId="5" applyNumberFormat="1" applyFont="1" applyBorder="1" applyAlignment="1">
      <alignment horizontal="left" vertical="center"/>
    </xf>
    <xf numFmtId="49" fontId="51" fillId="5" borderId="49" xfId="5" applyNumberFormat="1" applyFont="1" applyFill="1" applyBorder="1" applyAlignment="1">
      <alignment horizontal="left" vertical="center"/>
    </xf>
    <xf numFmtId="0" fontId="40" fillId="0" borderId="5" xfId="8" applyFont="1" applyBorder="1" applyAlignment="1">
      <alignment horizontal="left" vertical="center"/>
    </xf>
    <xf numFmtId="0" fontId="40" fillId="0" borderId="2" xfId="8" applyFont="1" applyBorder="1" applyAlignment="1">
      <alignment horizontal="left" vertical="center"/>
    </xf>
    <xf numFmtId="0" fontId="40" fillId="0" borderId="3" xfId="8" applyFont="1" applyBorder="1" applyAlignment="1">
      <alignment horizontal="left" vertical="center"/>
    </xf>
    <xf numFmtId="164" fontId="40" fillId="3" borderId="0" xfId="8" applyNumberFormat="1" applyFont="1" applyFill="1" applyBorder="1" applyAlignment="1">
      <alignment horizontal="center" vertical="center"/>
    </xf>
    <xf numFmtId="0" fontId="40" fillId="0" borderId="0" xfId="8" applyFont="1" applyFill="1" applyBorder="1" applyAlignment="1">
      <alignment horizontal="left" vertical="center"/>
    </xf>
    <xf numFmtId="0" fontId="50" fillId="0" borderId="0" xfId="4" applyNumberFormat="1" applyFont="1" applyFill="1" applyAlignment="1" applyProtection="1">
      <alignment vertical="center"/>
      <protection hidden="1"/>
    </xf>
    <xf numFmtId="164" fontId="76" fillId="3" borderId="0" xfId="8" applyNumberFormat="1" applyFont="1" applyFill="1" applyBorder="1" applyAlignment="1">
      <alignment horizontal="center" vertical="center"/>
    </xf>
    <xf numFmtId="166" fontId="50" fillId="0" borderId="0" xfId="4" applyNumberFormat="1" applyFont="1" applyFill="1" applyAlignment="1" applyProtection="1">
      <alignment horizontal="right" vertical="center"/>
      <protection hidden="1"/>
    </xf>
    <xf numFmtId="0" fontId="50" fillId="0" borderId="0" xfId="4" applyNumberFormat="1" applyFont="1" applyFill="1" applyBorder="1" applyAlignment="1" applyProtection="1">
      <alignment vertical="center"/>
      <protection hidden="1"/>
    </xf>
    <xf numFmtId="49" fontId="51" fillId="0" borderId="12" xfId="5" applyNumberFormat="1" applyFont="1" applyBorder="1" applyAlignment="1">
      <alignment horizontal="left" vertical="center"/>
    </xf>
    <xf numFmtId="49" fontId="51" fillId="5" borderId="50" xfId="5" applyNumberFormat="1" applyFont="1" applyFill="1" applyBorder="1" applyAlignment="1">
      <alignment horizontal="left" vertical="center"/>
    </xf>
    <xf numFmtId="0" fontId="75" fillId="0" borderId="0" xfId="8" applyFont="1" applyFill="1" applyBorder="1" applyAlignment="1">
      <alignment horizontal="left" vertical="center"/>
    </xf>
    <xf numFmtId="164" fontId="45" fillId="3" borderId="0" xfId="8" applyNumberFormat="1" applyFont="1" applyFill="1" applyBorder="1" applyAlignment="1">
      <alignment horizontal="center" vertical="center"/>
    </xf>
    <xf numFmtId="49" fontId="49" fillId="0" borderId="0" xfId="5" applyNumberFormat="1" applyFont="1" applyAlignment="1">
      <alignment horizontal="left" vertical="center"/>
    </xf>
    <xf numFmtId="49" fontId="51" fillId="4" borderId="2" xfId="5" applyNumberFormat="1" applyFont="1" applyFill="1" applyBorder="1" applyAlignment="1">
      <alignment horizontal="left" vertical="center"/>
    </xf>
    <xf numFmtId="0" fontId="4" fillId="0" borderId="17" xfId="0" applyFont="1" applyBorder="1"/>
    <xf numFmtId="0" fontId="4" fillId="0" borderId="18" xfId="0" applyFont="1" applyBorder="1"/>
    <xf numFmtId="164" fontId="40" fillId="3" borderId="0" xfId="8" applyNumberFormat="1" applyFont="1" applyFill="1" applyBorder="1" applyAlignment="1">
      <alignment horizontal="left" vertical="center"/>
    </xf>
    <xf numFmtId="164" fontId="40" fillId="3" borderId="17" xfId="8" applyNumberFormat="1" applyFont="1" applyFill="1" applyBorder="1" applyAlignment="1">
      <alignment horizontal="left" vertical="center"/>
    </xf>
    <xf numFmtId="164" fontId="40" fillId="3" borderId="18" xfId="8" applyNumberFormat="1" applyFont="1" applyFill="1" applyBorder="1" applyAlignment="1">
      <alignment horizontal="left" vertical="center"/>
    </xf>
    <xf numFmtId="164" fontId="75" fillId="14" borderId="19" xfId="8" applyNumberFormat="1" applyFont="1" applyFill="1" applyBorder="1" applyAlignment="1">
      <alignment horizontal="center" vertical="center"/>
    </xf>
    <xf numFmtId="0" fontId="75" fillId="0" borderId="1" xfId="8" applyFont="1" applyFill="1" applyBorder="1" applyAlignment="1">
      <alignment horizontal="left" vertical="center"/>
    </xf>
    <xf numFmtId="164" fontId="40" fillId="3" borderId="11" xfId="8" applyNumberFormat="1" applyFont="1" applyFill="1" applyBorder="1" applyAlignment="1">
      <alignment vertical="center"/>
    </xf>
    <xf numFmtId="164" fontId="40" fillId="3" borderId="0" xfId="8" applyNumberFormat="1" applyFont="1" applyFill="1" applyBorder="1" applyAlignment="1">
      <alignment vertical="center"/>
    </xf>
    <xf numFmtId="164" fontId="40" fillId="3" borderId="1" xfId="8" applyNumberFormat="1" applyFont="1" applyFill="1" applyBorder="1" applyAlignment="1">
      <alignment vertical="center"/>
    </xf>
    <xf numFmtId="164" fontId="40" fillId="3" borderId="12" xfId="8" applyNumberFormat="1" applyFont="1" applyFill="1" applyBorder="1" applyAlignment="1">
      <alignment vertical="center"/>
    </xf>
    <xf numFmtId="164" fontId="40" fillId="3" borderId="4" xfId="8" applyNumberFormat="1" applyFont="1" applyFill="1" applyBorder="1" applyAlignment="1">
      <alignment vertical="center"/>
    </xf>
    <xf numFmtId="164" fontId="40" fillId="3" borderId="5" xfId="8" applyNumberFormat="1" applyFont="1" applyFill="1" applyBorder="1" applyAlignment="1">
      <alignment vertical="center"/>
    </xf>
    <xf numFmtId="164" fontId="40" fillId="3" borderId="2" xfId="8" applyNumberFormat="1" applyFont="1" applyFill="1" applyBorder="1" applyAlignment="1">
      <alignment vertical="center"/>
    </xf>
    <xf numFmtId="164" fontId="40" fillId="3" borderId="3" xfId="8" applyNumberFormat="1" applyFont="1" applyFill="1" applyBorder="1" applyAlignment="1">
      <alignment vertical="center"/>
    </xf>
    <xf numFmtId="0" fontId="40" fillId="0" borderId="13" xfId="8" applyFont="1" applyBorder="1" applyAlignment="1">
      <alignment horizontal="left" vertical="center"/>
    </xf>
    <xf numFmtId="0" fontId="2" fillId="0" borderId="2" xfId="3" applyFont="1" applyFill="1" applyBorder="1" applyAlignment="1" applyProtection="1">
      <alignment horizontal="left" vertical="center"/>
    </xf>
    <xf numFmtId="0" fontId="2" fillId="0" borderId="0" xfId="3" applyFont="1" applyFill="1" applyBorder="1" applyAlignment="1" applyProtection="1">
      <alignment horizontal="left" vertical="center"/>
    </xf>
    <xf numFmtId="0" fontId="2" fillId="0" borderId="4" xfId="3" applyFont="1" applyFill="1" applyBorder="1" applyAlignment="1" applyProtection="1">
      <alignment horizontal="left" vertical="center"/>
    </xf>
    <xf numFmtId="0" fontId="77" fillId="0" borderId="4" xfId="3" applyFont="1" applyFill="1" applyBorder="1" applyAlignment="1" applyProtection="1">
      <alignment horizontal="center" vertical="center" wrapText="1" shrinkToFit="1"/>
    </xf>
    <xf numFmtId="0" fontId="78" fillId="15" borderId="51" xfId="3" applyFont="1" applyFill="1" applyBorder="1" applyAlignment="1" applyProtection="1">
      <alignment horizontal="center" vertical="center"/>
    </xf>
    <xf numFmtId="14" fontId="79" fillId="15" borderId="52" xfId="3" applyNumberFormat="1" applyFont="1" applyFill="1" applyBorder="1" applyAlignment="1" applyProtection="1">
      <alignment horizontal="center" vertical="center"/>
    </xf>
    <xf numFmtId="49" fontId="82" fillId="0" borderId="0" xfId="8" applyNumberFormat="1" applyFont="1" applyAlignment="1">
      <alignment horizontal="center" vertical="center"/>
    </xf>
    <xf numFmtId="49" fontId="82" fillId="0" borderId="0" xfId="8" applyNumberFormat="1" applyFont="1" applyAlignment="1">
      <alignment vertical="center"/>
    </xf>
    <xf numFmtId="49" fontId="51" fillId="16" borderId="53" xfId="8" applyNumberFormat="1" applyFont="1" applyFill="1" applyBorder="1" applyAlignment="1">
      <alignment horizontal="left" vertical="center"/>
    </xf>
    <xf numFmtId="169" fontId="45" fillId="0" borderId="0" xfId="8" applyNumberFormat="1" applyFont="1" applyAlignment="1">
      <alignment horizontal="center" vertical="center"/>
    </xf>
    <xf numFmtId="170" fontId="45" fillId="0" borderId="0" xfId="8" applyNumberFormat="1" applyFont="1" applyAlignment="1">
      <alignment horizontal="center" vertical="center"/>
    </xf>
    <xf numFmtId="0" fontId="75" fillId="0" borderId="0" xfId="8" applyFont="1" applyFill="1" applyAlignment="1">
      <alignment horizontal="left" vertical="center"/>
    </xf>
    <xf numFmtId="0" fontId="75" fillId="0" borderId="0" xfId="8" applyFont="1" applyFill="1" applyAlignment="1">
      <alignment vertical="center"/>
    </xf>
    <xf numFmtId="49" fontId="51" fillId="16" borderId="54" xfId="8" applyNumberFormat="1" applyFont="1" applyFill="1" applyBorder="1" applyAlignment="1">
      <alignment horizontal="left" vertical="center"/>
    </xf>
    <xf numFmtId="49" fontId="51" fillId="16" borderId="54" xfId="8" applyNumberFormat="1" applyFont="1" applyFill="1" applyBorder="1" applyAlignment="1">
      <alignment horizontal="center" vertical="center"/>
    </xf>
    <xf numFmtId="49" fontId="51" fillId="16" borderId="55" xfId="8" applyNumberFormat="1" applyFont="1" applyFill="1" applyBorder="1" applyAlignment="1">
      <alignment horizontal="left" vertical="center"/>
    </xf>
    <xf numFmtId="0" fontId="45" fillId="0" borderId="0" xfId="10" applyFont="1" applyAlignment="1">
      <alignment vertical="center"/>
    </xf>
    <xf numFmtId="1" fontId="40" fillId="0" borderId="0" xfId="8" applyNumberFormat="1" applyFont="1" applyAlignment="1">
      <alignment horizontal="left" vertical="center"/>
    </xf>
    <xf numFmtId="0" fontId="40" fillId="0" borderId="0" xfId="3" quotePrefix="1" applyNumberFormat="1" applyFont="1" applyFill="1" applyAlignment="1" applyProtection="1">
      <alignment horizontal="left" vertical="center"/>
    </xf>
    <xf numFmtId="0" fontId="38" fillId="3" borderId="0" xfId="3" applyFont="1" applyFill="1" applyBorder="1" applyAlignment="1" applyProtection="1">
      <alignment vertical="center"/>
    </xf>
    <xf numFmtId="0" fontId="54" fillId="0" borderId="10" xfId="3" applyNumberFormat="1" applyFont="1" applyBorder="1" applyProtection="1"/>
    <xf numFmtId="0" fontId="38" fillId="0" borderId="0" xfId="3" applyFont="1" applyBorder="1" applyAlignment="1" applyProtection="1">
      <alignment vertical="center"/>
    </xf>
    <xf numFmtId="0" fontId="45" fillId="0" borderId="0" xfId="3" applyNumberFormat="1" applyFont="1" applyBorder="1" applyAlignment="1" applyProtection="1">
      <alignment vertical="center"/>
    </xf>
    <xf numFmtId="0" fontId="54" fillId="0" borderId="10" xfId="3" applyNumberFormat="1" applyFont="1" applyBorder="1" applyAlignment="1" applyProtection="1">
      <alignment vertical="center"/>
    </xf>
    <xf numFmtId="49" fontId="70" fillId="0" borderId="13" xfId="3" applyNumberFormat="1" applyFont="1" applyFill="1" applyBorder="1" applyAlignment="1" applyProtection="1">
      <alignment horizontal="center" vertical="center"/>
    </xf>
    <xf numFmtId="0" fontId="71" fillId="3" borderId="12" xfId="3" applyFont="1" applyFill="1" applyBorder="1" applyAlignment="1" applyProtection="1">
      <alignment vertical="center" textRotation="90" wrapText="1" shrinkToFit="1"/>
    </xf>
    <xf numFmtId="49" fontId="37" fillId="0" borderId="4" xfId="3" applyNumberFormat="1" applyFont="1" applyFill="1" applyBorder="1" applyAlignment="1" applyProtection="1">
      <alignment vertical="top"/>
    </xf>
    <xf numFmtId="0" fontId="37" fillId="0" borderId="4" xfId="3" applyFont="1" applyBorder="1" applyAlignment="1" applyProtection="1">
      <alignment horizontal="left" vertical="top"/>
    </xf>
    <xf numFmtId="0" fontId="40" fillId="0" borderId="4" xfId="3" applyFont="1" applyBorder="1" applyAlignment="1" applyProtection="1">
      <alignment vertical="center"/>
    </xf>
    <xf numFmtId="0" fontId="37" fillId="3" borderId="4" xfId="3" applyFont="1" applyFill="1" applyBorder="1" applyAlignment="1" applyProtection="1">
      <alignment vertical="top"/>
    </xf>
    <xf numFmtId="0" fontId="65" fillId="2" borderId="5" xfId="3" applyFont="1" applyFill="1" applyBorder="1" applyAlignment="1" applyProtection="1">
      <alignment vertical="center" wrapText="1"/>
    </xf>
    <xf numFmtId="0" fontId="45" fillId="0" borderId="0" xfId="3" applyFont="1" applyFill="1" applyBorder="1" applyAlignment="1" applyProtection="1">
      <alignment horizontal="center"/>
    </xf>
    <xf numFmtId="0" fontId="38" fillId="0" borderId="0" xfId="3" applyFont="1" applyBorder="1" applyProtection="1"/>
    <xf numFmtId="0" fontId="54" fillId="0" borderId="9" xfId="3" applyNumberFormat="1" applyFont="1" applyBorder="1" applyProtection="1"/>
    <xf numFmtId="0" fontId="38" fillId="3" borderId="0" xfId="3" applyFont="1" applyFill="1" applyProtection="1"/>
    <xf numFmtId="0" fontId="75" fillId="10" borderId="19" xfId="8" applyFont="1" applyFill="1" applyBorder="1" applyAlignment="1">
      <alignment horizontal="center" vertical="center"/>
    </xf>
    <xf numFmtId="0" fontId="75" fillId="0" borderId="0" xfId="3" applyFont="1" applyFill="1" applyProtection="1"/>
    <xf numFmtId="0" fontId="40" fillId="0" borderId="0" xfId="3" applyFont="1" applyFill="1" applyAlignment="1" applyProtection="1">
      <alignment vertical="top"/>
    </xf>
    <xf numFmtId="0" fontId="12" fillId="0" borderId="0" xfId="0" applyFont="1" applyAlignment="1">
      <alignment vertical="top" wrapText="1" shrinkToFit="1"/>
    </xf>
    <xf numFmtId="0" fontId="16" fillId="0" borderId="0" xfId="0" applyFont="1" applyAlignment="1">
      <alignment horizontal="left" vertical="center" indent="1"/>
    </xf>
    <xf numFmtId="0" fontId="38" fillId="0" borderId="9" xfId="3" applyFont="1" applyBorder="1" applyProtection="1"/>
    <xf numFmtId="0" fontId="54" fillId="0" borderId="14" xfId="3" applyNumberFormat="1" applyFont="1" applyBorder="1" applyProtection="1"/>
    <xf numFmtId="0" fontId="54" fillId="0" borderId="15" xfId="3" applyNumberFormat="1" applyFont="1" applyBorder="1" applyProtection="1"/>
    <xf numFmtId="0" fontId="54" fillId="0" borderId="16" xfId="3" applyNumberFormat="1" applyFont="1" applyBorder="1" applyProtection="1"/>
    <xf numFmtId="0" fontId="67" fillId="0" borderId="9" xfId="3" applyNumberFormat="1" applyFont="1" applyBorder="1" applyAlignment="1" applyProtection="1">
      <alignment horizontal="right" vertical="top"/>
    </xf>
    <xf numFmtId="0" fontId="67" fillId="0" borderId="4" xfId="3" applyNumberFormat="1" applyFont="1" applyBorder="1" applyAlignment="1" applyProtection="1">
      <alignment horizontal="right" vertical="top"/>
    </xf>
    <xf numFmtId="0" fontId="84" fillId="0" borderId="0" xfId="3" applyNumberFormat="1" applyFont="1" applyFill="1" applyBorder="1" applyAlignment="1" applyProtection="1">
      <alignment vertical="center" wrapText="1" shrinkToFit="1"/>
    </xf>
    <xf numFmtId="0" fontId="71" fillId="0" borderId="0" xfId="3" applyFont="1" applyFill="1" applyBorder="1" applyAlignment="1" applyProtection="1">
      <alignment vertical="center"/>
    </xf>
    <xf numFmtId="0" fontId="57" fillId="3" borderId="0" xfId="3" applyNumberFormat="1" applyFont="1" applyFill="1" applyBorder="1" applyAlignment="1" applyProtection="1">
      <alignment vertical="top" wrapText="1" shrinkToFit="1"/>
    </xf>
    <xf numFmtId="0" fontId="71" fillId="3" borderId="11" xfId="3" applyFont="1" applyFill="1" applyBorder="1" applyAlignment="1" applyProtection="1">
      <alignment horizontal="left" vertical="center" wrapText="1" indent="1" shrinkToFit="1"/>
    </xf>
    <xf numFmtId="0" fontId="40" fillId="0" borderId="0" xfId="3" applyNumberFormat="1" applyFont="1" applyFill="1" applyAlignment="1" applyProtection="1">
      <alignment horizontal="left" vertical="center" indent="1"/>
    </xf>
    <xf numFmtId="0" fontId="40" fillId="0" borderId="0" xfId="3" applyFont="1" applyFill="1" applyAlignment="1" applyProtection="1">
      <alignment horizontal="left" vertical="center" indent="1"/>
    </xf>
    <xf numFmtId="0" fontId="35" fillId="0" borderId="0" xfId="3" applyFont="1" applyFill="1" applyBorder="1" applyAlignment="1" applyProtection="1">
      <alignment horizontal="left"/>
    </xf>
    <xf numFmtId="0" fontId="35" fillId="0" borderId="0" xfId="3" applyNumberFormat="1" applyFont="1" applyFill="1" applyAlignment="1" applyProtection="1">
      <alignment horizontal="left"/>
    </xf>
    <xf numFmtId="0" fontId="35" fillId="0" borderId="0" xfId="3" applyFont="1" applyFill="1" applyAlignment="1" applyProtection="1">
      <alignment horizontal="left"/>
    </xf>
    <xf numFmtId="166" fontId="54" fillId="3" borderId="0" xfId="3" applyNumberFormat="1" applyFont="1" applyFill="1" applyBorder="1" applyAlignment="1" applyProtection="1">
      <alignment vertical="center"/>
    </xf>
    <xf numFmtId="0" fontId="56" fillId="3" borderId="11" xfId="3" applyFont="1" applyFill="1" applyBorder="1" applyAlignment="1" applyProtection="1">
      <alignment horizontal="center" vertical="center" textRotation="90" wrapText="1" shrinkToFit="1"/>
    </xf>
    <xf numFmtId="0" fontId="64" fillId="0" borderId="0" xfId="3" applyFont="1" applyFill="1" applyBorder="1" applyAlignment="1" applyProtection="1">
      <alignment vertical="center"/>
    </xf>
    <xf numFmtId="0" fontId="85" fillId="0" borderId="0" xfId="3" applyFont="1" applyFill="1" applyBorder="1" applyAlignment="1" applyProtection="1">
      <alignment horizontal="left" vertical="center" wrapText="1" indent="1" shrinkToFit="1"/>
    </xf>
    <xf numFmtId="0" fontId="86" fillId="0" borderId="0" xfId="3" applyFont="1" applyFill="1" applyBorder="1" applyAlignment="1" applyProtection="1">
      <alignment horizontal="left" vertical="center" wrapText="1" indent="1" shrinkToFit="1"/>
    </xf>
    <xf numFmtId="0" fontId="87" fillId="0" borderId="0" xfId="0" applyFont="1"/>
    <xf numFmtId="0" fontId="88" fillId="14" borderId="4" xfId="0" applyFont="1" applyFill="1" applyBorder="1" applyAlignment="1">
      <alignment horizontal="center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5" fillId="7" borderId="0" xfId="0" applyFont="1" applyFill="1"/>
    <xf numFmtId="0" fontId="72" fillId="3" borderId="0" xfId="3" applyFont="1" applyFill="1" applyBorder="1" applyAlignment="1" applyProtection="1">
      <alignment vertical="center" textRotation="90" wrapText="1" shrinkToFit="1"/>
    </xf>
    <xf numFmtId="0" fontId="20" fillId="0" borderId="0" xfId="3" applyFont="1" applyFill="1" applyBorder="1" applyAlignment="1" applyProtection="1">
      <alignment horizontal="center"/>
      <protection locked="0"/>
    </xf>
    <xf numFmtId="0" fontId="12" fillId="14" borderId="24" xfId="0" applyFont="1" applyFill="1" applyBorder="1" applyAlignment="1">
      <alignment vertical="center"/>
    </xf>
    <xf numFmtId="0" fontId="12" fillId="14" borderId="25" xfId="0" applyFont="1" applyFill="1" applyBorder="1" applyAlignment="1">
      <alignment vertical="center"/>
    </xf>
    <xf numFmtId="0" fontId="12" fillId="14" borderId="26" xfId="0" applyFont="1" applyFill="1" applyBorder="1" applyAlignment="1">
      <alignment vertical="center"/>
    </xf>
    <xf numFmtId="164" fontId="75" fillId="14" borderId="6" xfId="8" applyNumberFormat="1" applyFont="1" applyFill="1" applyBorder="1" applyAlignment="1">
      <alignment horizontal="center" vertical="center"/>
    </xf>
    <xf numFmtId="164" fontId="51" fillId="21" borderId="7" xfId="7" applyNumberFormat="1" applyFont="1" applyFill="1" applyBorder="1" applyAlignment="1">
      <alignment horizontal="left" vertical="center"/>
    </xf>
    <xf numFmtId="0" fontId="40" fillId="14" borderId="7" xfId="8" applyFont="1" applyFill="1" applyBorder="1" applyAlignment="1">
      <alignment horizontal="left" vertical="center"/>
    </xf>
    <xf numFmtId="0" fontId="40" fillId="14" borderId="8" xfId="8" applyFont="1" applyFill="1" applyBorder="1" applyAlignment="1">
      <alignment horizontal="left" vertical="center"/>
    </xf>
    <xf numFmtId="164" fontId="75" fillId="14" borderId="14" xfId="8" applyNumberFormat="1" applyFont="1" applyFill="1" applyBorder="1" applyAlignment="1">
      <alignment horizontal="center" vertical="center"/>
    </xf>
    <xf numFmtId="164" fontId="51" fillId="21" borderId="15" xfId="7" applyNumberFormat="1" applyFont="1" applyFill="1" applyBorder="1" applyAlignment="1">
      <alignment horizontal="left" vertical="center"/>
    </xf>
    <xf numFmtId="0" fontId="40" fillId="14" borderId="15" xfId="8" applyFont="1" applyFill="1" applyBorder="1" applyAlignment="1">
      <alignment horizontal="left" vertical="center"/>
    </xf>
    <xf numFmtId="0" fontId="40" fillId="14" borderId="16" xfId="8" applyFont="1" applyFill="1" applyBorder="1" applyAlignment="1">
      <alignment horizontal="left" vertical="center"/>
    </xf>
    <xf numFmtId="166" fontId="40" fillId="14" borderId="18" xfId="8" applyNumberFormat="1" applyFont="1" applyFill="1" applyBorder="1" applyAlignment="1">
      <alignment horizontal="center" vertical="center"/>
    </xf>
    <xf numFmtId="0" fontId="40" fillId="14" borderId="11" xfId="8" applyFont="1" applyFill="1" applyBorder="1" applyAlignment="1">
      <alignment horizontal="left" vertical="center"/>
    </xf>
    <xf numFmtId="0" fontId="40" fillId="14" borderId="1" xfId="8" applyFont="1" applyFill="1" applyBorder="1" applyAlignment="1">
      <alignment horizontal="left" vertical="center"/>
    </xf>
    <xf numFmtId="0" fontId="75" fillId="10" borderId="13" xfId="8" applyFont="1" applyFill="1" applyBorder="1" applyAlignment="1">
      <alignment horizontal="left" vertical="center"/>
    </xf>
    <xf numFmtId="0" fontId="75" fillId="10" borderId="3" xfId="8" applyFont="1" applyFill="1" applyBorder="1" applyAlignment="1">
      <alignment horizontal="left" vertical="center"/>
    </xf>
    <xf numFmtId="0" fontId="75" fillId="10" borderId="19" xfId="8" applyFont="1" applyFill="1" applyBorder="1" applyAlignment="1">
      <alignment horizontal="left" vertical="center"/>
    </xf>
    <xf numFmtId="0" fontId="40" fillId="14" borderId="17" xfId="8" applyFont="1" applyFill="1" applyBorder="1" applyAlignment="1">
      <alignment horizontal="left" vertical="center"/>
    </xf>
    <xf numFmtId="0" fontId="40" fillId="14" borderId="18" xfId="8" applyFont="1" applyFill="1" applyBorder="1" applyAlignment="1">
      <alignment horizontal="left" vertical="center"/>
    </xf>
    <xf numFmtId="0" fontId="75" fillId="10" borderId="27" xfId="8" applyFont="1" applyFill="1" applyBorder="1" applyAlignment="1">
      <alignment horizontal="center" vertical="center"/>
    </xf>
    <xf numFmtId="164" fontId="49" fillId="9" borderId="22" xfId="7" applyNumberFormat="1" applyFont="1" applyFill="1" applyBorder="1" applyAlignment="1">
      <alignment horizontal="center" vertical="center" wrapText="1" shrinkToFit="1"/>
    </xf>
    <xf numFmtId="0" fontId="40" fillId="10" borderId="22" xfId="8" applyFont="1" applyFill="1" applyBorder="1" applyAlignment="1">
      <alignment horizontal="left" vertical="center"/>
    </xf>
    <xf numFmtId="0" fontId="40" fillId="10" borderId="23" xfId="8" applyFont="1" applyFill="1" applyBorder="1" applyAlignment="1">
      <alignment horizontal="left" vertical="center"/>
    </xf>
    <xf numFmtId="0" fontId="2" fillId="14" borderId="13" xfId="3" applyFont="1" applyFill="1" applyBorder="1" applyAlignment="1" applyProtection="1">
      <alignment horizontal="left" vertical="center" wrapText="1"/>
    </xf>
    <xf numFmtId="0" fontId="2" fillId="14" borderId="11" xfId="3" applyFont="1" applyFill="1" applyBorder="1" applyAlignment="1" applyProtection="1">
      <alignment horizontal="left" vertical="center" wrapText="1"/>
    </xf>
    <xf numFmtId="0" fontId="2" fillId="14" borderId="12" xfId="3" applyFont="1" applyFill="1" applyBorder="1" applyAlignment="1" applyProtection="1">
      <alignment horizontal="left" vertical="center" wrapText="1"/>
    </xf>
    <xf numFmtId="166" fontId="57" fillId="3" borderId="0" xfId="3" applyNumberFormat="1" applyFont="1" applyFill="1" applyBorder="1" applyAlignment="1" applyProtection="1">
      <alignment vertical="center"/>
    </xf>
    <xf numFmtId="164" fontId="89" fillId="3" borderId="0" xfId="3" applyNumberFormat="1" applyFont="1" applyFill="1" applyBorder="1" applyAlignment="1" applyProtection="1">
      <alignment wrapText="1" shrinkToFit="1"/>
    </xf>
    <xf numFmtId="0" fontId="40" fillId="3" borderId="0" xfId="3" applyFont="1" applyFill="1" applyBorder="1" applyAlignment="1" applyProtection="1">
      <alignment vertical="center"/>
    </xf>
    <xf numFmtId="0" fontId="45" fillId="3" borderId="1" xfId="3" applyFont="1" applyFill="1" applyBorder="1" applyAlignment="1" applyProtection="1">
      <alignment vertical="center"/>
    </xf>
    <xf numFmtId="49" fontId="57" fillId="3" borderId="1" xfId="3" applyNumberFormat="1" applyFont="1" applyFill="1" applyBorder="1" applyAlignment="1" applyProtection="1">
      <alignment vertical="center" wrapText="1" shrinkToFit="1"/>
    </xf>
    <xf numFmtId="0" fontId="91" fillId="0" borderId="0" xfId="3" applyFont="1" applyFill="1" applyBorder="1" applyAlignment="1" applyProtection="1">
      <alignment vertical="center"/>
    </xf>
    <xf numFmtId="0" fontId="72" fillId="3" borderId="0" xfId="3" applyFont="1" applyFill="1" applyBorder="1" applyAlignment="1" applyProtection="1">
      <alignment textRotation="90" wrapText="1" shrinkToFit="1"/>
    </xf>
    <xf numFmtId="49" fontId="57" fillId="0" borderId="0" xfId="3" applyNumberFormat="1" applyFont="1" applyFill="1" applyBorder="1" applyAlignment="1" applyProtection="1">
      <alignment wrapText="1" shrinkToFit="1"/>
    </xf>
    <xf numFmtId="0" fontId="91" fillId="0" borderId="0" xfId="3" applyFont="1" applyFill="1" applyBorder="1" applyProtection="1"/>
    <xf numFmtId="0" fontId="45" fillId="3" borderId="3" xfId="3" applyFont="1" applyFill="1" applyBorder="1" applyProtection="1"/>
    <xf numFmtId="166" fontId="54" fillId="3" borderId="2" xfId="3" applyNumberFormat="1" applyFont="1" applyFill="1" applyBorder="1" applyAlignment="1" applyProtection="1">
      <alignment vertical="center"/>
    </xf>
    <xf numFmtId="0" fontId="70" fillId="13" borderId="13" xfId="3" applyNumberFormat="1" applyFont="1" applyFill="1" applyBorder="1" applyAlignment="1" applyProtection="1">
      <alignment horizontal="center" vertical="center"/>
    </xf>
    <xf numFmtId="0" fontId="35" fillId="3" borderId="0" xfId="3" applyFont="1" applyFill="1" applyBorder="1" applyAlignment="1" applyProtection="1">
      <alignment horizontal="left" vertical="top"/>
    </xf>
    <xf numFmtId="0" fontId="73" fillId="0" borderId="0" xfId="3" applyFont="1" applyFill="1" applyBorder="1" applyAlignment="1" applyProtection="1">
      <alignment vertical="center" wrapText="1" shrinkToFit="1"/>
    </xf>
    <xf numFmtId="0" fontId="70" fillId="3" borderId="0" xfId="3" applyNumberFormat="1" applyFont="1" applyFill="1" applyBorder="1" applyAlignment="1" applyProtection="1">
      <alignment horizontal="center" vertical="center"/>
    </xf>
    <xf numFmtId="0" fontId="85" fillId="3" borderId="0" xfId="3" applyFont="1" applyFill="1" applyBorder="1" applyAlignment="1" applyProtection="1">
      <alignment horizontal="left" vertical="center" wrapText="1" shrinkToFit="1"/>
    </xf>
    <xf numFmtId="0" fontId="85" fillId="3" borderId="0" xfId="3" applyFont="1" applyFill="1" applyBorder="1" applyAlignment="1" applyProtection="1">
      <alignment vertical="center" wrapText="1" shrinkToFit="1"/>
    </xf>
    <xf numFmtId="0" fontId="73" fillId="3" borderId="0" xfId="3" applyFont="1" applyFill="1" applyBorder="1" applyAlignment="1" applyProtection="1">
      <alignment vertical="center" wrapText="1" shrinkToFit="1"/>
    </xf>
    <xf numFmtId="0" fontId="35" fillId="3" borderId="1" xfId="3" applyFont="1" applyFill="1" applyBorder="1" applyAlignment="1" applyProtection="1">
      <alignment horizontal="center" vertical="center" wrapText="1" shrinkToFit="1"/>
    </xf>
    <xf numFmtId="0" fontId="38" fillId="3" borderId="0" xfId="3" applyNumberFormat="1" applyFont="1" applyFill="1" applyBorder="1" applyAlignment="1" applyProtection="1">
      <alignment vertical="center"/>
    </xf>
    <xf numFmtId="0" fontId="93" fillId="0" borderId="0" xfId="3" applyFont="1" applyFill="1" applyBorder="1" applyAlignment="1" applyProtection="1">
      <alignment vertical="center"/>
    </xf>
    <xf numFmtId="164" fontId="94" fillId="14" borderId="24" xfId="8" applyNumberFormat="1" applyFont="1" applyFill="1" applyBorder="1" applyAlignment="1">
      <alignment horizontal="left" vertical="center"/>
    </xf>
    <xf numFmtId="164" fontId="94" fillId="14" borderId="26" xfId="8" applyNumberFormat="1" applyFont="1" applyFill="1" applyBorder="1" applyAlignment="1">
      <alignment horizontal="left" vertical="center"/>
    </xf>
    <xf numFmtId="0" fontId="37" fillId="3" borderId="0" xfId="3" applyFont="1" applyFill="1" applyBorder="1" applyAlignment="1" applyProtection="1">
      <alignment vertical="center"/>
    </xf>
    <xf numFmtId="0" fontId="35" fillId="3" borderId="0" xfId="3" applyFont="1" applyFill="1" applyBorder="1" applyAlignment="1" applyProtection="1">
      <alignment horizontal="center" vertical="top" wrapText="1"/>
    </xf>
    <xf numFmtId="0" fontId="45" fillId="3" borderId="0" xfId="3" applyFont="1" applyFill="1" applyBorder="1" applyAlignment="1" applyProtection="1">
      <alignment horizontal="center" vertical="center" wrapText="1" shrinkToFit="1"/>
    </xf>
    <xf numFmtId="0" fontId="34" fillId="3" borderId="0" xfId="3" applyFont="1" applyFill="1" applyBorder="1" applyAlignment="1" applyProtection="1">
      <alignment horizontal="right" vertical="center" indent="8"/>
    </xf>
    <xf numFmtId="0" fontId="64" fillId="3" borderId="0" xfId="3" applyNumberFormat="1" applyFont="1" applyFill="1" applyBorder="1" applyAlignment="1" applyProtection="1">
      <alignment horizontal="right" vertical="center" indent="8"/>
    </xf>
    <xf numFmtId="0" fontId="45" fillId="3" borderId="0" xfId="3" applyFont="1" applyFill="1" applyBorder="1" applyAlignment="1" applyProtection="1">
      <alignment horizontal="right" vertical="center" wrapText="1" indent="8" shrinkToFit="1"/>
    </xf>
    <xf numFmtId="0" fontId="35" fillId="3" borderId="0" xfId="3" applyFont="1" applyFill="1" applyBorder="1" applyAlignment="1" applyProtection="1">
      <alignment horizontal="right" vertical="center" wrapText="1" indent="8"/>
    </xf>
    <xf numFmtId="0" fontId="35" fillId="3" borderId="0" xfId="3" applyFont="1" applyFill="1" applyBorder="1" applyAlignment="1" applyProtection="1">
      <alignment horizontal="right" vertical="center"/>
    </xf>
    <xf numFmtId="0" fontId="35" fillId="3" borderId="0" xfId="3" applyFont="1" applyFill="1" applyBorder="1" applyAlignment="1" applyProtection="1">
      <alignment horizontal="right" vertical="top" wrapText="1" indent="1"/>
    </xf>
    <xf numFmtId="0" fontId="64" fillId="3" borderId="0" xfId="3" applyFont="1" applyFill="1" applyBorder="1" applyAlignment="1" applyProtection="1">
      <alignment horizontal="right" vertical="center" indent="3"/>
    </xf>
    <xf numFmtId="0" fontId="35" fillId="3" borderId="0" xfId="3" applyFont="1" applyFill="1" applyBorder="1" applyAlignment="1" applyProtection="1">
      <alignment horizontal="right" vertical="top" wrapText="1" indent="2"/>
    </xf>
    <xf numFmtId="0" fontId="57" fillId="0" borderId="1" xfId="3" quotePrefix="1" applyNumberFormat="1" applyFont="1" applyBorder="1" applyAlignment="1" applyProtection="1">
      <alignment vertical="center"/>
    </xf>
    <xf numFmtId="0" fontId="54" fillId="3" borderId="0" xfId="3" applyNumberFormat="1" applyFont="1" applyFill="1" applyBorder="1" applyProtection="1"/>
    <xf numFmtId="0" fontId="54" fillId="3" borderId="1" xfId="3" applyNumberFormat="1" applyFont="1" applyFill="1" applyBorder="1" applyProtection="1"/>
    <xf numFmtId="0" fontId="38" fillId="3" borderId="0" xfId="3" applyNumberFormat="1" applyFont="1" applyFill="1" applyAlignment="1" applyProtection="1">
      <alignment vertical="center"/>
    </xf>
    <xf numFmtId="0" fontId="38" fillId="3" borderId="0" xfId="3" applyFont="1" applyFill="1" applyAlignment="1" applyProtection="1">
      <alignment vertical="center"/>
    </xf>
    <xf numFmtId="0" fontId="95" fillId="3" borderId="0" xfId="3" applyFont="1" applyFill="1" applyBorder="1" applyAlignment="1" applyProtection="1">
      <alignment horizontal="left" vertical="center" indent="1"/>
    </xf>
    <xf numFmtId="0" fontId="35" fillId="3" borderId="0" xfId="3" applyFont="1" applyFill="1" applyBorder="1" applyAlignment="1" applyProtection="1">
      <alignment horizontal="right"/>
    </xf>
    <xf numFmtId="0" fontId="95" fillId="3" borderId="0" xfId="3" applyFont="1" applyFill="1" applyBorder="1" applyAlignment="1" applyProtection="1">
      <alignment vertical="center"/>
    </xf>
    <xf numFmtId="0" fontId="53" fillId="3" borderId="0" xfId="3" applyFont="1" applyFill="1" applyBorder="1" applyAlignment="1" applyProtection="1">
      <alignment horizontal="center" vertical="center" wrapText="1" shrinkToFit="1"/>
    </xf>
    <xf numFmtId="0" fontId="54" fillId="0" borderId="0" xfId="3" applyNumberFormat="1" applyFont="1" applyBorder="1" applyAlignment="1" applyProtection="1">
      <alignment horizontal="left"/>
    </xf>
    <xf numFmtId="0" fontId="96" fillId="0" borderId="0" xfId="3" applyNumberFormat="1" applyFont="1" applyBorder="1" applyAlignment="1" applyProtection="1">
      <alignment horizontal="left"/>
    </xf>
    <xf numFmtId="0" fontId="38" fillId="0" borderId="0" xfId="3" applyFont="1" applyBorder="1" applyAlignment="1" applyProtection="1">
      <alignment horizontal="right"/>
    </xf>
    <xf numFmtId="0" fontId="54" fillId="0" borderId="0" xfId="3" applyNumberFormat="1" applyFont="1" applyBorder="1" applyAlignment="1" applyProtection="1">
      <alignment horizontal="right"/>
    </xf>
    <xf numFmtId="0" fontId="97" fillId="3" borderId="0" xfId="3" applyNumberFormat="1" applyFont="1" applyFill="1" applyAlignment="1" applyProtection="1">
      <alignment horizontal="left" vertical="center"/>
    </xf>
    <xf numFmtId="0" fontId="87" fillId="0" borderId="0" xfId="0" applyFont="1" applyAlignment="1">
      <alignment vertical="center"/>
    </xf>
    <xf numFmtId="0" fontId="73" fillId="0" borderId="2" xfId="3" applyFont="1" applyFill="1" applyBorder="1" applyAlignment="1" applyProtection="1">
      <alignment vertical="center" wrapText="1" shrinkToFit="1"/>
    </xf>
    <xf numFmtId="0" fontId="73" fillId="0" borderId="3" xfId="3" applyFont="1" applyFill="1" applyBorder="1" applyAlignment="1" applyProtection="1">
      <alignment vertical="center" wrapText="1" shrinkToFit="1"/>
    </xf>
    <xf numFmtId="0" fontId="45" fillId="3" borderId="0" xfId="3" applyFont="1" applyFill="1" applyBorder="1" applyProtection="1"/>
    <xf numFmtId="0" fontId="37" fillId="3" borderId="0" xfId="3" applyFont="1" applyFill="1" applyBorder="1" applyProtection="1"/>
    <xf numFmtId="0" fontId="56" fillId="0" borderId="0" xfId="8" applyFont="1" applyAlignment="1">
      <alignment horizontal="left" vertical="center"/>
    </xf>
    <xf numFmtId="49" fontId="43" fillId="5" borderId="0" xfId="8" applyNumberFormat="1" applyFont="1" applyFill="1" applyBorder="1" applyAlignment="1">
      <alignment horizontal="left" vertical="center"/>
    </xf>
    <xf numFmtId="49" fontId="43" fillId="5" borderId="0" xfId="8" applyNumberFormat="1" applyFont="1" applyFill="1" applyBorder="1" applyAlignment="1">
      <alignment vertical="center"/>
    </xf>
    <xf numFmtId="49" fontId="37" fillId="0" borderId="0" xfId="8" applyNumberFormat="1" applyFont="1" applyFill="1" applyBorder="1" applyAlignment="1">
      <alignment vertical="center"/>
    </xf>
    <xf numFmtId="0" fontId="83" fillId="20" borderId="0" xfId="8" applyFont="1" applyFill="1" applyAlignment="1">
      <alignment horizontal="left" vertical="center"/>
    </xf>
    <xf numFmtId="0" fontId="38" fillId="3" borderId="0" xfId="3" applyNumberFormat="1" applyFont="1" applyFill="1" applyBorder="1" applyProtection="1"/>
    <xf numFmtId="0" fontId="38" fillId="3" borderId="0" xfId="3" applyFont="1" applyFill="1" applyBorder="1" applyProtection="1"/>
    <xf numFmtId="0" fontId="35" fillId="0" borderId="2" xfId="3" applyFont="1" applyFill="1" applyBorder="1" applyAlignment="1" applyProtection="1">
      <alignment vertical="center" wrapText="1" shrinkToFit="1"/>
    </xf>
    <xf numFmtId="0" fontId="35" fillId="0" borderId="0" xfId="3" applyFont="1" applyFill="1" applyBorder="1" applyAlignment="1" applyProtection="1">
      <alignment vertical="center" wrapText="1" shrinkToFit="1"/>
    </xf>
    <xf numFmtId="0" fontId="98" fillId="0" borderId="0" xfId="3" applyFont="1" applyFill="1" applyBorder="1" applyProtection="1"/>
    <xf numFmtId="3" fontId="99" fillId="3" borderId="0" xfId="3" applyNumberFormat="1" applyFont="1" applyFill="1" applyBorder="1" applyAlignment="1" applyProtection="1">
      <alignment wrapText="1" shrinkToFit="1"/>
    </xf>
    <xf numFmtId="166" fontId="99" fillId="3" borderId="0" xfId="3" applyNumberFormat="1" applyFont="1" applyFill="1" applyBorder="1" applyAlignment="1" applyProtection="1">
      <alignment wrapText="1" shrinkToFit="1"/>
    </xf>
    <xf numFmtId="166" fontId="89" fillId="0" borderId="0" xfId="3" applyNumberFormat="1" applyFont="1" applyFill="1" applyBorder="1" applyAlignment="1" applyProtection="1">
      <alignment wrapText="1" shrinkToFit="1"/>
    </xf>
    <xf numFmtId="0" fontId="45" fillId="0" borderId="1" xfId="3" applyFont="1" applyFill="1" applyBorder="1" applyAlignment="1" applyProtection="1">
      <alignment vertical="center"/>
    </xf>
    <xf numFmtId="0" fontId="45" fillId="3" borderId="0" xfId="3" applyNumberFormat="1" applyFont="1" applyFill="1" applyBorder="1" applyProtection="1"/>
    <xf numFmtId="0" fontId="59" fillId="3" borderId="0" xfId="3" applyNumberFormat="1" applyFont="1" applyFill="1" applyBorder="1" applyAlignment="1" applyProtection="1">
      <alignment vertical="center" wrapText="1" shrinkToFit="1"/>
    </xf>
    <xf numFmtId="0" fontId="62" fillId="0" borderId="0" xfId="3" applyNumberFormat="1" applyFont="1" applyAlignment="1" applyProtection="1">
      <alignment horizontal="left"/>
    </xf>
    <xf numFmtId="0" fontId="62" fillId="0" borderId="0" xfId="3" applyNumberFormat="1" applyFont="1" applyBorder="1" applyAlignment="1" applyProtection="1">
      <alignment horizontal="left"/>
    </xf>
    <xf numFmtId="0" fontId="40" fillId="0" borderId="0" xfId="3" applyFont="1" applyFill="1" applyBorder="1" applyAlignment="1" applyProtection="1">
      <alignment horizontal="left" vertical="center" wrapText="1" shrinkToFit="1"/>
    </xf>
    <xf numFmtId="0" fontId="37" fillId="3" borderId="0" xfId="3" applyNumberFormat="1" applyFont="1" applyFill="1" applyBorder="1" applyAlignment="1" applyProtection="1">
      <alignment horizontal="left" vertical="center" wrapText="1" shrinkToFit="1"/>
    </xf>
    <xf numFmtId="0" fontId="40" fillId="3" borderId="0" xfId="3" applyFont="1" applyFill="1" applyBorder="1" applyAlignment="1" applyProtection="1">
      <alignment horizontal="left" vertical="center" wrapText="1" shrinkToFit="1"/>
    </xf>
    <xf numFmtId="0" fontId="60" fillId="3" borderId="0" xfId="3" applyFont="1" applyFill="1" applyBorder="1" applyAlignment="1" applyProtection="1">
      <alignment horizontal="left" vertical="center"/>
    </xf>
    <xf numFmtId="1" fontId="100" fillId="0" borderId="0" xfId="3" applyNumberFormat="1" applyFont="1" applyFill="1" applyBorder="1" applyAlignment="1" applyProtection="1">
      <alignment wrapText="1" shrinkToFit="1"/>
    </xf>
    <xf numFmtId="0" fontId="101" fillId="0" borderId="0" xfId="3" applyNumberFormat="1" applyFont="1" applyFill="1" applyBorder="1" applyAlignment="1" applyProtection="1">
      <alignment vertical="top"/>
    </xf>
    <xf numFmtId="0" fontId="40" fillId="3" borderId="0" xfId="3" applyFont="1" applyFill="1" applyBorder="1" applyAlignment="1" applyProtection="1">
      <alignment vertical="center" wrapText="1" shrinkToFit="1"/>
    </xf>
    <xf numFmtId="0" fontId="37" fillId="0" borderId="4" xfId="3" applyFont="1" applyFill="1" applyBorder="1" applyAlignment="1" applyProtection="1">
      <alignment horizontal="left" vertical="center" wrapText="1" shrinkToFit="1"/>
    </xf>
    <xf numFmtId="0" fontId="20" fillId="0" borderId="0" xfId="3" applyFont="1" applyFill="1" applyBorder="1" applyAlignment="1" applyProtection="1">
      <alignment horizontal="left"/>
    </xf>
    <xf numFmtId="0" fontId="35" fillId="0" borderId="0" xfId="3" applyFont="1" applyFill="1" applyBorder="1" applyAlignment="1" applyProtection="1">
      <alignment horizontal="center" vertical="top" wrapText="1"/>
    </xf>
    <xf numFmtId="0" fontId="89" fillId="3" borderId="28" xfId="3" applyNumberFormat="1" applyFont="1" applyFill="1" applyBorder="1" applyAlignment="1" applyProtection="1">
      <alignment horizontal="center" vertical="center" wrapText="1" shrinkToFit="1"/>
      <protection locked="0"/>
    </xf>
    <xf numFmtId="0" fontId="102" fillId="0" borderId="0" xfId="3" applyFont="1" applyFill="1" applyBorder="1" applyAlignment="1" applyProtection="1">
      <alignment vertical="center"/>
    </xf>
    <xf numFmtId="0" fontId="103" fillId="0" borderId="0" xfId="3" applyFont="1" applyFill="1" applyBorder="1" applyAlignment="1" applyProtection="1">
      <alignment horizontal="left"/>
      <protection locked="0"/>
    </xf>
    <xf numFmtId="0" fontId="37" fillId="3" borderId="0" xfId="3" applyNumberFormat="1" applyFont="1" applyFill="1" applyBorder="1" applyAlignment="1" applyProtection="1">
      <alignment vertical="top"/>
    </xf>
    <xf numFmtId="0" fontId="61" fillId="2" borderId="1" xfId="3" applyFont="1" applyFill="1" applyBorder="1" applyAlignment="1" applyProtection="1">
      <alignment vertical="center" wrapText="1"/>
    </xf>
    <xf numFmtId="0" fontId="45" fillId="0" borderId="0" xfId="3" applyFont="1" applyBorder="1" applyProtection="1"/>
    <xf numFmtId="166" fontId="45" fillId="3" borderId="0" xfId="3" applyNumberFormat="1" applyFont="1" applyFill="1" applyBorder="1" applyAlignment="1" applyProtection="1">
      <alignment vertical="center"/>
    </xf>
    <xf numFmtId="0" fontId="40" fillId="0" borderId="0" xfId="3" applyFont="1" applyBorder="1" applyProtection="1"/>
    <xf numFmtId="0" fontId="3" fillId="0" borderId="0" xfId="3" applyFont="1" applyFill="1" applyAlignment="1" applyProtection="1">
      <alignment horizontal="left"/>
    </xf>
    <xf numFmtId="0" fontId="45" fillId="12" borderId="8" xfId="3" applyFont="1" applyFill="1" applyBorder="1" applyAlignment="1" applyProtection="1">
      <alignment wrapText="1"/>
    </xf>
    <xf numFmtId="0" fontId="104" fillId="12" borderId="10" xfId="3" applyFont="1" applyFill="1" applyBorder="1" applyAlignment="1" applyProtection="1">
      <alignment vertical="top" wrapText="1" shrinkToFit="1"/>
      <protection locked="0"/>
    </xf>
    <xf numFmtId="49" fontId="54" fillId="12" borderId="0" xfId="3" applyNumberFormat="1" applyFont="1" applyFill="1" applyBorder="1" applyAlignment="1" applyProtection="1">
      <alignment vertical="center" wrapText="1"/>
    </xf>
    <xf numFmtId="0" fontId="45" fillId="12" borderId="7" xfId="3" applyFont="1" applyFill="1" applyBorder="1" applyAlignment="1" applyProtection="1">
      <alignment horizontal="right" vertical="center" wrapText="1"/>
    </xf>
    <xf numFmtId="14" fontId="82" fillId="3" borderId="0" xfId="3" applyNumberFormat="1" applyFont="1" applyFill="1" applyBorder="1" applyAlignment="1" applyProtection="1">
      <alignment horizontal="center" vertical="center"/>
    </xf>
    <xf numFmtId="0" fontId="57" fillId="3" borderId="0" xfId="3" applyNumberFormat="1" applyFont="1" applyFill="1" applyBorder="1" applyAlignment="1" applyProtection="1">
      <alignment horizontal="left" vertical="top"/>
    </xf>
    <xf numFmtId="0" fontId="4" fillId="0" borderId="0" xfId="0" applyFont="1" applyAlignment="1">
      <alignment vertical="center"/>
    </xf>
    <xf numFmtId="0" fontId="28" fillId="0" borderId="0" xfId="0" applyFont="1" applyAlignment="1">
      <alignment horizontal="center" vertical="center"/>
    </xf>
    <xf numFmtId="0" fontId="40" fillId="0" borderId="4" xfId="3" applyFont="1" applyFill="1" applyBorder="1" applyAlignment="1" applyProtection="1">
      <alignment vertical="center" wrapText="1" shrinkToFit="1"/>
    </xf>
    <xf numFmtId="0" fontId="40" fillId="0" borderId="0" xfId="3" applyFont="1" applyFill="1" applyBorder="1" applyAlignment="1" applyProtection="1">
      <alignment vertical="center" wrapText="1" shrinkToFit="1"/>
    </xf>
    <xf numFmtId="166" fontId="45" fillId="3" borderId="0" xfId="3" applyNumberFormat="1" applyFont="1" applyFill="1" applyBorder="1" applyAlignment="1" applyProtection="1">
      <alignment vertical="top"/>
    </xf>
    <xf numFmtId="0" fontId="20" fillId="0" borderId="0" xfId="3" applyFont="1" applyFill="1" applyBorder="1" applyAlignment="1" applyProtection="1">
      <alignment horizontal="center"/>
    </xf>
    <xf numFmtId="0" fontId="40" fillId="0" borderId="0" xfId="3" applyFont="1" applyFill="1" applyBorder="1" applyAlignment="1" applyProtection="1">
      <alignment vertical="top"/>
    </xf>
    <xf numFmtId="0" fontId="40" fillId="0" borderId="0" xfId="3" applyFont="1" applyFill="1" applyBorder="1" applyAlignment="1" applyProtection="1">
      <alignment vertical="top" wrapText="1" shrinkToFit="1"/>
    </xf>
    <xf numFmtId="0" fontId="62" fillId="0" borderId="0" xfId="3" applyNumberFormat="1" applyFont="1" applyBorder="1" applyProtection="1"/>
    <xf numFmtId="0" fontId="40" fillId="0" borderId="0" xfId="3" applyFont="1" applyBorder="1" applyAlignment="1" applyProtection="1">
      <alignment vertical="center"/>
    </xf>
    <xf numFmtId="0" fontId="45" fillId="0" borderId="0" xfId="3" applyNumberFormat="1" applyFont="1" applyBorder="1" applyProtection="1"/>
    <xf numFmtId="164" fontId="108" fillId="3" borderId="19" xfId="8" applyNumberFormat="1" applyFont="1" applyFill="1" applyBorder="1" applyAlignment="1">
      <alignment horizontal="center" vertical="center"/>
    </xf>
    <xf numFmtId="164" fontId="76" fillId="14" borderId="17" xfId="8" applyNumberFormat="1" applyFont="1" applyFill="1" applyBorder="1" applyAlignment="1">
      <alignment horizontal="center" vertical="center"/>
    </xf>
    <xf numFmtId="164" fontId="76" fillId="14" borderId="18" xfId="8" applyNumberFormat="1" applyFont="1" applyFill="1" applyBorder="1" applyAlignment="1">
      <alignment horizontal="center" vertical="center"/>
    </xf>
    <xf numFmtId="0" fontId="109" fillId="0" borderId="0" xfId="0" applyFont="1" applyAlignment="1">
      <alignment vertical="center"/>
    </xf>
    <xf numFmtId="0" fontId="110" fillId="0" borderId="0" xfId="0" applyFont="1"/>
    <xf numFmtId="0" fontId="35" fillId="0" borderId="1" xfId="3" applyFont="1" applyFill="1" applyBorder="1" applyAlignment="1" applyProtection="1">
      <alignment horizontal="center" vertical="center"/>
    </xf>
    <xf numFmtId="0" fontId="38" fillId="0" borderId="4" xfId="3" applyNumberFormat="1" applyFont="1" applyBorder="1" applyProtection="1"/>
    <xf numFmtId="0" fontId="24" fillId="3" borderId="0" xfId="0" applyFont="1" applyFill="1"/>
    <xf numFmtId="0" fontId="23" fillId="14" borderId="24" xfId="0" applyFont="1" applyFill="1" applyBorder="1" applyAlignment="1">
      <alignment vertical="center"/>
    </xf>
    <xf numFmtId="0" fontId="23" fillId="14" borderId="25" xfId="0" applyFont="1" applyFill="1" applyBorder="1" applyAlignment="1">
      <alignment vertical="center"/>
    </xf>
    <xf numFmtId="0" fontId="23" fillId="14" borderId="25" xfId="0" applyFont="1" applyFill="1" applyBorder="1"/>
    <xf numFmtId="0" fontId="23" fillId="14" borderId="26" xfId="0" applyFont="1" applyFill="1" applyBorder="1"/>
    <xf numFmtId="0" fontId="90" fillId="3" borderId="1" xfId="3" applyFont="1" applyFill="1" applyBorder="1" applyAlignment="1" applyProtection="1">
      <alignment vertical="center"/>
    </xf>
    <xf numFmtId="0" fontId="54" fillId="0" borderId="0" xfId="3" applyNumberFormat="1" applyFont="1" applyBorder="1" applyAlignment="1" applyProtection="1">
      <alignment horizontal="center" vertical="center"/>
    </xf>
    <xf numFmtId="1" fontId="89" fillId="0" borderId="0" xfId="3" applyNumberFormat="1" applyFont="1" applyFill="1" applyBorder="1" applyAlignment="1" applyProtection="1">
      <alignment wrapText="1" shrinkToFit="1"/>
    </xf>
    <xf numFmtId="0" fontId="38" fillId="0" borderId="6" xfId="3" applyNumberFormat="1" applyFont="1" applyBorder="1" applyProtection="1"/>
    <xf numFmtId="0" fontId="54" fillId="0" borderId="7" xfId="3" applyNumberFormat="1" applyFont="1" applyBorder="1" applyProtection="1"/>
    <xf numFmtId="0" fontId="54" fillId="0" borderId="8" xfId="3" applyNumberFormat="1" applyFont="1" applyBorder="1" applyProtection="1"/>
    <xf numFmtId="0" fontId="84" fillId="0" borderId="9" xfId="3" applyNumberFormat="1" applyFont="1" applyFill="1" applyBorder="1" applyAlignment="1" applyProtection="1">
      <alignment vertical="center" wrapText="1" shrinkToFit="1"/>
    </xf>
    <xf numFmtId="0" fontId="38" fillId="0" borderId="9" xfId="3" applyNumberFormat="1" applyFont="1" applyBorder="1" applyProtection="1"/>
    <xf numFmtId="0" fontId="54" fillId="0" borderId="31" xfId="3" applyNumberFormat="1" applyFont="1" applyBorder="1" applyProtection="1"/>
    <xf numFmtId="0" fontId="38" fillId="0" borderId="14" xfId="3" applyNumberFormat="1" applyFont="1" applyBorder="1" applyProtection="1"/>
    <xf numFmtId="49" fontId="111" fillId="7" borderId="0" xfId="8" applyNumberFormat="1" applyFont="1" applyFill="1" applyAlignment="1">
      <alignment vertical="center"/>
    </xf>
    <xf numFmtId="0" fontId="56" fillId="0" borderId="0" xfId="8" applyFont="1" applyAlignment="1">
      <alignment horizontal="center" vertical="center"/>
    </xf>
    <xf numFmtId="49" fontId="112" fillId="0" borderId="0" xfId="8" applyNumberFormat="1" applyFont="1" applyAlignment="1">
      <alignment horizontal="center" vertical="center"/>
    </xf>
    <xf numFmtId="0" fontId="57" fillId="0" borderId="0" xfId="8" applyNumberFormat="1" applyFont="1" applyAlignment="1">
      <alignment horizontal="center" vertical="center"/>
    </xf>
    <xf numFmtId="0" fontId="85" fillId="0" borderId="2" xfId="3" applyFont="1" applyFill="1" applyBorder="1" applyAlignment="1" applyProtection="1">
      <alignment vertical="center" wrapText="1" shrinkToFit="1"/>
    </xf>
    <xf numFmtId="0" fontId="85" fillId="0" borderId="3" xfId="3" applyFont="1" applyFill="1" applyBorder="1" applyAlignment="1" applyProtection="1">
      <alignment vertical="center" wrapText="1" shrinkToFit="1"/>
    </xf>
    <xf numFmtId="0" fontId="116" fillId="3" borderId="0" xfId="3" applyNumberFormat="1" applyFont="1" applyFill="1" applyAlignment="1" applyProtection="1">
      <alignment horizontal="left" vertical="center"/>
    </xf>
    <xf numFmtId="0" fontId="0" fillId="24" borderId="66" xfId="0" applyFill="1" applyBorder="1" applyAlignment="1">
      <alignment horizontal="center" vertical="center" wrapText="1"/>
    </xf>
    <xf numFmtId="0" fontId="148" fillId="24" borderId="66" xfId="0" applyFont="1" applyFill="1" applyBorder="1" applyAlignment="1">
      <alignment horizontal="center" vertical="center" wrapText="1"/>
    </xf>
    <xf numFmtId="0" fontId="140" fillId="24" borderId="66" xfId="0" applyFont="1" applyFill="1" applyBorder="1" applyAlignment="1">
      <alignment horizontal="center" vertical="center" wrapText="1"/>
    </xf>
    <xf numFmtId="164" fontId="141" fillId="0" borderId="6" xfId="0" applyNumberFormat="1" applyFont="1" applyBorder="1" applyAlignment="1">
      <alignment horizontal="center" vertical="center" wrapText="1"/>
    </xf>
    <xf numFmtId="0" fontId="142" fillId="0" borderId="7" xfId="0" applyFont="1" applyBorder="1" applyAlignment="1">
      <alignment horizontal="center" vertical="center" wrapText="1"/>
    </xf>
    <xf numFmtId="164" fontId="143" fillId="25" borderId="7" xfId="7" applyNumberFormat="1" applyFont="1" applyFill="1" applyBorder="1" applyAlignment="1">
      <alignment horizontal="center" vertical="center" wrapText="1" shrinkToFit="1"/>
    </xf>
    <xf numFmtId="164" fontId="144" fillId="0" borderId="7" xfId="0" applyNumberFormat="1" applyFont="1" applyBorder="1" applyAlignment="1">
      <alignment horizontal="center" vertical="center"/>
    </xf>
    <xf numFmtId="164" fontId="141" fillId="14" borderId="9" xfId="0" applyNumberFormat="1" applyFont="1" applyFill="1" applyBorder="1" applyAlignment="1">
      <alignment horizontal="center" vertical="center" wrapText="1"/>
    </xf>
    <xf numFmtId="164" fontId="81" fillId="17" borderId="0" xfId="7" applyNumberFormat="1" applyFont="1" applyFill="1" applyBorder="1" applyAlignment="1">
      <alignment horizontal="center" vertical="center"/>
    </xf>
    <xf numFmtId="164" fontId="145" fillId="3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146" fillId="0" borderId="10" xfId="0" applyFont="1" applyBorder="1" applyAlignment="1">
      <alignment horizontal="left" vertical="center"/>
    </xf>
    <xf numFmtId="0" fontId="5" fillId="0" borderId="0" xfId="0" applyFont="1" applyBorder="1" applyAlignment="1">
      <alignment horizontal="center" vertical="center"/>
    </xf>
    <xf numFmtId="164" fontId="147" fillId="14" borderId="9" xfId="0" applyNumberFormat="1" applyFont="1" applyFill="1" applyBorder="1" applyAlignment="1">
      <alignment horizontal="center" vertical="center" wrapText="1"/>
    </xf>
    <xf numFmtId="0" fontId="24" fillId="0" borderId="0" xfId="0" applyFont="1" applyBorder="1" applyAlignment="1">
      <alignment horizontal="left" vertical="center"/>
    </xf>
    <xf numFmtId="0" fontId="24" fillId="0" borderId="10" xfId="0" applyFont="1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164" fontId="149" fillId="3" borderId="0" xfId="0" applyNumberFormat="1" applyFont="1" applyFill="1" applyBorder="1" applyAlignment="1">
      <alignment horizontal="center" vertical="center"/>
    </xf>
    <xf numFmtId="164" fontId="149" fillId="3" borderId="0" xfId="0" applyNumberFormat="1" applyFont="1" applyFill="1" applyBorder="1" applyAlignment="1">
      <alignment horizontal="center" vertical="center" wrapText="1"/>
    </xf>
    <xf numFmtId="164" fontId="150" fillId="0" borderId="0" xfId="0" applyNumberFormat="1" applyFont="1" applyBorder="1" applyAlignment="1">
      <alignment horizontal="center" vertical="center"/>
    </xf>
    <xf numFmtId="164" fontId="149" fillId="7" borderId="0" xfId="0" applyNumberFormat="1" applyFont="1" applyFill="1" applyBorder="1" applyAlignment="1">
      <alignment horizontal="center" vertical="center"/>
    </xf>
    <xf numFmtId="164" fontId="141" fillId="0" borderId="9" xfId="0" applyNumberFormat="1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164" fontId="80" fillId="26" borderId="0" xfId="7" applyNumberFormat="1" applyFont="1" applyFill="1" applyBorder="1" applyAlignment="1">
      <alignment horizontal="center" vertical="center"/>
    </xf>
    <xf numFmtId="164" fontId="141" fillId="0" borderId="14" xfId="0" applyNumberFormat="1" applyFont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164" fontId="80" fillId="26" borderId="15" xfId="7" applyNumberFormat="1" applyFont="1" applyFill="1" applyBorder="1" applyAlignment="1">
      <alignment horizontal="center" vertical="center"/>
    </xf>
    <xf numFmtId="164" fontId="150" fillId="0" borderId="15" xfId="0" applyNumberFormat="1" applyFont="1" applyBorder="1" applyAlignment="1">
      <alignment horizontal="center" vertical="center"/>
    </xf>
    <xf numFmtId="0" fontId="0" fillId="0" borderId="15" xfId="0" applyBorder="1" applyAlignment="1">
      <alignment horizontal="left" vertical="center"/>
    </xf>
    <xf numFmtId="0" fontId="0" fillId="0" borderId="16" xfId="0" applyBorder="1" applyAlignment="1">
      <alignment horizontal="left" vertical="center"/>
    </xf>
    <xf numFmtId="49" fontId="70" fillId="27" borderId="13" xfId="3" applyNumberFormat="1" applyFont="1" applyFill="1" applyBorder="1" applyAlignment="1" applyProtection="1">
      <alignment horizontal="center" vertical="center"/>
    </xf>
    <xf numFmtId="0" fontId="70" fillId="27" borderId="13" xfId="3" applyNumberFormat="1" applyFont="1" applyFill="1" applyBorder="1" applyAlignment="1" applyProtection="1">
      <alignment horizontal="center" vertical="center"/>
    </xf>
    <xf numFmtId="0" fontId="11" fillId="3" borderId="0" xfId="0" applyFont="1" applyFill="1" applyAlignment="1">
      <alignment vertical="center"/>
    </xf>
    <xf numFmtId="0" fontId="125" fillId="0" borderId="0" xfId="3" applyFont="1" applyFill="1" applyBorder="1" applyAlignment="1" applyProtection="1">
      <alignment vertical="center"/>
    </xf>
    <xf numFmtId="0" fontId="75" fillId="14" borderId="33" xfId="8" applyFont="1" applyFill="1" applyBorder="1" applyAlignment="1">
      <alignment horizontal="center" vertical="center"/>
    </xf>
    <xf numFmtId="0" fontId="152" fillId="0" borderId="67" xfId="0" applyFont="1" applyBorder="1" applyAlignment="1">
      <alignment horizontal="center" vertical="center"/>
    </xf>
    <xf numFmtId="0" fontId="152" fillId="0" borderId="68" xfId="0" applyFont="1" applyBorder="1" applyAlignment="1">
      <alignment horizontal="center" vertical="center"/>
    </xf>
    <xf numFmtId="0" fontId="142" fillId="0" borderId="9" xfId="0" applyFont="1" applyBorder="1" applyAlignment="1">
      <alignment vertical="center"/>
    </xf>
    <xf numFmtId="0" fontId="142" fillId="0" borderId="10" xfId="0" applyFont="1" applyBorder="1" applyAlignment="1">
      <alignment vertical="center"/>
    </xf>
    <xf numFmtId="0" fontId="142" fillId="0" borderId="14" xfId="0" applyFont="1" applyBorder="1" applyAlignment="1">
      <alignment vertical="center"/>
    </xf>
    <xf numFmtId="0" fontId="142" fillId="0" borderId="16" xfId="0" applyFont="1" applyBorder="1" applyAlignment="1">
      <alignment vertical="center"/>
    </xf>
    <xf numFmtId="0" fontId="153" fillId="28" borderId="69" xfId="0" applyFont="1" applyFill="1" applyBorder="1" applyAlignment="1">
      <alignment horizontal="right" vertical="center" wrapText="1" shrinkToFit="1"/>
    </xf>
    <xf numFmtId="0" fontId="153" fillId="28" borderId="70" xfId="0" applyFont="1" applyFill="1" applyBorder="1" applyAlignment="1">
      <alignment horizontal="center" vertical="center" wrapText="1" shrinkToFit="1"/>
    </xf>
    <xf numFmtId="0" fontId="153" fillId="28" borderId="7" xfId="0" applyFont="1" applyFill="1" applyBorder="1" applyAlignment="1">
      <alignment horizontal="center" vertical="center" wrapText="1" shrinkToFit="1"/>
    </xf>
    <xf numFmtId="0" fontId="154" fillId="29" borderId="7" xfId="0" applyFont="1" applyFill="1" applyBorder="1" applyAlignment="1">
      <alignment vertical="center" wrapText="1" shrinkToFit="1"/>
    </xf>
    <xf numFmtId="0" fontId="154" fillId="29" borderId="71" xfId="0" applyFont="1" applyFill="1" applyBorder="1" applyAlignment="1">
      <alignment horizontal="center" vertical="center" wrapText="1" shrinkToFit="1"/>
    </xf>
    <xf numFmtId="0" fontId="154" fillId="29" borderId="7" xfId="0" applyFont="1" applyFill="1" applyBorder="1" applyAlignment="1">
      <alignment horizontal="right" vertical="center" wrapText="1" shrinkToFit="1"/>
    </xf>
    <xf numFmtId="0" fontId="154" fillId="29" borderId="7" xfId="0" applyFont="1" applyFill="1" applyBorder="1" applyAlignment="1">
      <alignment horizontal="center" vertical="center" wrapText="1" shrinkToFit="1"/>
    </xf>
    <xf numFmtId="0" fontId="154" fillId="29" borderId="8" xfId="0" applyFont="1" applyFill="1" applyBorder="1" applyAlignment="1">
      <alignment horizontal="center" vertical="center" wrapText="1" shrinkToFit="1"/>
    </xf>
    <xf numFmtId="0" fontId="155" fillId="8" borderId="72" xfId="0" applyFont="1" applyFill="1" applyBorder="1" applyAlignment="1">
      <alignment horizontal="right" vertical="center" indent="1"/>
    </xf>
    <xf numFmtId="0" fontId="155" fillId="4" borderId="73" xfId="0" applyFont="1" applyFill="1" applyBorder="1" applyAlignment="1">
      <alignment horizontal="left"/>
    </xf>
    <xf numFmtId="0" fontId="155" fillId="4" borderId="0" xfId="0" applyFont="1" applyFill="1" applyAlignment="1">
      <alignment horizontal="left"/>
    </xf>
    <xf numFmtId="0" fontId="155" fillId="4" borderId="0" xfId="0" applyFont="1" applyFill="1" applyAlignment="1">
      <alignment horizontal="center" vertical="center"/>
    </xf>
    <xf numFmtId="0" fontId="155" fillId="4" borderId="0" xfId="0" applyFont="1" applyFill="1" applyAlignment="1">
      <alignment horizontal="left" vertical="center"/>
    </xf>
    <xf numFmtId="14" fontId="155" fillId="4" borderId="0" xfId="0" applyNumberFormat="1" applyFont="1" applyFill="1" applyAlignment="1">
      <alignment horizontal="left" vertical="center"/>
    </xf>
    <xf numFmtId="0" fontId="155" fillId="4" borderId="0" xfId="0" applyFont="1" applyFill="1" applyAlignment="1">
      <alignment horizontal="right" vertical="center" indent="1"/>
    </xf>
    <xf numFmtId="0" fontId="142" fillId="0" borderId="0" xfId="0" applyFont="1" applyAlignment="1">
      <alignment horizontal="right" vertical="center" indent="1"/>
    </xf>
    <xf numFmtId="0" fontId="142" fillId="0" borderId="10" xfId="0" applyFont="1" applyBorder="1" applyAlignment="1">
      <alignment horizontal="right" vertical="center" indent="1"/>
    </xf>
    <xf numFmtId="0" fontId="155" fillId="5" borderId="74" xfId="0" applyFont="1" applyFill="1" applyBorder="1" applyAlignment="1">
      <alignment horizontal="right" vertical="center" indent="1"/>
    </xf>
    <xf numFmtId="0" fontId="155" fillId="4" borderId="75" xfId="0" applyFont="1" applyFill="1" applyBorder="1" applyAlignment="1">
      <alignment horizontal="left"/>
    </xf>
    <xf numFmtId="0" fontId="155" fillId="4" borderId="76" xfId="0" applyFont="1" applyFill="1" applyBorder="1" applyAlignment="1">
      <alignment horizontal="left"/>
    </xf>
    <xf numFmtId="0" fontId="155" fillId="4" borderId="76" xfId="0" applyFont="1" applyFill="1" applyBorder="1" applyAlignment="1">
      <alignment horizontal="center" vertical="center"/>
    </xf>
    <xf numFmtId="0" fontId="142" fillId="0" borderId="76" xfId="0" applyFont="1" applyBorder="1"/>
    <xf numFmtId="0" fontId="155" fillId="4" borderId="76" xfId="0" applyFont="1" applyFill="1" applyBorder="1" applyAlignment="1">
      <alignment horizontal="left" vertical="center"/>
    </xf>
    <xf numFmtId="14" fontId="155" fillId="4" borderId="76" xfId="0" applyNumberFormat="1" applyFont="1" applyFill="1" applyBorder="1" applyAlignment="1">
      <alignment horizontal="left" vertical="center"/>
    </xf>
    <xf numFmtId="0" fontId="155" fillId="4" borderId="76" xfId="0" applyFont="1" applyFill="1" applyBorder="1" applyAlignment="1">
      <alignment horizontal="right" vertical="center" indent="1"/>
    </xf>
    <xf numFmtId="0" fontId="142" fillId="0" borderId="76" xfId="0" applyFont="1" applyBorder="1" applyAlignment="1">
      <alignment horizontal="right" vertical="center" indent="1"/>
    </xf>
    <xf numFmtId="0" fontId="142" fillId="0" borderId="77" xfId="0" applyFont="1" applyBorder="1" applyAlignment="1">
      <alignment horizontal="right" vertical="center" indent="1"/>
    </xf>
    <xf numFmtId="0" fontId="155" fillId="8" borderId="74" xfId="0" applyFont="1" applyFill="1" applyBorder="1" applyAlignment="1">
      <alignment horizontal="right" vertical="center" indent="1"/>
    </xf>
    <xf numFmtId="0" fontId="155" fillId="4" borderId="79" xfId="0" applyFont="1" applyFill="1" applyBorder="1" applyAlignment="1">
      <alignment horizontal="left"/>
    </xf>
    <xf numFmtId="0" fontId="155" fillId="4" borderId="15" xfId="0" applyFont="1" applyFill="1" applyBorder="1" applyAlignment="1">
      <alignment horizontal="left"/>
    </xf>
    <xf numFmtId="0" fontId="155" fillId="4" borderId="15" xfId="0" applyFont="1" applyFill="1" applyBorder="1" applyAlignment="1">
      <alignment horizontal="center" vertical="center"/>
    </xf>
    <xf numFmtId="0" fontId="142" fillId="0" borderId="15" xfId="0" applyFont="1" applyBorder="1"/>
    <xf numFmtId="0" fontId="155" fillId="4" borderId="15" xfId="0" applyFont="1" applyFill="1" applyBorder="1" applyAlignment="1">
      <alignment horizontal="left" vertical="center"/>
    </xf>
    <xf numFmtId="14" fontId="155" fillId="4" borderId="15" xfId="0" applyNumberFormat="1" applyFont="1" applyFill="1" applyBorder="1" applyAlignment="1">
      <alignment horizontal="left" vertical="center"/>
    </xf>
    <xf numFmtId="0" fontId="155" fillId="4" borderId="15" xfId="0" applyFont="1" applyFill="1" applyBorder="1" applyAlignment="1">
      <alignment horizontal="right" vertical="center" indent="1"/>
    </xf>
    <xf numFmtId="0" fontId="142" fillId="0" borderId="15" xfId="0" applyFont="1" applyBorder="1" applyAlignment="1">
      <alignment horizontal="right" vertical="center" indent="1"/>
    </xf>
    <xf numFmtId="0" fontId="142" fillId="0" borderId="16" xfId="0" applyFont="1" applyBorder="1" applyAlignment="1">
      <alignment horizontal="right" vertical="center" indent="1"/>
    </xf>
    <xf numFmtId="0" fontId="80" fillId="5" borderId="80" xfId="0" applyFont="1" applyFill="1" applyBorder="1" applyAlignment="1">
      <alignment horizontal="left" vertical="center"/>
    </xf>
    <xf numFmtId="0" fontId="80" fillId="8" borderId="80" xfId="0" applyFont="1" applyFill="1" applyBorder="1" applyAlignment="1">
      <alignment horizontal="left" vertical="center"/>
    </xf>
    <xf numFmtId="0" fontId="142" fillId="0" borderId="0" xfId="0" applyFont="1" applyAlignment="1">
      <alignment horizontal="left" vertical="center"/>
    </xf>
    <xf numFmtId="0" fontId="80" fillId="8" borderId="81" xfId="0" applyFont="1" applyFill="1" applyBorder="1" applyAlignment="1">
      <alignment horizontal="left" vertical="center"/>
    </xf>
    <xf numFmtId="1" fontId="154" fillId="0" borderId="6" xfId="0" applyNumberFormat="1" applyFont="1" applyBorder="1" applyAlignment="1">
      <alignment horizontal="center" vertical="center"/>
    </xf>
    <xf numFmtId="0" fontId="28" fillId="0" borderId="82" xfId="0" applyFont="1" applyBorder="1" applyAlignment="1">
      <alignment vertical="center"/>
    </xf>
    <xf numFmtId="0" fontId="28" fillId="0" borderId="83" xfId="0" applyFont="1" applyBorder="1" applyAlignment="1">
      <alignment vertical="center"/>
    </xf>
    <xf numFmtId="0" fontId="80" fillId="5" borderId="85" xfId="0" applyFont="1" applyFill="1" applyBorder="1" applyAlignment="1">
      <alignment horizontal="left" vertical="center"/>
    </xf>
    <xf numFmtId="0" fontId="80" fillId="8" borderId="85" xfId="0" applyFont="1" applyFill="1" applyBorder="1" applyAlignment="1">
      <alignment horizontal="left" vertical="center"/>
    </xf>
    <xf numFmtId="0" fontId="80" fillId="5" borderId="87" xfId="0" applyFont="1" applyFill="1" applyBorder="1" applyAlignment="1">
      <alignment horizontal="left" vertical="center"/>
    </xf>
    <xf numFmtId="0" fontId="80" fillId="5" borderId="88" xfId="0" applyFont="1" applyFill="1" applyBorder="1" applyAlignment="1">
      <alignment horizontal="left" vertical="center"/>
    </xf>
    <xf numFmtId="0" fontId="80" fillId="5" borderId="84" xfId="0" applyFont="1" applyFill="1" applyBorder="1" applyAlignment="1">
      <alignment horizontal="center" vertical="center"/>
    </xf>
    <xf numFmtId="0" fontId="80" fillId="8" borderId="84" xfId="0" applyFont="1" applyFill="1" applyBorder="1" applyAlignment="1">
      <alignment horizontal="center" vertical="center"/>
    </xf>
    <xf numFmtId="1" fontId="80" fillId="8" borderId="84" xfId="0" applyNumberFormat="1" applyFont="1" applyFill="1" applyBorder="1" applyAlignment="1">
      <alignment horizontal="center" vertical="center"/>
    </xf>
    <xf numFmtId="0" fontId="80" fillId="5" borderId="86" xfId="0" applyFont="1" applyFill="1" applyBorder="1" applyAlignment="1">
      <alignment horizontal="center" vertical="center"/>
    </xf>
    <xf numFmtId="0" fontId="80" fillId="8" borderId="81" xfId="0" applyFont="1" applyFill="1" applyBorder="1" applyAlignment="1">
      <alignment horizontal="center" vertical="center"/>
    </xf>
    <xf numFmtId="0" fontId="80" fillId="8" borderId="80" xfId="0" applyFont="1" applyFill="1" applyBorder="1" applyAlignment="1">
      <alignment horizontal="center" vertical="center"/>
    </xf>
    <xf numFmtId="1" fontId="142" fillId="0" borderId="0" xfId="0" applyNumberFormat="1" applyFont="1" applyAlignment="1">
      <alignment horizontal="center" vertical="center"/>
    </xf>
    <xf numFmtId="0" fontId="28" fillId="0" borderId="82" xfId="0" applyFont="1" applyBorder="1" applyAlignment="1">
      <alignment horizontal="left" vertical="center"/>
    </xf>
    <xf numFmtId="0" fontId="28" fillId="0" borderId="82" xfId="0" applyFont="1" applyBorder="1" applyAlignment="1">
      <alignment horizontal="center" vertical="center"/>
    </xf>
    <xf numFmtId="0" fontId="80" fillId="5" borderId="80" xfId="0" applyFont="1" applyFill="1" applyBorder="1" applyAlignment="1">
      <alignment horizontal="center" vertical="center"/>
    </xf>
    <xf numFmtId="0" fontId="80" fillId="5" borderId="87" xfId="0" applyFont="1" applyFill="1" applyBorder="1" applyAlignment="1">
      <alignment horizontal="center" vertical="center"/>
    </xf>
    <xf numFmtId="0" fontId="142" fillId="0" borderId="0" xfId="0" applyFont="1" applyAlignment="1">
      <alignment horizontal="center" vertical="center"/>
    </xf>
    <xf numFmtId="0" fontId="42" fillId="18" borderId="0" xfId="9" applyFont="1" applyFill="1" applyAlignment="1">
      <alignment horizontal="left" vertical="center" indent="1"/>
    </xf>
    <xf numFmtId="0" fontId="42" fillId="19" borderId="0" xfId="9" applyFont="1" applyFill="1" applyAlignment="1">
      <alignment horizontal="left" vertical="center" indent="1"/>
    </xf>
    <xf numFmtId="0" fontId="42" fillId="30" borderId="0" xfId="9" applyFont="1" applyFill="1" applyAlignment="1">
      <alignment horizontal="left" vertical="center" indent="1"/>
    </xf>
    <xf numFmtId="0" fontId="42" fillId="31" borderId="0" xfId="9" applyFont="1" applyFill="1" applyAlignment="1">
      <alignment horizontal="left" vertical="center" indent="1"/>
    </xf>
    <xf numFmtId="0" fontId="42" fillId="17" borderId="52" xfId="9" applyFont="1" applyFill="1" applyBorder="1" applyAlignment="1">
      <alignment horizontal="left" vertical="center" indent="1"/>
    </xf>
    <xf numFmtId="0" fontId="46" fillId="17" borderId="52" xfId="9" applyFont="1" applyFill="1" applyBorder="1" applyAlignment="1">
      <alignment horizontal="left" vertical="center" indent="1"/>
    </xf>
    <xf numFmtId="0" fontId="35" fillId="0" borderId="0" xfId="9" applyFont="1" applyAlignment="1">
      <alignment vertical="center"/>
    </xf>
    <xf numFmtId="0" fontId="43" fillId="0" borderId="10" xfId="9" applyFont="1" applyBorder="1" applyAlignment="1">
      <alignment vertical="center"/>
    </xf>
    <xf numFmtId="0" fontId="156" fillId="0" borderId="0" xfId="9" applyFont="1" applyAlignment="1">
      <alignment vertical="center"/>
    </xf>
    <xf numFmtId="0" fontId="43" fillId="0" borderId="15" xfId="9" applyFont="1" applyBorder="1" applyAlignment="1">
      <alignment vertical="center"/>
    </xf>
    <xf numFmtId="0" fontId="43" fillId="0" borderId="16" xfId="9" applyFont="1" applyBorder="1" applyAlignment="1">
      <alignment vertical="center"/>
    </xf>
    <xf numFmtId="0" fontId="152" fillId="0" borderId="0" xfId="0" applyFont="1" applyBorder="1" applyAlignment="1">
      <alignment horizontal="center" vertical="center"/>
    </xf>
    <xf numFmtId="0" fontId="142" fillId="0" borderId="0" xfId="0" applyFont="1" applyBorder="1" applyAlignment="1">
      <alignment vertical="center"/>
    </xf>
    <xf numFmtId="164" fontId="23" fillId="0" borderId="0" xfId="3" applyNumberFormat="1" applyFont="1" applyFill="1" applyBorder="1" applyAlignment="1" applyProtection="1">
      <alignment wrapText="1" shrinkToFit="1"/>
    </xf>
    <xf numFmtId="0" fontId="115" fillId="0" borderId="2" xfId="3" applyFont="1" applyFill="1" applyBorder="1" applyAlignment="1" applyProtection="1">
      <alignment horizontal="center" vertical="center" wrapText="1" shrinkToFit="1"/>
    </xf>
    <xf numFmtId="0" fontId="71" fillId="14" borderId="11" xfId="3" applyFont="1" applyFill="1" applyBorder="1" applyAlignment="1" applyProtection="1">
      <alignment vertical="center" textRotation="90" wrapText="1" shrinkToFit="1"/>
    </xf>
    <xf numFmtId="0" fontId="72" fillId="14" borderId="11" xfId="3" applyFont="1" applyFill="1" applyBorder="1" applyAlignment="1" applyProtection="1">
      <alignment vertical="center" textRotation="90" wrapText="1" shrinkToFit="1"/>
    </xf>
    <xf numFmtId="0" fontId="70" fillId="14" borderId="11" xfId="3" applyNumberFormat="1" applyFont="1" applyFill="1" applyBorder="1" applyAlignment="1" applyProtection="1">
      <alignment horizontal="center" vertical="center"/>
    </xf>
    <xf numFmtId="0" fontId="86" fillId="14" borderId="11" xfId="3" applyFont="1" applyFill="1" applyBorder="1" applyAlignment="1" applyProtection="1">
      <alignment horizontal="left" vertical="center" wrapText="1" indent="1" shrinkToFit="1"/>
    </xf>
    <xf numFmtId="0" fontId="86" fillId="14" borderId="0" xfId="3" applyFont="1" applyFill="1" applyBorder="1" applyAlignment="1" applyProtection="1">
      <alignment horizontal="left" vertical="center"/>
    </xf>
    <xf numFmtId="0" fontId="35" fillId="14" borderId="11" xfId="3" applyFont="1" applyFill="1" applyBorder="1" applyAlignment="1" applyProtection="1">
      <alignment horizontal="left" vertical="top" textRotation="90"/>
    </xf>
    <xf numFmtId="0" fontId="35" fillId="14" borderId="11" xfId="3" applyFont="1" applyFill="1" applyBorder="1" applyAlignment="1" applyProtection="1">
      <alignment horizontal="left" vertical="center" textRotation="90"/>
    </xf>
    <xf numFmtId="0" fontId="38" fillId="14" borderId="12" xfId="3" applyNumberFormat="1" applyFont="1" applyFill="1" applyBorder="1" applyProtection="1"/>
    <xf numFmtId="0" fontId="35" fillId="14" borderId="11" xfId="3" applyFont="1" applyFill="1" applyBorder="1" applyAlignment="1" applyProtection="1">
      <alignment horizontal="left" textRotation="90"/>
    </xf>
    <xf numFmtId="0" fontId="35" fillId="14" borderId="12" xfId="3" applyFont="1" applyFill="1" applyBorder="1" applyAlignment="1" applyProtection="1">
      <alignment horizontal="left" vertical="top" textRotation="90"/>
    </xf>
    <xf numFmtId="0" fontId="64" fillId="14" borderId="11" xfId="3" applyNumberFormat="1" applyFont="1" applyFill="1" applyBorder="1" applyProtection="1"/>
    <xf numFmtId="0" fontId="38" fillId="14" borderId="11" xfId="3" applyNumberFormat="1" applyFont="1" applyFill="1" applyBorder="1" applyProtection="1"/>
    <xf numFmtId="0" fontId="113" fillId="12" borderId="0" xfId="3" applyFont="1" applyFill="1" applyBorder="1" applyAlignment="1" applyProtection="1">
      <alignment vertical="center" wrapText="1"/>
    </xf>
    <xf numFmtId="0" fontId="113" fillId="12" borderId="0" xfId="3" applyFont="1" applyFill="1" applyBorder="1" applyAlignment="1" applyProtection="1">
      <alignment vertical="center"/>
    </xf>
    <xf numFmtId="0" fontId="114" fillId="12" borderId="15" xfId="3" applyFont="1" applyFill="1" applyBorder="1" applyAlignment="1" applyProtection="1">
      <alignment vertical="center" wrapText="1" shrinkToFit="1"/>
    </xf>
    <xf numFmtId="0" fontId="40" fillId="3" borderId="0" xfId="3" applyFont="1" applyFill="1" applyBorder="1" applyAlignment="1" applyProtection="1">
      <alignment horizontal="center" vertical="center" wrapText="1" shrinkToFit="1"/>
    </xf>
    <xf numFmtId="0" fontId="38" fillId="3" borderId="0" xfId="3" applyFont="1" applyFill="1" applyAlignment="1" applyProtection="1">
      <alignment horizontal="left" vertical="center"/>
    </xf>
    <xf numFmtId="0" fontId="45" fillId="3" borderId="0" xfId="3" applyNumberFormat="1" applyFont="1" applyFill="1" applyBorder="1" applyAlignment="1" applyProtection="1">
      <alignment horizontal="center" vertical="center" wrapText="1" shrinkToFit="1"/>
      <protection hidden="1"/>
    </xf>
    <xf numFmtId="0" fontId="67" fillId="3" borderId="0" xfId="3" applyFont="1" applyFill="1" applyBorder="1" applyAlignment="1" applyProtection="1">
      <alignment horizontal="center" vertical="center" wrapText="1"/>
    </xf>
    <xf numFmtId="0" fontId="67" fillId="3" borderId="0" xfId="3" applyFont="1" applyFill="1" applyBorder="1" applyAlignment="1" applyProtection="1">
      <alignment horizontal="center" vertical="center"/>
    </xf>
    <xf numFmtId="0" fontId="114" fillId="3" borderId="0" xfId="3" applyFont="1" applyFill="1" applyBorder="1" applyAlignment="1" applyProtection="1">
      <alignment horizontal="right" vertical="center" wrapText="1" shrinkToFit="1"/>
    </xf>
    <xf numFmtId="0" fontId="114" fillId="3" borderId="0" xfId="3" applyFont="1" applyFill="1" applyBorder="1" applyAlignment="1" applyProtection="1">
      <alignment vertical="center" wrapText="1" shrinkToFit="1"/>
    </xf>
    <xf numFmtId="49" fontId="57" fillId="3" borderId="0" xfId="3" applyNumberFormat="1" applyFont="1" applyFill="1" applyBorder="1" applyAlignment="1" applyProtection="1">
      <alignment vertical="center" wrapText="1"/>
    </xf>
    <xf numFmtId="0" fontId="38" fillId="3" borderId="0" xfId="3" applyNumberFormat="1" applyFont="1" applyFill="1" applyAlignment="1" applyProtection="1">
      <alignment horizontal="left" vertical="center"/>
    </xf>
    <xf numFmtId="0" fontId="78" fillId="3" borderId="0" xfId="3" applyFont="1" applyFill="1" applyBorder="1" applyAlignment="1" applyProtection="1">
      <alignment horizontal="right" vertical="top" wrapText="1" shrinkToFit="1"/>
    </xf>
    <xf numFmtId="0" fontId="45" fillId="3" borderId="0" xfId="3" applyNumberFormat="1" applyFont="1" applyFill="1" applyBorder="1" applyAlignment="1" applyProtection="1">
      <alignment horizontal="left" vertical="center" indent="1"/>
    </xf>
    <xf numFmtId="0" fontId="37" fillId="3" borderId="0" xfId="3" applyFont="1" applyFill="1" applyBorder="1" applyProtection="1">
      <protection hidden="1"/>
    </xf>
    <xf numFmtId="0" fontId="45" fillId="3" borderId="0" xfId="3" applyFont="1" applyFill="1" applyBorder="1" applyProtection="1">
      <protection hidden="1"/>
    </xf>
    <xf numFmtId="0" fontId="54" fillId="3" borderId="0" xfId="3" applyFont="1" applyFill="1" applyBorder="1" applyProtection="1">
      <protection hidden="1"/>
    </xf>
    <xf numFmtId="0" fontId="45" fillId="3" borderId="0" xfId="3" applyFont="1" applyFill="1" applyBorder="1" applyAlignment="1" applyProtection="1">
      <alignment horizontal="center"/>
      <protection hidden="1"/>
    </xf>
    <xf numFmtId="0" fontId="56" fillId="3" borderId="0" xfId="3" applyNumberFormat="1" applyFont="1" applyFill="1" applyProtection="1"/>
    <xf numFmtId="0" fontId="38" fillId="3" borderId="0" xfId="3" applyFont="1" applyFill="1" applyBorder="1" applyAlignment="1" applyProtection="1">
      <alignment wrapText="1" shrinkToFit="1"/>
    </xf>
    <xf numFmtId="0" fontId="19" fillId="0" borderId="0" xfId="3" applyNumberFormat="1" applyFont="1" applyFill="1" applyBorder="1" applyAlignment="1" applyProtection="1">
      <alignment wrapText="1" shrinkToFit="1"/>
    </xf>
    <xf numFmtId="0" fontId="159" fillId="3" borderId="28" xfId="3" applyNumberFormat="1" applyFont="1" applyFill="1" applyBorder="1" applyAlignment="1" applyProtection="1">
      <alignment vertical="top" wrapText="1" shrinkToFit="1"/>
    </xf>
    <xf numFmtId="164" fontId="64" fillId="3" borderId="0" xfId="3" applyNumberFormat="1" applyFont="1" applyFill="1" applyBorder="1" applyAlignment="1" applyProtection="1">
      <alignment wrapText="1"/>
    </xf>
    <xf numFmtId="0" fontId="159" fillId="3" borderId="11" xfId="3" applyNumberFormat="1" applyFont="1" applyFill="1" applyBorder="1" applyAlignment="1" applyProtection="1">
      <alignment vertical="top" wrapText="1" shrinkToFit="1"/>
    </xf>
    <xf numFmtId="0" fontId="159" fillId="3" borderId="0" xfId="3" applyNumberFormat="1" applyFont="1" applyFill="1" applyBorder="1" applyAlignment="1" applyProtection="1">
      <alignment vertical="top" wrapText="1" shrinkToFit="1"/>
    </xf>
    <xf numFmtId="49" fontId="45" fillId="5" borderId="91" xfId="0" applyNumberFormat="1" applyFont="1" applyFill="1" applyBorder="1" applyAlignment="1">
      <alignment horizontal="left" vertical="center"/>
    </xf>
    <xf numFmtId="0" fontId="90" fillId="14" borderId="24" xfId="8" applyFont="1" applyFill="1" applyBorder="1" applyAlignment="1">
      <alignment horizontal="left" vertical="center"/>
    </xf>
    <xf numFmtId="0" fontId="40" fillId="3" borderId="25" xfId="8" applyFont="1" applyFill="1" applyBorder="1" applyAlignment="1">
      <alignment horizontal="left" vertical="center"/>
    </xf>
    <xf numFmtId="0" fontId="40" fillId="3" borderId="30" xfId="8" applyFont="1" applyFill="1" applyBorder="1" applyAlignment="1">
      <alignment horizontal="left" vertical="center"/>
    </xf>
    <xf numFmtId="0" fontId="40" fillId="3" borderId="26" xfId="8" applyFont="1" applyFill="1" applyBorder="1" applyAlignment="1">
      <alignment horizontal="left" vertical="center"/>
    </xf>
    <xf numFmtId="0" fontId="72" fillId="0" borderId="0" xfId="3" applyFont="1" applyFill="1" applyBorder="1" applyAlignment="1" applyProtection="1">
      <alignment vertical="center"/>
    </xf>
    <xf numFmtId="0" fontId="54" fillId="0" borderId="0" xfId="3" quotePrefix="1" applyNumberFormat="1" applyFont="1" applyBorder="1" applyAlignment="1" applyProtection="1">
      <alignment horizontal="left" vertical="center" indent="2"/>
    </xf>
    <xf numFmtId="0" fontId="54" fillId="0" borderId="10" xfId="3" quotePrefix="1" applyNumberFormat="1" applyFont="1" applyBorder="1" applyAlignment="1" applyProtection="1">
      <alignment horizontal="left" vertical="center" indent="2"/>
    </xf>
    <xf numFmtId="0" fontId="95" fillId="3" borderId="0" xfId="3" applyFont="1" applyFill="1" applyBorder="1" applyAlignment="1" applyProtection="1">
      <alignment horizontal="left" vertical="center"/>
    </xf>
    <xf numFmtId="0" fontId="3" fillId="3" borderId="0" xfId="0" applyFont="1" applyFill="1" applyAlignment="1">
      <alignment vertical="center"/>
    </xf>
    <xf numFmtId="0" fontId="35" fillId="0" borderId="0" xfId="3" applyFont="1" applyFill="1" applyBorder="1" applyProtection="1"/>
    <xf numFmtId="0" fontId="35" fillId="3" borderId="0" xfId="3" applyFont="1" applyFill="1" applyBorder="1" applyAlignment="1" applyProtection="1">
      <alignment horizontal="left"/>
    </xf>
    <xf numFmtId="0" fontId="95" fillId="3" borderId="1" xfId="3" applyFont="1" applyFill="1" applyBorder="1" applyAlignment="1" applyProtection="1">
      <alignment vertical="center"/>
    </xf>
    <xf numFmtId="0" fontId="93" fillId="3" borderId="0" xfId="3" applyFont="1" applyFill="1" applyBorder="1" applyAlignment="1" applyProtection="1">
      <alignment horizontal="right"/>
    </xf>
    <xf numFmtId="0" fontId="35" fillId="14" borderId="0" xfId="3" applyFont="1" applyFill="1" applyBorder="1" applyProtection="1"/>
    <xf numFmtId="0" fontId="35" fillId="0" borderId="5" xfId="3" applyFont="1" applyFill="1" applyBorder="1" applyProtection="1"/>
    <xf numFmtId="0" fontId="125" fillId="3" borderId="0" xfId="3" applyFont="1" applyFill="1" applyBorder="1" applyAlignment="1" applyProtection="1">
      <alignment vertical="center"/>
    </xf>
    <xf numFmtId="0" fontId="125" fillId="3" borderId="0" xfId="3" applyFont="1" applyFill="1" applyBorder="1" applyAlignment="1" applyProtection="1">
      <alignment horizontal="center" vertical="center" textRotation="90"/>
    </xf>
    <xf numFmtId="0" fontId="107" fillId="0" borderId="0" xfId="3" applyFont="1" applyProtection="1"/>
    <xf numFmtId="0" fontId="92" fillId="3" borderId="0" xfId="3" applyFont="1" applyFill="1" applyProtection="1"/>
    <xf numFmtId="0" fontId="165" fillId="3" borderId="0" xfId="3" applyFont="1" applyFill="1" applyBorder="1" applyAlignment="1" applyProtection="1">
      <alignment horizontal="left" vertical="center"/>
    </xf>
    <xf numFmtId="0" fontId="90" fillId="3" borderId="0" xfId="3" applyFont="1" applyFill="1" applyBorder="1" applyAlignment="1" applyProtection="1">
      <alignment vertical="center" wrapText="1" shrinkToFit="1"/>
    </xf>
    <xf numFmtId="0" fontId="56" fillId="3" borderId="0" xfId="3" applyFont="1" applyFill="1" applyBorder="1" applyAlignment="1" applyProtection="1">
      <alignment vertical="center" wrapText="1" shrinkToFit="1"/>
    </xf>
    <xf numFmtId="0" fontId="126" fillId="3" borderId="0" xfId="3" applyFont="1" applyFill="1" applyBorder="1" applyAlignment="1" applyProtection="1">
      <alignment vertical="center"/>
    </xf>
    <xf numFmtId="0" fontId="20" fillId="3" borderId="0" xfId="0" applyFont="1" applyFill="1" applyBorder="1" applyAlignment="1" applyProtection="1">
      <alignment vertical="center"/>
    </xf>
    <xf numFmtId="0" fontId="35" fillId="3" borderId="0" xfId="3" applyFont="1" applyFill="1" applyBorder="1" applyAlignment="1" applyProtection="1">
      <alignment horizontal="left" vertical="center"/>
    </xf>
    <xf numFmtId="0" fontId="11" fillId="3" borderId="0" xfId="0" applyFont="1" applyFill="1" applyAlignment="1" applyProtection="1">
      <alignment vertical="center"/>
    </xf>
    <xf numFmtId="0" fontId="129" fillId="29" borderId="7" xfId="0" applyFont="1" applyFill="1" applyBorder="1" applyAlignment="1">
      <alignment vertical="center" wrapText="1" shrinkToFit="1"/>
    </xf>
    <xf numFmtId="0" fontId="129" fillId="4" borderId="0" xfId="0" applyFont="1" applyFill="1" applyAlignment="1">
      <alignment horizontal="left"/>
    </xf>
    <xf numFmtId="0" fontId="129" fillId="4" borderId="76" xfId="0" applyFont="1" applyFill="1" applyBorder="1" applyAlignment="1">
      <alignment horizontal="left"/>
    </xf>
    <xf numFmtId="0" fontId="129" fillId="0" borderId="76" xfId="0" applyFont="1" applyBorder="1"/>
    <xf numFmtId="0" fontId="129" fillId="4" borderId="15" xfId="0" applyFont="1" applyFill="1" applyBorder="1" applyAlignment="1">
      <alignment horizontal="left"/>
    </xf>
    <xf numFmtId="0" fontId="37" fillId="0" borderId="0" xfId="9" applyFont="1" applyAlignment="1">
      <alignment vertical="center"/>
    </xf>
    <xf numFmtId="0" fontId="37" fillId="4" borderId="76" xfId="1" applyFont="1" applyFill="1" applyBorder="1" applyAlignment="1">
      <alignment horizontal="left"/>
    </xf>
    <xf numFmtId="0" fontId="23" fillId="0" borderId="0" xfId="3" applyFont="1" applyBorder="1" applyAlignment="1" applyProtection="1">
      <alignment vertical="center"/>
    </xf>
    <xf numFmtId="164" fontId="100" fillId="3" borderId="0" xfId="3" applyNumberFormat="1" applyFont="1" applyFill="1" applyBorder="1" applyAlignment="1" applyProtection="1">
      <alignment wrapText="1" shrinkToFit="1"/>
    </xf>
    <xf numFmtId="0" fontId="23" fillId="0" borderId="0" xfId="3" applyFont="1" applyFill="1" applyBorder="1" applyProtection="1"/>
    <xf numFmtId="0" fontId="12" fillId="0" borderId="0" xfId="3" applyFont="1" applyFill="1" applyBorder="1" applyProtection="1"/>
    <xf numFmtId="0" fontId="23" fillId="0" borderId="0" xfId="3" quotePrefix="1" applyNumberFormat="1" applyFont="1" applyFill="1" applyBorder="1" applyAlignment="1" applyProtection="1">
      <alignment wrapText="1" shrinkToFit="1"/>
    </xf>
    <xf numFmtId="1" fontId="120" fillId="0" borderId="4" xfId="3" applyNumberFormat="1" applyFont="1" applyFill="1" applyBorder="1" applyAlignment="1" applyProtection="1">
      <alignment horizontal="center" vertical="center" wrapText="1" shrinkToFit="1"/>
      <protection locked="0"/>
    </xf>
    <xf numFmtId="0" fontId="125" fillId="0" borderId="0" xfId="3" applyFont="1" applyFill="1" applyBorder="1" applyAlignment="1" applyProtection="1">
      <alignment horizontal="left" vertical="center"/>
    </xf>
    <xf numFmtId="0" fontId="121" fillId="12" borderId="0" xfId="3" applyFont="1" applyFill="1" applyBorder="1" applyAlignment="1" applyProtection="1">
      <alignment horizontal="center" vertical="center"/>
    </xf>
    <xf numFmtId="0" fontId="125" fillId="0" borderId="0" xfId="3" applyFont="1" applyFill="1" applyBorder="1" applyAlignment="1" applyProtection="1">
      <alignment horizontal="left"/>
    </xf>
    <xf numFmtId="0" fontId="129" fillId="0" borderId="0" xfId="3" applyFont="1" applyFill="1" applyBorder="1" applyAlignment="1" applyProtection="1">
      <alignment horizontal="right" wrapText="1" shrinkToFit="1"/>
    </xf>
    <xf numFmtId="49" fontId="37" fillId="0" borderId="4" xfId="3" applyNumberFormat="1" applyFont="1" applyFill="1" applyBorder="1" applyAlignment="1" applyProtection="1">
      <alignment horizontal="left" vertical="top"/>
    </xf>
    <xf numFmtId="0" fontId="71" fillId="14" borderId="12" xfId="3" applyFont="1" applyFill="1" applyBorder="1" applyAlignment="1" applyProtection="1">
      <alignment vertical="center" textRotation="90" wrapText="1" shrinkToFit="1"/>
    </xf>
    <xf numFmtId="0" fontId="125" fillId="0" borderId="0" xfId="3" applyFont="1" applyFill="1" applyBorder="1" applyAlignment="1" applyProtection="1">
      <alignment horizontal="center" vertical="center"/>
    </xf>
    <xf numFmtId="0" fontId="16" fillId="0" borderId="0" xfId="0" applyFont="1" applyAlignment="1">
      <alignment horizontal="center" vertical="center"/>
    </xf>
    <xf numFmtId="0" fontId="56" fillId="0" borderId="0" xfId="3" applyFont="1" applyBorder="1" applyAlignment="1" applyProtection="1">
      <alignment vertical="center"/>
    </xf>
    <xf numFmtId="0" fontId="56" fillId="0" borderId="0" xfId="3" applyFont="1" applyFill="1" applyBorder="1" applyAlignment="1" applyProtection="1">
      <alignment vertical="center" wrapText="1" shrinkToFit="1"/>
      <protection locked="0"/>
    </xf>
    <xf numFmtId="49" fontId="57" fillId="3" borderId="0" xfId="3" applyNumberFormat="1" applyFont="1" applyFill="1" applyBorder="1" applyAlignment="1" applyProtection="1">
      <alignment vertical="center" wrapText="1" shrinkToFit="1"/>
    </xf>
    <xf numFmtId="0" fontId="56" fillId="0" borderId="0" xfId="3" applyFont="1" applyFill="1" applyBorder="1" applyAlignment="1" applyProtection="1">
      <alignment horizontal="left" vertical="center" wrapText="1" shrinkToFit="1"/>
      <protection locked="0"/>
    </xf>
    <xf numFmtId="0" fontId="35" fillId="3" borderId="0" xfId="3" applyNumberFormat="1" applyFont="1" applyFill="1" applyBorder="1" applyAlignment="1" applyProtection="1">
      <alignment horizontal="left" vertical="center" wrapText="1" shrinkToFit="1"/>
      <protection locked="0"/>
    </xf>
    <xf numFmtId="0" fontId="56" fillId="3" borderId="0" xfId="3" applyFont="1" applyFill="1" applyBorder="1" applyAlignment="1" applyProtection="1">
      <alignment horizontal="left" vertical="center" wrapText="1" shrinkToFit="1"/>
      <protection locked="0"/>
    </xf>
    <xf numFmtId="0" fontId="35" fillId="0" borderId="0" xfId="3" applyFont="1" applyFill="1" applyBorder="1" applyAlignment="1" applyProtection="1">
      <alignment horizontal="center" vertical="center" wrapText="1" shrinkToFit="1"/>
      <protection locked="0"/>
    </xf>
    <xf numFmtId="49" fontId="93" fillId="0" borderId="0" xfId="3" applyNumberFormat="1" applyFont="1" applyFill="1" applyBorder="1" applyAlignment="1" applyProtection="1">
      <alignment horizontal="left" vertical="center" indent="1"/>
    </xf>
    <xf numFmtId="0" fontId="16" fillId="0" borderId="0" xfId="0" applyFont="1" applyAlignment="1">
      <alignment vertical="center"/>
    </xf>
    <xf numFmtId="49" fontId="125" fillId="0" borderId="0" xfId="3" applyNumberFormat="1" applyFont="1" applyFill="1" applyBorder="1" applyAlignment="1" applyProtection="1">
      <alignment vertical="top"/>
    </xf>
    <xf numFmtId="0" fontId="168" fillId="0" borderId="0" xfId="0" applyFont="1" applyBorder="1" applyAlignment="1">
      <alignment vertical="center"/>
    </xf>
    <xf numFmtId="166" fontId="68" fillId="3" borderId="0" xfId="3" applyNumberFormat="1" applyFont="1" applyFill="1" applyBorder="1" applyAlignment="1" applyProtection="1">
      <alignment vertical="center"/>
    </xf>
    <xf numFmtId="0" fontId="125" fillId="2" borderId="0" xfId="3" applyFont="1" applyFill="1" applyBorder="1" applyAlignment="1" applyProtection="1">
      <alignment horizontal="left" vertical="top" wrapText="1"/>
    </xf>
    <xf numFmtId="0" fontId="125" fillId="0" borderId="0" xfId="3" applyFont="1" applyBorder="1" applyAlignment="1" applyProtection="1">
      <alignment horizontal="left"/>
    </xf>
    <xf numFmtId="0" fontId="40" fillId="14" borderId="11" xfId="3" applyFont="1" applyFill="1" applyBorder="1" applyAlignment="1" applyProtection="1">
      <alignment vertical="center"/>
    </xf>
    <xf numFmtId="0" fontId="77" fillId="0" borderId="0" xfId="3" applyFont="1" applyFill="1" applyBorder="1" applyAlignment="1" applyProtection="1">
      <alignment horizontal="center" vertical="center" wrapText="1" shrinkToFit="1"/>
    </xf>
    <xf numFmtId="0" fontId="40" fillId="14" borderId="0" xfId="3" applyFont="1" applyFill="1" applyBorder="1" applyAlignment="1" applyProtection="1">
      <alignment vertical="center"/>
    </xf>
    <xf numFmtId="0" fontId="151" fillId="0" borderId="0" xfId="3" applyFont="1" applyFill="1" applyBorder="1" applyAlignment="1" applyProtection="1">
      <alignment vertical="center" wrapText="1" shrinkToFit="1"/>
    </xf>
    <xf numFmtId="0" fontId="37" fillId="3" borderId="0" xfId="3" applyNumberFormat="1" applyFont="1" applyFill="1" applyBorder="1" applyAlignment="1" applyProtection="1">
      <alignment wrapText="1" shrinkToFit="1"/>
    </xf>
    <xf numFmtId="1" fontId="120" fillId="0" borderId="0" xfId="3" applyNumberFormat="1" applyFont="1" applyFill="1" applyBorder="1" applyAlignment="1" applyProtection="1">
      <alignment horizontal="center" vertical="center" wrapText="1" shrinkToFit="1"/>
      <protection locked="0"/>
    </xf>
    <xf numFmtId="0" fontId="37" fillId="3" borderId="0" xfId="3" applyNumberFormat="1" applyFont="1" applyFill="1" applyBorder="1" applyAlignment="1" applyProtection="1">
      <alignment vertical="center" wrapText="1" shrinkToFit="1"/>
    </xf>
    <xf numFmtId="0" fontId="64" fillId="3" borderId="0" xfId="3" applyNumberFormat="1" applyFont="1" applyFill="1" applyBorder="1" applyAlignment="1" applyProtection="1">
      <alignment vertical="top" wrapText="1" shrinkToFit="1"/>
    </xf>
    <xf numFmtId="0" fontId="35" fillId="3" borderId="0" xfId="3" applyFont="1" applyFill="1" applyBorder="1" applyAlignment="1" applyProtection="1">
      <alignment vertical="top" wrapText="1" shrinkToFit="1"/>
      <protection locked="0"/>
    </xf>
    <xf numFmtId="0" fontId="119" fillId="0" borderId="0" xfId="3" applyNumberFormat="1" applyFont="1" applyBorder="1" applyAlignment="1" applyProtection="1">
      <alignment vertical="center" wrapText="1" shrinkToFit="1"/>
    </xf>
    <xf numFmtId="166" fontId="57" fillId="0" borderId="0" xfId="3" applyNumberFormat="1" applyFont="1" applyFill="1" applyBorder="1" applyAlignment="1" applyProtection="1">
      <alignment horizontal="right" vertical="center" wrapText="1" indent="1" shrinkToFit="1"/>
      <protection locked="0"/>
    </xf>
    <xf numFmtId="166" fontId="67" fillId="0" borderId="0" xfId="3" applyNumberFormat="1" applyFont="1" applyFill="1" applyBorder="1" applyAlignment="1" applyProtection="1">
      <alignment horizontal="right" vertical="center" wrapText="1" indent="1" shrinkToFit="1"/>
    </xf>
    <xf numFmtId="0" fontId="119" fillId="0" borderId="0" xfId="3" applyNumberFormat="1" applyFont="1" applyFill="1" applyBorder="1" applyAlignment="1" applyProtection="1">
      <alignment horizontal="center" vertical="center" wrapText="1" shrinkToFit="1"/>
    </xf>
    <xf numFmtId="0" fontId="45" fillId="0" borderId="0" xfId="3" applyNumberFormat="1" applyFont="1" applyFill="1" applyBorder="1" applyAlignment="1" applyProtection="1">
      <alignment horizontal="left" vertical="center" wrapText="1" shrinkToFit="1"/>
    </xf>
    <xf numFmtId="0" fontId="68" fillId="0" borderId="0" xfId="3" applyNumberFormat="1" applyFont="1" applyFill="1" applyBorder="1" applyAlignment="1" applyProtection="1">
      <alignment horizontal="left" vertical="center"/>
    </xf>
    <xf numFmtId="0" fontId="54" fillId="0" borderId="0" xfId="3" applyNumberFormat="1" applyFont="1" applyFill="1" applyBorder="1" applyAlignment="1" applyProtection="1">
      <alignment horizontal="left" vertical="center"/>
    </xf>
    <xf numFmtId="0" fontId="54" fillId="0" borderId="0" xfId="3" applyNumberFormat="1" applyFont="1" applyFill="1" applyBorder="1" applyAlignment="1" applyProtection="1">
      <alignment horizontal="right" vertical="center" wrapText="1" indent="1" shrinkToFit="1"/>
    </xf>
    <xf numFmtId="0" fontId="57" fillId="0" borderId="0" xfId="3" applyNumberFormat="1" applyFont="1" applyFill="1" applyBorder="1" applyAlignment="1" applyProtection="1">
      <alignment vertical="top" wrapText="1" shrinkToFit="1"/>
    </xf>
    <xf numFmtId="0" fontId="95" fillId="0" borderId="0" xfId="3" applyNumberFormat="1" applyFont="1" applyFill="1" applyBorder="1" applyAlignment="1" applyProtection="1">
      <alignment horizontal="center" vertical="center" wrapText="1" shrinkToFit="1"/>
    </xf>
    <xf numFmtId="0" fontId="67" fillId="0" borderId="0" xfId="3" applyNumberFormat="1" applyFont="1" applyFill="1" applyBorder="1" applyAlignment="1" applyProtection="1">
      <alignment horizontal="center" vertical="center"/>
    </xf>
    <xf numFmtId="0" fontId="93" fillId="0" borderId="0" xfId="3" applyNumberFormat="1" applyFont="1" applyFill="1" applyBorder="1" applyAlignment="1" applyProtection="1">
      <alignment horizontal="right" vertical="center" wrapText="1" indent="1" shrinkToFit="1"/>
    </xf>
    <xf numFmtId="0" fontId="37" fillId="0" borderId="0" xfId="3" applyNumberFormat="1" applyFont="1" applyFill="1" applyBorder="1" applyAlignment="1" applyProtection="1">
      <alignment horizontal="right" vertical="center" wrapText="1" indent="1" shrinkToFit="1"/>
    </xf>
    <xf numFmtId="0" fontId="54" fillId="0" borderId="4" xfId="3" applyNumberFormat="1" applyFont="1" applyBorder="1" applyAlignment="1" applyProtection="1">
      <alignment horizontal="left" vertical="center"/>
    </xf>
    <xf numFmtId="17" fontId="170" fillId="0" borderId="0" xfId="0" applyNumberFormat="1" applyFont="1" applyFill="1" applyBorder="1" applyAlignment="1">
      <alignment horizontal="center" vertical="center" wrapText="1"/>
    </xf>
    <xf numFmtId="0" fontId="170" fillId="0" borderId="0" xfId="0" applyFont="1" applyFill="1" applyBorder="1" applyAlignment="1">
      <alignment horizontal="center" vertical="center" wrapText="1"/>
    </xf>
    <xf numFmtId="166" fontId="68" fillId="0" borderId="0" xfId="3" applyNumberFormat="1" applyFont="1" applyFill="1" applyBorder="1" applyAlignment="1" applyProtection="1">
      <alignment horizontal="center" vertical="center"/>
    </xf>
    <xf numFmtId="0" fontId="106" fillId="0" borderId="0" xfId="3" applyFont="1" applyFill="1" applyBorder="1" applyAlignment="1" applyProtection="1">
      <alignment wrapText="1" shrinkToFit="1"/>
    </xf>
    <xf numFmtId="0" fontId="40" fillId="0" borderId="0" xfId="3" applyFont="1" applyFill="1" applyBorder="1" applyAlignment="1" applyProtection="1">
      <alignment vertical="top" wrapText="1"/>
    </xf>
    <xf numFmtId="0" fontId="38" fillId="12" borderId="9" xfId="3" applyNumberFormat="1" applyFont="1" applyFill="1" applyBorder="1" applyProtection="1"/>
    <xf numFmtId="49" fontId="67" fillId="12" borderId="0" xfId="3" applyNumberFormat="1" applyFont="1" applyFill="1" applyBorder="1" applyAlignment="1" applyProtection="1">
      <alignment vertical="center" wrapText="1"/>
    </xf>
    <xf numFmtId="0" fontId="122" fillId="12" borderId="10" xfId="3" applyFont="1" applyFill="1" applyBorder="1" applyAlignment="1" applyProtection="1">
      <alignment vertical="top" wrapText="1" shrinkToFit="1"/>
    </xf>
    <xf numFmtId="0" fontId="45" fillId="12" borderId="0" xfId="3" applyNumberFormat="1" applyFont="1" applyFill="1" applyBorder="1" applyAlignment="1" applyProtection="1">
      <alignment vertical="center" wrapText="1" shrinkToFit="1"/>
    </xf>
    <xf numFmtId="0" fontId="45" fillId="12" borderId="9" xfId="3" applyNumberFormat="1" applyFont="1" applyFill="1" applyBorder="1" applyAlignment="1" applyProtection="1">
      <alignment wrapText="1" shrinkToFit="1"/>
    </xf>
    <xf numFmtId="0" fontId="45" fillId="12" borderId="0" xfId="3" applyNumberFormat="1" applyFont="1" applyFill="1" applyBorder="1" applyAlignment="1" applyProtection="1">
      <alignment wrapText="1" shrinkToFit="1"/>
    </xf>
    <xf numFmtId="0" fontId="45" fillId="12" borderId="9" xfId="3" applyNumberFormat="1" applyFont="1" applyFill="1" applyBorder="1" applyAlignment="1" applyProtection="1">
      <alignment vertical="center" wrapText="1" shrinkToFit="1"/>
    </xf>
    <xf numFmtId="0" fontId="114" fillId="12" borderId="0" xfId="3" applyFont="1" applyFill="1" applyAlignment="1" applyProtection="1">
      <alignment wrapText="1" shrinkToFit="1"/>
    </xf>
    <xf numFmtId="0" fontId="37" fillId="12" borderId="14" xfId="3" applyFont="1" applyFill="1" applyBorder="1" applyProtection="1"/>
    <xf numFmtId="0" fontId="37" fillId="12" borderId="15" xfId="3" applyFont="1" applyFill="1" applyBorder="1" applyAlignment="1" applyProtection="1">
      <alignment wrapText="1"/>
    </xf>
    <xf numFmtId="0" fontId="69" fillId="12" borderId="15" xfId="3" applyFont="1" applyFill="1" applyBorder="1" applyAlignment="1" applyProtection="1">
      <alignment vertical="center"/>
    </xf>
    <xf numFmtId="0" fontId="37" fillId="2" borderId="4" xfId="3" applyFont="1" applyFill="1" applyBorder="1" applyAlignment="1" applyProtection="1">
      <alignment vertical="top"/>
    </xf>
    <xf numFmtId="3" fontId="127" fillId="0" borderId="3" xfId="3" applyNumberFormat="1" applyFont="1" applyFill="1" applyBorder="1" applyAlignment="1" applyProtection="1">
      <alignment wrapText="1" shrinkToFit="1"/>
    </xf>
    <xf numFmtId="3" fontId="38" fillId="0" borderId="0" xfId="3" applyNumberFormat="1" applyFont="1" applyProtection="1"/>
    <xf numFmtId="0" fontId="44" fillId="0" borderId="74" xfId="9" applyFont="1" applyBorder="1" applyAlignment="1">
      <alignment vertical="center"/>
    </xf>
    <xf numFmtId="0" fontId="155" fillId="5" borderId="0" xfId="0" applyFont="1" applyFill="1" applyBorder="1" applyAlignment="1">
      <alignment horizontal="right" vertical="center" indent="1"/>
    </xf>
    <xf numFmtId="0" fontId="155" fillId="8" borderId="0" xfId="0" applyFont="1" applyFill="1" applyBorder="1" applyAlignment="1">
      <alignment horizontal="right" vertical="center" indent="1"/>
    </xf>
    <xf numFmtId="0" fontId="155" fillId="5" borderId="78" xfId="0" applyFont="1" applyFill="1" applyBorder="1" applyAlignment="1">
      <alignment horizontal="right" vertical="center" indent="1"/>
    </xf>
    <xf numFmtId="0" fontId="44" fillId="0" borderId="75" xfId="9" applyFont="1" applyBorder="1" applyAlignment="1">
      <alignment vertical="center"/>
    </xf>
    <xf numFmtId="0" fontId="155" fillId="4" borderId="0" xfId="0" applyFont="1" applyFill="1" applyBorder="1" applyAlignment="1">
      <alignment horizontal="left"/>
    </xf>
    <xf numFmtId="0" fontId="44" fillId="0" borderId="76" xfId="9" applyFont="1" applyBorder="1" applyAlignment="1">
      <alignment vertical="center"/>
    </xf>
    <xf numFmtId="0" fontId="155" fillId="4" borderId="0" xfId="0" applyFont="1" applyFill="1" applyBorder="1" applyAlignment="1">
      <alignment horizontal="center" vertical="center"/>
    </xf>
    <xf numFmtId="0" fontId="142" fillId="0" borderId="0" xfId="0" applyFont="1" applyBorder="1"/>
    <xf numFmtId="0" fontId="44" fillId="0" borderId="76" xfId="9" applyFont="1" applyBorder="1" applyAlignment="1">
      <alignment vertical="center" wrapText="1"/>
    </xf>
    <xf numFmtId="0" fontId="155" fillId="4" borderId="0" xfId="0" applyFont="1" applyFill="1" applyBorder="1" applyAlignment="1">
      <alignment horizontal="left" vertical="center"/>
    </xf>
    <xf numFmtId="14" fontId="155" fillId="4" borderId="0" xfId="0" applyNumberFormat="1" applyFont="1" applyFill="1" applyBorder="1" applyAlignment="1">
      <alignment horizontal="left" vertical="center"/>
    </xf>
    <xf numFmtId="0" fontId="155" fillId="4" borderId="0" xfId="0" applyFont="1" applyFill="1" applyBorder="1" applyAlignment="1">
      <alignment horizontal="right" vertical="center" indent="1"/>
    </xf>
    <xf numFmtId="0" fontId="142" fillId="0" borderId="0" xfId="0" applyFont="1" applyBorder="1" applyAlignment="1">
      <alignment horizontal="right" vertical="center" indent="1"/>
    </xf>
    <xf numFmtId="0" fontId="44" fillId="0" borderId="77" xfId="9" applyFont="1" applyBorder="1" applyAlignment="1">
      <alignment vertical="center"/>
    </xf>
    <xf numFmtId="0" fontId="125" fillId="0" borderId="0" xfId="3" applyFont="1" applyBorder="1" applyAlignment="1" applyProtection="1">
      <alignment horizontal="center" vertical="center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3" fontId="23" fillId="0" borderId="4" xfId="3" applyNumberFormat="1" applyFont="1" applyFill="1" applyBorder="1" applyAlignment="1" applyProtection="1">
      <alignment horizontal="left"/>
    </xf>
    <xf numFmtId="0" fontId="91" fillId="0" borderId="11" xfId="3" applyFont="1" applyFill="1" applyBorder="1" applyProtection="1"/>
    <xf numFmtId="0" fontId="40" fillId="0" borderId="11" xfId="3" quotePrefix="1" applyNumberFormat="1" applyFont="1" applyFill="1" applyBorder="1" applyAlignment="1" applyProtection="1">
      <alignment horizontal="left" vertical="center"/>
    </xf>
    <xf numFmtId="0" fontId="64" fillId="3" borderId="0" xfId="3" applyFont="1" applyFill="1" applyBorder="1" applyAlignment="1" applyProtection="1">
      <alignment vertical="center"/>
    </xf>
    <xf numFmtId="0" fontId="125" fillId="0" borderId="1" xfId="3" applyFont="1" applyFill="1" applyBorder="1" applyAlignment="1" applyProtection="1">
      <alignment vertical="center"/>
    </xf>
    <xf numFmtId="49" fontId="70" fillId="27" borderId="11" xfId="3" applyNumberFormat="1" applyFont="1" applyFill="1" applyBorder="1" applyAlignment="1" applyProtection="1">
      <alignment horizontal="center" vertical="center"/>
    </xf>
    <xf numFmtId="0" fontId="61" fillId="0" borderId="4" xfId="3" applyFont="1" applyBorder="1" applyAlignment="1" applyProtection="1">
      <alignment vertical="center"/>
    </xf>
    <xf numFmtId="0" fontId="37" fillId="0" borderId="4" xfId="3" applyFont="1" applyFill="1" applyBorder="1" applyAlignment="1" applyProtection="1">
      <alignment horizontal="left" vertical="top"/>
    </xf>
    <xf numFmtId="49" fontId="57" fillId="0" borderId="4" xfId="3" applyNumberFormat="1" applyFont="1" applyFill="1" applyBorder="1" applyAlignment="1" applyProtection="1">
      <alignment vertical="center" wrapText="1" shrinkToFit="1"/>
    </xf>
    <xf numFmtId="0" fontId="37" fillId="0" borderId="4" xfId="3" applyFont="1" applyFill="1" applyBorder="1" applyAlignment="1" applyProtection="1">
      <alignment vertical="top"/>
    </xf>
    <xf numFmtId="0" fontId="54" fillId="0" borderId="4" xfId="3" applyFont="1" applyBorder="1" applyProtection="1"/>
    <xf numFmtId="0" fontId="37" fillId="0" borderId="4" xfId="3" applyNumberFormat="1" applyFont="1" applyFill="1" applyBorder="1" applyAlignment="1" applyProtection="1">
      <alignment vertical="top" wrapText="1" shrinkToFit="1"/>
    </xf>
    <xf numFmtId="0" fontId="40" fillId="3" borderId="4" xfId="3" applyFont="1" applyFill="1" applyBorder="1" applyAlignment="1" applyProtection="1">
      <alignment vertical="center"/>
    </xf>
    <xf numFmtId="0" fontId="54" fillId="3" borderId="4" xfId="3" applyFont="1" applyFill="1" applyBorder="1" applyProtection="1"/>
    <xf numFmtId="0" fontId="107" fillId="0" borderId="0" xfId="3" applyNumberFormat="1" applyFont="1" applyFill="1" applyBorder="1" applyAlignment="1" applyProtection="1">
      <alignment horizontal="center" vertical="center" wrapText="1" shrinkToFit="1"/>
    </xf>
    <xf numFmtId="0" fontId="92" fillId="0" borderId="0" xfId="3" applyNumberFormat="1" applyFont="1" applyFill="1" applyBorder="1" applyAlignment="1" applyProtection="1">
      <alignment vertical="top" wrapText="1" shrinkToFit="1"/>
    </xf>
    <xf numFmtId="0" fontId="54" fillId="0" borderId="0" xfId="3" quotePrefix="1" applyNumberFormat="1" applyFont="1" applyFill="1" applyBorder="1" applyAlignment="1" applyProtection="1">
      <alignment horizontal="left" vertical="center" indent="2"/>
    </xf>
    <xf numFmtId="0" fontId="54" fillId="0" borderId="0" xfId="3" applyNumberFormat="1" applyFont="1" applyFill="1" applyBorder="1" applyAlignment="1" applyProtection="1">
      <alignment vertical="top" wrapText="1" shrinkToFit="1"/>
    </xf>
    <xf numFmtId="0" fontId="67" fillId="0" borderId="0" xfId="3" applyNumberFormat="1" applyFont="1" applyFill="1" applyBorder="1" applyAlignment="1" applyProtection="1">
      <alignment horizontal="right" vertical="top"/>
    </xf>
    <xf numFmtId="0" fontId="67" fillId="0" borderId="0" xfId="3" applyNumberFormat="1" applyFont="1" applyBorder="1" applyAlignment="1" applyProtection="1">
      <alignment horizontal="right" vertical="top"/>
    </xf>
    <xf numFmtId="0" fontId="45" fillId="0" borderId="0" xfId="3" applyNumberFormat="1" applyFont="1" applyFill="1" applyBorder="1" applyAlignment="1" applyProtection="1">
      <alignment horizontal="left" vertical="center" indent="1"/>
    </xf>
    <xf numFmtId="0" fontId="57" fillId="0" borderId="0" xfId="3" applyNumberFormat="1" applyFont="1" applyFill="1" applyBorder="1" applyAlignment="1" applyProtection="1">
      <alignment horizontal="left" vertical="top"/>
    </xf>
    <xf numFmtId="0" fontId="169" fillId="12" borderId="33" xfId="0" applyFont="1" applyFill="1" applyBorder="1" applyAlignment="1">
      <alignment horizontal="center" vertical="center" wrapText="1"/>
    </xf>
    <xf numFmtId="0" fontId="67" fillId="12" borderId="13" xfId="3" applyNumberFormat="1" applyFont="1" applyFill="1" applyBorder="1" applyAlignment="1" applyProtection="1">
      <alignment horizontal="center" vertical="center"/>
    </xf>
    <xf numFmtId="0" fontId="67" fillId="12" borderId="2" xfId="3" applyNumberFormat="1" applyFont="1" applyFill="1" applyBorder="1" applyAlignment="1" applyProtection="1">
      <alignment horizontal="center" vertical="center"/>
    </xf>
    <xf numFmtId="0" fontId="67" fillId="12" borderId="12" xfId="3" applyNumberFormat="1" applyFont="1" applyFill="1" applyBorder="1" applyAlignment="1" applyProtection="1">
      <alignment horizontal="center" vertical="center"/>
    </xf>
    <xf numFmtId="0" fontId="67" fillId="12" borderId="4" xfId="3" applyNumberFormat="1" applyFont="1" applyFill="1" applyBorder="1" applyAlignment="1" applyProtection="1">
      <alignment horizontal="center" vertical="center"/>
    </xf>
    <xf numFmtId="0" fontId="54" fillId="3" borderId="33" xfId="3" applyNumberFormat="1" applyFont="1" applyFill="1" applyBorder="1" applyAlignment="1" applyProtection="1">
      <alignment horizontal="center"/>
    </xf>
    <xf numFmtId="0" fontId="54" fillId="0" borderId="33" xfId="3" applyNumberFormat="1" applyFont="1" applyBorder="1" applyAlignment="1" applyProtection="1">
      <alignment horizontal="center"/>
    </xf>
    <xf numFmtId="164" fontId="54" fillId="14" borderId="33" xfId="3" applyNumberFormat="1" applyFont="1" applyFill="1" applyBorder="1" applyAlignment="1" applyProtection="1">
      <alignment horizontal="center" vertical="center" wrapText="1" shrinkToFit="1"/>
      <protection locked="0"/>
    </xf>
    <xf numFmtId="0" fontId="151" fillId="0" borderId="2" xfId="3" applyFont="1" applyFill="1" applyBorder="1" applyAlignment="1" applyProtection="1">
      <alignment horizontal="left" vertical="center" wrapText="1" shrinkToFit="1"/>
    </xf>
    <xf numFmtId="17" fontId="170" fillId="0" borderId="33" xfId="0" applyNumberFormat="1" applyFont="1" applyFill="1" applyBorder="1" applyAlignment="1">
      <alignment horizontal="center" vertical="center" wrapText="1"/>
    </xf>
    <xf numFmtId="0" fontId="170" fillId="0" borderId="33" xfId="0" applyFont="1" applyFill="1" applyBorder="1" applyAlignment="1">
      <alignment horizontal="center" vertical="center" wrapText="1"/>
    </xf>
    <xf numFmtId="166" fontId="68" fillId="0" borderId="27" xfId="3" applyNumberFormat="1" applyFont="1" applyFill="1" applyBorder="1" applyAlignment="1" applyProtection="1">
      <alignment horizontal="center" vertical="center"/>
      <protection locked="0"/>
    </xf>
    <xf numFmtId="166" fontId="68" fillId="0" borderId="22" xfId="3" applyNumberFormat="1" applyFont="1" applyFill="1" applyBorder="1" applyAlignment="1" applyProtection="1">
      <alignment horizontal="center" vertical="center"/>
      <protection locked="0"/>
    </xf>
    <xf numFmtId="166" fontId="68" fillId="0" borderId="23" xfId="3" applyNumberFormat="1" applyFont="1" applyFill="1" applyBorder="1" applyAlignment="1" applyProtection="1">
      <alignment horizontal="center" vertical="center"/>
      <protection locked="0"/>
    </xf>
    <xf numFmtId="0" fontId="125" fillId="0" borderId="0" xfId="3" applyFont="1" applyFill="1" applyBorder="1" applyAlignment="1" applyProtection="1">
      <alignment horizontal="center" vertical="center"/>
    </xf>
    <xf numFmtId="0" fontId="16" fillId="0" borderId="0" xfId="0" applyFont="1" applyAlignment="1" applyProtection="1">
      <alignment horizontal="center" vertical="center"/>
      <protection locked="0"/>
    </xf>
    <xf numFmtId="166" fontId="68" fillId="0" borderId="33" xfId="3" applyNumberFormat="1" applyFont="1" applyFill="1" applyBorder="1" applyAlignment="1" applyProtection="1">
      <alignment horizontal="center" vertical="center"/>
      <protection locked="0"/>
    </xf>
    <xf numFmtId="0" fontId="125" fillId="0" borderId="0" xfId="3" applyFont="1" applyFill="1" applyBorder="1" applyAlignment="1" applyProtection="1">
      <alignment horizontal="left" vertical="center"/>
    </xf>
    <xf numFmtId="0" fontId="64" fillId="3" borderId="0" xfId="3" applyFont="1" applyFill="1" applyBorder="1" applyAlignment="1" applyProtection="1">
      <alignment horizontal="left" vertical="center"/>
    </xf>
    <xf numFmtId="0" fontId="151" fillId="0" borderId="0" xfId="3" applyFont="1" applyFill="1" applyBorder="1" applyAlignment="1" applyProtection="1">
      <alignment horizontal="left" vertical="center" wrapText="1" shrinkToFit="1"/>
    </xf>
    <xf numFmtId="0" fontId="38" fillId="0" borderId="0" xfId="3" applyFont="1" applyBorder="1" applyAlignment="1" applyProtection="1">
      <alignment horizontal="center" vertical="top" wrapText="1" shrinkToFit="1"/>
    </xf>
    <xf numFmtId="0" fontId="83" fillId="3" borderId="0" xfId="3" applyFont="1" applyFill="1" applyBorder="1" applyAlignment="1" applyProtection="1">
      <alignment horizontal="left" vertical="top" wrapText="1" shrinkToFit="1"/>
    </xf>
    <xf numFmtId="0" fontId="83" fillId="3" borderId="10" xfId="3" applyFont="1" applyFill="1" applyBorder="1" applyAlignment="1" applyProtection="1">
      <alignment horizontal="left" vertical="top" wrapText="1" shrinkToFit="1"/>
    </xf>
    <xf numFmtId="0" fontId="95" fillId="14" borderId="13" xfId="3" applyFont="1" applyFill="1" applyBorder="1" applyAlignment="1" applyProtection="1">
      <alignment horizontal="center" vertical="center" wrapText="1" shrinkToFit="1"/>
    </xf>
    <xf numFmtId="0" fontId="95" fillId="14" borderId="2" xfId="3" applyFont="1" applyFill="1" applyBorder="1" applyAlignment="1" applyProtection="1">
      <alignment horizontal="center" vertical="center" wrapText="1" shrinkToFit="1"/>
    </xf>
    <xf numFmtId="0" fontId="95" fillId="14" borderId="3" xfId="3" applyFont="1" applyFill="1" applyBorder="1" applyAlignment="1" applyProtection="1">
      <alignment horizontal="center" vertical="center" wrapText="1" shrinkToFit="1"/>
    </xf>
    <xf numFmtId="0" fontId="95" fillId="14" borderId="11" xfId="3" applyFont="1" applyFill="1" applyBorder="1" applyAlignment="1" applyProtection="1">
      <alignment horizontal="center" vertical="center" wrapText="1" shrinkToFit="1"/>
    </xf>
    <xf numFmtId="0" fontId="95" fillId="14" borderId="0" xfId="3" applyFont="1" applyFill="1" applyBorder="1" applyAlignment="1" applyProtection="1">
      <alignment horizontal="center" vertical="center" wrapText="1" shrinkToFit="1"/>
    </xf>
    <xf numFmtId="0" fontId="95" fillId="14" borderId="1" xfId="3" applyFont="1" applyFill="1" applyBorder="1" applyAlignment="1" applyProtection="1">
      <alignment horizontal="center" vertical="center" wrapText="1" shrinkToFit="1"/>
    </xf>
    <xf numFmtId="0" fontId="95" fillId="14" borderId="12" xfId="3" applyFont="1" applyFill="1" applyBorder="1" applyAlignment="1" applyProtection="1">
      <alignment horizontal="center" vertical="center" wrapText="1" shrinkToFit="1"/>
    </xf>
    <xf numFmtId="0" fontId="95" fillId="14" borderId="4" xfId="3" applyFont="1" applyFill="1" applyBorder="1" applyAlignment="1" applyProtection="1">
      <alignment horizontal="center" vertical="center" wrapText="1" shrinkToFit="1"/>
    </xf>
    <xf numFmtId="0" fontId="95" fillId="14" borderId="5" xfId="3" applyFont="1" applyFill="1" applyBorder="1" applyAlignment="1" applyProtection="1">
      <alignment horizontal="center" vertical="center" wrapText="1" shrinkToFit="1"/>
    </xf>
    <xf numFmtId="0" fontId="124" fillId="0" borderId="0" xfId="3" applyFont="1" applyFill="1" applyBorder="1" applyAlignment="1" applyProtection="1">
      <alignment horizontal="center" vertical="top" wrapText="1" shrinkToFit="1"/>
    </xf>
    <xf numFmtId="164" fontId="57" fillId="0" borderId="4" xfId="3" applyNumberFormat="1" applyFont="1" applyFill="1" applyBorder="1" applyAlignment="1" applyProtection="1">
      <alignment horizontal="center" wrapText="1" shrinkToFit="1"/>
      <protection locked="0"/>
    </xf>
    <xf numFmtId="0" fontId="45" fillId="0" borderId="4" xfId="3" applyNumberFormat="1" applyFont="1" applyBorder="1" applyAlignment="1" applyProtection="1">
      <alignment horizontal="center"/>
      <protection locked="0"/>
    </xf>
    <xf numFmtId="0" fontId="34" fillId="12" borderId="6" xfId="3" applyFont="1" applyFill="1" applyBorder="1" applyAlignment="1" applyProtection="1">
      <alignment horizontal="left" vertical="center" indent="1"/>
    </xf>
    <xf numFmtId="0" fontId="34" fillId="12" borderId="7" xfId="3" applyFont="1" applyFill="1" applyBorder="1" applyAlignment="1" applyProtection="1">
      <alignment horizontal="left" vertical="center" indent="1"/>
    </xf>
    <xf numFmtId="0" fontId="34" fillId="12" borderId="8" xfId="3" applyFont="1" applyFill="1" applyBorder="1" applyAlignment="1" applyProtection="1">
      <alignment horizontal="left" vertical="center" indent="1"/>
    </xf>
    <xf numFmtId="0" fontId="86" fillId="0" borderId="0" xfId="3" applyNumberFormat="1" applyFont="1" applyFill="1" applyBorder="1" applyAlignment="1" applyProtection="1">
      <alignment horizontal="left" vertical="center" indent="1"/>
    </xf>
    <xf numFmtId="0" fontId="45" fillId="0" borderId="0" xfId="3" applyNumberFormat="1" applyFont="1" applyBorder="1" applyAlignment="1" applyProtection="1">
      <alignment horizontal="center" vertical="center"/>
    </xf>
    <xf numFmtId="0" fontId="54" fillId="0" borderId="11" xfId="3" applyNumberFormat="1" applyFont="1" applyBorder="1" applyAlignment="1" applyProtection="1">
      <alignment horizontal="right" vertical="center" indent="1"/>
    </xf>
    <xf numFmtId="0" fontId="54" fillId="0" borderId="0" xfId="3" applyNumberFormat="1" applyFont="1" applyBorder="1" applyAlignment="1" applyProtection="1">
      <alignment horizontal="right" vertical="center" indent="1"/>
    </xf>
    <xf numFmtId="0" fontId="157" fillId="0" borderId="0" xfId="3" applyFont="1" applyBorder="1" applyAlignment="1" applyProtection="1">
      <alignment horizontal="left" vertical="center"/>
    </xf>
    <xf numFmtId="0" fontId="64" fillId="0" borderId="0" xfId="3" applyFont="1" applyFill="1" applyBorder="1" applyAlignment="1" applyProtection="1">
      <alignment horizontal="left" vertical="top" wrapText="1" shrinkToFit="1"/>
    </xf>
    <xf numFmtId="0" fontId="125" fillId="0" borderId="0" xfId="3" applyFont="1" applyFill="1" applyBorder="1" applyAlignment="1" applyProtection="1">
      <alignment vertical="center"/>
    </xf>
    <xf numFmtId="0" fontId="35" fillId="3" borderId="27" xfId="3" applyFont="1" applyFill="1" applyBorder="1" applyAlignment="1" applyProtection="1">
      <alignment horizontal="center"/>
    </xf>
    <xf numFmtId="0" fontId="35" fillId="3" borderId="22" xfId="3" applyFont="1" applyFill="1" applyBorder="1" applyAlignment="1" applyProtection="1">
      <alignment horizontal="center"/>
    </xf>
    <xf numFmtId="0" fontId="35" fillId="3" borderId="23" xfId="3" applyFont="1" applyFill="1" applyBorder="1" applyAlignment="1" applyProtection="1">
      <alignment horizontal="center"/>
    </xf>
    <xf numFmtId="0" fontId="35" fillId="3" borderId="29" xfId="3" applyFont="1" applyFill="1" applyBorder="1" applyAlignment="1" applyProtection="1">
      <alignment horizontal="left" vertical="center"/>
      <protection locked="0"/>
    </xf>
    <xf numFmtId="0" fontId="35" fillId="3" borderId="21" xfId="3" applyFont="1" applyFill="1" applyBorder="1" applyAlignment="1" applyProtection="1">
      <alignment horizontal="left" vertical="center"/>
      <protection locked="0"/>
    </xf>
    <xf numFmtId="0" fontId="95" fillId="3" borderId="0" xfId="3" applyFont="1" applyFill="1" applyBorder="1" applyAlignment="1" applyProtection="1">
      <alignment horizontal="left" vertical="center" wrapText="1" shrinkToFit="1"/>
    </xf>
    <xf numFmtId="0" fontId="20" fillId="3" borderId="39" xfId="0" applyFont="1" applyFill="1" applyBorder="1" applyAlignment="1">
      <alignment vertical="center"/>
    </xf>
    <xf numFmtId="0" fontId="38" fillId="0" borderId="29" xfId="0" applyFont="1" applyBorder="1" applyAlignment="1">
      <alignment vertical="center"/>
    </xf>
    <xf numFmtId="0" fontId="13" fillId="3" borderId="29" xfId="0" applyFont="1" applyFill="1" applyBorder="1" applyAlignment="1">
      <alignment vertical="center"/>
    </xf>
    <xf numFmtId="0" fontId="57" fillId="3" borderId="36" xfId="3" applyNumberFormat="1" applyFont="1" applyFill="1" applyBorder="1" applyAlignment="1" applyProtection="1">
      <alignment horizontal="right" vertical="center" wrapText="1" indent="1" shrinkToFit="1"/>
      <protection locked="0"/>
    </xf>
    <xf numFmtId="3" fontId="23" fillId="0" borderId="4" xfId="3" applyNumberFormat="1" applyFont="1" applyFill="1" applyBorder="1" applyAlignment="1" applyProtection="1">
      <alignment horizontal="left"/>
      <protection locked="0"/>
    </xf>
    <xf numFmtId="0" fontId="122" fillId="12" borderId="7" xfId="3" applyFont="1" applyFill="1" applyBorder="1" applyAlignment="1" applyProtection="1">
      <alignment horizontal="right" vertical="top" wrapText="1" shrinkToFit="1"/>
    </xf>
    <xf numFmtId="0" fontId="122" fillId="12" borderId="8" xfId="3" applyFont="1" applyFill="1" applyBorder="1" applyAlignment="1" applyProtection="1">
      <alignment horizontal="right" vertical="top" wrapText="1" shrinkToFit="1"/>
    </xf>
    <xf numFmtId="0" fontId="122" fillId="12" borderId="0" xfId="3" applyFont="1" applyFill="1" applyBorder="1" applyAlignment="1" applyProtection="1">
      <alignment horizontal="right" vertical="top" wrapText="1" shrinkToFit="1"/>
    </xf>
    <xf numFmtId="0" fontId="122" fillId="12" borderId="10" xfId="3" applyFont="1" applyFill="1" applyBorder="1" applyAlignment="1" applyProtection="1">
      <alignment horizontal="right" vertical="top" wrapText="1" shrinkToFit="1"/>
    </xf>
    <xf numFmtId="166" fontId="45" fillId="0" borderId="0" xfId="3" applyNumberFormat="1" applyFont="1" applyFill="1" applyBorder="1" applyAlignment="1" applyProtection="1">
      <alignment horizontal="left" vertical="center"/>
    </xf>
    <xf numFmtId="0" fontId="57" fillId="3" borderId="34" xfId="3" applyNumberFormat="1" applyFont="1" applyFill="1" applyBorder="1" applyAlignment="1" applyProtection="1">
      <alignment horizontal="center" vertical="center" wrapText="1" shrinkToFit="1"/>
      <protection locked="0"/>
    </xf>
    <xf numFmtId="166" fontId="45" fillId="3" borderId="0" xfId="3" applyNumberFormat="1" applyFont="1" applyFill="1" applyBorder="1" applyAlignment="1" applyProtection="1">
      <alignment horizontal="left" vertical="center"/>
    </xf>
    <xf numFmtId="0" fontId="46" fillId="14" borderId="92" xfId="3" applyFont="1" applyFill="1" applyBorder="1" applyAlignment="1" applyProtection="1">
      <alignment horizontal="center" vertical="center" wrapText="1" shrinkToFit="1"/>
    </xf>
    <xf numFmtId="49" fontId="163" fillId="12" borderId="7" xfId="3" applyNumberFormat="1" applyFont="1" applyFill="1" applyBorder="1" applyAlignment="1" applyProtection="1">
      <alignment horizontal="center" vertical="center" wrapText="1"/>
    </xf>
    <xf numFmtId="49" fontId="118" fillId="12" borderId="7" xfId="3" applyNumberFormat="1" applyFont="1" applyFill="1" applyBorder="1" applyAlignment="1" applyProtection="1">
      <alignment horizontal="center" vertical="center" wrapText="1"/>
    </xf>
    <xf numFmtId="49" fontId="118" fillId="12" borderId="0" xfId="3" applyNumberFormat="1" applyFont="1" applyFill="1" applyBorder="1" applyAlignment="1" applyProtection="1">
      <alignment horizontal="center" vertical="center" wrapText="1"/>
    </xf>
    <xf numFmtId="0" fontId="23" fillId="0" borderId="0" xfId="3" applyNumberFormat="1" applyFont="1" applyFill="1" applyBorder="1" applyAlignment="1" applyProtection="1">
      <alignment horizontal="left" wrapText="1" shrinkToFit="1"/>
      <protection locked="0"/>
    </xf>
    <xf numFmtId="49" fontId="100" fillId="0" borderId="0" xfId="3" applyNumberFormat="1" applyFont="1" applyFill="1" applyBorder="1" applyAlignment="1" applyProtection="1">
      <alignment horizontal="left" wrapText="1" shrinkToFit="1"/>
      <protection locked="0"/>
    </xf>
    <xf numFmtId="1" fontId="23" fillId="0" borderId="0" xfId="3" applyNumberFormat="1" applyFont="1" applyFill="1" applyBorder="1" applyAlignment="1" applyProtection="1">
      <alignment horizontal="center" wrapText="1" shrinkToFit="1"/>
      <protection locked="0"/>
    </xf>
    <xf numFmtId="0" fontId="37" fillId="0" borderId="4" xfId="3" applyFont="1" applyFill="1" applyBorder="1" applyAlignment="1" applyProtection="1">
      <alignment horizontal="left" vertical="top"/>
    </xf>
    <xf numFmtId="0" fontId="125" fillId="0" borderId="0" xfId="3" applyFont="1" applyFill="1" applyBorder="1" applyAlignment="1" applyProtection="1">
      <alignment horizontal="left"/>
    </xf>
    <xf numFmtId="0" fontId="13" fillId="0" borderId="0" xfId="0" applyFont="1" applyAlignment="1">
      <alignment horizontal="left" vertical="center"/>
    </xf>
    <xf numFmtId="0" fontId="159" fillId="3" borderId="0" xfId="3" applyNumberFormat="1" applyFont="1" applyFill="1" applyBorder="1" applyAlignment="1" applyProtection="1">
      <alignment horizontal="right" vertical="top" wrapText="1" shrinkToFit="1"/>
    </xf>
    <xf numFmtId="14" fontId="57" fillId="3" borderId="36" xfId="3" applyNumberFormat="1" applyFont="1" applyFill="1" applyBorder="1" applyAlignment="1" applyProtection="1">
      <alignment horizontal="center" vertical="center" wrapText="1" shrinkToFit="1"/>
      <protection locked="0"/>
    </xf>
    <xf numFmtId="0" fontId="57" fillId="3" borderId="36" xfId="3" applyNumberFormat="1" applyFont="1" applyFill="1" applyBorder="1" applyAlignment="1" applyProtection="1">
      <alignment horizontal="center" vertical="center" wrapText="1" shrinkToFit="1"/>
      <protection locked="0"/>
    </xf>
    <xf numFmtId="49" fontId="46" fillId="14" borderId="43" xfId="3" applyNumberFormat="1" applyFont="1" applyFill="1" applyBorder="1" applyAlignment="1" applyProtection="1">
      <alignment horizontal="left" vertical="center" wrapText="1" indent="1" shrinkToFit="1"/>
    </xf>
    <xf numFmtId="49" fontId="46" fillId="14" borderId="44" xfId="3" applyNumberFormat="1" applyFont="1" applyFill="1" applyBorder="1" applyAlignment="1" applyProtection="1">
      <alignment horizontal="left" vertical="center" wrapText="1" indent="1" shrinkToFit="1"/>
    </xf>
    <xf numFmtId="49" fontId="46" fillId="14" borderId="94" xfId="3" applyNumberFormat="1" applyFont="1" applyFill="1" applyBorder="1" applyAlignment="1" applyProtection="1">
      <alignment horizontal="left" vertical="center" wrapText="1" indent="1" shrinkToFit="1"/>
    </xf>
    <xf numFmtId="0" fontId="35" fillId="3" borderId="20" xfId="3" applyNumberFormat="1" applyFont="1" applyFill="1" applyBorder="1" applyAlignment="1" applyProtection="1">
      <alignment horizontal="left" vertical="center" wrapText="1" shrinkToFit="1"/>
      <protection locked="0"/>
    </xf>
    <xf numFmtId="0" fontId="35" fillId="3" borderId="29" xfId="3" applyNumberFormat="1" applyFont="1" applyFill="1" applyBorder="1" applyAlignment="1" applyProtection="1">
      <alignment horizontal="left" vertical="center" wrapText="1" shrinkToFit="1"/>
      <protection locked="0"/>
    </xf>
    <xf numFmtId="0" fontId="35" fillId="3" borderId="37" xfId="3" applyNumberFormat="1" applyFont="1" applyFill="1" applyBorder="1" applyAlignment="1" applyProtection="1">
      <alignment horizontal="left" vertical="center" wrapText="1" shrinkToFit="1"/>
      <protection locked="0"/>
    </xf>
    <xf numFmtId="0" fontId="16" fillId="14" borderId="0" xfId="0" applyFont="1" applyFill="1" applyAlignment="1" applyProtection="1">
      <alignment horizontal="center" vertical="center"/>
      <protection locked="0"/>
    </xf>
    <xf numFmtId="0" fontId="39" fillId="0" borderId="0" xfId="3" applyFont="1" applyFill="1" applyBorder="1" applyAlignment="1" applyProtection="1">
      <alignment horizontal="center" vertical="center" wrapText="1"/>
    </xf>
    <xf numFmtId="0" fontId="45" fillId="12" borderId="9" xfId="3" applyNumberFormat="1" applyFont="1" applyFill="1" applyBorder="1" applyAlignment="1" applyProtection="1">
      <alignment horizontal="left" wrapText="1" indent="1" shrinkToFit="1"/>
    </xf>
    <xf numFmtId="0" fontId="45" fillId="12" borderId="0" xfId="3" applyNumberFormat="1" applyFont="1" applyFill="1" applyBorder="1" applyAlignment="1" applyProtection="1">
      <alignment horizontal="left" wrapText="1" indent="1" shrinkToFit="1"/>
    </xf>
    <xf numFmtId="0" fontId="121" fillId="12" borderId="0" xfId="3" applyFont="1" applyFill="1" applyBorder="1" applyAlignment="1" applyProtection="1">
      <alignment horizontal="center" vertical="center"/>
    </xf>
    <xf numFmtId="0" fontId="37" fillId="0" borderId="4" xfId="3" applyFont="1" applyBorder="1" applyAlignment="1" applyProtection="1">
      <alignment horizontal="left" vertical="top"/>
    </xf>
    <xf numFmtId="167" fontId="23" fillId="0" borderId="4" xfId="3" applyNumberFormat="1" applyFont="1" applyFill="1" applyBorder="1" applyAlignment="1" applyProtection="1">
      <alignment horizontal="left" wrapText="1" shrinkToFit="1"/>
      <protection locked="0"/>
    </xf>
    <xf numFmtId="167" fontId="23" fillId="0" borderId="4" xfId="3" quotePrefix="1" applyNumberFormat="1" applyFont="1" applyFill="1" applyBorder="1" applyAlignment="1" applyProtection="1">
      <alignment horizontal="left" wrapText="1" shrinkToFit="1"/>
      <protection locked="0"/>
    </xf>
    <xf numFmtId="0" fontId="100" fillId="0" borderId="0" xfId="3" applyNumberFormat="1" applyFont="1" applyFill="1" applyBorder="1" applyAlignment="1" applyProtection="1">
      <alignment horizontal="left" wrapText="1" shrinkToFit="1"/>
      <protection locked="0"/>
    </xf>
    <xf numFmtId="164" fontId="100" fillId="0" borderId="0" xfId="3" applyNumberFormat="1" applyFont="1" applyFill="1" applyBorder="1" applyAlignment="1" applyProtection="1">
      <alignment horizontal="left" wrapText="1" shrinkToFit="1"/>
      <protection locked="0"/>
    </xf>
    <xf numFmtId="0" fontId="45" fillId="12" borderId="7" xfId="3" applyFont="1" applyFill="1" applyBorder="1" applyAlignment="1" applyProtection="1">
      <alignment horizontal="right" vertical="center" wrapText="1"/>
    </xf>
    <xf numFmtId="0" fontId="37" fillId="0" borderId="4" xfId="3" applyFont="1" applyFill="1" applyBorder="1" applyAlignment="1" applyProtection="1">
      <alignment horizontal="left" vertical="top" wrapText="1"/>
    </xf>
    <xf numFmtId="0" fontId="37" fillId="2" borderId="4" xfId="3" applyFont="1" applyFill="1" applyBorder="1" applyAlignment="1" applyProtection="1">
      <alignment horizontal="left" vertical="top"/>
    </xf>
    <xf numFmtId="0" fontId="54" fillId="3" borderId="27" xfId="3" applyNumberFormat="1" applyFont="1" applyFill="1" applyBorder="1" applyAlignment="1" applyProtection="1">
      <alignment horizontal="left" vertical="top" wrapText="1" indent="1" shrinkToFit="1"/>
      <protection hidden="1"/>
    </xf>
    <xf numFmtId="0" fontId="54" fillId="3" borderId="22" xfId="3" applyNumberFormat="1" applyFont="1" applyFill="1" applyBorder="1" applyAlignment="1" applyProtection="1">
      <alignment horizontal="left" vertical="top" wrapText="1" indent="1" shrinkToFit="1"/>
      <protection hidden="1"/>
    </xf>
    <xf numFmtId="0" fontId="54" fillId="3" borderId="23" xfId="3" applyNumberFormat="1" applyFont="1" applyFill="1" applyBorder="1" applyAlignment="1" applyProtection="1">
      <alignment horizontal="left" vertical="top" wrapText="1" indent="1" shrinkToFit="1"/>
      <protection hidden="1"/>
    </xf>
    <xf numFmtId="0" fontId="114" fillId="12" borderId="15" xfId="3" applyFont="1" applyFill="1" applyBorder="1" applyAlignment="1" applyProtection="1">
      <alignment horizontal="right" vertical="center" wrapText="1" shrinkToFit="1"/>
    </xf>
    <xf numFmtId="0" fontId="123" fillId="0" borderId="2" xfId="3" applyFont="1" applyFill="1" applyBorder="1" applyAlignment="1" applyProtection="1">
      <alignment horizontal="right" wrapText="1" shrinkToFit="1"/>
    </xf>
    <xf numFmtId="0" fontId="120" fillId="12" borderId="15" xfId="3" applyFont="1" applyFill="1" applyBorder="1" applyAlignment="1" applyProtection="1">
      <alignment horizontal="center" vertical="top" wrapText="1"/>
    </xf>
    <xf numFmtId="0" fontId="120" fillId="12" borderId="15" xfId="3" applyFont="1" applyFill="1" applyBorder="1" applyAlignment="1" applyProtection="1">
      <alignment horizontal="center" vertical="top"/>
    </xf>
    <xf numFmtId="0" fontId="23" fillId="0" borderId="4" xfId="3" applyFont="1" applyFill="1" applyBorder="1" applyAlignment="1" applyProtection="1">
      <alignment horizontal="left"/>
      <protection locked="0"/>
    </xf>
    <xf numFmtId="0" fontId="23" fillId="0" borderId="5" xfId="3" applyFont="1" applyFill="1" applyBorder="1" applyAlignment="1" applyProtection="1">
      <alignment horizontal="left"/>
      <protection locked="0"/>
    </xf>
    <xf numFmtId="0" fontId="20" fillId="0" borderId="0" xfId="0" applyFont="1" applyAlignment="1">
      <alignment horizontal="left" vertical="center"/>
    </xf>
    <xf numFmtId="0" fontId="2" fillId="0" borderId="0" xfId="3" applyFont="1" applyFill="1" applyBorder="1" applyAlignment="1" applyProtection="1">
      <alignment horizontal="left" vertical="top" wrapText="1" shrinkToFit="1"/>
    </xf>
    <xf numFmtId="0" fontId="45" fillId="12" borderId="14" xfId="3" applyNumberFormat="1" applyFont="1" applyFill="1" applyBorder="1" applyAlignment="1" applyProtection="1">
      <alignment horizontal="center" vertical="top" wrapText="1" shrinkToFit="1"/>
      <protection hidden="1"/>
    </xf>
    <xf numFmtId="0" fontId="45" fillId="12" borderId="15" xfId="3" applyNumberFormat="1" applyFont="1" applyFill="1" applyBorder="1" applyAlignment="1" applyProtection="1">
      <alignment horizontal="center" vertical="top" wrapText="1" shrinkToFit="1"/>
      <protection hidden="1"/>
    </xf>
    <xf numFmtId="0" fontId="6" fillId="0" borderId="0" xfId="3" applyFont="1" applyFill="1" applyBorder="1" applyAlignment="1" applyProtection="1">
      <alignment horizontal="left" vertical="center" wrapText="1" shrinkToFit="1"/>
    </xf>
    <xf numFmtId="0" fontId="9" fillId="0" borderId="0" xfId="3" applyFont="1" applyFill="1" applyBorder="1" applyAlignment="1" applyProtection="1">
      <alignment horizontal="left" vertical="top" wrapText="1" shrinkToFit="1"/>
    </xf>
    <xf numFmtId="0" fontId="25" fillId="0" borderId="0" xfId="3" applyFont="1" applyFill="1" applyBorder="1" applyAlignment="1" applyProtection="1">
      <alignment horizontal="left" vertical="center" wrapText="1" indent="1"/>
    </xf>
    <xf numFmtId="0" fontId="167" fillId="0" borderId="4" xfId="3" applyNumberFormat="1" applyFont="1" applyFill="1" applyBorder="1" applyAlignment="1" applyProtection="1">
      <alignment horizontal="left" wrapText="1" shrinkToFit="1"/>
      <protection locked="0"/>
    </xf>
    <xf numFmtId="0" fontId="25" fillId="0" borderId="0" xfId="3" applyFont="1" applyFill="1" applyBorder="1" applyAlignment="1" applyProtection="1">
      <alignment horizontal="center" vertical="center" wrapText="1"/>
    </xf>
    <xf numFmtId="0" fontId="2" fillId="0" borderId="0" xfId="3" applyFont="1" applyFill="1" applyBorder="1" applyAlignment="1" applyProtection="1">
      <alignment horizontal="left" vertical="center"/>
    </xf>
    <xf numFmtId="0" fontId="174" fillId="0" borderId="0" xfId="3" applyFont="1" applyFill="1" applyBorder="1" applyAlignment="1" applyProtection="1">
      <alignment horizontal="right" vertical="top" wrapText="1" shrinkToFit="1"/>
    </xf>
    <xf numFmtId="0" fontId="78" fillId="0" borderId="0" xfId="3" applyFont="1" applyFill="1" applyBorder="1" applyAlignment="1" applyProtection="1">
      <alignment horizontal="right" vertical="top" wrapText="1" shrinkToFit="1"/>
    </xf>
    <xf numFmtId="0" fontId="105" fillId="0" borderId="0" xfId="3" applyNumberFormat="1" applyFont="1" applyFill="1" applyBorder="1" applyAlignment="1" applyProtection="1">
      <alignment horizontal="left" vertical="center" indent="1"/>
    </xf>
    <xf numFmtId="0" fontId="45" fillId="0" borderId="0" xfId="3" applyNumberFormat="1" applyFont="1" applyFill="1" applyBorder="1" applyAlignment="1" applyProtection="1">
      <alignment horizontal="left" vertical="center" indent="1"/>
    </xf>
    <xf numFmtId="0" fontId="40" fillId="3" borderId="96" xfId="3" applyFont="1" applyFill="1" applyBorder="1" applyAlignment="1" applyProtection="1">
      <alignment horizontal="center" vertical="center" wrapText="1" shrinkToFit="1"/>
    </xf>
    <xf numFmtId="0" fontId="40" fillId="3" borderId="97" xfId="3" applyFont="1" applyFill="1" applyBorder="1" applyAlignment="1" applyProtection="1">
      <alignment horizontal="center" vertical="center" wrapText="1" shrinkToFit="1"/>
    </xf>
    <xf numFmtId="0" fontId="40" fillId="3" borderId="98" xfId="3" applyFont="1" applyFill="1" applyBorder="1" applyAlignment="1" applyProtection="1">
      <alignment horizontal="center" vertical="center" wrapText="1" shrinkToFit="1"/>
    </xf>
    <xf numFmtId="14" fontId="82" fillId="15" borderId="52" xfId="3" applyNumberFormat="1" applyFont="1" applyFill="1" applyBorder="1" applyAlignment="1" applyProtection="1">
      <alignment horizontal="center" vertical="center"/>
    </xf>
    <xf numFmtId="14" fontId="82" fillId="15" borderId="60" xfId="3" applyNumberFormat="1" applyFont="1" applyFill="1" applyBorder="1" applyAlignment="1" applyProtection="1">
      <alignment horizontal="center" vertical="center"/>
    </xf>
    <xf numFmtId="0" fontId="72" fillId="3" borderId="0" xfId="3" applyFont="1" applyFill="1" applyBorder="1" applyAlignment="1" applyProtection="1">
      <alignment horizontal="center" vertical="center" wrapText="1" shrinkToFit="1"/>
    </xf>
    <xf numFmtId="0" fontId="158" fillId="3" borderId="13" xfId="3" applyNumberFormat="1" applyFont="1" applyFill="1" applyBorder="1" applyAlignment="1" applyProtection="1">
      <alignment horizontal="center" vertical="center" wrapText="1"/>
    </xf>
    <xf numFmtId="0" fontId="158" fillId="3" borderId="2" xfId="3" applyNumberFormat="1" applyFont="1" applyFill="1" applyBorder="1" applyAlignment="1" applyProtection="1">
      <alignment horizontal="center" vertical="center" wrapText="1"/>
    </xf>
    <xf numFmtId="0" fontId="158" fillId="3" borderId="3" xfId="3" applyNumberFormat="1" applyFont="1" applyFill="1" applyBorder="1" applyAlignment="1" applyProtection="1">
      <alignment horizontal="center" vertical="center" wrapText="1"/>
    </xf>
    <xf numFmtId="0" fontId="158" fillId="3" borderId="11" xfId="3" applyNumberFormat="1" applyFont="1" applyFill="1" applyBorder="1" applyAlignment="1" applyProtection="1">
      <alignment horizontal="center" vertical="center" wrapText="1"/>
    </xf>
    <xf numFmtId="0" fontId="158" fillId="3" borderId="0" xfId="3" applyNumberFormat="1" applyFont="1" applyFill="1" applyBorder="1" applyAlignment="1" applyProtection="1">
      <alignment horizontal="center" vertical="center" wrapText="1"/>
    </xf>
    <xf numFmtId="0" fontId="158" fillId="3" borderId="1" xfId="3" applyNumberFormat="1" applyFont="1" applyFill="1" applyBorder="1" applyAlignment="1" applyProtection="1">
      <alignment horizontal="center" vertical="center" wrapText="1"/>
    </xf>
    <xf numFmtId="0" fontId="158" fillId="3" borderId="12" xfId="3" applyNumberFormat="1" applyFont="1" applyFill="1" applyBorder="1" applyAlignment="1" applyProtection="1">
      <alignment horizontal="center" vertical="center" wrapText="1"/>
    </xf>
    <xf numFmtId="0" fontId="158" fillId="3" borderId="4" xfId="3" applyNumberFormat="1" applyFont="1" applyFill="1" applyBorder="1" applyAlignment="1" applyProtection="1">
      <alignment horizontal="center" vertical="center" wrapText="1"/>
    </xf>
    <xf numFmtId="0" fontId="158" fillId="3" borderId="5" xfId="3" applyNumberFormat="1" applyFont="1" applyFill="1" applyBorder="1" applyAlignment="1" applyProtection="1">
      <alignment horizontal="center" vertical="center" wrapText="1"/>
    </xf>
    <xf numFmtId="0" fontId="54" fillId="0" borderId="0" xfId="3" applyNumberFormat="1" applyFont="1" applyBorder="1" applyAlignment="1" applyProtection="1">
      <alignment horizontal="right" vertical="center"/>
    </xf>
    <xf numFmtId="0" fontId="57" fillId="0" borderId="4" xfId="3" applyNumberFormat="1" applyFont="1" applyBorder="1" applyAlignment="1" applyProtection="1">
      <alignment horizontal="left" vertical="center" wrapText="1" shrinkToFit="1"/>
      <protection locked="0"/>
    </xf>
    <xf numFmtId="0" fontId="90" fillId="14" borderId="94" xfId="3" applyFont="1" applyFill="1" applyBorder="1" applyAlignment="1" applyProtection="1">
      <alignment horizontal="center" vertical="center" wrapText="1" shrinkToFit="1"/>
    </xf>
    <xf numFmtId="0" fontId="90" fillId="14" borderId="92" xfId="3" applyFont="1" applyFill="1" applyBorder="1" applyAlignment="1" applyProtection="1">
      <alignment horizontal="center" vertical="center" wrapText="1" shrinkToFit="1"/>
    </xf>
    <xf numFmtId="0" fontId="90" fillId="14" borderId="93" xfId="3" applyFont="1" applyFill="1" applyBorder="1" applyAlignment="1" applyProtection="1">
      <alignment horizontal="center" vertical="center" wrapText="1" shrinkToFit="1"/>
    </xf>
    <xf numFmtId="49" fontId="46" fillId="14" borderId="92" xfId="3" applyNumberFormat="1" applyFont="1" applyFill="1" applyBorder="1" applyAlignment="1" applyProtection="1">
      <alignment horizontal="center" vertical="center" wrapText="1" shrinkToFit="1"/>
    </xf>
    <xf numFmtId="0" fontId="57" fillId="3" borderId="28" xfId="3" applyNumberFormat="1" applyFont="1" applyFill="1" applyBorder="1" applyAlignment="1" applyProtection="1">
      <alignment horizontal="left" vertical="center" wrapText="1" shrinkToFit="1"/>
      <protection locked="0"/>
    </xf>
    <xf numFmtId="0" fontId="57" fillId="3" borderId="41" xfId="3" applyNumberFormat="1" applyFont="1" applyFill="1" applyBorder="1" applyAlignment="1" applyProtection="1">
      <alignment horizontal="left" vertical="center" wrapText="1" shrinkToFit="1"/>
      <protection locked="0"/>
    </xf>
    <xf numFmtId="0" fontId="57" fillId="3" borderId="29" xfId="3" applyNumberFormat="1" applyFont="1" applyFill="1" applyBorder="1" applyAlignment="1" applyProtection="1">
      <alignment horizontal="left" vertical="center" wrapText="1" shrinkToFit="1"/>
      <protection locked="0"/>
    </xf>
    <xf numFmtId="0" fontId="57" fillId="3" borderId="21" xfId="3" applyNumberFormat="1" applyFont="1" applyFill="1" applyBorder="1" applyAlignment="1" applyProtection="1">
      <alignment horizontal="left" vertical="center" wrapText="1" shrinkToFit="1"/>
      <protection locked="0"/>
    </xf>
    <xf numFmtId="0" fontId="57" fillId="3" borderId="39" xfId="3" applyNumberFormat="1" applyFont="1" applyFill="1" applyBorder="1" applyAlignment="1" applyProtection="1">
      <alignment horizontal="left" vertical="center" wrapText="1" shrinkToFit="1"/>
      <protection locked="0"/>
    </xf>
    <xf numFmtId="0" fontId="57" fillId="3" borderId="42" xfId="3" applyNumberFormat="1" applyFont="1" applyFill="1" applyBorder="1" applyAlignment="1" applyProtection="1">
      <alignment horizontal="left" vertical="center" wrapText="1" shrinkToFit="1"/>
      <protection locked="0"/>
    </xf>
    <xf numFmtId="0" fontId="57" fillId="3" borderId="34" xfId="3" applyNumberFormat="1" applyFont="1" applyFill="1" applyBorder="1" applyAlignment="1" applyProtection="1">
      <alignment horizontal="right" vertical="center" wrapText="1" indent="1" shrinkToFit="1"/>
      <protection locked="0"/>
    </xf>
    <xf numFmtId="0" fontId="57" fillId="3" borderId="35" xfId="3" applyNumberFormat="1" applyFont="1" applyFill="1" applyBorder="1" applyAlignment="1" applyProtection="1">
      <alignment horizontal="right" vertical="center" wrapText="1" indent="1" shrinkToFit="1"/>
      <protection locked="0"/>
    </xf>
    <xf numFmtId="0" fontId="57" fillId="3" borderId="34" xfId="3" applyNumberFormat="1" applyFont="1" applyFill="1" applyBorder="1" applyAlignment="1" applyProtection="1">
      <alignment horizontal="left" vertical="center" wrapText="1" shrinkToFit="1"/>
      <protection locked="0"/>
    </xf>
    <xf numFmtId="0" fontId="54" fillId="0" borderId="0" xfId="3" applyNumberFormat="1" applyFont="1" applyFill="1" applyBorder="1" applyAlignment="1" applyProtection="1">
      <alignment horizontal="center" vertical="center" wrapText="1" shrinkToFit="1"/>
    </xf>
    <xf numFmtId="0" fontId="57" fillId="3" borderId="35" xfId="3" applyNumberFormat="1" applyFont="1" applyFill="1" applyBorder="1" applyAlignment="1" applyProtection="1">
      <alignment horizontal="left" vertical="center" wrapText="1" shrinkToFit="1"/>
      <protection locked="0"/>
    </xf>
    <xf numFmtId="0" fontId="35" fillId="3" borderId="38" xfId="3" applyNumberFormat="1" applyFont="1" applyFill="1" applyBorder="1" applyAlignment="1" applyProtection="1">
      <alignment horizontal="left" vertical="center" wrapText="1" shrinkToFit="1"/>
      <protection locked="0"/>
    </xf>
    <xf numFmtId="0" fontId="35" fillId="3" borderId="39" xfId="3" applyNumberFormat="1" applyFont="1" applyFill="1" applyBorder="1" applyAlignment="1" applyProtection="1">
      <alignment horizontal="left" vertical="center" wrapText="1" shrinkToFit="1"/>
      <protection locked="0"/>
    </xf>
    <xf numFmtId="0" fontId="35" fillId="3" borderId="40" xfId="3" applyNumberFormat="1" applyFont="1" applyFill="1" applyBorder="1" applyAlignment="1" applyProtection="1">
      <alignment horizontal="left" vertical="center" wrapText="1" shrinkToFit="1"/>
      <protection locked="0"/>
    </xf>
    <xf numFmtId="0" fontId="56" fillId="0" borderId="20" xfId="3" applyFont="1" applyFill="1" applyBorder="1" applyAlignment="1" applyProtection="1">
      <alignment horizontal="left" vertical="center"/>
      <protection locked="0"/>
    </xf>
    <xf numFmtId="0" fontId="56" fillId="0" borderId="29" xfId="3" applyFont="1" applyFill="1" applyBorder="1" applyAlignment="1" applyProtection="1">
      <alignment horizontal="left" vertical="center"/>
      <protection locked="0"/>
    </xf>
    <xf numFmtId="0" fontId="56" fillId="0" borderId="37" xfId="3" applyFont="1" applyFill="1" applyBorder="1" applyAlignment="1" applyProtection="1">
      <alignment horizontal="left" vertical="center"/>
      <protection locked="0"/>
    </xf>
    <xf numFmtId="0" fontId="35" fillId="0" borderId="4" xfId="3" applyFont="1" applyFill="1" applyBorder="1" applyAlignment="1" applyProtection="1">
      <alignment horizontal="left" vertical="top" wrapText="1"/>
    </xf>
    <xf numFmtId="0" fontId="57" fillId="3" borderId="35" xfId="3" applyNumberFormat="1" applyFont="1" applyFill="1" applyBorder="1" applyAlignment="1" applyProtection="1">
      <alignment horizontal="center" vertical="center" wrapText="1" shrinkToFit="1"/>
      <protection locked="0"/>
    </xf>
    <xf numFmtId="0" fontId="57" fillId="3" borderId="36" xfId="3" applyNumberFormat="1" applyFont="1" applyFill="1" applyBorder="1" applyAlignment="1" applyProtection="1">
      <alignment horizontal="left" vertical="center" wrapText="1" shrinkToFit="1"/>
      <protection locked="0"/>
    </xf>
    <xf numFmtId="0" fontId="35" fillId="3" borderId="39" xfId="3" applyFont="1" applyFill="1" applyBorder="1" applyAlignment="1" applyProtection="1">
      <alignment horizontal="left" vertical="center"/>
      <protection locked="0"/>
    </xf>
    <xf numFmtId="0" fontId="35" fillId="3" borderId="42" xfId="3" applyFont="1" applyFill="1" applyBorder="1" applyAlignment="1" applyProtection="1">
      <alignment horizontal="left" vertical="center"/>
      <protection locked="0"/>
    </xf>
    <xf numFmtId="0" fontId="125" fillId="3" borderId="0" xfId="3" applyFont="1" applyFill="1" applyBorder="1" applyAlignment="1" applyProtection="1">
      <alignment horizontal="center" vertical="center" textRotation="90"/>
    </xf>
    <xf numFmtId="0" fontId="93" fillId="3" borderId="20" xfId="3" applyFont="1" applyFill="1" applyBorder="1" applyAlignment="1" applyProtection="1">
      <alignment horizontal="right" vertical="center"/>
    </xf>
    <xf numFmtId="0" fontId="93" fillId="3" borderId="29" xfId="3" applyFont="1" applyFill="1" applyBorder="1" applyAlignment="1" applyProtection="1">
      <alignment horizontal="right" vertical="center"/>
    </xf>
    <xf numFmtId="0" fontId="93" fillId="3" borderId="20" xfId="3" applyFont="1" applyFill="1" applyBorder="1" applyAlignment="1" applyProtection="1">
      <alignment horizontal="right"/>
    </xf>
    <xf numFmtId="0" fontId="93" fillId="3" borderId="29" xfId="3" applyFont="1" applyFill="1" applyBorder="1" applyAlignment="1" applyProtection="1">
      <alignment horizontal="right"/>
    </xf>
    <xf numFmtId="0" fontId="93" fillId="3" borderId="38" xfId="3" applyFont="1" applyFill="1" applyBorder="1" applyAlignment="1" applyProtection="1">
      <alignment horizontal="right"/>
    </xf>
    <xf numFmtId="0" fontId="93" fillId="3" borderId="39" xfId="3" applyFont="1" applyFill="1" applyBorder="1" applyAlignment="1" applyProtection="1">
      <alignment horizontal="right"/>
    </xf>
    <xf numFmtId="0" fontId="54" fillId="0" borderId="15" xfId="3" quotePrefix="1" applyNumberFormat="1" applyFont="1" applyBorder="1" applyAlignment="1" applyProtection="1">
      <alignment horizontal="left" vertical="center" indent="2"/>
    </xf>
    <xf numFmtId="0" fontId="54" fillId="0" borderId="16" xfId="3" quotePrefix="1" applyNumberFormat="1" applyFont="1" applyBorder="1" applyAlignment="1" applyProtection="1">
      <alignment horizontal="left" vertical="center" indent="2"/>
    </xf>
    <xf numFmtId="0" fontId="54" fillId="0" borderId="0" xfId="3" quotePrefix="1" applyNumberFormat="1" applyFont="1" applyFill="1" applyBorder="1" applyAlignment="1" applyProtection="1">
      <alignment horizontal="left" vertical="center" indent="2"/>
    </xf>
    <xf numFmtId="0" fontId="93" fillId="0" borderId="0" xfId="3" applyNumberFormat="1" applyFont="1" applyFill="1" applyBorder="1" applyAlignment="1" applyProtection="1">
      <alignment horizontal="left" vertical="top" wrapText="1" shrinkToFit="1"/>
    </xf>
    <xf numFmtId="0" fontId="57" fillId="0" borderId="0" xfId="3" applyNumberFormat="1" applyFont="1" applyFill="1" applyBorder="1" applyAlignment="1" applyProtection="1">
      <alignment horizontal="center" vertical="top" wrapText="1" shrinkToFit="1"/>
    </xf>
    <xf numFmtId="0" fontId="57" fillId="0" borderId="0" xfId="3" applyNumberFormat="1" applyFont="1" applyFill="1" applyBorder="1" applyAlignment="1" applyProtection="1">
      <alignment horizontal="right" vertical="center" wrapText="1" shrinkToFit="1"/>
    </xf>
    <xf numFmtId="0" fontId="120" fillId="0" borderId="0" xfId="3" applyNumberFormat="1" applyFont="1" applyFill="1" applyBorder="1" applyAlignment="1" applyProtection="1">
      <alignment horizontal="center" vertical="center" wrapText="1" shrinkToFit="1"/>
    </xf>
    <xf numFmtId="0" fontId="117" fillId="22" borderId="32" xfId="3" applyNumberFormat="1" applyFont="1" applyFill="1" applyBorder="1" applyAlignment="1" applyProtection="1">
      <alignment horizontal="center" vertical="center" wrapText="1" shrinkToFit="1"/>
    </xf>
    <xf numFmtId="0" fontId="117" fillId="22" borderId="2" xfId="3" applyNumberFormat="1" applyFont="1" applyFill="1" applyBorder="1" applyAlignment="1" applyProtection="1">
      <alignment horizontal="center" vertical="center" wrapText="1" shrinkToFit="1"/>
    </xf>
    <xf numFmtId="0" fontId="117" fillId="22" borderId="9" xfId="3" applyNumberFormat="1" applyFont="1" applyFill="1" applyBorder="1" applyAlignment="1" applyProtection="1">
      <alignment horizontal="center" vertical="center" wrapText="1" shrinkToFit="1"/>
    </xf>
    <xf numFmtId="0" fontId="117" fillId="22" borderId="0" xfId="3" applyNumberFormat="1" applyFont="1" applyFill="1" applyBorder="1" applyAlignment="1" applyProtection="1">
      <alignment horizontal="center" vertical="center" wrapText="1" shrinkToFit="1"/>
    </xf>
    <xf numFmtId="14" fontId="57" fillId="0" borderId="20" xfId="3" applyNumberFormat="1" applyFont="1" applyBorder="1" applyAlignment="1" applyProtection="1">
      <alignment horizontal="center" vertical="center" wrapText="1" shrinkToFit="1"/>
      <protection locked="0"/>
    </xf>
    <xf numFmtId="14" fontId="57" fillId="0" borderId="29" xfId="3" applyNumberFormat="1" applyFont="1" applyBorder="1" applyAlignment="1" applyProtection="1">
      <alignment horizontal="center" vertical="center" wrapText="1" shrinkToFit="1"/>
      <protection locked="0"/>
    </xf>
    <xf numFmtId="14" fontId="57" fillId="0" borderId="21" xfId="3" applyNumberFormat="1" applyFont="1" applyBorder="1" applyAlignment="1" applyProtection="1">
      <alignment horizontal="center" vertical="center" wrapText="1" shrinkToFit="1"/>
      <protection locked="0"/>
    </xf>
    <xf numFmtId="14" fontId="57" fillId="0" borderId="38" xfId="3" applyNumberFormat="1" applyFont="1" applyBorder="1" applyAlignment="1" applyProtection="1">
      <alignment horizontal="center" vertical="center" wrapText="1" shrinkToFit="1"/>
      <protection locked="0"/>
    </xf>
    <xf numFmtId="14" fontId="57" fillId="0" borderId="39" xfId="3" applyNumberFormat="1" applyFont="1" applyBorder="1" applyAlignment="1" applyProtection="1">
      <alignment horizontal="center" vertical="center" wrapText="1" shrinkToFit="1"/>
      <protection locked="0"/>
    </xf>
    <xf numFmtId="14" fontId="57" fillId="0" borderId="42" xfId="3" applyNumberFormat="1" applyFont="1" applyBorder="1" applyAlignment="1" applyProtection="1">
      <alignment horizontal="center" vertical="center" wrapText="1" shrinkToFit="1"/>
      <protection locked="0"/>
    </xf>
    <xf numFmtId="0" fontId="67" fillId="14" borderId="19" xfId="3" applyNumberFormat="1" applyFont="1" applyFill="1" applyBorder="1" applyAlignment="1" applyProtection="1">
      <alignment horizontal="center" vertical="center" wrapText="1"/>
    </xf>
    <xf numFmtId="0" fontId="67" fillId="14" borderId="18" xfId="3" applyNumberFormat="1" applyFont="1" applyFill="1" applyBorder="1" applyAlignment="1" applyProtection="1">
      <alignment horizontal="center" vertical="center" wrapText="1"/>
    </xf>
    <xf numFmtId="0" fontId="40" fillId="0" borderId="20" xfId="3" applyNumberFormat="1" applyFont="1" applyBorder="1" applyAlignment="1" applyProtection="1">
      <alignment horizontal="center" vertical="center"/>
    </xf>
    <xf numFmtId="0" fontId="40" fillId="0" borderId="29" xfId="3" applyNumberFormat="1" applyFont="1" applyBorder="1" applyAlignment="1" applyProtection="1">
      <alignment horizontal="center" vertical="center"/>
    </xf>
    <xf numFmtId="49" fontId="57" fillId="0" borderId="20" xfId="3" applyNumberFormat="1" applyFont="1" applyBorder="1" applyAlignment="1" applyProtection="1">
      <alignment horizontal="left" vertical="center" wrapText="1" shrinkToFit="1"/>
      <protection locked="0"/>
    </xf>
    <xf numFmtId="49" fontId="57" fillId="0" borderId="29" xfId="3" applyNumberFormat="1" applyFont="1" applyBorder="1" applyAlignment="1" applyProtection="1">
      <alignment horizontal="left" vertical="center" wrapText="1" shrinkToFit="1"/>
      <protection locked="0"/>
    </xf>
    <xf numFmtId="49" fontId="57" fillId="0" borderId="21" xfId="3" applyNumberFormat="1" applyFont="1" applyBorder="1" applyAlignment="1" applyProtection="1">
      <alignment horizontal="left" vertical="center" wrapText="1" shrinkToFit="1"/>
      <protection locked="0"/>
    </xf>
    <xf numFmtId="167" fontId="57" fillId="0" borderId="45" xfId="3" applyNumberFormat="1" applyFont="1" applyBorder="1" applyAlignment="1" applyProtection="1">
      <alignment horizontal="center" vertical="center" wrapText="1" shrinkToFit="1"/>
      <protection locked="0"/>
    </xf>
    <xf numFmtId="0" fontId="67" fillId="14" borderId="33" xfId="3" applyNumberFormat="1" applyFont="1" applyFill="1" applyBorder="1" applyAlignment="1" applyProtection="1">
      <alignment horizontal="center" vertical="center" wrapText="1"/>
    </xf>
    <xf numFmtId="14" fontId="57" fillId="0" borderId="95" xfId="3" applyNumberFormat="1" applyFont="1" applyBorder="1" applyAlignment="1" applyProtection="1">
      <alignment horizontal="center" vertical="center" wrapText="1" shrinkToFit="1"/>
      <protection locked="0"/>
    </xf>
    <xf numFmtId="14" fontId="57" fillId="0" borderId="28" xfId="3" applyNumberFormat="1" applyFont="1" applyBorder="1" applyAlignment="1" applyProtection="1">
      <alignment horizontal="center" vertical="center" wrapText="1" shrinkToFit="1"/>
      <protection locked="0"/>
    </xf>
    <xf numFmtId="14" fontId="57" fillId="0" borderId="41" xfId="3" applyNumberFormat="1" applyFont="1" applyBorder="1" applyAlignment="1" applyProtection="1">
      <alignment horizontal="center" vertical="center" wrapText="1" shrinkToFit="1"/>
      <protection locked="0"/>
    </xf>
    <xf numFmtId="0" fontId="40" fillId="0" borderId="38" xfId="3" applyNumberFormat="1" applyFont="1" applyBorder="1" applyAlignment="1" applyProtection="1">
      <alignment horizontal="center" vertical="center"/>
    </xf>
    <xf numFmtId="0" fontId="40" fillId="0" borderId="39" xfId="3" applyNumberFormat="1" applyFont="1" applyBorder="1" applyAlignment="1" applyProtection="1">
      <alignment horizontal="center" vertical="center"/>
    </xf>
    <xf numFmtId="49" fontId="57" fillId="0" borderId="38" xfId="3" applyNumberFormat="1" applyFont="1" applyBorder="1" applyAlignment="1" applyProtection="1">
      <alignment horizontal="left" vertical="center" wrapText="1" shrinkToFit="1"/>
      <protection locked="0"/>
    </xf>
    <xf numFmtId="49" fontId="57" fillId="0" borderId="39" xfId="3" applyNumberFormat="1" applyFont="1" applyBorder="1" applyAlignment="1" applyProtection="1">
      <alignment horizontal="left" vertical="center" wrapText="1" shrinkToFit="1"/>
      <protection locked="0"/>
    </xf>
    <xf numFmtId="49" fontId="57" fillId="0" borderId="42" xfId="3" applyNumberFormat="1" applyFont="1" applyBorder="1" applyAlignment="1" applyProtection="1">
      <alignment horizontal="left" vertical="center" wrapText="1" shrinkToFit="1"/>
      <protection locked="0"/>
    </xf>
    <xf numFmtId="167" fontId="57" fillId="0" borderId="89" xfId="3" applyNumberFormat="1" applyFont="1" applyBorder="1" applyAlignment="1" applyProtection="1">
      <alignment horizontal="center" vertical="center" wrapText="1" shrinkToFit="1"/>
      <protection locked="0"/>
    </xf>
    <xf numFmtId="0" fontId="40" fillId="0" borderId="11" xfId="3" applyNumberFormat="1" applyFont="1" applyBorder="1" applyAlignment="1" applyProtection="1">
      <alignment horizontal="center" vertical="center"/>
    </xf>
    <xf numFmtId="0" fontId="40" fillId="0" borderId="0" xfId="3" applyNumberFormat="1" applyFont="1" applyBorder="1" applyAlignment="1" applyProtection="1">
      <alignment horizontal="center" vertical="center"/>
    </xf>
    <xf numFmtId="49" fontId="57" fillId="0" borderId="43" xfId="3" applyNumberFormat="1" applyFont="1" applyBorder="1" applyAlignment="1" applyProtection="1">
      <alignment horizontal="left" vertical="center" wrapText="1" shrinkToFit="1"/>
      <protection locked="0"/>
    </xf>
    <xf numFmtId="49" fontId="57" fillId="0" borderId="44" xfId="3" applyNumberFormat="1" applyFont="1" applyBorder="1" applyAlignment="1" applyProtection="1">
      <alignment horizontal="left" vertical="center" wrapText="1" shrinkToFit="1"/>
      <protection locked="0"/>
    </xf>
    <xf numFmtId="49" fontId="57" fillId="0" borderId="46" xfId="3" applyNumberFormat="1" applyFont="1" applyBorder="1" applyAlignment="1" applyProtection="1">
      <alignment horizontal="left" vertical="center" wrapText="1" shrinkToFit="1"/>
      <protection locked="0"/>
    </xf>
    <xf numFmtId="167" fontId="57" fillId="0" borderId="90" xfId="3" applyNumberFormat="1" applyFont="1" applyBorder="1" applyAlignment="1" applyProtection="1">
      <alignment horizontal="center" vertical="center" wrapText="1" shrinkToFit="1"/>
      <protection locked="0"/>
    </xf>
    <xf numFmtId="0" fontId="40" fillId="14" borderId="13" xfId="3" applyNumberFormat="1" applyFont="1" applyFill="1" applyBorder="1" applyAlignment="1" applyProtection="1">
      <alignment horizontal="center" vertical="center" wrapText="1" shrinkToFit="1"/>
    </xf>
    <xf numFmtId="0" fontId="40" fillId="14" borderId="2" xfId="3" applyNumberFormat="1" applyFont="1" applyFill="1" applyBorder="1" applyAlignment="1" applyProtection="1">
      <alignment horizontal="center" vertical="center" wrapText="1" shrinkToFit="1"/>
    </xf>
    <xf numFmtId="0" fontId="40" fillId="14" borderId="12" xfId="3" applyNumberFormat="1" applyFont="1" applyFill="1" applyBorder="1" applyAlignment="1" applyProtection="1">
      <alignment horizontal="center" vertical="center" wrapText="1" shrinkToFit="1"/>
    </xf>
    <xf numFmtId="0" fontId="40" fillId="14" borderId="4" xfId="3" applyNumberFormat="1" applyFont="1" applyFill="1" applyBorder="1" applyAlignment="1" applyProtection="1">
      <alignment horizontal="center" vertical="center" wrapText="1" shrinkToFit="1"/>
    </xf>
    <xf numFmtId="0" fontId="67" fillId="14" borderId="19" xfId="3" applyNumberFormat="1" applyFont="1" applyFill="1" applyBorder="1" applyAlignment="1" applyProtection="1">
      <alignment horizontal="center" vertical="center"/>
    </xf>
    <xf numFmtId="0" fontId="67" fillId="14" borderId="18" xfId="3" applyNumberFormat="1" applyFont="1" applyFill="1" applyBorder="1" applyAlignment="1" applyProtection="1">
      <alignment horizontal="center" vertical="center"/>
    </xf>
    <xf numFmtId="0" fontId="14" fillId="14" borderId="2" xfId="3" applyNumberFormat="1" applyFont="1" applyFill="1" applyBorder="1" applyAlignment="1" applyProtection="1">
      <alignment horizontal="left" vertical="center" wrapText="1"/>
    </xf>
    <xf numFmtId="0" fontId="14" fillId="14" borderId="3" xfId="3" applyNumberFormat="1" applyFont="1" applyFill="1" applyBorder="1" applyAlignment="1" applyProtection="1">
      <alignment horizontal="left" vertical="center" wrapText="1"/>
    </xf>
    <xf numFmtId="0" fontId="14" fillId="14" borderId="4" xfId="3" applyNumberFormat="1" applyFont="1" applyFill="1" applyBorder="1" applyAlignment="1" applyProtection="1">
      <alignment horizontal="left" vertical="center" wrapText="1"/>
    </xf>
    <xf numFmtId="0" fontId="14" fillId="14" borderId="5" xfId="3" applyNumberFormat="1" applyFont="1" applyFill="1" applyBorder="1" applyAlignment="1" applyProtection="1">
      <alignment horizontal="left" vertical="center" wrapText="1"/>
    </xf>
    <xf numFmtId="0" fontId="14" fillId="14" borderId="13" xfId="3" applyNumberFormat="1" applyFont="1" applyFill="1" applyBorder="1" applyAlignment="1" applyProtection="1">
      <alignment horizontal="left" vertical="center" wrapText="1"/>
    </xf>
    <xf numFmtId="0" fontId="14" fillId="14" borderId="12" xfId="3" applyNumberFormat="1" applyFont="1" applyFill="1" applyBorder="1" applyAlignment="1" applyProtection="1">
      <alignment horizontal="left" vertical="center" wrapText="1"/>
    </xf>
    <xf numFmtId="0" fontId="40" fillId="0" borderId="12" xfId="3" applyNumberFormat="1" applyFont="1" applyBorder="1" applyAlignment="1" applyProtection="1">
      <alignment horizontal="center" vertical="center"/>
    </xf>
    <xf numFmtId="0" fontId="40" fillId="0" borderId="4" xfId="3" applyNumberFormat="1" applyFont="1" applyBorder="1" applyAlignment="1" applyProtection="1">
      <alignment horizontal="center" vertical="center"/>
    </xf>
    <xf numFmtId="0" fontId="67" fillId="14" borderId="13" xfId="3" applyNumberFormat="1" applyFont="1" applyFill="1" applyBorder="1" applyAlignment="1" applyProtection="1">
      <alignment horizontal="center" vertical="center" wrapText="1"/>
    </xf>
    <xf numFmtId="0" fontId="67" fillId="14" borderId="2" xfId="3" applyNumberFormat="1" applyFont="1" applyFill="1" applyBorder="1" applyAlignment="1" applyProtection="1">
      <alignment horizontal="center" vertical="center" wrapText="1"/>
    </xf>
    <xf numFmtId="0" fontId="67" fillId="14" borderId="3" xfId="3" applyNumberFormat="1" applyFont="1" applyFill="1" applyBorder="1" applyAlignment="1" applyProtection="1">
      <alignment horizontal="center" vertical="center" wrapText="1"/>
    </xf>
    <xf numFmtId="0" fontId="67" fillId="14" borderId="12" xfId="3" applyNumberFormat="1" applyFont="1" applyFill="1" applyBorder="1" applyAlignment="1" applyProtection="1">
      <alignment horizontal="center" vertical="center" wrapText="1"/>
    </xf>
    <xf numFmtId="0" fontId="67" fillId="14" borderId="4" xfId="3" applyNumberFormat="1" applyFont="1" applyFill="1" applyBorder="1" applyAlignment="1" applyProtection="1">
      <alignment horizontal="center" vertical="center" wrapText="1"/>
    </xf>
    <xf numFmtId="0" fontId="67" fillId="14" borderId="5" xfId="3" applyNumberFormat="1" applyFont="1" applyFill="1" applyBorder="1" applyAlignment="1" applyProtection="1">
      <alignment horizontal="center" vertical="center" wrapText="1"/>
    </xf>
    <xf numFmtId="0" fontId="40" fillId="0" borderId="21" xfId="3" applyNumberFormat="1" applyFont="1" applyBorder="1" applyAlignment="1" applyProtection="1">
      <alignment horizontal="center" vertical="center"/>
    </xf>
    <xf numFmtId="167" fontId="57" fillId="0" borderId="20" xfId="3" applyNumberFormat="1" applyFont="1" applyBorder="1" applyAlignment="1" applyProtection="1">
      <alignment horizontal="center" vertical="center" wrapText="1" shrinkToFit="1"/>
      <protection locked="0"/>
    </xf>
    <xf numFmtId="167" fontId="57" fillId="0" borderId="29" xfId="3" applyNumberFormat="1" applyFont="1" applyBorder="1" applyAlignment="1" applyProtection="1">
      <alignment horizontal="center" vertical="center" wrapText="1" shrinkToFit="1"/>
      <protection locked="0"/>
    </xf>
    <xf numFmtId="167" fontId="57" fillId="0" borderId="21" xfId="3" applyNumberFormat="1" applyFont="1" applyBorder="1" applyAlignment="1" applyProtection="1">
      <alignment horizontal="center" vertical="center" wrapText="1" shrinkToFit="1"/>
      <protection locked="0"/>
    </xf>
    <xf numFmtId="0" fontId="40" fillId="0" borderId="43" xfId="3" applyNumberFormat="1" applyFont="1" applyBorder="1" applyAlignment="1" applyProtection="1">
      <alignment horizontal="center" vertical="center"/>
    </xf>
    <xf numFmtId="0" fontId="40" fillId="0" borderId="46" xfId="3" applyNumberFormat="1" applyFont="1" applyBorder="1" applyAlignment="1" applyProtection="1">
      <alignment horizontal="center" vertical="center"/>
    </xf>
    <xf numFmtId="167" fontId="57" fillId="0" borderId="43" xfId="3" applyNumberFormat="1" applyFont="1" applyBorder="1" applyAlignment="1" applyProtection="1">
      <alignment horizontal="center" vertical="center" wrapText="1" shrinkToFit="1"/>
      <protection locked="0"/>
    </xf>
    <xf numFmtId="167" fontId="57" fillId="0" borderId="44" xfId="3" applyNumberFormat="1" applyFont="1" applyBorder="1" applyAlignment="1" applyProtection="1">
      <alignment horizontal="center" vertical="center" wrapText="1" shrinkToFit="1"/>
      <protection locked="0"/>
    </xf>
    <xf numFmtId="167" fontId="57" fillId="0" borderId="46" xfId="3" applyNumberFormat="1" applyFont="1" applyBorder="1" applyAlignment="1" applyProtection="1">
      <alignment horizontal="center" vertical="center" wrapText="1" shrinkToFit="1"/>
      <protection locked="0"/>
    </xf>
    <xf numFmtId="0" fontId="45" fillId="12" borderId="15" xfId="3" applyFont="1" applyFill="1" applyBorder="1" applyAlignment="1" applyProtection="1">
      <alignment horizontal="center"/>
    </xf>
    <xf numFmtId="49" fontId="37" fillId="0" borderId="22" xfId="3" applyNumberFormat="1" applyFont="1" applyFill="1" applyBorder="1" applyAlignment="1" applyProtection="1">
      <alignment horizontal="left" vertical="top"/>
    </xf>
    <xf numFmtId="3" fontId="23" fillId="0" borderId="4" xfId="3" applyNumberFormat="1" applyFont="1" applyFill="1" applyBorder="1" applyAlignment="1" applyProtection="1">
      <alignment horizontal="left"/>
    </xf>
    <xf numFmtId="3" fontId="23" fillId="0" borderId="22" xfId="3" applyNumberFormat="1" applyFont="1" applyFill="1" applyBorder="1" applyAlignment="1" applyProtection="1">
      <alignment horizontal="left"/>
    </xf>
    <xf numFmtId="0" fontId="14" fillId="14" borderId="33" xfId="3" applyNumberFormat="1" applyFont="1" applyFill="1" applyBorder="1" applyAlignment="1" applyProtection="1">
      <alignment horizontal="left" vertical="center" wrapText="1"/>
    </xf>
    <xf numFmtId="0" fontId="85" fillId="0" borderId="2" xfId="3" applyFont="1" applyFill="1" applyBorder="1" applyAlignment="1" applyProtection="1">
      <alignment horizontal="left" vertical="center" wrapText="1" shrinkToFit="1"/>
    </xf>
    <xf numFmtId="0" fontId="167" fillId="0" borderId="4" xfId="3" applyNumberFormat="1" applyFont="1" applyFill="1" applyBorder="1" applyAlignment="1" applyProtection="1">
      <alignment horizontal="left" wrapText="1" shrinkToFit="1"/>
    </xf>
    <xf numFmtId="0" fontId="39" fillId="0" borderId="15" xfId="3" applyFont="1" applyFill="1" applyBorder="1" applyAlignment="1" applyProtection="1">
      <alignment horizontal="center" vertical="center" wrapText="1"/>
    </xf>
    <xf numFmtId="49" fontId="67" fillId="12" borderId="7" xfId="3" applyNumberFormat="1" applyFont="1" applyFill="1" applyBorder="1" applyAlignment="1" applyProtection="1">
      <alignment horizontal="center" vertical="center" wrapText="1"/>
    </xf>
    <xf numFmtId="49" fontId="67" fillId="12" borderId="0" xfId="3" applyNumberFormat="1" applyFont="1" applyFill="1" applyBorder="1" applyAlignment="1" applyProtection="1">
      <alignment horizontal="center" vertical="center" wrapText="1"/>
    </xf>
    <xf numFmtId="0" fontId="171" fillId="12" borderId="7" xfId="3" applyFont="1" applyFill="1" applyBorder="1" applyAlignment="1" applyProtection="1">
      <alignment horizontal="center" vertical="top" wrapText="1" shrinkToFit="1"/>
    </xf>
    <xf numFmtId="0" fontId="171" fillId="12" borderId="0" xfId="3" applyFont="1" applyFill="1" applyBorder="1" applyAlignment="1" applyProtection="1">
      <alignment horizontal="center" vertical="top" wrapText="1" shrinkToFit="1"/>
    </xf>
    <xf numFmtId="0" fontId="113" fillId="15" borderId="0" xfId="3" applyFont="1" applyFill="1" applyAlignment="1" applyProtection="1">
      <alignment horizontal="center" vertical="center"/>
    </xf>
    <xf numFmtId="0" fontId="105" fillId="12" borderId="0" xfId="3" applyFont="1" applyFill="1" applyBorder="1" applyAlignment="1" applyProtection="1">
      <alignment horizontal="center" vertical="center" wrapText="1"/>
    </xf>
    <xf numFmtId="0" fontId="176" fillId="12" borderId="0" xfId="3" applyFont="1" applyFill="1" applyBorder="1" applyAlignment="1" applyProtection="1">
      <alignment horizontal="center" vertical="center" wrapText="1"/>
    </xf>
    <xf numFmtId="0" fontId="172" fillId="12" borderId="0" xfId="3" applyFont="1" applyFill="1" applyAlignment="1" applyProtection="1">
      <alignment horizontal="left" wrapText="1" shrinkToFit="1"/>
    </xf>
    <xf numFmtId="49" fontId="57" fillId="0" borderId="43" xfId="3" applyNumberFormat="1" applyFont="1" applyBorder="1" applyAlignment="1" applyProtection="1">
      <alignment horizontal="center" vertical="center" wrapText="1" shrinkToFit="1"/>
      <protection locked="0"/>
    </xf>
    <xf numFmtId="49" fontId="57" fillId="0" borderId="44" xfId="3" applyNumberFormat="1" applyFont="1" applyBorder="1" applyAlignment="1" applyProtection="1">
      <alignment horizontal="center" vertical="center" wrapText="1" shrinkToFit="1"/>
      <protection locked="0"/>
    </xf>
    <xf numFmtId="49" fontId="57" fillId="0" borderId="46" xfId="3" applyNumberFormat="1" applyFont="1" applyBorder="1" applyAlignment="1" applyProtection="1">
      <alignment horizontal="center" vertical="center" wrapText="1" shrinkToFit="1"/>
      <protection locked="0"/>
    </xf>
    <xf numFmtId="167" fontId="57" fillId="0" borderId="33" xfId="3" applyNumberFormat="1" applyFont="1" applyBorder="1" applyAlignment="1" applyProtection="1">
      <alignment horizontal="center" vertical="center" wrapText="1" shrinkToFit="1"/>
      <protection locked="0"/>
    </xf>
    <xf numFmtId="14" fontId="57" fillId="0" borderId="43" xfId="3" applyNumberFormat="1" applyFont="1" applyBorder="1" applyAlignment="1" applyProtection="1">
      <alignment horizontal="center" vertical="center" wrapText="1" shrinkToFit="1"/>
      <protection locked="0"/>
    </xf>
    <xf numFmtId="14" fontId="57" fillId="0" borderId="44" xfId="3" applyNumberFormat="1" applyFont="1" applyBorder="1" applyAlignment="1" applyProtection="1">
      <alignment horizontal="center" vertical="center" wrapText="1" shrinkToFit="1"/>
      <protection locked="0"/>
    </xf>
    <xf numFmtId="14" fontId="57" fillId="0" borderId="46" xfId="3" applyNumberFormat="1" applyFont="1" applyBorder="1" applyAlignment="1" applyProtection="1">
      <alignment horizontal="center" vertical="center" wrapText="1" shrinkToFit="1"/>
      <protection locked="0"/>
    </xf>
    <xf numFmtId="49" fontId="57" fillId="0" borderId="33" xfId="3" applyNumberFormat="1" applyFont="1" applyBorder="1" applyAlignment="1" applyProtection="1">
      <alignment horizontal="center" vertical="center" wrapText="1" shrinkToFit="1"/>
      <protection locked="0"/>
    </xf>
    <xf numFmtId="14" fontId="57" fillId="0" borderId="33" xfId="3" applyNumberFormat="1" applyFont="1" applyBorder="1" applyAlignment="1" applyProtection="1">
      <alignment horizontal="center" vertical="center" wrapText="1" shrinkToFit="1"/>
      <protection locked="0"/>
    </xf>
    <xf numFmtId="0" fontId="173" fillId="0" borderId="0" xfId="3" applyFont="1" applyBorder="1" applyAlignment="1" applyProtection="1">
      <alignment horizontal="center" vertical="center" wrapText="1"/>
    </xf>
    <xf numFmtId="0" fontId="177" fillId="14" borderId="33" xfId="3" applyNumberFormat="1" applyFont="1" applyFill="1" applyBorder="1" applyAlignment="1" applyProtection="1">
      <alignment horizontal="left" vertical="center" wrapText="1"/>
    </xf>
    <xf numFmtId="0" fontId="120" fillId="14" borderId="13" xfId="3" applyNumberFormat="1" applyFont="1" applyFill="1" applyBorder="1" applyAlignment="1" applyProtection="1">
      <alignment horizontal="center" vertical="center"/>
    </xf>
    <xf numFmtId="0" fontId="120" fillId="14" borderId="2" xfId="3" applyNumberFormat="1" applyFont="1" applyFill="1" applyBorder="1" applyAlignment="1" applyProtection="1">
      <alignment horizontal="center" vertical="center"/>
    </xf>
    <xf numFmtId="0" fontId="120" fillId="14" borderId="3" xfId="3" applyNumberFormat="1" applyFont="1" applyFill="1" applyBorder="1" applyAlignment="1" applyProtection="1">
      <alignment horizontal="center" vertical="center"/>
    </xf>
    <xf numFmtId="0" fontId="120" fillId="14" borderId="12" xfId="3" applyNumberFormat="1" applyFont="1" applyFill="1" applyBorder="1" applyAlignment="1" applyProtection="1">
      <alignment horizontal="center" vertical="center"/>
    </xf>
    <xf numFmtId="0" fontId="120" fillId="14" borderId="4" xfId="3" applyNumberFormat="1" applyFont="1" applyFill="1" applyBorder="1" applyAlignment="1" applyProtection="1">
      <alignment horizontal="center" vertical="center"/>
    </xf>
    <xf numFmtId="0" fontId="120" fillId="14" borderId="5" xfId="3" applyNumberFormat="1" applyFont="1" applyFill="1" applyBorder="1" applyAlignment="1" applyProtection="1">
      <alignment horizontal="center" vertical="center"/>
    </xf>
    <xf numFmtId="0" fontId="120" fillId="14" borderId="33" xfId="3" applyNumberFormat="1" applyFont="1" applyFill="1" applyBorder="1" applyAlignment="1" applyProtection="1">
      <alignment horizontal="center" vertical="center" wrapText="1"/>
    </xf>
    <xf numFmtId="0" fontId="178" fillId="15" borderId="0" xfId="3" applyFont="1" applyFill="1" applyAlignment="1" applyProtection="1">
      <alignment horizontal="center" vertical="center"/>
    </xf>
    <xf numFmtId="0" fontId="180" fillId="12" borderId="0" xfId="3" applyFont="1" applyFill="1" applyAlignment="1" applyProtection="1">
      <alignment horizontal="left" vertical="center" wrapText="1" shrinkToFit="1"/>
    </xf>
    <xf numFmtId="0" fontId="171" fillId="12" borderId="8" xfId="3" applyFont="1" applyFill="1" applyBorder="1" applyAlignment="1" applyProtection="1">
      <alignment horizontal="center" vertical="top" wrapText="1" shrinkToFit="1"/>
    </xf>
    <xf numFmtId="0" fontId="171" fillId="12" borderId="10" xfId="3" applyFont="1" applyFill="1" applyBorder="1" applyAlignment="1" applyProtection="1">
      <alignment horizontal="center" vertical="top" wrapText="1" shrinkToFit="1"/>
    </xf>
    <xf numFmtId="0" fontId="88" fillId="0" borderId="0" xfId="0" applyFont="1" applyAlignment="1">
      <alignment horizontal="center"/>
    </xf>
    <xf numFmtId="0" fontId="88" fillId="14" borderId="12" xfId="0" applyFont="1" applyFill="1" applyBorder="1" applyAlignment="1">
      <alignment horizontal="center"/>
    </xf>
    <xf numFmtId="0" fontId="88" fillId="14" borderId="4" xfId="0" applyFont="1" applyFill="1" applyBorder="1" applyAlignment="1">
      <alignment horizontal="center"/>
    </xf>
    <xf numFmtId="0" fontId="88" fillId="14" borderId="12" xfId="0" applyFont="1" applyFill="1" applyBorder="1" applyAlignment="1">
      <alignment horizontal="center" vertical="center"/>
    </xf>
    <xf numFmtId="0" fontId="88" fillId="14" borderId="4" xfId="0" applyFont="1" applyFill="1" applyBorder="1" applyAlignment="1">
      <alignment horizontal="center" vertical="center"/>
    </xf>
    <xf numFmtId="0" fontId="88" fillId="23" borderId="22" xfId="0" applyFont="1" applyFill="1" applyBorder="1" applyAlignment="1">
      <alignment horizontal="center"/>
    </xf>
    <xf numFmtId="0" fontId="134" fillId="0" borderId="2" xfId="0" applyFont="1" applyBorder="1" applyAlignment="1">
      <alignment horizontal="center" vertical="center"/>
    </xf>
    <xf numFmtId="0" fontId="134" fillId="0" borderId="4" xfId="0" applyFont="1" applyBorder="1" applyAlignment="1">
      <alignment horizontal="center" vertical="center"/>
    </xf>
    <xf numFmtId="0" fontId="87" fillId="0" borderId="13" xfId="0" applyFont="1" applyBorder="1" applyAlignment="1">
      <alignment horizontal="left" vertical="center"/>
    </xf>
    <xf numFmtId="0" fontId="87" fillId="0" borderId="2" xfId="0" applyFont="1" applyBorder="1" applyAlignment="1">
      <alignment horizontal="left" vertical="center"/>
    </xf>
    <xf numFmtId="0" fontId="87" fillId="0" borderId="12" xfId="0" applyFont="1" applyBorder="1" applyAlignment="1">
      <alignment horizontal="left" vertical="center"/>
    </xf>
    <xf numFmtId="0" fontId="87" fillId="0" borderId="4" xfId="0" applyFont="1" applyBorder="1" applyAlignment="1">
      <alignment horizontal="left" vertical="center"/>
    </xf>
    <xf numFmtId="0" fontId="129" fillId="0" borderId="13" xfId="0" applyFont="1" applyBorder="1" applyAlignment="1">
      <alignment horizontal="left" vertical="center" wrapText="1"/>
    </xf>
    <xf numFmtId="0" fontId="129" fillId="0" borderId="2" xfId="0" applyFont="1" applyBorder="1" applyAlignment="1">
      <alignment horizontal="left" vertical="center" wrapText="1"/>
    </xf>
    <xf numFmtId="0" fontId="129" fillId="0" borderId="12" xfId="0" applyFont="1" applyBorder="1" applyAlignment="1">
      <alignment horizontal="left" vertical="center" wrapText="1"/>
    </xf>
    <xf numFmtId="0" fontId="129" fillId="0" borderId="4" xfId="0" applyFont="1" applyBorder="1" applyAlignment="1">
      <alignment horizontal="left" vertical="center" wrapText="1"/>
    </xf>
    <xf numFmtId="0" fontId="134" fillId="0" borderId="0" xfId="0" applyFont="1" applyAlignment="1">
      <alignment horizontal="center" vertical="center"/>
    </xf>
    <xf numFmtId="0" fontId="132" fillId="0" borderId="13" xfId="0" applyFont="1" applyBorder="1" applyAlignment="1">
      <alignment horizontal="left" vertical="center"/>
    </xf>
    <xf numFmtId="0" fontId="132" fillId="0" borderId="2" xfId="0" applyFont="1" applyBorder="1" applyAlignment="1">
      <alignment horizontal="left" vertical="center"/>
    </xf>
    <xf numFmtId="0" fontId="132" fillId="0" borderId="3" xfId="0" applyFont="1" applyBorder="1" applyAlignment="1">
      <alignment horizontal="left" vertical="center"/>
    </xf>
    <xf numFmtId="0" fontId="132" fillId="0" borderId="12" xfId="0" applyFont="1" applyBorder="1" applyAlignment="1">
      <alignment horizontal="left" vertical="center"/>
    </xf>
    <xf numFmtId="0" fontId="132" fillId="0" borderId="4" xfId="0" applyFont="1" applyBorder="1" applyAlignment="1">
      <alignment horizontal="left" vertical="center"/>
    </xf>
    <xf numFmtId="0" fontId="132" fillId="0" borderId="5" xfId="0" applyFont="1" applyBorder="1" applyAlignment="1">
      <alignment horizontal="left" vertical="center"/>
    </xf>
    <xf numFmtId="0" fontId="129" fillId="0" borderId="13" xfId="0" applyFont="1" applyFill="1" applyBorder="1" applyAlignment="1">
      <alignment horizontal="left" vertical="center" wrapText="1"/>
    </xf>
    <xf numFmtId="0" fontId="129" fillId="0" borderId="2" xfId="0" applyFont="1" applyFill="1" applyBorder="1" applyAlignment="1">
      <alignment horizontal="left" vertical="center" wrapText="1"/>
    </xf>
    <xf numFmtId="0" fontId="129" fillId="0" borderId="12" xfId="0" applyFont="1" applyFill="1" applyBorder="1" applyAlignment="1">
      <alignment horizontal="left" vertical="center" wrapText="1"/>
    </xf>
    <xf numFmtId="0" fontId="129" fillId="0" borderId="4" xfId="0" applyFont="1" applyFill="1" applyBorder="1" applyAlignment="1">
      <alignment horizontal="left" vertical="center" wrapText="1"/>
    </xf>
    <xf numFmtId="0" fontId="138" fillId="0" borderId="2" xfId="0" applyFont="1" applyBorder="1" applyAlignment="1">
      <alignment horizontal="center" vertical="center"/>
    </xf>
    <xf numFmtId="0" fontId="138" fillId="0" borderId="0" xfId="0" applyFont="1" applyAlignment="1">
      <alignment horizontal="center" vertical="center"/>
    </xf>
    <xf numFmtId="0" fontId="135" fillId="0" borderId="13" xfId="0" applyFont="1" applyBorder="1" applyAlignment="1">
      <alignment horizontal="left" vertical="center"/>
    </xf>
    <xf numFmtId="0" fontId="135" fillId="0" borderId="2" xfId="0" applyFont="1" applyBorder="1" applyAlignment="1">
      <alignment horizontal="left" vertical="center"/>
    </xf>
    <xf numFmtId="0" fontId="135" fillId="0" borderId="12" xfId="0" applyFont="1" applyBorder="1" applyAlignment="1">
      <alignment horizontal="left" vertical="center"/>
    </xf>
    <xf numFmtId="0" fontId="135" fillId="0" borderId="4" xfId="0" applyFont="1" applyBorder="1" applyAlignment="1">
      <alignment horizontal="left" vertical="center"/>
    </xf>
    <xf numFmtId="0" fontId="137" fillId="0" borderId="13" xfId="0" applyFont="1" applyBorder="1" applyAlignment="1">
      <alignment horizontal="left" vertical="center" wrapText="1"/>
    </xf>
    <xf numFmtId="0" fontId="137" fillId="0" borderId="2" xfId="0" applyFont="1" applyBorder="1" applyAlignment="1">
      <alignment horizontal="left" vertical="center" wrapText="1"/>
    </xf>
    <xf numFmtId="0" fontId="137" fillId="0" borderId="12" xfId="0" applyFont="1" applyBorder="1" applyAlignment="1">
      <alignment horizontal="left" vertical="center" wrapText="1"/>
    </xf>
    <xf numFmtId="0" fontId="137" fillId="0" borderId="4" xfId="0" applyFont="1" applyBorder="1" applyAlignment="1">
      <alignment horizontal="left" vertical="center" wrapText="1"/>
    </xf>
    <xf numFmtId="0" fontId="132" fillId="0" borderId="27" xfId="0" applyFont="1" applyBorder="1" applyAlignment="1">
      <alignment horizontal="left" vertical="center"/>
    </xf>
    <xf numFmtId="0" fontId="132" fillId="0" borderId="22" xfId="0" applyFont="1" applyBorder="1" applyAlignment="1">
      <alignment horizontal="left" vertical="center"/>
    </xf>
    <xf numFmtId="0" fontId="129" fillId="0" borderId="27" xfId="0" applyFont="1" applyBorder="1" applyAlignment="1">
      <alignment horizontal="left" vertical="center" wrapText="1"/>
    </xf>
    <xf numFmtId="0" fontId="129" fillId="0" borderId="22" xfId="0" applyFont="1" applyBorder="1" applyAlignment="1">
      <alignment horizontal="left" vertical="center" wrapText="1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87" fillId="0" borderId="13" xfId="0" applyFont="1" applyBorder="1" applyAlignment="1">
      <alignment horizontal="left" vertical="center" wrapText="1"/>
    </xf>
    <xf numFmtId="0" fontId="87" fillId="0" borderId="3" xfId="0" applyFont="1" applyBorder="1" applyAlignment="1">
      <alignment horizontal="left" vertical="center"/>
    </xf>
    <xf numFmtId="0" fontId="87" fillId="0" borderId="5" xfId="0" applyFont="1" applyBorder="1" applyAlignment="1">
      <alignment horizontal="left" vertical="center"/>
    </xf>
    <xf numFmtId="0" fontId="135" fillId="0" borderId="2" xfId="0" applyFont="1" applyBorder="1" applyAlignment="1">
      <alignment horizontal="center" vertical="center"/>
    </xf>
    <xf numFmtId="0" fontId="135" fillId="0" borderId="4" xfId="0" applyFont="1" applyBorder="1" applyAlignment="1">
      <alignment horizontal="center" vertical="center"/>
    </xf>
    <xf numFmtId="0" fontId="136" fillId="0" borderId="13" xfId="0" applyFont="1" applyBorder="1" applyAlignment="1">
      <alignment horizontal="left" vertical="center"/>
    </xf>
    <xf numFmtId="0" fontId="136" fillId="0" borderId="2" xfId="0" applyFont="1" applyBorder="1" applyAlignment="1">
      <alignment horizontal="left" vertical="center"/>
    </xf>
    <xf numFmtId="0" fontId="136" fillId="0" borderId="3" xfId="0" applyFont="1" applyBorder="1" applyAlignment="1">
      <alignment horizontal="left" vertical="center"/>
    </xf>
    <xf numFmtId="0" fontId="136" fillId="0" borderId="12" xfId="0" applyFont="1" applyBorder="1" applyAlignment="1">
      <alignment horizontal="left" vertical="center"/>
    </xf>
    <xf numFmtId="0" fontId="136" fillId="0" borderId="4" xfId="0" applyFont="1" applyBorder="1" applyAlignment="1">
      <alignment horizontal="left" vertical="center"/>
    </xf>
    <xf numFmtId="0" fontId="136" fillId="0" borderId="5" xfId="0" applyFont="1" applyBorder="1" applyAlignment="1">
      <alignment horizontal="left" vertical="center"/>
    </xf>
    <xf numFmtId="0" fontId="87" fillId="0" borderId="2" xfId="0" applyFont="1" applyBorder="1" applyAlignment="1">
      <alignment horizontal="center" vertical="center"/>
    </xf>
    <xf numFmtId="0" fontId="87" fillId="0" borderId="4" xfId="0" applyFont="1" applyBorder="1" applyAlignment="1">
      <alignment horizontal="center" vertical="center"/>
    </xf>
    <xf numFmtId="0" fontId="129" fillId="7" borderId="13" xfId="0" applyFont="1" applyFill="1" applyBorder="1" applyAlignment="1">
      <alignment horizontal="left" vertical="center" wrapText="1"/>
    </xf>
    <xf numFmtId="0" fontId="129" fillId="7" borderId="2" xfId="0" applyFont="1" applyFill="1" applyBorder="1" applyAlignment="1">
      <alignment horizontal="left" vertical="center" wrapText="1"/>
    </xf>
    <xf numFmtId="0" fontId="129" fillId="7" borderId="12" xfId="0" applyFont="1" applyFill="1" applyBorder="1" applyAlignment="1">
      <alignment horizontal="left" vertical="center" wrapText="1"/>
    </xf>
    <xf numFmtId="0" fontId="129" fillId="7" borderId="4" xfId="0" applyFont="1" applyFill="1" applyBorder="1" applyAlignment="1">
      <alignment horizontal="left" vertical="center" wrapText="1"/>
    </xf>
    <xf numFmtId="0" fontId="132" fillId="0" borderId="13" xfId="0" applyFont="1" applyBorder="1" applyAlignment="1">
      <alignment horizontal="left" vertical="center" wrapText="1"/>
    </xf>
    <xf numFmtId="0" fontId="132" fillId="0" borderId="2" xfId="0" applyFont="1" applyBorder="1" applyAlignment="1">
      <alignment horizontal="left" vertical="center" wrapText="1"/>
    </xf>
    <xf numFmtId="0" fontId="132" fillId="0" borderId="3" xfId="0" applyFont="1" applyBorder="1" applyAlignment="1">
      <alignment horizontal="left" vertical="center" wrapText="1"/>
    </xf>
    <xf numFmtId="0" fontId="132" fillId="0" borderId="12" xfId="0" applyFont="1" applyBorder="1" applyAlignment="1">
      <alignment horizontal="left" vertical="center" wrapText="1"/>
    </xf>
    <xf numFmtId="0" fontId="132" fillId="0" borderId="4" xfId="0" applyFont="1" applyBorder="1" applyAlignment="1">
      <alignment horizontal="left" vertical="center" wrapText="1"/>
    </xf>
    <xf numFmtId="0" fontId="132" fillId="0" borderId="5" xfId="0" applyFont="1" applyBorder="1" applyAlignment="1">
      <alignment horizontal="left" vertical="center" wrapText="1"/>
    </xf>
    <xf numFmtId="0" fontId="132" fillId="0" borderId="23" xfId="0" applyFont="1" applyBorder="1" applyAlignment="1">
      <alignment horizontal="left" vertical="center"/>
    </xf>
    <xf numFmtId="0" fontId="129" fillId="0" borderId="27" xfId="0" applyFont="1" applyBorder="1" applyAlignment="1">
      <alignment horizontal="left" vertical="center"/>
    </xf>
    <xf numFmtId="0" fontId="129" fillId="0" borderId="22" xfId="0" applyFont="1" applyBorder="1" applyAlignment="1">
      <alignment horizontal="left" vertical="center"/>
    </xf>
    <xf numFmtId="0" fontId="133" fillId="0" borderId="27" xfId="0" applyFont="1" applyFill="1" applyBorder="1" applyAlignment="1">
      <alignment horizontal="left" vertical="center" wrapText="1"/>
    </xf>
    <xf numFmtId="0" fontId="133" fillId="0" borderId="22" xfId="0" applyFont="1" applyFill="1" applyBorder="1" applyAlignment="1">
      <alignment horizontal="left" vertical="center" wrapText="1"/>
    </xf>
    <xf numFmtId="0" fontId="87" fillId="0" borderId="27" xfId="0" applyFont="1" applyBorder="1" applyAlignment="1">
      <alignment horizontal="left" vertical="center" wrapText="1"/>
    </xf>
    <xf numFmtId="0" fontId="87" fillId="0" borderId="22" xfId="0" applyFont="1" applyBorder="1" applyAlignment="1">
      <alignment horizontal="left" vertical="center" wrapText="1"/>
    </xf>
    <xf numFmtId="0" fontId="87" fillId="0" borderId="23" xfId="0" applyFont="1" applyBorder="1" applyAlignment="1">
      <alignment horizontal="left" vertical="center" wrapText="1"/>
    </xf>
    <xf numFmtId="0" fontId="130" fillId="0" borderId="27" xfId="0" applyFont="1" applyBorder="1" applyAlignment="1">
      <alignment horizontal="left" vertical="center" wrapText="1"/>
    </xf>
    <xf numFmtId="0" fontId="130" fillId="0" borderId="22" xfId="0" applyFont="1" applyBorder="1" applyAlignment="1">
      <alignment horizontal="left" vertical="center" wrapText="1"/>
    </xf>
    <xf numFmtId="0" fontId="130" fillId="0" borderId="23" xfId="0" applyFont="1" applyBorder="1" applyAlignment="1">
      <alignment horizontal="left" vertical="center" wrapText="1"/>
    </xf>
    <xf numFmtId="0" fontId="131" fillId="0" borderId="27" xfId="0" applyFont="1" applyBorder="1" applyAlignment="1">
      <alignment horizontal="left" vertical="center"/>
    </xf>
    <xf numFmtId="0" fontId="131" fillId="0" borderId="22" xfId="0" applyFont="1" applyBorder="1" applyAlignment="1">
      <alignment horizontal="left" vertical="center"/>
    </xf>
    <xf numFmtId="0" fontId="132" fillId="0" borderId="27" xfId="0" applyFont="1" applyBorder="1" applyAlignment="1">
      <alignment horizontal="left" vertical="center" wrapText="1"/>
    </xf>
    <xf numFmtId="0" fontId="132" fillId="0" borderId="22" xfId="0" applyFont="1" applyBorder="1" applyAlignment="1">
      <alignment horizontal="left" vertical="center" wrapText="1"/>
    </xf>
    <xf numFmtId="0" fontId="132" fillId="0" borderId="23" xfId="0" applyFont="1" applyBorder="1" applyAlignment="1">
      <alignment horizontal="left" vertical="center" wrapText="1"/>
    </xf>
    <xf numFmtId="0" fontId="54" fillId="0" borderId="0" xfId="3" applyNumberFormat="1" applyFont="1" applyBorder="1" applyAlignment="1" applyProtection="1">
      <alignment horizontal="center"/>
      <protection locked="0"/>
    </xf>
    <xf numFmtId="0" fontId="54" fillId="0" borderId="28" xfId="3" applyNumberFormat="1" applyFont="1" applyBorder="1" applyAlignment="1" applyProtection="1">
      <alignment horizontal="center"/>
      <protection locked="0"/>
    </xf>
    <xf numFmtId="164" fontId="54" fillId="3" borderId="28" xfId="3" applyNumberFormat="1" applyFont="1" applyFill="1" applyBorder="1" applyAlignment="1" applyProtection="1">
      <alignment horizontal="center" wrapText="1" shrinkToFit="1"/>
      <protection locked="0"/>
    </xf>
    <xf numFmtId="0" fontId="54" fillId="0" borderId="0" xfId="3" applyNumberFormat="1" applyFont="1" applyBorder="1" applyAlignment="1" applyProtection="1">
      <alignment horizontal="center" vertical="center"/>
    </xf>
    <xf numFmtId="0" fontId="64" fillId="3" borderId="0" xfId="3" applyFont="1" applyFill="1" applyBorder="1" applyAlignment="1" applyProtection="1">
      <alignment horizontal="left" vertical="top" wrapText="1" shrinkToFit="1"/>
      <protection locked="0"/>
    </xf>
    <xf numFmtId="0" fontId="73" fillId="0" borderId="2" xfId="3" applyFont="1" applyFill="1" applyBorder="1" applyAlignment="1" applyProtection="1">
      <alignment horizontal="left" vertical="center" wrapText="1" indent="1" shrinkToFit="1"/>
    </xf>
    <xf numFmtId="0" fontId="38" fillId="0" borderId="4" xfId="3" applyFont="1" applyFill="1" applyBorder="1" applyAlignment="1" applyProtection="1">
      <alignment horizontal="left" vertical="center"/>
    </xf>
    <xf numFmtId="0" fontId="64" fillId="0" borderId="0" xfId="3" applyFont="1" applyFill="1" applyBorder="1" applyAlignment="1" applyProtection="1">
      <alignment horizontal="right" vertical="center" indent="1"/>
    </xf>
    <xf numFmtId="1" fontId="35" fillId="3" borderId="4" xfId="3" applyNumberFormat="1" applyFont="1" applyFill="1" applyBorder="1" applyAlignment="1" applyProtection="1">
      <alignment horizontal="center" vertical="top" wrapText="1"/>
    </xf>
    <xf numFmtId="0" fontId="64" fillId="3" borderId="0" xfId="3" applyFont="1" applyFill="1" applyBorder="1" applyAlignment="1" applyProtection="1">
      <alignment horizontal="right" vertical="center" indent="1"/>
    </xf>
    <xf numFmtId="164" fontId="35" fillId="3" borderId="4" xfId="3" applyNumberFormat="1" applyFont="1" applyFill="1" applyBorder="1" applyAlignment="1" applyProtection="1">
      <alignment horizontal="center" vertical="top" wrapText="1"/>
    </xf>
    <xf numFmtId="0" fontId="64" fillId="3" borderId="0" xfId="3" applyNumberFormat="1" applyFont="1" applyFill="1" applyBorder="1" applyAlignment="1" applyProtection="1">
      <alignment horizontal="right" vertical="center"/>
    </xf>
    <xf numFmtId="0" fontId="125" fillId="12" borderId="13" xfId="3" applyFont="1" applyFill="1" applyBorder="1" applyAlignment="1" applyProtection="1">
      <alignment horizontal="center" vertical="center" wrapText="1" shrinkToFit="1"/>
    </xf>
    <xf numFmtId="0" fontId="125" fillId="12" borderId="2" xfId="3" applyFont="1" applyFill="1" applyBorder="1" applyAlignment="1" applyProtection="1">
      <alignment horizontal="center" vertical="center" wrapText="1" shrinkToFit="1"/>
    </xf>
    <xf numFmtId="0" fontId="125" fillId="12" borderId="3" xfId="3" applyFont="1" applyFill="1" applyBorder="1" applyAlignment="1" applyProtection="1">
      <alignment horizontal="center" vertical="center" wrapText="1" shrinkToFit="1"/>
    </xf>
    <xf numFmtId="0" fontId="125" fillId="12" borderId="11" xfId="3" applyFont="1" applyFill="1" applyBorder="1" applyAlignment="1" applyProtection="1">
      <alignment horizontal="center" vertical="center" wrapText="1" shrinkToFit="1"/>
    </xf>
    <xf numFmtId="0" fontId="125" fillId="12" borderId="0" xfId="3" applyFont="1" applyFill="1" applyBorder="1" applyAlignment="1" applyProtection="1">
      <alignment horizontal="center" vertical="center" wrapText="1" shrinkToFit="1"/>
    </xf>
    <xf numFmtId="0" fontId="125" fillId="12" borderId="1" xfId="3" applyFont="1" applyFill="1" applyBorder="1" applyAlignment="1" applyProtection="1">
      <alignment horizontal="center" vertical="center" wrapText="1" shrinkToFit="1"/>
    </xf>
    <xf numFmtId="0" fontId="125" fillId="12" borderId="12" xfId="3" applyFont="1" applyFill="1" applyBorder="1" applyAlignment="1" applyProtection="1">
      <alignment horizontal="center" vertical="center" wrapText="1" shrinkToFit="1"/>
    </xf>
    <xf numFmtId="0" fontId="125" fillId="12" borderId="4" xfId="3" applyFont="1" applyFill="1" applyBorder="1" applyAlignment="1" applyProtection="1">
      <alignment horizontal="center" vertical="center" wrapText="1" shrinkToFit="1"/>
    </xf>
    <xf numFmtId="0" fontId="125" fillId="12" borderId="5" xfId="3" applyFont="1" applyFill="1" applyBorder="1" applyAlignment="1" applyProtection="1">
      <alignment horizontal="center" vertical="center" wrapText="1" shrinkToFit="1"/>
    </xf>
    <xf numFmtId="3" fontId="89" fillId="3" borderId="28" xfId="3" applyNumberFormat="1" applyFont="1" applyFill="1" applyBorder="1" applyAlignment="1" applyProtection="1">
      <alignment horizontal="center" vertical="center" wrapText="1" shrinkToFit="1"/>
      <protection locked="0"/>
    </xf>
    <xf numFmtId="1" fontId="100" fillId="3" borderId="0" xfId="3" applyNumberFormat="1" applyFont="1" applyFill="1" applyBorder="1" applyAlignment="1" applyProtection="1">
      <alignment horizontal="left" vertical="center"/>
    </xf>
    <xf numFmtId="0" fontId="54" fillId="0" borderId="0" xfId="3" applyNumberFormat="1" applyFont="1" applyAlignment="1" applyProtection="1">
      <alignment horizontal="left"/>
    </xf>
    <xf numFmtId="166" fontId="89" fillId="0" borderId="0" xfId="3" applyNumberFormat="1" applyFont="1" applyFill="1" applyBorder="1" applyAlignment="1" applyProtection="1">
      <alignment horizontal="left" vertical="center"/>
    </xf>
    <xf numFmtId="0" fontId="64" fillId="3" borderId="13" xfId="3" applyFont="1" applyFill="1" applyBorder="1" applyAlignment="1" applyProtection="1">
      <alignment horizontal="left" vertical="top" wrapText="1" shrinkToFit="1"/>
      <protection locked="0"/>
    </xf>
    <xf numFmtId="0" fontId="64" fillId="3" borderId="2" xfId="3" applyFont="1" applyFill="1" applyBorder="1" applyAlignment="1" applyProtection="1">
      <alignment horizontal="left" vertical="top" wrapText="1" shrinkToFit="1"/>
      <protection locked="0"/>
    </xf>
    <xf numFmtId="0" fontId="64" fillId="3" borderId="3" xfId="3" applyFont="1" applyFill="1" applyBorder="1" applyAlignment="1" applyProtection="1">
      <alignment horizontal="left" vertical="top" wrapText="1" shrinkToFit="1"/>
      <protection locked="0"/>
    </xf>
    <xf numFmtId="0" fontId="64" fillId="3" borderId="11" xfId="3" applyFont="1" applyFill="1" applyBorder="1" applyAlignment="1" applyProtection="1">
      <alignment horizontal="left" vertical="top" wrapText="1" shrinkToFit="1"/>
      <protection locked="0"/>
    </xf>
    <xf numFmtId="0" fontId="64" fillId="3" borderId="1" xfId="3" applyFont="1" applyFill="1" applyBorder="1" applyAlignment="1" applyProtection="1">
      <alignment horizontal="left" vertical="top" wrapText="1" shrinkToFit="1"/>
      <protection locked="0"/>
    </xf>
    <xf numFmtId="0" fontId="64" fillId="3" borderId="12" xfId="3" applyFont="1" applyFill="1" applyBorder="1" applyAlignment="1" applyProtection="1">
      <alignment horizontal="left" vertical="top" wrapText="1" shrinkToFit="1"/>
      <protection locked="0"/>
    </xf>
    <xf numFmtId="0" fontId="64" fillId="3" borderId="4" xfId="3" applyFont="1" applyFill="1" applyBorder="1" applyAlignment="1" applyProtection="1">
      <alignment horizontal="left" vertical="top" wrapText="1" shrinkToFit="1"/>
      <protection locked="0"/>
    </xf>
    <xf numFmtId="0" fontId="64" fillId="3" borderId="5" xfId="3" applyFont="1" applyFill="1" applyBorder="1" applyAlignment="1" applyProtection="1">
      <alignment horizontal="left" vertical="top" wrapText="1" shrinkToFit="1"/>
      <protection locked="0"/>
    </xf>
    <xf numFmtId="0" fontId="35" fillId="0" borderId="2" xfId="3" applyFont="1" applyFill="1" applyBorder="1" applyAlignment="1" applyProtection="1">
      <alignment horizontal="center" vertical="center" wrapText="1" shrinkToFit="1"/>
    </xf>
    <xf numFmtId="0" fontId="35" fillId="0" borderId="0" xfId="3" applyFont="1" applyFill="1" applyBorder="1" applyAlignment="1" applyProtection="1">
      <alignment horizontal="center" vertical="center" wrapText="1" shrinkToFit="1"/>
    </xf>
    <xf numFmtId="1" fontId="100" fillId="0" borderId="0" xfId="3" applyNumberFormat="1" applyFont="1" applyFill="1" applyBorder="1" applyAlignment="1" applyProtection="1">
      <alignment horizontal="left" vertical="center"/>
    </xf>
    <xf numFmtId="0" fontId="40" fillId="0" borderId="58" xfId="3" applyFont="1" applyFill="1" applyBorder="1" applyAlignment="1" applyProtection="1">
      <alignment horizontal="left" vertical="center" wrapText="1" shrinkToFit="1"/>
    </xf>
    <xf numFmtId="0" fontId="40" fillId="0" borderId="56" xfId="3" applyFont="1" applyFill="1" applyBorder="1" applyAlignment="1" applyProtection="1">
      <alignment horizontal="left" vertical="center" wrapText="1" shrinkToFit="1"/>
    </xf>
    <xf numFmtId="0" fontId="37" fillId="3" borderId="59" xfId="3" applyNumberFormat="1" applyFont="1" applyFill="1" applyBorder="1" applyAlignment="1" applyProtection="1">
      <alignment horizontal="left" vertical="center" wrapText="1" shrinkToFit="1"/>
    </xf>
    <xf numFmtId="0" fontId="40" fillId="3" borderId="56" xfId="3" applyFont="1" applyFill="1" applyBorder="1" applyAlignment="1" applyProtection="1">
      <alignment horizontal="left" vertical="center" wrapText="1" shrinkToFit="1"/>
    </xf>
    <xf numFmtId="0" fontId="40" fillId="3" borderId="57" xfId="3" applyFont="1" applyFill="1" applyBorder="1" applyAlignment="1" applyProtection="1">
      <alignment horizontal="left" vertical="center" wrapText="1" shrinkToFit="1"/>
    </xf>
    <xf numFmtId="0" fontId="40" fillId="0" borderId="63" xfId="3" applyFont="1" applyFill="1" applyBorder="1" applyAlignment="1" applyProtection="1">
      <alignment horizontal="left" vertical="center" wrapText="1" shrinkToFit="1"/>
    </xf>
    <xf numFmtId="0" fontId="40" fillId="0" borderId="64" xfId="3" applyFont="1" applyFill="1" applyBorder="1" applyAlignment="1" applyProtection="1">
      <alignment horizontal="left" vertical="center" wrapText="1" shrinkToFit="1"/>
    </xf>
    <xf numFmtId="0" fontId="37" fillId="3" borderId="64" xfId="3" applyNumberFormat="1" applyFont="1" applyFill="1" applyBorder="1" applyAlignment="1" applyProtection="1">
      <alignment horizontal="left" vertical="center" wrapText="1" shrinkToFit="1"/>
    </xf>
    <xf numFmtId="0" fontId="40" fillId="3" borderId="64" xfId="3" applyFont="1" applyFill="1" applyBorder="1" applyAlignment="1" applyProtection="1">
      <alignment horizontal="left" vertical="center" wrapText="1" shrinkToFit="1"/>
    </xf>
    <xf numFmtId="0" fontId="40" fillId="3" borderId="65" xfId="3" applyFont="1" applyFill="1" applyBorder="1" applyAlignment="1" applyProtection="1">
      <alignment horizontal="left" vertical="center" wrapText="1" shrinkToFit="1"/>
    </xf>
    <xf numFmtId="0" fontId="20" fillId="0" borderId="4" xfId="3" applyFont="1" applyFill="1" applyBorder="1" applyAlignment="1" applyProtection="1">
      <alignment horizontal="left"/>
    </xf>
    <xf numFmtId="0" fontId="20" fillId="0" borderId="4" xfId="3" applyNumberFormat="1" applyFont="1" applyFill="1" applyBorder="1" applyAlignment="1" applyProtection="1">
      <alignment horizontal="left"/>
    </xf>
    <xf numFmtId="168" fontId="20" fillId="0" borderId="4" xfId="3" applyNumberFormat="1" applyFont="1" applyFill="1" applyBorder="1" applyAlignment="1" applyProtection="1">
      <alignment horizontal="left" wrapText="1" shrinkToFit="1"/>
    </xf>
    <xf numFmtId="0" fontId="20" fillId="0" borderId="4" xfId="1" quotePrefix="1" applyNumberFormat="1" applyFont="1" applyFill="1" applyBorder="1" applyAlignment="1" applyProtection="1">
      <alignment horizontal="left"/>
    </xf>
    <xf numFmtId="0" fontId="20" fillId="0" borderId="4" xfId="3" quotePrefix="1" applyNumberFormat="1" applyFont="1" applyFill="1" applyBorder="1" applyAlignment="1" applyProtection="1">
      <alignment horizontal="left"/>
    </xf>
    <xf numFmtId="0" fontId="34" fillId="0" borderId="0" xfId="3" applyFont="1" applyFill="1" applyBorder="1" applyAlignment="1" applyProtection="1">
      <alignment horizontal="left" vertical="center"/>
    </xf>
    <xf numFmtId="0" fontId="37" fillId="0" borderId="0" xfId="3" applyFont="1" applyFill="1" applyBorder="1" applyAlignment="1" applyProtection="1">
      <alignment horizontal="left" vertical="top"/>
    </xf>
    <xf numFmtId="0" fontId="37" fillId="2" borderId="0" xfId="3" applyFont="1" applyFill="1" applyBorder="1" applyAlignment="1" applyProtection="1">
      <alignment horizontal="left" vertical="top" wrapText="1"/>
    </xf>
    <xf numFmtId="0" fontId="3" fillId="0" borderId="4" xfId="3" applyFont="1" applyFill="1" applyBorder="1" applyAlignment="1" applyProtection="1">
      <alignment horizontal="left"/>
    </xf>
    <xf numFmtId="0" fontId="56" fillId="0" borderId="4" xfId="3" applyFont="1" applyFill="1" applyBorder="1" applyAlignment="1" applyProtection="1">
      <alignment horizontal="left" wrapText="1" shrinkToFit="1"/>
    </xf>
    <xf numFmtId="0" fontId="40" fillId="0" borderId="4" xfId="3" applyFont="1" applyFill="1" applyBorder="1" applyAlignment="1" applyProtection="1">
      <alignment horizontal="center" vertical="center"/>
    </xf>
    <xf numFmtId="0" fontId="37" fillId="3" borderId="56" xfId="3" applyNumberFormat="1" applyFont="1" applyFill="1" applyBorder="1" applyAlignment="1" applyProtection="1">
      <alignment horizontal="left" vertical="center" wrapText="1" shrinkToFit="1"/>
    </xf>
    <xf numFmtId="0" fontId="23" fillId="0" borderId="4" xfId="3" quotePrefix="1" applyNumberFormat="1" applyFont="1" applyFill="1" applyBorder="1" applyAlignment="1" applyProtection="1">
      <alignment horizontal="left"/>
    </xf>
    <xf numFmtId="0" fontId="40" fillId="0" borderId="0" xfId="3" applyFont="1" applyFill="1" applyAlignment="1" applyProtection="1">
      <alignment horizontal="left" vertical="top" wrapText="1"/>
    </xf>
    <xf numFmtId="0" fontId="37" fillId="0" borderId="0" xfId="3" applyFont="1" applyFill="1" applyBorder="1" applyAlignment="1" applyProtection="1">
      <alignment horizontal="left" vertical="center"/>
    </xf>
    <xf numFmtId="0" fontId="93" fillId="0" borderId="0" xfId="3" applyFont="1" applyFill="1" applyBorder="1" applyAlignment="1" applyProtection="1">
      <alignment horizontal="left" indent="1"/>
    </xf>
    <xf numFmtId="0" fontId="40" fillId="0" borderId="4" xfId="3" applyFont="1" applyFill="1" applyBorder="1" applyAlignment="1" applyProtection="1">
      <alignment horizontal="left" vertical="center" wrapText="1" shrinkToFit="1"/>
    </xf>
    <xf numFmtId="0" fontId="37" fillId="0" borderId="2" xfId="3" applyNumberFormat="1" applyFont="1" applyFill="1" applyBorder="1" applyAlignment="1" applyProtection="1">
      <alignment horizontal="left" vertical="top" wrapText="1" shrinkToFit="1"/>
    </xf>
    <xf numFmtId="49" fontId="53" fillId="12" borderId="13" xfId="3" applyNumberFormat="1" applyFont="1" applyFill="1" applyBorder="1" applyAlignment="1" applyProtection="1">
      <alignment horizontal="left" vertical="center"/>
    </xf>
    <xf numFmtId="49" fontId="53" fillId="12" borderId="2" xfId="3" applyNumberFormat="1" applyFont="1" applyFill="1" applyBorder="1" applyAlignment="1" applyProtection="1">
      <alignment horizontal="left" vertical="center"/>
    </xf>
    <xf numFmtId="49" fontId="53" fillId="12" borderId="61" xfId="3" applyNumberFormat="1" applyFont="1" applyFill="1" applyBorder="1" applyAlignment="1" applyProtection="1">
      <alignment horizontal="left" vertical="center"/>
    </xf>
    <xf numFmtId="49" fontId="53" fillId="12" borderId="62" xfId="3" applyNumberFormat="1" applyFont="1" applyFill="1" applyBorder="1" applyAlignment="1" applyProtection="1">
      <alignment horizontal="left" vertical="center"/>
    </xf>
    <xf numFmtId="0" fontId="75" fillId="12" borderId="2" xfId="3" applyFont="1" applyFill="1" applyBorder="1" applyAlignment="1" applyProtection="1">
      <alignment horizontal="left" vertical="center"/>
    </xf>
    <xf numFmtId="0" fontId="75" fillId="12" borderId="3" xfId="3" applyFont="1" applyFill="1" applyBorder="1" applyAlignment="1" applyProtection="1">
      <alignment horizontal="left" vertical="center"/>
    </xf>
    <xf numFmtId="166" fontId="45" fillId="3" borderId="0" xfId="3" applyNumberFormat="1" applyFont="1" applyFill="1" applyBorder="1" applyAlignment="1" applyProtection="1">
      <alignment horizontal="left" vertical="top"/>
    </xf>
    <xf numFmtId="0" fontId="101" fillId="0" borderId="4" xfId="3" applyNumberFormat="1" applyFont="1" applyFill="1" applyBorder="1" applyAlignment="1" applyProtection="1">
      <alignment horizontal="left" vertical="center" wrapText="1" shrinkToFit="1"/>
    </xf>
    <xf numFmtId="0" fontId="40" fillId="0" borderId="0" xfId="3" applyFont="1" applyFill="1" applyAlignment="1" applyProtection="1">
      <alignment horizontal="left" vertical="top"/>
    </xf>
    <xf numFmtId="3" fontId="89" fillId="0" borderId="4" xfId="3" applyNumberFormat="1" applyFont="1" applyFill="1" applyBorder="1" applyAlignment="1" applyProtection="1">
      <alignment horizontal="left" wrapText="1" shrinkToFit="1"/>
    </xf>
    <xf numFmtId="1" fontId="100" fillId="0" borderId="4" xfId="3" applyNumberFormat="1" applyFont="1" applyFill="1" applyBorder="1" applyAlignment="1" applyProtection="1">
      <alignment horizontal="left" wrapText="1" shrinkToFit="1"/>
    </xf>
    <xf numFmtId="164" fontId="89" fillId="0" borderId="4" xfId="3" applyNumberFormat="1" applyFont="1" applyFill="1" applyBorder="1" applyAlignment="1" applyProtection="1">
      <alignment horizontal="left" wrapText="1" shrinkToFit="1"/>
    </xf>
    <xf numFmtId="0" fontId="37" fillId="0" borderId="2" xfId="3" applyFont="1" applyFill="1" applyBorder="1" applyAlignment="1" applyProtection="1">
      <alignment horizontal="left" vertical="top"/>
    </xf>
    <xf numFmtId="49" fontId="37" fillId="0" borderId="0" xfId="3" applyNumberFormat="1" applyFont="1" applyFill="1" applyBorder="1" applyAlignment="1" applyProtection="1">
      <alignment horizontal="left" vertical="top" wrapText="1"/>
    </xf>
    <xf numFmtId="0" fontId="37" fillId="0" borderId="0" xfId="3" applyFont="1" applyFill="1" applyBorder="1" applyAlignment="1" applyProtection="1">
      <alignment horizontal="left" vertical="top" wrapText="1"/>
    </xf>
    <xf numFmtId="164" fontId="20" fillId="0" borderId="4" xfId="3" applyNumberFormat="1" applyFont="1" applyFill="1" applyBorder="1" applyAlignment="1" applyProtection="1">
      <alignment horizontal="left" wrapText="1" shrinkToFit="1"/>
    </xf>
    <xf numFmtId="0" fontId="40" fillId="0" borderId="4" xfId="3" applyFont="1" applyBorder="1" applyAlignment="1" applyProtection="1">
      <alignment horizontal="left" vertical="center"/>
    </xf>
    <xf numFmtId="0" fontId="85" fillId="0" borderId="3" xfId="3" applyFont="1" applyFill="1" applyBorder="1" applyAlignment="1" applyProtection="1">
      <alignment horizontal="left" vertical="center" wrapText="1" shrinkToFit="1"/>
    </xf>
    <xf numFmtId="0" fontId="34" fillId="0" borderId="1" xfId="3" applyFont="1" applyFill="1" applyBorder="1" applyAlignment="1" applyProtection="1">
      <alignment horizontal="left" vertical="center"/>
    </xf>
    <xf numFmtId="0" fontId="19" fillId="0" borderId="4" xfId="3" applyNumberFormat="1" applyFont="1" applyFill="1" applyBorder="1" applyAlignment="1" applyProtection="1">
      <alignment horizontal="left" wrapText="1" shrinkToFit="1"/>
    </xf>
    <xf numFmtId="3" fontId="20" fillId="0" borderId="4" xfId="3" applyNumberFormat="1" applyFont="1" applyFill="1" applyBorder="1" applyAlignment="1" applyProtection="1">
      <alignment horizontal="left"/>
    </xf>
    <xf numFmtId="167" fontId="20" fillId="0" borderId="4" xfId="3" applyNumberFormat="1" applyFont="1" applyFill="1" applyBorder="1" applyAlignment="1" applyProtection="1">
      <alignment horizontal="left" wrapText="1" shrinkToFit="1"/>
    </xf>
    <xf numFmtId="167" fontId="20" fillId="0" borderId="4" xfId="3" quotePrefix="1" applyNumberFormat="1" applyFont="1" applyFill="1" applyBorder="1" applyAlignment="1" applyProtection="1">
      <alignment horizontal="left" wrapText="1" shrinkToFit="1"/>
    </xf>
    <xf numFmtId="165" fontId="20" fillId="0" borderId="4" xfId="3" applyNumberFormat="1" applyFont="1" applyFill="1" applyBorder="1" applyAlignment="1" applyProtection="1">
      <alignment horizontal="left"/>
    </xf>
    <xf numFmtId="0" fontId="37" fillId="2" borderId="0" xfId="3" applyFont="1" applyFill="1" applyBorder="1" applyAlignment="1" applyProtection="1">
      <alignment horizontal="left" vertical="top"/>
    </xf>
    <xf numFmtId="0" fontId="37" fillId="0" borderId="0" xfId="3" applyFont="1" applyBorder="1" applyAlignment="1" applyProtection="1">
      <alignment horizontal="left" vertical="top"/>
    </xf>
    <xf numFmtId="0" fontId="74" fillId="12" borderId="0" xfId="3" applyFont="1" applyFill="1" applyAlignment="1" applyProtection="1">
      <alignment horizontal="left" vertical="center" wrapText="1" shrinkToFit="1"/>
    </xf>
    <xf numFmtId="0" fontId="45" fillId="12" borderId="9" xfId="3" applyNumberFormat="1" applyFont="1" applyFill="1" applyBorder="1" applyAlignment="1" applyProtection="1">
      <alignment horizontal="center" vertical="center" wrapText="1" shrinkToFit="1"/>
      <protection hidden="1"/>
    </xf>
    <xf numFmtId="0" fontId="45" fillId="12" borderId="0" xfId="3" applyNumberFormat="1" applyFont="1" applyFill="1" applyBorder="1" applyAlignment="1" applyProtection="1">
      <alignment horizontal="center" vertical="center" wrapText="1" shrinkToFit="1"/>
      <protection hidden="1"/>
    </xf>
    <xf numFmtId="0" fontId="67" fillId="12" borderId="0" xfId="3" applyFont="1" applyFill="1" applyBorder="1" applyAlignment="1" applyProtection="1">
      <alignment horizontal="center" vertical="center" wrapText="1"/>
    </xf>
    <xf numFmtId="0" fontId="67" fillId="12" borderId="0" xfId="3" applyFont="1" applyFill="1" applyBorder="1" applyAlignment="1" applyProtection="1">
      <alignment horizontal="center" vertical="center"/>
    </xf>
    <xf numFmtId="0" fontId="45" fillId="12" borderId="15" xfId="3" applyFont="1" applyFill="1" applyBorder="1" applyAlignment="1" applyProtection="1">
      <alignment horizontal="center"/>
      <protection hidden="1"/>
    </xf>
    <xf numFmtId="49" fontId="57" fillId="12" borderId="7" xfId="3" applyNumberFormat="1" applyFont="1" applyFill="1" applyBorder="1" applyAlignment="1" applyProtection="1">
      <alignment horizontal="center" vertical="center" wrapText="1"/>
    </xf>
    <xf numFmtId="49" fontId="57" fillId="12" borderId="0" xfId="3" applyNumberFormat="1" applyFont="1" applyFill="1" applyBorder="1" applyAlignment="1" applyProtection="1">
      <alignment horizontal="center" vertical="center" wrapText="1"/>
    </xf>
    <xf numFmtId="0" fontId="139" fillId="15" borderId="0" xfId="3" applyFont="1" applyFill="1" applyAlignment="1" applyProtection="1">
      <alignment horizontal="center" vertical="center" wrapText="1"/>
    </xf>
    <xf numFmtId="0" fontId="128" fillId="12" borderId="0" xfId="3" applyFont="1" applyFill="1" applyBorder="1" applyAlignment="1" applyProtection="1">
      <alignment horizontal="right" vertical="center" wrapText="1" shrinkToFit="1"/>
    </xf>
    <xf numFmtId="164" fontId="75" fillId="14" borderId="27" xfId="8" applyNumberFormat="1" applyFont="1" applyFill="1" applyBorder="1" applyAlignment="1">
      <alignment horizontal="center" vertical="center"/>
    </xf>
    <xf numFmtId="164" fontId="75" fillId="14" borderId="22" xfId="8" applyNumberFormat="1" applyFont="1" applyFill="1" applyBorder="1" applyAlignment="1">
      <alignment horizontal="center" vertical="center"/>
    </xf>
    <xf numFmtId="164" fontId="75" fillId="14" borderId="23" xfId="8" applyNumberFormat="1" applyFont="1" applyFill="1" applyBorder="1" applyAlignment="1">
      <alignment horizontal="center" vertical="center"/>
    </xf>
    <xf numFmtId="0" fontId="5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/>
    </xf>
  </cellXfs>
  <cellStyles count="13">
    <cellStyle name="Hiperligação" xfId="1" builtinId="8"/>
    <cellStyle name="Hiperligação 2" xfId="2" xr:uid="{CC102233-CC34-4A26-9EC5-45B954D0F694}"/>
    <cellStyle name="Normal" xfId="0" builtinId="0"/>
    <cellStyle name="Normal 2" xfId="3" xr:uid="{0B27443C-1E59-4C78-A7D0-2B706CB5576A}"/>
    <cellStyle name="Normal 2 2" xfId="4" xr:uid="{50B959C7-F713-49BA-81CF-308BCBE5EB2A}"/>
    <cellStyle name="Normal 2 3" xfId="5" xr:uid="{8A49C169-37E7-4D72-9691-0F533A28CCC3}"/>
    <cellStyle name="Normal 2 4" xfId="12" xr:uid="{E9F3296A-4099-4A34-8237-456F2E732F62}"/>
    <cellStyle name="Normal 3" xfId="6" xr:uid="{49B4206F-BE4C-420A-9521-7016E5C6257F}"/>
    <cellStyle name="Normal 3 2" xfId="7" xr:uid="{4989866D-D4DE-41FA-B93D-74B81E32E040}"/>
    <cellStyle name="Normal 4" xfId="8" xr:uid="{D3AF5947-70E5-44AF-B1B4-EA2AF11E8BBD}"/>
    <cellStyle name="Normal 5" xfId="9" xr:uid="{68F9F543-FE92-4F0F-9E9D-37BD38368F12}"/>
    <cellStyle name="Normal 7" xfId="10" xr:uid="{D0677E6F-A93F-4EB3-9633-FD237F8D39D1}"/>
    <cellStyle name="Vírgula 2" xfId="11" xr:uid="{C874FA0C-13FD-40F1-804C-DA8E9475F8D4}"/>
  </cellStyles>
  <dxfs count="9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ont>
        <color theme="9" tint="0.79998168889431442"/>
      </font>
    </dxf>
    <dxf>
      <fill>
        <patternFill>
          <bgColor theme="5" tint="0.79998168889431442"/>
        </patternFill>
      </fill>
    </dxf>
    <dxf>
      <font>
        <b/>
        <i val="0"/>
        <strike val="0"/>
        <color theme="0"/>
      </font>
    </dxf>
    <dxf>
      <font>
        <strike val="0"/>
        <u val="none"/>
        <color theme="0"/>
      </font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  <border>
        <top style="hair">
          <color auto="1"/>
        </top>
        <bottom style="hair">
          <color auto="1"/>
        </bottom>
        <vertical/>
        <horizontal/>
      </border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24994659260841701"/>
        </patternFill>
      </fill>
    </dxf>
    <dxf>
      <font>
        <color theme="0"/>
      </font>
    </dxf>
    <dxf>
      <fill>
        <patternFill>
          <bgColor theme="5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333333"/>
        <name val="Arial"/>
        <family val="2"/>
        <scheme val="none"/>
      </font>
      <numFmt numFmtId="0" formatCode="General"/>
      <fill>
        <patternFill patternType="solid">
          <fgColor rgb="FFFFFFFF"/>
          <bgColor rgb="FFF8FBFC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rgb="FFEBEBEB"/>
        </left>
        <right style="thin">
          <color rgb="FFEBEBEB"/>
        </right>
        <top style="thin">
          <color rgb="FFEBEBEB"/>
        </top>
        <bottom style="thin">
          <color rgb="FFEBEBEB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333333"/>
        <name val="Arial"/>
        <family val="2"/>
        <scheme val="none"/>
      </font>
      <numFmt numFmtId="0" formatCode="General"/>
      <fill>
        <patternFill patternType="solid">
          <fgColor rgb="FFFFFFFF"/>
          <bgColor rgb="FFF8FBFC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rgb="FFEBEBEB"/>
        </left>
        <right style="thin">
          <color rgb="FFEBEBEB"/>
        </right>
        <top style="thin">
          <color rgb="FFEBEBEB"/>
        </top>
        <bottom style="thin">
          <color rgb="FFEBEBEB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333333"/>
        <name val="Arial"/>
        <family val="2"/>
        <scheme val="none"/>
      </font>
      <numFmt numFmtId="0" formatCode="General"/>
      <fill>
        <patternFill patternType="solid">
          <fgColor rgb="FFFFFFFF"/>
          <bgColor rgb="FFF8FBFC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rgb="FFEBEBEB"/>
        </left>
        <right style="thin">
          <color rgb="FFEBEBEB"/>
        </right>
        <top style="thin">
          <color rgb="FFEBEBEB"/>
        </top>
        <bottom style="thin">
          <color rgb="FFEBEBEB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333333"/>
        <name val="Arial"/>
        <family val="2"/>
        <scheme val="none"/>
      </font>
      <numFmt numFmtId="0" formatCode="General"/>
      <fill>
        <patternFill patternType="solid">
          <fgColor rgb="FFFFFFFF"/>
          <bgColor rgb="FFF8FBFC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rgb="FFEBEBEB"/>
        </left>
        <right style="thin">
          <color rgb="FFEBEBEB"/>
        </right>
        <top style="thin">
          <color rgb="FFEBEBEB"/>
        </top>
        <bottom style="thin">
          <color rgb="FFEBEBEB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333333"/>
        <name val="Arial"/>
        <family val="2"/>
        <scheme val="none"/>
      </font>
      <numFmt numFmtId="0" formatCode="General"/>
      <fill>
        <patternFill patternType="solid">
          <fgColor rgb="FFFFFFFF"/>
          <bgColor rgb="FFF8FBFC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rgb="FFEBEBEB"/>
        </left>
        <right style="thin">
          <color rgb="FFEBEBEB"/>
        </right>
        <top style="thin">
          <color rgb="FFEBEBEB"/>
        </top>
        <bottom style="thin">
          <color rgb="FFEBEBEB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333333"/>
        <name val="Arial"/>
        <family val="2"/>
        <scheme val="none"/>
      </font>
      <numFmt numFmtId="0" formatCode="General"/>
      <fill>
        <patternFill patternType="solid">
          <fgColor rgb="FFFFFFFF"/>
          <bgColor rgb="FFF8FBFC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rgb="FFEBEBEB"/>
        </left>
        <right style="thin">
          <color rgb="FFEBEBEB"/>
        </right>
        <top style="thin">
          <color rgb="FFEBEBEB"/>
        </top>
        <bottom style="thin">
          <color rgb="FFEBEBEB"/>
        </bottom>
      </border>
    </dxf>
    <dxf>
      <border outline="0">
        <bottom style="thin">
          <color rgb="FFEBEBEB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333333"/>
        <name val="Arial"/>
        <family val="2"/>
        <scheme val="none"/>
      </font>
      <numFmt numFmtId="0" formatCode="General"/>
      <fill>
        <patternFill patternType="solid">
          <fgColor rgb="FFFFFFFF"/>
          <bgColor rgb="FFF8FBFC"/>
        </patternFill>
      </fill>
      <alignment horizontal="left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family val="2"/>
        <scheme val="none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8"/>
        <color theme="1"/>
        <name val="Aptos Display"/>
        <family val="2"/>
        <scheme val="major"/>
      </font>
      <numFmt numFmtId="0" formatCode="General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ptos Display"/>
        <family val="2"/>
        <scheme val="major"/>
      </font>
      <numFmt numFmtId="0" formatCode="General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ptos Display"/>
        <family val="2"/>
        <scheme val="major"/>
      </font>
      <numFmt numFmtId="30" formatCode="@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ptos Display"/>
        <family val="2"/>
        <scheme val="major"/>
      </font>
      <numFmt numFmtId="30" formatCode="@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ptos Display"/>
        <family val="2"/>
        <scheme val="major"/>
      </font>
      <numFmt numFmtId="30" formatCode="@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ptos Display"/>
        <family val="2"/>
        <scheme val="major"/>
      </font>
      <numFmt numFmtId="0" formatCode="General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ptos Display"/>
        <family val="2"/>
        <scheme val="major"/>
      </font>
      <numFmt numFmtId="30" formatCode="@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ptos Display"/>
        <family val="2"/>
        <scheme val="major"/>
      </font>
      <numFmt numFmtId="0" formatCode="General"/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8"/>
        <color theme="1"/>
        <name val="Aptos Display"/>
        <family val="2"/>
        <scheme val="major"/>
      </font>
      <numFmt numFmtId="30" formatCode="@"/>
      <alignment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8"/>
        <color theme="1"/>
        <name val="Aptos Display"/>
        <family val="2"/>
        <scheme val="major"/>
      </font>
      <numFmt numFmtId="30" formatCode="@"/>
      <alignment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8"/>
        <color theme="1"/>
        <name val="Aptos Display"/>
        <family val="2"/>
        <scheme val="major"/>
      </font>
      <numFmt numFmtId="30" formatCode="@"/>
      <alignment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8"/>
        <color theme="1"/>
        <name val="Aptos Display"/>
        <family val="2"/>
        <scheme val="major"/>
      </font>
      <numFmt numFmtId="30" formatCode="@"/>
      <alignment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8"/>
        <color theme="1"/>
        <name val="Aptos Display"/>
        <family val="2"/>
        <scheme val="major"/>
      </font>
      <numFmt numFmtId="30" formatCode="@"/>
      <alignment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8"/>
        <color theme="1"/>
        <name val="Aptos Display"/>
        <family val="2"/>
        <scheme val="major"/>
      </font>
      <numFmt numFmtId="30" formatCode="@"/>
      <alignment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ptos Display"/>
        <family val="2"/>
        <scheme val="major"/>
      </font>
      <numFmt numFmtId="30" formatCode="@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ptos Display"/>
        <family val="2"/>
        <scheme val="major"/>
      </font>
      <numFmt numFmtId="0" formatCode="General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8"/>
        <color theme="1"/>
        <name val="Aptos Display"/>
        <family val="2"/>
        <scheme val="major"/>
      </font>
      <numFmt numFmtId="0" formatCode="General"/>
      <alignment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8"/>
        <color theme="1"/>
        <name val="Aptos Display"/>
        <family val="2"/>
        <scheme val="major"/>
      </font>
      <numFmt numFmtId="0" formatCode="General"/>
      <alignment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ptos Display"/>
        <family val="2"/>
        <scheme val="major"/>
      </font>
      <numFmt numFmtId="30" formatCode="@"/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8"/>
        <color theme="1"/>
        <name val="Aptos Display"/>
        <family val="2"/>
        <scheme val="major"/>
      </font>
      <numFmt numFmtId="30" formatCode="@"/>
      <alignment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8"/>
        <color theme="1"/>
        <name val="Aptos Display"/>
        <family val="2"/>
        <scheme val="major"/>
      </font>
      <numFmt numFmtId="30" formatCode="@"/>
      <alignment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ptos Display"/>
        <family val="2"/>
        <scheme val="major"/>
      </font>
      <numFmt numFmtId="30" formatCode="@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ptos Display"/>
        <family val="2"/>
        <scheme val="major"/>
      </font>
      <numFmt numFmtId="30" formatCode="@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ptos Display"/>
        <family val="2"/>
        <scheme val="major"/>
      </font>
      <numFmt numFmtId="170" formatCode="[&lt;=999999999]###\ ###\ ###;\(###\)\ ###\ ###\ ###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ptos Display"/>
        <family val="2"/>
        <scheme val="major"/>
      </font>
      <numFmt numFmtId="0" formatCode="General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ptos Display"/>
        <family val="2"/>
        <scheme val="major"/>
      </font>
      <numFmt numFmtId="0" formatCode="General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ptos Display"/>
        <family val="2"/>
        <scheme val="major"/>
      </font>
      <numFmt numFmtId="169" formatCode="####\-###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ptos Display"/>
        <family val="2"/>
        <scheme val="major"/>
      </font>
      <numFmt numFmtId="0" formatCode="General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ptos Display"/>
        <family val="2"/>
        <scheme val="major"/>
      </font>
      <numFmt numFmtId="0" formatCode="General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ptos Display"/>
        <family val="2"/>
        <scheme val="major"/>
      </font>
      <numFmt numFmtId="30" formatCode="@"/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8"/>
        <color theme="1"/>
        <name val="Aptos Display"/>
        <family val="2"/>
        <scheme val="major"/>
      </font>
      <numFmt numFmtId="30" formatCode="@"/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8"/>
        <color theme="1"/>
        <name val="Aptos Display"/>
        <family val="2"/>
        <scheme val="major"/>
      </font>
      <numFmt numFmtId="0" formatCode="General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ptos Display"/>
        <family val="2"/>
        <scheme val="major"/>
      </font>
      <numFmt numFmtId="0" formatCode="General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ptos Display"/>
        <family val="2"/>
        <scheme val="major"/>
      </font>
      <numFmt numFmtId="0" formatCode="General"/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8"/>
        <color theme="1"/>
        <name val="Aptos Display"/>
        <family val="2"/>
        <scheme val="major"/>
      </font>
      <numFmt numFmtId="30" formatCode="@"/>
      <alignment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8"/>
        <color theme="1"/>
        <name val="Aptos Display"/>
        <family val="2"/>
        <scheme val="major"/>
      </font>
      <numFmt numFmtId="30" formatCode="@"/>
      <alignment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8"/>
        <color theme="1"/>
        <name val="Aptos Display"/>
        <family val="2"/>
        <scheme val="major"/>
      </font>
      <numFmt numFmtId="30" formatCode="@"/>
      <alignment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ptos Display"/>
        <family val="2"/>
        <scheme val="major"/>
      </font>
      <numFmt numFmtId="0" formatCode="General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8"/>
        <color theme="1"/>
        <name val="Aptos Display"/>
        <family val="2"/>
        <scheme val="major"/>
      </font>
      <numFmt numFmtId="30" formatCode="@"/>
      <alignment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8"/>
        <color theme="1"/>
        <name val="Aptos Display"/>
        <family val="2"/>
        <scheme val="major"/>
      </font>
      <numFmt numFmtId="30" formatCode="@"/>
      <alignment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8"/>
        <color theme="1"/>
        <name val="Aptos Display"/>
        <family val="2"/>
        <scheme val="major"/>
      </font>
      <numFmt numFmtId="30" formatCode="@"/>
      <alignment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8"/>
        <color theme="1"/>
        <name val="Aptos Display"/>
        <family val="2"/>
        <scheme val="major"/>
      </font>
      <numFmt numFmtId="30" formatCode="@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8"/>
        <color theme="1"/>
        <name val="Aptos Display"/>
        <family val="2"/>
        <scheme val="major"/>
      </font>
      <numFmt numFmtId="30" formatCode="@"/>
      <alignment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8"/>
        <color theme="0"/>
        <name val="Aptos Display"/>
        <family val="2"/>
        <scheme val="major"/>
      </font>
      <numFmt numFmtId="30" formatCode="@"/>
      <alignment vertical="center" textRotation="0" wrapText="0" indent="0" justifyLastLine="0" shrinkToFit="0" readingOrder="0"/>
    </dxf>
  </dxfs>
  <tableStyles count="1" defaultTableStyle="TableStyleMedium2" defaultPivotStyle="PivotStyleLight16">
    <tableStyle name="Invisible" pivot="0" table="0" count="0" xr9:uid="{121AC255-C12F-49D9-B399-4F12C5A879F3}"/>
  </tableStyles>
  <colors>
    <mruColors>
      <color rgb="FFDDDDDD"/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microsoft.com/office/2022/11/relationships/FeaturePropertyBag" Target="featurePropertyBag/featurePropertyBag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4</xdr:col>
      <xdr:colOff>76200</xdr:colOff>
      <xdr:row>1</xdr:row>
      <xdr:rowOff>57150</xdr:rowOff>
    </xdr:from>
    <xdr:to>
      <xdr:col>14</xdr:col>
      <xdr:colOff>0</xdr:colOff>
      <xdr:row>3</xdr:row>
      <xdr:rowOff>133350</xdr:rowOff>
    </xdr:to>
    <xdr:pic>
      <xdr:nvPicPr>
        <xdr:cNvPr id="1025" name="Imagem 3">
          <a:extLst>
            <a:ext uri="{FF2B5EF4-FFF2-40B4-BE49-F238E27FC236}">
              <a16:creationId xmlns:a16="http://schemas.microsoft.com/office/drawing/2014/main" id="{AF02A019-C2CE-4325-4BD8-316E24BC2D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7220" y="160020"/>
          <a:ext cx="1264920" cy="5791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177165</xdr:colOff>
      <xdr:row>1</xdr:row>
      <xdr:rowOff>80010</xdr:rowOff>
    </xdr:from>
    <xdr:to>
      <xdr:col>8</xdr:col>
      <xdr:colOff>3810</xdr:colOff>
      <xdr:row>4</xdr:row>
      <xdr:rowOff>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4A133019-35EF-40EE-9F67-976D018242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133350"/>
          <a:ext cx="1106805" cy="5372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131445</xdr:colOff>
      <xdr:row>1</xdr:row>
      <xdr:rowOff>118110</xdr:rowOff>
    </xdr:from>
    <xdr:to>
      <xdr:col>7</xdr:col>
      <xdr:colOff>171450</xdr:colOff>
      <xdr:row>4</xdr:row>
      <xdr:rowOff>38100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B4F9F43C-3538-404B-B6CD-4E314E6D01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405" y="171450"/>
          <a:ext cx="1106805" cy="5372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106680</xdr:colOff>
      <xdr:row>39</xdr:row>
      <xdr:rowOff>114300</xdr:rowOff>
    </xdr:from>
    <xdr:to>
      <xdr:col>8</xdr:col>
      <xdr:colOff>624840</xdr:colOff>
      <xdr:row>43</xdr:row>
      <xdr:rowOff>121920</xdr:rowOff>
    </xdr:to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D45C2520-97A2-2802-2500-A124A1657555}"/>
            </a:ext>
          </a:extLst>
        </xdr:cNvPr>
        <xdr:cNvSpPr txBox="1"/>
      </xdr:nvSpPr>
      <xdr:spPr>
        <a:xfrm>
          <a:off x="106680" y="15182850"/>
          <a:ext cx="4985385" cy="655320"/>
        </a:xfrm>
        <a:prstGeom prst="rect">
          <a:avLst/>
        </a:prstGeom>
        <a:solidFill>
          <a:schemeClr val="bg2">
            <a:lumMod val="7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PT" sz="1100" b="1"/>
            <a:t>Nota:</a:t>
          </a:r>
        </a:p>
        <a:p>
          <a:r>
            <a:rPr lang="pt-PT" sz="1100"/>
            <a:t>Os formulários</a:t>
          </a:r>
          <a:r>
            <a:rPr lang="pt-PT" sz="1100" baseline="0"/>
            <a:t> relativos ao </a:t>
          </a:r>
          <a:r>
            <a:rPr lang="pt-PT" sz="1100" b="1" u="sng" baseline="0"/>
            <a:t>período de prorrogação do apoio </a:t>
          </a:r>
          <a:r>
            <a:rPr lang="pt-PT" sz="1100" baseline="0"/>
            <a:t>são preenchidos de forma idêntica.</a:t>
          </a:r>
          <a:endParaRPr lang="pt-PT" sz="110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absolute">
    <xdr:from>
      <xdr:col>4</xdr:col>
      <xdr:colOff>91440</xdr:colOff>
      <xdr:row>1</xdr:row>
      <xdr:rowOff>68580</xdr:rowOff>
    </xdr:from>
    <xdr:to>
      <xdr:col>14</xdr:col>
      <xdr:colOff>15240</xdr:colOff>
      <xdr:row>4</xdr:row>
      <xdr:rowOff>30480</xdr:rowOff>
    </xdr:to>
    <xdr:pic>
      <xdr:nvPicPr>
        <xdr:cNvPr id="5121" name="Imagem 1">
          <a:extLst>
            <a:ext uri="{FF2B5EF4-FFF2-40B4-BE49-F238E27FC236}">
              <a16:creationId xmlns:a16="http://schemas.microsoft.com/office/drawing/2014/main" id="{3CE3853F-B719-0740-CAD7-B04EB39E11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21920"/>
          <a:ext cx="1280160" cy="5791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iefp4-my.sharepoint.com/personal/rui_loureiro_iefp_pt/Documents/IEFP/DEM/GIP/2024/GIP%202024%20-%20Tabelas.xlsx" TargetMode="External"/><Relationship Id="rId1" Type="http://schemas.openxmlformats.org/officeDocument/2006/relationships/externalLinkPath" Target="https://iefp4-my.sharepoint.com/personal/rui_loureiro_iefp_pt/Documents/IEFP/DEM/GIP/2024/GIP%202024%20-%20Tabela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Grelha"/>
      <sheetName val="Feriados"/>
      <sheetName val="Habilitacoes"/>
      <sheetName val="Tabelas"/>
      <sheetName val="Pagamentos"/>
      <sheetName val="Valores"/>
      <sheetName val="Folha1"/>
      <sheetName val="Estrutura_FORMS"/>
      <sheetName val="Folha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86C96AF-273F-4B32-B289-C2A3592A6347}" name="TabelaServiçosMunicipios" displayName="TabelaServiçosMunicipios" ref="V2:BK3402" totalsRowShown="0" headerRowDxfId="90" dataDxfId="89">
  <autoFilter ref="V2:BK3402" xr:uid="{47FCBA30-601B-443A-9712-12A6B4B8A4C0}">
    <filterColumn colId="12">
      <filters>
        <filter val="Serviço de Emprego de ViServiço de Emprego deu"/>
      </filters>
    </filterColumn>
  </autoFilter>
  <sortState xmlns:xlrd2="http://schemas.microsoft.com/office/spreadsheetml/2017/richdata2" ref="V3:BC3402">
    <sortCondition ref="AF2:AF3402"/>
  </sortState>
  <tableColumns count="42">
    <tableColumn id="3" xr3:uid="{00000000-0010-0000-0100-000003000000}" name="CodSEFP" dataDxfId="88"/>
    <tableColumn id="4" xr3:uid="{00000000-0010-0000-0100-000004000000}" name="SEFP" dataDxfId="87"/>
    <tableColumn id="5" xr3:uid="{00000000-0010-0000-0100-000005000000}" name="CodFreguesia" dataDxfId="86"/>
    <tableColumn id="6" xr3:uid="{00000000-0010-0000-0100-000006000000}" name="Freguesia" dataDxfId="85"/>
    <tableColumn id="1" xr3:uid="{00000000-0010-0000-0100-000001000000}" name="PNCT" dataDxfId="84" dataCellStyle="Normal 4"/>
    <tableColumn id="8" xr3:uid="{00000000-0010-0000-0100-000008000000}" name="Concelho" dataDxfId="83"/>
    <tableColumn id="10" xr3:uid="{00000000-0010-0000-0100-00000A000000}" name="Distrito" dataDxfId="82"/>
    <tableColumn id="14" xr3:uid="{00000000-0010-0000-0100-00000E000000}" name="dDicofre" dataDxfId="81"/>
    <tableColumn id="31" xr3:uid="{00000000-0010-0000-0100-00001F000000}" name="NUT II" dataDxfId="80" dataCellStyle="Normal 4"/>
    <tableColumn id="30" xr3:uid="{00000000-0010-0000-0100-00001E000000}" name="NUT III" dataDxfId="79" dataCellStyle="Normal 4"/>
    <tableColumn id="2" xr3:uid="{00000000-0010-0000-0100-000002000000}" name="CodSEFP2" dataDxfId="78" dataCellStyle="Normal 4"/>
    <tableColumn id="7" xr3:uid="{00000000-0010-0000-0100-000007000000}" name="SEFP3" dataDxfId="77" dataCellStyle="Normal 4"/>
    <tableColumn id="9" xr3:uid="{00000000-0010-0000-0100-000009000000}" name="Serviço de Emprego deFP32" dataDxfId="76" dataCellStyle="Normal 4"/>
    <tableColumn id="32" xr3:uid="{00000000-0010-0000-0100-000020000000}" name="SEFP SIGLA" dataDxfId="75" dataCellStyle="Normal 4"/>
    <tableColumn id="17" xr3:uid="{00000000-0010-0000-0100-000011000000}" name="SEFP MORADA" dataDxfId="74" dataCellStyle="Normal 4"/>
    <tableColumn id="18" xr3:uid="{00000000-0010-0000-0100-000012000000}" name="SEFP COD PASTAL" dataDxfId="73" dataCellStyle="Normal 4"/>
    <tableColumn id="19" xr3:uid="{00000000-0010-0000-0100-000013000000}" name="SEFP LOCALIDADE" dataDxfId="72" dataCellStyle="Normal 4"/>
    <tableColumn id="21" xr3:uid="{00000000-0010-0000-0100-000015000000}" name="SEFP EMAIL" dataDxfId="71" dataCellStyle="Normal 4"/>
    <tableColumn id="20" xr3:uid="{00000000-0010-0000-0100-000014000000}" name="SEFP TELEFONE" dataDxfId="70" dataCellStyle="Normal 4"/>
    <tableColumn id="22" xr3:uid="{00000000-0010-0000-0100-000016000000}" name="SEFP DIRIGENTE" dataDxfId="69" dataCellStyle="Normal 4"/>
    <tableColumn id="23" xr3:uid="{00000000-0010-0000-0100-000017000000}" name="SEFP COORDENADOR" dataDxfId="68" dataCellStyle="Normal 4"/>
    <tableColumn id="11" xr3:uid="{00000000-0010-0000-0100-00000B000000}" name="CE COD" dataDxfId="67"/>
    <tableColumn id="12" xr3:uid="{00000000-0010-0000-0100-00000C000000}" name="CE DESC" dataDxfId="66"/>
    <tableColumn id="33" xr3:uid="{00000000-0010-0000-0100-000021000000}" name="CE SIGLA" dataDxfId="65" dataCellStyle="Normal 4"/>
    <tableColumn id="13" xr3:uid="{00000000-0010-0000-0100-00000D000000}" name="DR COD" dataDxfId="64"/>
    <tableColumn id="15" xr3:uid="{00000000-0010-0000-0100-00000F000000}" name="DR DESC" dataDxfId="63"/>
    <tableColumn id="34" xr3:uid="{00000000-0010-0000-0100-000022000000}" name="DR SIGLA" dataDxfId="62" dataCellStyle="Normal 4"/>
    <tableColumn id="24" xr3:uid="{00000000-0010-0000-0100-000018000000}" name="DR DIRIGENTE" dataDxfId="61" dataCellStyle="Normal 4"/>
    <tableColumn id="16" xr3:uid="{00000000-0010-0000-0100-000010000000}" name="DR MORADA" dataDxfId="60"/>
    <tableColumn id="25" xr3:uid="{00000000-0010-0000-0100-000019000000}" name="DR COD POSTAL" dataDxfId="59"/>
    <tableColumn id="26" xr3:uid="{00000000-0010-0000-0100-00001A000000}" name="DR LOCALIDADE" dataDxfId="58"/>
    <tableColumn id="27" xr3:uid="{00000000-0010-0000-0100-00001B000000}" name="DR TELEFONE" dataDxfId="57"/>
    <tableColumn id="28" xr3:uid="{00000000-0010-0000-0100-00001C000000}" name="DR EMAIL" dataDxfId="56"/>
    <tableColumn id="29" xr3:uid="{00000000-0010-0000-0100-00001D000000}" name="DR DIRIGENTE2" dataDxfId="55"/>
    <tableColumn id="42" xr3:uid="{00000000-0010-0000-0100-00002A000000}" name="CodFreguesia2" dataDxfId="54" dataCellStyle="Normal 4"/>
    <tableColumn id="41" xr3:uid="{00000000-0010-0000-0100-000029000000}" name="Freguesia3" dataDxfId="53" dataCellStyle="Normal 4"/>
    <tableColumn id="40" xr3:uid="{00000000-0010-0000-0100-000028000000}" name="PNCT4" dataDxfId="52" dataCellStyle="Normal 4"/>
    <tableColumn id="39" xr3:uid="{00000000-0010-0000-0100-000027000000}" name="Concelho5" dataDxfId="51" dataCellStyle="Normal 4"/>
    <tableColumn id="38" xr3:uid="{00000000-0010-0000-0100-000026000000}" name="Distrito6" dataDxfId="50" dataCellStyle="Normal 4"/>
    <tableColumn id="37" xr3:uid="{00000000-0010-0000-0100-000025000000}" name="dDicofre7" dataDxfId="49" dataCellStyle="Normal 4"/>
    <tableColumn id="36" xr3:uid="{00000000-0010-0000-0100-000024000000}" name="NUT II8" dataDxfId="48" dataCellStyle="Normal 4"/>
    <tableColumn id="35" xr3:uid="{00000000-0010-0000-0100-000023000000}" name="NUT III9" dataDxfId="47" dataCellStyle="Normal 4"/>
  </tableColumns>
  <tableStyleInfo name="TableStyleLight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39D74BCE-5461-47A3-BA5C-4C06FBCD07BA}" name="Tabela4" displayName="Tabela4" ref="EN1:ES3402" totalsRowShown="0" headerRowDxfId="46" dataDxfId="45" tableBorderDxfId="44">
  <autoFilter ref="EN1:ES3402" xr:uid="{39D74BCE-5461-47A3-BA5C-4C06FBCD07BA}"/>
  <sortState xmlns:xlrd2="http://schemas.microsoft.com/office/spreadsheetml/2017/richdata2" ref="EN2:ES2772">
    <sortCondition ref="EN2:EN2772"/>
    <sortCondition ref="EO2:EO2772"/>
  </sortState>
  <tableColumns count="6">
    <tableColumn id="1" xr3:uid="{7D21C6EE-E76F-4601-AA4B-D3EFD2062F83}" name="Nº" dataDxfId="43"/>
    <tableColumn id="2" xr3:uid="{972AF8C7-2BB1-41B2-826A-2EB95A058C03}" name="TÉCNICOS" dataDxfId="42"/>
    <tableColumn id="3" xr3:uid="{FBD1E346-5CC8-4F12-B9E1-2F1EC6CA0D36}" name="DR" dataDxfId="41"/>
    <tableColumn id="4" xr3:uid="{830E4506-2220-4A99-8C03-20FDE9A417E5}" name="Coluna1" dataDxfId="40"/>
    <tableColumn id="5" xr3:uid="{DB590ABC-018A-4D5C-9813-94267F82F01A}" name="SE" dataDxfId="39"/>
    <tableColumn id="6" xr3:uid="{E0EEFD51-2475-42CD-9EEE-2A23E01A71F3}" name="EMAIL" dataDxfId="38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table" Target="../tables/table2.xml"/><Relationship Id="rId3" Type="http://schemas.openxmlformats.org/officeDocument/2006/relationships/hyperlink" Target="mailto:delegacao.algarve@iefp.pt" TargetMode="External"/><Relationship Id="rId7" Type="http://schemas.openxmlformats.org/officeDocument/2006/relationships/table" Target="../tables/table1.xml"/><Relationship Id="rId2" Type="http://schemas.openxmlformats.org/officeDocument/2006/relationships/hyperlink" Target="mailto:delegacao.algarve@iefp.pt" TargetMode="External"/><Relationship Id="rId1" Type="http://schemas.openxmlformats.org/officeDocument/2006/relationships/hyperlink" Target="mailto:dc-incentivo-analise@iefp.pt" TargetMode="External"/><Relationship Id="rId6" Type="http://schemas.openxmlformats.org/officeDocument/2006/relationships/printerSettings" Target="../printerSettings/printerSettings6.bin"/><Relationship Id="rId5" Type="http://schemas.openxmlformats.org/officeDocument/2006/relationships/hyperlink" Target="mailto:delegacao.norte@iefp.pt" TargetMode="External"/><Relationship Id="rId4" Type="http://schemas.openxmlformats.org/officeDocument/2006/relationships/hyperlink" Target="mailto:delegacao.algarve@iefp.p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44BD75-D08E-47FF-B8A4-10BB55063840}">
  <sheetPr codeName="Folha1">
    <tabColor theme="4" tint="-0.499984740745262"/>
    <pageSetUpPr fitToPage="1"/>
  </sheetPr>
  <dimension ref="A1:BN111"/>
  <sheetViews>
    <sheetView showGridLines="0" showZeros="0" tabSelected="1" zoomScaleNormal="100" zoomScaleSheetLayoutView="30" workbookViewId="0">
      <pane xSplit="1" ySplit="5" topLeftCell="B6" activePane="bottomRight" state="frozen"/>
      <selection pane="topRight" activeCell="B1" sqref="B1"/>
      <selection pane="bottomLeft" activeCell="A9" sqref="A9"/>
      <selection pane="bottomRight" activeCell="E12" sqref="E12:AJ12"/>
    </sheetView>
  </sheetViews>
  <sheetFormatPr defaultColWidth="8.7109375" defaultRowHeight="12.75" customHeight="1"/>
  <cols>
    <col min="1" max="1" width="1.140625" style="107" customWidth="1"/>
    <col min="2" max="2" width="3.85546875" style="103" customWidth="1"/>
    <col min="3" max="3" width="1.140625" style="119" customWidth="1"/>
    <col min="4" max="5" width="1.7109375" style="119" customWidth="1"/>
    <col min="6" max="6" width="2.7109375" style="119" customWidth="1"/>
    <col min="7" max="8" width="1.7109375" style="119" customWidth="1"/>
    <col min="9" max="9" width="3.140625" style="119" customWidth="1"/>
    <col min="10" max="13" width="1.7109375" style="119" customWidth="1"/>
    <col min="14" max="14" width="2.28515625" style="119" customWidth="1"/>
    <col min="15" max="16" width="1.7109375" style="119" customWidth="1"/>
    <col min="17" max="17" width="2.85546875" style="119" customWidth="1"/>
    <col min="18" max="18" width="1.42578125" style="119" customWidth="1"/>
    <col min="19" max="19" width="2.42578125" style="119" customWidth="1"/>
    <col min="20" max="22" width="1.7109375" style="119" customWidth="1"/>
    <col min="23" max="23" width="3.7109375" style="119" customWidth="1"/>
    <col min="24" max="28" width="1.7109375" style="119" customWidth="1"/>
    <col min="29" max="29" width="6" style="119" customWidth="1"/>
    <col min="30" max="30" width="5.85546875" style="119" customWidth="1"/>
    <col min="31" max="31" width="1.7109375" style="119" customWidth="1"/>
    <col min="32" max="32" width="3" style="119" customWidth="1"/>
    <col min="33" max="33" width="3.140625" style="119" customWidth="1"/>
    <col min="34" max="34" width="3.42578125" style="119" customWidth="1"/>
    <col min="35" max="35" width="3.140625" style="119" customWidth="1"/>
    <col min="36" max="36" width="2.7109375" style="119" customWidth="1"/>
    <col min="37" max="37" width="4.140625" style="119" customWidth="1"/>
    <col min="38" max="38" width="4" style="119" customWidth="1"/>
    <col min="39" max="39" width="5.140625" style="119" customWidth="1"/>
    <col min="40" max="40" width="7.140625" style="119" customWidth="1"/>
    <col min="41" max="41" width="4.85546875" style="119" customWidth="1"/>
    <col min="42" max="42" width="5" style="119" customWidth="1"/>
    <col min="43" max="43" width="4.7109375" style="119" customWidth="1"/>
    <col min="44" max="44" width="1.7109375" style="119" customWidth="1"/>
    <col min="45" max="45" width="7.28515625" style="119" customWidth="1"/>
    <col min="46" max="46" width="8.7109375" style="119" customWidth="1"/>
    <col min="47" max="47" width="2.7109375" style="119" customWidth="1"/>
    <col min="48" max="48" width="5.28515625" style="119" customWidth="1"/>
    <col min="49" max="49" width="5.7109375" style="119" customWidth="1"/>
    <col min="50" max="50" width="2.85546875" style="119" customWidth="1"/>
    <col min="51" max="51" width="5" style="119" customWidth="1"/>
    <col min="52" max="52" width="2.28515625" style="119" customWidth="1"/>
    <col min="53" max="53" width="3.5703125" style="119" customWidth="1"/>
    <col min="54" max="54" width="2.28515625" style="119" customWidth="1"/>
    <col min="55" max="55" width="6.85546875" style="119" customWidth="1"/>
    <col min="56" max="56" width="8.85546875" style="119" customWidth="1"/>
    <col min="57" max="57" width="0.7109375" style="119" customWidth="1"/>
    <col min="58" max="58" width="1.28515625" style="103" customWidth="1"/>
    <col min="59" max="59" width="10.28515625" style="104" bestFit="1" customWidth="1"/>
    <col min="60" max="60" width="8.7109375" style="104" customWidth="1"/>
    <col min="61" max="61" width="12.140625" style="104" customWidth="1"/>
    <col min="62" max="62" width="25.7109375" style="104" customWidth="1"/>
    <col min="63" max="63" width="22.28515625" style="104" customWidth="1"/>
    <col min="64" max="93" width="4.28515625" style="104" customWidth="1"/>
    <col min="94" max="16384" width="8.7109375" style="104"/>
  </cols>
  <sheetData>
    <row r="1" spans="1:66" s="102" customFormat="1" ht="8.25" customHeight="1" thickBot="1">
      <c r="B1" s="860"/>
      <c r="C1" s="860"/>
      <c r="D1" s="860"/>
      <c r="E1" s="860"/>
      <c r="F1" s="860"/>
      <c r="G1" s="860"/>
      <c r="H1" s="860"/>
      <c r="I1" s="860"/>
      <c r="J1" s="860"/>
      <c r="K1" s="860"/>
      <c r="L1" s="860"/>
      <c r="M1" s="860"/>
      <c r="N1" s="860"/>
      <c r="O1" s="860"/>
      <c r="P1" s="860"/>
      <c r="Q1" s="860"/>
      <c r="R1" s="860"/>
      <c r="S1" s="860"/>
      <c r="T1" s="860"/>
      <c r="U1" s="860"/>
      <c r="V1" s="860"/>
      <c r="W1" s="860"/>
      <c r="X1" s="860"/>
      <c r="Y1" s="860"/>
      <c r="Z1" s="860"/>
      <c r="AA1" s="860"/>
      <c r="AB1" s="860"/>
      <c r="AC1" s="860"/>
      <c r="AD1" s="860"/>
      <c r="AE1" s="860"/>
      <c r="AF1" s="860"/>
      <c r="AG1" s="860"/>
      <c r="AH1" s="860"/>
      <c r="AI1" s="860"/>
      <c r="AJ1" s="860"/>
      <c r="AK1" s="860"/>
      <c r="AL1" s="860"/>
      <c r="AM1" s="860"/>
      <c r="AN1" s="860"/>
      <c r="AO1" s="860"/>
      <c r="AP1" s="860"/>
      <c r="AQ1" s="860"/>
      <c r="AR1" s="860"/>
      <c r="AS1" s="860"/>
      <c r="AT1" s="860"/>
      <c r="AU1" s="860"/>
      <c r="AV1" s="860"/>
      <c r="AW1" s="860"/>
      <c r="AX1" s="860"/>
      <c r="AY1" s="860"/>
      <c r="AZ1" s="860"/>
      <c r="BA1" s="860"/>
      <c r="BB1" s="860"/>
      <c r="BC1" s="860"/>
      <c r="BD1" s="860"/>
      <c r="BE1" s="860"/>
      <c r="BF1" s="101"/>
    </row>
    <row r="2" spans="1:66" ht="29.45" customHeight="1" thickTop="1">
      <c r="B2" s="181"/>
      <c r="C2" s="182"/>
      <c r="D2" s="182"/>
      <c r="E2" s="182"/>
      <c r="F2" s="182"/>
      <c r="G2" s="182"/>
      <c r="H2" s="182"/>
      <c r="I2" s="182"/>
      <c r="J2" s="182"/>
      <c r="K2" s="183"/>
      <c r="L2" s="183"/>
      <c r="M2" s="183"/>
      <c r="N2" s="183"/>
      <c r="O2" s="183"/>
      <c r="P2" s="183"/>
      <c r="Q2" s="841" t="s">
        <v>0</v>
      </c>
      <c r="R2" s="842"/>
      <c r="S2" s="842"/>
      <c r="T2" s="842"/>
      <c r="U2" s="842"/>
      <c r="V2" s="842"/>
      <c r="W2" s="842"/>
      <c r="X2" s="842"/>
      <c r="Y2" s="842"/>
      <c r="Z2" s="842"/>
      <c r="AA2" s="842"/>
      <c r="AB2" s="842"/>
      <c r="AC2" s="842"/>
      <c r="AD2" s="842"/>
      <c r="AE2" s="842"/>
      <c r="AF2" s="842"/>
      <c r="AG2" s="842"/>
      <c r="AH2" s="842"/>
      <c r="AI2" s="842"/>
      <c r="AJ2" s="842"/>
      <c r="AK2" s="842"/>
      <c r="AL2" s="842"/>
      <c r="AM2" s="842"/>
      <c r="AN2" s="842"/>
      <c r="AO2" s="842"/>
      <c r="AP2" s="842"/>
      <c r="AQ2" s="842"/>
      <c r="AR2" s="842"/>
      <c r="AS2" s="842"/>
      <c r="AT2" s="842"/>
      <c r="AU2" s="842"/>
      <c r="AV2" s="842"/>
      <c r="AW2" s="842"/>
      <c r="AX2" s="842"/>
      <c r="AY2" s="842"/>
      <c r="AZ2" s="869"/>
      <c r="BA2" s="869"/>
      <c r="BB2" s="869"/>
      <c r="BC2" s="869"/>
      <c r="BD2" s="833" t="s">
        <v>1</v>
      </c>
      <c r="BE2" s="834"/>
      <c r="BF2" s="480"/>
      <c r="BG2" s="256" t="s">
        <v>2</v>
      </c>
      <c r="BH2" s="895"/>
      <c r="BI2" s="891"/>
      <c r="BJ2" s="893"/>
      <c r="BK2" s="893"/>
    </row>
    <row r="3" spans="1:66" s="106" customFormat="1" ht="10.5" customHeight="1">
      <c r="B3" s="184"/>
      <c r="C3" s="185"/>
      <c r="D3" s="185"/>
      <c r="E3" s="185"/>
      <c r="F3" s="185"/>
      <c r="G3" s="185"/>
      <c r="H3" s="185"/>
      <c r="I3" s="185"/>
      <c r="J3" s="185"/>
      <c r="K3" s="185"/>
      <c r="L3" s="185"/>
      <c r="M3" s="185"/>
      <c r="N3" s="185"/>
      <c r="O3" s="185"/>
      <c r="P3" s="185"/>
      <c r="Q3" s="843"/>
      <c r="R3" s="843"/>
      <c r="S3" s="843"/>
      <c r="T3" s="843"/>
      <c r="U3" s="843"/>
      <c r="V3" s="843"/>
      <c r="W3" s="843"/>
      <c r="X3" s="843"/>
      <c r="Y3" s="843"/>
      <c r="Z3" s="843"/>
      <c r="AA3" s="843"/>
      <c r="AB3" s="843"/>
      <c r="AC3" s="843"/>
      <c r="AD3" s="843"/>
      <c r="AE3" s="843"/>
      <c r="AF3" s="843"/>
      <c r="AG3" s="843"/>
      <c r="AH3" s="843"/>
      <c r="AI3" s="843"/>
      <c r="AJ3" s="843"/>
      <c r="AK3" s="843"/>
      <c r="AL3" s="843"/>
      <c r="AM3" s="843"/>
      <c r="AN3" s="843"/>
      <c r="AO3" s="843"/>
      <c r="AP3" s="843"/>
      <c r="AQ3" s="843"/>
      <c r="AR3" s="843"/>
      <c r="AS3" s="843"/>
      <c r="AT3" s="843"/>
      <c r="AU3" s="843"/>
      <c r="AV3" s="843"/>
      <c r="AW3" s="843"/>
      <c r="AX3" s="843"/>
      <c r="AY3" s="843"/>
      <c r="AZ3" s="437"/>
      <c r="BA3" s="610"/>
      <c r="BB3" s="611"/>
      <c r="BC3" s="611"/>
      <c r="BD3" s="835"/>
      <c r="BE3" s="836"/>
      <c r="BG3" s="257">
        <f ca="1">TODAY()</f>
        <v>46090</v>
      </c>
      <c r="BH3" s="896"/>
      <c r="BI3" s="892"/>
      <c r="BJ3" s="894"/>
      <c r="BK3" s="894"/>
    </row>
    <row r="4" spans="1:66" ht="17.25" customHeight="1">
      <c r="B4" s="861"/>
      <c r="C4" s="862"/>
      <c r="D4" s="862"/>
      <c r="E4" s="862"/>
      <c r="F4" s="862"/>
      <c r="G4" s="862"/>
      <c r="H4" s="862"/>
      <c r="I4" s="862"/>
      <c r="J4" s="862"/>
      <c r="K4" s="862"/>
      <c r="L4" s="862"/>
      <c r="M4" s="862"/>
      <c r="N4" s="862"/>
      <c r="O4" s="862"/>
      <c r="P4" s="862"/>
      <c r="Q4" s="862"/>
      <c r="R4" s="863" t="s">
        <v>13921</v>
      </c>
      <c r="S4" s="863"/>
      <c r="T4" s="863"/>
      <c r="U4" s="863"/>
      <c r="V4" s="863"/>
      <c r="W4" s="863"/>
      <c r="X4" s="863"/>
      <c r="Y4" s="863"/>
      <c r="Z4" s="863"/>
      <c r="AA4" s="863"/>
      <c r="AB4" s="863"/>
      <c r="AC4" s="863"/>
      <c r="AD4" s="863"/>
      <c r="AE4" s="863"/>
      <c r="AF4" s="863"/>
      <c r="AG4" s="863"/>
      <c r="AH4" s="863"/>
      <c r="AI4" s="863"/>
      <c r="AJ4" s="863"/>
      <c r="AK4" s="863"/>
      <c r="AL4" s="863"/>
      <c r="AM4" s="863"/>
      <c r="AN4" s="863"/>
      <c r="AO4" s="863"/>
      <c r="AP4" s="863"/>
      <c r="AQ4" s="863"/>
      <c r="AR4" s="863"/>
      <c r="AS4" s="863"/>
      <c r="AT4" s="863"/>
      <c r="AU4" s="863"/>
      <c r="AV4" s="863"/>
      <c r="AW4" s="863"/>
      <c r="AX4" s="863"/>
      <c r="AY4" s="186"/>
      <c r="AZ4" s="186"/>
      <c r="BA4" s="611"/>
      <c r="BB4" s="611"/>
      <c r="BC4" s="611"/>
      <c r="BD4" s="835"/>
      <c r="BE4" s="836"/>
      <c r="BG4" s="898" t="str">
        <f ca="1">TEXT(TODAY(),"dddd")</f>
        <v>segunda-feira</v>
      </c>
      <c r="BH4" s="896"/>
      <c r="BI4" s="892"/>
      <c r="BJ4" s="894"/>
      <c r="BK4" s="894"/>
    </row>
    <row r="5" spans="1:66" s="109" customFormat="1" ht="16.899999999999999" customHeight="1" thickBot="1">
      <c r="B5" s="883" t="str">
        <f>IF(AZ29="","",VLOOKUP(AZ29,Tabelas!DD2:EL69,6,0))</f>
        <v/>
      </c>
      <c r="C5" s="884"/>
      <c r="D5" s="884"/>
      <c r="E5" s="884"/>
      <c r="F5" s="884"/>
      <c r="G5" s="884"/>
      <c r="H5" s="884"/>
      <c r="I5" s="884"/>
      <c r="J5" s="884"/>
      <c r="K5" s="884"/>
      <c r="L5" s="884"/>
      <c r="M5" s="884"/>
      <c r="N5" s="884"/>
      <c r="O5" s="884"/>
      <c r="P5" s="884"/>
      <c r="Q5" s="884"/>
      <c r="R5" s="884"/>
      <c r="S5" s="884"/>
      <c r="T5" s="877" t="str">
        <f>UPPER("Incentivo financeiro extraordinário à manutenção dos postos de trabalho e aos trabalhadores independentes")</f>
        <v>INCENTIVO FINANCEIRO EXTRAORDINÁRIO À MANUTENÇÃO DOS POSTOS DE TRABALHO E AOS TRABALHADORES INDEPENDENTES</v>
      </c>
      <c r="U5" s="878"/>
      <c r="V5" s="878"/>
      <c r="W5" s="878"/>
      <c r="X5" s="878"/>
      <c r="Y5" s="878"/>
      <c r="Z5" s="878"/>
      <c r="AA5" s="878"/>
      <c r="AB5" s="878"/>
      <c r="AC5" s="878"/>
      <c r="AD5" s="878"/>
      <c r="AE5" s="878"/>
      <c r="AF5" s="878"/>
      <c r="AG5" s="878"/>
      <c r="AH5" s="878"/>
      <c r="AI5" s="878"/>
      <c r="AJ5" s="878"/>
      <c r="AK5" s="878"/>
      <c r="AL5" s="878"/>
      <c r="AM5" s="878"/>
      <c r="AN5" s="878"/>
      <c r="AO5" s="878"/>
      <c r="AP5" s="878"/>
      <c r="AQ5" s="878"/>
      <c r="AR5" s="878"/>
      <c r="AS5" s="878"/>
      <c r="AT5" s="878"/>
      <c r="AU5" s="878"/>
      <c r="AV5" s="878"/>
      <c r="AW5" s="878"/>
      <c r="AX5" s="878"/>
      <c r="AY5" s="878"/>
      <c r="AZ5" s="878"/>
      <c r="BA5" s="875"/>
      <c r="BB5" s="875"/>
      <c r="BC5" s="875"/>
      <c r="BD5" s="612" t="str">
        <f>IF(AND(BD9="",E$16=""),"",VLOOKUP(E$16,Tabelas!$AA$3:$AV$4000,22,0))&amp;"/"&amp;BD9&amp;"/"&amp;BD2&amp;"/25"</f>
        <v>//IK/25</v>
      </c>
      <c r="BE5" s="195"/>
      <c r="BF5" s="108"/>
      <c r="BG5" s="899"/>
      <c r="BH5" s="897"/>
      <c r="BI5" s="892"/>
      <c r="BJ5" s="775"/>
      <c r="BK5" s="776"/>
      <c r="BN5" s="655"/>
    </row>
    <row r="6" spans="1:66" s="614" customFormat="1" ht="3" customHeight="1">
      <c r="B6" s="615"/>
      <c r="C6" s="615"/>
      <c r="D6" s="615"/>
      <c r="E6" s="615"/>
      <c r="F6" s="615"/>
      <c r="G6" s="615"/>
      <c r="H6" s="615"/>
      <c r="I6" s="615"/>
      <c r="J6" s="615"/>
      <c r="K6" s="615"/>
      <c r="L6" s="615"/>
      <c r="M6" s="615"/>
      <c r="N6" s="615"/>
      <c r="O6" s="615"/>
      <c r="P6" s="615"/>
      <c r="Q6" s="615"/>
      <c r="R6" s="615"/>
      <c r="S6" s="615"/>
      <c r="T6" s="616"/>
      <c r="U6" s="617"/>
      <c r="V6" s="617"/>
      <c r="W6" s="617"/>
      <c r="X6" s="617"/>
      <c r="Y6" s="617"/>
      <c r="Z6" s="617"/>
      <c r="AA6" s="617"/>
      <c r="AB6" s="617"/>
      <c r="AC6" s="617"/>
      <c r="AD6" s="617"/>
      <c r="AE6" s="617"/>
      <c r="AF6" s="617"/>
      <c r="AG6" s="617"/>
      <c r="AH6" s="617"/>
      <c r="AI6" s="617"/>
      <c r="AJ6" s="617"/>
      <c r="AK6" s="617"/>
      <c r="AL6" s="617"/>
      <c r="AM6" s="617"/>
      <c r="AN6" s="617"/>
      <c r="AO6" s="617"/>
      <c r="AP6" s="617"/>
      <c r="AQ6" s="617"/>
      <c r="AR6" s="617"/>
      <c r="AS6" s="617"/>
      <c r="AT6" s="617"/>
      <c r="AU6" s="617"/>
      <c r="AV6" s="617"/>
      <c r="AW6" s="617"/>
      <c r="AX6" s="617"/>
      <c r="AY6" s="617"/>
      <c r="AZ6" s="617"/>
      <c r="BA6" s="618"/>
      <c r="BB6" s="618"/>
      <c r="BC6" s="618"/>
      <c r="BD6" s="619"/>
      <c r="BE6" s="620"/>
      <c r="BF6" s="621"/>
      <c r="BG6" s="439"/>
      <c r="BH6" s="613"/>
      <c r="BI6" s="622"/>
      <c r="BJ6" s="623"/>
      <c r="BK6" s="440"/>
    </row>
    <row r="7" spans="1:66" s="614" customFormat="1" ht="49.15" customHeight="1">
      <c r="B7" s="872" t="s">
        <v>13978</v>
      </c>
      <c r="C7" s="873"/>
      <c r="D7" s="873"/>
      <c r="E7" s="873"/>
      <c r="F7" s="873"/>
      <c r="G7" s="873"/>
      <c r="H7" s="873"/>
      <c r="I7" s="873"/>
      <c r="J7" s="873"/>
      <c r="K7" s="873"/>
      <c r="L7" s="873"/>
      <c r="M7" s="873"/>
      <c r="N7" s="873"/>
      <c r="O7" s="873"/>
      <c r="P7" s="873"/>
      <c r="Q7" s="873"/>
      <c r="R7" s="873"/>
      <c r="S7" s="873"/>
      <c r="T7" s="873"/>
      <c r="U7" s="873"/>
      <c r="V7" s="873"/>
      <c r="W7" s="873"/>
      <c r="X7" s="873"/>
      <c r="Y7" s="873"/>
      <c r="Z7" s="873"/>
      <c r="AA7" s="873"/>
      <c r="AB7" s="873"/>
      <c r="AC7" s="873"/>
      <c r="AD7" s="873"/>
      <c r="AE7" s="873"/>
      <c r="AF7" s="873"/>
      <c r="AG7" s="873"/>
      <c r="AH7" s="873"/>
      <c r="AI7" s="873"/>
      <c r="AJ7" s="873"/>
      <c r="AK7" s="873"/>
      <c r="AL7" s="873"/>
      <c r="AM7" s="873"/>
      <c r="AN7" s="873"/>
      <c r="AO7" s="873"/>
      <c r="AP7" s="873"/>
      <c r="AQ7" s="873"/>
      <c r="AR7" s="873"/>
      <c r="AS7" s="873"/>
      <c r="AT7" s="873"/>
      <c r="AU7" s="873"/>
      <c r="AV7" s="873"/>
      <c r="AW7" s="873"/>
      <c r="AX7" s="873"/>
      <c r="AY7" s="873"/>
      <c r="AZ7" s="873"/>
      <c r="BA7" s="873"/>
      <c r="BB7" s="873"/>
      <c r="BC7" s="873"/>
      <c r="BD7" s="873"/>
      <c r="BE7" s="874"/>
      <c r="BF7" s="621"/>
      <c r="BG7" s="439"/>
      <c r="BH7" s="613"/>
      <c r="BI7" s="622"/>
      <c r="BJ7" s="623"/>
      <c r="BK7" s="440"/>
    </row>
    <row r="8" spans="1:66" s="286" customFormat="1" ht="5.25" customHeight="1">
      <c r="A8" s="403"/>
      <c r="B8" s="624"/>
      <c r="C8" s="625"/>
      <c r="D8" s="625"/>
      <c r="E8" s="625"/>
      <c r="F8" s="625"/>
      <c r="G8" s="625"/>
      <c r="H8" s="625"/>
      <c r="I8" s="625"/>
      <c r="J8" s="625"/>
      <c r="K8" s="625"/>
      <c r="L8" s="625"/>
      <c r="M8" s="625"/>
      <c r="N8" s="625"/>
      <c r="O8" s="625"/>
      <c r="P8" s="625"/>
      <c r="Q8" s="625"/>
      <c r="R8" s="626"/>
      <c r="S8" s="626"/>
      <c r="T8" s="626"/>
      <c r="U8" s="626"/>
      <c r="V8" s="626"/>
      <c r="W8" s="626"/>
      <c r="X8" s="626"/>
      <c r="Y8" s="626"/>
      <c r="Z8" s="627"/>
      <c r="AA8" s="625"/>
      <c r="AB8" s="626"/>
      <c r="AC8" s="626"/>
      <c r="AD8" s="626"/>
      <c r="AE8" s="626"/>
      <c r="AF8" s="626"/>
      <c r="AG8" s="626"/>
      <c r="AH8" s="626"/>
      <c r="AI8" s="626"/>
      <c r="AJ8" s="150"/>
      <c r="AK8" s="150"/>
      <c r="AL8" s="150"/>
      <c r="AM8" s="396"/>
      <c r="AN8" s="396"/>
      <c r="AO8" s="396"/>
      <c r="AP8" s="396"/>
      <c r="AQ8" s="396"/>
      <c r="AR8" s="396"/>
      <c r="AS8" s="396"/>
      <c r="AT8" s="396"/>
      <c r="AU8" s="396"/>
      <c r="AV8" s="396"/>
      <c r="AW8" s="396"/>
      <c r="AX8" s="620"/>
      <c r="AY8" s="620"/>
      <c r="AZ8" s="620"/>
      <c r="BA8" s="620"/>
      <c r="BB8" s="620"/>
      <c r="BC8" s="620"/>
      <c r="BD8" s="620"/>
      <c r="BE8" s="620"/>
      <c r="BF8" s="628"/>
    </row>
    <row r="9" spans="1:66" ht="28.5">
      <c r="B9" s="512" t="s">
        <v>3</v>
      </c>
      <c r="C9" s="785" t="s">
        <v>4</v>
      </c>
      <c r="D9" s="785"/>
      <c r="E9" s="785"/>
      <c r="F9" s="785"/>
      <c r="G9" s="785"/>
      <c r="H9" s="785"/>
      <c r="I9" s="785"/>
      <c r="J9" s="785"/>
      <c r="K9" s="785"/>
      <c r="L9" s="785"/>
      <c r="M9" s="785"/>
      <c r="N9" s="785"/>
      <c r="O9" s="785"/>
      <c r="P9" s="785"/>
      <c r="Q9" s="785"/>
      <c r="R9" s="785"/>
      <c r="S9" s="785"/>
      <c r="T9" s="785"/>
      <c r="U9" s="785"/>
      <c r="V9" s="785"/>
      <c r="W9" s="785"/>
      <c r="X9" s="785"/>
      <c r="Y9" s="785"/>
      <c r="Z9" s="785"/>
      <c r="AA9" s="785"/>
      <c r="AB9" s="785"/>
      <c r="AC9" s="785"/>
      <c r="AD9" s="785"/>
      <c r="AE9" s="785"/>
      <c r="AF9" s="785"/>
      <c r="AG9" s="785"/>
      <c r="AH9" s="785"/>
      <c r="AI9" s="785"/>
      <c r="AJ9" s="785"/>
      <c r="AK9" s="478"/>
      <c r="AL9" s="478"/>
      <c r="AM9" s="478"/>
      <c r="AN9" s="478"/>
      <c r="AO9" s="478"/>
      <c r="AP9" s="478"/>
      <c r="AQ9" s="478"/>
      <c r="AR9" s="478"/>
      <c r="AS9" s="478"/>
      <c r="AT9" s="478"/>
      <c r="AU9" s="478"/>
      <c r="AV9" s="478"/>
      <c r="AW9" s="478"/>
      <c r="AX9" s="478"/>
      <c r="AY9" s="478"/>
      <c r="AZ9" s="478"/>
      <c r="BA9" s="876"/>
      <c r="BB9" s="876"/>
      <c r="BC9" s="876"/>
      <c r="BD9" s="597"/>
      <c r="BE9" s="479"/>
      <c r="BF9" s="480"/>
      <c r="BG9" s="658"/>
      <c r="BH9" s="658"/>
      <c r="BI9" s="658"/>
      <c r="BJ9" s="658"/>
      <c r="BK9" s="658"/>
    </row>
    <row r="10" spans="1:66" ht="3" customHeight="1">
      <c r="B10" s="598"/>
      <c r="C10" s="114"/>
      <c r="D10" s="114"/>
      <c r="E10" s="114"/>
      <c r="F10" s="114"/>
      <c r="G10" s="114"/>
      <c r="H10" s="114"/>
      <c r="I10" s="114"/>
      <c r="J10" s="114"/>
      <c r="K10" s="114"/>
      <c r="L10" s="114"/>
      <c r="M10" s="114"/>
      <c r="N10" s="114"/>
      <c r="O10" s="114"/>
      <c r="P10" s="114"/>
      <c r="Q10" s="114"/>
      <c r="R10" s="114"/>
      <c r="S10" s="114"/>
      <c r="T10" s="115"/>
      <c r="U10" s="116"/>
      <c r="V10" s="115"/>
      <c r="W10" s="115"/>
      <c r="X10" s="115"/>
      <c r="Y10" s="115"/>
      <c r="Z10" s="115"/>
      <c r="AA10" s="115"/>
      <c r="AB10" s="117"/>
      <c r="AC10" s="118"/>
      <c r="AD10" s="145"/>
      <c r="AE10" s="120"/>
      <c r="AF10" s="120"/>
      <c r="AG10" s="120"/>
      <c r="AH10" s="120"/>
      <c r="AI10" s="120"/>
      <c r="AJ10" s="120"/>
      <c r="AK10" s="118"/>
      <c r="AL10" s="118"/>
      <c r="AM10" s="449"/>
      <c r="AN10" s="449"/>
      <c r="AO10" s="449"/>
      <c r="AP10" s="449"/>
      <c r="AQ10" s="449"/>
      <c r="AR10" s="449"/>
      <c r="AS10" s="449"/>
      <c r="AT10" s="449"/>
      <c r="AU10" s="449"/>
      <c r="AV10" s="449"/>
      <c r="AW10" s="449"/>
      <c r="AX10" s="449"/>
      <c r="AY10" s="449"/>
      <c r="AZ10" s="449"/>
      <c r="BA10" s="122"/>
      <c r="BB10" s="122"/>
      <c r="BC10" s="122"/>
      <c r="BD10" s="122"/>
      <c r="BE10" s="123"/>
      <c r="BG10" s="629"/>
      <c r="BH10" s="629"/>
      <c r="BI10" s="629"/>
      <c r="BJ10" s="404"/>
      <c r="BK10" s="404"/>
    </row>
    <row r="11" spans="1:66" s="303" customFormat="1" ht="19.899999999999999" customHeight="1">
      <c r="B11" s="598"/>
      <c r="D11" s="515"/>
      <c r="E11" s="794" t="s">
        <v>13994</v>
      </c>
      <c r="F11" s="794"/>
      <c r="G11" s="794"/>
      <c r="H11" s="794"/>
      <c r="I11" s="794"/>
      <c r="J11" s="794"/>
      <c r="K11" s="794"/>
      <c r="L11" s="794"/>
      <c r="M11" s="794"/>
      <c r="N11" s="794"/>
      <c r="O11" s="794"/>
      <c r="P11" s="794"/>
      <c r="Q11" s="794"/>
      <c r="R11" s="794"/>
      <c r="S11" s="794"/>
      <c r="T11" s="794"/>
      <c r="U11" s="794"/>
      <c r="V11" s="794"/>
      <c r="W11" s="794"/>
      <c r="X11" s="794"/>
      <c r="Y11" s="794"/>
      <c r="Z11" s="794"/>
      <c r="AA11" s="794"/>
      <c r="AB11" s="794"/>
      <c r="AC11" s="794"/>
      <c r="AD11" s="794"/>
      <c r="AE11" s="794"/>
      <c r="AF11" s="794"/>
      <c r="AG11" s="794"/>
      <c r="AH11" s="794"/>
      <c r="AI11" s="794"/>
      <c r="AJ11" s="794"/>
      <c r="AK11" s="794"/>
      <c r="AL11" s="794"/>
      <c r="AM11" s="794"/>
      <c r="AN11" s="794"/>
      <c r="AO11" s="794"/>
      <c r="AP11" s="794"/>
      <c r="AQ11" s="794"/>
      <c r="AR11" s="794"/>
      <c r="AS11" s="794"/>
      <c r="AT11" s="794"/>
      <c r="AU11" s="794"/>
      <c r="AV11" s="794"/>
      <c r="AW11" s="794"/>
      <c r="AX11" s="794"/>
      <c r="AY11" s="794"/>
      <c r="AZ11" s="794"/>
      <c r="BA11" s="794"/>
      <c r="BB11" s="794"/>
      <c r="BC11" s="794"/>
      <c r="BD11" s="794"/>
      <c r="BE11" s="759"/>
      <c r="BF11" s="302"/>
      <c r="BG11" s="656"/>
      <c r="BH11" s="656"/>
      <c r="BI11" s="656"/>
      <c r="BJ11" s="900"/>
      <c r="BK11" s="900"/>
    </row>
    <row r="12" spans="1:66" s="125" customFormat="1" ht="16.5" customHeight="1">
      <c r="B12" s="598"/>
      <c r="C12" s="126"/>
      <c r="D12" s="148"/>
      <c r="E12" s="888"/>
      <c r="F12" s="888"/>
      <c r="G12" s="888"/>
      <c r="H12" s="888"/>
      <c r="I12" s="888"/>
      <c r="J12" s="888"/>
      <c r="K12" s="888"/>
      <c r="L12" s="888"/>
      <c r="M12" s="888"/>
      <c r="N12" s="888"/>
      <c r="O12" s="888"/>
      <c r="P12" s="888"/>
      <c r="Q12" s="888"/>
      <c r="R12" s="888"/>
      <c r="S12" s="888"/>
      <c r="T12" s="888"/>
      <c r="U12" s="888"/>
      <c r="V12" s="888"/>
      <c r="W12" s="888"/>
      <c r="X12" s="888"/>
      <c r="Y12" s="888"/>
      <c r="Z12" s="888"/>
      <c r="AA12" s="888"/>
      <c r="AB12" s="888"/>
      <c r="AC12" s="888"/>
      <c r="AD12" s="888"/>
      <c r="AE12" s="888"/>
      <c r="AF12" s="888"/>
      <c r="AG12" s="888"/>
      <c r="AH12" s="888"/>
      <c r="AI12" s="888"/>
      <c r="AJ12" s="888"/>
      <c r="AK12" s="671"/>
      <c r="AL12" s="832"/>
      <c r="AM12" s="832"/>
      <c r="AN12" s="832"/>
      <c r="AO12" s="832"/>
      <c r="AP12" s="671"/>
      <c r="AQ12" s="865"/>
      <c r="AR12" s="866"/>
      <c r="AS12" s="866"/>
      <c r="AT12" s="866"/>
      <c r="AU12" s="672"/>
      <c r="AV12" s="832"/>
      <c r="AW12" s="832"/>
      <c r="AX12" s="832"/>
      <c r="AY12" s="832"/>
      <c r="AZ12" s="673"/>
      <c r="BA12" s="879"/>
      <c r="BB12" s="879"/>
      <c r="BC12" s="879"/>
      <c r="BD12" s="879"/>
      <c r="BE12" s="880"/>
      <c r="BF12" s="124"/>
      <c r="BG12" s="657"/>
      <c r="BH12" s="657"/>
      <c r="BI12" s="657"/>
      <c r="BJ12" s="900"/>
      <c r="BK12" s="900"/>
    </row>
    <row r="13" spans="1:66" s="131" customFormat="1" ht="28.15" customHeight="1">
      <c r="B13" s="680"/>
      <c r="C13" s="761"/>
      <c r="D13" s="280"/>
      <c r="E13" s="278" t="s">
        <v>6</v>
      </c>
      <c r="F13" s="278"/>
      <c r="G13" s="278"/>
      <c r="H13" s="278"/>
      <c r="I13" s="278"/>
      <c r="J13" s="278"/>
      <c r="K13" s="278"/>
      <c r="L13" s="278"/>
      <c r="M13" s="278"/>
      <c r="N13" s="278"/>
      <c r="O13" s="278"/>
      <c r="P13" s="278"/>
      <c r="Q13" s="278"/>
      <c r="R13" s="278"/>
      <c r="S13" s="278"/>
      <c r="T13" s="278"/>
      <c r="U13" s="278"/>
      <c r="V13" s="278"/>
      <c r="W13" s="278"/>
      <c r="X13" s="278"/>
      <c r="Y13" s="278"/>
      <c r="Z13" s="278"/>
      <c r="AA13" s="278"/>
      <c r="AB13" s="278"/>
      <c r="AC13" s="278"/>
      <c r="AD13" s="278"/>
      <c r="AE13" s="278"/>
      <c r="AF13" s="278"/>
      <c r="AG13" s="278"/>
      <c r="AH13" s="278"/>
      <c r="AI13" s="278"/>
      <c r="AJ13" s="278"/>
      <c r="AK13" s="279"/>
      <c r="AL13" s="871" t="s">
        <v>13952</v>
      </c>
      <c r="AM13" s="871"/>
      <c r="AN13" s="871"/>
      <c r="AO13" s="871"/>
      <c r="AP13" s="279"/>
      <c r="AQ13" s="864" t="s">
        <v>8</v>
      </c>
      <c r="AR13" s="864"/>
      <c r="AS13" s="864"/>
      <c r="AT13" s="864"/>
      <c r="AU13" s="280"/>
      <c r="AV13" s="847" t="s">
        <v>13988</v>
      </c>
      <c r="AW13" s="847"/>
      <c r="AX13" s="847"/>
      <c r="AY13" s="847"/>
      <c r="AZ13" s="762"/>
      <c r="BA13" s="870" t="s">
        <v>13991</v>
      </c>
      <c r="BB13" s="870"/>
      <c r="BC13" s="870"/>
      <c r="BD13" s="870"/>
      <c r="BE13" s="430"/>
      <c r="BF13" s="133"/>
      <c r="BG13" s="657"/>
      <c r="BH13" s="657"/>
      <c r="BI13" s="657"/>
      <c r="BJ13" s="900"/>
      <c r="BK13" s="900"/>
    </row>
    <row r="14" spans="1:66" s="131" customFormat="1" ht="28.5">
      <c r="B14" s="760">
        <v>2</v>
      </c>
      <c r="D14" s="515"/>
      <c r="E14" s="794" t="s">
        <v>13995</v>
      </c>
      <c r="F14" s="794"/>
      <c r="G14" s="794"/>
      <c r="H14" s="794"/>
      <c r="I14" s="794"/>
      <c r="J14" s="794"/>
      <c r="K14" s="794"/>
      <c r="L14" s="794"/>
      <c r="M14" s="794"/>
      <c r="N14" s="794"/>
      <c r="O14" s="794"/>
      <c r="P14" s="794"/>
      <c r="Q14" s="794"/>
      <c r="R14" s="794"/>
      <c r="S14" s="794"/>
      <c r="T14" s="794"/>
      <c r="U14" s="794"/>
      <c r="V14" s="794"/>
      <c r="W14" s="794"/>
      <c r="X14" s="794"/>
      <c r="Y14" s="794"/>
      <c r="Z14" s="794"/>
      <c r="AA14" s="794"/>
      <c r="AB14" s="794"/>
      <c r="AC14" s="794"/>
      <c r="AD14" s="794"/>
      <c r="AE14" s="794"/>
      <c r="AF14" s="794"/>
      <c r="AG14" s="794"/>
      <c r="AH14" s="794"/>
      <c r="AI14" s="794"/>
      <c r="AJ14" s="794"/>
      <c r="AK14" s="794"/>
      <c r="AL14" s="794"/>
      <c r="AM14" s="794"/>
      <c r="AN14" s="794"/>
      <c r="AO14" s="794"/>
      <c r="AP14" s="794"/>
      <c r="AQ14" s="794"/>
      <c r="AR14" s="794"/>
      <c r="AS14" s="794"/>
      <c r="AT14" s="794"/>
      <c r="AU14" s="794"/>
      <c r="AV14" s="794"/>
      <c r="AW14" s="794"/>
      <c r="AX14" s="794"/>
      <c r="AY14" s="794"/>
      <c r="AZ14" s="794"/>
      <c r="BA14" s="794"/>
      <c r="BB14" s="794"/>
      <c r="BC14" s="794"/>
      <c r="BD14" s="794"/>
      <c r="BE14" s="135"/>
      <c r="BF14" s="133"/>
      <c r="BG14" s="136"/>
      <c r="BH14" s="723"/>
      <c r="BI14" s="723"/>
      <c r="BJ14" s="299"/>
      <c r="BK14" s="136"/>
    </row>
    <row r="15" spans="1:66" s="138" customFormat="1" ht="20.25" customHeight="1">
      <c r="B15" s="598"/>
      <c r="C15" s="126"/>
      <c r="D15" s="136"/>
      <c r="E15" s="142"/>
      <c r="F15" s="754" t="b">
        <v>0</v>
      </c>
      <c r="G15" s="881" t="s">
        <v>13979</v>
      </c>
      <c r="H15" s="881"/>
      <c r="I15" s="881"/>
      <c r="J15" s="881"/>
      <c r="K15" s="881"/>
      <c r="L15" s="881"/>
      <c r="M15" s="881"/>
      <c r="N15" s="881"/>
      <c r="O15" s="881"/>
      <c r="P15" s="881"/>
      <c r="Q15" s="881"/>
      <c r="R15" s="881"/>
      <c r="S15" s="881"/>
      <c r="T15" s="881"/>
      <c r="U15" s="881"/>
      <c r="V15" s="881"/>
      <c r="W15" s="881"/>
      <c r="X15" s="881"/>
      <c r="Y15" s="881"/>
      <c r="Z15" s="881"/>
      <c r="AA15" s="881"/>
      <c r="AB15" s="881"/>
      <c r="AC15" s="881"/>
      <c r="AD15" s="881"/>
      <c r="AE15" s="881"/>
      <c r="AF15" s="881"/>
      <c r="AG15" s="881"/>
      <c r="AH15" s="881"/>
      <c r="AI15" s="881"/>
      <c r="AJ15" s="881"/>
      <c r="AK15" s="881"/>
      <c r="AL15" s="881"/>
      <c r="AM15" s="881"/>
      <c r="AN15" s="881"/>
      <c r="AO15" s="881"/>
      <c r="AP15" s="881"/>
      <c r="AQ15" s="881"/>
      <c r="AR15" s="881"/>
      <c r="AS15" s="881"/>
      <c r="AT15" s="881"/>
      <c r="AU15" s="881"/>
      <c r="AV15" s="881"/>
      <c r="AW15" s="881"/>
      <c r="AX15" s="881"/>
      <c r="AY15" s="881"/>
      <c r="AZ15" s="881"/>
      <c r="BA15" s="881"/>
      <c r="BB15" s="881"/>
      <c r="BC15" s="881"/>
      <c r="BD15" s="881"/>
      <c r="BE15" s="135"/>
      <c r="BF15" s="140"/>
      <c r="BG15" s="447"/>
      <c r="BH15" s="179"/>
      <c r="BI15" s="179"/>
      <c r="BJ15" s="179"/>
      <c r="BK15" s="179"/>
    </row>
    <row r="16" spans="1:66" s="131" customFormat="1" ht="9" customHeight="1">
      <c r="B16" s="598"/>
      <c r="C16" s="141"/>
      <c r="D16" s="450"/>
      <c r="E16" s="844"/>
      <c r="F16" s="844"/>
      <c r="G16" s="844"/>
      <c r="H16" s="844"/>
      <c r="I16" s="844"/>
      <c r="J16" s="844"/>
      <c r="K16" s="844"/>
      <c r="L16" s="844"/>
      <c r="M16" s="844"/>
      <c r="N16" s="844"/>
      <c r="O16" s="844"/>
      <c r="P16" s="844"/>
      <c r="Q16" s="844"/>
      <c r="R16" s="596"/>
      <c r="S16" s="596"/>
      <c r="T16" s="846"/>
      <c r="U16" s="846"/>
      <c r="V16" s="596"/>
      <c r="W16" s="596"/>
      <c r="X16" s="683"/>
      <c r="Y16" s="683"/>
      <c r="Z16" s="596"/>
      <c r="AA16" s="867"/>
      <c r="AB16" s="867"/>
      <c r="AC16" s="867"/>
      <c r="AD16" s="867"/>
      <c r="AE16" s="867"/>
      <c r="AF16" s="867"/>
      <c r="AG16" s="867"/>
      <c r="AH16" s="867"/>
      <c r="AI16" s="867"/>
      <c r="AJ16" s="867"/>
      <c r="AK16" s="669"/>
      <c r="AL16" s="868"/>
      <c r="AM16" s="868"/>
      <c r="AN16" s="868"/>
      <c r="AO16" s="868"/>
      <c r="AP16" s="670"/>
      <c r="AQ16" s="868"/>
      <c r="AR16" s="868"/>
      <c r="AS16" s="868"/>
      <c r="AT16" s="868"/>
      <c r="AU16" s="420"/>
      <c r="AV16" s="845"/>
      <c r="AW16" s="845"/>
      <c r="AX16" s="845"/>
      <c r="AY16" s="845"/>
      <c r="AZ16" s="845"/>
      <c r="BA16" s="845"/>
      <c r="BB16" s="845"/>
      <c r="BC16" s="845"/>
      <c r="BD16" s="845"/>
      <c r="BE16" s="135"/>
      <c r="BF16" s="466"/>
      <c r="BG16" s="887"/>
      <c r="BH16" s="887"/>
      <c r="BI16" s="882"/>
      <c r="BJ16" s="882"/>
      <c r="BK16" s="882"/>
    </row>
    <row r="17" spans="2:64" s="138" customFormat="1" ht="20.25" customHeight="1">
      <c r="B17" s="598"/>
      <c r="C17" s="126"/>
      <c r="D17" s="136"/>
      <c r="E17" s="142"/>
      <c r="F17" s="754" t="b">
        <v>0</v>
      </c>
      <c r="G17" s="849" t="s">
        <v>13972</v>
      </c>
      <c r="H17" s="849"/>
      <c r="I17" s="849"/>
      <c r="J17" s="849"/>
      <c r="K17" s="849"/>
      <c r="L17" s="849"/>
      <c r="M17" s="849"/>
      <c r="N17" s="849"/>
      <c r="O17" s="849"/>
      <c r="P17" s="849"/>
      <c r="Q17" s="849"/>
      <c r="R17" s="849"/>
      <c r="S17" s="849"/>
      <c r="T17" s="849"/>
      <c r="U17" s="849"/>
      <c r="V17" s="849"/>
      <c r="W17" s="849"/>
      <c r="X17" s="849"/>
      <c r="Y17" s="849"/>
      <c r="Z17" s="849"/>
      <c r="AA17" s="849"/>
      <c r="AB17" s="849"/>
      <c r="AC17" s="849"/>
      <c r="AD17" s="849"/>
      <c r="AE17" s="849"/>
      <c r="AF17" s="849"/>
      <c r="AG17" s="849"/>
      <c r="AH17" s="849"/>
      <c r="AI17" s="849"/>
      <c r="AJ17" s="849"/>
      <c r="AK17" s="849"/>
      <c r="AL17" s="849"/>
      <c r="AM17" s="849"/>
      <c r="AN17" s="849"/>
      <c r="AO17" s="849"/>
      <c r="AP17" s="849"/>
      <c r="AQ17" s="849"/>
      <c r="AR17" s="849"/>
      <c r="AS17" s="849"/>
      <c r="AT17" s="849"/>
      <c r="AU17" s="849"/>
      <c r="AV17" s="849"/>
      <c r="AW17" s="849"/>
      <c r="AX17" s="849"/>
      <c r="AY17" s="849"/>
      <c r="AZ17" s="849"/>
      <c r="BA17" s="849"/>
      <c r="BB17" s="849"/>
      <c r="BC17" s="849"/>
      <c r="BD17" s="849"/>
      <c r="BE17" s="135"/>
      <c r="BF17" s="179"/>
      <c r="BG17" s="887"/>
      <c r="BH17" s="887"/>
      <c r="BI17" s="882"/>
      <c r="BJ17" s="882"/>
      <c r="BK17" s="882"/>
    </row>
    <row r="18" spans="2:64" ht="9.6" customHeight="1">
      <c r="B18" s="598"/>
      <c r="C18" s="848"/>
      <c r="D18" s="848"/>
      <c r="E18" s="848"/>
      <c r="F18" s="848"/>
      <c r="G18" s="848"/>
      <c r="H18" s="848"/>
      <c r="I18" s="848"/>
      <c r="J18" s="848"/>
      <c r="K18" s="848"/>
      <c r="L18" s="848"/>
      <c r="M18" s="848"/>
      <c r="N18" s="848"/>
      <c r="O18" s="848"/>
      <c r="P18" s="848"/>
      <c r="Q18" s="848"/>
      <c r="R18" s="848"/>
      <c r="S18" s="848"/>
      <c r="T18" s="848"/>
      <c r="U18" s="848"/>
      <c r="V18" s="848"/>
      <c r="W18" s="848"/>
      <c r="X18" s="848"/>
      <c r="Y18" s="848"/>
      <c r="Z18" s="848"/>
      <c r="AA18" s="848"/>
      <c r="AB18" s="848"/>
      <c r="AC18" s="848"/>
      <c r="AD18" s="848"/>
      <c r="AE18" s="848"/>
      <c r="AF18" s="848"/>
      <c r="AG18" s="848"/>
      <c r="AH18" s="848"/>
      <c r="AI18" s="848"/>
      <c r="AJ18" s="848"/>
      <c r="AK18" s="848"/>
      <c r="AL18" s="848"/>
      <c r="AM18" s="848"/>
      <c r="AN18" s="848"/>
      <c r="AO18" s="848"/>
      <c r="AP18" s="848"/>
      <c r="AQ18" s="848"/>
      <c r="AR18" s="848"/>
      <c r="AS18" s="848"/>
      <c r="AT18" s="848"/>
      <c r="AU18" s="848"/>
      <c r="AV18" s="848"/>
      <c r="AW18" s="848"/>
      <c r="AX18" s="848"/>
      <c r="AY18" s="848"/>
      <c r="AZ18" s="848"/>
      <c r="BA18" s="848"/>
      <c r="BB18" s="848"/>
      <c r="BC18" s="848"/>
      <c r="BD18" s="848"/>
      <c r="BE18" s="164"/>
      <c r="BF18" s="353"/>
      <c r="BG18" s="887"/>
      <c r="BH18" s="887"/>
      <c r="BI18" s="882"/>
      <c r="BJ18" s="882"/>
      <c r="BK18" s="882"/>
    </row>
    <row r="19" spans="2:64" ht="19.899999999999999" customHeight="1">
      <c r="B19" s="598"/>
      <c r="C19" s="144"/>
      <c r="D19" s="137"/>
      <c r="E19" s="684"/>
      <c r="F19" s="754" t="b">
        <v>0</v>
      </c>
      <c r="G19" s="849" t="s">
        <v>13922</v>
      </c>
      <c r="H19" s="849"/>
      <c r="I19" s="849"/>
      <c r="J19" s="849"/>
      <c r="K19" s="849"/>
      <c r="L19" s="849"/>
      <c r="M19" s="849"/>
      <c r="N19" s="849"/>
      <c r="O19" s="849"/>
      <c r="P19" s="849"/>
      <c r="Q19" s="849"/>
      <c r="R19" s="849"/>
      <c r="S19" s="849"/>
      <c r="T19" s="849"/>
      <c r="U19" s="849"/>
      <c r="V19" s="849"/>
      <c r="W19" s="849"/>
      <c r="X19" s="849"/>
      <c r="Y19" s="849"/>
      <c r="Z19" s="849"/>
      <c r="AA19" s="849"/>
      <c r="AB19" s="849"/>
      <c r="AC19" s="849"/>
      <c r="AD19" s="849"/>
      <c r="AE19" s="849"/>
      <c r="AF19" s="849"/>
      <c r="AG19" s="849"/>
      <c r="AH19" s="849"/>
      <c r="AI19" s="849"/>
      <c r="AJ19" s="849"/>
      <c r="AK19" s="849"/>
      <c r="AL19" s="849"/>
      <c r="AM19" s="849"/>
      <c r="AN19" s="849"/>
      <c r="AO19" s="849"/>
      <c r="AP19" s="849"/>
      <c r="AQ19" s="849"/>
      <c r="AR19" s="849"/>
      <c r="AS19" s="849"/>
      <c r="AT19" s="849"/>
      <c r="AU19" s="849"/>
      <c r="AV19" s="849"/>
      <c r="AW19" s="849"/>
      <c r="AX19" s="849"/>
      <c r="AY19" s="849"/>
      <c r="AZ19" s="849"/>
      <c r="BA19" s="849"/>
      <c r="BB19" s="849"/>
      <c r="BC19" s="849"/>
      <c r="BD19" s="849"/>
      <c r="BE19" s="349"/>
      <c r="BF19" s="270"/>
      <c r="BG19" s="887"/>
      <c r="BH19" s="887"/>
      <c r="BI19" s="882"/>
      <c r="BJ19" s="882"/>
      <c r="BK19" s="882"/>
    </row>
    <row r="20" spans="2:64" ht="9.75" customHeight="1">
      <c r="B20" s="598"/>
      <c r="C20" s="144"/>
      <c r="D20" s="137"/>
      <c r="E20" s="839"/>
      <c r="F20" s="839"/>
      <c r="G20" s="839"/>
      <c r="H20" s="839"/>
      <c r="I20" s="431"/>
      <c r="J20" s="431"/>
      <c r="K20" s="431"/>
      <c r="L20" s="431"/>
      <c r="M20" s="431"/>
      <c r="N20" s="431"/>
      <c r="O20" s="431"/>
      <c r="P20" s="431"/>
      <c r="Q20" s="431"/>
      <c r="R20" s="431"/>
      <c r="S20" s="431"/>
      <c r="T20" s="431"/>
      <c r="U20" s="431"/>
      <c r="V20" s="431"/>
      <c r="W20" s="431"/>
      <c r="X20" s="431"/>
      <c r="Y20" s="431"/>
      <c r="Z20" s="431"/>
      <c r="AA20" s="178"/>
      <c r="AB20" s="451"/>
      <c r="AC20" s="178"/>
      <c r="AD20" s="429"/>
      <c r="AE20" s="837"/>
      <c r="AF20" s="837"/>
      <c r="AG20" s="837"/>
      <c r="AH20" s="837"/>
      <c r="AI20" s="837"/>
      <c r="AJ20" s="837"/>
      <c r="AK20" s="431"/>
      <c r="AL20" s="432"/>
      <c r="AM20" s="432"/>
      <c r="AN20" s="432"/>
      <c r="AO20" s="432"/>
      <c r="AP20" s="433"/>
      <c r="AQ20" s="396"/>
      <c r="AR20" s="396"/>
      <c r="AS20" s="396"/>
      <c r="AT20" s="396"/>
      <c r="AU20" s="396"/>
      <c r="AV20" s="839"/>
      <c r="AW20" s="839"/>
      <c r="AX20" s="839"/>
      <c r="AY20" s="839"/>
      <c r="AZ20" s="396"/>
      <c r="BA20" s="396"/>
      <c r="BB20" s="396"/>
      <c r="BC20" s="396"/>
      <c r="BD20" s="396"/>
      <c r="BE20" s="349"/>
      <c r="BF20" s="270"/>
      <c r="BG20" s="887"/>
      <c r="BH20" s="887"/>
      <c r="BI20" s="882"/>
      <c r="BJ20" s="882"/>
      <c r="BK20" s="882"/>
    </row>
    <row r="21" spans="2:64" ht="3.6" customHeight="1">
      <c r="B21" s="680"/>
      <c r="C21" s="763"/>
      <c r="D21" s="764"/>
      <c r="E21" s="165"/>
      <c r="F21" s="165"/>
      <c r="G21" s="165"/>
      <c r="H21" s="165"/>
      <c r="I21" s="165"/>
      <c r="J21" s="165"/>
      <c r="K21" s="165"/>
      <c r="L21" s="165"/>
      <c r="M21" s="165"/>
      <c r="N21" s="765"/>
      <c r="O21" s="765"/>
      <c r="P21" s="765"/>
      <c r="Q21" s="765"/>
      <c r="R21" s="765"/>
      <c r="S21" s="765"/>
      <c r="T21" s="765"/>
      <c r="U21" s="765"/>
      <c r="V21" s="765"/>
      <c r="W21" s="765"/>
      <c r="X21" s="765"/>
      <c r="Y21" s="765"/>
      <c r="Z21" s="765"/>
      <c r="AA21" s="766"/>
      <c r="AB21" s="766"/>
      <c r="AC21" s="766"/>
      <c r="AD21" s="766"/>
      <c r="AE21" s="766"/>
      <c r="AF21" s="766"/>
      <c r="AG21" s="766"/>
      <c r="AH21" s="765"/>
      <c r="AI21" s="765"/>
      <c r="AJ21" s="765"/>
      <c r="AK21" s="765"/>
      <c r="AL21" s="767"/>
      <c r="AM21" s="768"/>
      <c r="AN21" s="768"/>
      <c r="AO21" s="768"/>
      <c r="AP21" s="768"/>
      <c r="AQ21" s="768"/>
      <c r="AR21" s="768"/>
      <c r="AS21" s="768"/>
      <c r="AT21" s="768"/>
      <c r="AU21" s="768"/>
      <c r="AV21" s="165"/>
      <c r="AW21" s="165"/>
      <c r="AX21" s="165"/>
      <c r="AY21" s="165"/>
      <c r="AZ21" s="165"/>
      <c r="BA21" s="165"/>
      <c r="BB21" s="165"/>
      <c r="BC21" s="165"/>
      <c r="BD21" s="165"/>
      <c r="BE21" s="349"/>
      <c r="BF21" s="270"/>
      <c r="BG21" s="889"/>
      <c r="BH21" s="889"/>
      <c r="BI21" s="890"/>
      <c r="BJ21" s="890"/>
      <c r="BK21" s="890"/>
    </row>
    <row r="22" spans="2:64" ht="28.5">
      <c r="B22" s="760" t="s">
        <v>59</v>
      </c>
      <c r="C22" s="515"/>
      <c r="D22" s="515"/>
      <c r="E22" s="794" t="s">
        <v>13996</v>
      </c>
      <c r="F22" s="794"/>
      <c r="G22" s="794"/>
      <c r="H22" s="794"/>
      <c r="I22" s="794"/>
      <c r="J22" s="794"/>
      <c r="K22" s="794"/>
      <c r="L22" s="794"/>
      <c r="M22" s="794"/>
      <c r="N22" s="794"/>
      <c r="O22" s="794"/>
      <c r="P22" s="794"/>
      <c r="Q22" s="794"/>
      <c r="R22" s="794"/>
      <c r="S22" s="794"/>
      <c r="T22" s="794"/>
      <c r="U22" s="794"/>
      <c r="V22" s="794"/>
      <c r="W22" s="794"/>
      <c r="X22" s="794"/>
      <c r="Y22" s="794"/>
      <c r="Z22" s="794"/>
      <c r="AA22" s="794"/>
      <c r="AB22" s="794"/>
      <c r="AC22" s="794"/>
      <c r="AD22" s="794"/>
      <c r="AE22" s="794"/>
      <c r="AF22" s="794"/>
      <c r="AG22" s="794"/>
      <c r="AH22" s="794"/>
      <c r="AI22" s="794"/>
      <c r="AJ22" s="794"/>
      <c r="AK22" s="794"/>
      <c r="AL22" s="794"/>
      <c r="AM22" s="794"/>
      <c r="AN22" s="794"/>
      <c r="AO22" s="794"/>
      <c r="AP22" s="794"/>
      <c r="AQ22" s="794"/>
      <c r="AR22" s="794"/>
      <c r="AS22" s="794"/>
      <c r="AT22" s="794"/>
      <c r="AU22" s="794"/>
      <c r="AV22" s="794"/>
      <c r="AW22" s="794"/>
      <c r="AX22" s="794"/>
      <c r="AY22" s="794"/>
      <c r="AZ22" s="794"/>
      <c r="BA22" s="794"/>
      <c r="BB22" s="794"/>
      <c r="BC22" s="794"/>
      <c r="BD22" s="794"/>
      <c r="BE22" s="145"/>
      <c r="BF22" s="756"/>
      <c r="BG22" s="889"/>
      <c r="BH22" s="889"/>
      <c r="BI22" s="890"/>
      <c r="BJ22" s="890"/>
      <c r="BK22" s="890"/>
    </row>
    <row r="23" spans="2:64" ht="5.25" customHeight="1">
      <c r="B23" s="598"/>
      <c r="C23" s="144"/>
      <c r="D23" s="350"/>
      <c r="E23" s="350"/>
      <c r="F23" s="350"/>
      <c r="G23" s="350"/>
      <c r="H23" s="350"/>
      <c r="I23" s="350"/>
      <c r="J23" s="350"/>
      <c r="K23" s="350"/>
      <c r="L23" s="350"/>
      <c r="M23" s="350"/>
      <c r="N23" s="350"/>
      <c r="O23" s="350"/>
      <c r="P23" s="350"/>
      <c r="Q23" s="350"/>
      <c r="R23" s="350"/>
      <c r="S23" s="350"/>
      <c r="T23" s="350"/>
      <c r="U23" s="350"/>
      <c r="V23" s="350"/>
      <c r="W23" s="350"/>
      <c r="X23" s="350"/>
      <c r="Y23" s="350"/>
      <c r="Z23" s="350"/>
      <c r="AA23" s="350"/>
      <c r="AB23" s="350"/>
      <c r="AC23" s="350"/>
      <c r="AD23" s="350"/>
      <c r="AE23" s="350"/>
      <c r="AF23" s="350"/>
      <c r="AG23" s="350"/>
      <c r="AH23" s="350"/>
      <c r="AI23" s="350"/>
      <c r="AJ23" s="350"/>
      <c r="AK23" s="350"/>
      <c r="AL23" s="350"/>
      <c r="AM23" s="350"/>
      <c r="AN23" s="350"/>
      <c r="AO23" s="350"/>
      <c r="AP23" s="350"/>
      <c r="AQ23" s="350"/>
      <c r="AR23" s="350"/>
      <c r="AS23" s="350"/>
      <c r="AT23" s="350"/>
      <c r="AU23" s="350"/>
      <c r="AV23" s="350"/>
      <c r="AW23" s="350"/>
      <c r="AX23" s="350"/>
      <c r="AY23" s="350"/>
      <c r="AZ23" s="350"/>
      <c r="BA23" s="350"/>
      <c r="BB23" s="350"/>
      <c r="BC23" s="350"/>
      <c r="BD23" s="350"/>
      <c r="BE23" s="685"/>
      <c r="BF23" s="757"/>
      <c r="BG23" s="102"/>
      <c r="BH23" s="724"/>
      <c r="BI23" s="724"/>
      <c r="BJ23" s="102"/>
      <c r="BK23" s="102"/>
    </row>
    <row r="24" spans="2:64" ht="18" customHeight="1">
      <c r="B24" s="598"/>
      <c r="C24" s="144"/>
      <c r="D24" s="350"/>
      <c r="E24" s="690"/>
      <c r="F24" s="754" t="b">
        <v>0</v>
      </c>
      <c r="G24" s="691" t="s">
        <v>13989</v>
      </c>
      <c r="H24" s="691"/>
      <c r="I24" s="691"/>
      <c r="J24" s="691"/>
      <c r="K24" s="859"/>
      <c r="L24" s="859"/>
      <c r="M24" s="859"/>
      <c r="N24" s="859"/>
      <c r="O24" s="859"/>
      <c r="P24" s="859"/>
      <c r="Q24" s="859"/>
      <c r="R24" s="859"/>
      <c r="S24" s="859"/>
      <c r="T24" s="859"/>
      <c r="U24" s="859"/>
      <c r="V24" s="859"/>
      <c r="W24" s="691"/>
      <c r="X24" s="691"/>
      <c r="Y24" s="691"/>
      <c r="Z24" s="691"/>
      <c r="AA24" s="691"/>
      <c r="AB24" s="691"/>
      <c r="AC24" s="691"/>
      <c r="AD24" s="691"/>
      <c r="AE24" s="691"/>
      <c r="AF24" s="691"/>
      <c r="AG24" s="691"/>
      <c r="AH24" s="691"/>
      <c r="AI24" s="691"/>
      <c r="AJ24" s="691"/>
      <c r="AK24" s="691"/>
      <c r="AL24" s="691"/>
      <c r="AM24" s="691"/>
      <c r="AN24" s="691"/>
      <c r="AO24" s="691"/>
      <c r="AP24" s="691"/>
      <c r="AQ24" s="691"/>
      <c r="AR24" s="691"/>
      <c r="AS24" s="691"/>
      <c r="AT24" s="691"/>
      <c r="AU24" s="691"/>
      <c r="AV24" s="691"/>
      <c r="AW24" s="691"/>
      <c r="AX24" s="691"/>
      <c r="AY24" s="691"/>
      <c r="AZ24" s="691"/>
      <c r="BA24" s="691"/>
      <c r="BB24" s="691"/>
      <c r="BC24" s="691"/>
      <c r="BD24" s="691"/>
      <c r="BE24" s="685"/>
      <c r="BF24" s="757"/>
      <c r="BG24" s="102"/>
      <c r="BH24" s="724"/>
      <c r="BI24" s="724"/>
      <c r="BJ24" s="102"/>
      <c r="BK24" s="102"/>
    </row>
    <row r="25" spans="2:64" ht="18" customHeight="1">
      <c r="B25" s="598"/>
      <c r="C25" s="144"/>
      <c r="D25" s="350"/>
      <c r="E25" s="686"/>
      <c r="F25" s="686"/>
      <c r="G25" s="686"/>
      <c r="H25" s="686"/>
      <c r="I25" s="686"/>
      <c r="J25" s="686"/>
      <c r="K25" s="686"/>
      <c r="L25" s="686"/>
      <c r="M25" s="686"/>
      <c r="N25" s="686"/>
      <c r="O25" s="686"/>
      <c r="P25" s="686"/>
      <c r="Q25" s="686"/>
      <c r="R25" s="686"/>
      <c r="S25" s="686"/>
      <c r="T25" s="686"/>
      <c r="U25" s="687"/>
      <c r="V25" s="687"/>
      <c r="W25" s="687"/>
      <c r="X25" s="687"/>
      <c r="Y25" s="687"/>
      <c r="Z25" s="687"/>
      <c r="AA25" s="687"/>
      <c r="AB25" s="687"/>
      <c r="AC25" s="687"/>
      <c r="AD25" s="687"/>
      <c r="AE25" s="687"/>
      <c r="AF25" s="687"/>
      <c r="AG25" s="687"/>
      <c r="AH25" s="687"/>
      <c r="AI25" s="687"/>
      <c r="AJ25" s="687"/>
      <c r="AK25" s="687"/>
      <c r="AL25" s="687"/>
      <c r="AM25" s="687"/>
      <c r="AN25" s="687"/>
      <c r="AO25" s="687"/>
      <c r="AP25" s="687"/>
      <c r="AQ25" s="688"/>
      <c r="AR25" s="688"/>
      <c r="AS25" s="688"/>
      <c r="AT25" s="688"/>
      <c r="AU25" s="688"/>
      <c r="AV25" s="688"/>
      <c r="AW25" s="688"/>
      <c r="AX25" s="688"/>
      <c r="AY25" s="688"/>
      <c r="AZ25" s="678"/>
      <c r="BA25" s="678"/>
      <c r="BB25" s="678"/>
      <c r="BC25" s="678"/>
      <c r="BD25" s="689"/>
      <c r="BE25" s="685"/>
      <c r="BF25" s="757"/>
      <c r="BG25" s="102"/>
      <c r="BH25" s="102"/>
      <c r="BI25" s="724"/>
      <c r="BJ25" s="102"/>
      <c r="BK25" s="102"/>
    </row>
    <row r="26" spans="2:64" s="154" customFormat="1" ht="16.899999999999999" customHeight="1">
      <c r="B26" s="680"/>
      <c r="C26" s="152"/>
      <c r="D26" s="152"/>
      <c r="E26" s="152"/>
      <c r="F26" s="754" t="b">
        <v>0</v>
      </c>
      <c r="G26" s="691" t="s">
        <v>13990</v>
      </c>
      <c r="H26" s="691"/>
      <c r="I26" s="691"/>
      <c r="J26" s="691"/>
      <c r="K26" s="792"/>
      <c r="L26" s="792"/>
      <c r="M26" s="792"/>
      <c r="N26" s="792"/>
      <c r="O26" s="792"/>
      <c r="P26" s="792"/>
      <c r="Q26" s="792"/>
      <c r="R26" s="792"/>
      <c r="S26" s="792"/>
      <c r="T26" s="792"/>
      <c r="U26" s="792"/>
      <c r="V26" s="792"/>
      <c r="W26" s="691"/>
      <c r="X26" s="691"/>
      <c r="Y26" s="691"/>
      <c r="Z26" s="691"/>
      <c r="AA26" s="691"/>
      <c r="AB26" s="691"/>
      <c r="AC26" s="691"/>
      <c r="AD26" s="691"/>
      <c r="AE26" s="691"/>
      <c r="AF26" s="691"/>
      <c r="AG26" s="691"/>
      <c r="AH26" s="691"/>
      <c r="AI26" s="691"/>
      <c r="AJ26" s="691"/>
      <c r="AK26" s="691"/>
      <c r="AL26" s="691"/>
      <c r="AM26" s="691"/>
      <c r="AN26" s="691"/>
      <c r="AO26" s="691"/>
      <c r="AP26" s="691"/>
      <c r="AQ26" s="691"/>
      <c r="AR26" s="691"/>
      <c r="AS26" s="691"/>
      <c r="AT26" s="691"/>
      <c r="AU26" s="691"/>
      <c r="AV26" s="691"/>
      <c r="AW26" s="691"/>
      <c r="AX26" s="691"/>
      <c r="AY26" s="691"/>
      <c r="AZ26" s="691"/>
      <c r="BA26" s="691"/>
      <c r="BB26" s="691"/>
      <c r="BC26" s="691"/>
      <c r="BD26" s="691"/>
      <c r="BE26" s="149"/>
      <c r="BF26" s="153"/>
    </row>
    <row r="27" spans="2:64" s="284" customFormat="1" ht="20.45" customHeight="1">
      <c r="B27" s="513">
        <v>4</v>
      </c>
      <c r="C27" s="785" t="s">
        <v>13931</v>
      </c>
      <c r="D27" s="785"/>
      <c r="E27" s="785"/>
      <c r="F27" s="785"/>
      <c r="G27" s="785"/>
      <c r="H27" s="785"/>
      <c r="I27" s="785"/>
      <c r="J27" s="785"/>
      <c r="K27" s="785"/>
      <c r="L27" s="785"/>
      <c r="M27" s="785"/>
      <c r="N27" s="785"/>
      <c r="O27" s="785"/>
      <c r="P27" s="785"/>
      <c r="Q27" s="785"/>
      <c r="R27" s="785"/>
      <c r="S27" s="785"/>
      <c r="T27" s="785"/>
      <c r="U27" s="785"/>
      <c r="V27" s="785"/>
      <c r="W27" s="785"/>
      <c r="X27" s="785"/>
      <c r="Y27" s="785"/>
      <c r="Z27" s="785"/>
      <c r="AA27" s="785"/>
      <c r="AB27" s="785"/>
      <c r="AC27" s="785"/>
      <c r="AD27" s="785"/>
      <c r="AE27" s="785"/>
      <c r="AF27" s="785"/>
      <c r="AG27" s="785"/>
      <c r="AH27" s="785"/>
      <c r="AI27" s="785"/>
      <c r="AJ27" s="785"/>
      <c r="AK27" s="785"/>
      <c r="AL27" s="785"/>
      <c r="AM27" s="785"/>
      <c r="AN27" s="785"/>
      <c r="AO27" s="785"/>
      <c r="AP27" s="785"/>
      <c r="AQ27" s="151"/>
      <c r="AR27" s="151"/>
      <c r="AS27" s="151"/>
      <c r="AT27" s="151"/>
      <c r="AU27" s="151"/>
      <c r="AV27" s="151"/>
      <c r="AW27" s="151"/>
      <c r="AX27" s="151"/>
      <c r="AY27" s="151"/>
      <c r="AZ27" s="151"/>
      <c r="BA27" s="151"/>
      <c r="BB27" s="151"/>
      <c r="BC27" s="151"/>
      <c r="BD27" s="151"/>
      <c r="BE27" s="354"/>
      <c r="BF27" s="358"/>
      <c r="BG27" s="102"/>
      <c r="BH27" s="102"/>
      <c r="BI27" s="102"/>
      <c r="BJ27" s="102"/>
      <c r="BK27" s="102"/>
    </row>
    <row r="28" spans="2:64" s="284" customFormat="1" ht="2.4500000000000002" customHeight="1">
      <c r="B28" s="598"/>
      <c r="C28" s="114"/>
      <c r="D28" s="114"/>
      <c r="E28" s="114"/>
      <c r="F28" s="114"/>
      <c r="G28" s="114"/>
      <c r="H28" s="114"/>
      <c r="I28" s="114"/>
      <c r="J28" s="114"/>
      <c r="K28" s="114"/>
      <c r="L28" s="114"/>
      <c r="M28" s="114"/>
      <c r="N28" s="114"/>
      <c r="O28" s="114"/>
      <c r="P28" s="114"/>
      <c r="Q28" s="114"/>
      <c r="R28" s="114"/>
      <c r="S28" s="114"/>
      <c r="T28" s="115"/>
      <c r="U28" s="116"/>
      <c r="V28" s="115"/>
      <c r="W28" s="115"/>
      <c r="X28" s="115"/>
      <c r="Y28" s="115"/>
      <c r="Z28" s="115"/>
      <c r="AA28" s="115"/>
      <c r="AB28" s="117"/>
      <c r="AC28" s="118"/>
      <c r="AD28" s="145"/>
      <c r="AE28" s="120"/>
      <c r="AF28" s="120"/>
      <c r="AG28" s="120"/>
      <c r="AH28" s="120"/>
      <c r="AI28" s="120"/>
      <c r="AJ28" s="120"/>
      <c r="AK28" s="118"/>
      <c r="AL28" s="118"/>
      <c r="AM28" s="145"/>
      <c r="AN28" s="145"/>
      <c r="AO28" s="145"/>
      <c r="AP28" s="145"/>
      <c r="AQ28" s="145"/>
      <c r="AR28" s="145"/>
      <c r="AS28" s="145"/>
      <c r="AT28" s="145"/>
      <c r="AU28" s="145"/>
      <c r="AV28" s="145"/>
      <c r="AW28" s="145"/>
      <c r="AX28" s="145"/>
      <c r="AY28" s="145"/>
      <c r="AZ28" s="145"/>
      <c r="BA28" s="145"/>
      <c r="BB28" s="145"/>
      <c r="BC28" s="145"/>
      <c r="BD28" s="145"/>
      <c r="BE28" s="149"/>
      <c r="BF28" s="107"/>
      <c r="BG28" s="102"/>
      <c r="BH28" s="102"/>
      <c r="BI28" s="102"/>
      <c r="BJ28" s="102"/>
      <c r="BK28" s="102"/>
    </row>
    <row r="29" spans="2:64" s="136" customFormat="1" ht="19.899999999999999" customHeight="1">
      <c r="B29" s="599"/>
      <c r="C29" s="515" t="s">
        <v>13980</v>
      </c>
      <c r="D29" s="515"/>
      <c r="E29" s="515"/>
      <c r="F29" s="515"/>
      <c r="G29" s="515"/>
      <c r="H29" s="515"/>
      <c r="I29" s="515"/>
      <c r="J29" s="515"/>
      <c r="K29" s="515"/>
      <c r="L29" s="515"/>
      <c r="M29" s="515"/>
      <c r="N29" s="515"/>
      <c r="O29" s="515"/>
      <c r="P29" s="515"/>
      <c r="Q29" s="515"/>
      <c r="R29" s="515"/>
      <c r="S29" s="515"/>
      <c r="T29" s="515"/>
      <c r="U29" s="515"/>
      <c r="V29" s="515"/>
      <c r="W29" s="515"/>
      <c r="X29" s="515"/>
      <c r="Y29" s="515"/>
      <c r="Z29" s="515"/>
      <c r="AA29" s="515"/>
      <c r="AB29" s="515"/>
      <c r="AC29" s="515"/>
      <c r="AD29" s="515"/>
      <c r="AE29" s="515"/>
      <c r="AF29" s="515"/>
      <c r="AI29" s="792"/>
      <c r="AJ29" s="792"/>
      <c r="AK29" s="515"/>
      <c r="AN29" s="515"/>
      <c r="AO29" s="515"/>
      <c r="AP29" s="515"/>
      <c r="AQ29" s="515"/>
      <c r="AR29" s="515"/>
      <c r="AS29" s="515"/>
      <c r="AT29" s="515"/>
      <c r="AU29" s="515"/>
      <c r="AV29" s="515"/>
      <c r="AW29" s="515"/>
      <c r="AX29" s="515"/>
      <c r="AY29" s="515"/>
      <c r="AZ29" s="515"/>
      <c r="BA29" s="515"/>
      <c r="BB29" s="515"/>
      <c r="BC29" s="515"/>
      <c r="BD29" s="515"/>
      <c r="BE29" s="149"/>
      <c r="BF29" s="309"/>
      <c r="BG29" s="885"/>
      <c r="BH29" s="885"/>
      <c r="BI29" s="885"/>
      <c r="BJ29" s="885"/>
      <c r="BK29" s="885"/>
    </row>
    <row r="30" spans="2:64" s="136" customFormat="1" ht="19.899999999999999" customHeight="1">
      <c r="B30" s="599"/>
      <c r="C30" s="147"/>
      <c r="E30" s="696" t="s">
        <v>13932</v>
      </c>
      <c r="F30" s="696"/>
      <c r="G30" s="696"/>
      <c r="H30" s="696"/>
      <c r="I30" s="696"/>
      <c r="J30" s="696"/>
      <c r="K30" s="696"/>
      <c r="L30" s="696"/>
      <c r="M30" s="696"/>
      <c r="N30" s="696"/>
      <c r="O30" s="696"/>
      <c r="P30" s="696"/>
      <c r="Q30" s="696"/>
      <c r="R30" s="696"/>
      <c r="S30" s="696"/>
      <c r="T30" s="696"/>
      <c r="U30" s="696"/>
      <c r="V30" s="696"/>
      <c r="W30" s="696"/>
      <c r="X30" s="696"/>
      <c r="Y30" s="696"/>
      <c r="Z30" s="677"/>
      <c r="AA30" s="677"/>
      <c r="AB30" s="677"/>
      <c r="AC30" s="677"/>
      <c r="AD30" s="677"/>
      <c r="AE30" s="677"/>
      <c r="AF30" s="677"/>
      <c r="AG30" s="677"/>
      <c r="AH30" s="677"/>
      <c r="AI30" s="677"/>
      <c r="AJ30" s="677"/>
      <c r="AK30" s="677"/>
      <c r="AL30" s="692"/>
      <c r="AM30" s="692"/>
      <c r="AN30" s="692"/>
      <c r="AO30" s="692"/>
      <c r="AP30" s="692"/>
      <c r="AQ30" s="692"/>
      <c r="AR30" s="692"/>
      <c r="AS30" s="692"/>
      <c r="AT30" s="692"/>
      <c r="AU30" s="640"/>
      <c r="AV30" s="515"/>
      <c r="AW30" s="693"/>
      <c r="AX30" s="693"/>
      <c r="AY30" s="693"/>
      <c r="AZ30" s="694"/>
      <c r="BA30" s="694"/>
      <c r="BB30" s="694"/>
      <c r="BC30" s="694"/>
      <c r="BD30" s="695"/>
      <c r="BE30" s="149"/>
      <c r="BF30" s="309"/>
    </row>
    <row r="31" spans="2:64" s="154" customFormat="1" ht="12.6" customHeight="1">
      <c r="B31" s="697"/>
      <c r="C31" s="156"/>
      <c r="D31" s="698"/>
      <c r="E31" s="698"/>
      <c r="F31" s="698"/>
      <c r="G31" s="698"/>
      <c r="H31" s="698"/>
      <c r="I31" s="698"/>
      <c r="J31" s="698"/>
      <c r="K31" s="698"/>
      <c r="L31" s="698"/>
      <c r="M31" s="698"/>
      <c r="N31" s="698"/>
      <c r="O31" s="698"/>
      <c r="P31" s="698"/>
      <c r="Q31" s="698"/>
      <c r="R31" s="698"/>
      <c r="S31" s="698"/>
      <c r="T31" s="698"/>
      <c r="U31" s="698"/>
      <c r="V31" s="698"/>
      <c r="W31" s="698"/>
      <c r="X31" s="698"/>
      <c r="Y31" s="698"/>
      <c r="Z31" s="698"/>
      <c r="AA31" s="698"/>
      <c r="AB31" s="698"/>
      <c r="AC31" s="698"/>
      <c r="AD31" s="698"/>
      <c r="AE31" s="698"/>
      <c r="AF31" s="698"/>
      <c r="AG31" s="698"/>
      <c r="AH31" s="698"/>
      <c r="AI31" s="698"/>
      <c r="AJ31" s="698"/>
      <c r="AK31" s="698"/>
      <c r="AL31" s="698"/>
      <c r="AM31" s="698"/>
      <c r="AN31" s="698"/>
      <c r="AO31" s="698"/>
      <c r="AP31" s="698"/>
      <c r="AQ31" s="698"/>
      <c r="AR31" s="698"/>
      <c r="AS31" s="698"/>
      <c r="AT31" s="698"/>
      <c r="AU31" s="698"/>
      <c r="AV31" s="698"/>
      <c r="AW31" s="698"/>
      <c r="AX31" s="698"/>
      <c r="AY31" s="698"/>
      <c r="AZ31" s="698"/>
      <c r="BA31" s="698"/>
      <c r="BB31" s="698"/>
      <c r="BC31" s="698"/>
      <c r="BD31" s="698"/>
      <c r="BE31" s="157"/>
      <c r="BF31" s="153"/>
      <c r="BG31" s="886"/>
      <c r="BH31" s="886"/>
      <c r="BI31" s="886"/>
      <c r="BJ31" s="886"/>
      <c r="BK31" s="886"/>
      <c r="BL31" s="448"/>
    </row>
    <row r="32" spans="2:64" s="154" customFormat="1" ht="21.75" customHeight="1">
      <c r="B32" s="699"/>
      <c r="C32" s="794" t="s">
        <v>13981</v>
      </c>
      <c r="D32" s="794"/>
      <c r="E32" s="794"/>
      <c r="F32" s="794"/>
      <c r="G32" s="794"/>
      <c r="H32" s="794"/>
      <c r="I32" s="794"/>
      <c r="J32" s="794"/>
      <c r="K32" s="794"/>
      <c r="L32" s="794"/>
      <c r="M32" s="794"/>
      <c r="N32" s="794"/>
      <c r="O32" s="794"/>
      <c r="P32" s="794"/>
      <c r="Q32" s="794"/>
      <c r="R32" s="794"/>
      <c r="S32" s="794"/>
      <c r="T32" s="794"/>
      <c r="U32" s="794"/>
      <c r="V32" s="794"/>
      <c r="W32" s="794"/>
      <c r="X32" s="794"/>
      <c r="Y32" s="794"/>
      <c r="Z32" s="794"/>
      <c r="AA32" s="794"/>
      <c r="AB32" s="794"/>
      <c r="AC32" s="794"/>
      <c r="AD32" s="794"/>
      <c r="AE32" s="794"/>
      <c r="AF32" s="794"/>
      <c r="AG32" s="791"/>
      <c r="AH32" s="791"/>
      <c r="AI32" s="791"/>
      <c r="AJ32" s="791"/>
      <c r="AK32" s="791"/>
      <c r="AL32" s="791"/>
      <c r="AM32" s="791"/>
      <c r="AN32" s="791"/>
      <c r="AO32" s="791"/>
      <c r="AP32" s="791"/>
      <c r="AQ32" s="700"/>
      <c r="AR32" s="700"/>
      <c r="AS32" s="700"/>
      <c r="AT32" s="700"/>
      <c r="AU32" s="700"/>
      <c r="AV32" s="700"/>
      <c r="AW32" s="700"/>
      <c r="AX32" s="700"/>
      <c r="AY32" s="700"/>
      <c r="AZ32" s="700"/>
      <c r="BA32" s="700"/>
      <c r="BB32" s="700"/>
      <c r="BC32" s="700"/>
      <c r="BD32" s="700"/>
      <c r="BE32" s="11"/>
      <c r="BF32" s="153"/>
      <c r="BG32" s="448"/>
      <c r="BH32" s="448"/>
      <c r="BI32" s="448"/>
      <c r="BJ32" s="448"/>
    </row>
    <row r="33" spans="2:62" s="271" customFormat="1" ht="19.149999999999999" customHeight="1">
      <c r="B33" s="600"/>
      <c r="C33" s="360"/>
      <c r="D33" s="360"/>
      <c r="F33" s="758" t="s">
        <v>13982</v>
      </c>
      <c r="AW33" s="674"/>
      <c r="BC33" s="701"/>
      <c r="BD33" s="702"/>
      <c r="BE33" s="363"/>
      <c r="BF33" s="364"/>
      <c r="BG33" s="448"/>
      <c r="BH33" s="448"/>
      <c r="BI33" s="448"/>
      <c r="BJ33" s="448"/>
    </row>
    <row r="34" spans="2:62" s="154" customFormat="1" ht="15.75" customHeight="1">
      <c r="B34" s="601"/>
      <c r="C34" s="311"/>
      <c r="Y34" s="368"/>
      <c r="AK34" s="309"/>
      <c r="AQ34" s="632"/>
      <c r="AR34" s="632"/>
      <c r="BA34" s="850" t="s">
        <v>30</v>
      </c>
      <c r="BB34" s="850"/>
      <c r="BC34" s="850"/>
      <c r="BD34" s="850"/>
      <c r="BE34" s="15"/>
      <c r="BF34" s="153"/>
    </row>
    <row r="35" spans="2:62" s="154" customFormat="1" ht="21.6" customHeight="1">
      <c r="B35" s="602"/>
      <c r="C35" s="794" t="s">
        <v>13933</v>
      </c>
      <c r="D35" s="794"/>
      <c r="E35" s="794"/>
      <c r="F35" s="794"/>
      <c r="G35" s="794"/>
      <c r="H35" s="794"/>
      <c r="I35" s="794"/>
      <c r="J35" s="794"/>
      <c r="K35" s="794"/>
      <c r="L35" s="794"/>
      <c r="M35" s="794"/>
      <c r="N35" s="794"/>
      <c r="O35" s="794"/>
      <c r="P35" s="794"/>
      <c r="Q35" s="794"/>
      <c r="R35" s="794"/>
      <c r="S35" s="794"/>
      <c r="T35" s="794"/>
      <c r="U35" s="794"/>
      <c r="V35" s="794"/>
      <c r="W35" s="794"/>
      <c r="X35" s="794"/>
      <c r="Y35" s="794"/>
      <c r="Z35" s="794"/>
      <c r="AA35" s="794"/>
      <c r="AB35" s="794"/>
      <c r="AC35" s="794"/>
      <c r="AD35" s="794"/>
      <c r="AE35" s="794"/>
      <c r="AF35" s="794"/>
      <c r="AG35" s="791"/>
      <c r="AH35" s="791"/>
      <c r="AI35" s="791"/>
      <c r="AJ35" s="791"/>
      <c r="AK35" s="791"/>
      <c r="AL35" s="791"/>
      <c r="AM35" s="791"/>
      <c r="AN35" s="791"/>
      <c r="AO35" s="791"/>
      <c r="AP35" s="791"/>
      <c r="AQ35" s="700"/>
      <c r="AR35" s="700"/>
      <c r="AS35" s="700"/>
      <c r="AT35" s="700"/>
      <c r="AU35" s="700"/>
      <c r="AV35" s="700"/>
      <c r="AW35" s="700"/>
      <c r="AX35" s="703"/>
      <c r="AY35" s="703"/>
      <c r="AZ35" s="703"/>
      <c r="BA35" s="703"/>
      <c r="BB35" s="703"/>
      <c r="BC35" s="703"/>
      <c r="BD35" s="702"/>
      <c r="BE35" s="457"/>
      <c r="BF35" s="153"/>
    </row>
    <row r="36" spans="2:62" s="154" customFormat="1" ht="19.149999999999999" customHeight="1">
      <c r="B36" s="602"/>
      <c r="C36" s="360"/>
      <c r="D36" s="360"/>
      <c r="E36" s="271"/>
      <c r="F36" s="795" t="s">
        <v>13973</v>
      </c>
      <c r="G36" s="795"/>
      <c r="H36" s="795"/>
      <c r="I36" s="795"/>
      <c r="J36" s="795"/>
      <c r="K36" s="795"/>
      <c r="L36" s="795"/>
      <c r="M36" s="795"/>
      <c r="N36" s="795"/>
      <c r="O36" s="795"/>
      <c r="P36" s="795"/>
      <c r="Q36" s="795"/>
      <c r="R36" s="795"/>
      <c r="S36" s="795"/>
      <c r="T36" s="795"/>
      <c r="U36" s="795"/>
      <c r="V36" s="795"/>
      <c r="W36" s="795"/>
      <c r="X36" s="795"/>
      <c r="Y36" s="795"/>
      <c r="Z36" s="795"/>
      <c r="AA36" s="795"/>
      <c r="AB36" s="795"/>
      <c r="AC36" s="795"/>
      <c r="AD36" s="795"/>
      <c r="AE36" s="795"/>
      <c r="AF36" s="795"/>
      <c r="AG36" s="795"/>
      <c r="AH36" s="795"/>
      <c r="AI36" s="795"/>
      <c r="AJ36" s="795"/>
      <c r="AK36" s="795"/>
      <c r="AL36" s="795"/>
      <c r="AM36" s="795"/>
      <c r="AN36" s="795"/>
      <c r="AO36" s="795"/>
      <c r="AP36" s="795"/>
      <c r="AQ36" s="795"/>
      <c r="AR36" s="795"/>
      <c r="AS36" s="795"/>
      <c r="AT36" s="795"/>
      <c r="AU36" s="795"/>
      <c r="AV36" s="271"/>
      <c r="AW36" s="674"/>
      <c r="AX36" s="704"/>
      <c r="AY36" s="704"/>
      <c r="AZ36" s="704"/>
      <c r="BA36" s="634"/>
      <c r="BB36" s="634"/>
      <c r="BC36" s="634"/>
      <c r="BD36" s="634"/>
      <c r="BE36" s="631"/>
      <c r="BF36" s="633"/>
      <c r="BG36" s="634"/>
    </row>
    <row r="37" spans="2:62" s="154" customFormat="1" ht="3.6" customHeight="1">
      <c r="B37" s="603"/>
      <c r="C37" s="2"/>
      <c r="D37" s="705"/>
      <c r="E37" s="705"/>
      <c r="F37" s="705"/>
      <c r="G37" s="705"/>
      <c r="H37" s="705"/>
      <c r="I37" s="705"/>
      <c r="J37" s="705"/>
      <c r="K37" s="705"/>
      <c r="L37" s="705"/>
      <c r="M37" s="705"/>
      <c r="N37" s="705"/>
      <c r="O37" s="705"/>
      <c r="P37" s="705"/>
      <c r="Q37" s="705"/>
      <c r="R37" s="705"/>
      <c r="S37" s="705"/>
      <c r="T37" s="705"/>
      <c r="U37" s="705"/>
      <c r="V37" s="705"/>
      <c r="W37" s="705"/>
      <c r="X37" s="705"/>
      <c r="Y37" s="705"/>
      <c r="Z37" s="705"/>
      <c r="AA37" s="705"/>
      <c r="AB37" s="705"/>
      <c r="AC37" s="705"/>
      <c r="AD37" s="705"/>
      <c r="AE37" s="705"/>
      <c r="AF37" s="705"/>
      <c r="AG37" s="705"/>
      <c r="AH37" s="705"/>
      <c r="AI37" s="705"/>
      <c r="AJ37" s="705"/>
      <c r="AK37" s="705"/>
      <c r="AL37" s="705"/>
      <c r="AM37" s="705"/>
      <c r="AN37" s="705"/>
      <c r="AO37" s="705"/>
      <c r="AP37" s="705"/>
      <c r="AQ37" s="705"/>
      <c r="AR37" s="705"/>
      <c r="AS37" s="705"/>
      <c r="AT37" s="705"/>
      <c r="AU37" s="705"/>
      <c r="AV37" s="705"/>
      <c r="AW37" s="705"/>
      <c r="AX37" s="705"/>
      <c r="AY37" s="705"/>
      <c r="AZ37" s="705"/>
      <c r="BA37" s="705"/>
      <c r="BB37" s="705"/>
      <c r="BC37" s="705"/>
      <c r="BD37" s="705"/>
      <c r="BE37" s="7"/>
      <c r="BF37" s="153"/>
    </row>
    <row r="38" spans="2:62" s="159" customFormat="1" ht="3.75" customHeight="1">
      <c r="B38" s="604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3"/>
      <c r="AP38" s="13"/>
      <c r="AQ38" s="13"/>
      <c r="AR38" s="13"/>
      <c r="AS38" s="13"/>
      <c r="AT38" s="13"/>
      <c r="AU38" s="13"/>
      <c r="AV38" s="13"/>
      <c r="AW38" s="13"/>
      <c r="AX38" s="13"/>
      <c r="AY38" s="13"/>
      <c r="AZ38" s="14"/>
      <c r="BA38" s="207"/>
      <c r="BB38" s="208"/>
      <c r="BC38" s="207"/>
      <c r="BD38" s="207"/>
      <c r="BE38" s="15"/>
      <c r="BF38" s="158"/>
    </row>
    <row r="39" spans="2:62" s="159" customFormat="1" ht="19.149999999999999" customHeight="1">
      <c r="B39" s="604"/>
      <c r="C39" s="205"/>
      <c r="D39" s="706"/>
      <c r="E39" s="706"/>
      <c r="F39" s="795" t="s">
        <v>13983</v>
      </c>
      <c r="G39" s="795"/>
      <c r="H39" s="795"/>
      <c r="I39" s="795"/>
      <c r="J39" s="795"/>
      <c r="K39" s="795"/>
      <c r="L39" s="795"/>
      <c r="M39" s="795"/>
      <c r="N39" s="795"/>
      <c r="O39" s="795"/>
      <c r="P39" s="795"/>
      <c r="Q39" s="795"/>
      <c r="R39" s="795"/>
      <c r="S39" s="795"/>
      <c r="T39" s="795"/>
      <c r="U39" s="795"/>
      <c r="V39" s="795"/>
      <c r="W39" s="795"/>
      <c r="X39" s="795"/>
      <c r="Y39" s="795"/>
      <c r="Z39" s="795"/>
      <c r="AA39" s="795"/>
      <c r="AB39" s="795"/>
      <c r="AC39" s="795"/>
      <c r="AD39" s="795"/>
      <c r="AE39" s="795"/>
      <c r="AF39" s="795"/>
      <c r="AG39" s="795"/>
      <c r="AH39" s="795"/>
      <c r="AI39" s="795"/>
      <c r="AJ39" s="795"/>
      <c r="AK39" s="795"/>
      <c r="AL39" s="795"/>
      <c r="AM39" s="795"/>
      <c r="AN39" s="795"/>
      <c r="AO39" s="795"/>
      <c r="AP39" s="795"/>
      <c r="AQ39" s="795"/>
      <c r="AR39" s="795"/>
      <c r="AS39" s="795"/>
      <c r="AT39" s="795"/>
      <c r="AU39" s="795"/>
      <c r="AV39" s="271"/>
      <c r="AW39" s="674"/>
      <c r="AX39" s="706"/>
      <c r="AY39" s="706"/>
      <c r="AZ39" s="706"/>
      <c r="BA39" s="706"/>
      <c r="BB39" s="706"/>
      <c r="BC39" s="706"/>
      <c r="BD39" s="706"/>
      <c r="BE39" s="206"/>
      <c r="BF39" s="158"/>
    </row>
    <row r="40" spans="2:62" s="159" customFormat="1" ht="7.5" customHeight="1">
      <c r="B40" s="604"/>
      <c r="C40" s="205"/>
      <c r="D40" s="719"/>
      <c r="E40" s="719"/>
      <c r="F40" s="719"/>
      <c r="G40" s="719"/>
      <c r="H40" s="719"/>
      <c r="I40" s="719"/>
      <c r="J40" s="719"/>
      <c r="K40" s="719"/>
      <c r="L40" s="719"/>
      <c r="M40" s="719"/>
      <c r="N40" s="719"/>
      <c r="O40" s="719"/>
      <c r="P40" s="719"/>
      <c r="Q40" s="719"/>
      <c r="R40" s="719"/>
      <c r="S40" s="719"/>
      <c r="T40" s="719"/>
      <c r="U40" s="719"/>
      <c r="V40" s="719"/>
      <c r="W40" s="719"/>
      <c r="X40" s="719"/>
      <c r="Y40" s="719"/>
      <c r="Z40" s="719"/>
      <c r="AA40" s="719"/>
      <c r="AB40" s="719"/>
      <c r="AC40" s="719"/>
      <c r="AD40" s="719"/>
      <c r="AE40" s="719"/>
      <c r="AF40" s="719"/>
      <c r="AG40" s="719"/>
      <c r="AH40" s="719"/>
      <c r="AI40" s="719"/>
      <c r="AJ40" s="719"/>
      <c r="AK40" s="719"/>
      <c r="AL40" s="719"/>
      <c r="AM40" s="719"/>
      <c r="AN40" s="719"/>
      <c r="AO40" s="719"/>
      <c r="AP40" s="719"/>
      <c r="AQ40" s="719"/>
      <c r="AR40" s="719"/>
      <c r="AS40" s="719"/>
      <c r="AT40" s="719"/>
      <c r="AU40" s="719"/>
      <c r="AV40" s="719"/>
      <c r="AW40" s="719"/>
      <c r="AX40" s="719"/>
      <c r="AY40" s="719"/>
      <c r="AZ40" s="719"/>
      <c r="BA40" s="719"/>
      <c r="BB40" s="719"/>
      <c r="BC40" s="719"/>
      <c r="BD40" s="719"/>
      <c r="BE40" s="206"/>
      <c r="BF40" s="158"/>
    </row>
    <row r="41" spans="2:62" s="159" customFormat="1" ht="28.5">
      <c r="B41" s="513">
        <v>5</v>
      </c>
      <c r="C41" s="785" t="s">
        <v>13934</v>
      </c>
      <c r="D41" s="796"/>
      <c r="E41" s="796"/>
      <c r="F41" s="796"/>
      <c r="G41" s="796"/>
      <c r="H41" s="796"/>
      <c r="I41" s="796"/>
      <c r="J41" s="796"/>
      <c r="K41" s="796"/>
      <c r="L41" s="796"/>
      <c r="M41" s="796"/>
      <c r="N41" s="796"/>
      <c r="O41" s="796"/>
      <c r="P41" s="796"/>
      <c r="Q41" s="796"/>
      <c r="R41" s="796"/>
      <c r="S41" s="796"/>
      <c r="T41" s="796"/>
      <c r="U41" s="796"/>
      <c r="V41" s="796"/>
      <c r="W41" s="796"/>
      <c r="X41" s="796"/>
      <c r="Y41" s="796"/>
      <c r="Z41" s="796"/>
      <c r="AA41" s="796"/>
      <c r="AB41" s="796"/>
      <c r="AC41" s="796"/>
      <c r="AD41" s="796"/>
      <c r="AE41" s="796"/>
      <c r="AF41" s="796"/>
      <c r="AG41" s="796"/>
      <c r="AH41" s="796"/>
      <c r="AI41" s="796"/>
      <c r="AJ41" s="796"/>
      <c r="AK41" s="796"/>
      <c r="AL41" s="796"/>
      <c r="AM41" s="796"/>
      <c r="AN41" s="796"/>
      <c r="AO41" s="796"/>
      <c r="AP41" s="796"/>
      <c r="AQ41" s="710"/>
      <c r="AR41" s="710"/>
      <c r="AS41" s="710"/>
      <c r="AT41" s="710"/>
      <c r="AU41" s="710"/>
      <c r="AV41" s="710"/>
      <c r="AW41" s="710"/>
      <c r="AX41" s="710"/>
      <c r="AY41" s="710"/>
      <c r="AZ41" s="710"/>
      <c r="BA41" s="710"/>
      <c r="BB41" s="710"/>
      <c r="BC41" s="710"/>
      <c r="BD41" s="710"/>
      <c r="BE41" s="206"/>
      <c r="BF41" s="158"/>
      <c r="BG41" s="290"/>
      <c r="BH41" s="290"/>
      <c r="BI41" s="290"/>
    </row>
    <row r="42" spans="2:62" s="159" customFormat="1" ht="15.75" customHeight="1">
      <c r="B42" s="604"/>
      <c r="C42" s="794" t="s">
        <v>13936</v>
      </c>
      <c r="D42" s="794"/>
      <c r="E42" s="794"/>
      <c r="F42" s="794"/>
      <c r="G42" s="794"/>
      <c r="H42" s="794"/>
      <c r="I42" s="794"/>
      <c r="J42" s="794"/>
      <c r="K42" s="794"/>
      <c r="L42" s="794"/>
      <c r="M42" s="794"/>
      <c r="N42" s="794"/>
      <c r="O42" s="794"/>
      <c r="P42" s="794"/>
      <c r="Q42" s="794"/>
      <c r="R42" s="794"/>
      <c r="S42" s="794"/>
      <c r="T42" s="794"/>
      <c r="U42" s="794"/>
      <c r="V42" s="794"/>
      <c r="W42" s="794"/>
      <c r="X42" s="794"/>
      <c r="Y42" s="794"/>
      <c r="Z42" s="794"/>
      <c r="AA42" s="794"/>
      <c r="AB42" s="794"/>
      <c r="AC42" s="794"/>
      <c r="AD42" s="794"/>
      <c r="AE42" s="794"/>
      <c r="AF42" s="794"/>
      <c r="AG42" s="794"/>
      <c r="AH42" s="794"/>
      <c r="AI42" s="794"/>
      <c r="AJ42" s="794"/>
      <c r="AK42" s="794"/>
      <c r="AL42" s="794"/>
      <c r="AM42" s="794"/>
      <c r="AN42" s="794"/>
      <c r="AO42" s="794"/>
      <c r="AP42" s="794"/>
      <c r="AQ42" s="794"/>
      <c r="AR42" s="794"/>
      <c r="AS42" s="794"/>
      <c r="AT42" s="794"/>
      <c r="AU42" s="794"/>
      <c r="AV42" s="794"/>
      <c r="AW42" s="710"/>
      <c r="AX42" s="710"/>
      <c r="AY42" s="710"/>
      <c r="AZ42" s="710"/>
      <c r="BA42" s="710"/>
      <c r="BB42" s="710"/>
      <c r="BC42" s="710"/>
      <c r="BD42" s="710"/>
      <c r="BE42" s="206"/>
      <c r="BF42" s="158"/>
      <c r="BH42" s="290"/>
      <c r="BI42" s="290"/>
    </row>
    <row r="43" spans="2:62" s="159" customFormat="1" ht="15.75" customHeight="1">
      <c r="B43" s="604"/>
      <c r="C43" s="205"/>
      <c r="D43" s="709"/>
      <c r="E43" s="709"/>
      <c r="F43" s="709"/>
      <c r="G43" s="709"/>
      <c r="H43" s="709"/>
      <c r="I43" s="709"/>
      <c r="J43" s="709"/>
      <c r="K43" s="709"/>
      <c r="L43" s="709"/>
      <c r="M43" s="709"/>
      <c r="N43" s="709"/>
      <c r="O43" s="709"/>
      <c r="P43" s="709"/>
      <c r="Q43" s="709"/>
      <c r="R43" s="707"/>
      <c r="S43" s="707"/>
      <c r="T43" s="707"/>
      <c r="U43" s="707"/>
      <c r="V43" s="707"/>
      <c r="W43" s="707"/>
      <c r="X43" s="707"/>
      <c r="Y43" s="707"/>
      <c r="Z43" s="707"/>
      <c r="AA43" s="707"/>
      <c r="AB43" s="707"/>
      <c r="AC43" s="707"/>
      <c r="AD43" s="707"/>
      <c r="AE43" s="707"/>
      <c r="AF43" s="707"/>
      <c r="AG43" s="707"/>
      <c r="AH43" s="707"/>
      <c r="AI43" s="707"/>
      <c r="AJ43" s="707"/>
      <c r="AK43" s="708"/>
      <c r="AL43" s="708"/>
      <c r="AM43" s="708"/>
      <c r="AN43" s="708"/>
      <c r="AO43" s="710"/>
      <c r="AP43" s="710"/>
      <c r="AQ43" s="710"/>
      <c r="AR43" s="710"/>
      <c r="AS43" s="710"/>
      <c r="AT43" s="710"/>
      <c r="AU43" s="710"/>
      <c r="AV43" s="710"/>
      <c r="AW43" s="710"/>
      <c r="AX43" s="710"/>
      <c r="AY43" s="710"/>
      <c r="AZ43" s="710"/>
      <c r="BA43" s="710"/>
      <c r="BB43" s="710"/>
      <c r="BC43" s="710"/>
      <c r="BD43" s="710"/>
      <c r="BE43" s="206"/>
      <c r="BF43" s="158"/>
      <c r="BG43" s="290"/>
      <c r="BH43" s="290"/>
      <c r="BI43" s="290"/>
    </row>
    <row r="44" spans="2:62" s="159" customFormat="1" ht="33" customHeight="1">
      <c r="B44" s="604"/>
      <c r="C44" s="205"/>
      <c r="D44" s="711"/>
      <c r="E44" s="711"/>
      <c r="F44" s="711"/>
      <c r="G44" s="777" t="s">
        <v>13935</v>
      </c>
      <c r="H44" s="777"/>
      <c r="I44" s="777"/>
      <c r="J44" s="777"/>
      <c r="K44" s="777"/>
      <c r="L44" s="777"/>
      <c r="M44" s="777"/>
      <c r="N44" s="777"/>
      <c r="O44" s="777" t="s">
        <v>13937</v>
      </c>
      <c r="P44" s="777"/>
      <c r="Q44" s="777"/>
      <c r="R44" s="777"/>
      <c r="S44" s="777"/>
      <c r="T44" s="777"/>
      <c r="U44" s="777"/>
      <c r="V44" s="777"/>
      <c r="W44" s="777"/>
      <c r="X44" s="777"/>
      <c r="Y44" s="777"/>
      <c r="Z44" s="777"/>
      <c r="AA44" s="777"/>
      <c r="AB44" s="777"/>
      <c r="AC44" s="777"/>
      <c r="AD44" s="712"/>
      <c r="AE44" s="712"/>
      <c r="AF44" s="712"/>
      <c r="AG44" s="712"/>
      <c r="AH44" s="712"/>
      <c r="AI44" s="712"/>
      <c r="AJ44" s="712"/>
      <c r="AK44" s="713"/>
      <c r="AL44" s="713"/>
      <c r="AM44" s="713"/>
      <c r="AN44" s="713"/>
      <c r="AO44" s="712"/>
      <c r="AP44" s="714"/>
      <c r="AQ44" s="714"/>
      <c r="AR44" s="714"/>
      <c r="AS44" s="714"/>
      <c r="AT44" s="714"/>
      <c r="AU44" s="714"/>
      <c r="AV44" s="714"/>
      <c r="AW44" s="714"/>
      <c r="AX44" s="714"/>
      <c r="AY44" s="714"/>
      <c r="AZ44" s="714"/>
      <c r="BA44" s="714"/>
      <c r="BB44" s="714"/>
      <c r="BC44" s="714"/>
      <c r="BD44" s="714"/>
      <c r="BE44" s="206"/>
      <c r="BF44" s="158"/>
      <c r="BG44" s="290"/>
      <c r="BH44" s="290"/>
      <c r="BI44" s="290"/>
    </row>
    <row r="45" spans="2:62" s="159" customFormat="1" ht="19.149999999999999" customHeight="1">
      <c r="B45" s="604"/>
      <c r="C45" s="205"/>
      <c r="D45" s="711"/>
      <c r="E45" s="711"/>
      <c r="F45" s="711"/>
      <c r="G45" s="786">
        <v>46054</v>
      </c>
      <c r="H45" s="787"/>
      <c r="I45" s="787"/>
      <c r="J45" s="787"/>
      <c r="K45" s="787"/>
      <c r="L45" s="787"/>
      <c r="M45" s="787"/>
      <c r="N45" s="787"/>
      <c r="O45" s="793"/>
      <c r="P45" s="793"/>
      <c r="Q45" s="793"/>
      <c r="R45" s="793"/>
      <c r="S45" s="793"/>
      <c r="T45" s="793"/>
      <c r="U45" s="793"/>
      <c r="V45" s="793"/>
      <c r="W45" s="793"/>
      <c r="X45" s="793"/>
      <c r="Y45" s="793"/>
      <c r="Z45" s="793"/>
      <c r="AA45" s="793"/>
      <c r="AB45" s="793"/>
      <c r="AC45" s="793"/>
      <c r="AD45" s="712"/>
      <c r="AE45" s="712"/>
      <c r="AF45" s="712"/>
      <c r="AG45" s="712"/>
      <c r="AH45" s="712"/>
      <c r="AI45" s="712"/>
      <c r="AJ45" s="712"/>
      <c r="AK45" s="713"/>
      <c r="AL45" s="713"/>
      <c r="AM45" s="713"/>
      <c r="AN45" s="713"/>
      <c r="AO45" s="712"/>
      <c r="AP45" s="714"/>
      <c r="AQ45" s="714"/>
      <c r="AR45" s="714"/>
      <c r="AS45" s="714"/>
      <c r="AT45" s="714"/>
      <c r="AU45" s="714"/>
      <c r="AV45" s="714"/>
      <c r="AW45" s="714"/>
      <c r="AX45" s="714"/>
      <c r="AY45" s="714"/>
      <c r="AZ45" s="714"/>
      <c r="BA45" s="714"/>
      <c r="BB45" s="714"/>
      <c r="BC45" s="714"/>
      <c r="BD45" s="714"/>
      <c r="BE45" s="206"/>
      <c r="BF45" s="158"/>
      <c r="BG45" s="290"/>
      <c r="BH45" s="290"/>
      <c r="BI45" s="290"/>
    </row>
    <row r="46" spans="2:62" s="159" customFormat="1" ht="19.149999999999999" customHeight="1">
      <c r="B46" s="604"/>
      <c r="C46" s="205"/>
      <c r="D46" s="711"/>
      <c r="E46" s="711"/>
      <c r="F46" s="711"/>
      <c r="G46" s="786">
        <v>46082</v>
      </c>
      <c r="H46" s="787"/>
      <c r="I46" s="787"/>
      <c r="J46" s="787"/>
      <c r="K46" s="787"/>
      <c r="L46" s="787"/>
      <c r="M46" s="787"/>
      <c r="N46" s="787"/>
      <c r="O46" s="788"/>
      <c r="P46" s="789"/>
      <c r="Q46" s="789"/>
      <c r="R46" s="789"/>
      <c r="S46" s="789"/>
      <c r="T46" s="789"/>
      <c r="U46" s="789"/>
      <c r="V46" s="789"/>
      <c r="W46" s="789"/>
      <c r="X46" s="789"/>
      <c r="Y46" s="789"/>
      <c r="Z46" s="789"/>
      <c r="AA46" s="789"/>
      <c r="AB46" s="789"/>
      <c r="AC46" s="790"/>
      <c r="AD46" s="712"/>
      <c r="AE46" s="712"/>
      <c r="AF46" s="712"/>
      <c r="AG46" s="712"/>
      <c r="AH46" s="712"/>
      <c r="AI46" s="712"/>
      <c r="AJ46" s="712"/>
      <c r="AK46" s="713"/>
      <c r="AL46" s="713"/>
      <c r="AM46" s="713"/>
      <c r="AN46" s="713"/>
      <c r="AO46" s="712"/>
      <c r="AP46" s="714"/>
      <c r="AQ46" s="714"/>
      <c r="AR46" s="714"/>
      <c r="AS46" s="714"/>
      <c r="AT46" s="714"/>
      <c r="AU46" s="714"/>
      <c r="AV46" s="714"/>
      <c r="AW46" s="714"/>
      <c r="AX46" s="714"/>
      <c r="AY46" s="714"/>
      <c r="AZ46" s="714"/>
      <c r="BA46" s="714"/>
      <c r="BB46" s="714"/>
      <c r="BC46" s="714"/>
      <c r="BD46" s="714"/>
      <c r="BE46" s="206"/>
      <c r="BF46" s="158"/>
      <c r="BG46" s="290"/>
      <c r="BH46" s="290"/>
      <c r="BI46" s="290"/>
    </row>
    <row r="47" spans="2:62" s="159" customFormat="1" ht="19.149999999999999" customHeight="1">
      <c r="B47" s="604"/>
      <c r="C47" s="205"/>
      <c r="D47" s="711"/>
      <c r="E47" s="711"/>
      <c r="F47" s="711"/>
      <c r="G47" s="786">
        <v>46113</v>
      </c>
      <c r="H47" s="787"/>
      <c r="I47" s="787"/>
      <c r="J47" s="787"/>
      <c r="K47" s="787"/>
      <c r="L47" s="787"/>
      <c r="M47" s="787"/>
      <c r="N47" s="787"/>
      <c r="O47" s="788"/>
      <c r="P47" s="789"/>
      <c r="Q47" s="789"/>
      <c r="R47" s="789"/>
      <c r="S47" s="789"/>
      <c r="T47" s="789"/>
      <c r="U47" s="789"/>
      <c r="V47" s="789"/>
      <c r="W47" s="789"/>
      <c r="X47" s="789"/>
      <c r="Y47" s="789"/>
      <c r="Z47" s="789"/>
      <c r="AA47" s="789"/>
      <c r="AB47" s="789"/>
      <c r="AC47" s="790"/>
      <c r="AD47" s="712"/>
      <c r="AE47" s="712"/>
      <c r="AF47" s="712"/>
      <c r="AG47" s="712"/>
      <c r="AH47" s="712"/>
      <c r="AI47" s="712"/>
      <c r="AJ47" s="712"/>
      <c r="AK47" s="713"/>
      <c r="AL47" s="713"/>
      <c r="AM47" s="713"/>
      <c r="AN47" s="713"/>
      <c r="AO47" s="712"/>
      <c r="AP47" s="714"/>
      <c r="AQ47" s="714"/>
      <c r="AR47" s="714"/>
      <c r="AS47" s="714"/>
      <c r="AT47" s="714"/>
      <c r="AU47" s="714"/>
      <c r="AV47" s="714"/>
      <c r="AW47" s="714"/>
      <c r="AX47" s="714"/>
      <c r="AY47" s="714"/>
      <c r="AZ47" s="714"/>
      <c r="BA47" s="714"/>
      <c r="BB47" s="714"/>
      <c r="BC47" s="714"/>
      <c r="BD47" s="714"/>
      <c r="BE47" s="206"/>
      <c r="BF47" s="158"/>
      <c r="BG47" s="290"/>
      <c r="BH47" s="290"/>
      <c r="BI47" s="290"/>
    </row>
    <row r="48" spans="2:62" s="159" customFormat="1" ht="19.149999999999999" customHeight="1">
      <c r="B48" s="604"/>
      <c r="C48" s="205"/>
      <c r="D48" s="715"/>
      <c r="E48" s="715"/>
      <c r="F48" s="715"/>
      <c r="G48" s="786">
        <v>46143</v>
      </c>
      <c r="H48" s="787"/>
      <c r="I48" s="787"/>
      <c r="J48" s="787"/>
      <c r="K48" s="787"/>
      <c r="L48" s="787"/>
      <c r="M48" s="787"/>
      <c r="N48" s="787"/>
      <c r="O48" s="788"/>
      <c r="P48" s="789"/>
      <c r="Q48" s="789"/>
      <c r="R48" s="789"/>
      <c r="S48" s="789"/>
      <c r="T48" s="789"/>
      <c r="U48" s="789"/>
      <c r="V48" s="789"/>
      <c r="W48" s="789"/>
      <c r="X48" s="789"/>
      <c r="Y48" s="789"/>
      <c r="Z48" s="789"/>
      <c r="AA48" s="789"/>
      <c r="AB48" s="789"/>
      <c r="AC48" s="790"/>
      <c r="AD48" s="716"/>
      <c r="AE48" s="716"/>
      <c r="AF48" s="716"/>
      <c r="AG48" s="716"/>
      <c r="AH48" s="716"/>
      <c r="AI48" s="716"/>
      <c r="AJ48" s="716"/>
      <c r="AK48" s="717"/>
      <c r="AL48" s="717"/>
      <c r="AM48" s="717"/>
      <c r="AN48" s="717"/>
      <c r="AO48" s="710"/>
      <c r="AP48" s="710"/>
      <c r="AQ48" s="710"/>
      <c r="AR48" s="710"/>
      <c r="AS48" s="710"/>
      <c r="AT48" s="710"/>
      <c r="AU48" s="710"/>
      <c r="AV48" s="710"/>
      <c r="AW48" s="710"/>
      <c r="AX48" s="710"/>
      <c r="AY48" s="710"/>
      <c r="AZ48" s="710"/>
      <c r="BA48" s="710"/>
      <c r="BB48" s="710"/>
      <c r="BC48" s="710"/>
      <c r="BD48" s="710"/>
      <c r="BE48" s="379"/>
      <c r="BF48" s="158"/>
      <c r="BG48" s="290"/>
      <c r="BH48" s="290"/>
      <c r="BI48" s="290"/>
    </row>
    <row r="49" spans="2:61" s="159" customFormat="1" ht="19.149999999999999" customHeight="1">
      <c r="B49" s="604"/>
      <c r="C49" s="205"/>
      <c r="D49" s="715"/>
      <c r="E49" s="715"/>
      <c r="F49" s="715"/>
      <c r="G49" s="786">
        <v>46174</v>
      </c>
      <c r="H49" s="787"/>
      <c r="I49" s="787"/>
      <c r="J49" s="787"/>
      <c r="K49" s="787"/>
      <c r="L49" s="787"/>
      <c r="M49" s="787"/>
      <c r="N49" s="787"/>
      <c r="O49" s="788"/>
      <c r="P49" s="789"/>
      <c r="Q49" s="789"/>
      <c r="R49" s="789"/>
      <c r="S49" s="789"/>
      <c r="T49" s="789"/>
      <c r="U49" s="789"/>
      <c r="V49" s="789"/>
      <c r="W49" s="789"/>
      <c r="X49" s="789"/>
      <c r="Y49" s="789"/>
      <c r="Z49" s="789"/>
      <c r="AA49" s="789"/>
      <c r="AB49" s="789"/>
      <c r="AC49" s="790"/>
      <c r="AD49" s="718"/>
      <c r="AE49" s="718"/>
      <c r="AF49" s="718"/>
      <c r="AG49" s="718"/>
      <c r="AH49" s="718"/>
      <c r="AI49" s="718"/>
      <c r="AJ49" s="718"/>
      <c r="AK49" s="717"/>
      <c r="AL49" s="717"/>
      <c r="AM49" s="717"/>
      <c r="AN49" s="717"/>
      <c r="AO49" s="710"/>
      <c r="AP49" s="710"/>
      <c r="AQ49" s="710"/>
      <c r="AR49" s="710"/>
      <c r="AS49" s="710"/>
      <c r="AT49" s="710"/>
      <c r="AU49" s="710"/>
      <c r="AV49" s="710"/>
      <c r="AW49" s="710"/>
      <c r="AX49" s="710"/>
      <c r="AY49" s="710"/>
      <c r="AZ49" s="710"/>
      <c r="BA49" s="710"/>
      <c r="BB49" s="710"/>
      <c r="BC49" s="710"/>
      <c r="BD49" s="710"/>
      <c r="BE49" s="206"/>
      <c r="BF49" s="158"/>
      <c r="BG49" s="290"/>
      <c r="BH49" s="290"/>
      <c r="BI49" s="290"/>
    </row>
    <row r="50" spans="2:61" s="159" customFormat="1" ht="19.149999999999999" customHeight="1">
      <c r="B50" s="604"/>
      <c r="C50" s="205"/>
      <c r="D50" s="715"/>
      <c r="E50" s="715"/>
      <c r="F50" s="715"/>
      <c r="G50" s="786">
        <v>46204</v>
      </c>
      <c r="H50" s="787"/>
      <c r="I50" s="787"/>
      <c r="J50" s="787"/>
      <c r="K50" s="787"/>
      <c r="L50" s="787"/>
      <c r="M50" s="787"/>
      <c r="N50" s="787"/>
      <c r="O50" s="788"/>
      <c r="P50" s="789"/>
      <c r="Q50" s="789"/>
      <c r="R50" s="789"/>
      <c r="S50" s="789"/>
      <c r="T50" s="789"/>
      <c r="U50" s="789"/>
      <c r="V50" s="789"/>
      <c r="W50" s="789"/>
      <c r="X50" s="789"/>
      <c r="Y50" s="789"/>
      <c r="Z50" s="789"/>
      <c r="AA50" s="789"/>
      <c r="AB50" s="789"/>
      <c r="AC50" s="790"/>
      <c r="AD50" s="718"/>
      <c r="AE50" s="718"/>
      <c r="AF50" s="718"/>
      <c r="AG50" s="718"/>
      <c r="AH50" s="718"/>
      <c r="AI50" s="718"/>
      <c r="AJ50" s="718"/>
      <c r="AK50" s="717"/>
      <c r="AL50" s="717"/>
      <c r="AM50" s="717"/>
      <c r="AN50" s="717"/>
      <c r="AO50" s="710"/>
      <c r="AP50" s="710"/>
      <c r="AQ50" s="710"/>
      <c r="AR50" s="710"/>
      <c r="AS50" s="710"/>
      <c r="AT50" s="710"/>
      <c r="AU50" s="710"/>
      <c r="AV50" s="710"/>
      <c r="AW50" s="710"/>
      <c r="AX50" s="710"/>
      <c r="AY50" s="710"/>
      <c r="AZ50" s="710"/>
      <c r="BA50" s="710"/>
      <c r="BB50" s="710"/>
      <c r="BC50" s="710"/>
      <c r="BD50" s="710"/>
      <c r="BE50" s="206"/>
      <c r="BF50" s="158"/>
      <c r="BG50" s="290"/>
      <c r="BH50" s="290"/>
      <c r="BI50" s="290"/>
    </row>
    <row r="51" spans="2:61" s="159" customFormat="1" ht="19.149999999999999" customHeight="1">
      <c r="B51" s="604"/>
      <c r="C51" s="205"/>
      <c r="D51" s="715"/>
      <c r="E51" s="715"/>
      <c r="F51" s="715"/>
      <c r="G51" s="786">
        <v>46235</v>
      </c>
      <c r="H51" s="787"/>
      <c r="I51" s="787"/>
      <c r="J51" s="787"/>
      <c r="K51" s="787"/>
      <c r="L51" s="787"/>
      <c r="M51" s="787"/>
      <c r="N51" s="787"/>
      <c r="O51" s="788"/>
      <c r="P51" s="789"/>
      <c r="Q51" s="789"/>
      <c r="R51" s="789"/>
      <c r="S51" s="789"/>
      <c r="T51" s="789"/>
      <c r="U51" s="789"/>
      <c r="V51" s="789"/>
      <c r="W51" s="789"/>
      <c r="X51" s="789"/>
      <c r="Y51" s="789"/>
      <c r="Z51" s="789"/>
      <c r="AA51" s="789"/>
      <c r="AB51" s="789"/>
      <c r="AC51" s="790"/>
      <c r="AD51" s="718"/>
      <c r="AE51" s="718"/>
      <c r="AF51" s="718"/>
      <c r="AG51" s="718"/>
      <c r="AH51" s="718"/>
      <c r="AI51" s="718"/>
      <c r="AJ51" s="718"/>
      <c r="AK51" s="717"/>
      <c r="AL51" s="717"/>
      <c r="AM51" s="717"/>
      <c r="AN51" s="717"/>
      <c r="AO51" s="710"/>
      <c r="AP51" s="710"/>
      <c r="AQ51" s="710"/>
      <c r="AR51" s="710"/>
      <c r="AS51" s="710"/>
      <c r="AT51" s="710"/>
      <c r="AU51" s="710"/>
      <c r="AV51" s="710"/>
      <c r="AW51" s="710"/>
      <c r="AX51" s="710"/>
      <c r="AY51" s="710"/>
      <c r="AZ51" s="710"/>
      <c r="BA51" s="710"/>
      <c r="BB51" s="710"/>
      <c r="BC51" s="710"/>
      <c r="BD51" s="710"/>
      <c r="BE51" s="206"/>
      <c r="BF51" s="158"/>
      <c r="BG51" s="290"/>
      <c r="BH51" s="290"/>
      <c r="BI51" s="290"/>
    </row>
    <row r="52" spans="2:61" s="159" customFormat="1" ht="19.149999999999999" customHeight="1">
      <c r="B52" s="604"/>
      <c r="C52" s="205"/>
      <c r="D52" s="715"/>
      <c r="E52" s="715"/>
      <c r="F52" s="715"/>
      <c r="G52" s="720"/>
      <c r="H52" s="721"/>
      <c r="I52" s="721"/>
      <c r="J52" s="721"/>
      <c r="K52" s="721"/>
      <c r="L52" s="721"/>
      <c r="M52" s="721"/>
      <c r="N52" s="721"/>
      <c r="O52" s="722"/>
      <c r="Q52" s="722"/>
      <c r="R52" s="722"/>
      <c r="S52" s="722"/>
      <c r="T52" s="722"/>
      <c r="U52" s="722"/>
      <c r="V52" s="722"/>
      <c r="W52" s="722"/>
      <c r="X52" s="722"/>
      <c r="Y52" s="722"/>
      <c r="Z52" s="722"/>
      <c r="AA52" s="722"/>
      <c r="AB52" s="722"/>
      <c r="AC52" s="722"/>
      <c r="AD52" s="718"/>
      <c r="AE52" s="718"/>
      <c r="AF52" s="718"/>
      <c r="AG52" s="718"/>
      <c r="AH52" s="718"/>
      <c r="AI52" s="718"/>
      <c r="AJ52" s="718"/>
      <c r="AK52" s="717"/>
      <c r="AL52" s="717"/>
      <c r="AM52" s="717"/>
      <c r="AN52" s="717"/>
      <c r="AO52" s="710"/>
      <c r="AP52" s="710"/>
      <c r="AQ52" s="710"/>
      <c r="AR52" s="710"/>
      <c r="AS52" s="710"/>
      <c r="AT52" s="710"/>
      <c r="AU52" s="710"/>
      <c r="AV52" s="710"/>
      <c r="AW52" s="710"/>
      <c r="AX52" s="710"/>
      <c r="AY52" s="710"/>
      <c r="AZ52" s="710"/>
      <c r="BA52" s="710"/>
      <c r="BB52" s="710"/>
      <c r="BC52" s="710"/>
      <c r="BD52" s="710"/>
      <c r="BE52" s="206"/>
      <c r="BF52" s="158"/>
      <c r="BG52" s="290"/>
      <c r="BH52" s="290"/>
      <c r="BI52" s="290"/>
    </row>
    <row r="53" spans="2:61" s="159" customFormat="1" ht="19.149999999999999" customHeight="1">
      <c r="B53" s="604"/>
      <c r="C53" s="791" t="s">
        <v>13938</v>
      </c>
      <c r="D53" s="791"/>
      <c r="E53" s="791"/>
      <c r="F53" s="791"/>
      <c r="G53" s="791"/>
      <c r="H53" s="791"/>
      <c r="I53" s="791"/>
      <c r="J53" s="791"/>
      <c r="K53" s="791"/>
      <c r="L53" s="791"/>
      <c r="M53" s="791"/>
      <c r="N53" s="791"/>
      <c r="O53" s="791"/>
      <c r="P53" s="791"/>
      <c r="Q53" s="791"/>
      <c r="R53" s="791"/>
      <c r="S53" s="791"/>
      <c r="T53" s="791"/>
      <c r="U53" s="791"/>
      <c r="V53" s="791"/>
      <c r="W53" s="791"/>
      <c r="X53" s="791"/>
      <c r="Y53" s="791"/>
      <c r="Z53" s="791"/>
      <c r="AA53" s="791"/>
      <c r="AB53" s="791"/>
      <c r="AC53" s="791"/>
      <c r="AD53" s="791"/>
      <c r="AE53" s="791"/>
      <c r="AF53" s="791"/>
      <c r="AG53" s="791"/>
      <c r="AH53" s="791"/>
      <c r="AI53" s="791"/>
      <c r="AJ53" s="791"/>
      <c r="AK53" s="791"/>
      <c r="AL53" s="791"/>
      <c r="AM53" s="791"/>
      <c r="AN53" s="791"/>
      <c r="AO53" s="791"/>
      <c r="AP53" s="791"/>
      <c r="AQ53" s="791"/>
      <c r="AR53" s="791"/>
      <c r="AS53" s="791"/>
      <c r="AT53" s="791"/>
      <c r="AU53" s="791"/>
      <c r="AV53" s="791"/>
      <c r="AW53" s="791"/>
      <c r="AX53" s="791"/>
      <c r="AY53" s="791"/>
      <c r="AZ53" s="710"/>
      <c r="BA53" s="792"/>
      <c r="BB53" s="792"/>
      <c r="BC53" s="710"/>
      <c r="BD53" s="710"/>
      <c r="BE53" s="206"/>
      <c r="BF53" s="158"/>
      <c r="BG53" s="290"/>
      <c r="BH53" s="290"/>
      <c r="BI53" s="290"/>
    </row>
    <row r="54" spans="2:61" s="159" customFormat="1" ht="7.9" customHeight="1">
      <c r="B54" s="604"/>
      <c r="C54" s="681"/>
      <c r="D54" s="681"/>
      <c r="E54" s="681"/>
      <c r="F54" s="681"/>
      <c r="G54" s="681"/>
      <c r="H54" s="681"/>
      <c r="I54" s="681"/>
      <c r="J54" s="681"/>
      <c r="K54" s="681"/>
      <c r="L54" s="681"/>
      <c r="M54" s="681"/>
      <c r="N54" s="681"/>
      <c r="O54" s="681"/>
      <c r="P54" s="681"/>
      <c r="Q54" s="681"/>
      <c r="R54" s="681"/>
      <c r="S54" s="681"/>
      <c r="T54" s="681"/>
      <c r="U54" s="681"/>
      <c r="V54" s="681"/>
      <c r="W54" s="681"/>
      <c r="X54" s="681"/>
      <c r="Y54" s="681"/>
      <c r="Z54" s="681"/>
      <c r="AA54" s="681"/>
      <c r="AB54" s="681"/>
      <c r="AC54" s="681"/>
      <c r="AD54" s="681"/>
      <c r="AE54" s="681"/>
      <c r="AF54" s="681"/>
      <c r="AG54" s="681"/>
      <c r="AH54" s="681"/>
      <c r="AI54" s="681"/>
      <c r="AJ54" s="681"/>
      <c r="AK54" s="681"/>
      <c r="AL54" s="681"/>
      <c r="AM54" s="681"/>
      <c r="AN54" s="681"/>
      <c r="AO54" s="681"/>
      <c r="AP54" s="681"/>
      <c r="AQ54" s="681"/>
      <c r="AR54" s="681"/>
      <c r="AS54" s="681"/>
      <c r="AT54" s="681"/>
      <c r="AU54" s="681"/>
      <c r="AV54" s="681"/>
      <c r="AW54" s="681"/>
      <c r="AX54" s="681"/>
      <c r="AY54" s="681"/>
      <c r="AZ54" s="710"/>
      <c r="BA54" s="682"/>
      <c r="BB54" s="682"/>
      <c r="BC54" s="710"/>
      <c r="BD54" s="710"/>
      <c r="BE54" s="206"/>
      <c r="BF54" s="158"/>
      <c r="BG54" s="290"/>
      <c r="BH54" s="290"/>
      <c r="BI54" s="290"/>
    </row>
    <row r="55" spans="2:61" s="159" customFormat="1" ht="19.149999999999999" customHeight="1">
      <c r="B55" s="604"/>
      <c r="C55" s="681"/>
      <c r="D55" s="681"/>
      <c r="E55" s="681"/>
      <c r="F55" s="681"/>
      <c r="G55" s="675" t="s">
        <v>13939</v>
      </c>
      <c r="H55" s="681"/>
      <c r="I55" s="681"/>
      <c r="J55" s="681"/>
      <c r="K55" s="681"/>
      <c r="L55" s="681"/>
      <c r="M55" s="681"/>
      <c r="N55" s="681"/>
      <c r="O55" s="681"/>
      <c r="P55" s="681"/>
      <c r="Q55" s="681"/>
      <c r="R55" s="681"/>
      <c r="S55" s="681"/>
      <c r="T55" s="681"/>
      <c r="U55" s="681"/>
      <c r="V55" s="681"/>
      <c r="W55" s="681"/>
      <c r="X55" s="681"/>
      <c r="Y55" s="681"/>
      <c r="Z55" s="681"/>
      <c r="AA55" s="681"/>
      <c r="AB55" s="681"/>
      <c r="AC55" s="681"/>
      <c r="AD55" s="681"/>
      <c r="AE55" s="681"/>
      <c r="AF55" s="681"/>
      <c r="AG55" s="681"/>
      <c r="AH55" s="681"/>
      <c r="AI55" s="681"/>
      <c r="AJ55" s="681"/>
      <c r="AK55" s="681"/>
      <c r="AL55" s="681"/>
      <c r="AM55" s="681"/>
      <c r="AN55" s="681"/>
      <c r="AO55" s="681"/>
      <c r="AP55" s="681"/>
      <c r="AQ55" s="681"/>
      <c r="AR55" s="681"/>
      <c r="AS55" s="681"/>
      <c r="AT55" s="681"/>
      <c r="AU55" s="681"/>
      <c r="AV55" s="681"/>
      <c r="AW55" s="681"/>
      <c r="AX55" s="681"/>
      <c r="AY55" s="681"/>
      <c r="AZ55" s="710"/>
      <c r="BA55" s="682"/>
      <c r="BB55" s="682"/>
      <c r="BC55" s="710"/>
      <c r="BD55" s="710"/>
      <c r="BE55" s="206"/>
      <c r="BF55" s="158"/>
      <c r="BG55" s="290"/>
      <c r="BH55" s="290"/>
      <c r="BI55" s="290"/>
    </row>
    <row r="56" spans="2:61" s="159" customFormat="1" ht="19.149999999999999" customHeight="1">
      <c r="B56" s="604"/>
      <c r="C56" s="681"/>
      <c r="D56" s="681"/>
      <c r="E56" s="681"/>
      <c r="F56" s="681"/>
      <c r="G56" s="681"/>
      <c r="H56" s="778" t="s">
        <v>61</v>
      </c>
      <c r="I56" s="779"/>
      <c r="J56" s="779"/>
      <c r="K56" s="779"/>
      <c r="L56" s="779"/>
      <c r="M56" s="779"/>
      <c r="N56" s="779"/>
      <c r="O56" s="779"/>
      <c r="P56" s="782" t="s">
        <v>62</v>
      </c>
      <c r="Q56" s="782"/>
      <c r="R56" s="782"/>
      <c r="S56" s="782"/>
      <c r="T56" s="782"/>
      <c r="U56" s="782"/>
      <c r="V56" s="782"/>
      <c r="W56" s="783" t="s">
        <v>63</v>
      </c>
      <c r="X56" s="783"/>
      <c r="Y56" s="783"/>
      <c r="Z56" s="783"/>
      <c r="AA56" s="783"/>
      <c r="AB56" s="783"/>
      <c r="AC56" s="783"/>
      <c r="AD56" s="681"/>
      <c r="AE56" s="681"/>
      <c r="AF56" s="681"/>
      <c r="AG56" s="681"/>
      <c r="AH56" s="681"/>
      <c r="AI56" s="681"/>
      <c r="AJ56" s="681"/>
      <c r="AK56" s="681"/>
      <c r="AL56" s="681"/>
      <c r="AM56" s="681"/>
      <c r="AN56" s="681"/>
      <c r="AO56" s="681"/>
      <c r="AP56" s="681"/>
      <c r="AQ56" s="681"/>
      <c r="AR56" s="681"/>
      <c r="AS56" s="681"/>
      <c r="AT56" s="681"/>
      <c r="AU56" s="681"/>
      <c r="AV56" s="681"/>
      <c r="AW56" s="681"/>
      <c r="AX56" s="681"/>
      <c r="AY56" s="681"/>
      <c r="AZ56" s="710"/>
      <c r="BA56" s="682"/>
      <c r="BB56" s="682"/>
      <c r="BC56" s="710"/>
      <c r="BD56" s="710"/>
      <c r="BE56" s="206"/>
      <c r="BF56" s="158"/>
      <c r="BG56" s="290"/>
      <c r="BH56" s="290"/>
      <c r="BI56" s="290"/>
    </row>
    <row r="57" spans="2:61" s="159" customFormat="1" ht="19.149999999999999" customHeight="1">
      <c r="B57" s="604"/>
      <c r="C57" s="681"/>
      <c r="D57" s="681"/>
      <c r="E57" s="681"/>
      <c r="F57" s="681"/>
      <c r="G57" s="681"/>
      <c r="H57" s="780"/>
      <c r="I57" s="781"/>
      <c r="J57" s="781"/>
      <c r="K57" s="781"/>
      <c r="L57" s="781"/>
      <c r="M57" s="781"/>
      <c r="N57" s="781"/>
      <c r="O57" s="781"/>
      <c r="P57" s="784"/>
      <c r="Q57" s="784"/>
      <c r="R57" s="784"/>
      <c r="S57" s="784"/>
      <c r="T57" s="784"/>
      <c r="U57" s="784"/>
      <c r="V57" s="784"/>
      <c r="W57" s="784"/>
      <c r="X57" s="784"/>
      <c r="Y57" s="784"/>
      <c r="Z57" s="784"/>
      <c r="AA57" s="784"/>
      <c r="AB57" s="784"/>
      <c r="AC57" s="784"/>
      <c r="AD57" s="681"/>
      <c r="AE57" s="681"/>
      <c r="AF57" s="681"/>
      <c r="AG57" s="681"/>
      <c r="AH57" s="681"/>
      <c r="AI57" s="681"/>
      <c r="AJ57" s="681"/>
      <c r="AK57" s="681"/>
      <c r="AL57" s="681"/>
      <c r="AM57" s="681"/>
      <c r="AN57" s="681"/>
      <c r="AO57" s="681"/>
      <c r="AP57" s="681"/>
      <c r="AQ57" s="681"/>
      <c r="AR57" s="681"/>
      <c r="AS57" s="681"/>
      <c r="AT57" s="681"/>
      <c r="AU57" s="681"/>
      <c r="AV57" s="681"/>
      <c r="AW57" s="681"/>
      <c r="AX57" s="681"/>
      <c r="AY57" s="681"/>
      <c r="AZ57" s="710"/>
      <c r="BA57" s="682"/>
      <c r="BB57" s="682"/>
      <c r="BC57" s="710"/>
      <c r="BD57" s="710"/>
      <c r="BE57" s="206"/>
      <c r="BF57" s="158"/>
      <c r="BG57" s="290"/>
      <c r="BH57" s="290"/>
      <c r="BI57" s="290"/>
    </row>
    <row r="58" spans="2:61" s="159" customFormat="1" ht="10.15" customHeight="1">
      <c r="B58" s="604"/>
      <c r="C58" s="681"/>
      <c r="D58" s="681"/>
      <c r="E58" s="681"/>
      <c r="F58" s="681"/>
      <c r="G58" s="681"/>
      <c r="H58" s="681"/>
      <c r="I58" s="681"/>
      <c r="J58" s="681"/>
      <c r="K58" s="681"/>
      <c r="L58" s="681"/>
      <c r="M58" s="681"/>
      <c r="N58" s="681"/>
      <c r="O58" s="681"/>
      <c r="P58" s="681"/>
      <c r="Q58" s="681"/>
      <c r="R58" s="681"/>
      <c r="S58" s="681"/>
      <c r="T58" s="681"/>
      <c r="U58" s="681"/>
      <c r="V58" s="681"/>
      <c r="W58" s="681"/>
      <c r="X58" s="681"/>
      <c r="Y58" s="681"/>
      <c r="Z58" s="681"/>
      <c r="AA58" s="681"/>
      <c r="AB58" s="681"/>
      <c r="AC58" s="681"/>
      <c r="AD58" s="681"/>
      <c r="AE58" s="681"/>
      <c r="AF58" s="681"/>
      <c r="AG58" s="681"/>
      <c r="AH58" s="681"/>
      <c r="AI58" s="681"/>
      <c r="AJ58" s="681"/>
      <c r="AK58" s="681"/>
      <c r="AL58" s="681"/>
      <c r="AM58" s="681"/>
      <c r="AN58" s="681"/>
      <c r="AO58" s="681"/>
      <c r="AP58" s="681"/>
      <c r="AQ58" s="681"/>
      <c r="AR58" s="681"/>
      <c r="AS58" s="681"/>
      <c r="AT58" s="681"/>
      <c r="AU58" s="681"/>
      <c r="AV58" s="681"/>
      <c r="AW58" s="681"/>
      <c r="AX58" s="681"/>
      <c r="AY58" s="681"/>
      <c r="AZ58" s="710"/>
      <c r="BA58" s="682"/>
      <c r="BB58" s="682"/>
      <c r="BC58" s="710"/>
      <c r="BD58" s="710"/>
      <c r="BE58" s="206"/>
      <c r="BF58" s="158"/>
      <c r="BG58" s="290"/>
      <c r="BH58" s="290"/>
      <c r="BI58" s="290"/>
    </row>
    <row r="59" spans="2:61" s="159" customFormat="1" ht="28.9" customHeight="1">
      <c r="B59" s="513">
        <v>6</v>
      </c>
      <c r="C59" s="785" t="s">
        <v>13971</v>
      </c>
      <c r="D59" s="785"/>
      <c r="E59" s="785"/>
      <c r="F59" s="785"/>
      <c r="G59" s="785"/>
      <c r="H59" s="785"/>
      <c r="I59" s="785"/>
      <c r="J59" s="785"/>
      <c r="K59" s="785"/>
      <c r="L59" s="785"/>
      <c r="M59" s="785"/>
      <c r="N59" s="785"/>
      <c r="O59" s="785"/>
      <c r="P59" s="785"/>
      <c r="Q59" s="785"/>
      <c r="R59" s="785"/>
      <c r="S59" s="785"/>
      <c r="T59" s="785"/>
      <c r="U59" s="785"/>
      <c r="V59" s="785"/>
      <c r="W59" s="785"/>
      <c r="X59" s="785"/>
      <c r="Y59" s="785"/>
      <c r="Z59" s="785"/>
      <c r="AA59" s="785"/>
      <c r="AB59" s="785"/>
      <c r="AC59" s="785"/>
      <c r="AD59" s="785"/>
      <c r="AE59" s="785"/>
      <c r="AF59" s="785"/>
      <c r="AG59" s="785"/>
      <c r="AH59" s="785"/>
      <c r="AI59" s="785"/>
      <c r="AJ59" s="785"/>
      <c r="AK59" s="785"/>
      <c r="AL59" s="785"/>
      <c r="AM59" s="785"/>
      <c r="AN59" s="785"/>
      <c r="AO59" s="785"/>
      <c r="AP59" s="785"/>
      <c r="AQ59" s="785"/>
      <c r="AR59" s="785"/>
      <c r="AS59" s="785"/>
      <c r="AT59" s="785"/>
      <c r="AU59" s="785"/>
      <c r="AV59" s="785"/>
      <c r="AW59" s="785"/>
      <c r="AX59" s="785"/>
      <c r="AY59" s="785"/>
      <c r="AZ59" s="785"/>
      <c r="BA59" s="785"/>
      <c r="BB59" s="785"/>
      <c r="BC59" s="785"/>
      <c r="BD59" s="785"/>
      <c r="BE59" s="206"/>
      <c r="BF59" s="158"/>
      <c r="BG59" s="290"/>
      <c r="BH59" s="290"/>
      <c r="BI59" s="290"/>
    </row>
    <row r="60" spans="2:61" s="383" customFormat="1" ht="4.1500000000000004" customHeight="1">
      <c r="B60" s="604"/>
      <c r="C60" s="380"/>
      <c r="D60" s="380"/>
      <c r="E60" s="380"/>
      <c r="F60" s="380"/>
      <c r="G60" s="380"/>
      <c r="H60" s="380"/>
      <c r="I60" s="380"/>
      <c r="J60" s="380"/>
      <c r="K60" s="380"/>
      <c r="L60" s="380"/>
      <c r="M60" s="380"/>
      <c r="N60" s="380"/>
      <c r="O60" s="380"/>
      <c r="P60" s="380"/>
      <c r="Q60" s="380"/>
      <c r="R60" s="380"/>
      <c r="S60" s="380"/>
      <c r="T60" s="380"/>
      <c r="U60" s="380"/>
      <c r="V60" s="380"/>
      <c r="W60" s="380"/>
      <c r="X60" s="380"/>
      <c r="Y60" s="380"/>
      <c r="Z60" s="380"/>
      <c r="AA60" s="380"/>
      <c r="AB60" s="380"/>
      <c r="AC60" s="380"/>
      <c r="AD60" s="380"/>
      <c r="AE60" s="380"/>
      <c r="AF60" s="380"/>
      <c r="AG60" s="380"/>
      <c r="AH60" s="380"/>
      <c r="AI60" s="380"/>
      <c r="AJ60" s="380"/>
      <c r="AK60" s="380"/>
      <c r="AL60" s="380"/>
      <c r="AM60" s="380"/>
      <c r="AN60" s="380"/>
      <c r="AO60" s="380"/>
      <c r="AP60" s="300"/>
      <c r="AQ60" s="300"/>
      <c r="AR60" s="300"/>
      <c r="AS60" s="300"/>
      <c r="AT60" s="300"/>
      <c r="AU60" s="300"/>
      <c r="AV60" s="300"/>
      <c r="AW60" s="300"/>
      <c r="AX60" s="300"/>
      <c r="AY60" s="300"/>
      <c r="AZ60" s="300"/>
      <c r="BA60" s="300"/>
      <c r="BB60" s="300"/>
      <c r="BC60" s="300"/>
      <c r="BD60" s="300"/>
      <c r="BE60" s="381"/>
      <c r="BF60" s="382"/>
      <c r="BG60" s="290"/>
      <c r="BH60" s="290"/>
      <c r="BI60" s="290"/>
    </row>
    <row r="61" spans="2:61" s="159" customFormat="1" ht="25.15" customHeight="1">
      <c r="B61" s="604"/>
      <c r="C61" s="148"/>
      <c r="D61" s="800" t="s">
        <v>31</v>
      </c>
      <c r="E61" s="801"/>
      <c r="F61" s="801"/>
      <c r="G61" s="801"/>
      <c r="H61" s="801"/>
      <c r="I61" s="801"/>
      <c r="J61" s="801"/>
      <c r="K61" s="801"/>
      <c r="L61" s="801"/>
      <c r="M61" s="801"/>
      <c r="N61" s="801"/>
      <c r="O61" s="801"/>
      <c r="P61" s="801"/>
      <c r="Q61" s="802"/>
      <c r="R61" s="853" t="s">
        <v>32</v>
      </c>
      <c r="S61" s="854"/>
      <c r="T61" s="854"/>
      <c r="U61" s="854"/>
      <c r="V61" s="854"/>
      <c r="W61" s="854"/>
      <c r="X61" s="854"/>
      <c r="Y61" s="854"/>
      <c r="Z61" s="854"/>
      <c r="AA61" s="854"/>
      <c r="AB61" s="854"/>
      <c r="AC61" s="854"/>
      <c r="AD61" s="854"/>
      <c r="AE61" s="854"/>
      <c r="AF61" s="854"/>
      <c r="AG61" s="854"/>
      <c r="AH61" s="854"/>
      <c r="AI61" s="855"/>
      <c r="AJ61" s="915" t="s">
        <v>33</v>
      </c>
      <c r="AK61" s="915"/>
      <c r="AL61" s="915"/>
      <c r="AM61" s="915"/>
      <c r="AN61" s="840" t="s">
        <v>34</v>
      </c>
      <c r="AO61" s="840"/>
      <c r="AP61" s="840"/>
      <c r="AQ61" s="840" t="s">
        <v>35</v>
      </c>
      <c r="AR61" s="840"/>
      <c r="AS61" s="840"/>
      <c r="AT61" s="840" t="s">
        <v>36</v>
      </c>
      <c r="AU61" s="840"/>
      <c r="AV61" s="840"/>
      <c r="AW61" s="840"/>
      <c r="AX61" s="912" t="s">
        <v>37</v>
      </c>
      <c r="AY61" s="913"/>
      <c r="AZ61" s="913"/>
      <c r="BA61" s="913"/>
      <c r="BB61" s="913"/>
      <c r="BC61" s="913"/>
      <c r="BD61" s="914"/>
      <c r="BE61" s="464"/>
      <c r="BF61" s="158"/>
      <c r="BG61" s="290"/>
      <c r="BH61" s="290"/>
      <c r="BI61" s="290"/>
    </row>
    <row r="62" spans="2:61" s="159" customFormat="1" ht="15.75" customHeight="1">
      <c r="B62" s="604"/>
      <c r="C62" s="147"/>
      <c r="D62" s="803"/>
      <c r="E62" s="804"/>
      <c r="F62" s="804"/>
      <c r="G62" s="804"/>
      <c r="H62" s="804"/>
      <c r="I62" s="804"/>
      <c r="J62" s="804"/>
      <c r="K62" s="804"/>
      <c r="L62" s="804"/>
      <c r="M62" s="804"/>
      <c r="N62" s="804"/>
      <c r="O62" s="804"/>
      <c r="P62" s="804"/>
      <c r="Q62" s="805"/>
      <c r="R62" s="930"/>
      <c r="S62" s="931"/>
      <c r="T62" s="931"/>
      <c r="U62" s="931"/>
      <c r="V62" s="931"/>
      <c r="W62" s="931"/>
      <c r="X62" s="931"/>
      <c r="Y62" s="931"/>
      <c r="Z62" s="931"/>
      <c r="AA62" s="931"/>
      <c r="AB62" s="931"/>
      <c r="AC62" s="931"/>
      <c r="AD62" s="931"/>
      <c r="AE62" s="931"/>
      <c r="AF62" s="931"/>
      <c r="AG62" s="931"/>
      <c r="AH62" s="931"/>
      <c r="AI62" s="932"/>
      <c r="AJ62" s="935"/>
      <c r="AK62" s="935"/>
      <c r="AL62" s="935"/>
      <c r="AM62" s="935"/>
      <c r="AN62" s="831"/>
      <c r="AO62" s="831"/>
      <c r="AP62" s="831"/>
      <c r="AQ62" s="851"/>
      <c r="AR62" s="852"/>
      <c r="AS62" s="852"/>
      <c r="AT62" s="935"/>
      <c r="AU62" s="935"/>
      <c r="AV62" s="935"/>
      <c r="AW62" s="935"/>
      <c r="AX62" s="916"/>
      <c r="AY62" s="916"/>
      <c r="AZ62" s="916"/>
      <c r="BA62" s="916"/>
      <c r="BB62" s="916"/>
      <c r="BC62" s="916"/>
      <c r="BD62" s="917"/>
      <c r="BE62" s="149"/>
      <c r="BF62" s="158"/>
    </row>
    <row r="63" spans="2:61" s="159" customFormat="1" ht="15.75" customHeight="1">
      <c r="B63" s="604"/>
      <c r="C63" s="145"/>
      <c r="D63" s="803"/>
      <c r="E63" s="804"/>
      <c r="F63" s="804"/>
      <c r="G63" s="804"/>
      <c r="H63" s="804"/>
      <c r="I63" s="804"/>
      <c r="J63" s="804"/>
      <c r="K63" s="804"/>
      <c r="L63" s="804"/>
      <c r="M63" s="804"/>
      <c r="N63" s="804"/>
      <c r="O63" s="804"/>
      <c r="P63" s="804"/>
      <c r="Q63" s="805"/>
      <c r="R63" s="856"/>
      <c r="S63" s="857"/>
      <c r="T63" s="857"/>
      <c r="U63" s="857"/>
      <c r="V63" s="857"/>
      <c r="W63" s="857"/>
      <c r="X63" s="857"/>
      <c r="Y63" s="857"/>
      <c r="Z63" s="857"/>
      <c r="AA63" s="857"/>
      <c r="AB63" s="857"/>
      <c r="AC63" s="857"/>
      <c r="AD63" s="857"/>
      <c r="AE63" s="857"/>
      <c r="AF63" s="857"/>
      <c r="AG63" s="857"/>
      <c r="AH63" s="857"/>
      <c r="AI63" s="858"/>
      <c r="AJ63" s="924"/>
      <c r="AK63" s="924"/>
      <c r="AL63" s="924"/>
      <c r="AM63" s="924"/>
      <c r="AN63" s="922"/>
      <c r="AO63" s="922"/>
      <c r="AP63" s="922"/>
      <c r="AQ63" s="838"/>
      <c r="AR63" s="838"/>
      <c r="AS63" s="838"/>
      <c r="AT63" s="924"/>
      <c r="AU63" s="924"/>
      <c r="AV63" s="924"/>
      <c r="AW63" s="924"/>
      <c r="AX63" s="918"/>
      <c r="AY63" s="918"/>
      <c r="AZ63" s="918"/>
      <c r="BA63" s="918"/>
      <c r="BB63" s="918"/>
      <c r="BC63" s="918"/>
      <c r="BD63" s="919"/>
      <c r="BE63" s="164"/>
      <c r="BF63" s="158"/>
    </row>
    <row r="64" spans="2:61" s="159" customFormat="1" ht="15.75" customHeight="1">
      <c r="B64" s="604"/>
      <c r="C64" s="145"/>
      <c r="D64" s="803"/>
      <c r="E64" s="804"/>
      <c r="F64" s="804"/>
      <c r="G64" s="804"/>
      <c r="H64" s="804"/>
      <c r="I64" s="804"/>
      <c r="J64" s="804"/>
      <c r="K64" s="804"/>
      <c r="L64" s="804"/>
      <c r="M64" s="804"/>
      <c r="N64" s="804"/>
      <c r="O64" s="804"/>
      <c r="P64" s="804"/>
      <c r="Q64" s="805"/>
      <c r="R64" s="856"/>
      <c r="S64" s="857"/>
      <c r="T64" s="857"/>
      <c r="U64" s="857"/>
      <c r="V64" s="857"/>
      <c r="W64" s="857"/>
      <c r="X64" s="857"/>
      <c r="Y64" s="857"/>
      <c r="Z64" s="857"/>
      <c r="AA64" s="857"/>
      <c r="AB64" s="857"/>
      <c r="AC64" s="857"/>
      <c r="AD64" s="857"/>
      <c r="AE64" s="857"/>
      <c r="AF64" s="857"/>
      <c r="AG64" s="857"/>
      <c r="AH64" s="857"/>
      <c r="AI64" s="858"/>
      <c r="AJ64" s="924"/>
      <c r="AK64" s="924"/>
      <c r="AL64" s="924"/>
      <c r="AM64" s="924"/>
      <c r="AN64" s="922"/>
      <c r="AO64" s="922"/>
      <c r="AP64" s="922"/>
      <c r="AQ64" s="838"/>
      <c r="AR64" s="838"/>
      <c r="AS64" s="838"/>
      <c r="AT64" s="924"/>
      <c r="AU64" s="924"/>
      <c r="AV64" s="924"/>
      <c r="AW64" s="924"/>
      <c r="AX64" s="918"/>
      <c r="AY64" s="918"/>
      <c r="AZ64" s="918"/>
      <c r="BA64" s="918"/>
      <c r="BB64" s="918"/>
      <c r="BC64" s="918"/>
      <c r="BD64" s="919"/>
      <c r="BE64" s="164"/>
      <c r="BF64" s="158"/>
      <c r="BH64" s="288"/>
    </row>
    <row r="65" spans="2:60" s="159" customFormat="1" ht="15.75" customHeight="1">
      <c r="B65" s="604"/>
      <c r="C65" s="145"/>
      <c r="D65" s="806"/>
      <c r="E65" s="807"/>
      <c r="F65" s="807"/>
      <c r="G65" s="807"/>
      <c r="H65" s="807"/>
      <c r="I65" s="807"/>
      <c r="J65" s="807"/>
      <c r="K65" s="807"/>
      <c r="L65" s="807"/>
      <c r="M65" s="807"/>
      <c r="N65" s="807"/>
      <c r="O65" s="807"/>
      <c r="P65" s="807"/>
      <c r="Q65" s="808"/>
      <c r="R65" s="927"/>
      <c r="S65" s="928"/>
      <c r="T65" s="928"/>
      <c r="U65" s="928"/>
      <c r="V65" s="928"/>
      <c r="W65" s="928"/>
      <c r="X65" s="928"/>
      <c r="Y65" s="928"/>
      <c r="Z65" s="928"/>
      <c r="AA65" s="928"/>
      <c r="AB65" s="928"/>
      <c r="AC65" s="928"/>
      <c r="AD65" s="928"/>
      <c r="AE65" s="928"/>
      <c r="AF65" s="928"/>
      <c r="AG65" s="928"/>
      <c r="AH65" s="928"/>
      <c r="AI65" s="929"/>
      <c r="AJ65" s="926"/>
      <c r="AK65" s="926"/>
      <c r="AL65" s="926"/>
      <c r="AM65" s="926"/>
      <c r="AN65" s="923"/>
      <c r="AO65" s="923"/>
      <c r="AP65" s="923"/>
      <c r="AQ65" s="934"/>
      <c r="AR65" s="934"/>
      <c r="AS65" s="934"/>
      <c r="AT65" s="926"/>
      <c r="AU65" s="926"/>
      <c r="AV65" s="926"/>
      <c r="AW65" s="926"/>
      <c r="AX65" s="920"/>
      <c r="AY65" s="920"/>
      <c r="AZ65" s="920"/>
      <c r="BA65" s="920"/>
      <c r="BB65" s="920"/>
      <c r="BC65" s="920"/>
      <c r="BD65" s="921"/>
      <c r="BE65" s="164"/>
      <c r="BF65" s="158"/>
    </row>
    <row r="66" spans="2:60" ht="6" customHeight="1">
      <c r="B66" s="605"/>
      <c r="C66" s="165"/>
      <c r="D66" s="165"/>
      <c r="E66" s="165"/>
      <c r="F66" s="165"/>
      <c r="G66" s="165"/>
      <c r="H66" s="165"/>
      <c r="I66" s="165"/>
      <c r="J66" s="165"/>
      <c r="K66" s="165"/>
      <c r="L66" s="165"/>
      <c r="M66" s="165"/>
      <c r="N66" s="165"/>
      <c r="O66" s="165"/>
      <c r="P66" s="165"/>
      <c r="Q66" s="165"/>
      <c r="R66" s="165"/>
      <c r="S66" s="165"/>
      <c r="T66" s="165"/>
      <c r="U66" s="165"/>
      <c r="V66" s="165"/>
      <c r="W66" s="165"/>
      <c r="X66" s="165"/>
      <c r="Y66" s="165"/>
      <c r="Z66" s="165"/>
      <c r="AA66" s="165"/>
      <c r="AB66" s="165"/>
      <c r="AC66" s="165"/>
      <c r="AD66" s="165"/>
      <c r="AE66" s="165"/>
      <c r="AF66" s="165"/>
      <c r="AG66" s="165"/>
      <c r="AH66" s="165"/>
      <c r="AI66" s="165"/>
      <c r="AJ66" s="165"/>
      <c r="AK66" s="165"/>
      <c r="AL66" s="165"/>
      <c r="AM66" s="165"/>
      <c r="AN66" s="165"/>
      <c r="AO66" s="165"/>
      <c r="AP66" s="165"/>
      <c r="AQ66" s="165"/>
      <c r="AR66" s="165"/>
      <c r="AS66" s="165"/>
      <c r="AT66" s="165"/>
      <c r="AU66" s="165"/>
      <c r="AV66" s="165"/>
      <c r="AW66" s="165"/>
      <c r="AX66" s="165"/>
      <c r="AY66" s="165"/>
      <c r="AZ66" s="165"/>
      <c r="BA66" s="165"/>
      <c r="BB66" s="165"/>
      <c r="BC66" s="165"/>
      <c r="BD66" s="165"/>
      <c r="BE66" s="166"/>
    </row>
    <row r="67" spans="2:60" ht="4.5" customHeight="1">
      <c r="B67" s="605"/>
      <c r="C67" s="165"/>
      <c r="D67" s="165"/>
      <c r="E67" s="165"/>
      <c r="F67" s="165"/>
      <c r="G67" s="165"/>
      <c r="H67" s="165"/>
      <c r="I67" s="165"/>
      <c r="J67" s="165"/>
      <c r="K67" s="165"/>
      <c r="L67" s="165"/>
      <c r="M67" s="165"/>
      <c r="N67" s="165"/>
      <c r="O67" s="165"/>
      <c r="P67" s="165"/>
      <c r="Q67" s="165"/>
      <c r="R67" s="165"/>
      <c r="S67" s="165"/>
      <c r="T67" s="165"/>
      <c r="U67" s="165"/>
      <c r="V67" s="165"/>
      <c r="W67" s="165"/>
      <c r="X67" s="165"/>
      <c r="Y67" s="165"/>
      <c r="Z67" s="165"/>
      <c r="AA67" s="165"/>
      <c r="AB67" s="165"/>
      <c r="AC67" s="165"/>
      <c r="AD67" s="165"/>
      <c r="AE67" s="165"/>
      <c r="AF67" s="165"/>
      <c r="AG67" s="165"/>
      <c r="AH67" s="165"/>
      <c r="AI67" s="165"/>
      <c r="AJ67" s="165"/>
      <c r="AK67" s="165"/>
      <c r="AL67" s="165"/>
      <c r="AM67" s="165"/>
      <c r="AN67" s="165"/>
      <c r="AO67" s="165"/>
      <c r="AP67" s="165"/>
      <c r="AQ67" s="165"/>
      <c r="AR67" s="165"/>
      <c r="AS67" s="165"/>
      <c r="AT67" s="165"/>
      <c r="AU67" s="165"/>
      <c r="AV67" s="165"/>
      <c r="AW67" s="165"/>
      <c r="AX67" s="165"/>
      <c r="AY67" s="165"/>
      <c r="AZ67" s="165"/>
      <c r="BA67" s="165"/>
      <c r="BB67" s="165"/>
      <c r="BC67" s="165"/>
      <c r="BD67" s="165"/>
      <c r="BE67" s="166"/>
    </row>
    <row r="68" spans="2:60" ht="22.5" customHeight="1">
      <c r="B68" s="513">
        <v>7</v>
      </c>
      <c r="C68" s="785" t="s">
        <v>38</v>
      </c>
      <c r="D68" s="785"/>
      <c r="E68" s="785"/>
      <c r="F68" s="785"/>
      <c r="G68" s="785"/>
      <c r="H68" s="785"/>
      <c r="I68" s="785"/>
      <c r="J68" s="785"/>
      <c r="K68" s="785"/>
      <c r="L68" s="785"/>
      <c r="M68" s="785"/>
      <c r="N68" s="785"/>
      <c r="O68" s="785"/>
      <c r="P68" s="785"/>
      <c r="Q68" s="785"/>
      <c r="R68" s="785"/>
      <c r="S68" s="785"/>
      <c r="T68" s="785"/>
      <c r="U68" s="785"/>
      <c r="V68" s="785"/>
      <c r="W68" s="785"/>
      <c r="X68" s="785"/>
      <c r="Y68" s="785"/>
      <c r="Z68" s="785"/>
      <c r="AA68" s="785"/>
      <c r="AB68" s="785"/>
      <c r="AC68" s="785"/>
      <c r="AD68" s="785"/>
      <c r="AE68" s="785"/>
      <c r="AF68" s="785"/>
      <c r="AG68" s="785"/>
      <c r="AH68" s="785"/>
      <c r="AI68" s="785"/>
      <c r="AJ68" s="785"/>
      <c r="AK68" s="785"/>
      <c r="AL68" s="785"/>
      <c r="AM68" s="785"/>
      <c r="AN68" s="785"/>
      <c r="AO68" s="785"/>
      <c r="AP68" s="785"/>
      <c r="AQ68" s="785"/>
      <c r="AR68" s="785"/>
      <c r="AS68" s="785"/>
      <c r="AT68" s="785"/>
      <c r="AU68" s="785"/>
      <c r="AV68" s="785"/>
      <c r="AW68" s="785"/>
      <c r="AX68" s="785"/>
      <c r="AY68" s="785"/>
      <c r="AZ68" s="9"/>
      <c r="BA68" s="151"/>
      <c r="BB68" s="10"/>
      <c r="BC68" s="12"/>
      <c r="BD68" s="12"/>
      <c r="BE68" s="11"/>
    </row>
    <row r="69" spans="2:60" ht="18" customHeight="1">
      <c r="B69" s="603"/>
      <c r="C69" s="13"/>
      <c r="D69" s="827" t="s">
        <v>13940</v>
      </c>
      <c r="E69" s="827"/>
      <c r="F69" s="827"/>
      <c r="G69" s="827"/>
      <c r="H69" s="827"/>
      <c r="I69" s="827"/>
      <c r="J69" s="827"/>
      <c r="K69" s="827"/>
      <c r="L69" s="827"/>
      <c r="M69" s="827"/>
      <c r="N69" s="827"/>
      <c r="O69" s="827"/>
      <c r="P69" s="827"/>
      <c r="Q69" s="827"/>
      <c r="R69" s="827"/>
      <c r="S69" s="827"/>
      <c r="T69" s="827"/>
      <c r="U69" s="827"/>
      <c r="V69" s="827"/>
      <c r="W69" s="827"/>
      <c r="X69" s="827"/>
      <c r="Y69" s="827"/>
      <c r="Z69" s="827"/>
      <c r="AA69" s="827"/>
      <c r="AB69" s="827"/>
      <c r="AC69" s="827"/>
      <c r="AD69" s="827"/>
      <c r="AE69" s="827"/>
      <c r="AF69" s="827"/>
      <c r="AG69" s="827"/>
      <c r="AH69" s="827"/>
      <c r="AI69" s="827"/>
      <c r="AJ69" s="827"/>
      <c r="AK69" s="827"/>
      <c r="AL69" s="386"/>
      <c r="AM69" s="386"/>
      <c r="AN69" s="386"/>
      <c r="AO69" s="386"/>
      <c r="AP69" s="386"/>
      <c r="AQ69" s="386"/>
      <c r="AR69" s="386"/>
      <c r="AS69" s="386"/>
      <c r="AT69" s="386"/>
      <c r="AU69" s="822" t="s">
        <v>39</v>
      </c>
      <c r="AV69" s="823"/>
      <c r="AW69" s="824"/>
      <c r="AX69" s="386"/>
      <c r="AY69" s="386"/>
      <c r="AZ69" s="386"/>
      <c r="BA69" s="386"/>
      <c r="BB69" s="386"/>
      <c r="BC69" s="386"/>
      <c r="BD69" s="386"/>
      <c r="BE69" s="647"/>
      <c r="BG69" s="514"/>
    </row>
    <row r="70" spans="2:60" s="168" customFormat="1" ht="3.75" customHeight="1">
      <c r="B70" s="603"/>
      <c r="C70" s="13"/>
      <c r="D70" s="384"/>
      <c r="E70" s="384"/>
      <c r="F70" s="384"/>
      <c r="G70" s="384"/>
      <c r="H70" s="384"/>
      <c r="I70" s="384"/>
      <c r="J70" s="384"/>
      <c r="K70" s="384"/>
      <c r="L70" s="384"/>
      <c r="M70" s="384"/>
      <c r="N70" s="384"/>
      <c r="O70" s="384"/>
      <c r="P70" s="384"/>
      <c r="Q70" s="384"/>
      <c r="R70" s="384"/>
      <c r="S70" s="384"/>
      <c r="T70" s="384"/>
      <c r="U70" s="384"/>
      <c r="V70" s="384"/>
      <c r="W70" s="384"/>
      <c r="X70" s="384"/>
      <c r="Y70" s="384"/>
      <c r="Z70" s="384"/>
      <c r="AA70" s="384"/>
      <c r="AB70" s="384"/>
      <c r="AC70" s="384"/>
      <c r="AD70" s="384"/>
      <c r="AE70" s="384"/>
      <c r="AF70" s="384"/>
      <c r="AG70" s="384"/>
      <c r="AH70" s="384"/>
      <c r="AI70" s="384"/>
      <c r="AJ70" s="384"/>
      <c r="AK70" s="384"/>
      <c r="AL70" s="384"/>
      <c r="AM70" s="384"/>
      <c r="AN70" s="384"/>
      <c r="AO70" s="384"/>
      <c r="AP70" s="384"/>
      <c r="AQ70" s="384"/>
      <c r="AR70" s="384"/>
      <c r="AS70" s="384"/>
      <c r="AT70" s="384"/>
      <c r="AU70" s="646"/>
      <c r="AV70" s="643"/>
      <c r="AW70" s="643"/>
      <c r="AX70" s="386"/>
      <c r="AY70" s="386"/>
      <c r="AZ70" s="386"/>
      <c r="BA70" s="386"/>
      <c r="BB70" s="386"/>
      <c r="BC70" s="386"/>
      <c r="BD70" s="386"/>
      <c r="BE70" s="647"/>
      <c r="BF70" s="167"/>
      <c r="BG70" s="286"/>
    </row>
    <row r="71" spans="2:60" s="306" customFormat="1" ht="15.75" customHeight="1">
      <c r="B71" s="606"/>
      <c r="C71" s="304"/>
      <c r="D71" s="385"/>
      <c r="E71" s="939">
        <v>1</v>
      </c>
      <c r="F71" s="940"/>
      <c r="G71" s="830" t="s">
        <v>13974</v>
      </c>
      <c r="H71" s="830"/>
      <c r="I71" s="830"/>
      <c r="J71" s="830"/>
      <c r="K71" s="830"/>
      <c r="L71" s="830"/>
      <c r="M71" s="830"/>
      <c r="N71" s="830"/>
      <c r="O71" s="830"/>
      <c r="P71" s="830"/>
      <c r="Q71" s="830"/>
      <c r="R71" s="830"/>
      <c r="S71" s="830"/>
      <c r="T71" s="830"/>
      <c r="U71" s="830"/>
      <c r="V71" s="830"/>
      <c r="W71" s="830"/>
      <c r="X71" s="830"/>
      <c r="Y71" s="830"/>
      <c r="Z71" s="830"/>
      <c r="AA71" s="830"/>
      <c r="AB71" s="830"/>
      <c r="AC71" s="830"/>
      <c r="AD71" s="830"/>
      <c r="AE71" s="830"/>
      <c r="AF71" s="830"/>
      <c r="AG71" s="830"/>
      <c r="AH71" s="830"/>
      <c r="AI71" s="830"/>
      <c r="AJ71" s="830"/>
      <c r="AK71" s="830"/>
      <c r="AL71" s="830"/>
      <c r="AM71" s="830"/>
      <c r="AN71" s="830"/>
      <c r="AO71" s="830"/>
      <c r="AP71" s="830"/>
      <c r="AQ71" s="830"/>
      <c r="AR71" s="830"/>
      <c r="AS71" s="830"/>
      <c r="AT71" s="830"/>
      <c r="AU71" s="825"/>
      <c r="AV71" s="825"/>
      <c r="AW71" s="826"/>
      <c r="AX71" s="938"/>
      <c r="AY71" s="651"/>
      <c r="AZ71" s="651"/>
      <c r="BA71" s="651"/>
      <c r="BB71" s="651"/>
      <c r="BC71" s="386"/>
      <c r="BD71" s="386"/>
      <c r="BE71" s="647"/>
      <c r="BF71" s="305"/>
      <c r="BG71" s="514"/>
      <c r="BH71" s="434"/>
    </row>
    <row r="72" spans="2:60" s="306" customFormat="1" ht="15.75" customHeight="1">
      <c r="B72" s="606"/>
      <c r="C72" s="304"/>
      <c r="D72" s="385"/>
      <c r="E72" s="939">
        <v>2</v>
      </c>
      <c r="F72" s="940"/>
      <c r="G72" s="830" t="s">
        <v>13941</v>
      </c>
      <c r="H72" s="830"/>
      <c r="I72" s="830"/>
      <c r="J72" s="830"/>
      <c r="K72" s="830"/>
      <c r="L72" s="830"/>
      <c r="M72" s="830"/>
      <c r="N72" s="830"/>
      <c r="O72" s="830"/>
      <c r="P72" s="830"/>
      <c r="Q72" s="830"/>
      <c r="R72" s="830"/>
      <c r="S72" s="830"/>
      <c r="T72" s="830"/>
      <c r="U72" s="830"/>
      <c r="V72" s="830"/>
      <c r="W72" s="830"/>
      <c r="X72" s="830"/>
      <c r="Y72" s="830"/>
      <c r="Z72" s="830"/>
      <c r="AA72" s="830"/>
      <c r="AB72" s="830"/>
      <c r="AC72" s="830"/>
      <c r="AD72" s="830"/>
      <c r="AE72" s="830"/>
      <c r="AF72" s="830"/>
      <c r="AG72" s="830"/>
      <c r="AH72" s="830"/>
      <c r="AI72" s="830"/>
      <c r="AJ72" s="830"/>
      <c r="AK72" s="830"/>
      <c r="AL72" s="830"/>
      <c r="AM72" s="830"/>
      <c r="AN72" s="830"/>
      <c r="AO72" s="830"/>
      <c r="AP72" s="830"/>
      <c r="AQ72" s="830"/>
      <c r="AR72" s="830"/>
      <c r="AS72" s="830"/>
      <c r="AT72" s="830"/>
      <c r="AU72" s="825"/>
      <c r="AV72" s="825"/>
      <c r="AW72" s="826"/>
      <c r="AX72" s="938"/>
      <c r="AY72" s="651"/>
      <c r="AZ72" s="651"/>
      <c r="BA72" s="651"/>
      <c r="BB72" s="651"/>
      <c r="BC72" s="386"/>
      <c r="BD72" s="386"/>
      <c r="BE72" s="647"/>
      <c r="BF72" s="305"/>
      <c r="BG72" s="644"/>
    </row>
    <row r="73" spans="2:60" s="306" customFormat="1" ht="15.75" customHeight="1">
      <c r="B73" s="606"/>
      <c r="C73" s="304"/>
      <c r="D73" s="385"/>
      <c r="E73" s="941"/>
      <c r="F73" s="942"/>
      <c r="G73" s="829"/>
      <c r="H73" s="829"/>
      <c r="I73" s="829"/>
      <c r="J73" s="829"/>
      <c r="K73" s="829"/>
      <c r="L73" s="829"/>
      <c r="M73" s="829"/>
      <c r="N73" s="829"/>
      <c r="O73" s="829"/>
      <c r="P73" s="829"/>
      <c r="Q73" s="829"/>
      <c r="R73" s="829"/>
      <c r="S73" s="829"/>
      <c r="T73" s="829"/>
      <c r="U73" s="829"/>
      <c r="V73" s="829"/>
      <c r="W73" s="829"/>
      <c r="X73" s="829"/>
      <c r="Y73" s="829"/>
      <c r="Z73" s="829"/>
      <c r="AA73" s="829"/>
      <c r="AB73" s="829"/>
      <c r="AC73" s="829"/>
      <c r="AD73" s="829"/>
      <c r="AE73" s="829"/>
      <c r="AF73" s="829"/>
      <c r="AG73" s="829"/>
      <c r="AH73" s="829"/>
      <c r="AI73" s="829"/>
      <c r="AJ73" s="829"/>
      <c r="AK73" s="829"/>
      <c r="AL73" s="829"/>
      <c r="AM73" s="829"/>
      <c r="AN73" s="829"/>
      <c r="AO73" s="829"/>
      <c r="AP73" s="829"/>
      <c r="AQ73" s="829"/>
      <c r="AR73" s="829"/>
      <c r="AS73" s="829"/>
      <c r="AT73" s="829"/>
      <c r="AU73" s="825"/>
      <c r="AV73" s="825"/>
      <c r="AW73" s="826"/>
      <c r="AX73" s="938"/>
      <c r="AY73" s="651"/>
      <c r="AZ73" s="651"/>
      <c r="BA73" s="651"/>
      <c r="BB73" s="651"/>
      <c r="BC73" s="386"/>
      <c r="BD73" s="386"/>
      <c r="BE73" s="647"/>
      <c r="BF73" s="305"/>
      <c r="BG73" s="514"/>
    </row>
    <row r="74" spans="2:60" s="306" customFormat="1" ht="15.75" customHeight="1">
      <c r="B74" s="606"/>
      <c r="C74" s="304"/>
      <c r="D74" s="385"/>
      <c r="E74" s="943"/>
      <c r="F74" s="944"/>
      <c r="G74" s="828"/>
      <c r="H74" s="828"/>
      <c r="I74" s="828"/>
      <c r="J74" s="828"/>
      <c r="K74" s="828"/>
      <c r="L74" s="828"/>
      <c r="M74" s="828"/>
      <c r="N74" s="828"/>
      <c r="O74" s="828"/>
      <c r="P74" s="828"/>
      <c r="Q74" s="828"/>
      <c r="R74" s="828"/>
      <c r="S74" s="828"/>
      <c r="T74" s="828"/>
      <c r="U74" s="828"/>
      <c r="V74" s="828"/>
      <c r="W74" s="828"/>
      <c r="X74" s="828"/>
      <c r="Y74" s="828"/>
      <c r="Z74" s="828"/>
      <c r="AA74" s="828"/>
      <c r="AB74" s="828"/>
      <c r="AC74" s="828"/>
      <c r="AD74" s="828"/>
      <c r="AE74" s="828"/>
      <c r="AF74" s="828"/>
      <c r="AG74" s="828"/>
      <c r="AH74" s="828"/>
      <c r="AI74" s="828"/>
      <c r="AJ74" s="828"/>
      <c r="AK74" s="828"/>
      <c r="AL74" s="828"/>
      <c r="AM74" s="828"/>
      <c r="AN74" s="828"/>
      <c r="AO74" s="828"/>
      <c r="AP74" s="828"/>
      <c r="AQ74" s="828"/>
      <c r="AR74" s="828"/>
      <c r="AS74" s="828"/>
      <c r="AT74" s="828"/>
      <c r="AU74" s="936"/>
      <c r="AV74" s="936"/>
      <c r="AW74" s="937"/>
      <c r="AX74" s="938"/>
      <c r="AY74" s="651"/>
      <c r="AZ74" s="651"/>
      <c r="BA74" s="651"/>
      <c r="BB74" s="651"/>
      <c r="BC74" s="386"/>
      <c r="BD74" s="386"/>
      <c r="BE74" s="647"/>
      <c r="BF74" s="305"/>
      <c r="BG74" s="514"/>
    </row>
    <row r="75" spans="2:60" s="306" customFormat="1" ht="1.1499999999999999" customHeight="1">
      <c r="B75" s="606"/>
      <c r="C75" s="304"/>
      <c r="D75" s="385"/>
      <c r="E75" s="648"/>
      <c r="F75" s="648"/>
      <c r="G75" s="659"/>
      <c r="H75" s="659"/>
      <c r="I75" s="659"/>
      <c r="J75" s="659"/>
      <c r="K75" s="659"/>
      <c r="L75" s="659"/>
      <c r="M75" s="659"/>
      <c r="N75" s="659"/>
      <c r="O75" s="659"/>
      <c r="P75" s="659"/>
      <c r="Q75" s="659"/>
      <c r="R75" s="659"/>
      <c r="S75" s="659"/>
      <c r="T75" s="659"/>
      <c r="U75" s="659"/>
      <c r="V75" s="659"/>
      <c r="W75" s="659"/>
      <c r="X75" s="659"/>
      <c r="Y75" s="659"/>
      <c r="Z75" s="659"/>
      <c r="AA75" s="659"/>
      <c r="AB75" s="659"/>
      <c r="AC75" s="659"/>
      <c r="AD75" s="659"/>
      <c r="AE75" s="659"/>
      <c r="AF75" s="659"/>
      <c r="AG75" s="659"/>
      <c r="AH75" s="659"/>
      <c r="AI75" s="659"/>
      <c r="AJ75" s="659"/>
      <c r="AK75" s="659"/>
      <c r="AL75" s="659"/>
      <c r="AM75" s="659"/>
      <c r="AN75" s="659"/>
      <c r="AO75" s="659"/>
      <c r="AP75" s="659"/>
      <c r="AQ75" s="659"/>
      <c r="AR75" s="659"/>
      <c r="AS75" s="659"/>
      <c r="AT75" s="659"/>
      <c r="AU75" s="660"/>
      <c r="AV75" s="660"/>
      <c r="AW75" s="660"/>
      <c r="AX75" s="652"/>
      <c r="AY75" s="651"/>
      <c r="AZ75" s="651"/>
      <c r="BA75" s="651"/>
      <c r="BB75" s="651"/>
      <c r="BC75" s="386"/>
      <c r="BD75" s="386"/>
      <c r="BE75" s="647"/>
      <c r="BF75" s="305"/>
      <c r="BG75" s="661"/>
    </row>
    <row r="76" spans="2:60" s="645" customFormat="1" ht="4.1500000000000004" customHeight="1">
      <c r="B76" s="649"/>
      <c r="BE76" s="650"/>
    </row>
    <row r="77" spans="2:60" ht="25.5" customHeight="1">
      <c r="B77" s="513">
        <v>8</v>
      </c>
      <c r="C77" s="785" t="s">
        <v>40</v>
      </c>
      <c r="D77" s="785"/>
      <c r="E77" s="785"/>
      <c r="F77" s="785"/>
      <c r="G77" s="785"/>
      <c r="H77" s="785"/>
      <c r="I77" s="785"/>
      <c r="J77" s="785"/>
      <c r="K77" s="785"/>
      <c r="L77" s="785"/>
      <c r="M77" s="785"/>
      <c r="N77" s="785"/>
      <c r="O77" s="785"/>
      <c r="P77" s="785"/>
      <c r="Q77" s="785"/>
      <c r="R77" s="785"/>
      <c r="S77" s="785"/>
      <c r="T77" s="785"/>
      <c r="U77" s="785"/>
      <c r="V77" s="785"/>
      <c r="W77" s="785"/>
      <c r="X77" s="785"/>
      <c r="Y77" s="785"/>
      <c r="Z77" s="785"/>
      <c r="AA77" s="785"/>
      <c r="AB77" s="785"/>
      <c r="AC77" s="785"/>
      <c r="AD77" s="785"/>
      <c r="AE77" s="785"/>
      <c r="AF77" s="785"/>
      <c r="AG77" s="785"/>
      <c r="AH77" s="785"/>
      <c r="AI77" s="785"/>
      <c r="AJ77" s="785"/>
      <c r="AK77" s="785"/>
      <c r="AL77" s="785"/>
      <c r="AM77" s="785"/>
      <c r="AN77" s="785"/>
      <c r="AO77" s="785"/>
      <c r="AP77" s="785"/>
      <c r="AQ77" s="785"/>
      <c r="AR77" s="785"/>
      <c r="AS77" s="785"/>
      <c r="AT77" s="785"/>
      <c r="AU77" s="785"/>
      <c r="AV77" s="785"/>
      <c r="AW77" s="785"/>
      <c r="AX77" s="785"/>
      <c r="AY77" s="785"/>
      <c r="AZ77" s="9"/>
      <c r="BA77" s="151"/>
      <c r="BB77" s="10"/>
      <c r="BC77" s="151"/>
      <c r="BD77" s="151"/>
      <c r="BE77" s="11"/>
      <c r="BG77" s="459"/>
    </row>
    <row r="78" spans="2:60" ht="19.899999999999999" customHeight="1">
      <c r="B78" s="603"/>
      <c r="C78" s="13"/>
      <c r="D78" s="821" t="s">
        <v>41</v>
      </c>
      <c r="E78" s="821"/>
      <c r="F78" s="821"/>
      <c r="G78" s="821"/>
      <c r="H78" s="821"/>
      <c r="I78" s="821"/>
      <c r="J78" s="821"/>
      <c r="K78" s="821"/>
      <c r="L78" s="821"/>
      <c r="M78" s="821"/>
      <c r="N78" s="821"/>
      <c r="O78" s="821"/>
      <c r="P78" s="821"/>
      <c r="Q78" s="821"/>
      <c r="R78" s="821"/>
      <c r="S78" s="821"/>
      <c r="T78" s="821"/>
      <c r="U78" s="821"/>
      <c r="V78" s="821"/>
      <c r="W78" s="821"/>
      <c r="X78" s="821"/>
      <c r="Y78" s="821"/>
      <c r="Z78" s="821"/>
      <c r="AA78" s="821"/>
      <c r="AB78" s="821"/>
      <c r="AC78" s="821"/>
      <c r="AD78" s="821"/>
      <c r="AE78" s="821"/>
      <c r="AF78" s="821"/>
      <c r="AG78" s="821"/>
      <c r="AH78" s="821"/>
      <c r="AI78" s="821"/>
      <c r="AJ78" s="821"/>
      <c r="AK78" s="821"/>
      <c r="AL78" s="821"/>
      <c r="AM78" s="821"/>
      <c r="AN78" s="821"/>
      <c r="AO78" s="821"/>
      <c r="AP78" s="821"/>
      <c r="AQ78" s="821"/>
      <c r="AR78" s="821"/>
      <c r="AS78" s="821"/>
      <c r="AT78" s="821"/>
      <c r="AU78" s="821"/>
      <c r="AV78" s="821"/>
      <c r="AW78" s="821"/>
      <c r="AX78" s="821"/>
      <c r="AY78" s="821"/>
      <c r="AZ78" s="821"/>
      <c r="BA78" s="821"/>
      <c r="BB78" s="821"/>
      <c r="BC78" s="387"/>
      <c r="BD78" s="387"/>
      <c r="BE78" s="15"/>
      <c r="BG78" s="286"/>
    </row>
    <row r="79" spans="2:60" s="6" customFormat="1" ht="15.75" customHeight="1">
      <c r="B79" s="603"/>
      <c r="C79" s="8"/>
      <c r="D79" s="809" t="s">
        <v>42</v>
      </c>
      <c r="E79" s="809"/>
      <c r="F79" s="820" t="s">
        <v>13942</v>
      </c>
      <c r="G79" s="820"/>
      <c r="H79" s="820"/>
      <c r="I79" s="820"/>
      <c r="J79" s="820"/>
      <c r="K79" s="820"/>
      <c r="L79" s="820"/>
      <c r="M79" s="820"/>
      <c r="N79" s="820"/>
      <c r="O79" s="820"/>
      <c r="P79" s="820"/>
      <c r="Q79" s="820"/>
      <c r="R79" s="820"/>
      <c r="S79" s="820"/>
      <c r="T79" s="820"/>
      <c r="U79" s="820"/>
      <c r="V79" s="820"/>
      <c r="W79" s="820"/>
      <c r="X79" s="820"/>
      <c r="Y79" s="820"/>
      <c r="Z79" s="820"/>
      <c r="AA79" s="820"/>
      <c r="AB79" s="820"/>
      <c r="AC79" s="820"/>
      <c r="AD79" s="820"/>
      <c r="AE79" s="820"/>
      <c r="AF79" s="820"/>
      <c r="AG79" s="820"/>
      <c r="AH79" s="820"/>
      <c r="AI79" s="820"/>
      <c r="AJ79" s="820"/>
      <c r="AK79" s="820"/>
      <c r="AL79" s="820"/>
      <c r="AM79" s="820"/>
      <c r="AN79" s="820"/>
      <c r="AO79" s="820"/>
      <c r="AP79" s="820"/>
      <c r="AQ79" s="820"/>
      <c r="AR79" s="820"/>
      <c r="AS79" s="820"/>
      <c r="AT79" s="820"/>
      <c r="AU79" s="820"/>
      <c r="AV79" s="820"/>
      <c r="AW79" s="820"/>
      <c r="AX79" s="820"/>
      <c r="AY79" s="820"/>
      <c r="AZ79" s="820"/>
      <c r="BA79" s="820"/>
      <c r="BB79" s="820"/>
      <c r="BC79" s="820"/>
      <c r="BD79" s="820"/>
      <c r="BE79" s="5"/>
    </row>
    <row r="80" spans="2:60" s="6" customFormat="1" ht="15.75" customHeight="1">
      <c r="B80" s="603"/>
      <c r="C80" s="8"/>
      <c r="D80" s="809" t="s">
        <v>43</v>
      </c>
      <c r="E80" s="809"/>
      <c r="F80" s="820" t="s">
        <v>13943</v>
      </c>
      <c r="G80" s="820"/>
      <c r="H80" s="820"/>
      <c r="I80" s="820"/>
      <c r="J80" s="820"/>
      <c r="K80" s="820"/>
      <c r="L80" s="820"/>
      <c r="M80" s="820"/>
      <c r="N80" s="820"/>
      <c r="O80" s="820"/>
      <c r="P80" s="820"/>
      <c r="Q80" s="820"/>
      <c r="R80" s="820"/>
      <c r="S80" s="820"/>
      <c r="T80" s="820"/>
      <c r="U80" s="820"/>
      <c r="V80" s="820"/>
      <c r="W80" s="820"/>
      <c r="X80" s="820"/>
      <c r="Y80" s="820"/>
      <c r="Z80" s="820"/>
      <c r="AA80" s="820"/>
      <c r="AB80" s="820"/>
      <c r="AC80" s="820"/>
      <c r="AD80" s="820"/>
      <c r="AE80" s="820"/>
      <c r="AF80" s="820"/>
      <c r="AG80" s="820"/>
      <c r="AH80" s="820"/>
      <c r="AI80" s="820"/>
      <c r="AJ80" s="820"/>
      <c r="AK80" s="820"/>
      <c r="AL80" s="820"/>
      <c r="AM80" s="820"/>
      <c r="AN80" s="820"/>
      <c r="AO80" s="820"/>
      <c r="AP80" s="820"/>
      <c r="AQ80" s="820"/>
      <c r="AR80" s="820"/>
      <c r="AS80" s="820"/>
      <c r="AT80" s="820"/>
      <c r="AU80" s="820"/>
      <c r="AV80" s="820"/>
      <c r="AW80" s="820"/>
      <c r="AX80" s="820"/>
      <c r="AY80" s="820"/>
      <c r="AZ80" s="820"/>
      <c r="BA80" s="820"/>
      <c r="BB80" s="820"/>
      <c r="BC80" s="820"/>
      <c r="BD80" s="820"/>
      <c r="BE80" s="5"/>
      <c r="BF80" s="4"/>
    </row>
    <row r="81" spans="2:59" s="2" customFormat="1" ht="15.75" customHeight="1">
      <c r="B81" s="603"/>
      <c r="D81" s="809" t="s">
        <v>44</v>
      </c>
      <c r="E81" s="809"/>
      <c r="F81" s="820" t="s">
        <v>13944</v>
      </c>
      <c r="G81" s="820"/>
      <c r="H81" s="820"/>
      <c r="I81" s="820"/>
      <c r="J81" s="820"/>
      <c r="K81" s="820"/>
      <c r="L81" s="820"/>
      <c r="M81" s="820"/>
      <c r="N81" s="820"/>
      <c r="O81" s="820"/>
      <c r="P81" s="820"/>
      <c r="Q81" s="820"/>
      <c r="R81" s="820"/>
      <c r="S81" s="820"/>
      <c r="T81" s="820"/>
      <c r="U81" s="820"/>
      <c r="V81" s="820"/>
      <c r="W81" s="820"/>
      <c r="X81" s="820"/>
      <c r="Y81" s="820"/>
      <c r="Z81" s="820"/>
      <c r="AA81" s="820"/>
      <c r="AB81" s="820"/>
      <c r="AC81" s="820"/>
      <c r="AD81" s="820"/>
      <c r="AE81" s="820"/>
      <c r="AF81" s="820"/>
      <c r="AG81" s="820"/>
      <c r="AH81" s="820"/>
      <c r="AI81" s="820"/>
      <c r="AJ81" s="820"/>
      <c r="AK81" s="820"/>
      <c r="AL81" s="820"/>
      <c r="AM81" s="820"/>
      <c r="AN81" s="820"/>
      <c r="AO81" s="820"/>
      <c r="AP81" s="820"/>
      <c r="AQ81" s="820"/>
      <c r="AR81" s="820"/>
      <c r="AS81" s="820"/>
      <c r="AT81" s="820"/>
      <c r="AU81" s="820"/>
      <c r="AV81" s="820"/>
      <c r="AW81" s="820"/>
      <c r="AX81" s="820"/>
      <c r="AY81" s="820"/>
      <c r="AZ81" s="820"/>
      <c r="BA81" s="820"/>
      <c r="BB81" s="820"/>
      <c r="BC81" s="820"/>
      <c r="BD81" s="820"/>
      <c r="BE81" s="7"/>
      <c r="BF81" s="3"/>
    </row>
    <row r="82" spans="2:59" s="2" customFormat="1" ht="15.75" customHeight="1">
      <c r="B82" s="603"/>
      <c r="D82" s="809" t="s">
        <v>45</v>
      </c>
      <c r="E82" s="809"/>
      <c r="F82" s="820" t="s">
        <v>13945</v>
      </c>
      <c r="G82" s="820"/>
      <c r="H82" s="820"/>
      <c r="I82" s="820"/>
      <c r="J82" s="820"/>
      <c r="K82" s="820"/>
      <c r="L82" s="820"/>
      <c r="M82" s="820"/>
      <c r="N82" s="820"/>
      <c r="O82" s="820"/>
      <c r="P82" s="820"/>
      <c r="Q82" s="820"/>
      <c r="R82" s="820"/>
      <c r="S82" s="820"/>
      <c r="T82" s="820"/>
      <c r="U82" s="820"/>
      <c r="V82" s="820"/>
      <c r="W82" s="820"/>
      <c r="X82" s="820"/>
      <c r="Y82" s="820"/>
      <c r="Z82" s="820"/>
      <c r="AA82" s="820"/>
      <c r="AB82" s="820"/>
      <c r="AC82" s="820"/>
      <c r="AD82" s="820"/>
      <c r="AE82" s="820"/>
      <c r="AF82" s="820"/>
      <c r="AG82" s="820"/>
      <c r="AH82" s="820"/>
      <c r="AI82" s="820"/>
      <c r="AJ82" s="820"/>
      <c r="AK82" s="820"/>
      <c r="AL82" s="820"/>
      <c r="AM82" s="820"/>
      <c r="AN82" s="820"/>
      <c r="AO82" s="820"/>
      <c r="AP82" s="820"/>
      <c r="AQ82" s="820"/>
      <c r="AR82" s="820"/>
      <c r="AS82" s="820"/>
      <c r="AT82" s="820"/>
      <c r="AU82" s="820"/>
      <c r="AV82" s="820"/>
      <c r="AW82" s="820"/>
      <c r="AX82" s="820"/>
      <c r="AY82" s="820"/>
      <c r="AZ82" s="820"/>
      <c r="BA82" s="820"/>
      <c r="BB82" s="820"/>
      <c r="BC82" s="820"/>
      <c r="BD82" s="820"/>
      <c r="BE82" s="7"/>
      <c r="BF82" s="3"/>
    </row>
    <row r="83" spans="2:59" s="2" customFormat="1" ht="15.75" customHeight="1">
      <c r="B83" s="603"/>
      <c r="D83" s="809" t="s">
        <v>46</v>
      </c>
      <c r="E83" s="809"/>
      <c r="F83" s="820" t="s">
        <v>13975</v>
      </c>
      <c r="G83" s="820"/>
      <c r="H83" s="820"/>
      <c r="I83" s="820"/>
      <c r="J83" s="820"/>
      <c r="K83" s="820"/>
      <c r="L83" s="820"/>
      <c r="M83" s="820"/>
      <c r="N83" s="820"/>
      <c r="O83" s="820"/>
      <c r="P83" s="820"/>
      <c r="Q83" s="820"/>
      <c r="R83" s="820"/>
      <c r="S83" s="820"/>
      <c r="T83" s="820"/>
      <c r="U83" s="820"/>
      <c r="V83" s="820"/>
      <c r="W83" s="820"/>
      <c r="X83" s="820"/>
      <c r="Y83" s="820"/>
      <c r="Z83" s="820"/>
      <c r="AA83" s="820"/>
      <c r="AB83" s="820"/>
      <c r="AC83" s="820"/>
      <c r="AD83" s="820"/>
      <c r="AE83" s="820"/>
      <c r="AF83" s="820"/>
      <c r="AG83" s="820"/>
      <c r="AH83" s="820"/>
      <c r="AI83" s="820"/>
      <c r="AJ83" s="820"/>
      <c r="AK83" s="820"/>
      <c r="AL83" s="820"/>
      <c r="AM83" s="820"/>
      <c r="AN83" s="820"/>
      <c r="AO83" s="820"/>
      <c r="AP83" s="820"/>
      <c r="AQ83" s="820"/>
      <c r="AR83" s="820"/>
      <c r="AS83" s="820"/>
      <c r="AT83" s="820"/>
      <c r="AU83" s="820"/>
      <c r="AV83" s="820"/>
      <c r="AW83" s="820"/>
      <c r="AX83" s="820"/>
      <c r="AY83" s="820"/>
      <c r="AZ83" s="820"/>
      <c r="BA83" s="820"/>
      <c r="BB83" s="820"/>
      <c r="BC83" s="820"/>
      <c r="BD83" s="820"/>
      <c r="BE83" s="7"/>
      <c r="BF83" s="3"/>
    </row>
    <row r="84" spans="2:59" s="163" customFormat="1" ht="15.6" customHeight="1">
      <c r="B84" s="608"/>
      <c r="C84" s="160"/>
      <c r="D84" s="809" t="s">
        <v>47</v>
      </c>
      <c r="E84" s="809"/>
      <c r="F84" s="820" t="s">
        <v>13977</v>
      </c>
      <c r="G84" s="820"/>
      <c r="H84" s="820"/>
      <c r="I84" s="820"/>
      <c r="J84" s="820"/>
      <c r="K84" s="820"/>
      <c r="L84" s="820"/>
      <c r="M84" s="820"/>
      <c r="N84" s="820"/>
      <c r="O84" s="820"/>
      <c r="P84" s="820"/>
      <c r="Q84" s="820"/>
      <c r="R84" s="820"/>
      <c r="S84" s="820"/>
      <c r="T84" s="820"/>
      <c r="U84" s="820"/>
      <c r="V84" s="820"/>
      <c r="W84" s="820"/>
      <c r="X84" s="820"/>
      <c r="Y84" s="820"/>
      <c r="Z84" s="820"/>
      <c r="AA84" s="820"/>
      <c r="AB84" s="820"/>
      <c r="AC84" s="820"/>
      <c r="AD84" s="820"/>
      <c r="AE84" s="820"/>
      <c r="AF84" s="820"/>
      <c r="AG84" s="820"/>
      <c r="AH84" s="820"/>
      <c r="AI84" s="820"/>
      <c r="AJ84" s="820"/>
      <c r="AK84" s="820"/>
      <c r="AL84" s="820"/>
      <c r="AM84" s="820"/>
      <c r="AN84" s="820"/>
      <c r="AO84" s="820"/>
      <c r="AP84" s="820"/>
      <c r="AQ84" s="820"/>
      <c r="AR84" s="820"/>
      <c r="AS84" s="820"/>
      <c r="AT84" s="820"/>
      <c r="AU84" s="820"/>
      <c r="AV84" s="820"/>
      <c r="AW84" s="820"/>
      <c r="AX84" s="820"/>
      <c r="AY84" s="820"/>
      <c r="AZ84" s="820"/>
      <c r="BA84" s="820"/>
      <c r="BB84" s="820"/>
      <c r="BC84" s="820"/>
      <c r="BD84" s="820"/>
      <c r="BE84" s="161"/>
      <c r="BF84" s="162"/>
    </row>
    <row r="85" spans="2:59" ht="15.75" customHeight="1">
      <c r="B85" s="609"/>
      <c r="C85" s="145"/>
      <c r="D85" s="809" t="s">
        <v>48</v>
      </c>
      <c r="E85" s="809"/>
      <c r="F85" s="820" t="s">
        <v>13976</v>
      </c>
      <c r="G85" s="820"/>
      <c r="H85" s="820"/>
      <c r="I85" s="820"/>
      <c r="J85" s="820"/>
      <c r="K85" s="820"/>
      <c r="L85" s="820"/>
      <c r="M85" s="820"/>
      <c r="N85" s="820"/>
      <c r="O85" s="820"/>
      <c r="P85" s="820"/>
      <c r="Q85" s="820"/>
      <c r="R85" s="820"/>
      <c r="S85" s="820"/>
      <c r="T85" s="820"/>
      <c r="U85" s="820"/>
      <c r="V85" s="820"/>
      <c r="W85" s="820"/>
      <c r="X85" s="820"/>
      <c r="Y85" s="820"/>
      <c r="Z85" s="820"/>
      <c r="AA85" s="820"/>
      <c r="AB85" s="820"/>
      <c r="AC85" s="820"/>
      <c r="AD85" s="820"/>
      <c r="AE85" s="820"/>
      <c r="AF85" s="820"/>
      <c r="AG85" s="820"/>
      <c r="AH85" s="820"/>
      <c r="AI85" s="820"/>
      <c r="AJ85" s="820"/>
      <c r="AK85" s="820"/>
      <c r="AL85" s="820"/>
      <c r="AM85" s="820"/>
      <c r="AN85" s="820"/>
      <c r="AO85" s="820"/>
      <c r="AP85" s="820"/>
      <c r="AQ85" s="820"/>
      <c r="AR85" s="820"/>
      <c r="AS85" s="820"/>
      <c r="AT85" s="820"/>
      <c r="AU85" s="820"/>
      <c r="AV85" s="820"/>
      <c r="AW85" s="820"/>
      <c r="AX85" s="820"/>
      <c r="AY85" s="820"/>
      <c r="AZ85" s="820"/>
      <c r="BA85" s="820"/>
      <c r="BB85" s="820"/>
      <c r="BC85" s="820"/>
      <c r="BD85" s="820"/>
      <c r="BE85" s="164"/>
    </row>
    <row r="86" spans="2:59" ht="6.6" customHeight="1">
      <c r="B86" s="609"/>
      <c r="C86" s="145"/>
      <c r="D86" s="809"/>
      <c r="E86" s="809"/>
      <c r="F86" s="820"/>
      <c r="G86" s="820"/>
      <c r="H86" s="820"/>
      <c r="I86" s="820"/>
      <c r="J86" s="820"/>
      <c r="K86" s="820"/>
      <c r="L86" s="820"/>
      <c r="M86" s="820"/>
      <c r="N86" s="820"/>
      <c r="O86" s="820"/>
      <c r="P86" s="820"/>
      <c r="Q86" s="820"/>
      <c r="R86" s="820"/>
      <c r="S86" s="820"/>
      <c r="T86" s="820"/>
      <c r="U86" s="820"/>
      <c r="V86" s="820"/>
      <c r="W86" s="820"/>
      <c r="X86" s="820"/>
      <c r="Y86" s="820"/>
      <c r="Z86" s="820"/>
      <c r="AA86" s="820"/>
      <c r="AB86" s="820"/>
      <c r="AC86" s="820"/>
      <c r="AD86" s="820"/>
      <c r="AE86" s="820"/>
      <c r="AF86" s="820"/>
      <c r="AG86" s="820"/>
      <c r="AH86" s="820"/>
      <c r="AI86" s="820"/>
      <c r="AJ86" s="820"/>
      <c r="AK86" s="820"/>
      <c r="AL86" s="820"/>
      <c r="AM86" s="820"/>
      <c r="AN86" s="820"/>
      <c r="AO86" s="820"/>
      <c r="AP86" s="820"/>
      <c r="AQ86" s="820"/>
      <c r="AR86" s="820"/>
      <c r="AS86" s="820"/>
      <c r="AT86" s="820"/>
      <c r="AU86" s="820"/>
      <c r="AV86" s="820"/>
      <c r="AW86" s="820"/>
      <c r="AX86" s="820"/>
      <c r="AY86" s="820"/>
      <c r="AZ86" s="820"/>
      <c r="BA86" s="820"/>
      <c r="BB86" s="820"/>
      <c r="BC86" s="820"/>
      <c r="BD86" s="820"/>
      <c r="BE86" s="164"/>
    </row>
    <row r="87" spans="2:59" ht="4.1500000000000004" customHeight="1">
      <c r="B87" s="609"/>
      <c r="C87" s="145"/>
      <c r="D87" s="809"/>
      <c r="E87" s="809"/>
      <c r="F87" s="820"/>
      <c r="G87" s="820"/>
      <c r="H87" s="820"/>
      <c r="I87" s="820"/>
      <c r="J87" s="820"/>
      <c r="K87" s="820"/>
      <c r="L87" s="820"/>
      <c r="M87" s="820"/>
      <c r="N87" s="820"/>
      <c r="O87" s="820"/>
      <c r="P87" s="820"/>
      <c r="Q87" s="820"/>
      <c r="R87" s="820"/>
      <c r="S87" s="820"/>
      <c r="T87" s="820"/>
      <c r="U87" s="820"/>
      <c r="V87" s="820"/>
      <c r="W87" s="820"/>
      <c r="X87" s="820"/>
      <c r="Y87" s="820"/>
      <c r="Z87" s="820"/>
      <c r="AA87" s="820"/>
      <c r="AB87" s="820"/>
      <c r="AC87" s="820"/>
      <c r="AD87" s="820"/>
      <c r="AE87" s="820"/>
      <c r="AF87" s="820"/>
      <c r="AG87" s="820"/>
      <c r="AH87" s="820"/>
      <c r="AI87" s="820"/>
      <c r="AJ87" s="820"/>
      <c r="AK87" s="820"/>
      <c r="AL87" s="820"/>
      <c r="AM87" s="820"/>
      <c r="AN87" s="820"/>
      <c r="AO87" s="820"/>
      <c r="AP87" s="820"/>
      <c r="AQ87" s="820"/>
      <c r="AR87" s="820"/>
      <c r="AS87" s="820"/>
      <c r="AT87" s="820"/>
      <c r="AU87" s="820"/>
      <c r="AV87" s="820"/>
      <c r="AW87" s="820"/>
      <c r="AX87" s="820"/>
      <c r="AY87" s="820"/>
      <c r="AZ87" s="820"/>
      <c r="BA87" s="820"/>
      <c r="BB87" s="820"/>
      <c r="BC87" s="820"/>
      <c r="BD87" s="820"/>
      <c r="BE87" s="164"/>
    </row>
    <row r="88" spans="2:59" ht="6" customHeight="1">
      <c r="B88" s="609"/>
      <c r="C88" s="145"/>
      <c r="D88" s="809"/>
      <c r="E88" s="809"/>
      <c r="F88" s="820"/>
      <c r="G88" s="820"/>
      <c r="H88" s="820"/>
      <c r="I88" s="820"/>
      <c r="J88" s="820"/>
      <c r="K88" s="820"/>
      <c r="L88" s="820"/>
      <c r="M88" s="820"/>
      <c r="N88" s="820"/>
      <c r="O88" s="820"/>
      <c r="P88" s="820"/>
      <c r="Q88" s="820"/>
      <c r="R88" s="820"/>
      <c r="S88" s="820"/>
      <c r="T88" s="820"/>
      <c r="U88" s="820"/>
      <c r="V88" s="820"/>
      <c r="W88" s="820"/>
      <c r="X88" s="820"/>
      <c r="Y88" s="820"/>
      <c r="Z88" s="820"/>
      <c r="AA88" s="820"/>
      <c r="AB88" s="820"/>
      <c r="AC88" s="820"/>
      <c r="AD88" s="820"/>
      <c r="AE88" s="820"/>
      <c r="AF88" s="820"/>
      <c r="AG88" s="820"/>
      <c r="AH88" s="820"/>
      <c r="AI88" s="820"/>
      <c r="AJ88" s="820"/>
      <c r="AK88" s="820"/>
      <c r="AL88" s="820"/>
      <c r="AM88" s="820"/>
      <c r="AN88" s="820"/>
      <c r="AO88" s="820"/>
      <c r="AP88" s="820"/>
      <c r="AQ88" s="820"/>
      <c r="AR88" s="820"/>
      <c r="AS88" s="820"/>
      <c r="AT88" s="820"/>
      <c r="AU88" s="820"/>
      <c r="AV88" s="820"/>
      <c r="AW88" s="820"/>
      <c r="AX88" s="820"/>
      <c r="AY88" s="820"/>
      <c r="AZ88" s="820"/>
      <c r="BA88" s="820"/>
      <c r="BB88" s="820"/>
      <c r="BC88" s="465"/>
      <c r="BE88" s="164"/>
      <c r="BF88" s="104"/>
    </row>
    <row r="89" spans="2:59" s="2" customFormat="1" ht="3.75" customHeight="1">
      <c r="B89" s="607"/>
      <c r="C89" s="16"/>
      <c r="D89" s="933"/>
      <c r="E89" s="933"/>
      <c r="F89" s="933"/>
      <c r="G89" s="933"/>
      <c r="H89" s="933"/>
      <c r="I89" s="933"/>
      <c r="J89" s="933"/>
      <c r="K89" s="933"/>
      <c r="L89" s="933"/>
      <c r="M89" s="933"/>
      <c r="N89" s="933"/>
      <c r="O89" s="933"/>
      <c r="P89" s="933"/>
      <c r="Q89" s="933"/>
      <c r="R89" s="933"/>
      <c r="S89" s="933"/>
      <c r="T89" s="933"/>
      <c r="U89" s="933"/>
      <c r="V89" s="933"/>
      <c r="W89" s="933"/>
      <c r="X89" s="933"/>
      <c r="Y89" s="933"/>
      <c r="Z89" s="933"/>
      <c r="AA89" s="933"/>
      <c r="AB89" s="933"/>
      <c r="AC89" s="933"/>
      <c r="AD89" s="933"/>
      <c r="AE89" s="933"/>
      <c r="AF89" s="933"/>
      <c r="AG89" s="933"/>
      <c r="AH89" s="933"/>
      <c r="AI89" s="933"/>
      <c r="AJ89" s="933"/>
      <c r="AK89" s="933"/>
      <c r="AL89" s="933"/>
      <c r="AM89" s="933"/>
      <c r="AN89" s="933"/>
      <c r="AO89" s="933"/>
      <c r="AP89" s="933"/>
      <c r="AQ89" s="933"/>
      <c r="AR89" s="933"/>
      <c r="AS89" s="933"/>
      <c r="AT89" s="933"/>
      <c r="AU89" s="933"/>
      <c r="AV89" s="933"/>
      <c r="AW89" s="933"/>
      <c r="AX89" s="933"/>
      <c r="AY89" s="933"/>
      <c r="AZ89" s="17"/>
      <c r="BA89" s="17"/>
      <c r="BB89" s="17"/>
      <c r="BC89" s="17"/>
      <c r="BD89" s="17"/>
      <c r="BE89" s="18"/>
      <c r="BF89" s="3"/>
    </row>
    <row r="90" spans="2:59" ht="3.75" customHeight="1">
      <c r="B90" s="209"/>
      <c r="C90" s="151"/>
      <c r="D90" s="151"/>
      <c r="E90" s="151"/>
      <c r="F90" s="151"/>
      <c r="G90" s="151"/>
      <c r="H90" s="151"/>
      <c r="I90" s="151"/>
      <c r="J90" s="151"/>
      <c r="K90" s="151"/>
      <c r="L90" s="151"/>
      <c r="M90" s="151"/>
      <c r="N90" s="151"/>
      <c r="O90" s="151"/>
      <c r="P90" s="151"/>
      <c r="Q90" s="151"/>
      <c r="R90" s="151"/>
      <c r="S90" s="151"/>
      <c r="T90" s="151"/>
      <c r="U90" s="151"/>
      <c r="V90" s="151"/>
      <c r="W90" s="151"/>
      <c r="X90" s="151"/>
      <c r="Y90" s="151"/>
      <c r="Z90" s="151"/>
      <c r="AA90" s="151"/>
      <c r="AB90" s="151"/>
      <c r="AC90" s="151"/>
      <c r="AD90" s="151"/>
      <c r="AE90" s="151"/>
      <c r="AF90" s="151"/>
      <c r="AG90" s="151"/>
      <c r="AH90" s="151"/>
      <c r="AI90" s="151"/>
      <c r="AJ90" s="151"/>
      <c r="AK90" s="151"/>
      <c r="AL90" s="151"/>
      <c r="AM90" s="151"/>
      <c r="AN90" s="151"/>
      <c r="AO90" s="151"/>
      <c r="AP90" s="151"/>
      <c r="AQ90" s="151"/>
      <c r="AR90" s="151"/>
      <c r="AS90" s="151"/>
      <c r="AT90" s="151"/>
      <c r="AU90" s="151"/>
      <c r="AV90" s="151"/>
      <c r="AW90" s="151"/>
      <c r="AX90" s="151"/>
      <c r="AY90" s="151"/>
      <c r="AZ90" s="151"/>
      <c r="BA90" s="151"/>
      <c r="BB90" s="151"/>
      <c r="BC90" s="151"/>
      <c r="BD90" s="151"/>
      <c r="BE90" s="164"/>
    </row>
    <row r="91" spans="2:59" ht="15.6" customHeight="1">
      <c r="B91" s="817" t="s">
        <v>49</v>
      </c>
      <c r="C91" s="818"/>
      <c r="D91" s="818"/>
      <c r="E91" s="818"/>
      <c r="F91" s="818"/>
      <c r="G91" s="818"/>
      <c r="H91" s="818"/>
      <c r="I91" s="818"/>
      <c r="J91" s="818"/>
      <c r="K91" s="818"/>
      <c r="L91" s="818"/>
      <c r="M91" s="818"/>
      <c r="N91" s="818"/>
      <c r="O91" s="818"/>
      <c r="P91" s="818"/>
      <c r="Q91" s="810"/>
      <c r="R91" s="810"/>
      <c r="S91" s="810"/>
      <c r="T91" s="810"/>
      <c r="U91" s="810"/>
      <c r="V91" s="810"/>
      <c r="W91" s="810"/>
      <c r="X91" s="145"/>
      <c r="Y91" s="145"/>
      <c r="Z91" s="145"/>
      <c r="AA91" s="145"/>
      <c r="AB91" s="145"/>
      <c r="AC91" s="910" t="s">
        <v>13946</v>
      </c>
      <c r="AD91" s="910"/>
      <c r="AE91" s="205"/>
      <c r="AF91" s="911"/>
      <c r="AG91" s="911"/>
      <c r="AH91" s="911"/>
      <c r="AI91" s="911"/>
      <c r="AJ91" s="911"/>
      <c r="AK91" s="911"/>
      <c r="AL91" s="911"/>
      <c r="AM91" s="911"/>
      <c r="AN91" s="911"/>
      <c r="AO91" s="911"/>
      <c r="AP91" s="911"/>
      <c r="AQ91" s="911"/>
      <c r="AR91" s="911"/>
      <c r="AS91" s="145"/>
      <c r="AT91" s="145"/>
      <c r="AU91" s="145"/>
      <c r="AV91" s="910" t="s">
        <v>50</v>
      </c>
      <c r="AW91" s="910"/>
      <c r="AX91" s="910"/>
      <c r="AY91" s="910"/>
      <c r="AZ91" s="910"/>
      <c r="BA91" s="910"/>
      <c r="BB91" s="145"/>
      <c r="BC91" s="145"/>
      <c r="BD91" s="145"/>
      <c r="BE91" s="164"/>
    </row>
    <row r="92" spans="2:59" ht="6" customHeight="1">
      <c r="B92" s="211"/>
      <c r="C92" s="145"/>
      <c r="D92" s="145"/>
      <c r="E92" s="145"/>
      <c r="F92" s="145"/>
      <c r="G92" s="145"/>
      <c r="H92" s="145"/>
      <c r="I92" s="145"/>
      <c r="J92" s="145"/>
      <c r="K92" s="145"/>
      <c r="L92" s="145"/>
      <c r="M92" s="145"/>
      <c r="N92" s="145"/>
      <c r="O92" s="145"/>
      <c r="P92" s="145"/>
      <c r="Q92" s="816"/>
      <c r="R92" s="816"/>
      <c r="S92" s="816"/>
      <c r="T92" s="816"/>
      <c r="U92" s="816"/>
      <c r="V92" s="816"/>
      <c r="W92" s="816"/>
      <c r="X92" s="145"/>
      <c r="Y92" s="145"/>
      <c r="Z92" s="145"/>
      <c r="AA92" s="145"/>
      <c r="AB92" s="145"/>
      <c r="AC92" s="390"/>
      <c r="AD92" s="391"/>
      <c r="AE92" s="388"/>
      <c r="AF92" s="388"/>
      <c r="AG92" s="388"/>
      <c r="AH92" s="388"/>
      <c r="AI92" s="388"/>
      <c r="AJ92" s="388"/>
      <c r="AK92" s="389"/>
      <c r="AL92" s="388"/>
      <c r="AM92" s="388"/>
      <c r="AN92" s="388"/>
      <c r="AO92" s="388"/>
      <c r="AP92" s="388"/>
      <c r="AQ92" s="388"/>
      <c r="AR92" s="145"/>
      <c r="AS92" s="145"/>
      <c r="AT92" s="145"/>
      <c r="AU92" s="145"/>
      <c r="AV92" s="145"/>
      <c r="AW92" s="145"/>
      <c r="AX92" s="145"/>
      <c r="AY92" s="145"/>
      <c r="AZ92" s="145"/>
      <c r="BA92" s="145"/>
      <c r="BB92" s="145"/>
      <c r="BC92" s="145"/>
      <c r="BD92" s="145"/>
      <c r="BE92" s="164"/>
    </row>
    <row r="93" spans="2:59" ht="16.899999999999999" customHeight="1">
      <c r="B93" s="211"/>
      <c r="C93" s="145"/>
      <c r="D93" s="145"/>
      <c r="E93" s="145"/>
      <c r="F93" s="145"/>
      <c r="G93" s="145"/>
      <c r="H93" s="145"/>
      <c r="I93" s="145"/>
      <c r="J93" s="145"/>
      <c r="K93" s="145"/>
      <c r="L93" s="145"/>
      <c r="M93" s="145"/>
      <c r="N93" s="145"/>
      <c r="O93" s="145"/>
      <c r="P93" s="145"/>
      <c r="Q93" s="145"/>
      <c r="R93" s="145"/>
      <c r="S93" s="145"/>
      <c r="T93" s="145"/>
      <c r="U93" s="145"/>
      <c r="V93" s="145"/>
      <c r="W93" s="145"/>
      <c r="X93" s="145"/>
      <c r="Y93" s="145"/>
      <c r="Z93" s="145"/>
      <c r="AA93" s="145"/>
      <c r="AB93" s="145"/>
      <c r="AC93" s="910" t="s">
        <v>13947</v>
      </c>
      <c r="AD93" s="910"/>
      <c r="AE93" s="205"/>
      <c r="AF93" s="911"/>
      <c r="AG93" s="911"/>
      <c r="AH93" s="911"/>
      <c r="AI93" s="911"/>
      <c r="AJ93" s="911"/>
      <c r="AK93" s="911"/>
      <c r="AL93" s="911"/>
      <c r="AM93" s="911"/>
      <c r="AN93" s="911"/>
      <c r="AO93" s="911"/>
      <c r="AP93" s="911"/>
      <c r="AQ93" s="911"/>
      <c r="AR93" s="911"/>
      <c r="AS93" s="145"/>
      <c r="AT93" s="811"/>
      <c r="AU93" s="811"/>
      <c r="AV93" s="811"/>
      <c r="AW93" s="811"/>
      <c r="AX93" s="811"/>
      <c r="AY93" s="811"/>
      <c r="AZ93" s="811"/>
      <c r="BA93" s="811"/>
      <c r="BB93" s="811"/>
      <c r="BC93" s="811"/>
      <c r="BD93" s="811"/>
      <c r="BE93" s="164"/>
    </row>
    <row r="94" spans="2:59" ht="4.5" customHeight="1">
      <c r="B94" s="212"/>
      <c r="C94" s="165"/>
      <c r="D94" s="165"/>
      <c r="E94" s="165"/>
      <c r="F94" s="165"/>
      <c r="G94" s="165"/>
      <c r="H94" s="165"/>
      <c r="I94" s="165"/>
      <c r="J94" s="165"/>
      <c r="K94" s="165"/>
      <c r="L94" s="165"/>
      <c r="M94" s="165"/>
      <c r="N94" s="165"/>
      <c r="O94" s="165"/>
      <c r="P94" s="165"/>
      <c r="Q94" s="165"/>
      <c r="R94" s="165"/>
      <c r="S94" s="165"/>
      <c r="T94" s="165"/>
      <c r="U94" s="165"/>
      <c r="V94" s="165"/>
      <c r="W94" s="165"/>
      <c r="X94" s="165"/>
      <c r="Y94" s="165"/>
      <c r="Z94" s="165"/>
      <c r="AA94" s="165"/>
      <c r="AB94" s="165"/>
      <c r="AC94" s="165"/>
      <c r="AD94" s="165"/>
      <c r="AE94" s="165"/>
      <c r="AF94" s="165"/>
      <c r="AG94" s="165"/>
      <c r="AH94" s="165"/>
      <c r="AI94" s="165"/>
      <c r="AJ94" s="165"/>
      <c r="AK94" s="165"/>
      <c r="AL94" s="165"/>
      <c r="AM94" s="165"/>
      <c r="AN94" s="165"/>
      <c r="AO94" s="165"/>
      <c r="AP94" s="165"/>
      <c r="AQ94" s="165"/>
      <c r="AR94" s="165"/>
      <c r="AS94" s="165"/>
      <c r="AT94" s="165"/>
      <c r="AU94" s="165"/>
      <c r="AV94" s="165"/>
      <c r="AW94" s="165"/>
      <c r="AX94" s="165"/>
      <c r="AY94" s="165"/>
      <c r="AZ94" s="165"/>
      <c r="BA94" s="165"/>
      <c r="BB94" s="165"/>
      <c r="BC94" s="165"/>
      <c r="BD94" s="165"/>
      <c r="BE94" s="166"/>
      <c r="BG94" s="291"/>
    </row>
    <row r="95" spans="2:59" ht="6" customHeight="1" thickBot="1"/>
    <row r="96" spans="2:59" ht="4.5" customHeight="1">
      <c r="B96" s="467"/>
      <c r="C96" s="468"/>
      <c r="D96" s="468"/>
      <c r="E96" s="468"/>
      <c r="F96" s="468"/>
      <c r="G96" s="468"/>
      <c r="H96" s="468"/>
      <c r="I96" s="468"/>
      <c r="J96" s="468"/>
      <c r="K96" s="468"/>
      <c r="L96" s="468"/>
      <c r="M96" s="468"/>
      <c r="N96" s="468"/>
      <c r="O96" s="468"/>
      <c r="P96" s="468"/>
      <c r="Q96" s="468"/>
      <c r="R96" s="468"/>
      <c r="S96" s="468"/>
      <c r="T96" s="468"/>
      <c r="U96" s="468"/>
      <c r="V96" s="468"/>
      <c r="W96" s="468"/>
      <c r="X96" s="468"/>
      <c r="Y96" s="468"/>
      <c r="Z96" s="468"/>
      <c r="AA96" s="468"/>
      <c r="AB96" s="468"/>
      <c r="AC96" s="468"/>
      <c r="AD96" s="468"/>
      <c r="AE96" s="468"/>
      <c r="AF96" s="468"/>
      <c r="AG96" s="468"/>
      <c r="AH96" s="468"/>
      <c r="AI96" s="468"/>
      <c r="AJ96" s="468"/>
      <c r="AK96" s="468"/>
      <c r="AL96" s="468"/>
      <c r="AM96" s="468"/>
      <c r="AN96" s="468"/>
      <c r="AO96" s="468"/>
      <c r="AP96" s="468"/>
      <c r="AQ96" s="468"/>
      <c r="AR96" s="468"/>
      <c r="AS96" s="468"/>
      <c r="AT96" s="468"/>
      <c r="AU96" s="468"/>
      <c r="AV96" s="468"/>
      <c r="AW96" s="468"/>
      <c r="AX96" s="468"/>
      <c r="AY96" s="468"/>
      <c r="AZ96" s="468"/>
      <c r="BA96" s="468"/>
      <c r="BB96" s="468"/>
      <c r="BC96" s="468"/>
      <c r="BD96" s="468"/>
      <c r="BE96" s="469"/>
    </row>
    <row r="97" spans="1:60" s="106" customFormat="1" ht="17.45" customHeight="1">
      <c r="B97" s="952" t="s">
        <v>13997</v>
      </c>
      <c r="C97" s="953"/>
      <c r="D97" s="953"/>
      <c r="E97" s="953"/>
      <c r="F97" s="953"/>
      <c r="G97" s="953"/>
      <c r="H97" s="953"/>
      <c r="I97" s="953"/>
      <c r="J97" s="953"/>
      <c r="K97" s="953"/>
      <c r="L97" s="953"/>
      <c r="M97" s="273"/>
      <c r="N97" s="819" t="s">
        <v>51</v>
      </c>
      <c r="O97" s="819"/>
      <c r="P97" s="819"/>
      <c r="Q97" s="819"/>
      <c r="R97" s="819"/>
      <c r="S97" s="819"/>
      <c r="T97" s="819"/>
      <c r="U97" s="819"/>
      <c r="V97" s="819"/>
      <c r="W97" s="819"/>
      <c r="X97" s="819"/>
      <c r="Y97" s="819"/>
      <c r="Z97" s="205"/>
      <c r="AA97" s="205"/>
      <c r="AB97" s="205"/>
      <c r="AC97" s="205"/>
      <c r="AD97" s="205"/>
      <c r="AE97" s="205"/>
      <c r="AF97" s="205"/>
      <c r="AG97" s="205"/>
      <c r="AH97" s="205"/>
      <c r="AI97" s="205"/>
      <c r="AJ97" s="205"/>
      <c r="AK97" s="205"/>
      <c r="AL97" s="205"/>
      <c r="AM97" s="205"/>
      <c r="AN97" s="205"/>
      <c r="AO97" s="205"/>
      <c r="AP97" s="205"/>
      <c r="AQ97" s="205"/>
      <c r="AR97" s="205"/>
      <c r="AS97" s="205"/>
      <c r="AT97" s="205"/>
      <c r="AU97" s="205"/>
      <c r="AV97" s="205"/>
      <c r="AW97" s="205"/>
      <c r="AX97" s="205"/>
      <c r="AY97" s="205"/>
      <c r="AZ97" s="205"/>
      <c r="BA97" s="205"/>
      <c r="BB97" s="205"/>
      <c r="BC97" s="205"/>
      <c r="BD97" s="205"/>
      <c r="BE97" s="275"/>
      <c r="BF97" s="105"/>
    </row>
    <row r="98" spans="1:60" s="106" customFormat="1" ht="3" customHeight="1" thickBot="1">
      <c r="B98" s="954"/>
      <c r="C98" s="955"/>
      <c r="D98" s="955"/>
      <c r="E98" s="955"/>
      <c r="F98" s="955"/>
      <c r="G98" s="955"/>
      <c r="H98" s="955"/>
      <c r="I98" s="955"/>
      <c r="J98" s="955"/>
      <c r="K98" s="955"/>
      <c r="L98" s="955"/>
      <c r="M98" s="273"/>
      <c r="N98" s="273"/>
      <c r="O98" s="273"/>
      <c r="P98" s="273"/>
      <c r="Q98" s="273"/>
      <c r="R98" s="273"/>
      <c r="S98" s="273"/>
      <c r="T98" s="273"/>
      <c r="U98" s="273"/>
      <c r="V98" s="274"/>
      <c r="W98" s="274"/>
      <c r="X98" s="205"/>
      <c r="Y98" s="205"/>
      <c r="Z98" s="205"/>
      <c r="AA98" s="205"/>
      <c r="AB98" s="205"/>
      <c r="AC98" s="205"/>
      <c r="AD98" s="205"/>
      <c r="AE98" s="205"/>
      <c r="AF98" s="205"/>
      <c r="AG98" s="205"/>
      <c r="AH98" s="205"/>
      <c r="AI98" s="205"/>
      <c r="AJ98" s="205"/>
      <c r="AK98" s="205"/>
      <c r="AL98" s="205"/>
      <c r="AM98" s="205"/>
      <c r="AN98" s="205"/>
      <c r="AO98" s="205"/>
      <c r="AP98" s="205"/>
      <c r="AQ98" s="205"/>
      <c r="AR98" s="205"/>
      <c r="AS98" s="205"/>
      <c r="AT98" s="205"/>
      <c r="AU98" s="205"/>
      <c r="AV98" s="205"/>
      <c r="AW98" s="205"/>
      <c r="AX98" s="205"/>
      <c r="AY98" s="205"/>
      <c r="AZ98" s="205"/>
      <c r="BA98" s="205"/>
      <c r="BB98" s="205"/>
      <c r="BC98" s="205"/>
      <c r="BD98" s="205"/>
      <c r="BE98" s="275"/>
      <c r="BF98" s="105"/>
    </row>
    <row r="99" spans="1:60" s="106" customFormat="1" ht="22.5" customHeight="1">
      <c r="B99" s="954"/>
      <c r="C99" s="955"/>
      <c r="D99" s="955"/>
      <c r="E99" s="955"/>
      <c r="F99" s="955"/>
      <c r="G99" s="955"/>
      <c r="H99" s="955"/>
      <c r="I99" s="955"/>
      <c r="J99" s="955"/>
      <c r="K99" s="955"/>
      <c r="L99" s="955"/>
      <c r="M99" s="273"/>
      <c r="N99" s="812"/>
      <c r="O99" s="813"/>
      <c r="P99" s="813"/>
      <c r="Q99" s="813"/>
      <c r="R99" s="813"/>
      <c r="S99" s="813"/>
      <c r="T99" s="813"/>
      <c r="U99" s="813"/>
      <c r="V99" s="813"/>
      <c r="W99" s="813"/>
      <c r="X99" s="813"/>
      <c r="Y99" s="813"/>
      <c r="Z99" s="813"/>
      <c r="AA99" s="813"/>
      <c r="AB99" s="813"/>
      <c r="AC99" s="813"/>
      <c r="AD99" s="813"/>
      <c r="AE99" s="813"/>
      <c r="AF99" s="813"/>
      <c r="AG99" s="813"/>
      <c r="AH99" s="813"/>
      <c r="AI99" s="813"/>
      <c r="AJ99" s="813"/>
      <c r="AK99" s="813"/>
      <c r="AL99" s="813"/>
      <c r="AM99" s="813"/>
      <c r="AN99" s="814"/>
      <c r="AO99" s="205"/>
      <c r="AP99" s="815"/>
      <c r="AQ99" s="815"/>
      <c r="AR99" s="815"/>
      <c r="AS99" s="815"/>
      <c r="AT99" s="815"/>
      <c r="AU99" s="815"/>
      <c r="AV99" s="815"/>
      <c r="AW99" s="815"/>
      <c r="AX99" s="815"/>
      <c r="AY99" s="815"/>
      <c r="AZ99" s="815"/>
      <c r="BA99" s="815"/>
      <c r="BB99" s="815"/>
      <c r="BC99" s="815"/>
      <c r="BD99" s="815"/>
      <c r="BE99" s="275"/>
      <c r="BF99" s="105"/>
    </row>
    <row r="100" spans="1:60" ht="15" customHeight="1">
      <c r="B100" s="470"/>
      <c r="C100" s="298"/>
      <c r="D100" s="298"/>
      <c r="E100" s="298"/>
      <c r="F100" s="298"/>
      <c r="G100" s="298"/>
      <c r="H100" s="298"/>
      <c r="I100" s="298"/>
      <c r="J100" s="298"/>
      <c r="K100" s="298"/>
      <c r="L100" s="298"/>
      <c r="M100" s="145"/>
      <c r="N100" s="296">
        <v>1</v>
      </c>
      <c r="O100" s="797" t="str">
        <f>"ENVIE PARA O ENDEREÇO DE EMAIL  "</f>
        <v xml:space="preserve">ENVIE PARA O ENDEREÇO DE EMAIL  </v>
      </c>
      <c r="P100" s="797"/>
      <c r="Q100" s="797"/>
      <c r="R100" s="797"/>
      <c r="S100" s="797"/>
      <c r="T100" s="797"/>
      <c r="U100" s="797"/>
      <c r="V100" s="797"/>
      <c r="W100" s="797"/>
      <c r="X100" s="797"/>
      <c r="Y100" s="797"/>
      <c r="Z100" s="797"/>
      <c r="AA100" s="797"/>
      <c r="AB100" s="797"/>
      <c r="AC100" s="797"/>
      <c r="AD100" s="798" t="str">
        <f>IF($BA$12="","",VLOOKUP($BA$12,Tabelas!$DD$2:$EL$91,10,0))</f>
        <v/>
      </c>
      <c r="AE100" s="798"/>
      <c r="AF100" s="798"/>
      <c r="AG100" s="798"/>
      <c r="AH100" s="798"/>
      <c r="AI100" s="798"/>
      <c r="AJ100" s="798"/>
      <c r="AK100" s="798"/>
      <c r="AL100" s="798"/>
      <c r="AM100" s="798"/>
      <c r="AN100" s="799"/>
      <c r="AO100" s="145"/>
      <c r="AP100" s="773"/>
      <c r="AQ100" s="949"/>
      <c r="AR100" s="949"/>
      <c r="AS100" s="949"/>
      <c r="AT100" s="949"/>
      <c r="AU100" s="949"/>
      <c r="AV100" s="949"/>
      <c r="AW100" s="949"/>
      <c r="AX100" s="949"/>
      <c r="AY100" s="949"/>
      <c r="AZ100" s="949"/>
      <c r="BA100" s="949"/>
      <c r="BB100" s="949"/>
      <c r="BC100" s="949"/>
      <c r="BD100" s="949"/>
      <c r="BE100" s="272"/>
      <c r="BG100" s="654"/>
      <c r="BH100" s="291"/>
    </row>
    <row r="101" spans="1:60" ht="17.45" customHeight="1">
      <c r="B101" s="471"/>
      <c r="C101" s="145"/>
      <c r="D101" s="145"/>
      <c r="E101" s="145"/>
      <c r="F101" s="145"/>
      <c r="G101" s="145"/>
      <c r="H101" s="145"/>
      <c r="I101" s="145"/>
      <c r="J101" s="145"/>
      <c r="K101" s="145"/>
      <c r="L101" s="145"/>
      <c r="M101" s="145"/>
      <c r="N101" s="285"/>
      <c r="O101" s="145"/>
      <c r="P101" s="145"/>
      <c r="Q101" s="641" t="s">
        <v>13998</v>
      </c>
      <c r="R101" s="641"/>
      <c r="S101" s="641"/>
      <c r="T101" s="641"/>
      <c r="U101" s="641"/>
      <c r="V101" s="641"/>
      <c r="W101" s="641"/>
      <c r="X101" s="641"/>
      <c r="Y101" s="641"/>
      <c r="Z101" s="641"/>
      <c r="AA101" s="641"/>
      <c r="AB101" s="641"/>
      <c r="AC101" s="641"/>
      <c r="AD101" s="641"/>
      <c r="AE101" s="641"/>
      <c r="AF101" s="641"/>
      <c r="AG101" s="641"/>
      <c r="AH101" s="641"/>
      <c r="AI101" s="641"/>
      <c r="AJ101" s="641"/>
      <c r="AK101" s="641"/>
      <c r="AL101" s="641"/>
      <c r="AM101" s="641"/>
      <c r="AN101" s="642"/>
      <c r="AO101" s="145"/>
      <c r="AP101" s="207"/>
      <c r="AQ101" s="950"/>
      <c r="AR101" s="950"/>
      <c r="AS101" s="951"/>
      <c r="AT101" s="951"/>
      <c r="AU101" s="951"/>
      <c r="AV101" s="951"/>
      <c r="AW101" s="951"/>
      <c r="AX101" s="951"/>
      <c r="AY101" s="951"/>
      <c r="AZ101" s="951"/>
      <c r="BA101" s="951"/>
      <c r="BB101" s="951"/>
      <c r="BC101" s="951"/>
      <c r="BD101" s="951"/>
      <c r="BE101" s="272"/>
      <c r="BH101" s="291"/>
    </row>
    <row r="102" spans="1:60" ht="17.45" customHeight="1">
      <c r="B102" s="471"/>
      <c r="C102" s="145"/>
      <c r="D102" s="145"/>
      <c r="E102" s="145"/>
      <c r="F102" s="145"/>
      <c r="G102" s="145"/>
      <c r="H102" s="145"/>
      <c r="I102" s="145"/>
      <c r="J102" s="145"/>
      <c r="K102" s="145"/>
      <c r="L102" s="145"/>
      <c r="M102" s="145"/>
      <c r="N102" s="292"/>
      <c r="O102" s="273"/>
      <c r="P102" s="273"/>
      <c r="Q102" s="641"/>
      <c r="R102" s="641"/>
      <c r="S102" s="641"/>
      <c r="T102" s="641"/>
      <c r="U102" s="641"/>
      <c r="V102" s="641"/>
      <c r="W102" s="641"/>
      <c r="X102" s="641"/>
      <c r="Y102" s="641"/>
      <c r="Z102" s="641"/>
      <c r="AA102" s="641"/>
      <c r="AB102" s="641"/>
      <c r="AC102" s="641"/>
      <c r="AD102" s="641"/>
      <c r="AE102" s="641"/>
      <c r="AF102" s="641"/>
      <c r="AG102" s="641"/>
      <c r="AH102" s="641"/>
      <c r="AI102" s="641"/>
      <c r="AJ102" s="641"/>
      <c r="AK102" s="641"/>
      <c r="AL102" s="641"/>
      <c r="AM102" s="641"/>
      <c r="AN102" s="642"/>
      <c r="AO102" s="145"/>
      <c r="AP102" s="773"/>
      <c r="AQ102" s="925"/>
      <c r="AR102" s="925"/>
      <c r="AS102" s="925"/>
      <c r="AT102" s="925"/>
      <c r="AU102" s="925"/>
      <c r="AV102" s="925"/>
      <c r="AW102" s="925"/>
      <c r="AX102" s="948"/>
      <c r="AY102" s="948"/>
      <c r="AZ102" s="948"/>
      <c r="BA102" s="948"/>
      <c r="BB102" s="948"/>
      <c r="BC102" s="948"/>
      <c r="BD102" s="948"/>
      <c r="BE102" s="272"/>
      <c r="BH102" s="291"/>
    </row>
    <row r="103" spans="1:60" ht="13.15" customHeight="1" thickBot="1">
      <c r="B103" s="471"/>
      <c r="C103" s="145"/>
      <c r="D103" s="145"/>
      <c r="E103" s="145"/>
      <c r="F103" s="145"/>
      <c r="G103" s="145"/>
      <c r="H103" s="145"/>
      <c r="I103" s="145"/>
      <c r="J103" s="145"/>
      <c r="K103" s="145"/>
      <c r="L103" s="145"/>
      <c r="M103" s="145"/>
      <c r="N103" s="293"/>
      <c r="O103" s="294"/>
      <c r="P103" s="294"/>
      <c r="Q103" s="945"/>
      <c r="R103" s="945"/>
      <c r="S103" s="945"/>
      <c r="T103" s="945"/>
      <c r="U103" s="945"/>
      <c r="V103" s="945"/>
      <c r="W103" s="945"/>
      <c r="X103" s="945"/>
      <c r="Y103" s="945"/>
      <c r="Z103" s="945"/>
      <c r="AA103" s="945"/>
      <c r="AB103" s="945"/>
      <c r="AC103" s="945"/>
      <c r="AD103" s="945"/>
      <c r="AE103" s="945"/>
      <c r="AF103" s="945"/>
      <c r="AG103" s="945"/>
      <c r="AH103" s="945"/>
      <c r="AI103" s="945"/>
      <c r="AJ103" s="945"/>
      <c r="AK103" s="945"/>
      <c r="AL103" s="945"/>
      <c r="AM103" s="945"/>
      <c r="AN103" s="946"/>
      <c r="AO103" s="145"/>
      <c r="AP103" s="207"/>
      <c r="AQ103" s="769"/>
      <c r="AR103" s="770"/>
      <c r="AS103" s="771"/>
      <c r="AT103" s="771"/>
      <c r="AU103" s="771"/>
      <c r="AV103" s="771"/>
      <c r="AW103" s="771"/>
      <c r="AX103" s="771"/>
      <c r="AY103" s="771"/>
      <c r="AZ103" s="771"/>
      <c r="BA103" s="771"/>
      <c r="BB103" s="771"/>
      <c r="BC103" s="771"/>
      <c r="BD103" s="771"/>
      <c r="BE103" s="272"/>
      <c r="BG103" s="653"/>
      <c r="BH103" s="291"/>
    </row>
    <row r="104" spans="1:60" ht="17.45" customHeight="1">
      <c r="B104" s="471"/>
      <c r="C104" s="145"/>
      <c r="D104" s="145"/>
      <c r="E104" s="145"/>
      <c r="F104" s="145"/>
      <c r="G104" s="145"/>
      <c r="H104" s="145"/>
      <c r="I104" s="145"/>
      <c r="J104" s="145"/>
      <c r="K104" s="145"/>
      <c r="L104" s="145"/>
      <c r="M104" s="145"/>
      <c r="N104" s="468"/>
      <c r="O104" s="468"/>
      <c r="P104" s="468"/>
      <c r="Q104" s="468"/>
      <c r="R104" s="468"/>
      <c r="S104" s="468"/>
      <c r="T104" s="468"/>
      <c r="U104" s="468"/>
      <c r="V104" s="468"/>
      <c r="W104" s="468"/>
      <c r="X104" s="468"/>
      <c r="Y104" s="468"/>
      <c r="Z104" s="468"/>
      <c r="AA104" s="468"/>
      <c r="AB104" s="468"/>
      <c r="AC104" s="468"/>
      <c r="AD104" s="468"/>
      <c r="AE104" s="468"/>
      <c r="AF104" s="468"/>
      <c r="AG104" s="468"/>
      <c r="AH104" s="468"/>
      <c r="AI104" s="468"/>
      <c r="AJ104" s="468"/>
      <c r="AK104" s="468"/>
      <c r="AL104" s="468"/>
      <c r="AM104" s="468"/>
      <c r="AN104" s="468"/>
      <c r="AO104" s="145"/>
      <c r="AP104" s="207"/>
      <c r="AQ104" s="207"/>
      <c r="AR104" s="772"/>
      <c r="AS104" s="947"/>
      <c r="AT104" s="947"/>
      <c r="AU104" s="947"/>
      <c r="AV104" s="947"/>
      <c r="AW104" s="947"/>
      <c r="AX104" s="947"/>
      <c r="AY104" s="947"/>
      <c r="AZ104" s="947"/>
      <c r="BA104" s="947"/>
      <c r="BB104" s="947"/>
      <c r="BC104" s="947"/>
      <c r="BD104" s="947"/>
      <c r="BE104" s="272"/>
      <c r="BH104" s="291"/>
    </row>
    <row r="105" spans="1:60" ht="4.9000000000000004" customHeight="1">
      <c r="B105" s="471"/>
      <c r="C105" s="145"/>
      <c r="D105" s="145"/>
      <c r="E105" s="145"/>
      <c r="F105" s="145"/>
      <c r="G105" s="145"/>
      <c r="H105" s="145"/>
      <c r="I105" s="145"/>
      <c r="J105" s="145"/>
      <c r="K105" s="145"/>
      <c r="L105" s="145"/>
      <c r="M105" s="145"/>
      <c r="N105" s="145"/>
      <c r="O105" s="145"/>
      <c r="P105" s="145"/>
      <c r="Q105" s="145"/>
      <c r="R105" s="145"/>
      <c r="S105" s="284"/>
      <c r="T105" s="145"/>
      <c r="U105" s="145"/>
      <c r="V105" s="145"/>
      <c r="W105" s="145"/>
      <c r="X105" s="145"/>
      <c r="Y105" s="145"/>
      <c r="Z105" s="145"/>
      <c r="AA105" s="145"/>
      <c r="AB105" s="145"/>
      <c r="AC105" s="145"/>
      <c r="AD105" s="145"/>
      <c r="AE105" s="145"/>
      <c r="AF105" s="145"/>
      <c r="AG105" s="145"/>
      <c r="AH105" s="145"/>
      <c r="AI105" s="145"/>
      <c r="AJ105" s="145"/>
      <c r="AK105" s="145"/>
      <c r="AL105" s="145"/>
      <c r="AM105" s="145"/>
      <c r="AN105" s="145"/>
      <c r="AO105" s="145"/>
      <c r="AP105" s="774"/>
      <c r="AQ105" s="145"/>
      <c r="AR105" s="145"/>
      <c r="AS105" s="145"/>
      <c r="AT105" s="145"/>
      <c r="AU105" s="145"/>
      <c r="AV105" s="145"/>
      <c r="AW105" s="145"/>
      <c r="AX105" s="145"/>
      <c r="AY105" s="145"/>
      <c r="AZ105" s="145"/>
      <c r="BA105" s="145"/>
      <c r="BB105" s="145"/>
      <c r="BC105" s="145"/>
      <c r="BD105" s="145"/>
      <c r="BE105" s="272"/>
      <c r="BH105" s="291"/>
    </row>
    <row r="106" spans="1:60" ht="3.75" hidden="1" customHeight="1">
      <c r="B106" s="471"/>
      <c r="C106" s="145"/>
      <c r="D106" s="145"/>
      <c r="E106" s="145"/>
      <c r="F106" s="145"/>
      <c r="G106" s="145"/>
      <c r="H106" s="145"/>
      <c r="I106" s="145"/>
      <c r="J106" s="145"/>
      <c r="K106" s="145"/>
      <c r="L106" s="145"/>
      <c r="M106" s="145"/>
      <c r="N106" s="165"/>
      <c r="O106" s="165"/>
      <c r="P106" s="165"/>
      <c r="Q106" s="165"/>
      <c r="R106" s="165"/>
      <c r="S106" s="165"/>
      <c r="T106" s="165"/>
      <c r="U106" s="165"/>
      <c r="V106" s="165"/>
      <c r="W106" s="165"/>
      <c r="X106" s="165"/>
      <c r="Y106" s="165"/>
      <c r="Z106" s="165"/>
      <c r="AA106" s="165"/>
      <c r="AB106" s="165"/>
      <c r="AC106" s="165"/>
      <c r="AD106" s="165"/>
      <c r="AE106" s="165"/>
      <c r="AF106" s="165"/>
      <c r="AG106" s="165"/>
      <c r="AH106" s="165"/>
      <c r="AI106" s="165"/>
      <c r="AJ106" s="165"/>
      <c r="AK106" s="165"/>
      <c r="AL106" s="165"/>
      <c r="AM106" s="165"/>
      <c r="AN106" s="165"/>
      <c r="AO106" s="165"/>
      <c r="AP106" s="297"/>
      <c r="AQ106" s="165"/>
      <c r="AR106" s="165"/>
      <c r="AS106" s="165"/>
      <c r="AT106" s="165"/>
      <c r="AU106" s="165"/>
      <c r="AV106" s="165"/>
      <c r="AW106" s="165"/>
      <c r="AX106" s="165"/>
      <c r="AY106" s="165"/>
      <c r="AZ106" s="165"/>
      <c r="BA106" s="165"/>
      <c r="BB106" s="165"/>
      <c r="BC106" s="165"/>
      <c r="BD106" s="165"/>
      <c r="BE106" s="272"/>
      <c r="BH106" s="291"/>
    </row>
    <row r="107" spans="1:60" ht="12.75" hidden="1" customHeight="1">
      <c r="B107" s="471"/>
      <c r="C107" s="145"/>
      <c r="D107" s="145"/>
      <c r="E107" s="145"/>
      <c r="F107" s="145"/>
      <c r="G107" s="145"/>
      <c r="H107" s="145"/>
      <c r="I107" s="145"/>
      <c r="J107" s="145"/>
      <c r="K107" s="145"/>
      <c r="L107" s="145"/>
      <c r="M107" s="164"/>
      <c r="N107" s="901" t="str">
        <f>"Em alternativa, a candidatura pode ser entregue no balcão de apoio dos serviços do município de "&amp;AZ29&amp;", em articulação com a Comissão de Coordenação e Desenvolvimento Regional, I. P. (CCDR, I. P.), caso exista."</f>
        <v>Em alternativa, a candidatura pode ser entregue no balcão de apoio dos serviços do município de , em articulação com a Comissão de Coordenação e Desenvolvimento Regional, I. P. (CCDR, I. P.), caso exista.</v>
      </c>
      <c r="O107" s="902"/>
      <c r="P107" s="902"/>
      <c r="Q107" s="902"/>
      <c r="R107" s="902"/>
      <c r="S107" s="902"/>
      <c r="T107" s="902"/>
      <c r="U107" s="902"/>
      <c r="V107" s="902"/>
      <c r="W107" s="902"/>
      <c r="X107" s="902"/>
      <c r="Y107" s="902"/>
      <c r="Z107" s="902"/>
      <c r="AA107" s="902"/>
      <c r="AB107" s="902"/>
      <c r="AC107" s="902"/>
      <c r="AD107" s="902"/>
      <c r="AE107" s="902"/>
      <c r="AF107" s="902"/>
      <c r="AG107" s="902"/>
      <c r="AH107" s="902"/>
      <c r="AI107" s="902"/>
      <c r="AJ107" s="902"/>
      <c r="AK107" s="902"/>
      <c r="AL107" s="902"/>
      <c r="AM107" s="902"/>
      <c r="AN107" s="902"/>
      <c r="AO107" s="902"/>
      <c r="AP107" s="902"/>
      <c r="AQ107" s="902"/>
      <c r="AR107" s="902"/>
      <c r="AS107" s="902"/>
      <c r="AT107" s="902"/>
      <c r="AU107" s="902"/>
      <c r="AV107" s="902"/>
      <c r="AW107" s="902"/>
      <c r="AX107" s="902"/>
      <c r="AY107" s="902"/>
      <c r="AZ107" s="902"/>
      <c r="BA107" s="902"/>
      <c r="BB107" s="902"/>
      <c r="BC107" s="902"/>
      <c r="BD107" s="903"/>
      <c r="BE107" s="472"/>
    </row>
    <row r="108" spans="1:60" ht="12.75" hidden="1" customHeight="1">
      <c r="B108" s="471"/>
      <c r="C108" s="145"/>
      <c r="D108" s="145"/>
      <c r="E108" s="145"/>
      <c r="F108" s="145"/>
      <c r="G108" s="145"/>
      <c r="H108" s="145"/>
      <c r="I108" s="145"/>
      <c r="J108" s="145"/>
      <c r="K108" s="145"/>
      <c r="L108" s="145"/>
      <c r="M108" s="145"/>
      <c r="N108" s="904"/>
      <c r="O108" s="905"/>
      <c r="P108" s="905"/>
      <c r="Q108" s="905"/>
      <c r="R108" s="905"/>
      <c r="S108" s="905"/>
      <c r="T108" s="905"/>
      <c r="U108" s="905"/>
      <c r="V108" s="905"/>
      <c r="W108" s="905"/>
      <c r="X108" s="905"/>
      <c r="Y108" s="905"/>
      <c r="Z108" s="905"/>
      <c r="AA108" s="905"/>
      <c r="AB108" s="905"/>
      <c r="AC108" s="905"/>
      <c r="AD108" s="905"/>
      <c r="AE108" s="905"/>
      <c r="AF108" s="905"/>
      <c r="AG108" s="905"/>
      <c r="AH108" s="905"/>
      <c r="AI108" s="905"/>
      <c r="AJ108" s="905"/>
      <c r="AK108" s="905"/>
      <c r="AL108" s="905"/>
      <c r="AM108" s="905"/>
      <c r="AN108" s="905"/>
      <c r="AO108" s="905"/>
      <c r="AP108" s="905"/>
      <c r="AQ108" s="905"/>
      <c r="AR108" s="905"/>
      <c r="AS108" s="905"/>
      <c r="AT108" s="905"/>
      <c r="AU108" s="905"/>
      <c r="AV108" s="905"/>
      <c r="AW108" s="905"/>
      <c r="AX108" s="905"/>
      <c r="AY108" s="905"/>
      <c r="AZ108" s="905"/>
      <c r="BA108" s="905"/>
      <c r="BB108" s="905"/>
      <c r="BC108" s="905"/>
      <c r="BD108" s="906"/>
      <c r="BE108" s="272"/>
    </row>
    <row r="109" spans="1:60" ht="12.75" hidden="1" customHeight="1">
      <c r="B109" s="471"/>
      <c r="C109" s="145"/>
      <c r="D109" s="145"/>
      <c r="E109" s="145"/>
      <c r="F109" s="145"/>
      <c r="G109" s="145"/>
      <c r="H109" s="145"/>
      <c r="I109" s="145"/>
      <c r="J109" s="145"/>
      <c r="K109" s="145"/>
      <c r="L109" s="145"/>
      <c r="M109" s="145"/>
      <c r="N109" s="904"/>
      <c r="O109" s="905"/>
      <c r="P109" s="905"/>
      <c r="Q109" s="905"/>
      <c r="R109" s="905"/>
      <c r="S109" s="905"/>
      <c r="T109" s="905"/>
      <c r="U109" s="905"/>
      <c r="V109" s="905"/>
      <c r="W109" s="905"/>
      <c r="X109" s="905"/>
      <c r="Y109" s="905"/>
      <c r="Z109" s="905"/>
      <c r="AA109" s="905"/>
      <c r="AB109" s="905"/>
      <c r="AC109" s="905"/>
      <c r="AD109" s="905"/>
      <c r="AE109" s="905"/>
      <c r="AF109" s="905"/>
      <c r="AG109" s="905"/>
      <c r="AH109" s="905"/>
      <c r="AI109" s="905"/>
      <c r="AJ109" s="905"/>
      <c r="AK109" s="905"/>
      <c r="AL109" s="905"/>
      <c r="AM109" s="905"/>
      <c r="AN109" s="905"/>
      <c r="AO109" s="905"/>
      <c r="AP109" s="905"/>
      <c r="AQ109" s="905"/>
      <c r="AR109" s="905"/>
      <c r="AS109" s="905"/>
      <c r="AT109" s="905"/>
      <c r="AU109" s="905"/>
      <c r="AV109" s="905"/>
      <c r="AW109" s="905"/>
      <c r="AX109" s="905"/>
      <c r="AY109" s="905"/>
      <c r="AZ109" s="905"/>
      <c r="BA109" s="905"/>
      <c r="BB109" s="905"/>
      <c r="BC109" s="905"/>
      <c r="BD109" s="906"/>
      <c r="BE109" s="272"/>
    </row>
    <row r="110" spans="1:60" ht="12.75" hidden="1" customHeight="1">
      <c r="B110" s="471"/>
      <c r="C110" s="145"/>
      <c r="D110" s="145"/>
      <c r="E110" s="145"/>
      <c r="F110" s="145"/>
      <c r="G110" s="145"/>
      <c r="H110" s="145"/>
      <c r="I110" s="145"/>
      <c r="J110" s="145"/>
      <c r="K110" s="145"/>
      <c r="L110" s="145"/>
      <c r="M110" s="145"/>
      <c r="N110" s="907"/>
      <c r="O110" s="908"/>
      <c r="P110" s="908"/>
      <c r="Q110" s="908"/>
      <c r="R110" s="908"/>
      <c r="S110" s="908"/>
      <c r="T110" s="908"/>
      <c r="U110" s="908"/>
      <c r="V110" s="908"/>
      <c r="W110" s="908"/>
      <c r="X110" s="908"/>
      <c r="Y110" s="908"/>
      <c r="Z110" s="908"/>
      <c r="AA110" s="908"/>
      <c r="AB110" s="908"/>
      <c r="AC110" s="908"/>
      <c r="AD110" s="908"/>
      <c r="AE110" s="908"/>
      <c r="AF110" s="908"/>
      <c r="AG110" s="908"/>
      <c r="AH110" s="908"/>
      <c r="AI110" s="908"/>
      <c r="AJ110" s="908"/>
      <c r="AK110" s="908"/>
      <c r="AL110" s="908"/>
      <c r="AM110" s="908"/>
      <c r="AN110" s="908"/>
      <c r="AO110" s="908"/>
      <c r="AP110" s="908"/>
      <c r="AQ110" s="908"/>
      <c r="AR110" s="908"/>
      <c r="AS110" s="908"/>
      <c r="AT110" s="908"/>
      <c r="AU110" s="908"/>
      <c r="AV110" s="908"/>
      <c r="AW110" s="908"/>
      <c r="AX110" s="908"/>
      <c r="AY110" s="908"/>
      <c r="AZ110" s="908"/>
      <c r="BA110" s="908"/>
      <c r="BB110" s="908"/>
      <c r="BC110" s="908"/>
      <c r="BD110" s="909"/>
      <c r="BE110" s="272"/>
    </row>
    <row r="111" spans="1:60" ht="4.5" customHeight="1" thickBot="1">
      <c r="A111" s="458"/>
      <c r="B111" s="473"/>
      <c r="C111" s="294"/>
      <c r="D111" s="294"/>
      <c r="E111" s="294"/>
      <c r="F111" s="294"/>
      <c r="G111" s="294"/>
      <c r="H111" s="294"/>
      <c r="I111" s="294"/>
      <c r="J111" s="294"/>
      <c r="K111" s="294"/>
      <c r="L111" s="294"/>
      <c r="M111" s="294"/>
      <c r="N111" s="294"/>
      <c r="O111" s="294"/>
      <c r="P111" s="294"/>
      <c r="Q111" s="294"/>
      <c r="R111" s="294"/>
      <c r="S111" s="294"/>
      <c r="T111" s="294"/>
      <c r="U111" s="294"/>
      <c r="V111" s="294"/>
      <c r="W111" s="294"/>
      <c r="X111" s="294"/>
      <c r="Y111" s="294"/>
      <c r="Z111" s="294"/>
      <c r="AA111" s="294"/>
      <c r="AB111" s="294"/>
      <c r="AC111" s="294"/>
      <c r="AD111" s="294"/>
      <c r="AE111" s="294"/>
      <c r="AF111" s="294"/>
      <c r="AG111" s="294"/>
      <c r="AH111" s="294"/>
      <c r="AI111" s="294"/>
      <c r="AJ111" s="294"/>
      <c r="AK111" s="294"/>
      <c r="AL111" s="294"/>
      <c r="AM111" s="294"/>
      <c r="AN111" s="294"/>
      <c r="AO111" s="294"/>
      <c r="AP111" s="294"/>
      <c r="AQ111" s="294"/>
      <c r="AR111" s="294"/>
      <c r="AS111" s="294"/>
      <c r="AT111" s="294"/>
      <c r="AU111" s="294"/>
      <c r="AV111" s="294"/>
      <c r="AW111" s="294"/>
      <c r="AX111" s="294"/>
      <c r="AY111" s="294"/>
      <c r="AZ111" s="294"/>
      <c r="BA111" s="294"/>
      <c r="BB111" s="294"/>
      <c r="BC111" s="294"/>
      <c r="BD111" s="294"/>
      <c r="BE111" s="295"/>
    </row>
  </sheetData>
  <sheetProtection algorithmName="SHA-512" hashValue="cDp2lzjOaKD0kIWdm4350xDBYIxDOiS6Tu9KE5fZxOVogYguP5IJq5hJ2bLVTw1DpxMrDGx6ghysZb9Zi1BFKw==" saltValue="28sWleAY8PY9hA58vCmeQA==" spinCount="100000" sheet="1" selectLockedCells="1"/>
  <dataConsolidate/>
  <mergeCells count="186">
    <mergeCell ref="Q103:AN103"/>
    <mergeCell ref="AS104:BD104"/>
    <mergeCell ref="AX102:BD102"/>
    <mergeCell ref="AQ100:BD100"/>
    <mergeCell ref="AQ101:AR101"/>
    <mergeCell ref="AS101:BD101"/>
    <mergeCell ref="F87:BD87"/>
    <mergeCell ref="B97:L99"/>
    <mergeCell ref="AV91:BA91"/>
    <mergeCell ref="R64:AI64"/>
    <mergeCell ref="R65:AI65"/>
    <mergeCell ref="R62:AI62"/>
    <mergeCell ref="C27:AP27"/>
    <mergeCell ref="D86:E86"/>
    <mergeCell ref="D87:E87"/>
    <mergeCell ref="D89:AY89"/>
    <mergeCell ref="F86:BD86"/>
    <mergeCell ref="D88:E88"/>
    <mergeCell ref="F88:BB88"/>
    <mergeCell ref="F83:BD83"/>
    <mergeCell ref="F82:BD82"/>
    <mergeCell ref="D81:E81"/>
    <mergeCell ref="D82:E82"/>
    <mergeCell ref="AQ65:AS65"/>
    <mergeCell ref="AT62:AW62"/>
    <mergeCell ref="AJ62:AM62"/>
    <mergeCell ref="AQ64:AS64"/>
    <mergeCell ref="AU74:AW74"/>
    <mergeCell ref="AX71:AX74"/>
    <mergeCell ref="E71:F71"/>
    <mergeCell ref="E72:F72"/>
    <mergeCell ref="E73:F73"/>
    <mergeCell ref="E74:F74"/>
    <mergeCell ref="N107:BD110"/>
    <mergeCell ref="AC93:AD93"/>
    <mergeCell ref="AC91:AD91"/>
    <mergeCell ref="AF91:AR91"/>
    <mergeCell ref="AF93:AR93"/>
    <mergeCell ref="AX61:BD61"/>
    <mergeCell ref="AQ61:AS61"/>
    <mergeCell ref="AN61:AP61"/>
    <mergeCell ref="AJ61:AM61"/>
    <mergeCell ref="AX62:BD62"/>
    <mergeCell ref="AX64:BD64"/>
    <mergeCell ref="AX65:BD65"/>
    <mergeCell ref="AN64:AP64"/>
    <mergeCell ref="AN65:AP65"/>
    <mergeCell ref="AX63:BD63"/>
    <mergeCell ref="AJ63:AM63"/>
    <mergeCell ref="AJ64:AM64"/>
    <mergeCell ref="AQ102:AW102"/>
    <mergeCell ref="C68:AP68"/>
    <mergeCell ref="AJ65:AM65"/>
    <mergeCell ref="AN63:AP63"/>
    <mergeCell ref="AT63:AW63"/>
    <mergeCell ref="AT65:AW65"/>
    <mergeCell ref="AT64:AW64"/>
    <mergeCell ref="BI18:BK18"/>
    <mergeCell ref="B5:S5"/>
    <mergeCell ref="BG29:BK29"/>
    <mergeCell ref="BG31:BK31"/>
    <mergeCell ref="E20:H20"/>
    <mergeCell ref="BG19:BH20"/>
    <mergeCell ref="E12:AJ12"/>
    <mergeCell ref="BG21:BH22"/>
    <mergeCell ref="BI21:BK22"/>
    <mergeCell ref="BI19:BK20"/>
    <mergeCell ref="BG18:BH18"/>
    <mergeCell ref="BI16:BK17"/>
    <mergeCell ref="BG16:BH17"/>
    <mergeCell ref="BI2:BI5"/>
    <mergeCell ref="BJ2:BK2"/>
    <mergeCell ref="BJ3:BK3"/>
    <mergeCell ref="BJ4:BK4"/>
    <mergeCell ref="BH2:BH5"/>
    <mergeCell ref="BG4:BG5"/>
    <mergeCell ref="BJ11:BK13"/>
    <mergeCell ref="E22:BD22"/>
    <mergeCell ref="B1:BE1"/>
    <mergeCell ref="B4:Q4"/>
    <mergeCell ref="R4:AX4"/>
    <mergeCell ref="AQ13:AT13"/>
    <mergeCell ref="AQ12:AT12"/>
    <mergeCell ref="AA16:AJ16"/>
    <mergeCell ref="AL16:AO16"/>
    <mergeCell ref="AZ2:BC2"/>
    <mergeCell ref="BA13:BD13"/>
    <mergeCell ref="AL13:AO13"/>
    <mergeCell ref="B7:BE7"/>
    <mergeCell ref="BA5:BC5"/>
    <mergeCell ref="C9:AJ9"/>
    <mergeCell ref="BA9:BC9"/>
    <mergeCell ref="T5:AZ5"/>
    <mergeCell ref="AQ16:AT16"/>
    <mergeCell ref="BA12:BE12"/>
    <mergeCell ref="G15:BD15"/>
    <mergeCell ref="E11:BD11"/>
    <mergeCell ref="E14:BD14"/>
    <mergeCell ref="AN62:AP62"/>
    <mergeCell ref="AV12:AY12"/>
    <mergeCell ref="AL12:AO12"/>
    <mergeCell ref="BD2:BE4"/>
    <mergeCell ref="AE20:AJ20"/>
    <mergeCell ref="AQ63:AS63"/>
    <mergeCell ref="AV20:AY20"/>
    <mergeCell ref="AT61:AW61"/>
    <mergeCell ref="Q2:AY3"/>
    <mergeCell ref="E16:Q16"/>
    <mergeCell ref="AV16:BD16"/>
    <mergeCell ref="T16:U16"/>
    <mergeCell ref="AV13:AY13"/>
    <mergeCell ref="C18:BD18"/>
    <mergeCell ref="G17:BD17"/>
    <mergeCell ref="BA34:BD34"/>
    <mergeCell ref="AQ62:AS62"/>
    <mergeCell ref="R61:AI61"/>
    <mergeCell ref="R63:AI63"/>
    <mergeCell ref="G19:BD19"/>
    <mergeCell ref="K24:V24"/>
    <mergeCell ref="K26:V26"/>
    <mergeCell ref="AI29:AJ29"/>
    <mergeCell ref="C42:AV42"/>
    <mergeCell ref="F81:BD81"/>
    <mergeCell ref="D78:BB78"/>
    <mergeCell ref="D85:E85"/>
    <mergeCell ref="AQ68:AY68"/>
    <mergeCell ref="F79:BD79"/>
    <mergeCell ref="C77:AP77"/>
    <mergeCell ref="AQ77:AY77"/>
    <mergeCell ref="F84:BD84"/>
    <mergeCell ref="D83:E83"/>
    <mergeCell ref="AU69:AW69"/>
    <mergeCell ref="AU71:AW71"/>
    <mergeCell ref="AU72:AW72"/>
    <mergeCell ref="AU73:AW73"/>
    <mergeCell ref="D69:AK69"/>
    <mergeCell ref="G74:AT74"/>
    <mergeCell ref="G73:AT73"/>
    <mergeCell ref="G72:AT72"/>
    <mergeCell ref="G71:AT71"/>
    <mergeCell ref="C32:AF32"/>
    <mergeCell ref="AG32:AP32"/>
    <mergeCell ref="C35:AF35"/>
    <mergeCell ref="AG35:AP35"/>
    <mergeCell ref="F36:AU36"/>
    <mergeCell ref="F39:AU39"/>
    <mergeCell ref="C41:AP41"/>
    <mergeCell ref="O100:AC100"/>
    <mergeCell ref="AD100:AN100"/>
    <mergeCell ref="D61:Q65"/>
    <mergeCell ref="D84:E84"/>
    <mergeCell ref="D79:E79"/>
    <mergeCell ref="D80:E80"/>
    <mergeCell ref="Q91:W91"/>
    <mergeCell ref="AT93:BD93"/>
    <mergeCell ref="N99:AN99"/>
    <mergeCell ref="AP99:BD99"/>
    <mergeCell ref="Q92:W92"/>
    <mergeCell ref="B91:P91"/>
    <mergeCell ref="N97:Y97"/>
    <mergeCell ref="O44:AC44"/>
    <mergeCell ref="G45:N45"/>
    <mergeCell ref="F85:BD85"/>
    <mergeCell ref="F80:BD80"/>
    <mergeCell ref="G44:N44"/>
    <mergeCell ref="H56:O57"/>
    <mergeCell ref="P56:V56"/>
    <mergeCell ref="W56:AC56"/>
    <mergeCell ref="P57:V57"/>
    <mergeCell ref="W57:AC57"/>
    <mergeCell ref="C59:BD59"/>
    <mergeCell ref="G50:N50"/>
    <mergeCell ref="O50:AC50"/>
    <mergeCell ref="G51:N51"/>
    <mergeCell ref="O51:AC51"/>
    <mergeCell ref="C53:AY53"/>
    <mergeCell ref="BA53:BB53"/>
    <mergeCell ref="G46:N46"/>
    <mergeCell ref="G47:N47"/>
    <mergeCell ref="G48:N48"/>
    <mergeCell ref="G49:N49"/>
    <mergeCell ref="O45:AC45"/>
    <mergeCell ref="O46:AC46"/>
    <mergeCell ref="O47:AC47"/>
    <mergeCell ref="O48:AC48"/>
    <mergeCell ref="O49:AC49"/>
  </mergeCells>
  <phoneticPr fontId="8" type="noConversion"/>
  <conditionalFormatting sqref="E12:AJ12 AL12:AO12 AQ12:AT12 AV12:AY12 Q91:W91 AF91:AR91 AF93:AR93">
    <cfRule type="containsBlanks" dxfId="37" priority="39" stopIfTrue="1">
      <formula>LEN(TRIM(E12))=0</formula>
    </cfRule>
  </conditionalFormatting>
  <conditionalFormatting sqref="K24:V24 K26:V26">
    <cfRule type="containsBlanks" dxfId="35" priority="200">
      <formula>LEN(TRIM(K24))=0</formula>
    </cfRule>
  </conditionalFormatting>
  <conditionalFormatting sqref="O45:AC51">
    <cfRule type="containsBlanks" dxfId="34" priority="206">
      <formula>LEN(TRIM(O45))=0</formula>
    </cfRule>
  </conditionalFormatting>
  <conditionalFormatting sqref="P57:AC57">
    <cfRule type="expression" dxfId="33" priority="1">
      <formula>$BC$47="Sim"</formula>
    </cfRule>
  </conditionalFormatting>
  <conditionalFormatting sqref="R43:X43">
    <cfRule type="expression" dxfId="32" priority="12">
      <formula>AND($AP$35&gt;=1,$AP$35&lt;=3)</formula>
    </cfRule>
  </conditionalFormatting>
  <conditionalFormatting sqref="Y43:AE43">
    <cfRule type="expression" dxfId="31" priority="11">
      <formula>AND($AP$35&gt;1,$AP$35&lt;=3)</formula>
    </cfRule>
  </conditionalFormatting>
  <conditionalFormatting sqref="AF43:AJ43">
    <cfRule type="expression" dxfId="30" priority="10">
      <formula>$AP$35=3</formula>
    </cfRule>
  </conditionalFormatting>
  <conditionalFormatting sqref="AI29:AJ29">
    <cfRule type="containsBlanks" dxfId="29" priority="202">
      <formula>LEN(TRIM(AI29))=0</formula>
    </cfRule>
  </conditionalFormatting>
  <conditionalFormatting sqref="AU71:AU72">
    <cfRule type="containsBlanks" dxfId="28" priority="35">
      <formula>LEN(TRIM(AU71))=0</formula>
    </cfRule>
  </conditionalFormatting>
  <conditionalFormatting sqref="AW33">
    <cfRule type="containsBlanks" dxfId="27" priority="204" stopIfTrue="1">
      <formula>LEN(TRIM(AW33))=0</formula>
    </cfRule>
  </conditionalFormatting>
  <conditionalFormatting sqref="AW36">
    <cfRule type="containsBlanks" dxfId="26" priority="205" stopIfTrue="1">
      <formula>LEN(TRIM(AW36))=0</formula>
    </cfRule>
  </conditionalFormatting>
  <conditionalFormatting sqref="AW39">
    <cfRule type="containsBlanks" dxfId="25" priority="203" stopIfTrue="1">
      <formula>LEN(TRIM(AW39))=0</formula>
    </cfRule>
  </conditionalFormatting>
  <conditionalFormatting sqref="BA53:BB53">
    <cfRule type="containsBlanks" dxfId="24" priority="2">
      <formula>LEN(TRIM(BA53))=0</formula>
    </cfRule>
  </conditionalFormatting>
  <conditionalFormatting sqref="BA34:BD34 BE36:BG36">
    <cfRule type="expression" dxfId="23" priority="199">
      <formula>OR($BD$33&lt;=0,$BD$33="")</formula>
    </cfRule>
  </conditionalFormatting>
  <conditionalFormatting sqref="BA36:BD36">
    <cfRule type="expression" dxfId="22" priority="31">
      <formula>OR($BD$35&lt;=0,$BD$35="")</formula>
    </cfRule>
  </conditionalFormatting>
  <conditionalFormatting sqref="BA12:BE12">
    <cfRule type="containsBlanks" dxfId="21" priority="9">
      <formula>LEN(TRIM(BA12))=0</formula>
    </cfRule>
  </conditionalFormatting>
  <conditionalFormatting sqref="BD5:BD6">
    <cfRule type="expression" dxfId="20" priority="197">
      <formula>OR(BD9="",E$16="")</formula>
    </cfRule>
  </conditionalFormatting>
  <dataValidations xWindow="430" yWindow="729" count="15">
    <dataValidation allowBlank="1" sqref="B3" xr:uid="{C53DF792-E4DB-4367-BB2B-4287B1FA6D37}"/>
    <dataValidation promptTitle="TIPO DE FICHA" prompt="Escolha o tipo de ficha a usar: análise ou reanálise." sqref="R4" xr:uid="{C4FB9702-C6E1-406F-B686-EA9F1D80AA13}"/>
    <dataValidation type="textLength" allowBlank="1" showInputMessage="1" showErrorMessage="1" errorTitle="Erro no NIF ou NIPC" error="O NIF ou NIPC tem de ter 9 dígitos." sqref="AL12:AO12" xr:uid="{B67B805B-8415-42F2-982F-54EE8D7BC960}">
      <formula1>9</formula1>
      <formula2>9</formula2>
    </dataValidation>
    <dataValidation type="textLength" operator="equal" allowBlank="1" showInputMessage="1" showErrorMessage="1" errorTitle="Erro no NISS" error="O  NISS tem de ter 11 dígitos." sqref="AQ12:AT12" xr:uid="{9E7BBD6E-AAFE-4B30-AB50-39943A39B6EC}">
      <formula1>11</formula1>
    </dataValidation>
    <dataValidation type="date" errorStyle="warning" operator="lessThanOrEqual" allowBlank="1" showErrorMessage="1" errorTitle="Erro na data  início atividade" error="Data de início de atividade tem de ser anterior à data atual." sqref="AP16" xr:uid="{CC076D8B-4C1B-415A-AAEC-B68BD44E7F1B}">
      <formula1>45609</formula1>
    </dataValidation>
    <dataValidation type="date" operator="greaterThanOrEqual" allowBlank="1" showInputMessage="1" showErrorMessage="1" errorTitle="AVISO" promptTitle="Formato de data:" prompt="dd-mm-aaaa" sqref="Q91:W91" xr:uid="{D41A6FDD-0B0E-4966-A9D7-B7C05B544CCE}">
      <formula1>45915</formula1>
    </dataValidation>
    <dataValidation type="date" operator="greaterThanOrEqual" allowBlank="1" showInputMessage="1" showErrorMessage="1" errorTitle="AVISO" error="Data de início do apoio tem de ser posterior a 26/07/2025 e à data do incêndio." promptTitle="Formato de data:" prompt="dd-mm-aaaa" sqref="AQ34:AR34" xr:uid="{F367FEA9-E0F6-4278-B366-F1F0B76152AC}">
      <formula1>45864</formula1>
    </dataValidation>
    <dataValidation type="list" allowBlank="1" showInputMessage="1" showErrorMessage="1" sqref="U25" xr:uid="{4FF1E2F2-62D5-412A-9E19-8147AC9DEA0B}">
      <formula1>cae</formula1>
    </dataValidation>
    <dataValidation type="list" allowBlank="1" showInputMessage="1" showErrorMessage="1" sqref="AQ25" xr:uid="{913DE55C-FB48-4A56-AFE8-BAD8B1D1924A}">
      <formula1>CIRS</formula1>
    </dataValidation>
    <dataValidation type="date" operator="greaterThan" allowBlank="1" showInputMessage="1" showErrorMessage="1" errorTitle="Erro na data" error="Verifique formato de data utilizado." promptTitle="Fformato de data" prompt="dd/mm/aaaa" sqref="AL16:AO16 AQ16:AT16" xr:uid="{BF474C36-0EAD-4F24-A50A-BE21F26A90F7}">
      <formula1>1</formula1>
    </dataValidation>
    <dataValidation allowBlank="1" showInputMessage="1" showErrorMessage="1" prompt="Nº DE _x000a_TRABALHADORES" sqref="AW33 AW36 AW39" xr:uid="{2734905A-BA07-490F-B819-1EE17B1F252F}"/>
    <dataValidation allowBlank="1" showInputMessage="1" showErrorMessage="1" prompt="Total _x000a_rendimento/mês" sqref="O45:AC45" xr:uid="{AF913E6B-F3E4-413C-BEF8-877AFC787AEF}"/>
    <dataValidation allowBlank="1" showInputMessage="1" showErrorMessage="1" prompt="Total do rendimento/mês_x000a_" sqref="O46:AC51 O52 Q52:AC52" xr:uid="{8E69CFAB-8F8A-4B56-91A6-6D3AA4799735}"/>
    <dataValidation type="date" operator="greaterThanOrEqual" allowBlank="1" showInputMessage="1" showErrorMessage="1" promptTitle="Formato de data" prompt="dd-mm-aaaa" sqref="P57:AC57" xr:uid="{3903DD84-83BD-44A5-B5AB-13E33F90DF4D}">
      <formula1>32874</formula1>
    </dataValidation>
    <dataValidation type="list" allowBlank="1" showInputMessage="1" showErrorMessage="1" sqref="AU71:AU72 AU75" xr:uid="{18A3B7CA-E48F-41DB-8B07-E1EBDE838DC0}">
      <formula1>"Anexado,Não aplicável"</formula1>
    </dataValidation>
  </dataValidations>
  <printOptions horizontalCentered="1"/>
  <pageMargins left="0.23622047244094491" right="0.23622047244094491" top="0.35433070866141736" bottom="0.35433070866141736" header="0.31496062992125984" footer="0.31496062992125984"/>
  <pageSetup paperSize="8" scale="79" orientation="portrait" r:id="rId1"/>
  <headerFooter scaleWithDoc="0" alignWithMargins="0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7" id="{A5CA1BE0-43B5-4B07-B3B8-F8A916F298BD}">
            <xm:f>OR($AV$16="",$AV$16=Tabelas!$G$47,$AV$16=Tabelas!$G$48)</xm:f>
            <x14:dxf>
              <font>
                <color theme="0"/>
              </font>
            </x14:dxf>
          </x14:cfRule>
          <xm:sqref>E75:BD75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xWindow="430" yWindow="729" count="6">
        <x14:dataValidation type="list" allowBlank="1" showInputMessage="1" showErrorMessage="1" xr:uid="{253AD5C2-AE06-471D-9D46-C9FD261C1B84}">
          <x14:formula1>
            <xm:f>Tabelas!$B$5:$B$6</xm:f>
          </x14:formula1>
          <xm:sqref>BD25</xm:sqref>
        </x14:dataValidation>
        <x14:dataValidation type="list" allowBlank="1" showInputMessage="1" showErrorMessage="1" xr:uid="{67583E74-E0D1-461E-AD6F-3343D92A6400}">
          <x14:formula1>
            <xm:f>Tabelas!$B$12:$B$15</xm:f>
          </x14:formula1>
          <xm:sqref>AA16:AJ16</xm:sqref>
        </x14:dataValidation>
        <x14:dataValidation type="list" allowBlank="1" showInputMessage="1" showErrorMessage="1" xr:uid="{B963F0C2-6EFA-4B8B-A2D9-AA3EB15563D8}">
          <x14:formula1>
            <xm:f>Tabelas!$G$44:$G$48</xm:f>
          </x14:formula1>
          <xm:sqref>AV16</xm:sqref>
        </x14:dataValidation>
        <x14:dataValidation type="list" allowBlank="1" showInputMessage="1" showErrorMessage="1" prompt="ESCOLHA O MÊS" xr:uid="{B6099CA1-58EE-4676-B745-1AAC372C7991}">
          <x14:formula1>
            <xm:f>Tabelas!$G$53:$G$60</xm:f>
          </x14:formula1>
          <xm:sqref>K26:V26 K24:V24</xm:sqref>
        </x14:dataValidation>
        <x14:dataValidation type="list" allowBlank="1" showInputMessage="1" showErrorMessage="1" prompt="SIM/NÃO_x000a_" xr:uid="{FC55286B-ECD5-401C-90EB-C689C369B45B}">
          <x14:formula1>
            <xm:f>Tabelas!$B$5:$B$6</xm:f>
          </x14:formula1>
          <xm:sqref>AI29:AJ29 BA53:BB53</xm:sqref>
        </x14:dataValidation>
        <x14:dataValidation type="list" allowBlank="1" showInputMessage="1" showErrorMessage="1" xr:uid="{77269186-FB29-4039-817E-9ADBF6314EF9}">
          <x14:formula1>
            <xm:f>Tabelas!$DD$2:$DD$91</xm:f>
          </x14:formula1>
          <xm:sqref>BA12:BE12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BFE573-AAD9-4B72-80D3-465D6B465DB2}">
  <sheetPr>
    <tabColor theme="4" tint="-0.499984740745262"/>
    <pageSetUpPr fitToPage="1"/>
  </sheetPr>
  <dimension ref="A1:AR224"/>
  <sheetViews>
    <sheetView showGridLines="0" showZeros="0" zoomScaleNormal="100" zoomScaleSheetLayoutView="45" workbookViewId="0">
      <pane xSplit="1" ySplit="12" topLeftCell="B13" activePane="bottomRight" state="frozen"/>
      <selection pane="topRight" activeCell="B1" sqref="B1"/>
      <selection pane="bottomLeft" activeCell="A14" sqref="A14"/>
      <selection pane="bottomRight" activeCell="D13" sqref="D13:AG13"/>
    </sheetView>
  </sheetViews>
  <sheetFormatPr defaultColWidth="8.7109375" defaultRowHeight="12.75" customHeight="1"/>
  <cols>
    <col min="1" max="1" width="0.85546875" style="107" customWidth="1"/>
    <col min="2" max="2" width="5.42578125" style="103" customWidth="1"/>
    <col min="3" max="3" width="2.42578125" style="119" customWidth="1"/>
    <col min="4" max="4" width="1.7109375" style="119" customWidth="1"/>
    <col min="5" max="5" width="2.7109375" style="119" customWidth="1"/>
    <col min="6" max="7" width="1.7109375" style="119" customWidth="1"/>
    <col min="8" max="8" width="3.140625" style="119" customWidth="1"/>
    <col min="9" max="15" width="1.7109375" style="119" customWidth="1"/>
    <col min="16" max="16" width="2.85546875" style="119" customWidth="1"/>
    <col min="17" max="17" width="1.42578125" style="119" customWidth="1"/>
    <col min="18" max="18" width="2.42578125" style="119" customWidth="1"/>
    <col min="19" max="21" width="1.7109375" style="119" customWidth="1"/>
    <col min="22" max="27" width="3.7109375" style="119" customWidth="1"/>
    <col min="28" max="32" width="1.7109375" style="119" customWidth="1"/>
    <col min="33" max="33" width="11.85546875" style="119" customWidth="1"/>
    <col min="34" max="34" width="3" style="119" customWidth="1"/>
    <col min="35" max="35" width="3.140625" style="119" customWidth="1"/>
    <col min="36" max="36" width="2.7109375" style="119" customWidth="1"/>
    <col min="37" max="37" width="3.140625" style="119" customWidth="1"/>
    <col min="38" max="38" width="2.7109375" style="119" customWidth="1"/>
    <col min="39" max="39" width="4.140625" style="119" customWidth="1"/>
    <col min="40" max="40" width="5.140625" style="119" customWidth="1"/>
    <col min="41" max="41" width="6.85546875" style="119" customWidth="1"/>
    <col min="42" max="42" width="8.85546875" style="119" customWidth="1"/>
    <col min="43" max="43" width="4.28515625" style="119" customWidth="1"/>
    <col min="44" max="44" width="19.140625" style="104" customWidth="1"/>
    <col min="45" max="16384" width="8.7109375" style="104"/>
  </cols>
  <sheetData>
    <row r="1" spans="2:44" s="102" customFormat="1" ht="4.5" customHeight="1" thickBot="1">
      <c r="B1" s="1022"/>
      <c r="C1" s="1022"/>
      <c r="D1" s="1022"/>
      <c r="E1" s="1022"/>
      <c r="F1" s="1022"/>
      <c r="G1" s="1022"/>
      <c r="H1" s="1022"/>
      <c r="I1" s="1022"/>
      <c r="J1" s="1022"/>
      <c r="K1" s="1022"/>
      <c r="L1" s="1022"/>
      <c r="M1" s="1022"/>
      <c r="N1" s="1022"/>
      <c r="O1" s="1022"/>
      <c r="P1" s="1022"/>
      <c r="Q1" s="1022"/>
      <c r="R1" s="1022"/>
      <c r="S1" s="1022"/>
      <c r="T1" s="1022"/>
      <c r="U1" s="1022"/>
      <c r="V1" s="1022"/>
      <c r="W1" s="1022"/>
      <c r="X1" s="1022"/>
      <c r="Y1" s="1022"/>
      <c r="Z1" s="1022"/>
      <c r="AA1" s="1022"/>
      <c r="AB1" s="1022"/>
      <c r="AC1" s="1022"/>
      <c r="AD1" s="1022"/>
      <c r="AE1" s="1022"/>
      <c r="AF1" s="1022"/>
      <c r="AG1" s="1022"/>
      <c r="AH1" s="1022"/>
      <c r="AI1" s="1022"/>
      <c r="AJ1" s="1022"/>
      <c r="AK1" s="1022"/>
      <c r="AL1" s="1022"/>
      <c r="AM1" s="1022"/>
      <c r="AN1" s="1022"/>
      <c r="AO1" s="1022"/>
      <c r="AP1" s="1022"/>
      <c r="AQ1" s="1022"/>
    </row>
    <row r="2" spans="2:44" ht="21.75" customHeight="1">
      <c r="B2" s="725"/>
      <c r="C2" s="726"/>
      <c r="D2" s="726"/>
      <c r="E2" s="726"/>
      <c r="F2" s="726"/>
      <c r="G2" s="726"/>
      <c r="H2" s="726"/>
      <c r="I2" s="726"/>
      <c r="J2" s="1023" t="s">
        <v>13948</v>
      </c>
      <c r="K2" s="1023"/>
      <c r="L2" s="1023"/>
      <c r="M2" s="1023"/>
      <c r="N2" s="1023"/>
      <c r="O2" s="1023"/>
      <c r="P2" s="1023"/>
      <c r="Q2" s="1023"/>
      <c r="R2" s="1023"/>
      <c r="S2" s="1023"/>
      <c r="T2" s="1023"/>
      <c r="U2" s="1023"/>
      <c r="V2" s="1023"/>
      <c r="W2" s="1023"/>
      <c r="X2" s="1023"/>
      <c r="Y2" s="1023"/>
      <c r="Z2" s="1023"/>
      <c r="AA2" s="1023"/>
      <c r="AB2" s="1023"/>
      <c r="AC2" s="1023"/>
      <c r="AD2" s="1023"/>
      <c r="AE2" s="1023"/>
      <c r="AF2" s="1023"/>
      <c r="AG2" s="1023"/>
      <c r="AH2" s="1023"/>
      <c r="AI2" s="1023"/>
      <c r="AJ2" s="1023"/>
      <c r="AK2" s="676"/>
      <c r="AL2" s="676"/>
      <c r="AM2" s="676"/>
      <c r="AN2" s="676"/>
      <c r="AO2" s="676"/>
      <c r="AP2" s="1025" t="s">
        <v>1</v>
      </c>
      <c r="AQ2" s="727"/>
    </row>
    <row r="3" spans="2:44" s="106" customFormat="1" ht="10.5" customHeight="1">
      <c r="B3" s="184"/>
      <c r="C3" s="185"/>
      <c r="D3" s="185"/>
      <c r="E3" s="185"/>
      <c r="F3" s="185"/>
      <c r="G3" s="185"/>
      <c r="H3" s="185"/>
      <c r="I3" s="185"/>
      <c r="J3" s="1024"/>
      <c r="K3" s="1024"/>
      <c r="L3" s="1024"/>
      <c r="M3" s="1024"/>
      <c r="N3" s="1024"/>
      <c r="O3" s="1024"/>
      <c r="P3" s="1024"/>
      <c r="Q3" s="1024"/>
      <c r="R3" s="1024"/>
      <c r="S3" s="1024"/>
      <c r="T3" s="1024"/>
      <c r="U3" s="1024"/>
      <c r="V3" s="1024"/>
      <c r="W3" s="1024"/>
      <c r="X3" s="1024"/>
      <c r="Y3" s="1024"/>
      <c r="Z3" s="1024"/>
      <c r="AA3" s="1024"/>
      <c r="AB3" s="1024"/>
      <c r="AC3" s="1024"/>
      <c r="AD3" s="1024"/>
      <c r="AE3" s="1024"/>
      <c r="AF3" s="1024"/>
      <c r="AG3" s="1024"/>
      <c r="AH3" s="1024"/>
      <c r="AI3" s="1024"/>
      <c r="AJ3" s="1024"/>
      <c r="AK3" s="728"/>
      <c r="AL3" s="1027" t="s">
        <v>13949</v>
      </c>
      <c r="AM3" s="1027"/>
      <c r="AN3" s="1027"/>
      <c r="AO3" s="1027"/>
      <c r="AP3" s="1026"/>
      <c r="AQ3" s="727"/>
    </row>
    <row r="4" spans="2:44" ht="17.25" customHeight="1">
      <c r="B4" s="729"/>
      <c r="C4" s="730"/>
      <c r="D4" s="730"/>
      <c r="E4" s="730"/>
      <c r="F4" s="730"/>
      <c r="G4" s="730"/>
      <c r="H4" s="730"/>
      <c r="I4" s="730"/>
      <c r="J4" s="730"/>
      <c r="K4" s="1028" t="s">
        <v>13950</v>
      </c>
      <c r="L4" s="1028"/>
      <c r="M4" s="1028"/>
      <c r="N4" s="1028"/>
      <c r="O4" s="1028"/>
      <c r="P4" s="1028"/>
      <c r="Q4" s="1028"/>
      <c r="R4" s="1028"/>
      <c r="S4" s="1028"/>
      <c r="T4" s="1028"/>
      <c r="U4" s="1028"/>
      <c r="V4" s="1028"/>
      <c r="W4" s="1028"/>
      <c r="X4" s="1028"/>
      <c r="Y4" s="1028"/>
      <c r="Z4" s="1028"/>
      <c r="AA4" s="1028"/>
      <c r="AB4" s="1028"/>
      <c r="AC4" s="1028"/>
      <c r="AD4" s="1028"/>
      <c r="AE4" s="1028"/>
      <c r="AF4" s="1028"/>
      <c r="AG4" s="1028"/>
      <c r="AH4" s="1028"/>
      <c r="AI4" s="1028"/>
      <c r="AJ4" s="676"/>
      <c r="AK4" s="728"/>
      <c r="AL4" s="1027"/>
      <c r="AM4" s="1027"/>
      <c r="AN4" s="1027"/>
      <c r="AO4" s="1027"/>
      <c r="AP4" s="676"/>
      <c r="AQ4" s="727"/>
    </row>
    <row r="5" spans="2:44" s="109" customFormat="1" ht="25.5" customHeight="1">
      <c r="B5" s="731"/>
      <c r="C5" s="728"/>
      <c r="D5" s="728"/>
      <c r="E5" s="728"/>
      <c r="F5" s="728"/>
      <c r="G5" s="728"/>
      <c r="H5" s="728"/>
      <c r="I5" s="728"/>
      <c r="J5" s="728"/>
      <c r="K5" s="1029" t="s">
        <v>100</v>
      </c>
      <c r="L5" s="1029"/>
      <c r="M5" s="1029"/>
      <c r="N5" s="1029"/>
      <c r="O5" s="1029"/>
      <c r="P5" s="1029"/>
      <c r="Q5" s="1029"/>
      <c r="R5" s="1029"/>
      <c r="S5" s="1029"/>
      <c r="T5" s="1029"/>
      <c r="U5" s="1029"/>
      <c r="V5" s="1029"/>
      <c r="W5" s="1029"/>
      <c r="X5" s="1029"/>
      <c r="Y5" s="1029"/>
      <c r="Z5" s="1029"/>
      <c r="AA5" s="1029"/>
      <c r="AB5" s="1029"/>
      <c r="AC5" s="1029"/>
      <c r="AD5" s="1029"/>
      <c r="AE5" s="1029"/>
      <c r="AF5" s="1029"/>
      <c r="AG5" s="1029"/>
      <c r="AH5" s="1029"/>
      <c r="AI5" s="1029"/>
      <c r="AJ5" s="676"/>
      <c r="AK5" s="732"/>
      <c r="AL5" s="1030" t="s">
        <v>13951</v>
      </c>
      <c r="AM5" s="1030"/>
      <c r="AN5" s="1030"/>
      <c r="AO5" s="1030"/>
      <c r="AP5" s="1030"/>
      <c r="AQ5" s="188"/>
    </row>
    <row r="6" spans="2:44" ht="3" customHeight="1" thickBot="1">
      <c r="B6" s="733"/>
      <c r="C6" s="734"/>
      <c r="D6" s="1015"/>
      <c r="E6" s="1015"/>
      <c r="F6" s="193"/>
      <c r="G6" s="193"/>
      <c r="H6" s="193"/>
      <c r="I6" s="193"/>
      <c r="J6" s="193"/>
      <c r="K6" s="193"/>
      <c r="L6" s="735"/>
      <c r="M6" s="193"/>
      <c r="N6" s="193"/>
      <c r="O6" s="193"/>
      <c r="P6" s="193"/>
      <c r="Q6" s="193"/>
      <c r="R6" s="193"/>
      <c r="S6" s="193"/>
      <c r="T6" s="193"/>
      <c r="U6" s="193"/>
      <c r="V6" s="193"/>
      <c r="W6" s="193"/>
      <c r="X6" s="193"/>
      <c r="Y6" s="193"/>
      <c r="Z6" s="193"/>
      <c r="AA6" s="193"/>
      <c r="AB6" s="193"/>
      <c r="AC6" s="193"/>
      <c r="AD6" s="193"/>
      <c r="AE6" s="193"/>
      <c r="AF6" s="193"/>
      <c r="AG6" s="193"/>
      <c r="AH6" s="193"/>
      <c r="AI6" s="193"/>
      <c r="AJ6" s="193"/>
      <c r="AK6" s="193"/>
      <c r="AL6" s="193"/>
      <c r="AM6" s="193"/>
      <c r="AN6" s="193"/>
      <c r="AO6" s="194"/>
      <c r="AP6" s="194"/>
      <c r="AQ6" s="195"/>
    </row>
    <row r="7" spans="2:44" ht="3" customHeight="1">
      <c r="B7" s="127"/>
      <c r="C7" s="112"/>
      <c r="D7" s="112"/>
      <c r="E7" s="112"/>
      <c r="F7" s="112"/>
      <c r="G7" s="112"/>
      <c r="H7" s="112"/>
      <c r="I7" s="112"/>
      <c r="J7" s="112"/>
      <c r="K7" s="112"/>
      <c r="L7" s="112"/>
      <c r="M7" s="112"/>
      <c r="N7" s="112"/>
      <c r="O7" s="112"/>
      <c r="P7" s="112"/>
      <c r="Q7" s="111"/>
      <c r="R7" s="111"/>
      <c r="S7" s="111"/>
      <c r="T7" s="111"/>
      <c r="U7" s="111"/>
      <c r="V7" s="111"/>
      <c r="W7" s="111"/>
      <c r="X7" s="111"/>
      <c r="Y7" s="111"/>
      <c r="Z7" s="111"/>
      <c r="AA7" s="111"/>
      <c r="AB7" s="111"/>
      <c r="AC7" s="111"/>
      <c r="AD7" s="283"/>
      <c r="AE7" s="112"/>
      <c r="AF7" s="111"/>
      <c r="AG7" s="111"/>
      <c r="AH7" s="111"/>
      <c r="AI7" s="111"/>
      <c r="AJ7" s="111"/>
      <c r="AK7" s="111"/>
      <c r="AL7" s="111"/>
      <c r="AM7" s="111"/>
      <c r="AN7" s="111"/>
      <c r="AO7" s="113"/>
      <c r="AP7" s="113"/>
      <c r="AQ7" s="113"/>
    </row>
    <row r="8" spans="2:44" ht="20.45" customHeight="1">
      <c r="B8" s="276" t="s">
        <v>3</v>
      </c>
      <c r="C8" s="1020" t="s">
        <v>4</v>
      </c>
      <c r="D8" s="1020"/>
      <c r="E8" s="1020"/>
      <c r="F8" s="1020"/>
      <c r="G8" s="1020"/>
      <c r="H8" s="1020"/>
      <c r="I8" s="1020"/>
      <c r="J8" s="1020"/>
      <c r="K8" s="1020"/>
      <c r="L8" s="1020"/>
      <c r="M8" s="1020"/>
      <c r="N8" s="1020"/>
      <c r="O8" s="1020"/>
      <c r="P8" s="1020"/>
      <c r="Q8" s="1020"/>
      <c r="R8" s="1020"/>
      <c r="S8" s="1020"/>
      <c r="T8" s="1020"/>
      <c r="U8" s="1020"/>
      <c r="V8" s="1020"/>
      <c r="W8" s="1020"/>
      <c r="X8" s="1020"/>
      <c r="Y8" s="1020"/>
      <c r="Z8" s="1020"/>
      <c r="AA8" s="1020"/>
      <c r="AB8" s="1020"/>
      <c r="AC8" s="1020"/>
      <c r="AD8" s="1020"/>
      <c r="AE8" s="1020"/>
      <c r="AF8" s="1020"/>
      <c r="AG8" s="1020"/>
      <c r="AH8" s="1020"/>
      <c r="AI8" s="1020"/>
      <c r="AJ8" s="478"/>
      <c r="AK8" s="1018" t="s">
        <v>13984</v>
      </c>
      <c r="AL8" s="1018"/>
      <c r="AM8" s="1018"/>
      <c r="AN8" s="1018"/>
      <c r="AO8" s="1018">
        <f>'PAG. MENSAL - IK'!AV12</f>
        <v>0</v>
      </c>
      <c r="AP8" s="1018"/>
      <c r="AQ8" s="737"/>
      <c r="AR8" s="738"/>
    </row>
    <row r="9" spans="2:44" s="125" customFormat="1" ht="19.149999999999999" customHeight="1">
      <c r="B9" s="197"/>
      <c r="C9" s="1021">
        <f>'PAG. MENSAL - IK'!E12</f>
        <v>0</v>
      </c>
      <c r="D9" s="1021"/>
      <c r="E9" s="1021"/>
      <c r="F9" s="1021"/>
      <c r="G9" s="1021"/>
      <c r="H9" s="1021"/>
      <c r="I9" s="1021"/>
      <c r="J9" s="1021"/>
      <c r="K9" s="1021"/>
      <c r="L9" s="1021"/>
      <c r="M9" s="1021"/>
      <c r="N9" s="1021"/>
      <c r="O9" s="1021"/>
      <c r="P9" s="1021"/>
      <c r="Q9" s="1021"/>
      <c r="R9" s="1021"/>
      <c r="S9" s="1021"/>
      <c r="T9" s="1021"/>
      <c r="U9" s="1021"/>
      <c r="V9" s="1021"/>
      <c r="W9" s="1021"/>
      <c r="X9" s="1021"/>
      <c r="Y9" s="1021"/>
      <c r="Z9" s="1021"/>
      <c r="AA9" s="1021"/>
      <c r="AB9" s="1021"/>
      <c r="AC9" s="1021"/>
      <c r="AD9" s="1021"/>
      <c r="AE9" s="1021"/>
      <c r="AF9" s="1021"/>
      <c r="AG9" s="1021"/>
      <c r="AH9" s="1021"/>
      <c r="AI9" s="630"/>
      <c r="AJ9" s="630"/>
      <c r="AK9" s="1017">
        <f>'PAG. MENSAL - IK'!AL12</f>
        <v>0</v>
      </c>
      <c r="AL9" s="1017"/>
      <c r="AM9" s="1017"/>
      <c r="AN9" s="1017"/>
      <c r="AO9" s="755"/>
      <c r="AQ9" s="128"/>
    </row>
    <row r="10" spans="2:44" s="131" customFormat="1" ht="13.15" customHeight="1">
      <c r="B10" s="277"/>
      <c r="C10" s="1016" t="s">
        <v>52</v>
      </c>
      <c r="D10" s="1016"/>
      <c r="E10" s="1016"/>
      <c r="F10" s="1016"/>
      <c r="G10" s="1016"/>
      <c r="H10" s="1016"/>
      <c r="I10" s="1016"/>
      <c r="J10" s="1016"/>
      <c r="K10" s="1016"/>
      <c r="L10" s="1016"/>
      <c r="M10" s="1016"/>
      <c r="N10" s="1016"/>
      <c r="O10" s="1016"/>
      <c r="P10" s="1016"/>
      <c r="Q10" s="278"/>
      <c r="R10" s="278"/>
      <c r="S10" s="278"/>
      <c r="T10" s="278"/>
      <c r="U10" s="278"/>
      <c r="V10" s="278"/>
      <c r="W10" s="278"/>
      <c r="X10" s="278"/>
      <c r="Y10" s="278"/>
      <c r="Z10" s="278"/>
      <c r="AA10" s="278"/>
      <c r="AB10" s="278"/>
      <c r="AC10" s="278"/>
      <c r="AD10" s="278"/>
      <c r="AE10" s="278"/>
      <c r="AF10" s="278"/>
      <c r="AG10" s="278"/>
      <c r="AH10" s="679"/>
      <c r="AI10" s="679"/>
      <c r="AJ10" s="679"/>
      <c r="AK10" s="736" t="s">
        <v>13952</v>
      </c>
      <c r="AL10" s="679"/>
      <c r="AM10" s="279"/>
      <c r="AO10" s="280"/>
      <c r="AP10" s="281"/>
      <c r="AQ10" s="282"/>
    </row>
    <row r="11" spans="2:44" ht="20.25" customHeight="1">
      <c r="B11" s="986" t="s">
        <v>53</v>
      </c>
      <c r="C11" s="987"/>
      <c r="D11" s="1019" t="s">
        <v>13986</v>
      </c>
      <c r="E11" s="1019"/>
      <c r="F11" s="1019"/>
      <c r="G11" s="1019"/>
      <c r="H11" s="1019"/>
      <c r="I11" s="1019"/>
      <c r="J11" s="1019"/>
      <c r="K11" s="1019"/>
      <c r="L11" s="1019"/>
      <c r="M11" s="1019"/>
      <c r="N11" s="1019"/>
      <c r="O11" s="1019"/>
      <c r="P11" s="1019"/>
      <c r="Q11" s="1019"/>
      <c r="R11" s="1019"/>
      <c r="S11" s="1019"/>
      <c r="T11" s="1019"/>
      <c r="U11" s="1019"/>
      <c r="V11" s="1019"/>
      <c r="W11" s="1019"/>
      <c r="X11" s="1019"/>
      <c r="Y11" s="1019"/>
      <c r="Z11" s="1019"/>
      <c r="AA11" s="1019"/>
      <c r="AB11" s="1019"/>
      <c r="AC11" s="1019"/>
      <c r="AD11" s="1019"/>
      <c r="AE11" s="1019"/>
      <c r="AF11" s="1019"/>
      <c r="AG11" s="1019"/>
      <c r="AH11" s="990" t="s">
        <v>8</v>
      </c>
      <c r="AI11" s="990"/>
      <c r="AJ11" s="990"/>
      <c r="AK11" s="990"/>
      <c r="AL11" s="990"/>
      <c r="AM11" s="990"/>
      <c r="AN11" s="990"/>
      <c r="AO11" s="962" t="s">
        <v>13953</v>
      </c>
      <c r="AP11" s="962"/>
      <c r="AQ11" s="962"/>
    </row>
    <row r="12" spans="2:44" ht="35.450000000000003" customHeight="1">
      <c r="B12" s="988"/>
      <c r="C12" s="989"/>
      <c r="D12" s="1019"/>
      <c r="E12" s="1019"/>
      <c r="F12" s="1019"/>
      <c r="G12" s="1019"/>
      <c r="H12" s="1019"/>
      <c r="I12" s="1019"/>
      <c r="J12" s="1019"/>
      <c r="K12" s="1019"/>
      <c r="L12" s="1019"/>
      <c r="M12" s="1019"/>
      <c r="N12" s="1019"/>
      <c r="O12" s="1019"/>
      <c r="P12" s="1019"/>
      <c r="Q12" s="1019"/>
      <c r="R12" s="1019"/>
      <c r="S12" s="1019"/>
      <c r="T12" s="1019"/>
      <c r="U12" s="1019"/>
      <c r="V12" s="1019"/>
      <c r="W12" s="1019"/>
      <c r="X12" s="1019"/>
      <c r="Y12" s="1019"/>
      <c r="Z12" s="1019"/>
      <c r="AA12" s="1019"/>
      <c r="AB12" s="1019"/>
      <c r="AC12" s="1019"/>
      <c r="AD12" s="1019"/>
      <c r="AE12" s="1019"/>
      <c r="AF12" s="1019"/>
      <c r="AG12" s="1019"/>
      <c r="AH12" s="991"/>
      <c r="AI12" s="991"/>
      <c r="AJ12" s="991"/>
      <c r="AK12" s="991"/>
      <c r="AL12" s="991"/>
      <c r="AM12" s="991"/>
      <c r="AN12" s="991"/>
      <c r="AO12" s="963"/>
      <c r="AP12" s="963"/>
      <c r="AQ12" s="963"/>
    </row>
    <row r="13" spans="2:44" s="106" customFormat="1" ht="15.75" customHeight="1">
      <c r="B13" s="1010">
        <v>1</v>
      </c>
      <c r="C13" s="1011"/>
      <c r="D13" s="967"/>
      <c r="E13" s="967"/>
      <c r="F13" s="967"/>
      <c r="G13" s="967"/>
      <c r="H13" s="967"/>
      <c r="I13" s="967"/>
      <c r="J13" s="967"/>
      <c r="K13" s="967"/>
      <c r="L13" s="967"/>
      <c r="M13" s="967"/>
      <c r="N13" s="967"/>
      <c r="O13" s="967"/>
      <c r="P13" s="967"/>
      <c r="Q13" s="967"/>
      <c r="R13" s="967"/>
      <c r="S13" s="967"/>
      <c r="T13" s="967"/>
      <c r="U13" s="967"/>
      <c r="V13" s="967"/>
      <c r="W13" s="967"/>
      <c r="X13" s="967"/>
      <c r="Y13" s="967"/>
      <c r="Z13" s="967"/>
      <c r="AA13" s="967"/>
      <c r="AB13" s="967"/>
      <c r="AC13" s="967"/>
      <c r="AD13" s="967"/>
      <c r="AE13" s="967"/>
      <c r="AF13" s="967"/>
      <c r="AG13" s="968"/>
      <c r="AH13" s="1012"/>
      <c r="AI13" s="1013"/>
      <c r="AJ13" s="1013"/>
      <c r="AK13" s="1013"/>
      <c r="AL13" s="1013"/>
      <c r="AM13" s="1013"/>
      <c r="AN13" s="1014"/>
      <c r="AO13" s="956"/>
      <c r="AP13" s="957"/>
      <c r="AQ13" s="958"/>
    </row>
    <row r="14" spans="2:44" s="106" customFormat="1" ht="15.75" customHeight="1">
      <c r="B14" s="964">
        <v>2</v>
      </c>
      <c r="C14" s="1006"/>
      <c r="D14" s="967"/>
      <c r="E14" s="967"/>
      <c r="F14" s="967"/>
      <c r="G14" s="967"/>
      <c r="H14" s="967"/>
      <c r="I14" s="967"/>
      <c r="J14" s="967"/>
      <c r="K14" s="967"/>
      <c r="L14" s="967"/>
      <c r="M14" s="967"/>
      <c r="N14" s="967"/>
      <c r="O14" s="967"/>
      <c r="P14" s="967"/>
      <c r="Q14" s="967"/>
      <c r="R14" s="967"/>
      <c r="S14" s="967"/>
      <c r="T14" s="967"/>
      <c r="U14" s="967"/>
      <c r="V14" s="967"/>
      <c r="W14" s="967"/>
      <c r="X14" s="967"/>
      <c r="Y14" s="967"/>
      <c r="Z14" s="967"/>
      <c r="AA14" s="967"/>
      <c r="AB14" s="967"/>
      <c r="AC14" s="967"/>
      <c r="AD14" s="967"/>
      <c r="AE14" s="967"/>
      <c r="AF14" s="967"/>
      <c r="AG14" s="968"/>
      <c r="AH14" s="1007"/>
      <c r="AI14" s="1008"/>
      <c r="AJ14" s="1008"/>
      <c r="AK14" s="1008"/>
      <c r="AL14" s="1008"/>
      <c r="AM14" s="1008"/>
      <c r="AN14" s="1009"/>
      <c r="AO14" s="956"/>
      <c r="AP14" s="957"/>
      <c r="AQ14" s="958"/>
    </row>
    <row r="15" spans="2:44" s="106" customFormat="1" ht="15.75" customHeight="1">
      <c r="B15" s="964">
        <v>3</v>
      </c>
      <c r="C15" s="1006"/>
      <c r="D15" s="967"/>
      <c r="E15" s="967"/>
      <c r="F15" s="967"/>
      <c r="G15" s="967"/>
      <c r="H15" s="967"/>
      <c r="I15" s="967"/>
      <c r="J15" s="967"/>
      <c r="K15" s="967"/>
      <c r="L15" s="967"/>
      <c r="M15" s="967"/>
      <c r="N15" s="967"/>
      <c r="O15" s="967"/>
      <c r="P15" s="967"/>
      <c r="Q15" s="967"/>
      <c r="R15" s="967"/>
      <c r="S15" s="967"/>
      <c r="T15" s="967"/>
      <c r="U15" s="967"/>
      <c r="V15" s="967"/>
      <c r="W15" s="967"/>
      <c r="X15" s="967"/>
      <c r="Y15" s="967"/>
      <c r="Z15" s="967"/>
      <c r="AA15" s="967"/>
      <c r="AB15" s="967"/>
      <c r="AC15" s="967"/>
      <c r="AD15" s="967"/>
      <c r="AE15" s="967"/>
      <c r="AF15" s="967"/>
      <c r="AG15" s="968"/>
      <c r="AH15" s="1007"/>
      <c r="AI15" s="1008"/>
      <c r="AJ15" s="1008"/>
      <c r="AK15" s="1008"/>
      <c r="AL15" s="1008"/>
      <c r="AM15" s="1008"/>
      <c r="AN15" s="1009"/>
      <c r="AO15" s="956"/>
      <c r="AP15" s="957"/>
      <c r="AQ15" s="958"/>
    </row>
    <row r="16" spans="2:44" s="106" customFormat="1" ht="15.75" customHeight="1">
      <c r="B16" s="964">
        <v>4</v>
      </c>
      <c r="C16" s="1006"/>
      <c r="D16" s="967"/>
      <c r="E16" s="967"/>
      <c r="F16" s="967"/>
      <c r="G16" s="967"/>
      <c r="H16" s="967"/>
      <c r="I16" s="967"/>
      <c r="J16" s="967"/>
      <c r="K16" s="967"/>
      <c r="L16" s="967"/>
      <c r="M16" s="967"/>
      <c r="N16" s="967"/>
      <c r="O16" s="967"/>
      <c r="P16" s="967"/>
      <c r="Q16" s="967"/>
      <c r="R16" s="967"/>
      <c r="S16" s="967"/>
      <c r="T16" s="967"/>
      <c r="U16" s="967"/>
      <c r="V16" s="967"/>
      <c r="W16" s="967"/>
      <c r="X16" s="967"/>
      <c r="Y16" s="967"/>
      <c r="Z16" s="967"/>
      <c r="AA16" s="967"/>
      <c r="AB16" s="967"/>
      <c r="AC16" s="967"/>
      <c r="AD16" s="967"/>
      <c r="AE16" s="967"/>
      <c r="AF16" s="967"/>
      <c r="AG16" s="968"/>
      <c r="AH16" s="1007"/>
      <c r="AI16" s="1008"/>
      <c r="AJ16" s="1008"/>
      <c r="AK16" s="1008"/>
      <c r="AL16" s="1008"/>
      <c r="AM16" s="1008"/>
      <c r="AN16" s="1009"/>
      <c r="AO16" s="956"/>
      <c r="AP16" s="957"/>
      <c r="AQ16" s="958"/>
    </row>
    <row r="17" spans="2:43" s="106" customFormat="1" ht="15.75" customHeight="1">
      <c r="B17" s="964">
        <v>5</v>
      </c>
      <c r="C17" s="1006"/>
      <c r="D17" s="967"/>
      <c r="E17" s="967"/>
      <c r="F17" s="967"/>
      <c r="G17" s="967"/>
      <c r="H17" s="967"/>
      <c r="I17" s="967"/>
      <c r="J17" s="967"/>
      <c r="K17" s="967"/>
      <c r="L17" s="967"/>
      <c r="M17" s="967"/>
      <c r="N17" s="967"/>
      <c r="O17" s="967"/>
      <c r="P17" s="967"/>
      <c r="Q17" s="967"/>
      <c r="R17" s="967"/>
      <c r="S17" s="967"/>
      <c r="T17" s="967"/>
      <c r="U17" s="967"/>
      <c r="V17" s="967"/>
      <c r="W17" s="967"/>
      <c r="X17" s="967"/>
      <c r="Y17" s="967"/>
      <c r="Z17" s="967"/>
      <c r="AA17" s="967"/>
      <c r="AB17" s="967"/>
      <c r="AC17" s="967"/>
      <c r="AD17" s="967"/>
      <c r="AE17" s="967"/>
      <c r="AF17" s="967"/>
      <c r="AG17" s="968"/>
      <c r="AH17" s="1007"/>
      <c r="AI17" s="1008"/>
      <c r="AJ17" s="1008"/>
      <c r="AK17" s="1008"/>
      <c r="AL17" s="1008"/>
      <c r="AM17" s="1008"/>
      <c r="AN17" s="1009"/>
      <c r="AO17" s="956"/>
      <c r="AP17" s="957"/>
      <c r="AQ17" s="958"/>
    </row>
    <row r="18" spans="2:43" s="106" customFormat="1" ht="15.75" customHeight="1">
      <c r="B18" s="964">
        <v>6</v>
      </c>
      <c r="C18" s="1006"/>
      <c r="D18" s="967"/>
      <c r="E18" s="967"/>
      <c r="F18" s="967"/>
      <c r="G18" s="967"/>
      <c r="H18" s="967"/>
      <c r="I18" s="967"/>
      <c r="J18" s="967"/>
      <c r="K18" s="967"/>
      <c r="L18" s="967"/>
      <c r="M18" s="967"/>
      <c r="N18" s="967"/>
      <c r="O18" s="967"/>
      <c r="P18" s="967"/>
      <c r="Q18" s="967"/>
      <c r="R18" s="967"/>
      <c r="S18" s="967"/>
      <c r="T18" s="967"/>
      <c r="U18" s="967"/>
      <c r="V18" s="967"/>
      <c r="W18" s="967"/>
      <c r="X18" s="967"/>
      <c r="Y18" s="967"/>
      <c r="Z18" s="967"/>
      <c r="AA18" s="967"/>
      <c r="AB18" s="967"/>
      <c r="AC18" s="967"/>
      <c r="AD18" s="967"/>
      <c r="AE18" s="967"/>
      <c r="AF18" s="967"/>
      <c r="AG18" s="968"/>
      <c r="AH18" s="1007"/>
      <c r="AI18" s="1008"/>
      <c r="AJ18" s="1008"/>
      <c r="AK18" s="1008"/>
      <c r="AL18" s="1008"/>
      <c r="AM18" s="1008"/>
      <c r="AN18" s="1009"/>
      <c r="AO18" s="956"/>
      <c r="AP18" s="957"/>
      <c r="AQ18" s="958"/>
    </row>
    <row r="19" spans="2:43" s="106" customFormat="1" ht="15.75" customHeight="1">
      <c r="B19" s="964">
        <v>7</v>
      </c>
      <c r="C19" s="1006"/>
      <c r="D19" s="967"/>
      <c r="E19" s="967"/>
      <c r="F19" s="967"/>
      <c r="G19" s="967"/>
      <c r="H19" s="967"/>
      <c r="I19" s="967"/>
      <c r="J19" s="967"/>
      <c r="K19" s="967"/>
      <c r="L19" s="967"/>
      <c r="M19" s="967"/>
      <c r="N19" s="967"/>
      <c r="O19" s="967"/>
      <c r="P19" s="967"/>
      <c r="Q19" s="967"/>
      <c r="R19" s="967"/>
      <c r="S19" s="967"/>
      <c r="T19" s="967"/>
      <c r="U19" s="967"/>
      <c r="V19" s="967"/>
      <c r="W19" s="967"/>
      <c r="X19" s="967"/>
      <c r="Y19" s="967"/>
      <c r="Z19" s="967"/>
      <c r="AA19" s="967"/>
      <c r="AB19" s="967"/>
      <c r="AC19" s="967"/>
      <c r="AD19" s="967"/>
      <c r="AE19" s="967"/>
      <c r="AF19" s="967"/>
      <c r="AG19" s="968"/>
      <c r="AH19" s="1007"/>
      <c r="AI19" s="1008"/>
      <c r="AJ19" s="1008"/>
      <c r="AK19" s="1008"/>
      <c r="AL19" s="1008"/>
      <c r="AM19" s="1008"/>
      <c r="AN19" s="1009"/>
      <c r="AO19" s="956"/>
      <c r="AP19" s="957"/>
      <c r="AQ19" s="958"/>
    </row>
    <row r="20" spans="2:43" s="106" customFormat="1" ht="15.75" customHeight="1">
      <c r="B20" s="964">
        <v>8</v>
      </c>
      <c r="C20" s="1006"/>
      <c r="D20" s="967"/>
      <c r="E20" s="967"/>
      <c r="F20" s="967"/>
      <c r="G20" s="967"/>
      <c r="H20" s="967"/>
      <c r="I20" s="967"/>
      <c r="J20" s="967"/>
      <c r="K20" s="967"/>
      <c r="L20" s="967"/>
      <c r="M20" s="967"/>
      <c r="N20" s="967"/>
      <c r="O20" s="967"/>
      <c r="P20" s="967"/>
      <c r="Q20" s="967"/>
      <c r="R20" s="967"/>
      <c r="S20" s="967"/>
      <c r="T20" s="967"/>
      <c r="U20" s="967"/>
      <c r="V20" s="967"/>
      <c r="W20" s="967"/>
      <c r="X20" s="967"/>
      <c r="Y20" s="967"/>
      <c r="Z20" s="967"/>
      <c r="AA20" s="967"/>
      <c r="AB20" s="967"/>
      <c r="AC20" s="967"/>
      <c r="AD20" s="967"/>
      <c r="AE20" s="967"/>
      <c r="AF20" s="967"/>
      <c r="AG20" s="968"/>
      <c r="AH20" s="1007"/>
      <c r="AI20" s="1008"/>
      <c r="AJ20" s="1008"/>
      <c r="AK20" s="1008"/>
      <c r="AL20" s="1008"/>
      <c r="AM20" s="1008"/>
      <c r="AN20" s="1009"/>
      <c r="AO20" s="956"/>
      <c r="AP20" s="957"/>
      <c r="AQ20" s="958"/>
    </row>
    <row r="21" spans="2:43" s="106" customFormat="1" ht="15.75" customHeight="1">
      <c r="B21" s="964">
        <v>9</v>
      </c>
      <c r="C21" s="1006"/>
      <c r="D21" s="967"/>
      <c r="E21" s="967"/>
      <c r="F21" s="967"/>
      <c r="G21" s="967"/>
      <c r="H21" s="967"/>
      <c r="I21" s="967"/>
      <c r="J21" s="967"/>
      <c r="K21" s="967"/>
      <c r="L21" s="967"/>
      <c r="M21" s="967"/>
      <c r="N21" s="967"/>
      <c r="O21" s="967"/>
      <c r="P21" s="967"/>
      <c r="Q21" s="967"/>
      <c r="R21" s="967"/>
      <c r="S21" s="967"/>
      <c r="T21" s="967"/>
      <c r="U21" s="967"/>
      <c r="V21" s="967"/>
      <c r="W21" s="967"/>
      <c r="X21" s="967"/>
      <c r="Y21" s="967"/>
      <c r="Z21" s="967"/>
      <c r="AA21" s="967"/>
      <c r="AB21" s="967"/>
      <c r="AC21" s="967"/>
      <c r="AD21" s="967"/>
      <c r="AE21" s="967"/>
      <c r="AF21" s="967"/>
      <c r="AG21" s="968"/>
      <c r="AH21" s="1007"/>
      <c r="AI21" s="1008"/>
      <c r="AJ21" s="1008"/>
      <c r="AK21" s="1008"/>
      <c r="AL21" s="1008"/>
      <c r="AM21" s="1008"/>
      <c r="AN21" s="1009"/>
      <c r="AO21" s="956"/>
      <c r="AP21" s="957"/>
      <c r="AQ21" s="958"/>
    </row>
    <row r="22" spans="2:43" s="106" customFormat="1" ht="15.75" customHeight="1">
      <c r="B22" s="964">
        <v>10</v>
      </c>
      <c r="C22" s="1006"/>
      <c r="D22" s="967"/>
      <c r="E22" s="967"/>
      <c r="F22" s="967"/>
      <c r="G22" s="967"/>
      <c r="H22" s="967"/>
      <c r="I22" s="967"/>
      <c r="J22" s="967"/>
      <c r="K22" s="967"/>
      <c r="L22" s="967"/>
      <c r="M22" s="967"/>
      <c r="N22" s="967"/>
      <c r="O22" s="967"/>
      <c r="P22" s="967"/>
      <c r="Q22" s="967"/>
      <c r="R22" s="967"/>
      <c r="S22" s="967"/>
      <c r="T22" s="967"/>
      <c r="U22" s="967"/>
      <c r="V22" s="967"/>
      <c r="W22" s="967"/>
      <c r="X22" s="967"/>
      <c r="Y22" s="967"/>
      <c r="Z22" s="967"/>
      <c r="AA22" s="967"/>
      <c r="AB22" s="967"/>
      <c r="AC22" s="967"/>
      <c r="AD22" s="967"/>
      <c r="AE22" s="967"/>
      <c r="AF22" s="967"/>
      <c r="AG22" s="968"/>
      <c r="AH22" s="1007"/>
      <c r="AI22" s="1008"/>
      <c r="AJ22" s="1008"/>
      <c r="AK22" s="1008"/>
      <c r="AL22" s="1008"/>
      <c r="AM22" s="1008"/>
      <c r="AN22" s="1009"/>
      <c r="AO22" s="956"/>
      <c r="AP22" s="957"/>
      <c r="AQ22" s="958"/>
    </row>
    <row r="23" spans="2:43" s="106" customFormat="1" ht="15.75" customHeight="1">
      <c r="B23" s="964">
        <v>11</v>
      </c>
      <c r="C23" s="965"/>
      <c r="D23" s="966"/>
      <c r="E23" s="967"/>
      <c r="F23" s="967"/>
      <c r="G23" s="967"/>
      <c r="H23" s="967"/>
      <c r="I23" s="967"/>
      <c r="J23" s="967"/>
      <c r="K23" s="967"/>
      <c r="L23" s="967"/>
      <c r="M23" s="967"/>
      <c r="N23" s="967"/>
      <c r="O23" s="967"/>
      <c r="P23" s="967"/>
      <c r="Q23" s="967"/>
      <c r="R23" s="967"/>
      <c r="S23" s="967"/>
      <c r="T23" s="967"/>
      <c r="U23" s="967"/>
      <c r="V23" s="967"/>
      <c r="W23" s="967"/>
      <c r="X23" s="967"/>
      <c r="Y23" s="967"/>
      <c r="Z23" s="967"/>
      <c r="AA23" s="967"/>
      <c r="AB23" s="967"/>
      <c r="AC23" s="967"/>
      <c r="AD23" s="967"/>
      <c r="AE23" s="967"/>
      <c r="AF23" s="967"/>
      <c r="AG23" s="968"/>
      <c r="AH23" s="969"/>
      <c r="AI23" s="969"/>
      <c r="AJ23" s="969"/>
      <c r="AK23" s="969"/>
      <c r="AL23" s="969"/>
      <c r="AM23" s="969"/>
      <c r="AN23" s="969"/>
      <c r="AO23" s="956"/>
      <c r="AP23" s="957"/>
      <c r="AQ23" s="958"/>
    </row>
    <row r="24" spans="2:43" s="106" customFormat="1" ht="15.75" customHeight="1">
      <c r="B24" s="964">
        <v>12</v>
      </c>
      <c r="C24" s="965"/>
      <c r="D24" s="966"/>
      <c r="E24" s="967"/>
      <c r="F24" s="967"/>
      <c r="G24" s="967"/>
      <c r="H24" s="967"/>
      <c r="I24" s="967"/>
      <c r="J24" s="967"/>
      <c r="K24" s="967"/>
      <c r="L24" s="967"/>
      <c r="M24" s="967"/>
      <c r="N24" s="967"/>
      <c r="O24" s="967"/>
      <c r="P24" s="967"/>
      <c r="Q24" s="967"/>
      <c r="R24" s="967"/>
      <c r="S24" s="967"/>
      <c r="T24" s="967"/>
      <c r="U24" s="967"/>
      <c r="V24" s="967"/>
      <c r="W24" s="967"/>
      <c r="X24" s="967"/>
      <c r="Y24" s="967"/>
      <c r="Z24" s="967"/>
      <c r="AA24" s="967"/>
      <c r="AB24" s="967"/>
      <c r="AC24" s="967"/>
      <c r="AD24" s="967"/>
      <c r="AE24" s="967"/>
      <c r="AF24" s="967"/>
      <c r="AG24" s="968"/>
      <c r="AH24" s="969"/>
      <c r="AI24" s="969"/>
      <c r="AJ24" s="969"/>
      <c r="AK24" s="969"/>
      <c r="AL24" s="969"/>
      <c r="AM24" s="969"/>
      <c r="AN24" s="969"/>
      <c r="AO24" s="956"/>
      <c r="AP24" s="957"/>
      <c r="AQ24" s="958"/>
    </row>
    <row r="25" spans="2:43" s="106" customFormat="1" ht="15.75" customHeight="1">
      <c r="B25" s="964">
        <v>13</v>
      </c>
      <c r="C25" s="965"/>
      <c r="D25" s="966"/>
      <c r="E25" s="967"/>
      <c r="F25" s="967"/>
      <c r="G25" s="967"/>
      <c r="H25" s="967"/>
      <c r="I25" s="967"/>
      <c r="J25" s="967"/>
      <c r="K25" s="967"/>
      <c r="L25" s="967"/>
      <c r="M25" s="967"/>
      <c r="N25" s="967"/>
      <c r="O25" s="967"/>
      <c r="P25" s="967"/>
      <c r="Q25" s="967"/>
      <c r="R25" s="967"/>
      <c r="S25" s="967"/>
      <c r="T25" s="967"/>
      <c r="U25" s="967"/>
      <c r="V25" s="967"/>
      <c r="W25" s="967"/>
      <c r="X25" s="967"/>
      <c r="Y25" s="967"/>
      <c r="Z25" s="967"/>
      <c r="AA25" s="967"/>
      <c r="AB25" s="967"/>
      <c r="AC25" s="967"/>
      <c r="AD25" s="967"/>
      <c r="AE25" s="967"/>
      <c r="AF25" s="967"/>
      <c r="AG25" s="968"/>
      <c r="AH25" s="969"/>
      <c r="AI25" s="969"/>
      <c r="AJ25" s="969"/>
      <c r="AK25" s="969"/>
      <c r="AL25" s="969"/>
      <c r="AM25" s="969"/>
      <c r="AN25" s="969"/>
      <c r="AO25" s="956"/>
      <c r="AP25" s="957"/>
      <c r="AQ25" s="958"/>
    </row>
    <row r="26" spans="2:43" s="106" customFormat="1" ht="15.75" customHeight="1">
      <c r="B26" s="964">
        <v>14</v>
      </c>
      <c r="C26" s="965"/>
      <c r="D26" s="966"/>
      <c r="E26" s="967"/>
      <c r="F26" s="967"/>
      <c r="G26" s="967"/>
      <c r="H26" s="967"/>
      <c r="I26" s="967"/>
      <c r="J26" s="967"/>
      <c r="K26" s="967"/>
      <c r="L26" s="967"/>
      <c r="M26" s="967"/>
      <c r="N26" s="967"/>
      <c r="O26" s="967"/>
      <c r="P26" s="967"/>
      <c r="Q26" s="967"/>
      <c r="R26" s="967"/>
      <c r="S26" s="967"/>
      <c r="T26" s="967"/>
      <c r="U26" s="967"/>
      <c r="V26" s="967"/>
      <c r="W26" s="967"/>
      <c r="X26" s="967"/>
      <c r="Y26" s="967"/>
      <c r="Z26" s="967"/>
      <c r="AA26" s="967"/>
      <c r="AB26" s="967"/>
      <c r="AC26" s="967"/>
      <c r="AD26" s="967"/>
      <c r="AE26" s="967"/>
      <c r="AF26" s="967"/>
      <c r="AG26" s="968"/>
      <c r="AH26" s="969"/>
      <c r="AI26" s="969"/>
      <c r="AJ26" s="969"/>
      <c r="AK26" s="969"/>
      <c r="AL26" s="969"/>
      <c r="AM26" s="969"/>
      <c r="AN26" s="969"/>
      <c r="AO26" s="956"/>
      <c r="AP26" s="957"/>
      <c r="AQ26" s="958"/>
    </row>
    <row r="27" spans="2:43" s="106" customFormat="1" ht="15.75" customHeight="1">
      <c r="B27" s="964">
        <v>15</v>
      </c>
      <c r="C27" s="965"/>
      <c r="D27" s="966"/>
      <c r="E27" s="967"/>
      <c r="F27" s="967"/>
      <c r="G27" s="967"/>
      <c r="H27" s="967"/>
      <c r="I27" s="967"/>
      <c r="J27" s="967"/>
      <c r="K27" s="967"/>
      <c r="L27" s="967"/>
      <c r="M27" s="967"/>
      <c r="N27" s="967"/>
      <c r="O27" s="967"/>
      <c r="P27" s="967"/>
      <c r="Q27" s="967"/>
      <c r="R27" s="967"/>
      <c r="S27" s="967"/>
      <c r="T27" s="967"/>
      <c r="U27" s="967"/>
      <c r="V27" s="967"/>
      <c r="W27" s="967"/>
      <c r="X27" s="967"/>
      <c r="Y27" s="967"/>
      <c r="Z27" s="967"/>
      <c r="AA27" s="967"/>
      <c r="AB27" s="967"/>
      <c r="AC27" s="967"/>
      <c r="AD27" s="967"/>
      <c r="AE27" s="967"/>
      <c r="AF27" s="967"/>
      <c r="AG27" s="968"/>
      <c r="AH27" s="969"/>
      <c r="AI27" s="969"/>
      <c r="AJ27" s="969"/>
      <c r="AK27" s="969"/>
      <c r="AL27" s="969"/>
      <c r="AM27" s="969"/>
      <c r="AN27" s="969"/>
      <c r="AO27" s="956"/>
      <c r="AP27" s="957"/>
      <c r="AQ27" s="958"/>
    </row>
    <row r="28" spans="2:43" s="106" customFormat="1" ht="15.75" customHeight="1">
      <c r="B28" s="964">
        <v>16</v>
      </c>
      <c r="C28" s="965"/>
      <c r="D28" s="966"/>
      <c r="E28" s="967"/>
      <c r="F28" s="967"/>
      <c r="G28" s="967"/>
      <c r="H28" s="967"/>
      <c r="I28" s="967"/>
      <c r="J28" s="967"/>
      <c r="K28" s="967"/>
      <c r="L28" s="967"/>
      <c r="M28" s="967"/>
      <c r="N28" s="967"/>
      <c r="O28" s="967"/>
      <c r="P28" s="967"/>
      <c r="Q28" s="967"/>
      <c r="R28" s="967"/>
      <c r="S28" s="967"/>
      <c r="T28" s="967"/>
      <c r="U28" s="967"/>
      <c r="V28" s="967"/>
      <c r="W28" s="967"/>
      <c r="X28" s="967"/>
      <c r="Y28" s="967"/>
      <c r="Z28" s="967"/>
      <c r="AA28" s="967"/>
      <c r="AB28" s="967"/>
      <c r="AC28" s="967"/>
      <c r="AD28" s="967"/>
      <c r="AE28" s="967"/>
      <c r="AF28" s="967"/>
      <c r="AG28" s="968"/>
      <c r="AH28" s="969"/>
      <c r="AI28" s="969"/>
      <c r="AJ28" s="969"/>
      <c r="AK28" s="969"/>
      <c r="AL28" s="969"/>
      <c r="AM28" s="969"/>
      <c r="AN28" s="969"/>
      <c r="AO28" s="956"/>
      <c r="AP28" s="957"/>
      <c r="AQ28" s="958"/>
    </row>
    <row r="29" spans="2:43" s="106" customFormat="1" ht="15.75" customHeight="1">
      <c r="B29" s="964">
        <v>17</v>
      </c>
      <c r="C29" s="965"/>
      <c r="D29" s="966"/>
      <c r="E29" s="967"/>
      <c r="F29" s="967"/>
      <c r="G29" s="967"/>
      <c r="H29" s="967"/>
      <c r="I29" s="967"/>
      <c r="J29" s="967"/>
      <c r="K29" s="967"/>
      <c r="L29" s="967"/>
      <c r="M29" s="967"/>
      <c r="N29" s="967"/>
      <c r="O29" s="967"/>
      <c r="P29" s="967"/>
      <c r="Q29" s="967"/>
      <c r="R29" s="967"/>
      <c r="S29" s="967"/>
      <c r="T29" s="967"/>
      <c r="U29" s="967"/>
      <c r="V29" s="967"/>
      <c r="W29" s="967"/>
      <c r="X29" s="967"/>
      <c r="Y29" s="967"/>
      <c r="Z29" s="967"/>
      <c r="AA29" s="967"/>
      <c r="AB29" s="967"/>
      <c r="AC29" s="967"/>
      <c r="AD29" s="967"/>
      <c r="AE29" s="967"/>
      <c r="AF29" s="967"/>
      <c r="AG29" s="968"/>
      <c r="AH29" s="969"/>
      <c r="AI29" s="969"/>
      <c r="AJ29" s="969"/>
      <c r="AK29" s="969"/>
      <c r="AL29" s="969"/>
      <c r="AM29" s="969"/>
      <c r="AN29" s="969"/>
      <c r="AO29" s="956"/>
      <c r="AP29" s="957"/>
      <c r="AQ29" s="958"/>
    </row>
    <row r="30" spans="2:43" s="106" customFormat="1" ht="15.75" customHeight="1">
      <c r="B30" s="964">
        <v>18</v>
      </c>
      <c r="C30" s="965"/>
      <c r="D30" s="966"/>
      <c r="E30" s="967"/>
      <c r="F30" s="967"/>
      <c r="G30" s="967"/>
      <c r="H30" s="967"/>
      <c r="I30" s="967"/>
      <c r="J30" s="967"/>
      <c r="K30" s="967"/>
      <c r="L30" s="967"/>
      <c r="M30" s="967"/>
      <c r="N30" s="967"/>
      <c r="O30" s="967"/>
      <c r="P30" s="967"/>
      <c r="Q30" s="967"/>
      <c r="R30" s="967"/>
      <c r="S30" s="967"/>
      <c r="T30" s="967"/>
      <c r="U30" s="967"/>
      <c r="V30" s="967"/>
      <c r="W30" s="967"/>
      <c r="X30" s="967"/>
      <c r="Y30" s="967"/>
      <c r="Z30" s="967"/>
      <c r="AA30" s="967"/>
      <c r="AB30" s="967"/>
      <c r="AC30" s="967"/>
      <c r="AD30" s="967"/>
      <c r="AE30" s="967"/>
      <c r="AF30" s="967"/>
      <c r="AG30" s="968"/>
      <c r="AH30" s="969"/>
      <c r="AI30" s="969"/>
      <c r="AJ30" s="969"/>
      <c r="AK30" s="969"/>
      <c r="AL30" s="969"/>
      <c r="AM30" s="969"/>
      <c r="AN30" s="969"/>
      <c r="AO30" s="956"/>
      <c r="AP30" s="957"/>
      <c r="AQ30" s="958"/>
    </row>
    <row r="31" spans="2:43" s="106" customFormat="1" ht="15.75" customHeight="1">
      <c r="B31" s="964">
        <v>19</v>
      </c>
      <c r="C31" s="965"/>
      <c r="D31" s="966"/>
      <c r="E31" s="967"/>
      <c r="F31" s="967"/>
      <c r="G31" s="967"/>
      <c r="H31" s="967"/>
      <c r="I31" s="967"/>
      <c r="J31" s="967"/>
      <c r="K31" s="967"/>
      <c r="L31" s="967"/>
      <c r="M31" s="967"/>
      <c r="N31" s="967"/>
      <c r="O31" s="967"/>
      <c r="P31" s="967"/>
      <c r="Q31" s="967"/>
      <c r="R31" s="967"/>
      <c r="S31" s="967"/>
      <c r="T31" s="967"/>
      <c r="U31" s="967"/>
      <c r="V31" s="967"/>
      <c r="W31" s="967"/>
      <c r="X31" s="967"/>
      <c r="Y31" s="967"/>
      <c r="Z31" s="967"/>
      <c r="AA31" s="967"/>
      <c r="AB31" s="967"/>
      <c r="AC31" s="967"/>
      <c r="AD31" s="967"/>
      <c r="AE31" s="967"/>
      <c r="AF31" s="967"/>
      <c r="AG31" s="968"/>
      <c r="AH31" s="969"/>
      <c r="AI31" s="969"/>
      <c r="AJ31" s="969"/>
      <c r="AK31" s="969"/>
      <c r="AL31" s="969"/>
      <c r="AM31" s="969"/>
      <c r="AN31" s="969"/>
      <c r="AO31" s="956"/>
      <c r="AP31" s="957"/>
      <c r="AQ31" s="958"/>
    </row>
    <row r="32" spans="2:43" s="106" customFormat="1" ht="15.75" customHeight="1">
      <c r="B32" s="964">
        <v>20</v>
      </c>
      <c r="C32" s="965"/>
      <c r="D32" s="966"/>
      <c r="E32" s="967"/>
      <c r="F32" s="967"/>
      <c r="G32" s="967"/>
      <c r="H32" s="967"/>
      <c r="I32" s="967"/>
      <c r="J32" s="967"/>
      <c r="K32" s="967"/>
      <c r="L32" s="967"/>
      <c r="M32" s="967"/>
      <c r="N32" s="967"/>
      <c r="O32" s="967"/>
      <c r="P32" s="967"/>
      <c r="Q32" s="967"/>
      <c r="R32" s="967"/>
      <c r="S32" s="967"/>
      <c r="T32" s="967"/>
      <c r="U32" s="967"/>
      <c r="V32" s="967"/>
      <c r="W32" s="967"/>
      <c r="X32" s="967"/>
      <c r="Y32" s="967"/>
      <c r="Z32" s="967"/>
      <c r="AA32" s="967"/>
      <c r="AB32" s="967"/>
      <c r="AC32" s="967"/>
      <c r="AD32" s="967"/>
      <c r="AE32" s="967"/>
      <c r="AF32" s="967"/>
      <c r="AG32" s="968"/>
      <c r="AH32" s="969"/>
      <c r="AI32" s="969"/>
      <c r="AJ32" s="969"/>
      <c r="AK32" s="969"/>
      <c r="AL32" s="969"/>
      <c r="AM32" s="969"/>
      <c r="AN32" s="969"/>
      <c r="AO32" s="956"/>
      <c r="AP32" s="957"/>
      <c r="AQ32" s="958"/>
    </row>
    <row r="33" spans="2:43" s="106" customFormat="1" ht="15.75" customHeight="1">
      <c r="B33" s="964">
        <v>21</v>
      </c>
      <c r="C33" s="965"/>
      <c r="D33" s="966"/>
      <c r="E33" s="967"/>
      <c r="F33" s="967"/>
      <c r="G33" s="967"/>
      <c r="H33" s="967"/>
      <c r="I33" s="967"/>
      <c r="J33" s="967"/>
      <c r="K33" s="967"/>
      <c r="L33" s="967"/>
      <c r="M33" s="967"/>
      <c r="N33" s="967"/>
      <c r="O33" s="967"/>
      <c r="P33" s="967"/>
      <c r="Q33" s="967"/>
      <c r="R33" s="967"/>
      <c r="S33" s="967"/>
      <c r="T33" s="967"/>
      <c r="U33" s="967"/>
      <c r="V33" s="967"/>
      <c r="W33" s="967"/>
      <c r="X33" s="967"/>
      <c r="Y33" s="967"/>
      <c r="Z33" s="967"/>
      <c r="AA33" s="967"/>
      <c r="AB33" s="967"/>
      <c r="AC33" s="967"/>
      <c r="AD33" s="967"/>
      <c r="AE33" s="967"/>
      <c r="AF33" s="967"/>
      <c r="AG33" s="968"/>
      <c r="AH33" s="969"/>
      <c r="AI33" s="969"/>
      <c r="AJ33" s="969"/>
      <c r="AK33" s="969"/>
      <c r="AL33" s="969"/>
      <c r="AM33" s="969"/>
      <c r="AN33" s="969"/>
      <c r="AO33" s="956"/>
      <c r="AP33" s="957"/>
      <c r="AQ33" s="958"/>
    </row>
    <row r="34" spans="2:43" s="106" customFormat="1" ht="15.75" customHeight="1">
      <c r="B34" s="964">
        <v>22</v>
      </c>
      <c r="C34" s="965"/>
      <c r="D34" s="966"/>
      <c r="E34" s="967"/>
      <c r="F34" s="967"/>
      <c r="G34" s="967"/>
      <c r="H34" s="967"/>
      <c r="I34" s="967"/>
      <c r="J34" s="967"/>
      <c r="K34" s="967"/>
      <c r="L34" s="967"/>
      <c r="M34" s="967"/>
      <c r="N34" s="967"/>
      <c r="O34" s="967"/>
      <c r="P34" s="967"/>
      <c r="Q34" s="967"/>
      <c r="R34" s="967"/>
      <c r="S34" s="967"/>
      <c r="T34" s="967"/>
      <c r="U34" s="967"/>
      <c r="V34" s="967"/>
      <c r="W34" s="967"/>
      <c r="X34" s="967"/>
      <c r="Y34" s="967"/>
      <c r="Z34" s="967"/>
      <c r="AA34" s="967"/>
      <c r="AB34" s="967"/>
      <c r="AC34" s="967"/>
      <c r="AD34" s="967"/>
      <c r="AE34" s="967"/>
      <c r="AF34" s="967"/>
      <c r="AG34" s="968"/>
      <c r="AH34" s="969"/>
      <c r="AI34" s="969"/>
      <c r="AJ34" s="969"/>
      <c r="AK34" s="969"/>
      <c r="AL34" s="969"/>
      <c r="AM34" s="969"/>
      <c r="AN34" s="969"/>
      <c r="AO34" s="956"/>
      <c r="AP34" s="957"/>
      <c r="AQ34" s="958"/>
    </row>
    <row r="35" spans="2:43" s="106" customFormat="1" ht="15.75" customHeight="1">
      <c r="B35" s="964">
        <v>23</v>
      </c>
      <c r="C35" s="965"/>
      <c r="D35" s="966"/>
      <c r="E35" s="967"/>
      <c r="F35" s="967"/>
      <c r="G35" s="967"/>
      <c r="H35" s="967"/>
      <c r="I35" s="967"/>
      <c r="J35" s="967"/>
      <c r="K35" s="967"/>
      <c r="L35" s="967"/>
      <c r="M35" s="967"/>
      <c r="N35" s="967"/>
      <c r="O35" s="967"/>
      <c r="P35" s="967"/>
      <c r="Q35" s="967"/>
      <c r="R35" s="967"/>
      <c r="S35" s="967"/>
      <c r="T35" s="967"/>
      <c r="U35" s="967"/>
      <c r="V35" s="967"/>
      <c r="W35" s="967"/>
      <c r="X35" s="967"/>
      <c r="Y35" s="967"/>
      <c r="Z35" s="967"/>
      <c r="AA35" s="967"/>
      <c r="AB35" s="967"/>
      <c r="AC35" s="967"/>
      <c r="AD35" s="967"/>
      <c r="AE35" s="967"/>
      <c r="AF35" s="967"/>
      <c r="AG35" s="968"/>
      <c r="AH35" s="969"/>
      <c r="AI35" s="969"/>
      <c r="AJ35" s="969"/>
      <c r="AK35" s="969"/>
      <c r="AL35" s="969"/>
      <c r="AM35" s="969"/>
      <c r="AN35" s="969"/>
      <c r="AO35" s="956"/>
      <c r="AP35" s="957"/>
      <c r="AQ35" s="958"/>
    </row>
    <row r="36" spans="2:43" s="106" customFormat="1" ht="15.75" customHeight="1">
      <c r="B36" s="964">
        <v>24</v>
      </c>
      <c r="C36" s="965"/>
      <c r="D36" s="966"/>
      <c r="E36" s="967"/>
      <c r="F36" s="967"/>
      <c r="G36" s="967"/>
      <c r="H36" s="967"/>
      <c r="I36" s="967"/>
      <c r="J36" s="967"/>
      <c r="K36" s="967"/>
      <c r="L36" s="967"/>
      <c r="M36" s="967"/>
      <c r="N36" s="967"/>
      <c r="O36" s="967"/>
      <c r="P36" s="967"/>
      <c r="Q36" s="967"/>
      <c r="R36" s="967"/>
      <c r="S36" s="967"/>
      <c r="T36" s="967"/>
      <c r="U36" s="967"/>
      <c r="V36" s="967"/>
      <c r="W36" s="967"/>
      <c r="X36" s="967"/>
      <c r="Y36" s="967"/>
      <c r="Z36" s="967"/>
      <c r="AA36" s="967"/>
      <c r="AB36" s="967"/>
      <c r="AC36" s="967"/>
      <c r="AD36" s="967"/>
      <c r="AE36" s="967"/>
      <c r="AF36" s="967"/>
      <c r="AG36" s="968"/>
      <c r="AH36" s="969"/>
      <c r="AI36" s="969"/>
      <c r="AJ36" s="969"/>
      <c r="AK36" s="969"/>
      <c r="AL36" s="969"/>
      <c r="AM36" s="969"/>
      <c r="AN36" s="969"/>
      <c r="AO36" s="956"/>
      <c r="AP36" s="957"/>
      <c r="AQ36" s="958"/>
    </row>
    <row r="37" spans="2:43" s="106" customFormat="1" ht="15.75" customHeight="1">
      <c r="B37" s="964">
        <v>25</v>
      </c>
      <c r="C37" s="965"/>
      <c r="D37" s="966"/>
      <c r="E37" s="967"/>
      <c r="F37" s="967"/>
      <c r="G37" s="967"/>
      <c r="H37" s="967"/>
      <c r="I37" s="967"/>
      <c r="J37" s="967"/>
      <c r="K37" s="967"/>
      <c r="L37" s="967"/>
      <c r="M37" s="967"/>
      <c r="N37" s="967"/>
      <c r="O37" s="967"/>
      <c r="P37" s="967"/>
      <c r="Q37" s="967"/>
      <c r="R37" s="967"/>
      <c r="S37" s="967"/>
      <c r="T37" s="967"/>
      <c r="U37" s="967"/>
      <c r="V37" s="967"/>
      <c r="W37" s="967"/>
      <c r="X37" s="967"/>
      <c r="Y37" s="967"/>
      <c r="Z37" s="967"/>
      <c r="AA37" s="967"/>
      <c r="AB37" s="967"/>
      <c r="AC37" s="967"/>
      <c r="AD37" s="967"/>
      <c r="AE37" s="967"/>
      <c r="AF37" s="967"/>
      <c r="AG37" s="968"/>
      <c r="AH37" s="969"/>
      <c r="AI37" s="969"/>
      <c r="AJ37" s="969"/>
      <c r="AK37" s="969"/>
      <c r="AL37" s="969"/>
      <c r="AM37" s="969"/>
      <c r="AN37" s="969"/>
      <c r="AO37" s="956"/>
      <c r="AP37" s="957"/>
      <c r="AQ37" s="958"/>
    </row>
    <row r="38" spans="2:43" s="106" customFormat="1" ht="15.75" customHeight="1">
      <c r="B38" s="964">
        <v>26</v>
      </c>
      <c r="C38" s="965"/>
      <c r="D38" s="966"/>
      <c r="E38" s="967"/>
      <c r="F38" s="967"/>
      <c r="G38" s="967"/>
      <c r="H38" s="967"/>
      <c r="I38" s="967"/>
      <c r="J38" s="967"/>
      <c r="K38" s="967"/>
      <c r="L38" s="967"/>
      <c r="M38" s="967"/>
      <c r="N38" s="967"/>
      <c r="O38" s="967"/>
      <c r="P38" s="967"/>
      <c r="Q38" s="967"/>
      <c r="R38" s="967"/>
      <c r="S38" s="967"/>
      <c r="T38" s="967"/>
      <c r="U38" s="967"/>
      <c r="V38" s="967"/>
      <c r="W38" s="967"/>
      <c r="X38" s="967"/>
      <c r="Y38" s="967"/>
      <c r="Z38" s="967"/>
      <c r="AA38" s="967"/>
      <c r="AB38" s="967"/>
      <c r="AC38" s="967"/>
      <c r="AD38" s="967"/>
      <c r="AE38" s="967"/>
      <c r="AF38" s="967"/>
      <c r="AG38" s="968"/>
      <c r="AH38" s="969"/>
      <c r="AI38" s="969"/>
      <c r="AJ38" s="969"/>
      <c r="AK38" s="969"/>
      <c r="AL38" s="969"/>
      <c r="AM38" s="969"/>
      <c r="AN38" s="969"/>
      <c r="AO38" s="956"/>
      <c r="AP38" s="957"/>
      <c r="AQ38" s="958"/>
    </row>
    <row r="39" spans="2:43" s="106" customFormat="1" ht="15.75" customHeight="1">
      <c r="B39" s="964">
        <v>27</v>
      </c>
      <c r="C39" s="965"/>
      <c r="D39" s="966"/>
      <c r="E39" s="967"/>
      <c r="F39" s="967"/>
      <c r="G39" s="967"/>
      <c r="H39" s="967"/>
      <c r="I39" s="967"/>
      <c r="J39" s="967"/>
      <c r="K39" s="967"/>
      <c r="L39" s="967"/>
      <c r="M39" s="967"/>
      <c r="N39" s="967"/>
      <c r="O39" s="967"/>
      <c r="P39" s="967"/>
      <c r="Q39" s="967"/>
      <c r="R39" s="967"/>
      <c r="S39" s="967"/>
      <c r="T39" s="967"/>
      <c r="U39" s="967"/>
      <c r="V39" s="967"/>
      <c r="W39" s="967"/>
      <c r="X39" s="967"/>
      <c r="Y39" s="967"/>
      <c r="Z39" s="967"/>
      <c r="AA39" s="967"/>
      <c r="AB39" s="967"/>
      <c r="AC39" s="967"/>
      <c r="AD39" s="967"/>
      <c r="AE39" s="967"/>
      <c r="AF39" s="967"/>
      <c r="AG39" s="968"/>
      <c r="AH39" s="969"/>
      <c r="AI39" s="969"/>
      <c r="AJ39" s="969"/>
      <c r="AK39" s="969"/>
      <c r="AL39" s="969"/>
      <c r="AM39" s="969"/>
      <c r="AN39" s="969"/>
      <c r="AO39" s="956"/>
      <c r="AP39" s="957"/>
      <c r="AQ39" s="958"/>
    </row>
    <row r="40" spans="2:43" s="106" customFormat="1" ht="15.75" customHeight="1">
      <c r="B40" s="964">
        <v>28</v>
      </c>
      <c r="C40" s="965"/>
      <c r="D40" s="966"/>
      <c r="E40" s="967"/>
      <c r="F40" s="967"/>
      <c r="G40" s="967"/>
      <c r="H40" s="967"/>
      <c r="I40" s="967"/>
      <c r="J40" s="967"/>
      <c r="K40" s="967"/>
      <c r="L40" s="967"/>
      <c r="M40" s="967"/>
      <c r="N40" s="967"/>
      <c r="O40" s="967"/>
      <c r="P40" s="967"/>
      <c r="Q40" s="967"/>
      <c r="R40" s="967"/>
      <c r="S40" s="967"/>
      <c r="T40" s="967"/>
      <c r="U40" s="967"/>
      <c r="V40" s="967"/>
      <c r="W40" s="967"/>
      <c r="X40" s="967"/>
      <c r="Y40" s="967"/>
      <c r="Z40" s="967"/>
      <c r="AA40" s="967"/>
      <c r="AB40" s="967"/>
      <c r="AC40" s="967"/>
      <c r="AD40" s="967"/>
      <c r="AE40" s="967"/>
      <c r="AF40" s="967"/>
      <c r="AG40" s="968"/>
      <c r="AH40" s="969"/>
      <c r="AI40" s="969"/>
      <c r="AJ40" s="969"/>
      <c r="AK40" s="969"/>
      <c r="AL40" s="969"/>
      <c r="AM40" s="969"/>
      <c r="AN40" s="969"/>
      <c r="AO40" s="956"/>
      <c r="AP40" s="957"/>
      <c r="AQ40" s="958"/>
    </row>
    <row r="41" spans="2:43" s="106" customFormat="1" ht="15.75" customHeight="1">
      <c r="B41" s="964">
        <v>29</v>
      </c>
      <c r="C41" s="965"/>
      <c r="D41" s="966"/>
      <c r="E41" s="967"/>
      <c r="F41" s="967"/>
      <c r="G41" s="967"/>
      <c r="H41" s="967"/>
      <c r="I41" s="967"/>
      <c r="J41" s="967"/>
      <c r="K41" s="967"/>
      <c r="L41" s="967"/>
      <c r="M41" s="967"/>
      <c r="N41" s="967"/>
      <c r="O41" s="967"/>
      <c r="P41" s="967"/>
      <c r="Q41" s="967"/>
      <c r="R41" s="967"/>
      <c r="S41" s="967"/>
      <c r="T41" s="967"/>
      <c r="U41" s="967"/>
      <c r="V41" s="967"/>
      <c r="W41" s="967"/>
      <c r="X41" s="967"/>
      <c r="Y41" s="967"/>
      <c r="Z41" s="967"/>
      <c r="AA41" s="967"/>
      <c r="AB41" s="967"/>
      <c r="AC41" s="967"/>
      <c r="AD41" s="967"/>
      <c r="AE41" s="967"/>
      <c r="AF41" s="967"/>
      <c r="AG41" s="968"/>
      <c r="AH41" s="969"/>
      <c r="AI41" s="969"/>
      <c r="AJ41" s="969"/>
      <c r="AK41" s="969"/>
      <c r="AL41" s="969"/>
      <c r="AM41" s="969"/>
      <c r="AN41" s="969"/>
      <c r="AO41" s="956"/>
      <c r="AP41" s="957"/>
      <c r="AQ41" s="958"/>
    </row>
    <row r="42" spans="2:43" s="106" customFormat="1" ht="15.75" customHeight="1">
      <c r="B42" s="964">
        <v>30</v>
      </c>
      <c r="C42" s="965"/>
      <c r="D42" s="966"/>
      <c r="E42" s="967"/>
      <c r="F42" s="967"/>
      <c r="G42" s="967"/>
      <c r="H42" s="967"/>
      <c r="I42" s="967"/>
      <c r="J42" s="967"/>
      <c r="K42" s="967"/>
      <c r="L42" s="967"/>
      <c r="M42" s="967"/>
      <c r="N42" s="967"/>
      <c r="O42" s="967"/>
      <c r="P42" s="967"/>
      <c r="Q42" s="967"/>
      <c r="R42" s="967"/>
      <c r="S42" s="967"/>
      <c r="T42" s="967"/>
      <c r="U42" s="967"/>
      <c r="V42" s="967"/>
      <c r="W42" s="967"/>
      <c r="X42" s="967"/>
      <c r="Y42" s="967"/>
      <c r="Z42" s="967"/>
      <c r="AA42" s="967"/>
      <c r="AB42" s="967"/>
      <c r="AC42" s="967"/>
      <c r="AD42" s="967"/>
      <c r="AE42" s="967"/>
      <c r="AF42" s="967"/>
      <c r="AG42" s="968"/>
      <c r="AH42" s="969"/>
      <c r="AI42" s="969"/>
      <c r="AJ42" s="969"/>
      <c r="AK42" s="969"/>
      <c r="AL42" s="969"/>
      <c r="AM42" s="969"/>
      <c r="AN42" s="969"/>
      <c r="AO42" s="956"/>
      <c r="AP42" s="957"/>
      <c r="AQ42" s="958"/>
    </row>
    <row r="43" spans="2:43" s="106" customFormat="1" ht="15.75" customHeight="1">
      <c r="B43" s="964">
        <v>31</v>
      </c>
      <c r="C43" s="965"/>
      <c r="D43" s="966"/>
      <c r="E43" s="967"/>
      <c r="F43" s="967"/>
      <c r="G43" s="967"/>
      <c r="H43" s="967"/>
      <c r="I43" s="967"/>
      <c r="J43" s="967"/>
      <c r="K43" s="967"/>
      <c r="L43" s="967"/>
      <c r="M43" s="967"/>
      <c r="N43" s="967"/>
      <c r="O43" s="967"/>
      <c r="P43" s="967"/>
      <c r="Q43" s="967"/>
      <c r="R43" s="967"/>
      <c r="S43" s="967"/>
      <c r="T43" s="967"/>
      <c r="U43" s="967"/>
      <c r="V43" s="967"/>
      <c r="W43" s="967"/>
      <c r="X43" s="967"/>
      <c r="Y43" s="967"/>
      <c r="Z43" s="967"/>
      <c r="AA43" s="967"/>
      <c r="AB43" s="967"/>
      <c r="AC43" s="967"/>
      <c r="AD43" s="967"/>
      <c r="AE43" s="967"/>
      <c r="AF43" s="967"/>
      <c r="AG43" s="968"/>
      <c r="AH43" s="969"/>
      <c r="AI43" s="969"/>
      <c r="AJ43" s="969"/>
      <c r="AK43" s="969"/>
      <c r="AL43" s="969"/>
      <c r="AM43" s="969"/>
      <c r="AN43" s="969"/>
      <c r="AO43" s="956"/>
      <c r="AP43" s="957"/>
      <c r="AQ43" s="958"/>
    </row>
    <row r="44" spans="2:43" s="106" customFormat="1" ht="15.75" customHeight="1">
      <c r="B44" s="964">
        <v>32</v>
      </c>
      <c r="C44" s="965"/>
      <c r="D44" s="966"/>
      <c r="E44" s="967"/>
      <c r="F44" s="967"/>
      <c r="G44" s="967"/>
      <c r="H44" s="967"/>
      <c r="I44" s="967"/>
      <c r="J44" s="967"/>
      <c r="K44" s="967"/>
      <c r="L44" s="967"/>
      <c r="M44" s="967"/>
      <c r="N44" s="967"/>
      <c r="O44" s="967"/>
      <c r="P44" s="967"/>
      <c r="Q44" s="967"/>
      <c r="R44" s="967"/>
      <c r="S44" s="967"/>
      <c r="T44" s="967"/>
      <c r="U44" s="967"/>
      <c r="V44" s="967"/>
      <c r="W44" s="967"/>
      <c r="X44" s="967"/>
      <c r="Y44" s="967"/>
      <c r="Z44" s="967"/>
      <c r="AA44" s="967"/>
      <c r="AB44" s="967"/>
      <c r="AC44" s="967"/>
      <c r="AD44" s="967"/>
      <c r="AE44" s="967"/>
      <c r="AF44" s="967"/>
      <c r="AG44" s="968"/>
      <c r="AH44" s="969"/>
      <c r="AI44" s="969"/>
      <c r="AJ44" s="969"/>
      <c r="AK44" s="969"/>
      <c r="AL44" s="969"/>
      <c r="AM44" s="969"/>
      <c r="AN44" s="969"/>
      <c r="AO44" s="956"/>
      <c r="AP44" s="957"/>
      <c r="AQ44" s="958"/>
    </row>
    <row r="45" spans="2:43" s="106" customFormat="1" ht="15.75" customHeight="1">
      <c r="B45" s="964">
        <v>33</v>
      </c>
      <c r="C45" s="965"/>
      <c r="D45" s="966"/>
      <c r="E45" s="967"/>
      <c r="F45" s="967"/>
      <c r="G45" s="967"/>
      <c r="H45" s="967"/>
      <c r="I45" s="967"/>
      <c r="J45" s="967"/>
      <c r="K45" s="967"/>
      <c r="L45" s="967"/>
      <c r="M45" s="967"/>
      <c r="N45" s="967"/>
      <c r="O45" s="967"/>
      <c r="P45" s="967"/>
      <c r="Q45" s="967"/>
      <c r="R45" s="967"/>
      <c r="S45" s="967"/>
      <c r="T45" s="967"/>
      <c r="U45" s="967"/>
      <c r="V45" s="967"/>
      <c r="W45" s="967"/>
      <c r="X45" s="967"/>
      <c r="Y45" s="967"/>
      <c r="Z45" s="967"/>
      <c r="AA45" s="967"/>
      <c r="AB45" s="967"/>
      <c r="AC45" s="967"/>
      <c r="AD45" s="967"/>
      <c r="AE45" s="967"/>
      <c r="AF45" s="967"/>
      <c r="AG45" s="968"/>
      <c r="AH45" s="969"/>
      <c r="AI45" s="969"/>
      <c r="AJ45" s="969"/>
      <c r="AK45" s="969"/>
      <c r="AL45" s="969"/>
      <c r="AM45" s="969"/>
      <c r="AN45" s="969"/>
      <c r="AO45" s="956"/>
      <c r="AP45" s="957"/>
      <c r="AQ45" s="958"/>
    </row>
    <row r="46" spans="2:43" s="106" customFormat="1" ht="15.75" customHeight="1">
      <c r="B46" s="964">
        <v>34</v>
      </c>
      <c r="C46" s="965"/>
      <c r="D46" s="966"/>
      <c r="E46" s="967"/>
      <c r="F46" s="967"/>
      <c r="G46" s="967"/>
      <c r="H46" s="967"/>
      <c r="I46" s="967"/>
      <c r="J46" s="967"/>
      <c r="K46" s="967"/>
      <c r="L46" s="967"/>
      <c r="M46" s="967"/>
      <c r="N46" s="967"/>
      <c r="O46" s="967"/>
      <c r="P46" s="967"/>
      <c r="Q46" s="967"/>
      <c r="R46" s="967"/>
      <c r="S46" s="967"/>
      <c r="T46" s="967"/>
      <c r="U46" s="967"/>
      <c r="V46" s="967"/>
      <c r="W46" s="967"/>
      <c r="X46" s="967"/>
      <c r="Y46" s="967"/>
      <c r="Z46" s="967"/>
      <c r="AA46" s="967"/>
      <c r="AB46" s="967"/>
      <c r="AC46" s="967"/>
      <c r="AD46" s="967"/>
      <c r="AE46" s="967"/>
      <c r="AF46" s="967"/>
      <c r="AG46" s="968"/>
      <c r="AH46" s="969"/>
      <c r="AI46" s="969"/>
      <c r="AJ46" s="969"/>
      <c r="AK46" s="969"/>
      <c r="AL46" s="969"/>
      <c r="AM46" s="969"/>
      <c r="AN46" s="969"/>
      <c r="AO46" s="956"/>
      <c r="AP46" s="957"/>
      <c r="AQ46" s="958"/>
    </row>
    <row r="47" spans="2:43" s="106" customFormat="1" ht="15.75" customHeight="1">
      <c r="B47" s="964">
        <v>35</v>
      </c>
      <c r="C47" s="965"/>
      <c r="D47" s="966"/>
      <c r="E47" s="967"/>
      <c r="F47" s="967"/>
      <c r="G47" s="967"/>
      <c r="H47" s="967"/>
      <c r="I47" s="967"/>
      <c r="J47" s="967"/>
      <c r="K47" s="967"/>
      <c r="L47" s="967"/>
      <c r="M47" s="967"/>
      <c r="N47" s="967"/>
      <c r="O47" s="967"/>
      <c r="P47" s="967"/>
      <c r="Q47" s="967"/>
      <c r="R47" s="967"/>
      <c r="S47" s="967"/>
      <c r="T47" s="967"/>
      <c r="U47" s="967"/>
      <c r="V47" s="967"/>
      <c r="W47" s="967"/>
      <c r="X47" s="967"/>
      <c r="Y47" s="967"/>
      <c r="Z47" s="967"/>
      <c r="AA47" s="967"/>
      <c r="AB47" s="967"/>
      <c r="AC47" s="967"/>
      <c r="AD47" s="967"/>
      <c r="AE47" s="967"/>
      <c r="AF47" s="967"/>
      <c r="AG47" s="968"/>
      <c r="AH47" s="969"/>
      <c r="AI47" s="969"/>
      <c r="AJ47" s="969"/>
      <c r="AK47" s="969"/>
      <c r="AL47" s="969"/>
      <c r="AM47" s="969"/>
      <c r="AN47" s="969"/>
      <c r="AO47" s="956"/>
      <c r="AP47" s="957"/>
      <c r="AQ47" s="958"/>
    </row>
    <row r="48" spans="2:43" s="106" customFormat="1" ht="15.75" customHeight="1">
      <c r="B48" s="964">
        <v>36</v>
      </c>
      <c r="C48" s="965"/>
      <c r="D48" s="966"/>
      <c r="E48" s="967"/>
      <c r="F48" s="967"/>
      <c r="G48" s="967"/>
      <c r="H48" s="967"/>
      <c r="I48" s="967"/>
      <c r="J48" s="967"/>
      <c r="K48" s="967"/>
      <c r="L48" s="967"/>
      <c r="M48" s="967"/>
      <c r="N48" s="967"/>
      <c r="O48" s="967"/>
      <c r="P48" s="967"/>
      <c r="Q48" s="967"/>
      <c r="R48" s="967"/>
      <c r="S48" s="967"/>
      <c r="T48" s="967"/>
      <c r="U48" s="967"/>
      <c r="V48" s="967"/>
      <c r="W48" s="967"/>
      <c r="X48" s="967"/>
      <c r="Y48" s="967"/>
      <c r="Z48" s="967"/>
      <c r="AA48" s="967"/>
      <c r="AB48" s="967"/>
      <c r="AC48" s="967"/>
      <c r="AD48" s="967"/>
      <c r="AE48" s="967"/>
      <c r="AF48" s="967"/>
      <c r="AG48" s="968"/>
      <c r="AH48" s="969"/>
      <c r="AI48" s="969"/>
      <c r="AJ48" s="969"/>
      <c r="AK48" s="969"/>
      <c r="AL48" s="969"/>
      <c r="AM48" s="969"/>
      <c r="AN48" s="969"/>
      <c r="AO48" s="956"/>
      <c r="AP48" s="957"/>
      <c r="AQ48" s="958"/>
    </row>
    <row r="49" spans="1:43" s="106" customFormat="1" ht="15.75" customHeight="1">
      <c r="B49" s="964">
        <v>37</v>
      </c>
      <c r="C49" s="965"/>
      <c r="D49" s="966"/>
      <c r="E49" s="967"/>
      <c r="F49" s="967"/>
      <c r="G49" s="967"/>
      <c r="H49" s="967"/>
      <c r="I49" s="967"/>
      <c r="J49" s="967"/>
      <c r="K49" s="967"/>
      <c r="L49" s="967"/>
      <c r="M49" s="967"/>
      <c r="N49" s="967"/>
      <c r="O49" s="967"/>
      <c r="P49" s="967"/>
      <c r="Q49" s="967"/>
      <c r="R49" s="967"/>
      <c r="S49" s="967"/>
      <c r="T49" s="967"/>
      <c r="U49" s="967"/>
      <c r="V49" s="967"/>
      <c r="W49" s="967"/>
      <c r="X49" s="967"/>
      <c r="Y49" s="967"/>
      <c r="Z49" s="967"/>
      <c r="AA49" s="967"/>
      <c r="AB49" s="967"/>
      <c r="AC49" s="967"/>
      <c r="AD49" s="967"/>
      <c r="AE49" s="967"/>
      <c r="AF49" s="967"/>
      <c r="AG49" s="968"/>
      <c r="AH49" s="969"/>
      <c r="AI49" s="969"/>
      <c r="AJ49" s="969"/>
      <c r="AK49" s="969"/>
      <c r="AL49" s="969"/>
      <c r="AM49" s="969"/>
      <c r="AN49" s="969"/>
      <c r="AO49" s="956"/>
      <c r="AP49" s="957"/>
      <c r="AQ49" s="958"/>
    </row>
    <row r="50" spans="1:43" s="106" customFormat="1" ht="15.75" customHeight="1">
      <c r="B50" s="964">
        <v>38</v>
      </c>
      <c r="C50" s="965"/>
      <c r="D50" s="966"/>
      <c r="E50" s="967"/>
      <c r="F50" s="967"/>
      <c r="G50" s="967"/>
      <c r="H50" s="967"/>
      <c r="I50" s="967"/>
      <c r="J50" s="967"/>
      <c r="K50" s="967"/>
      <c r="L50" s="967"/>
      <c r="M50" s="967"/>
      <c r="N50" s="967"/>
      <c r="O50" s="967"/>
      <c r="P50" s="967"/>
      <c r="Q50" s="967"/>
      <c r="R50" s="967"/>
      <c r="S50" s="967"/>
      <c r="T50" s="967"/>
      <c r="U50" s="967"/>
      <c r="V50" s="967"/>
      <c r="W50" s="967"/>
      <c r="X50" s="967"/>
      <c r="Y50" s="967"/>
      <c r="Z50" s="967"/>
      <c r="AA50" s="967"/>
      <c r="AB50" s="967"/>
      <c r="AC50" s="967"/>
      <c r="AD50" s="967"/>
      <c r="AE50" s="967"/>
      <c r="AF50" s="967"/>
      <c r="AG50" s="968"/>
      <c r="AH50" s="969"/>
      <c r="AI50" s="969"/>
      <c r="AJ50" s="969"/>
      <c r="AK50" s="969"/>
      <c r="AL50" s="969"/>
      <c r="AM50" s="969"/>
      <c r="AN50" s="969"/>
      <c r="AO50" s="956"/>
      <c r="AP50" s="957"/>
      <c r="AQ50" s="958"/>
    </row>
    <row r="51" spans="1:43" s="106" customFormat="1" ht="15.75" customHeight="1">
      <c r="B51" s="964">
        <v>39</v>
      </c>
      <c r="C51" s="965"/>
      <c r="D51" s="966"/>
      <c r="E51" s="967"/>
      <c r="F51" s="967"/>
      <c r="G51" s="967"/>
      <c r="H51" s="967"/>
      <c r="I51" s="967"/>
      <c r="J51" s="967"/>
      <c r="K51" s="967"/>
      <c r="L51" s="967"/>
      <c r="M51" s="967"/>
      <c r="N51" s="967"/>
      <c r="O51" s="967"/>
      <c r="P51" s="967"/>
      <c r="Q51" s="967"/>
      <c r="R51" s="967"/>
      <c r="S51" s="967"/>
      <c r="T51" s="967"/>
      <c r="U51" s="967"/>
      <c r="V51" s="967"/>
      <c r="W51" s="967"/>
      <c r="X51" s="967"/>
      <c r="Y51" s="967"/>
      <c r="Z51" s="967"/>
      <c r="AA51" s="967"/>
      <c r="AB51" s="967"/>
      <c r="AC51" s="967"/>
      <c r="AD51" s="967"/>
      <c r="AE51" s="967"/>
      <c r="AF51" s="967"/>
      <c r="AG51" s="968"/>
      <c r="AH51" s="969"/>
      <c r="AI51" s="969"/>
      <c r="AJ51" s="969"/>
      <c r="AK51" s="969"/>
      <c r="AL51" s="969"/>
      <c r="AM51" s="969"/>
      <c r="AN51" s="969"/>
      <c r="AO51" s="956"/>
      <c r="AP51" s="957"/>
      <c r="AQ51" s="958"/>
    </row>
    <row r="52" spans="1:43" s="106" customFormat="1" ht="15.75" customHeight="1">
      <c r="B52" s="964">
        <v>40</v>
      </c>
      <c r="C52" s="965"/>
      <c r="D52" s="966"/>
      <c r="E52" s="967"/>
      <c r="F52" s="967"/>
      <c r="G52" s="967"/>
      <c r="H52" s="967"/>
      <c r="I52" s="967"/>
      <c r="J52" s="967"/>
      <c r="K52" s="967"/>
      <c r="L52" s="967"/>
      <c r="M52" s="967"/>
      <c r="N52" s="967"/>
      <c r="O52" s="967"/>
      <c r="P52" s="967"/>
      <c r="Q52" s="967"/>
      <c r="R52" s="967"/>
      <c r="S52" s="967"/>
      <c r="T52" s="967"/>
      <c r="U52" s="967"/>
      <c r="V52" s="967"/>
      <c r="W52" s="967"/>
      <c r="X52" s="967"/>
      <c r="Y52" s="967"/>
      <c r="Z52" s="967"/>
      <c r="AA52" s="967"/>
      <c r="AB52" s="967"/>
      <c r="AC52" s="967"/>
      <c r="AD52" s="967"/>
      <c r="AE52" s="967"/>
      <c r="AF52" s="967"/>
      <c r="AG52" s="968"/>
      <c r="AH52" s="969"/>
      <c r="AI52" s="969"/>
      <c r="AJ52" s="969"/>
      <c r="AK52" s="969"/>
      <c r="AL52" s="969"/>
      <c r="AM52" s="969"/>
      <c r="AN52" s="969"/>
      <c r="AO52" s="956"/>
      <c r="AP52" s="957"/>
      <c r="AQ52" s="958"/>
    </row>
    <row r="53" spans="1:43" s="106" customFormat="1" ht="15.75" customHeight="1">
      <c r="B53" s="964">
        <v>41</v>
      </c>
      <c r="C53" s="965"/>
      <c r="D53" s="966"/>
      <c r="E53" s="967"/>
      <c r="F53" s="967"/>
      <c r="G53" s="967"/>
      <c r="H53" s="967"/>
      <c r="I53" s="967"/>
      <c r="J53" s="967"/>
      <c r="K53" s="967"/>
      <c r="L53" s="967"/>
      <c r="M53" s="967"/>
      <c r="N53" s="967"/>
      <c r="O53" s="967"/>
      <c r="P53" s="967"/>
      <c r="Q53" s="967"/>
      <c r="R53" s="967"/>
      <c r="S53" s="967"/>
      <c r="T53" s="967"/>
      <c r="U53" s="967"/>
      <c r="V53" s="967"/>
      <c r="W53" s="967"/>
      <c r="X53" s="967"/>
      <c r="Y53" s="967"/>
      <c r="Z53" s="967"/>
      <c r="AA53" s="967"/>
      <c r="AB53" s="967"/>
      <c r="AC53" s="967"/>
      <c r="AD53" s="967"/>
      <c r="AE53" s="967"/>
      <c r="AF53" s="967"/>
      <c r="AG53" s="968"/>
      <c r="AH53" s="969"/>
      <c r="AI53" s="969"/>
      <c r="AJ53" s="969"/>
      <c r="AK53" s="969"/>
      <c r="AL53" s="969"/>
      <c r="AM53" s="969"/>
      <c r="AN53" s="969"/>
      <c r="AO53" s="956"/>
      <c r="AP53" s="957"/>
      <c r="AQ53" s="958"/>
    </row>
    <row r="54" spans="1:43" s="106" customFormat="1" ht="15.75" customHeight="1">
      <c r="B54" s="964">
        <v>42</v>
      </c>
      <c r="C54" s="965"/>
      <c r="D54" s="966"/>
      <c r="E54" s="967"/>
      <c r="F54" s="967"/>
      <c r="G54" s="967"/>
      <c r="H54" s="967"/>
      <c r="I54" s="967"/>
      <c r="J54" s="967"/>
      <c r="K54" s="967"/>
      <c r="L54" s="967"/>
      <c r="M54" s="967"/>
      <c r="N54" s="967"/>
      <c r="O54" s="967"/>
      <c r="P54" s="967"/>
      <c r="Q54" s="967"/>
      <c r="R54" s="967"/>
      <c r="S54" s="967"/>
      <c r="T54" s="967"/>
      <c r="U54" s="967"/>
      <c r="V54" s="967"/>
      <c r="W54" s="967"/>
      <c r="X54" s="967"/>
      <c r="Y54" s="967"/>
      <c r="Z54" s="967"/>
      <c r="AA54" s="967"/>
      <c r="AB54" s="967"/>
      <c r="AC54" s="967"/>
      <c r="AD54" s="967"/>
      <c r="AE54" s="967"/>
      <c r="AF54" s="967"/>
      <c r="AG54" s="968"/>
      <c r="AH54" s="969"/>
      <c r="AI54" s="969"/>
      <c r="AJ54" s="969"/>
      <c r="AK54" s="969"/>
      <c r="AL54" s="969"/>
      <c r="AM54" s="969"/>
      <c r="AN54" s="969"/>
      <c r="AO54" s="956"/>
      <c r="AP54" s="957"/>
      <c r="AQ54" s="958"/>
    </row>
    <row r="55" spans="1:43" s="106" customFormat="1" ht="15.75" customHeight="1">
      <c r="B55" s="964">
        <v>43</v>
      </c>
      <c r="C55" s="965"/>
      <c r="D55" s="966"/>
      <c r="E55" s="967"/>
      <c r="F55" s="967"/>
      <c r="G55" s="967"/>
      <c r="H55" s="967"/>
      <c r="I55" s="967"/>
      <c r="J55" s="967"/>
      <c r="K55" s="967"/>
      <c r="L55" s="967"/>
      <c r="M55" s="967"/>
      <c r="N55" s="967"/>
      <c r="O55" s="967"/>
      <c r="P55" s="967"/>
      <c r="Q55" s="967"/>
      <c r="R55" s="967"/>
      <c r="S55" s="967"/>
      <c r="T55" s="967"/>
      <c r="U55" s="967"/>
      <c r="V55" s="967"/>
      <c r="W55" s="967"/>
      <c r="X55" s="967"/>
      <c r="Y55" s="967"/>
      <c r="Z55" s="967"/>
      <c r="AA55" s="967"/>
      <c r="AB55" s="967"/>
      <c r="AC55" s="967"/>
      <c r="AD55" s="967"/>
      <c r="AE55" s="967"/>
      <c r="AF55" s="967"/>
      <c r="AG55" s="968"/>
      <c r="AH55" s="969"/>
      <c r="AI55" s="969"/>
      <c r="AJ55" s="969"/>
      <c r="AK55" s="969"/>
      <c r="AL55" s="969"/>
      <c r="AM55" s="969"/>
      <c r="AN55" s="969"/>
      <c r="AO55" s="956"/>
      <c r="AP55" s="957"/>
      <c r="AQ55" s="958"/>
    </row>
    <row r="56" spans="1:43" s="106" customFormat="1" ht="15.75" customHeight="1">
      <c r="B56" s="964">
        <v>44</v>
      </c>
      <c r="C56" s="965"/>
      <c r="D56" s="966"/>
      <c r="E56" s="967"/>
      <c r="F56" s="967"/>
      <c r="G56" s="967"/>
      <c r="H56" s="967"/>
      <c r="I56" s="967"/>
      <c r="J56" s="967"/>
      <c r="K56" s="967"/>
      <c r="L56" s="967"/>
      <c r="M56" s="967"/>
      <c r="N56" s="967"/>
      <c r="O56" s="967"/>
      <c r="P56" s="967"/>
      <c r="Q56" s="967"/>
      <c r="R56" s="967"/>
      <c r="S56" s="967"/>
      <c r="T56" s="967"/>
      <c r="U56" s="967"/>
      <c r="V56" s="967"/>
      <c r="W56" s="967"/>
      <c r="X56" s="967"/>
      <c r="Y56" s="967"/>
      <c r="Z56" s="967"/>
      <c r="AA56" s="967"/>
      <c r="AB56" s="967"/>
      <c r="AC56" s="967"/>
      <c r="AD56" s="967"/>
      <c r="AE56" s="967"/>
      <c r="AF56" s="967"/>
      <c r="AG56" s="968"/>
      <c r="AH56" s="969"/>
      <c r="AI56" s="969"/>
      <c r="AJ56" s="969"/>
      <c r="AK56" s="969"/>
      <c r="AL56" s="969"/>
      <c r="AM56" s="969"/>
      <c r="AN56" s="969"/>
      <c r="AO56" s="956"/>
      <c r="AP56" s="957"/>
      <c r="AQ56" s="958"/>
    </row>
    <row r="57" spans="1:43" s="106" customFormat="1" ht="15.75" customHeight="1">
      <c r="B57" s="964">
        <v>45</v>
      </c>
      <c r="C57" s="965"/>
      <c r="D57" s="966"/>
      <c r="E57" s="967"/>
      <c r="F57" s="967"/>
      <c r="G57" s="967"/>
      <c r="H57" s="967"/>
      <c r="I57" s="967"/>
      <c r="J57" s="967"/>
      <c r="K57" s="967"/>
      <c r="L57" s="967"/>
      <c r="M57" s="967"/>
      <c r="N57" s="967"/>
      <c r="O57" s="967"/>
      <c r="P57" s="967"/>
      <c r="Q57" s="967"/>
      <c r="R57" s="967"/>
      <c r="S57" s="967"/>
      <c r="T57" s="967"/>
      <c r="U57" s="967"/>
      <c r="V57" s="967"/>
      <c r="W57" s="967"/>
      <c r="X57" s="967"/>
      <c r="Y57" s="967"/>
      <c r="Z57" s="967"/>
      <c r="AA57" s="967"/>
      <c r="AB57" s="967"/>
      <c r="AC57" s="967"/>
      <c r="AD57" s="967"/>
      <c r="AE57" s="967"/>
      <c r="AF57" s="967"/>
      <c r="AG57" s="968"/>
      <c r="AH57" s="969"/>
      <c r="AI57" s="969"/>
      <c r="AJ57" s="969"/>
      <c r="AK57" s="969"/>
      <c r="AL57" s="969"/>
      <c r="AM57" s="969"/>
      <c r="AN57" s="969"/>
      <c r="AO57" s="956"/>
      <c r="AP57" s="957"/>
      <c r="AQ57" s="958"/>
    </row>
    <row r="58" spans="1:43" s="106" customFormat="1" ht="15.75" customHeight="1">
      <c r="B58" s="964">
        <v>46</v>
      </c>
      <c r="C58" s="965"/>
      <c r="D58" s="966"/>
      <c r="E58" s="967"/>
      <c r="F58" s="967"/>
      <c r="G58" s="967"/>
      <c r="H58" s="967"/>
      <c r="I58" s="967"/>
      <c r="J58" s="967"/>
      <c r="K58" s="967"/>
      <c r="L58" s="967"/>
      <c r="M58" s="967"/>
      <c r="N58" s="967"/>
      <c r="O58" s="967"/>
      <c r="P58" s="967"/>
      <c r="Q58" s="967"/>
      <c r="R58" s="967"/>
      <c r="S58" s="967"/>
      <c r="T58" s="967"/>
      <c r="U58" s="967"/>
      <c r="V58" s="967"/>
      <c r="W58" s="967"/>
      <c r="X58" s="967"/>
      <c r="Y58" s="967"/>
      <c r="Z58" s="967"/>
      <c r="AA58" s="967"/>
      <c r="AB58" s="967"/>
      <c r="AC58" s="967"/>
      <c r="AD58" s="967"/>
      <c r="AE58" s="967"/>
      <c r="AF58" s="967"/>
      <c r="AG58" s="968"/>
      <c r="AH58" s="969"/>
      <c r="AI58" s="969"/>
      <c r="AJ58" s="969"/>
      <c r="AK58" s="969"/>
      <c r="AL58" s="969"/>
      <c r="AM58" s="969"/>
      <c r="AN58" s="969"/>
      <c r="AO58" s="956"/>
      <c r="AP58" s="957"/>
      <c r="AQ58" s="958"/>
    </row>
    <row r="59" spans="1:43" s="106" customFormat="1" ht="15.75" customHeight="1">
      <c r="B59" s="964">
        <v>47</v>
      </c>
      <c r="C59" s="965"/>
      <c r="D59" s="966"/>
      <c r="E59" s="967"/>
      <c r="F59" s="967"/>
      <c r="G59" s="967"/>
      <c r="H59" s="967"/>
      <c r="I59" s="967"/>
      <c r="J59" s="967"/>
      <c r="K59" s="967"/>
      <c r="L59" s="967"/>
      <c r="M59" s="967"/>
      <c r="N59" s="967"/>
      <c r="O59" s="967"/>
      <c r="P59" s="967"/>
      <c r="Q59" s="967"/>
      <c r="R59" s="967"/>
      <c r="S59" s="967"/>
      <c r="T59" s="967"/>
      <c r="U59" s="967"/>
      <c r="V59" s="967"/>
      <c r="W59" s="967"/>
      <c r="X59" s="967"/>
      <c r="Y59" s="967"/>
      <c r="Z59" s="967"/>
      <c r="AA59" s="967"/>
      <c r="AB59" s="967"/>
      <c r="AC59" s="967"/>
      <c r="AD59" s="967"/>
      <c r="AE59" s="967"/>
      <c r="AF59" s="967"/>
      <c r="AG59" s="968"/>
      <c r="AH59" s="969"/>
      <c r="AI59" s="969"/>
      <c r="AJ59" s="969"/>
      <c r="AK59" s="969"/>
      <c r="AL59" s="969"/>
      <c r="AM59" s="969"/>
      <c r="AN59" s="969"/>
      <c r="AO59" s="956"/>
      <c r="AP59" s="957"/>
      <c r="AQ59" s="958"/>
    </row>
    <row r="60" spans="1:43" s="106" customFormat="1" ht="15.75" customHeight="1">
      <c r="B60" s="964">
        <v>48</v>
      </c>
      <c r="C60" s="965"/>
      <c r="D60" s="966"/>
      <c r="E60" s="967"/>
      <c r="F60" s="967"/>
      <c r="G60" s="967"/>
      <c r="H60" s="967"/>
      <c r="I60" s="967"/>
      <c r="J60" s="967"/>
      <c r="K60" s="967"/>
      <c r="L60" s="967"/>
      <c r="M60" s="967"/>
      <c r="N60" s="967"/>
      <c r="O60" s="967"/>
      <c r="P60" s="967"/>
      <c r="Q60" s="967"/>
      <c r="R60" s="967"/>
      <c r="S60" s="967"/>
      <c r="T60" s="967"/>
      <c r="U60" s="967"/>
      <c r="V60" s="967"/>
      <c r="W60" s="967"/>
      <c r="X60" s="967"/>
      <c r="Y60" s="967"/>
      <c r="Z60" s="967"/>
      <c r="AA60" s="967"/>
      <c r="AB60" s="967"/>
      <c r="AC60" s="967"/>
      <c r="AD60" s="967"/>
      <c r="AE60" s="967"/>
      <c r="AF60" s="967"/>
      <c r="AG60" s="968"/>
      <c r="AH60" s="969"/>
      <c r="AI60" s="969"/>
      <c r="AJ60" s="969"/>
      <c r="AK60" s="969"/>
      <c r="AL60" s="969"/>
      <c r="AM60" s="969"/>
      <c r="AN60" s="969"/>
      <c r="AO60" s="956"/>
      <c r="AP60" s="957"/>
      <c r="AQ60" s="958"/>
    </row>
    <row r="61" spans="1:43" s="106" customFormat="1" ht="15.75" customHeight="1">
      <c r="B61" s="964">
        <v>49</v>
      </c>
      <c r="C61" s="965"/>
      <c r="D61" s="966"/>
      <c r="E61" s="967"/>
      <c r="F61" s="967"/>
      <c r="G61" s="967"/>
      <c r="H61" s="967"/>
      <c r="I61" s="967"/>
      <c r="J61" s="967"/>
      <c r="K61" s="967"/>
      <c r="L61" s="967"/>
      <c r="M61" s="967"/>
      <c r="N61" s="967"/>
      <c r="O61" s="967"/>
      <c r="P61" s="967"/>
      <c r="Q61" s="967"/>
      <c r="R61" s="967"/>
      <c r="S61" s="967"/>
      <c r="T61" s="967"/>
      <c r="U61" s="967"/>
      <c r="V61" s="967"/>
      <c r="W61" s="967"/>
      <c r="X61" s="967"/>
      <c r="Y61" s="967"/>
      <c r="Z61" s="967"/>
      <c r="AA61" s="967"/>
      <c r="AB61" s="967"/>
      <c r="AC61" s="967"/>
      <c r="AD61" s="967"/>
      <c r="AE61" s="967"/>
      <c r="AF61" s="967"/>
      <c r="AG61" s="968"/>
      <c r="AH61" s="969"/>
      <c r="AI61" s="969"/>
      <c r="AJ61" s="969"/>
      <c r="AK61" s="969"/>
      <c r="AL61" s="969"/>
      <c r="AM61" s="969"/>
      <c r="AN61" s="969"/>
      <c r="AO61" s="956"/>
      <c r="AP61" s="957"/>
      <c r="AQ61" s="958"/>
    </row>
    <row r="62" spans="1:43" s="106" customFormat="1" ht="15.75" customHeight="1">
      <c r="B62" s="998">
        <v>50</v>
      </c>
      <c r="C62" s="999"/>
      <c r="D62" s="976"/>
      <c r="E62" s="977"/>
      <c r="F62" s="977"/>
      <c r="G62" s="977"/>
      <c r="H62" s="977"/>
      <c r="I62" s="977"/>
      <c r="J62" s="977"/>
      <c r="K62" s="977"/>
      <c r="L62" s="977"/>
      <c r="M62" s="977"/>
      <c r="N62" s="977"/>
      <c r="O62" s="977"/>
      <c r="P62" s="977"/>
      <c r="Q62" s="977"/>
      <c r="R62" s="977"/>
      <c r="S62" s="977"/>
      <c r="T62" s="977"/>
      <c r="U62" s="977"/>
      <c r="V62" s="977"/>
      <c r="W62" s="977"/>
      <c r="X62" s="977"/>
      <c r="Y62" s="977"/>
      <c r="Z62" s="977"/>
      <c r="AA62" s="977"/>
      <c r="AB62" s="977"/>
      <c r="AC62" s="977"/>
      <c r="AD62" s="977"/>
      <c r="AE62" s="977"/>
      <c r="AF62" s="977"/>
      <c r="AG62" s="978"/>
      <c r="AH62" s="979"/>
      <c r="AI62" s="979"/>
      <c r="AJ62" s="979"/>
      <c r="AK62" s="979"/>
      <c r="AL62" s="979"/>
      <c r="AM62" s="979"/>
      <c r="AN62" s="979"/>
      <c r="AO62" s="959"/>
      <c r="AP62" s="960"/>
      <c r="AQ62" s="961"/>
    </row>
    <row r="63" spans="1:43" s="284" customFormat="1" ht="7.15" customHeight="1">
      <c r="A63" s="107"/>
      <c r="B63" s="107"/>
      <c r="C63" s="145"/>
      <c r="D63" s="145"/>
      <c r="E63" s="145"/>
      <c r="F63" s="145"/>
      <c r="G63" s="145"/>
      <c r="H63" s="145"/>
      <c r="I63" s="145"/>
      <c r="J63" s="145"/>
      <c r="K63" s="145"/>
      <c r="L63" s="145"/>
      <c r="M63" s="145"/>
      <c r="N63" s="145"/>
      <c r="O63" s="145"/>
      <c r="P63" s="145"/>
      <c r="Q63" s="145"/>
      <c r="R63" s="145"/>
      <c r="S63" s="145"/>
      <c r="T63" s="145"/>
      <c r="U63" s="145"/>
      <c r="V63" s="145"/>
      <c r="W63" s="145"/>
      <c r="X63" s="145"/>
      <c r="Y63" s="145"/>
      <c r="Z63" s="145"/>
      <c r="AA63" s="145"/>
      <c r="AB63" s="145"/>
      <c r="AC63" s="145"/>
      <c r="AD63" s="145"/>
      <c r="AE63" s="145"/>
      <c r="AF63" s="145"/>
      <c r="AG63" s="145"/>
      <c r="AH63" s="145"/>
      <c r="AI63" s="145"/>
      <c r="AJ63" s="145"/>
      <c r="AK63" s="145"/>
      <c r="AL63" s="145"/>
      <c r="AM63" s="145"/>
      <c r="AN63" s="145"/>
    </row>
    <row r="64" spans="1:43" s="284" customFormat="1" ht="12.75" customHeight="1">
      <c r="A64" s="107"/>
      <c r="B64" s="107"/>
      <c r="C64" s="145"/>
      <c r="D64" s="145"/>
      <c r="E64" s="145"/>
      <c r="F64" s="145"/>
      <c r="G64" s="145"/>
      <c r="H64" s="145"/>
      <c r="I64" s="145"/>
      <c r="J64" s="145"/>
      <c r="K64" s="145"/>
      <c r="L64" s="145"/>
      <c r="M64" s="145"/>
      <c r="N64" s="145"/>
      <c r="O64" s="145"/>
      <c r="P64" s="145"/>
      <c r="Q64" s="145"/>
      <c r="R64" s="145"/>
      <c r="S64" s="145"/>
      <c r="T64" s="145"/>
      <c r="U64" s="145"/>
      <c r="V64" s="145"/>
      <c r="W64" s="145"/>
      <c r="X64" s="145"/>
      <c r="Y64" s="145"/>
      <c r="Z64" s="145"/>
      <c r="AA64" s="145"/>
      <c r="AB64" s="145"/>
      <c r="AC64" s="145"/>
      <c r="AD64" s="145"/>
      <c r="AE64" s="145"/>
      <c r="AF64" s="145"/>
      <c r="AG64" s="145"/>
      <c r="AH64" s="145"/>
      <c r="AI64" s="145"/>
      <c r="AJ64" s="145"/>
      <c r="AK64" s="145"/>
      <c r="AL64" s="145"/>
      <c r="AM64" s="145"/>
      <c r="AN64" s="145"/>
      <c r="AO64" s="145"/>
      <c r="AP64" s="145"/>
      <c r="AQ64" s="145"/>
    </row>
    <row r="65" spans="2:43" ht="20.25" customHeight="1">
      <c r="B65" s="986" t="s">
        <v>53</v>
      </c>
      <c r="C65" s="987"/>
      <c r="D65" s="992" t="s">
        <v>13985</v>
      </c>
      <c r="E65" s="992"/>
      <c r="F65" s="992"/>
      <c r="G65" s="992"/>
      <c r="H65" s="992"/>
      <c r="I65" s="992"/>
      <c r="J65" s="992"/>
      <c r="K65" s="992"/>
      <c r="L65" s="992"/>
      <c r="M65" s="992"/>
      <c r="N65" s="992"/>
      <c r="O65" s="992"/>
      <c r="P65" s="992"/>
      <c r="Q65" s="992"/>
      <c r="R65" s="992"/>
      <c r="S65" s="992"/>
      <c r="T65" s="992"/>
      <c r="U65" s="992"/>
      <c r="V65" s="992"/>
      <c r="W65" s="992"/>
      <c r="X65" s="992"/>
      <c r="Y65" s="992"/>
      <c r="Z65" s="992"/>
      <c r="AA65" s="992"/>
      <c r="AB65" s="992"/>
      <c r="AC65" s="992"/>
      <c r="AD65" s="992"/>
      <c r="AE65" s="992"/>
      <c r="AF65" s="992"/>
      <c r="AG65" s="993"/>
      <c r="AH65" s="1000" t="s">
        <v>13954</v>
      </c>
      <c r="AI65" s="1001"/>
      <c r="AJ65" s="1001"/>
      <c r="AK65" s="1001"/>
      <c r="AL65" s="1001"/>
      <c r="AM65" s="1001"/>
      <c r="AN65" s="1002"/>
      <c r="AO65" s="962" t="s">
        <v>13953</v>
      </c>
      <c r="AP65" s="962"/>
      <c r="AQ65" s="962"/>
    </row>
    <row r="66" spans="2:43" ht="35.450000000000003" customHeight="1">
      <c r="B66" s="988"/>
      <c r="C66" s="989"/>
      <c r="D66" s="994"/>
      <c r="E66" s="994"/>
      <c r="F66" s="994"/>
      <c r="G66" s="994"/>
      <c r="H66" s="994"/>
      <c r="I66" s="994"/>
      <c r="J66" s="994"/>
      <c r="K66" s="994"/>
      <c r="L66" s="994"/>
      <c r="M66" s="994"/>
      <c r="N66" s="994"/>
      <c r="O66" s="994"/>
      <c r="P66" s="994"/>
      <c r="Q66" s="994"/>
      <c r="R66" s="994"/>
      <c r="S66" s="994"/>
      <c r="T66" s="994"/>
      <c r="U66" s="994"/>
      <c r="V66" s="994"/>
      <c r="W66" s="994"/>
      <c r="X66" s="994"/>
      <c r="Y66" s="994"/>
      <c r="Z66" s="994"/>
      <c r="AA66" s="994"/>
      <c r="AB66" s="994"/>
      <c r="AC66" s="994"/>
      <c r="AD66" s="994"/>
      <c r="AE66" s="994"/>
      <c r="AF66" s="994"/>
      <c r="AG66" s="995"/>
      <c r="AH66" s="1003"/>
      <c r="AI66" s="1004"/>
      <c r="AJ66" s="1004"/>
      <c r="AK66" s="1004"/>
      <c r="AL66" s="1004"/>
      <c r="AM66" s="1004"/>
      <c r="AN66" s="1005"/>
      <c r="AO66" s="963"/>
      <c r="AP66" s="963"/>
      <c r="AQ66" s="963"/>
    </row>
    <row r="67" spans="2:43" s="106" customFormat="1" ht="15.75" customHeight="1">
      <c r="B67" s="980">
        <f>B62+1</f>
        <v>51</v>
      </c>
      <c r="C67" s="981"/>
      <c r="D67" s="982"/>
      <c r="E67" s="983"/>
      <c r="F67" s="983"/>
      <c r="G67" s="983"/>
      <c r="H67" s="983"/>
      <c r="I67" s="983"/>
      <c r="J67" s="983"/>
      <c r="K67" s="983"/>
      <c r="L67" s="983"/>
      <c r="M67" s="983"/>
      <c r="N67" s="983"/>
      <c r="O67" s="983"/>
      <c r="P67" s="983"/>
      <c r="Q67" s="983"/>
      <c r="R67" s="983"/>
      <c r="S67" s="983"/>
      <c r="T67" s="983"/>
      <c r="U67" s="983"/>
      <c r="V67" s="983"/>
      <c r="W67" s="983"/>
      <c r="X67" s="983"/>
      <c r="Y67" s="983"/>
      <c r="Z67" s="983"/>
      <c r="AA67" s="983"/>
      <c r="AB67" s="983"/>
      <c r="AC67" s="983"/>
      <c r="AD67" s="983"/>
      <c r="AE67" s="983"/>
      <c r="AF67" s="983"/>
      <c r="AG67" s="984"/>
      <c r="AH67" s="985"/>
      <c r="AI67" s="985"/>
      <c r="AJ67" s="985"/>
      <c r="AK67" s="985"/>
      <c r="AL67" s="985"/>
      <c r="AM67" s="985"/>
      <c r="AN67" s="985"/>
      <c r="AO67" s="956"/>
      <c r="AP67" s="957"/>
      <c r="AQ67" s="958"/>
    </row>
    <row r="68" spans="2:43" s="106" customFormat="1" ht="15.75" customHeight="1">
      <c r="B68" s="964">
        <f>B67+1</f>
        <v>52</v>
      </c>
      <c r="C68" s="965"/>
      <c r="D68" s="966"/>
      <c r="E68" s="967"/>
      <c r="F68" s="967"/>
      <c r="G68" s="967"/>
      <c r="H68" s="967"/>
      <c r="I68" s="967"/>
      <c r="J68" s="967"/>
      <c r="K68" s="967"/>
      <c r="L68" s="967"/>
      <c r="M68" s="967"/>
      <c r="N68" s="967"/>
      <c r="O68" s="967"/>
      <c r="P68" s="967"/>
      <c r="Q68" s="967"/>
      <c r="R68" s="967"/>
      <c r="S68" s="967"/>
      <c r="T68" s="967"/>
      <c r="U68" s="967"/>
      <c r="V68" s="967"/>
      <c r="W68" s="967"/>
      <c r="X68" s="967"/>
      <c r="Y68" s="967"/>
      <c r="Z68" s="967"/>
      <c r="AA68" s="967"/>
      <c r="AB68" s="967"/>
      <c r="AC68" s="967"/>
      <c r="AD68" s="967"/>
      <c r="AE68" s="967"/>
      <c r="AF68" s="967"/>
      <c r="AG68" s="968"/>
      <c r="AH68" s="969"/>
      <c r="AI68" s="969"/>
      <c r="AJ68" s="969"/>
      <c r="AK68" s="969"/>
      <c r="AL68" s="969"/>
      <c r="AM68" s="969"/>
      <c r="AN68" s="969"/>
      <c r="AO68" s="956"/>
      <c r="AP68" s="957"/>
      <c r="AQ68" s="958"/>
    </row>
    <row r="69" spans="2:43" s="106" customFormat="1" ht="15.75" customHeight="1">
      <c r="B69" s="964">
        <f t="shared" ref="B69:B87" si="0">B68+1</f>
        <v>53</v>
      </c>
      <c r="C69" s="965"/>
      <c r="D69" s="966"/>
      <c r="E69" s="967"/>
      <c r="F69" s="967"/>
      <c r="G69" s="967"/>
      <c r="H69" s="967"/>
      <c r="I69" s="967"/>
      <c r="J69" s="967"/>
      <c r="K69" s="967"/>
      <c r="L69" s="967"/>
      <c r="M69" s="967"/>
      <c r="N69" s="967"/>
      <c r="O69" s="967"/>
      <c r="P69" s="967"/>
      <c r="Q69" s="967"/>
      <c r="R69" s="967"/>
      <c r="S69" s="967"/>
      <c r="T69" s="967"/>
      <c r="U69" s="967"/>
      <c r="V69" s="967"/>
      <c r="W69" s="967"/>
      <c r="X69" s="967"/>
      <c r="Y69" s="967"/>
      <c r="Z69" s="967"/>
      <c r="AA69" s="967"/>
      <c r="AB69" s="967"/>
      <c r="AC69" s="967"/>
      <c r="AD69" s="967"/>
      <c r="AE69" s="967"/>
      <c r="AF69" s="967"/>
      <c r="AG69" s="968"/>
      <c r="AH69" s="969"/>
      <c r="AI69" s="969"/>
      <c r="AJ69" s="969"/>
      <c r="AK69" s="969"/>
      <c r="AL69" s="969"/>
      <c r="AM69" s="969"/>
      <c r="AN69" s="969"/>
      <c r="AO69" s="956"/>
      <c r="AP69" s="957"/>
      <c r="AQ69" s="958"/>
    </row>
    <row r="70" spans="2:43" s="106" customFormat="1" ht="15.75" customHeight="1">
      <c r="B70" s="964">
        <f t="shared" si="0"/>
        <v>54</v>
      </c>
      <c r="C70" s="965"/>
      <c r="D70" s="966"/>
      <c r="E70" s="967"/>
      <c r="F70" s="967"/>
      <c r="G70" s="967"/>
      <c r="H70" s="967"/>
      <c r="I70" s="967"/>
      <c r="J70" s="967"/>
      <c r="K70" s="967"/>
      <c r="L70" s="967"/>
      <c r="M70" s="967"/>
      <c r="N70" s="967"/>
      <c r="O70" s="967"/>
      <c r="P70" s="967"/>
      <c r="Q70" s="967"/>
      <c r="R70" s="967"/>
      <c r="S70" s="967"/>
      <c r="T70" s="967"/>
      <c r="U70" s="967"/>
      <c r="V70" s="967"/>
      <c r="W70" s="967"/>
      <c r="X70" s="967"/>
      <c r="Y70" s="967"/>
      <c r="Z70" s="967"/>
      <c r="AA70" s="967"/>
      <c r="AB70" s="967"/>
      <c r="AC70" s="967"/>
      <c r="AD70" s="967"/>
      <c r="AE70" s="967"/>
      <c r="AF70" s="967"/>
      <c r="AG70" s="968"/>
      <c r="AH70" s="969"/>
      <c r="AI70" s="969"/>
      <c r="AJ70" s="969"/>
      <c r="AK70" s="969"/>
      <c r="AL70" s="969"/>
      <c r="AM70" s="969"/>
      <c r="AN70" s="969"/>
      <c r="AO70" s="956"/>
      <c r="AP70" s="957"/>
      <c r="AQ70" s="958"/>
    </row>
    <row r="71" spans="2:43" s="106" customFormat="1" ht="15.75" customHeight="1">
      <c r="B71" s="964">
        <f t="shared" si="0"/>
        <v>55</v>
      </c>
      <c r="C71" s="965"/>
      <c r="D71" s="966"/>
      <c r="E71" s="967"/>
      <c r="F71" s="967"/>
      <c r="G71" s="967"/>
      <c r="H71" s="967"/>
      <c r="I71" s="967"/>
      <c r="J71" s="967"/>
      <c r="K71" s="967"/>
      <c r="L71" s="967"/>
      <c r="M71" s="967"/>
      <c r="N71" s="967"/>
      <c r="O71" s="967"/>
      <c r="P71" s="967"/>
      <c r="Q71" s="967"/>
      <c r="R71" s="967"/>
      <c r="S71" s="967"/>
      <c r="T71" s="967"/>
      <c r="U71" s="967"/>
      <c r="V71" s="967"/>
      <c r="W71" s="967"/>
      <c r="X71" s="967"/>
      <c r="Y71" s="967"/>
      <c r="Z71" s="967"/>
      <c r="AA71" s="967"/>
      <c r="AB71" s="967"/>
      <c r="AC71" s="967"/>
      <c r="AD71" s="967"/>
      <c r="AE71" s="967"/>
      <c r="AF71" s="967"/>
      <c r="AG71" s="968"/>
      <c r="AH71" s="969"/>
      <c r="AI71" s="969"/>
      <c r="AJ71" s="969"/>
      <c r="AK71" s="969"/>
      <c r="AL71" s="969"/>
      <c r="AM71" s="969"/>
      <c r="AN71" s="969"/>
      <c r="AO71" s="956"/>
      <c r="AP71" s="957"/>
      <c r="AQ71" s="958"/>
    </row>
    <row r="72" spans="2:43" s="106" customFormat="1" ht="15.75" customHeight="1">
      <c r="B72" s="964">
        <f t="shared" si="0"/>
        <v>56</v>
      </c>
      <c r="C72" s="965"/>
      <c r="D72" s="966"/>
      <c r="E72" s="967"/>
      <c r="F72" s="967"/>
      <c r="G72" s="967"/>
      <c r="H72" s="967"/>
      <c r="I72" s="967"/>
      <c r="J72" s="967"/>
      <c r="K72" s="967"/>
      <c r="L72" s="967"/>
      <c r="M72" s="967"/>
      <c r="N72" s="967"/>
      <c r="O72" s="967"/>
      <c r="P72" s="967"/>
      <c r="Q72" s="967"/>
      <c r="R72" s="967"/>
      <c r="S72" s="967"/>
      <c r="T72" s="967"/>
      <c r="U72" s="967"/>
      <c r="V72" s="967"/>
      <c r="W72" s="967"/>
      <c r="X72" s="967"/>
      <c r="Y72" s="967"/>
      <c r="Z72" s="967"/>
      <c r="AA72" s="967"/>
      <c r="AB72" s="967"/>
      <c r="AC72" s="967"/>
      <c r="AD72" s="967"/>
      <c r="AE72" s="967"/>
      <c r="AF72" s="967"/>
      <c r="AG72" s="968"/>
      <c r="AH72" s="969"/>
      <c r="AI72" s="969"/>
      <c r="AJ72" s="969"/>
      <c r="AK72" s="969"/>
      <c r="AL72" s="969"/>
      <c r="AM72" s="969"/>
      <c r="AN72" s="969"/>
      <c r="AO72" s="956"/>
      <c r="AP72" s="957"/>
      <c r="AQ72" s="958"/>
    </row>
    <row r="73" spans="2:43" s="106" customFormat="1" ht="15.75" customHeight="1">
      <c r="B73" s="964">
        <f t="shared" si="0"/>
        <v>57</v>
      </c>
      <c r="C73" s="965"/>
      <c r="D73" s="966"/>
      <c r="E73" s="967"/>
      <c r="F73" s="967"/>
      <c r="G73" s="967"/>
      <c r="H73" s="967"/>
      <c r="I73" s="967"/>
      <c r="J73" s="967"/>
      <c r="K73" s="967"/>
      <c r="L73" s="967"/>
      <c r="M73" s="967"/>
      <c r="N73" s="967"/>
      <c r="O73" s="967"/>
      <c r="P73" s="967"/>
      <c r="Q73" s="967"/>
      <c r="R73" s="967"/>
      <c r="S73" s="967"/>
      <c r="T73" s="967"/>
      <c r="U73" s="967"/>
      <c r="V73" s="967"/>
      <c r="W73" s="967"/>
      <c r="X73" s="967"/>
      <c r="Y73" s="967"/>
      <c r="Z73" s="967"/>
      <c r="AA73" s="967"/>
      <c r="AB73" s="967"/>
      <c r="AC73" s="967"/>
      <c r="AD73" s="967"/>
      <c r="AE73" s="967"/>
      <c r="AF73" s="967"/>
      <c r="AG73" s="968"/>
      <c r="AH73" s="969"/>
      <c r="AI73" s="969"/>
      <c r="AJ73" s="969"/>
      <c r="AK73" s="969"/>
      <c r="AL73" s="969"/>
      <c r="AM73" s="969"/>
      <c r="AN73" s="969"/>
      <c r="AO73" s="956"/>
      <c r="AP73" s="957"/>
      <c r="AQ73" s="958"/>
    </row>
    <row r="74" spans="2:43" s="106" customFormat="1" ht="15.75" customHeight="1">
      <c r="B74" s="964">
        <f t="shared" si="0"/>
        <v>58</v>
      </c>
      <c r="C74" s="965"/>
      <c r="D74" s="966"/>
      <c r="E74" s="967"/>
      <c r="F74" s="967"/>
      <c r="G74" s="967"/>
      <c r="H74" s="967"/>
      <c r="I74" s="967"/>
      <c r="J74" s="967"/>
      <c r="K74" s="967"/>
      <c r="L74" s="967"/>
      <c r="M74" s="967"/>
      <c r="N74" s="967"/>
      <c r="O74" s="967"/>
      <c r="P74" s="967"/>
      <c r="Q74" s="967"/>
      <c r="R74" s="967"/>
      <c r="S74" s="967"/>
      <c r="T74" s="967"/>
      <c r="U74" s="967"/>
      <c r="V74" s="967"/>
      <c r="W74" s="967"/>
      <c r="X74" s="967"/>
      <c r="Y74" s="967"/>
      <c r="Z74" s="967"/>
      <c r="AA74" s="967"/>
      <c r="AB74" s="967"/>
      <c r="AC74" s="967"/>
      <c r="AD74" s="967"/>
      <c r="AE74" s="967"/>
      <c r="AF74" s="967"/>
      <c r="AG74" s="968"/>
      <c r="AH74" s="969"/>
      <c r="AI74" s="969"/>
      <c r="AJ74" s="969"/>
      <c r="AK74" s="969"/>
      <c r="AL74" s="969"/>
      <c r="AM74" s="969"/>
      <c r="AN74" s="969"/>
      <c r="AO74" s="956"/>
      <c r="AP74" s="957"/>
      <c r="AQ74" s="958"/>
    </row>
    <row r="75" spans="2:43" s="106" customFormat="1" ht="15.75" customHeight="1">
      <c r="B75" s="964">
        <f t="shared" si="0"/>
        <v>59</v>
      </c>
      <c r="C75" s="965"/>
      <c r="D75" s="966"/>
      <c r="E75" s="967"/>
      <c r="F75" s="967"/>
      <c r="G75" s="967"/>
      <c r="H75" s="967"/>
      <c r="I75" s="967"/>
      <c r="J75" s="967"/>
      <c r="K75" s="967"/>
      <c r="L75" s="967"/>
      <c r="M75" s="967"/>
      <c r="N75" s="967"/>
      <c r="O75" s="967"/>
      <c r="P75" s="967"/>
      <c r="Q75" s="967"/>
      <c r="R75" s="967"/>
      <c r="S75" s="967"/>
      <c r="T75" s="967"/>
      <c r="U75" s="967"/>
      <c r="V75" s="967"/>
      <c r="W75" s="967"/>
      <c r="X75" s="967"/>
      <c r="Y75" s="967"/>
      <c r="Z75" s="967"/>
      <c r="AA75" s="967"/>
      <c r="AB75" s="967"/>
      <c r="AC75" s="967"/>
      <c r="AD75" s="967"/>
      <c r="AE75" s="967"/>
      <c r="AF75" s="967"/>
      <c r="AG75" s="968"/>
      <c r="AH75" s="969"/>
      <c r="AI75" s="969"/>
      <c r="AJ75" s="969"/>
      <c r="AK75" s="969"/>
      <c r="AL75" s="969"/>
      <c r="AM75" s="969"/>
      <c r="AN75" s="969"/>
      <c r="AO75" s="956"/>
      <c r="AP75" s="957"/>
      <c r="AQ75" s="958"/>
    </row>
    <row r="76" spans="2:43" s="106" customFormat="1" ht="15.75" customHeight="1">
      <c r="B76" s="964">
        <f t="shared" si="0"/>
        <v>60</v>
      </c>
      <c r="C76" s="965"/>
      <c r="D76" s="966"/>
      <c r="E76" s="967"/>
      <c r="F76" s="967"/>
      <c r="G76" s="967"/>
      <c r="H76" s="967"/>
      <c r="I76" s="967"/>
      <c r="J76" s="967"/>
      <c r="K76" s="967"/>
      <c r="L76" s="967"/>
      <c r="M76" s="967"/>
      <c r="N76" s="967"/>
      <c r="O76" s="967"/>
      <c r="P76" s="967"/>
      <c r="Q76" s="967"/>
      <c r="R76" s="967"/>
      <c r="S76" s="967"/>
      <c r="T76" s="967"/>
      <c r="U76" s="967"/>
      <c r="V76" s="967"/>
      <c r="W76" s="967"/>
      <c r="X76" s="967"/>
      <c r="Y76" s="967"/>
      <c r="Z76" s="967"/>
      <c r="AA76" s="967"/>
      <c r="AB76" s="967"/>
      <c r="AC76" s="967"/>
      <c r="AD76" s="967"/>
      <c r="AE76" s="967"/>
      <c r="AF76" s="967"/>
      <c r="AG76" s="968"/>
      <c r="AH76" s="969"/>
      <c r="AI76" s="969"/>
      <c r="AJ76" s="969"/>
      <c r="AK76" s="969"/>
      <c r="AL76" s="969"/>
      <c r="AM76" s="969"/>
      <c r="AN76" s="969"/>
      <c r="AO76" s="956"/>
      <c r="AP76" s="957"/>
      <c r="AQ76" s="958"/>
    </row>
    <row r="77" spans="2:43" s="106" customFormat="1" ht="15.75" customHeight="1">
      <c r="B77" s="964">
        <f t="shared" si="0"/>
        <v>61</v>
      </c>
      <c r="C77" s="965"/>
      <c r="D77" s="966"/>
      <c r="E77" s="967"/>
      <c r="F77" s="967"/>
      <c r="G77" s="967"/>
      <c r="H77" s="967"/>
      <c r="I77" s="967"/>
      <c r="J77" s="967"/>
      <c r="K77" s="967"/>
      <c r="L77" s="967"/>
      <c r="M77" s="967"/>
      <c r="N77" s="967"/>
      <c r="O77" s="967"/>
      <c r="P77" s="967"/>
      <c r="Q77" s="967"/>
      <c r="R77" s="967"/>
      <c r="S77" s="967"/>
      <c r="T77" s="967"/>
      <c r="U77" s="967"/>
      <c r="V77" s="967"/>
      <c r="W77" s="967"/>
      <c r="X77" s="967"/>
      <c r="Y77" s="967"/>
      <c r="Z77" s="967"/>
      <c r="AA77" s="967"/>
      <c r="AB77" s="967"/>
      <c r="AC77" s="967"/>
      <c r="AD77" s="967"/>
      <c r="AE77" s="967"/>
      <c r="AF77" s="967"/>
      <c r="AG77" s="968"/>
      <c r="AH77" s="969"/>
      <c r="AI77" s="969"/>
      <c r="AJ77" s="969"/>
      <c r="AK77" s="969"/>
      <c r="AL77" s="969"/>
      <c r="AM77" s="969"/>
      <c r="AN77" s="969"/>
      <c r="AO77" s="956"/>
      <c r="AP77" s="957"/>
      <c r="AQ77" s="958"/>
    </row>
    <row r="78" spans="2:43" s="106" customFormat="1" ht="15.75" customHeight="1">
      <c r="B78" s="964">
        <f t="shared" si="0"/>
        <v>62</v>
      </c>
      <c r="C78" s="965"/>
      <c r="D78" s="966"/>
      <c r="E78" s="967"/>
      <c r="F78" s="967"/>
      <c r="G78" s="967"/>
      <c r="H78" s="967"/>
      <c r="I78" s="967"/>
      <c r="J78" s="967"/>
      <c r="K78" s="967"/>
      <c r="L78" s="967"/>
      <c r="M78" s="967"/>
      <c r="N78" s="967"/>
      <c r="O78" s="967"/>
      <c r="P78" s="967"/>
      <c r="Q78" s="967"/>
      <c r="R78" s="967"/>
      <c r="S78" s="967"/>
      <c r="T78" s="967"/>
      <c r="U78" s="967"/>
      <c r="V78" s="967"/>
      <c r="W78" s="967"/>
      <c r="X78" s="967"/>
      <c r="Y78" s="967"/>
      <c r="Z78" s="967"/>
      <c r="AA78" s="967"/>
      <c r="AB78" s="967"/>
      <c r="AC78" s="967"/>
      <c r="AD78" s="967"/>
      <c r="AE78" s="967"/>
      <c r="AF78" s="967"/>
      <c r="AG78" s="968"/>
      <c r="AH78" s="969"/>
      <c r="AI78" s="969"/>
      <c r="AJ78" s="969"/>
      <c r="AK78" s="969"/>
      <c r="AL78" s="969"/>
      <c r="AM78" s="969"/>
      <c r="AN78" s="969"/>
      <c r="AO78" s="956"/>
      <c r="AP78" s="957"/>
      <c r="AQ78" s="958"/>
    </row>
    <row r="79" spans="2:43" s="106" customFormat="1" ht="15.75" customHeight="1">
      <c r="B79" s="964">
        <f t="shared" si="0"/>
        <v>63</v>
      </c>
      <c r="C79" s="965"/>
      <c r="D79" s="966"/>
      <c r="E79" s="967"/>
      <c r="F79" s="967"/>
      <c r="G79" s="967"/>
      <c r="H79" s="967"/>
      <c r="I79" s="967"/>
      <c r="J79" s="967"/>
      <c r="K79" s="967"/>
      <c r="L79" s="967"/>
      <c r="M79" s="967"/>
      <c r="N79" s="967"/>
      <c r="O79" s="967"/>
      <c r="P79" s="967"/>
      <c r="Q79" s="967"/>
      <c r="R79" s="967"/>
      <c r="S79" s="967"/>
      <c r="T79" s="967"/>
      <c r="U79" s="967"/>
      <c r="V79" s="967"/>
      <c r="W79" s="967"/>
      <c r="X79" s="967"/>
      <c r="Y79" s="967"/>
      <c r="Z79" s="967"/>
      <c r="AA79" s="967"/>
      <c r="AB79" s="967"/>
      <c r="AC79" s="967"/>
      <c r="AD79" s="967"/>
      <c r="AE79" s="967"/>
      <c r="AF79" s="967"/>
      <c r="AG79" s="968"/>
      <c r="AH79" s="969"/>
      <c r="AI79" s="969"/>
      <c r="AJ79" s="969"/>
      <c r="AK79" s="969"/>
      <c r="AL79" s="969"/>
      <c r="AM79" s="969"/>
      <c r="AN79" s="969"/>
      <c r="AO79" s="956"/>
      <c r="AP79" s="957"/>
      <c r="AQ79" s="958"/>
    </row>
    <row r="80" spans="2:43" s="106" customFormat="1" ht="15.75" customHeight="1">
      <c r="B80" s="964">
        <f t="shared" si="0"/>
        <v>64</v>
      </c>
      <c r="C80" s="965"/>
      <c r="D80" s="966"/>
      <c r="E80" s="967"/>
      <c r="F80" s="967"/>
      <c r="G80" s="967"/>
      <c r="H80" s="967"/>
      <c r="I80" s="967"/>
      <c r="J80" s="967"/>
      <c r="K80" s="967"/>
      <c r="L80" s="967"/>
      <c r="M80" s="967"/>
      <c r="N80" s="967"/>
      <c r="O80" s="967"/>
      <c r="P80" s="967"/>
      <c r="Q80" s="967"/>
      <c r="R80" s="967"/>
      <c r="S80" s="967"/>
      <c r="T80" s="967"/>
      <c r="U80" s="967"/>
      <c r="V80" s="967"/>
      <c r="W80" s="967"/>
      <c r="X80" s="967"/>
      <c r="Y80" s="967"/>
      <c r="Z80" s="967"/>
      <c r="AA80" s="967"/>
      <c r="AB80" s="967"/>
      <c r="AC80" s="967"/>
      <c r="AD80" s="967"/>
      <c r="AE80" s="967"/>
      <c r="AF80" s="967"/>
      <c r="AG80" s="968"/>
      <c r="AH80" s="969"/>
      <c r="AI80" s="969"/>
      <c r="AJ80" s="969"/>
      <c r="AK80" s="969"/>
      <c r="AL80" s="969"/>
      <c r="AM80" s="969"/>
      <c r="AN80" s="969"/>
      <c r="AO80" s="956"/>
      <c r="AP80" s="957"/>
      <c r="AQ80" s="958"/>
    </row>
    <row r="81" spans="2:43" s="106" customFormat="1" ht="15.75" customHeight="1">
      <c r="B81" s="964">
        <f t="shared" si="0"/>
        <v>65</v>
      </c>
      <c r="C81" s="965"/>
      <c r="D81" s="966"/>
      <c r="E81" s="967"/>
      <c r="F81" s="967"/>
      <c r="G81" s="967"/>
      <c r="H81" s="967"/>
      <c r="I81" s="967"/>
      <c r="J81" s="967"/>
      <c r="K81" s="967"/>
      <c r="L81" s="967"/>
      <c r="M81" s="967"/>
      <c r="N81" s="967"/>
      <c r="O81" s="967"/>
      <c r="P81" s="967"/>
      <c r="Q81" s="967"/>
      <c r="R81" s="967"/>
      <c r="S81" s="967"/>
      <c r="T81" s="967"/>
      <c r="U81" s="967"/>
      <c r="V81" s="967"/>
      <c r="W81" s="967"/>
      <c r="X81" s="967"/>
      <c r="Y81" s="967"/>
      <c r="Z81" s="967"/>
      <c r="AA81" s="967"/>
      <c r="AB81" s="967"/>
      <c r="AC81" s="967"/>
      <c r="AD81" s="967"/>
      <c r="AE81" s="967"/>
      <c r="AF81" s="967"/>
      <c r="AG81" s="968"/>
      <c r="AH81" s="969"/>
      <c r="AI81" s="969"/>
      <c r="AJ81" s="969"/>
      <c r="AK81" s="969"/>
      <c r="AL81" s="969"/>
      <c r="AM81" s="969"/>
      <c r="AN81" s="969"/>
      <c r="AO81" s="956"/>
      <c r="AP81" s="957"/>
      <c r="AQ81" s="958"/>
    </row>
    <row r="82" spans="2:43" s="106" customFormat="1" ht="15.75" customHeight="1">
      <c r="B82" s="964">
        <f t="shared" si="0"/>
        <v>66</v>
      </c>
      <c r="C82" s="965"/>
      <c r="D82" s="966"/>
      <c r="E82" s="967"/>
      <c r="F82" s="967"/>
      <c r="G82" s="967"/>
      <c r="H82" s="967"/>
      <c r="I82" s="967"/>
      <c r="J82" s="967"/>
      <c r="K82" s="967"/>
      <c r="L82" s="967"/>
      <c r="M82" s="967"/>
      <c r="N82" s="967"/>
      <c r="O82" s="967"/>
      <c r="P82" s="967"/>
      <c r="Q82" s="967"/>
      <c r="R82" s="967"/>
      <c r="S82" s="967"/>
      <c r="T82" s="967"/>
      <c r="U82" s="967"/>
      <c r="V82" s="967"/>
      <c r="W82" s="967"/>
      <c r="X82" s="967"/>
      <c r="Y82" s="967"/>
      <c r="Z82" s="967"/>
      <c r="AA82" s="967"/>
      <c r="AB82" s="967"/>
      <c r="AC82" s="967"/>
      <c r="AD82" s="967"/>
      <c r="AE82" s="967"/>
      <c r="AF82" s="967"/>
      <c r="AG82" s="968"/>
      <c r="AH82" s="969"/>
      <c r="AI82" s="969"/>
      <c r="AJ82" s="969"/>
      <c r="AK82" s="969"/>
      <c r="AL82" s="969"/>
      <c r="AM82" s="969"/>
      <c r="AN82" s="969"/>
      <c r="AO82" s="956"/>
      <c r="AP82" s="957"/>
      <c r="AQ82" s="958"/>
    </row>
    <row r="83" spans="2:43" s="106" customFormat="1" ht="15.75" customHeight="1">
      <c r="B83" s="964">
        <f t="shared" si="0"/>
        <v>67</v>
      </c>
      <c r="C83" s="965"/>
      <c r="D83" s="966"/>
      <c r="E83" s="967"/>
      <c r="F83" s="967"/>
      <c r="G83" s="967"/>
      <c r="H83" s="967"/>
      <c r="I83" s="967"/>
      <c r="J83" s="967"/>
      <c r="K83" s="967"/>
      <c r="L83" s="967"/>
      <c r="M83" s="967"/>
      <c r="N83" s="967"/>
      <c r="O83" s="967"/>
      <c r="P83" s="967"/>
      <c r="Q83" s="967"/>
      <c r="R83" s="967"/>
      <c r="S83" s="967"/>
      <c r="T83" s="967"/>
      <c r="U83" s="967"/>
      <c r="V83" s="967"/>
      <c r="W83" s="967"/>
      <c r="X83" s="967"/>
      <c r="Y83" s="967"/>
      <c r="Z83" s="967"/>
      <c r="AA83" s="967"/>
      <c r="AB83" s="967"/>
      <c r="AC83" s="967"/>
      <c r="AD83" s="967"/>
      <c r="AE83" s="967"/>
      <c r="AF83" s="967"/>
      <c r="AG83" s="968"/>
      <c r="AH83" s="969"/>
      <c r="AI83" s="969"/>
      <c r="AJ83" s="969"/>
      <c r="AK83" s="969"/>
      <c r="AL83" s="969"/>
      <c r="AM83" s="969"/>
      <c r="AN83" s="969"/>
      <c r="AO83" s="956"/>
      <c r="AP83" s="957"/>
      <c r="AQ83" s="958"/>
    </row>
    <row r="84" spans="2:43" s="106" customFormat="1" ht="15.75" customHeight="1">
      <c r="B84" s="964">
        <f t="shared" si="0"/>
        <v>68</v>
      </c>
      <c r="C84" s="965"/>
      <c r="D84" s="966"/>
      <c r="E84" s="967"/>
      <c r="F84" s="967"/>
      <c r="G84" s="967"/>
      <c r="H84" s="967"/>
      <c r="I84" s="967"/>
      <c r="J84" s="967"/>
      <c r="K84" s="967"/>
      <c r="L84" s="967"/>
      <c r="M84" s="967"/>
      <c r="N84" s="967"/>
      <c r="O84" s="967"/>
      <c r="P84" s="967"/>
      <c r="Q84" s="967"/>
      <c r="R84" s="967"/>
      <c r="S84" s="967"/>
      <c r="T84" s="967"/>
      <c r="U84" s="967"/>
      <c r="V84" s="967"/>
      <c r="W84" s="967"/>
      <c r="X84" s="967"/>
      <c r="Y84" s="967"/>
      <c r="Z84" s="967"/>
      <c r="AA84" s="967"/>
      <c r="AB84" s="967"/>
      <c r="AC84" s="967"/>
      <c r="AD84" s="967"/>
      <c r="AE84" s="967"/>
      <c r="AF84" s="967"/>
      <c r="AG84" s="968"/>
      <c r="AH84" s="969"/>
      <c r="AI84" s="969"/>
      <c r="AJ84" s="969"/>
      <c r="AK84" s="969"/>
      <c r="AL84" s="969"/>
      <c r="AM84" s="969"/>
      <c r="AN84" s="969"/>
      <c r="AO84" s="956"/>
      <c r="AP84" s="957"/>
      <c r="AQ84" s="958"/>
    </row>
    <row r="85" spans="2:43" s="106" customFormat="1" ht="15.75" customHeight="1">
      <c r="B85" s="964">
        <f t="shared" si="0"/>
        <v>69</v>
      </c>
      <c r="C85" s="965"/>
      <c r="D85" s="966"/>
      <c r="E85" s="967"/>
      <c r="F85" s="967"/>
      <c r="G85" s="967"/>
      <c r="H85" s="967"/>
      <c r="I85" s="967"/>
      <c r="J85" s="967"/>
      <c r="K85" s="967"/>
      <c r="L85" s="967"/>
      <c r="M85" s="967"/>
      <c r="N85" s="967"/>
      <c r="O85" s="967"/>
      <c r="P85" s="967"/>
      <c r="Q85" s="967"/>
      <c r="R85" s="967"/>
      <c r="S85" s="967"/>
      <c r="T85" s="967"/>
      <c r="U85" s="967"/>
      <c r="V85" s="967"/>
      <c r="W85" s="967"/>
      <c r="X85" s="967"/>
      <c r="Y85" s="967"/>
      <c r="Z85" s="967"/>
      <c r="AA85" s="967"/>
      <c r="AB85" s="967"/>
      <c r="AC85" s="967"/>
      <c r="AD85" s="967"/>
      <c r="AE85" s="967"/>
      <c r="AF85" s="967"/>
      <c r="AG85" s="968"/>
      <c r="AH85" s="969"/>
      <c r="AI85" s="969"/>
      <c r="AJ85" s="969"/>
      <c r="AK85" s="969"/>
      <c r="AL85" s="969"/>
      <c r="AM85" s="969"/>
      <c r="AN85" s="969"/>
      <c r="AO85" s="956"/>
      <c r="AP85" s="957"/>
      <c r="AQ85" s="958"/>
    </row>
    <row r="86" spans="2:43" s="106" customFormat="1" ht="15.75" customHeight="1">
      <c r="B86" s="964">
        <f t="shared" si="0"/>
        <v>70</v>
      </c>
      <c r="C86" s="965"/>
      <c r="D86" s="966"/>
      <c r="E86" s="967"/>
      <c r="F86" s="967"/>
      <c r="G86" s="967"/>
      <c r="H86" s="967"/>
      <c r="I86" s="967"/>
      <c r="J86" s="967"/>
      <c r="K86" s="967"/>
      <c r="L86" s="967"/>
      <c r="M86" s="967"/>
      <c r="N86" s="967"/>
      <c r="O86" s="967"/>
      <c r="P86" s="967"/>
      <c r="Q86" s="967"/>
      <c r="R86" s="967"/>
      <c r="S86" s="967"/>
      <c r="T86" s="967"/>
      <c r="U86" s="967"/>
      <c r="V86" s="967"/>
      <c r="W86" s="967"/>
      <c r="X86" s="967"/>
      <c r="Y86" s="967"/>
      <c r="Z86" s="967"/>
      <c r="AA86" s="967"/>
      <c r="AB86" s="967"/>
      <c r="AC86" s="967"/>
      <c r="AD86" s="967"/>
      <c r="AE86" s="967"/>
      <c r="AF86" s="967"/>
      <c r="AG86" s="968"/>
      <c r="AH86" s="969"/>
      <c r="AI86" s="969"/>
      <c r="AJ86" s="969"/>
      <c r="AK86" s="969"/>
      <c r="AL86" s="969"/>
      <c r="AM86" s="969"/>
      <c r="AN86" s="969"/>
      <c r="AO86" s="956"/>
      <c r="AP86" s="957"/>
      <c r="AQ86" s="958"/>
    </row>
    <row r="87" spans="2:43" s="106" customFormat="1" ht="15.75" customHeight="1">
      <c r="B87" s="964">
        <f t="shared" si="0"/>
        <v>71</v>
      </c>
      <c r="C87" s="965"/>
      <c r="D87" s="966"/>
      <c r="E87" s="967"/>
      <c r="F87" s="967"/>
      <c r="G87" s="967"/>
      <c r="H87" s="967"/>
      <c r="I87" s="967"/>
      <c r="J87" s="967"/>
      <c r="K87" s="967"/>
      <c r="L87" s="967"/>
      <c r="M87" s="967"/>
      <c r="N87" s="967"/>
      <c r="O87" s="967"/>
      <c r="P87" s="967"/>
      <c r="Q87" s="967"/>
      <c r="R87" s="967"/>
      <c r="S87" s="967"/>
      <c r="T87" s="967"/>
      <c r="U87" s="967"/>
      <c r="V87" s="967"/>
      <c r="W87" s="967"/>
      <c r="X87" s="967"/>
      <c r="Y87" s="967"/>
      <c r="Z87" s="967"/>
      <c r="AA87" s="967"/>
      <c r="AB87" s="967"/>
      <c r="AC87" s="967"/>
      <c r="AD87" s="967"/>
      <c r="AE87" s="967"/>
      <c r="AF87" s="967"/>
      <c r="AG87" s="968"/>
      <c r="AH87" s="969"/>
      <c r="AI87" s="969"/>
      <c r="AJ87" s="969"/>
      <c r="AK87" s="969"/>
      <c r="AL87" s="969"/>
      <c r="AM87" s="969"/>
      <c r="AN87" s="969"/>
      <c r="AO87" s="956"/>
      <c r="AP87" s="957"/>
      <c r="AQ87" s="958"/>
    </row>
    <row r="88" spans="2:43" s="106" customFormat="1" ht="15.75" customHeight="1">
      <c r="B88" s="964">
        <f>B87+1</f>
        <v>72</v>
      </c>
      <c r="C88" s="965"/>
      <c r="D88" s="966"/>
      <c r="E88" s="967"/>
      <c r="F88" s="967"/>
      <c r="G88" s="967"/>
      <c r="H88" s="967"/>
      <c r="I88" s="967"/>
      <c r="J88" s="967"/>
      <c r="K88" s="967"/>
      <c r="L88" s="967"/>
      <c r="M88" s="967"/>
      <c r="N88" s="967"/>
      <c r="O88" s="967"/>
      <c r="P88" s="967"/>
      <c r="Q88" s="967"/>
      <c r="R88" s="967"/>
      <c r="S88" s="967"/>
      <c r="T88" s="967"/>
      <c r="U88" s="967"/>
      <c r="V88" s="967"/>
      <c r="W88" s="967"/>
      <c r="X88" s="967"/>
      <c r="Y88" s="967"/>
      <c r="Z88" s="967"/>
      <c r="AA88" s="967"/>
      <c r="AB88" s="967"/>
      <c r="AC88" s="967"/>
      <c r="AD88" s="967"/>
      <c r="AE88" s="967"/>
      <c r="AF88" s="967"/>
      <c r="AG88" s="968"/>
      <c r="AH88" s="969"/>
      <c r="AI88" s="969"/>
      <c r="AJ88" s="969"/>
      <c r="AK88" s="969"/>
      <c r="AL88" s="969"/>
      <c r="AM88" s="969"/>
      <c r="AN88" s="969"/>
      <c r="AO88" s="956"/>
      <c r="AP88" s="957"/>
      <c r="AQ88" s="958"/>
    </row>
    <row r="89" spans="2:43" s="106" customFormat="1" ht="15.75" customHeight="1">
      <c r="B89" s="964">
        <f t="shared" ref="B89:B100" si="1">B88+1</f>
        <v>73</v>
      </c>
      <c r="C89" s="965"/>
      <c r="D89" s="966"/>
      <c r="E89" s="967"/>
      <c r="F89" s="967"/>
      <c r="G89" s="967"/>
      <c r="H89" s="967"/>
      <c r="I89" s="967"/>
      <c r="J89" s="967"/>
      <c r="K89" s="967"/>
      <c r="L89" s="967"/>
      <c r="M89" s="967"/>
      <c r="N89" s="967"/>
      <c r="O89" s="967"/>
      <c r="P89" s="967"/>
      <c r="Q89" s="967"/>
      <c r="R89" s="967"/>
      <c r="S89" s="967"/>
      <c r="T89" s="967"/>
      <c r="U89" s="967"/>
      <c r="V89" s="967"/>
      <c r="W89" s="967"/>
      <c r="X89" s="967"/>
      <c r="Y89" s="967"/>
      <c r="Z89" s="967"/>
      <c r="AA89" s="967"/>
      <c r="AB89" s="967"/>
      <c r="AC89" s="967"/>
      <c r="AD89" s="967"/>
      <c r="AE89" s="967"/>
      <c r="AF89" s="967"/>
      <c r="AG89" s="968"/>
      <c r="AH89" s="969"/>
      <c r="AI89" s="969"/>
      <c r="AJ89" s="969"/>
      <c r="AK89" s="969"/>
      <c r="AL89" s="969"/>
      <c r="AM89" s="969"/>
      <c r="AN89" s="969"/>
      <c r="AO89" s="956"/>
      <c r="AP89" s="957"/>
      <c r="AQ89" s="958"/>
    </row>
    <row r="90" spans="2:43" s="106" customFormat="1" ht="15.75" customHeight="1">
      <c r="B90" s="964">
        <f t="shared" si="1"/>
        <v>74</v>
      </c>
      <c r="C90" s="965"/>
      <c r="D90" s="966"/>
      <c r="E90" s="967"/>
      <c r="F90" s="967"/>
      <c r="G90" s="967"/>
      <c r="H90" s="967"/>
      <c r="I90" s="967"/>
      <c r="J90" s="967"/>
      <c r="K90" s="967"/>
      <c r="L90" s="967"/>
      <c r="M90" s="967"/>
      <c r="N90" s="967"/>
      <c r="O90" s="967"/>
      <c r="P90" s="967"/>
      <c r="Q90" s="967"/>
      <c r="R90" s="967"/>
      <c r="S90" s="967"/>
      <c r="T90" s="967"/>
      <c r="U90" s="967"/>
      <c r="V90" s="967"/>
      <c r="W90" s="967"/>
      <c r="X90" s="967"/>
      <c r="Y90" s="967"/>
      <c r="Z90" s="967"/>
      <c r="AA90" s="967"/>
      <c r="AB90" s="967"/>
      <c r="AC90" s="967"/>
      <c r="AD90" s="967"/>
      <c r="AE90" s="967"/>
      <c r="AF90" s="967"/>
      <c r="AG90" s="968"/>
      <c r="AH90" s="969"/>
      <c r="AI90" s="969"/>
      <c r="AJ90" s="969"/>
      <c r="AK90" s="969"/>
      <c r="AL90" s="969"/>
      <c r="AM90" s="969"/>
      <c r="AN90" s="969"/>
      <c r="AO90" s="956"/>
      <c r="AP90" s="957"/>
      <c r="AQ90" s="958"/>
    </row>
    <row r="91" spans="2:43" s="106" customFormat="1" ht="15.75" customHeight="1">
      <c r="B91" s="964">
        <f t="shared" si="1"/>
        <v>75</v>
      </c>
      <c r="C91" s="965"/>
      <c r="D91" s="966"/>
      <c r="E91" s="967"/>
      <c r="F91" s="967"/>
      <c r="G91" s="967"/>
      <c r="H91" s="967"/>
      <c r="I91" s="967"/>
      <c r="J91" s="967"/>
      <c r="K91" s="967"/>
      <c r="L91" s="967"/>
      <c r="M91" s="967"/>
      <c r="N91" s="967"/>
      <c r="O91" s="967"/>
      <c r="P91" s="967"/>
      <c r="Q91" s="967"/>
      <c r="R91" s="967"/>
      <c r="S91" s="967"/>
      <c r="T91" s="967"/>
      <c r="U91" s="967"/>
      <c r="V91" s="967"/>
      <c r="W91" s="967"/>
      <c r="X91" s="967"/>
      <c r="Y91" s="967"/>
      <c r="Z91" s="967"/>
      <c r="AA91" s="967"/>
      <c r="AB91" s="967"/>
      <c r="AC91" s="967"/>
      <c r="AD91" s="967"/>
      <c r="AE91" s="967"/>
      <c r="AF91" s="967"/>
      <c r="AG91" s="968"/>
      <c r="AH91" s="969"/>
      <c r="AI91" s="969"/>
      <c r="AJ91" s="969"/>
      <c r="AK91" s="969"/>
      <c r="AL91" s="969"/>
      <c r="AM91" s="969"/>
      <c r="AN91" s="969"/>
      <c r="AO91" s="956"/>
      <c r="AP91" s="957"/>
      <c r="AQ91" s="958"/>
    </row>
    <row r="92" spans="2:43" s="106" customFormat="1" ht="15.75" customHeight="1">
      <c r="B92" s="964">
        <f t="shared" si="1"/>
        <v>76</v>
      </c>
      <c r="C92" s="965"/>
      <c r="D92" s="966"/>
      <c r="E92" s="967"/>
      <c r="F92" s="967"/>
      <c r="G92" s="967"/>
      <c r="H92" s="967"/>
      <c r="I92" s="967"/>
      <c r="J92" s="967"/>
      <c r="K92" s="967"/>
      <c r="L92" s="967"/>
      <c r="M92" s="967"/>
      <c r="N92" s="967"/>
      <c r="O92" s="967"/>
      <c r="P92" s="967"/>
      <c r="Q92" s="967"/>
      <c r="R92" s="967"/>
      <c r="S92" s="967"/>
      <c r="T92" s="967"/>
      <c r="U92" s="967"/>
      <c r="V92" s="967"/>
      <c r="W92" s="967"/>
      <c r="X92" s="967"/>
      <c r="Y92" s="967"/>
      <c r="Z92" s="967"/>
      <c r="AA92" s="967"/>
      <c r="AB92" s="967"/>
      <c r="AC92" s="967"/>
      <c r="AD92" s="967"/>
      <c r="AE92" s="967"/>
      <c r="AF92" s="967"/>
      <c r="AG92" s="968"/>
      <c r="AH92" s="969"/>
      <c r="AI92" s="969"/>
      <c r="AJ92" s="969"/>
      <c r="AK92" s="969"/>
      <c r="AL92" s="969"/>
      <c r="AM92" s="969"/>
      <c r="AN92" s="969"/>
      <c r="AO92" s="956"/>
      <c r="AP92" s="957"/>
      <c r="AQ92" s="958"/>
    </row>
    <row r="93" spans="2:43" s="106" customFormat="1" ht="15.75" customHeight="1">
      <c r="B93" s="964">
        <f t="shared" si="1"/>
        <v>77</v>
      </c>
      <c r="C93" s="965"/>
      <c r="D93" s="966"/>
      <c r="E93" s="967"/>
      <c r="F93" s="967"/>
      <c r="G93" s="967"/>
      <c r="H93" s="967"/>
      <c r="I93" s="967"/>
      <c r="J93" s="967"/>
      <c r="K93" s="967"/>
      <c r="L93" s="967"/>
      <c r="M93" s="967"/>
      <c r="N93" s="967"/>
      <c r="O93" s="967"/>
      <c r="P93" s="967"/>
      <c r="Q93" s="967"/>
      <c r="R93" s="967"/>
      <c r="S93" s="967"/>
      <c r="T93" s="967"/>
      <c r="U93" s="967"/>
      <c r="V93" s="967"/>
      <c r="W93" s="967"/>
      <c r="X93" s="967"/>
      <c r="Y93" s="967"/>
      <c r="Z93" s="967"/>
      <c r="AA93" s="967"/>
      <c r="AB93" s="967"/>
      <c r="AC93" s="967"/>
      <c r="AD93" s="967"/>
      <c r="AE93" s="967"/>
      <c r="AF93" s="967"/>
      <c r="AG93" s="968"/>
      <c r="AH93" s="969"/>
      <c r="AI93" s="969"/>
      <c r="AJ93" s="969"/>
      <c r="AK93" s="969"/>
      <c r="AL93" s="969"/>
      <c r="AM93" s="969"/>
      <c r="AN93" s="969"/>
      <c r="AO93" s="956"/>
      <c r="AP93" s="957"/>
      <c r="AQ93" s="958"/>
    </row>
    <row r="94" spans="2:43" s="106" customFormat="1" ht="15.75" customHeight="1">
      <c r="B94" s="964">
        <f t="shared" si="1"/>
        <v>78</v>
      </c>
      <c r="C94" s="965"/>
      <c r="D94" s="966"/>
      <c r="E94" s="967"/>
      <c r="F94" s="967"/>
      <c r="G94" s="967"/>
      <c r="H94" s="967"/>
      <c r="I94" s="967"/>
      <c r="J94" s="967"/>
      <c r="K94" s="967"/>
      <c r="L94" s="967"/>
      <c r="M94" s="967"/>
      <c r="N94" s="967"/>
      <c r="O94" s="967"/>
      <c r="P94" s="967"/>
      <c r="Q94" s="967"/>
      <c r="R94" s="967"/>
      <c r="S94" s="967"/>
      <c r="T94" s="967"/>
      <c r="U94" s="967"/>
      <c r="V94" s="967"/>
      <c r="W94" s="967"/>
      <c r="X94" s="967"/>
      <c r="Y94" s="967"/>
      <c r="Z94" s="967"/>
      <c r="AA94" s="967"/>
      <c r="AB94" s="967"/>
      <c r="AC94" s="967"/>
      <c r="AD94" s="967"/>
      <c r="AE94" s="967"/>
      <c r="AF94" s="967"/>
      <c r="AG94" s="968"/>
      <c r="AH94" s="969"/>
      <c r="AI94" s="969"/>
      <c r="AJ94" s="969"/>
      <c r="AK94" s="969"/>
      <c r="AL94" s="969"/>
      <c r="AM94" s="969"/>
      <c r="AN94" s="969"/>
      <c r="AO94" s="956"/>
      <c r="AP94" s="957"/>
      <c r="AQ94" s="958"/>
    </row>
    <row r="95" spans="2:43" s="106" customFormat="1" ht="15.75" customHeight="1">
      <c r="B95" s="964">
        <f t="shared" si="1"/>
        <v>79</v>
      </c>
      <c r="C95" s="965"/>
      <c r="D95" s="966"/>
      <c r="E95" s="967"/>
      <c r="F95" s="967"/>
      <c r="G95" s="967"/>
      <c r="H95" s="967"/>
      <c r="I95" s="967"/>
      <c r="J95" s="967"/>
      <c r="K95" s="967"/>
      <c r="L95" s="967"/>
      <c r="M95" s="967"/>
      <c r="N95" s="967"/>
      <c r="O95" s="967"/>
      <c r="P95" s="967"/>
      <c r="Q95" s="967"/>
      <c r="R95" s="967"/>
      <c r="S95" s="967"/>
      <c r="T95" s="967"/>
      <c r="U95" s="967"/>
      <c r="V95" s="967"/>
      <c r="W95" s="967"/>
      <c r="X95" s="967"/>
      <c r="Y95" s="967"/>
      <c r="Z95" s="967"/>
      <c r="AA95" s="967"/>
      <c r="AB95" s="967"/>
      <c r="AC95" s="967"/>
      <c r="AD95" s="967"/>
      <c r="AE95" s="967"/>
      <c r="AF95" s="967"/>
      <c r="AG95" s="968"/>
      <c r="AH95" s="969"/>
      <c r="AI95" s="969"/>
      <c r="AJ95" s="969"/>
      <c r="AK95" s="969"/>
      <c r="AL95" s="969"/>
      <c r="AM95" s="969"/>
      <c r="AN95" s="969"/>
      <c r="AO95" s="956"/>
      <c r="AP95" s="957"/>
      <c r="AQ95" s="958"/>
    </row>
    <row r="96" spans="2:43" s="106" customFormat="1" ht="15.75" customHeight="1">
      <c r="B96" s="964">
        <f t="shared" si="1"/>
        <v>80</v>
      </c>
      <c r="C96" s="965"/>
      <c r="D96" s="966"/>
      <c r="E96" s="967"/>
      <c r="F96" s="967"/>
      <c r="G96" s="967"/>
      <c r="H96" s="967"/>
      <c r="I96" s="967"/>
      <c r="J96" s="967"/>
      <c r="K96" s="967"/>
      <c r="L96" s="967"/>
      <c r="M96" s="967"/>
      <c r="N96" s="967"/>
      <c r="O96" s="967"/>
      <c r="P96" s="967"/>
      <c r="Q96" s="967"/>
      <c r="R96" s="967"/>
      <c r="S96" s="967"/>
      <c r="T96" s="967"/>
      <c r="U96" s="967"/>
      <c r="V96" s="967"/>
      <c r="W96" s="967"/>
      <c r="X96" s="967"/>
      <c r="Y96" s="967"/>
      <c r="Z96" s="967"/>
      <c r="AA96" s="967"/>
      <c r="AB96" s="967"/>
      <c r="AC96" s="967"/>
      <c r="AD96" s="967"/>
      <c r="AE96" s="967"/>
      <c r="AF96" s="967"/>
      <c r="AG96" s="968"/>
      <c r="AH96" s="969"/>
      <c r="AI96" s="969"/>
      <c r="AJ96" s="969"/>
      <c r="AK96" s="969"/>
      <c r="AL96" s="969"/>
      <c r="AM96" s="969"/>
      <c r="AN96" s="969"/>
      <c r="AO96" s="956"/>
      <c r="AP96" s="957"/>
      <c r="AQ96" s="958"/>
    </row>
    <row r="97" spans="2:43" s="106" customFormat="1" ht="15.75" customHeight="1">
      <c r="B97" s="964">
        <f t="shared" si="1"/>
        <v>81</v>
      </c>
      <c r="C97" s="965"/>
      <c r="D97" s="966"/>
      <c r="E97" s="967"/>
      <c r="F97" s="967"/>
      <c r="G97" s="967"/>
      <c r="H97" s="967"/>
      <c r="I97" s="967"/>
      <c r="J97" s="967"/>
      <c r="K97" s="967"/>
      <c r="L97" s="967"/>
      <c r="M97" s="967"/>
      <c r="N97" s="967"/>
      <c r="O97" s="967"/>
      <c r="P97" s="967"/>
      <c r="Q97" s="967"/>
      <c r="R97" s="967"/>
      <c r="S97" s="967"/>
      <c r="T97" s="967"/>
      <c r="U97" s="967"/>
      <c r="V97" s="967"/>
      <c r="W97" s="967"/>
      <c r="X97" s="967"/>
      <c r="Y97" s="967"/>
      <c r="Z97" s="967"/>
      <c r="AA97" s="967"/>
      <c r="AB97" s="967"/>
      <c r="AC97" s="967"/>
      <c r="AD97" s="967"/>
      <c r="AE97" s="967"/>
      <c r="AF97" s="967"/>
      <c r="AG97" s="968"/>
      <c r="AH97" s="969"/>
      <c r="AI97" s="969"/>
      <c r="AJ97" s="969"/>
      <c r="AK97" s="969"/>
      <c r="AL97" s="969"/>
      <c r="AM97" s="969"/>
      <c r="AN97" s="969"/>
      <c r="AO97" s="956"/>
      <c r="AP97" s="957"/>
      <c r="AQ97" s="958"/>
    </row>
    <row r="98" spans="2:43" s="106" customFormat="1" ht="15.75" customHeight="1">
      <c r="B98" s="964">
        <f t="shared" si="1"/>
        <v>82</v>
      </c>
      <c r="C98" s="965"/>
      <c r="D98" s="966"/>
      <c r="E98" s="967"/>
      <c r="F98" s="967"/>
      <c r="G98" s="967"/>
      <c r="H98" s="967"/>
      <c r="I98" s="967"/>
      <c r="J98" s="967"/>
      <c r="K98" s="967"/>
      <c r="L98" s="967"/>
      <c r="M98" s="967"/>
      <c r="N98" s="967"/>
      <c r="O98" s="967"/>
      <c r="P98" s="967"/>
      <c r="Q98" s="967"/>
      <c r="R98" s="967"/>
      <c r="S98" s="967"/>
      <c r="T98" s="967"/>
      <c r="U98" s="967"/>
      <c r="V98" s="967"/>
      <c r="W98" s="967"/>
      <c r="X98" s="967"/>
      <c r="Y98" s="967"/>
      <c r="Z98" s="967"/>
      <c r="AA98" s="967"/>
      <c r="AB98" s="967"/>
      <c r="AC98" s="967"/>
      <c r="AD98" s="967"/>
      <c r="AE98" s="967"/>
      <c r="AF98" s="967"/>
      <c r="AG98" s="968"/>
      <c r="AH98" s="969"/>
      <c r="AI98" s="969"/>
      <c r="AJ98" s="969"/>
      <c r="AK98" s="969"/>
      <c r="AL98" s="969"/>
      <c r="AM98" s="969"/>
      <c r="AN98" s="969"/>
      <c r="AO98" s="956"/>
      <c r="AP98" s="957"/>
      <c r="AQ98" s="958"/>
    </row>
    <row r="99" spans="2:43" s="106" customFormat="1" ht="15.75" customHeight="1">
      <c r="B99" s="964">
        <f t="shared" si="1"/>
        <v>83</v>
      </c>
      <c r="C99" s="965"/>
      <c r="D99" s="966"/>
      <c r="E99" s="967"/>
      <c r="F99" s="967"/>
      <c r="G99" s="967"/>
      <c r="H99" s="967"/>
      <c r="I99" s="967"/>
      <c r="J99" s="967"/>
      <c r="K99" s="967"/>
      <c r="L99" s="967"/>
      <c r="M99" s="967"/>
      <c r="N99" s="967"/>
      <c r="O99" s="967"/>
      <c r="P99" s="967"/>
      <c r="Q99" s="967"/>
      <c r="R99" s="967"/>
      <c r="S99" s="967"/>
      <c r="T99" s="967"/>
      <c r="U99" s="967"/>
      <c r="V99" s="967"/>
      <c r="W99" s="967"/>
      <c r="X99" s="967"/>
      <c r="Y99" s="967"/>
      <c r="Z99" s="967"/>
      <c r="AA99" s="967"/>
      <c r="AB99" s="967"/>
      <c r="AC99" s="967"/>
      <c r="AD99" s="967"/>
      <c r="AE99" s="967"/>
      <c r="AF99" s="967"/>
      <c r="AG99" s="968"/>
      <c r="AH99" s="969"/>
      <c r="AI99" s="969"/>
      <c r="AJ99" s="969"/>
      <c r="AK99" s="969"/>
      <c r="AL99" s="969"/>
      <c r="AM99" s="969"/>
      <c r="AN99" s="969"/>
      <c r="AO99" s="956"/>
      <c r="AP99" s="957"/>
      <c r="AQ99" s="958"/>
    </row>
    <row r="100" spans="2:43" s="106" customFormat="1" ht="15.75" customHeight="1">
      <c r="B100" s="964">
        <f t="shared" si="1"/>
        <v>84</v>
      </c>
      <c r="C100" s="965"/>
      <c r="D100" s="966"/>
      <c r="E100" s="967"/>
      <c r="F100" s="967"/>
      <c r="G100" s="967"/>
      <c r="H100" s="967"/>
      <c r="I100" s="967"/>
      <c r="J100" s="967"/>
      <c r="K100" s="967"/>
      <c r="L100" s="967"/>
      <c r="M100" s="967"/>
      <c r="N100" s="967"/>
      <c r="O100" s="967"/>
      <c r="P100" s="967"/>
      <c r="Q100" s="967"/>
      <c r="R100" s="967"/>
      <c r="S100" s="967"/>
      <c r="T100" s="967"/>
      <c r="U100" s="967"/>
      <c r="V100" s="967"/>
      <c r="W100" s="967"/>
      <c r="X100" s="967"/>
      <c r="Y100" s="967"/>
      <c r="Z100" s="967"/>
      <c r="AA100" s="967"/>
      <c r="AB100" s="967"/>
      <c r="AC100" s="967"/>
      <c r="AD100" s="967"/>
      <c r="AE100" s="967"/>
      <c r="AF100" s="967"/>
      <c r="AG100" s="968"/>
      <c r="AH100" s="969"/>
      <c r="AI100" s="969"/>
      <c r="AJ100" s="969"/>
      <c r="AK100" s="969"/>
      <c r="AL100" s="969"/>
      <c r="AM100" s="969"/>
      <c r="AN100" s="969"/>
      <c r="AO100" s="956"/>
      <c r="AP100" s="957"/>
      <c r="AQ100" s="958"/>
    </row>
    <row r="101" spans="2:43" s="106" customFormat="1" ht="15.75" customHeight="1">
      <c r="B101" s="964">
        <f>B100+1</f>
        <v>85</v>
      </c>
      <c r="C101" s="965"/>
      <c r="D101" s="966"/>
      <c r="E101" s="967"/>
      <c r="F101" s="967"/>
      <c r="G101" s="967"/>
      <c r="H101" s="967"/>
      <c r="I101" s="967"/>
      <c r="J101" s="967"/>
      <c r="K101" s="967"/>
      <c r="L101" s="967"/>
      <c r="M101" s="967"/>
      <c r="N101" s="967"/>
      <c r="O101" s="967"/>
      <c r="P101" s="967"/>
      <c r="Q101" s="967"/>
      <c r="R101" s="967"/>
      <c r="S101" s="967"/>
      <c r="T101" s="967"/>
      <c r="U101" s="967"/>
      <c r="V101" s="967"/>
      <c r="W101" s="967"/>
      <c r="X101" s="967"/>
      <c r="Y101" s="967"/>
      <c r="Z101" s="967"/>
      <c r="AA101" s="967"/>
      <c r="AB101" s="967"/>
      <c r="AC101" s="967"/>
      <c r="AD101" s="967"/>
      <c r="AE101" s="967"/>
      <c r="AF101" s="967"/>
      <c r="AG101" s="968"/>
      <c r="AH101" s="969"/>
      <c r="AI101" s="969"/>
      <c r="AJ101" s="969"/>
      <c r="AK101" s="969"/>
      <c r="AL101" s="969"/>
      <c r="AM101" s="969"/>
      <c r="AN101" s="969"/>
      <c r="AO101" s="956"/>
      <c r="AP101" s="957"/>
      <c r="AQ101" s="958"/>
    </row>
    <row r="102" spans="2:43" s="106" customFormat="1" ht="15.75" customHeight="1">
      <c r="B102" s="964">
        <f t="shared" ref="B102:B115" si="2">B101+1</f>
        <v>86</v>
      </c>
      <c r="C102" s="965"/>
      <c r="D102" s="966"/>
      <c r="E102" s="967"/>
      <c r="F102" s="967"/>
      <c r="G102" s="967"/>
      <c r="H102" s="967"/>
      <c r="I102" s="967"/>
      <c r="J102" s="967"/>
      <c r="K102" s="967"/>
      <c r="L102" s="967"/>
      <c r="M102" s="967"/>
      <c r="N102" s="967"/>
      <c r="O102" s="967"/>
      <c r="P102" s="967"/>
      <c r="Q102" s="967"/>
      <c r="R102" s="967"/>
      <c r="S102" s="967"/>
      <c r="T102" s="967"/>
      <c r="U102" s="967"/>
      <c r="V102" s="967"/>
      <c r="W102" s="967"/>
      <c r="X102" s="967"/>
      <c r="Y102" s="967"/>
      <c r="Z102" s="967"/>
      <c r="AA102" s="967"/>
      <c r="AB102" s="967"/>
      <c r="AC102" s="967"/>
      <c r="AD102" s="967"/>
      <c r="AE102" s="967"/>
      <c r="AF102" s="967"/>
      <c r="AG102" s="968"/>
      <c r="AH102" s="969"/>
      <c r="AI102" s="969"/>
      <c r="AJ102" s="969"/>
      <c r="AK102" s="969"/>
      <c r="AL102" s="969"/>
      <c r="AM102" s="969"/>
      <c r="AN102" s="969"/>
      <c r="AO102" s="956"/>
      <c r="AP102" s="957"/>
      <c r="AQ102" s="958"/>
    </row>
    <row r="103" spans="2:43" s="106" customFormat="1" ht="15.75" customHeight="1">
      <c r="B103" s="964">
        <f t="shared" si="2"/>
        <v>87</v>
      </c>
      <c r="C103" s="965"/>
      <c r="D103" s="966"/>
      <c r="E103" s="967"/>
      <c r="F103" s="967"/>
      <c r="G103" s="967"/>
      <c r="H103" s="967"/>
      <c r="I103" s="967"/>
      <c r="J103" s="967"/>
      <c r="K103" s="967"/>
      <c r="L103" s="967"/>
      <c r="M103" s="967"/>
      <c r="N103" s="967"/>
      <c r="O103" s="967"/>
      <c r="P103" s="967"/>
      <c r="Q103" s="967"/>
      <c r="R103" s="967"/>
      <c r="S103" s="967"/>
      <c r="T103" s="967"/>
      <c r="U103" s="967"/>
      <c r="V103" s="967"/>
      <c r="W103" s="967"/>
      <c r="X103" s="967"/>
      <c r="Y103" s="967"/>
      <c r="Z103" s="967"/>
      <c r="AA103" s="967"/>
      <c r="AB103" s="967"/>
      <c r="AC103" s="967"/>
      <c r="AD103" s="967"/>
      <c r="AE103" s="967"/>
      <c r="AF103" s="967"/>
      <c r="AG103" s="968"/>
      <c r="AH103" s="969"/>
      <c r="AI103" s="969"/>
      <c r="AJ103" s="969"/>
      <c r="AK103" s="969"/>
      <c r="AL103" s="969"/>
      <c r="AM103" s="969"/>
      <c r="AN103" s="969"/>
      <c r="AO103" s="956"/>
      <c r="AP103" s="957"/>
      <c r="AQ103" s="958"/>
    </row>
    <row r="104" spans="2:43" s="106" customFormat="1" ht="15.75" customHeight="1">
      <c r="B104" s="964">
        <f t="shared" si="2"/>
        <v>88</v>
      </c>
      <c r="C104" s="965"/>
      <c r="D104" s="966"/>
      <c r="E104" s="967"/>
      <c r="F104" s="967"/>
      <c r="G104" s="967"/>
      <c r="H104" s="967"/>
      <c r="I104" s="967"/>
      <c r="J104" s="967"/>
      <c r="K104" s="967"/>
      <c r="L104" s="967"/>
      <c r="M104" s="967"/>
      <c r="N104" s="967"/>
      <c r="O104" s="967"/>
      <c r="P104" s="967"/>
      <c r="Q104" s="967"/>
      <c r="R104" s="967"/>
      <c r="S104" s="967"/>
      <c r="T104" s="967"/>
      <c r="U104" s="967"/>
      <c r="V104" s="967"/>
      <c r="W104" s="967"/>
      <c r="X104" s="967"/>
      <c r="Y104" s="967"/>
      <c r="Z104" s="967"/>
      <c r="AA104" s="967"/>
      <c r="AB104" s="967"/>
      <c r="AC104" s="967"/>
      <c r="AD104" s="967"/>
      <c r="AE104" s="967"/>
      <c r="AF104" s="967"/>
      <c r="AG104" s="968"/>
      <c r="AH104" s="969"/>
      <c r="AI104" s="969"/>
      <c r="AJ104" s="969"/>
      <c r="AK104" s="969"/>
      <c r="AL104" s="969"/>
      <c r="AM104" s="969"/>
      <c r="AN104" s="969"/>
      <c r="AO104" s="956"/>
      <c r="AP104" s="957"/>
      <c r="AQ104" s="958"/>
    </row>
    <row r="105" spans="2:43" s="106" customFormat="1" ht="15.75" customHeight="1">
      <c r="B105" s="964">
        <f t="shared" si="2"/>
        <v>89</v>
      </c>
      <c r="C105" s="965"/>
      <c r="D105" s="966"/>
      <c r="E105" s="967"/>
      <c r="F105" s="967"/>
      <c r="G105" s="967"/>
      <c r="H105" s="967"/>
      <c r="I105" s="967"/>
      <c r="J105" s="967"/>
      <c r="K105" s="967"/>
      <c r="L105" s="967"/>
      <c r="M105" s="967"/>
      <c r="N105" s="967"/>
      <c r="O105" s="967"/>
      <c r="P105" s="967"/>
      <c r="Q105" s="967"/>
      <c r="R105" s="967"/>
      <c r="S105" s="967"/>
      <c r="T105" s="967"/>
      <c r="U105" s="967"/>
      <c r="V105" s="967"/>
      <c r="W105" s="967"/>
      <c r="X105" s="967"/>
      <c r="Y105" s="967"/>
      <c r="Z105" s="967"/>
      <c r="AA105" s="967"/>
      <c r="AB105" s="967"/>
      <c r="AC105" s="967"/>
      <c r="AD105" s="967"/>
      <c r="AE105" s="967"/>
      <c r="AF105" s="967"/>
      <c r="AG105" s="968"/>
      <c r="AH105" s="969"/>
      <c r="AI105" s="969"/>
      <c r="AJ105" s="969"/>
      <c r="AK105" s="969"/>
      <c r="AL105" s="969"/>
      <c r="AM105" s="969"/>
      <c r="AN105" s="969"/>
      <c r="AO105" s="956"/>
      <c r="AP105" s="957"/>
      <c r="AQ105" s="958"/>
    </row>
    <row r="106" spans="2:43" s="106" customFormat="1" ht="15.75" customHeight="1">
      <c r="B106" s="964">
        <f t="shared" si="2"/>
        <v>90</v>
      </c>
      <c r="C106" s="965"/>
      <c r="D106" s="966"/>
      <c r="E106" s="967"/>
      <c r="F106" s="967"/>
      <c r="G106" s="967"/>
      <c r="H106" s="967"/>
      <c r="I106" s="967"/>
      <c r="J106" s="967"/>
      <c r="K106" s="967"/>
      <c r="L106" s="967"/>
      <c r="M106" s="967"/>
      <c r="N106" s="967"/>
      <c r="O106" s="967"/>
      <c r="P106" s="967"/>
      <c r="Q106" s="967"/>
      <c r="R106" s="967"/>
      <c r="S106" s="967"/>
      <c r="T106" s="967"/>
      <c r="U106" s="967"/>
      <c r="V106" s="967"/>
      <c r="W106" s="967"/>
      <c r="X106" s="967"/>
      <c r="Y106" s="967"/>
      <c r="Z106" s="967"/>
      <c r="AA106" s="967"/>
      <c r="AB106" s="967"/>
      <c r="AC106" s="967"/>
      <c r="AD106" s="967"/>
      <c r="AE106" s="967"/>
      <c r="AF106" s="967"/>
      <c r="AG106" s="968"/>
      <c r="AH106" s="969"/>
      <c r="AI106" s="969"/>
      <c r="AJ106" s="969"/>
      <c r="AK106" s="969"/>
      <c r="AL106" s="969"/>
      <c r="AM106" s="969"/>
      <c r="AN106" s="969"/>
      <c r="AO106" s="956"/>
      <c r="AP106" s="957"/>
      <c r="AQ106" s="958"/>
    </row>
    <row r="107" spans="2:43" s="106" customFormat="1" ht="15.75" customHeight="1">
      <c r="B107" s="964">
        <f t="shared" si="2"/>
        <v>91</v>
      </c>
      <c r="C107" s="965"/>
      <c r="D107" s="966"/>
      <c r="E107" s="967"/>
      <c r="F107" s="967"/>
      <c r="G107" s="967"/>
      <c r="H107" s="967"/>
      <c r="I107" s="967"/>
      <c r="J107" s="967"/>
      <c r="K107" s="967"/>
      <c r="L107" s="967"/>
      <c r="M107" s="967"/>
      <c r="N107" s="967"/>
      <c r="O107" s="967"/>
      <c r="P107" s="967"/>
      <c r="Q107" s="967"/>
      <c r="R107" s="967"/>
      <c r="S107" s="967"/>
      <c r="T107" s="967"/>
      <c r="U107" s="967"/>
      <c r="V107" s="967"/>
      <c r="W107" s="967"/>
      <c r="X107" s="967"/>
      <c r="Y107" s="967"/>
      <c r="Z107" s="967"/>
      <c r="AA107" s="967"/>
      <c r="AB107" s="967"/>
      <c r="AC107" s="967"/>
      <c r="AD107" s="967"/>
      <c r="AE107" s="967"/>
      <c r="AF107" s="967"/>
      <c r="AG107" s="968"/>
      <c r="AH107" s="969"/>
      <c r="AI107" s="969"/>
      <c r="AJ107" s="969"/>
      <c r="AK107" s="969"/>
      <c r="AL107" s="969"/>
      <c r="AM107" s="969"/>
      <c r="AN107" s="969"/>
      <c r="AO107" s="956"/>
      <c r="AP107" s="957"/>
      <c r="AQ107" s="958"/>
    </row>
    <row r="108" spans="2:43" s="106" customFormat="1" ht="15.75" customHeight="1">
      <c r="B108" s="964">
        <f t="shared" si="2"/>
        <v>92</v>
      </c>
      <c r="C108" s="965"/>
      <c r="D108" s="966"/>
      <c r="E108" s="967"/>
      <c r="F108" s="967"/>
      <c r="G108" s="967"/>
      <c r="H108" s="967"/>
      <c r="I108" s="967"/>
      <c r="J108" s="967"/>
      <c r="K108" s="967"/>
      <c r="L108" s="967"/>
      <c r="M108" s="967"/>
      <c r="N108" s="967"/>
      <c r="O108" s="967"/>
      <c r="P108" s="967"/>
      <c r="Q108" s="967"/>
      <c r="R108" s="967"/>
      <c r="S108" s="967"/>
      <c r="T108" s="967"/>
      <c r="U108" s="967"/>
      <c r="V108" s="967"/>
      <c r="W108" s="967"/>
      <c r="X108" s="967"/>
      <c r="Y108" s="967"/>
      <c r="Z108" s="967"/>
      <c r="AA108" s="967"/>
      <c r="AB108" s="967"/>
      <c r="AC108" s="967"/>
      <c r="AD108" s="967"/>
      <c r="AE108" s="967"/>
      <c r="AF108" s="967"/>
      <c r="AG108" s="968"/>
      <c r="AH108" s="969"/>
      <c r="AI108" s="969"/>
      <c r="AJ108" s="969"/>
      <c r="AK108" s="969"/>
      <c r="AL108" s="969"/>
      <c r="AM108" s="969"/>
      <c r="AN108" s="969"/>
      <c r="AO108" s="956"/>
      <c r="AP108" s="957"/>
      <c r="AQ108" s="958"/>
    </row>
    <row r="109" spans="2:43" s="106" customFormat="1" ht="15.75" customHeight="1">
      <c r="B109" s="964">
        <f t="shared" si="2"/>
        <v>93</v>
      </c>
      <c r="C109" s="965"/>
      <c r="D109" s="966"/>
      <c r="E109" s="967"/>
      <c r="F109" s="967"/>
      <c r="G109" s="967"/>
      <c r="H109" s="967"/>
      <c r="I109" s="967"/>
      <c r="J109" s="967"/>
      <c r="K109" s="967"/>
      <c r="L109" s="967"/>
      <c r="M109" s="967"/>
      <c r="N109" s="967"/>
      <c r="O109" s="967"/>
      <c r="P109" s="967"/>
      <c r="Q109" s="967"/>
      <c r="R109" s="967"/>
      <c r="S109" s="967"/>
      <c r="T109" s="967"/>
      <c r="U109" s="967"/>
      <c r="V109" s="967"/>
      <c r="W109" s="967"/>
      <c r="X109" s="967"/>
      <c r="Y109" s="967"/>
      <c r="Z109" s="967"/>
      <c r="AA109" s="967"/>
      <c r="AB109" s="967"/>
      <c r="AC109" s="967"/>
      <c r="AD109" s="967"/>
      <c r="AE109" s="967"/>
      <c r="AF109" s="967"/>
      <c r="AG109" s="968"/>
      <c r="AH109" s="969"/>
      <c r="AI109" s="969"/>
      <c r="AJ109" s="969"/>
      <c r="AK109" s="969"/>
      <c r="AL109" s="969"/>
      <c r="AM109" s="969"/>
      <c r="AN109" s="969"/>
      <c r="AO109" s="956"/>
      <c r="AP109" s="957"/>
      <c r="AQ109" s="958"/>
    </row>
    <row r="110" spans="2:43" s="106" customFormat="1" ht="15.75" customHeight="1">
      <c r="B110" s="964">
        <f t="shared" si="2"/>
        <v>94</v>
      </c>
      <c r="C110" s="965"/>
      <c r="D110" s="966"/>
      <c r="E110" s="967"/>
      <c r="F110" s="967"/>
      <c r="G110" s="967"/>
      <c r="H110" s="967"/>
      <c r="I110" s="967"/>
      <c r="J110" s="967"/>
      <c r="K110" s="967"/>
      <c r="L110" s="967"/>
      <c r="M110" s="967"/>
      <c r="N110" s="967"/>
      <c r="O110" s="967"/>
      <c r="P110" s="967"/>
      <c r="Q110" s="967"/>
      <c r="R110" s="967"/>
      <c r="S110" s="967"/>
      <c r="T110" s="967"/>
      <c r="U110" s="967"/>
      <c r="V110" s="967"/>
      <c r="W110" s="967"/>
      <c r="X110" s="967"/>
      <c r="Y110" s="967"/>
      <c r="Z110" s="967"/>
      <c r="AA110" s="967"/>
      <c r="AB110" s="967"/>
      <c r="AC110" s="967"/>
      <c r="AD110" s="967"/>
      <c r="AE110" s="967"/>
      <c r="AF110" s="967"/>
      <c r="AG110" s="968"/>
      <c r="AH110" s="969"/>
      <c r="AI110" s="969"/>
      <c r="AJ110" s="969"/>
      <c r="AK110" s="969"/>
      <c r="AL110" s="969"/>
      <c r="AM110" s="969"/>
      <c r="AN110" s="969"/>
      <c r="AO110" s="956"/>
      <c r="AP110" s="957"/>
      <c r="AQ110" s="958"/>
    </row>
    <row r="111" spans="2:43" s="106" customFormat="1" ht="15.75" customHeight="1">
      <c r="B111" s="964">
        <f t="shared" si="2"/>
        <v>95</v>
      </c>
      <c r="C111" s="965"/>
      <c r="D111" s="966"/>
      <c r="E111" s="967"/>
      <c r="F111" s="967"/>
      <c r="G111" s="967"/>
      <c r="H111" s="967"/>
      <c r="I111" s="967"/>
      <c r="J111" s="967"/>
      <c r="K111" s="967"/>
      <c r="L111" s="967"/>
      <c r="M111" s="967"/>
      <c r="N111" s="967"/>
      <c r="O111" s="967"/>
      <c r="P111" s="967"/>
      <c r="Q111" s="967"/>
      <c r="R111" s="967"/>
      <c r="S111" s="967"/>
      <c r="T111" s="967"/>
      <c r="U111" s="967"/>
      <c r="V111" s="967"/>
      <c r="W111" s="967"/>
      <c r="X111" s="967"/>
      <c r="Y111" s="967"/>
      <c r="Z111" s="967"/>
      <c r="AA111" s="967"/>
      <c r="AB111" s="967"/>
      <c r="AC111" s="967"/>
      <c r="AD111" s="967"/>
      <c r="AE111" s="967"/>
      <c r="AF111" s="967"/>
      <c r="AG111" s="968"/>
      <c r="AH111" s="969"/>
      <c r="AI111" s="969"/>
      <c r="AJ111" s="969"/>
      <c r="AK111" s="969"/>
      <c r="AL111" s="969"/>
      <c r="AM111" s="969"/>
      <c r="AN111" s="969"/>
      <c r="AO111" s="956"/>
      <c r="AP111" s="957"/>
      <c r="AQ111" s="958"/>
    </row>
    <row r="112" spans="2:43" s="106" customFormat="1" ht="15.75" customHeight="1">
      <c r="B112" s="964">
        <f t="shared" si="2"/>
        <v>96</v>
      </c>
      <c r="C112" s="965"/>
      <c r="D112" s="966"/>
      <c r="E112" s="967"/>
      <c r="F112" s="967"/>
      <c r="G112" s="967"/>
      <c r="H112" s="967"/>
      <c r="I112" s="967"/>
      <c r="J112" s="967"/>
      <c r="K112" s="967"/>
      <c r="L112" s="967"/>
      <c r="M112" s="967"/>
      <c r="N112" s="967"/>
      <c r="O112" s="967"/>
      <c r="P112" s="967"/>
      <c r="Q112" s="967"/>
      <c r="R112" s="967"/>
      <c r="S112" s="967"/>
      <c r="T112" s="967"/>
      <c r="U112" s="967"/>
      <c r="V112" s="967"/>
      <c r="W112" s="967"/>
      <c r="X112" s="967"/>
      <c r="Y112" s="967"/>
      <c r="Z112" s="967"/>
      <c r="AA112" s="967"/>
      <c r="AB112" s="967"/>
      <c r="AC112" s="967"/>
      <c r="AD112" s="967"/>
      <c r="AE112" s="967"/>
      <c r="AF112" s="967"/>
      <c r="AG112" s="968"/>
      <c r="AH112" s="969"/>
      <c r="AI112" s="969"/>
      <c r="AJ112" s="969"/>
      <c r="AK112" s="969"/>
      <c r="AL112" s="969"/>
      <c r="AM112" s="969"/>
      <c r="AN112" s="969"/>
      <c r="AO112" s="956"/>
      <c r="AP112" s="957"/>
      <c r="AQ112" s="958"/>
    </row>
    <row r="113" spans="2:43" s="106" customFormat="1" ht="15.75" customHeight="1">
      <c r="B113" s="964">
        <f t="shared" si="2"/>
        <v>97</v>
      </c>
      <c r="C113" s="965"/>
      <c r="D113" s="966"/>
      <c r="E113" s="967"/>
      <c r="F113" s="967"/>
      <c r="G113" s="967"/>
      <c r="H113" s="967"/>
      <c r="I113" s="967"/>
      <c r="J113" s="967"/>
      <c r="K113" s="967"/>
      <c r="L113" s="967"/>
      <c r="M113" s="967"/>
      <c r="N113" s="967"/>
      <c r="O113" s="967"/>
      <c r="P113" s="967"/>
      <c r="Q113" s="967"/>
      <c r="R113" s="967"/>
      <c r="S113" s="967"/>
      <c r="T113" s="967"/>
      <c r="U113" s="967"/>
      <c r="V113" s="967"/>
      <c r="W113" s="967"/>
      <c r="X113" s="967"/>
      <c r="Y113" s="967"/>
      <c r="Z113" s="967"/>
      <c r="AA113" s="967"/>
      <c r="AB113" s="967"/>
      <c r="AC113" s="967"/>
      <c r="AD113" s="967"/>
      <c r="AE113" s="967"/>
      <c r="AF113" s="967"/>
      <c r="AG113" s="968"/>
      <c r="AH113" s="969"/>
      <c r="AI113" s="969"/>
      <c r="AJ113" s="969"/>
      <c r="AK113" s="969"/>
      <c r="AL113" s="969"/>
      <c r="AM113" s="969"/>
      <c r="AN113" s="969"/>
      <c r="AO113" s="956"/>
      <c r="AP113" s="957"/>
      <c r="AQ113" s="958"/>
    </row>
    <row r="114" spans="2:43" s="106" customFormat="1" ht="15.75" customHeight="1">
      <c r="B114" s="964">
        <f t="shared" si="2"/>
        <v>98</v>
      </c>
      <c r="C114" s="965"/>
      <c r="D114" s="966"/>
      <c r="E114" s="967"/>
      <c r="F114" s="967"/>
      <c r="G114" s="967"/>
      <c r="H114" s="967"/>
      <c r="I114" s="967"/>
      <c r="J114" s="967"/>
      <c r="K114" s="967"/>
      <c r="L114" s="967"/>
      <c r="M114" s="967"/>
      <c r="N114" s="967"/>
      <c r="O114" s="967"/>
      <c r="P114" s="967"/>
      <c r="Q114" s="967"/>
      <c r="R114" s="967"/>
      <c r="S114" s="967"/>
      <c r="T114" s="967"/>
      <c r="U114" s="967"/>
      <c r="V114" s="967"/>
      <c r="W114" s="967"/>
      <c r="X114" s="967"/>
      <c r="Y114" s="967"/>
      <c r="Z114" s="967"/>
      <c r="AA114" s="967"/>
      <c r="AB114" s="967"/>
      <c r="AC114" s="967"/>
      <c r="AD114" s="967"/>
      <c r="AE114" s="967"/>
      <c r="AF114" s="967"/>
      <c r="AG114" s="968"/>
      <c r="AH114" s="969"/>
      <c r="AI114" s="969"/>
      <c r="AJ114" s="969"/>
      <c r="AK114" s="969"/>
      <c r="AL114" s="969"/>
      <c r="AM114" s="969"/>
      <c r="AN114" s="969"/>
      <c r="AO114" s="956"/>
      <c r="AP114" s="957"/>
      <c r="AQ114" s="958"/>
    </row>
    <row r="115" spans="2:43" s="106" customFormat="1" ht="15.75" customHeight="1">
      <c r="B115" s="964">
        <f t="shared" si="2"/>
        <v>99</v>
      </c>
      <c r="C115" s="965"/>
      <c r="D115" s="966"/>
      <c r="E115" s="967"/>
      <c r="F115" s="967"/>
      <c r="G115" s="967"/>
      <c r="H115" s="967"/>
      <c r="I115" s="967"/>
      <c r="J115" s="967"/>
      <c r="K115" s="967"/>
      <c r="L115" s="967"/>
      <c r="M115" s="967"/>
      <c r="N115" s="967"/>
      <c r="O115" s="967"/>
      <c r="P115" s="967"/>
      <c r="Q115" s="967"/>
      <c r="R115" s="967"/>
      <c r="S115" s="967"/>
      <c r="T115" s="967"/>
      <c r="U115" s="967"/>
      <c r="V115" s="967"/>
      <c r="W115" s="967"/>
      <c r="X115" s="967"/>
      <c r="Y115" s="967"/>
      <c r="Z115" s="967"/>
      <c r="AA115" s="967"/>
      <c r="AB115" s="967"/>
      <c r="AC115" s="967"/>
      <c r="AD115" s="967"/>
      <c r="AE115" s="967"/>
      <c r="AF115" s="967"/>
      <c r="AG115" s="968"/>
      <c r="AH115" s="969"/>
      <c r="AI115" s="969"/>
      <c r="AJ115" s="969"/>
      <c r="AK115" s="969"/>
      <c r="AL115" s="969"/>
      <c r="AM115" s="969"/>
      <c r="AN115" s="969"/>
      <c r="AO115" s="956"/>
      <c r="AP115" s="957"/>
      <c r="AQ115" s="958"/>
    </row>
    <row r="116" spans="2:43" s="106" customFormat="1" ht="15.75" customHeight="1">
      <c r="B116" s="974">
        <f>B115+1</f>
        <v>100</v>
      </c>
      <c r="C116" s="975"/>
      <c r="D116" s="976"/>
      <c r="E116" s="977"/>
      <c r="F116" s="977"/>
      <c r="G116" s="977"/>
      <c r="H116" s="977"/>
      <c r="I116" s="977"/>
      <c r="J116" s="977"/>
      <c r="K116" s="977"/>
      <c r="L116" s="977"/>
      <c r="M116" s="977"/>
      <c r="N116" s="977"/>
      <c r="O116" s="977"/>
      <c r="P116" s="977"/>
      <c r="Q116" s="977"/>
      <c r="R116" s="977"/>
      <c r="S116" s="977"/>
      <c r="T116" s="977"/>
      <c r="U116" s="977"/>
      <c r="V116" s="977"/>
      <c r="W116" s="977"/>
      <c r="X116" s="977"/>
      <c r="Y116" s="977"/>
      <c r="Z116" s="977"/>
      <c r="AA116" s="977"/>
      <c r="AB116" s="977"/>
      <c r="AC116" s="977"/>
      <c r="AD116" s="977"/>
      <c r="AE116" s="977"/>
      <c r="AF116" s="977"/>
      <c r="AG116" s="978"/>
      <c r="AH116" s="979"/>
      <c r="AI116" s="979"/>
      <c r="AJ116" s="979"/>
      <c r="AK116" s="979"/>
      <c r="AL116" s="979"/>
      <c r="AM116" s="979"/>
      <c r="AN116" s="979"/>
      <c r="AO116" s="959"/>
      <c r="AP116" s="960"/>
      <c r="AQ116" s="961"/>
    </row>
    <row r="117" spans="2:43" ht="12.75" customHeight="1">
      <c r="AO117" s="104"/>
      <c r="AP117" s="104"/>
      <c r="AQ117" s="104"/>
    </row>
    <row r="118" spans="2:43" ht="12.75" customHeight="1">
      <c r="AO118" s="104"/>
      <c r="AP118" s="104"/>
      <c r="AQ118" s="104"/>
    </row>
    <row r="119" spans="2:43" ht="20.25" customHeight="1">
      <c r="B119" s="986" t="s">
        <v>53</v>
      </c>
      <c r="C119" s="987"/>
      <c r="D119" s="996" t="s">
        <v>13985</v>
      </c>
      <c r="E119" s="992"/>
      <c r="F119" s="992"/>
      <c r="G119" s="992"/>
      <c r="H119" s="992"/>
      <c r="I119" s="992"/>
      <c r="J119" s="992"/>
      <c r="K119" s="992"/>
      <c r="L119" s="992"/>
      <c r="M119" s="992"/>
      <c r="N119" s="992"/>
      <c r="O119" s="992"/>
      <c r="P119" s="992"/>
      <c r="Q119" s="992"/>
      <c r="R119" s="992"/>
      <c r="S119" s="992"/>
      <c r="T119" s="992"/>
      <c r="U119" s="992"/>
      <c r="V119" s="992"/>
      <c r="W119" s="992"/>
      <c r="X119" s="992"/>
      <c r="Y119" s="992"/>
      <c r="Z119" s="992"/>
      <c r="AA119" s="992"/>
      <c r="AB119" s="992"/>
      <c r="AC119" s="992"/>
      <c r="AD119" s="992"/>
      <c r="AE119" s="992"/>
      <c r="AF119" s="992"/>
      <c r="AG119" s="993"/>
      <c r="AH119" s="990" t="s">
        <v>8</v>
      </c>
      <c r="AI119" s="990"/>
      <c r="AJ119" s="990"/>
      <c r="AK119" s="990"/>
      <c r="AL119" s="990"/>
      <c r="AM119" s="990"/>
      <c r="AN119" s="990"/>
      <c r="AO119" s="962" t="s">
        <v>13953</v>
      </c>
      <c r="AP119" s="962"/>
      <c r="AQ119" s="962"/>
    </row>
    <row r="120" spans="2:43" ht="35.450000000000003" customHeight="1">
      <c r="B120" s="988"/>
      <c r="C120" s="989"/>
      <c r="D120" s="997"/>
      <c r="E120" s="994"/>
      <c r="F120" s="994"/>
      <c r="G120" s="994"/>
      <c r="H120" s="994"/>
      <c r="I120" s="994"/>
      <c r="J120" s="994"/>
      <c r="K120" s="994"/>
      <c r="L120" s="994"/>
      <c r="M120" s="994"/>
      <c r="N120" s="994"/>
      <c r="O120" s="994"/>
      <c r="P120" s="994"/>
      <c r="Q120" s="994"/>
      <c r="R120" s="994"/>
      <c r="S120" s="994"/>
      <c r="T120" s="994"/>
      <c r="U120" s="994"/>
      <c r="V120" s="994"/>
      <c r="W120" s="994"/>
      <c r="X120" s="994"/>
      <c r="Y120" s="994"/>
      <c r="Z120" s="994"/>
      <c r="AA120" s="994"/>
      <c r="AB120" s="994"/>
      <c r="AC120" s="994"/>
      <c r="AD120" s="994"/>
      <c r="AE120" s="994"/>
      <c r="AF120" s="994"/>
      <c r="AG120" s="995"/>
      <c r="AH120" s="991"/>
      <c r="AI120" s="991"/>
      <c r="AJ120" s="991"/>
      <c r="AK120" s="991"/>
      <c r="AL120" s="991"/>
      <c r="AM120" s="991"/>
      <c r="AN120" s="991"/>
      <c r="AO120" s="963"/>
      <c r="AP120" s="963"/>
      <c r="AQ120" s="963"/>
    </row>
    <row r="121" spans="2:43" s="106" customFormat="1" ht="15.75" customHeight="1">
      <c r="B121" s="980">
        <f>B116+1</f>
        <v>101</v>
      </c>
      <c r="C121" s="981"/>
      <c r="D121" s="982"/>
      <c r="E121" s="983"/>
      <c r="F121" s="983"/>
      <c r="G121" s="983"/>
      <c r="H121" s="983"/>
      <c r="I121" s="983"/>
      <c r="J121" s="983"/>
      <c r="K121" s="983"/>
      <c r="L121" s="983"/>
      <c r="M121" s="983"/>
      <c r="N121" s="983"/>
      <c r="O121" s="983"/>
      <c r="P121" s="983"/>
      <c r="Q121" s="983"/>
      <c r="R121" s="983"/>
      <c r="S121" s="983"/>
      <c r="T121" s="983"/>
      <c r="U121" s="983"/>
      <c r="V121" s="983"/>
      <c r="W121" s="983"/>
      <c r="X121" s="983"/>
      <c r="Y121" s="983"/>
      <c r="Z121" s="983"/>
      <c r="AA121" s="983"/>
      <c r="AB121" s="983"/>
      <c r="AC121" s="983"/>
      <c r="AD121" s="983"/>
      <c r="AE121" s="983"/>
      <c r="AF121" s="983"/>
      <c r="AG121" s="984"/>
      <c r="AH121" s="985"/>
      <c r="AI121" s="985"/>
      <c r="AJ121" s="985"/>
      <c r="AK121" s="985"/>
      <c r="AL121" s="985"/>
      <c r="AM121" s="985"/>
      <c r="AN121" s="985"/>
      <c r="AO121" s="956"/>
      <c r="AP121" s="957"/>
      <c r="AQ121" s="958"/>
    </row>
    <row r="122" spans="2:43" s="106" customFormat="1" ht="15.75" customHeight="1">
      <c r="B122" s="964">
        <f>B121+1</f>
        <v>102</v>
      </c>
      <c r="C122" s="965"/>
      <c r="D122" s="966"/>
      <c r="E122" s="967"/>
      <c r="F122" s="967"/>
      <c r="G122" s="967"/>
      <c r="H122" s="967"/>
      <c r="I122" s="967"/>
      <c r="J122" s="967"/>
      <c r="K122" s="967"/>
      <c r="L122" s="967"/>
      <c r="M122" s="967"/>
      <c r="N122" s="967"/>
      <c r="O122" s="967"/>
      <c r="P122" s="967"/>
      <c r="Q122" s="967"/>
      <c r="R122" s="967"/>
      <c r="S122" s="967"/>
      <c r="T122" s="967"/>
      <c r="U122" s="967"/>
      <c r="V122" s="967"/>
      <c r="W122" s="967"/>
      <c r="X122" s="967"/>
      <c r="Y122" s="967"/>
      <c r="Z122" s="967"/>
      <c r="AA122" s="967"/>
      <c r="AB122" s="967"/>
      <c r="AC122" s="967"/>
      <c r="AD122" s="967"/>
      <c r="AE122" s="967"/>
      <c r="AF122" s="967"/>
      <c r="AG122" s="968"/>
      <c r="AH122" s="969"/>
      <c r="AI122" s="969"/>
      <c r="AJ122" s="969"/>
      <c r="AK122" s="969"/>
      <c r="AL122" s="969"/>
      <c r="AM122" s="969"/>
      <c r="AN122" s="969"/>
      <c r="AO122" s="956"/>
      <c r="AP122" s="957"/>
      <c r="AQ122" s="958"/>
    </row>
    <row r="123" spans="2:43" s="106" customFormat="1" ht="15.75" customHeight="1">
      <c r="B123" s="964">
        <f t="shared" ref="B123:B141" si="3">B122+1</f>
        <v>103</v>
      </c>
      <c r="C123" s="965"/>
      <c r="D123" s="966"/>
      <c r="E123" s="967"/>
      <c r="F123" s="967"/>
      <c r="G123" s="967"/>
      <c r="H123" s="967"/>
      <c r="I123" s="967"/>
      <c r="J123" s="967"/>
      <c r="K123" s="967"/>
      <c r="L123" s="967"/>
      <c r="M123" s="967"/>
      <c r="N123" s="967"/>
      <c r="O123" s="967"/>
      <c r="P123" s="967"/>
      <c r="Q123" s="967"/>
      <c r="R123" s="967"/>
      <c r="S123" s="967"/>
      <c r="T123" s="967"/>
      <c r="U123" s="967"/>
      <c r="V123" s="967"/>
      <c r="W123" s="967"/>
      <c r="X123" s="967"/>
      <c r="Y123" s="967"/>
      <c r="Z123" s="967"/>
      <c r="AA123" s="967"/>
      <c r="AB123" s="967"/>
      <c r="AC123" s="967"/>
      <c r="AD123" s="967"/>
      <c r="AE123" s="967"/>
      <c r="AF123" s="967"/>
      <c r="AG123" s="968"/>
      <c r="AH123" s="969"/>
      <c r="AI123" s="969"/>
      <c r="AJ123" s="969"/>
      <c r="AK123" s="969"/>
      <c r="AL123" s="969"/>
      <c r="AM123" s="969"/>
      <c r="AN123" s="969"/>
      <c r="AO123" s="956"/>
      <c r="AP123" s="957"/>
      <c r="AQ123" s="958"/>
    </row>
    <row r="124" spans="2:43" s="106" customFormat="1" ht="15.75" customHeight="1">
      <c r="B124" s="964">
        <f t="shared" si="3"/>
        <v>104</v>
      </c>
      <c r="C124" s="965"/>
      <c r="D124" s="966"/>
      <c r="E124" s="967"/>
      <c r="F124" s="967"/>
      <c r="G124" s="967"/>
      <c r="H124" s="967"/>
      <c r="I124" s="967"/>
      <c r="J124" s="967"/>
      <c r="K124" s="967"/>
      <c r="L124" s="967"/>
      <c r="M124" s="967"/>
      <c r="N124" s="967"/>
      <c r="O124" s="967"/>
      <c r="P124" s="967"/>
      <c r="Q124" s="967"/>
      <c r="R124" s="967"/>
      <c r="S124" s="967"/>
      <c r="T124" s="967"/>
      <c r="U124" s="967"/>
      <c r="V124" s="967"/>
      <c r="W124" s="967"/>
      <c r="X124" s="967"/>
      <c r="Y124" s="967"/>
      <c r="Z124" s="967"/>
      <c r="AA124" s="967"/>
      <c r="AB124" s="967"/>
      <c r="AC124" s="967"/>
      <c r="AD124" s="967"/>
      <c r="AE124" s="967"/>
      <c r="AF124" s="967"/>
      <c r="AG124" s="968"/>
      <c r="AH124" s="969"/>
      <c r="AI124" s="969"/>
      <c r="AJ124" s="969"/>
      <c r="AK124" s="969"/>
      <c r="AL124" s="969"/>
      <c r="AM124" s="969"/>
      <c r="AN124" s="969"/>
      <c r="AO124" s="956"/>
      <c r="AP124" s="957"/>
      <c r="AQ124" s="958"/>
    </row>
    <row r="125" spans="2:43" s="106" customFormat="1" ht="15.75" customHeight="1">
      <c r="B125" s="964">
        <f t="shared" si="3"/>
        <v>105</v>
      </c>
      <c r="C125" s="965"/>
      <c r="D125" s="966"/>
      <c r="E125" s="967"/>
      <c r="F125" s="967"/>
      <c r="G125" s="967"/>
      <c r="H125" s="967"/>
      <c r="I125" s="967"/>
      <c r="J125" s="967"/>
      <c r="K125" s="967"/>
      <c r="L125" s="967"/>
      <c r="M125" s="967"/>
      <c r="N125" s="967"/>
      <c r="O125" s="967"/>
      <c r="P125" s="967"/>
      <c r="Q125" s="967"/>
      <c r="R125" s="967"/>
      <c r="S125" s="967"/>
      <c r="T125" s="967"/>
      <c r="U125" s="967"/>
      <c r="V125" s="967"/>
      <c r="W125" s="967"/>
      <c r="X125" s="967"/>
      <c r="Y125" s="967"/>
      <c r="Z125" s="967"/>
      <c r="AA125" s="967"/>
      <c r="AB125" s="967"/>
      <c r="AC125" s="967"/>
      <c r="AD125" s="967"/>
      <c r="AE125" s="967"/>
      <c r="AF125" s="967"/>
      <c r="AG125" s="968"/>
      <c r="AH125" s="969"/>
      <c r="AI125" s="969"/>
      <c r="AJ125" s="969"/>
      <c r="AK125" s="969"/>
      <c r="AL125" s="969"/>
      <c r="AM125" s="969"/>
      <c r="AN125" s="969"/>
      <c r="AO125" s="956"/>
      <c r="AP125" s="957"/>
      <c r="AQ125" s="958"/>
    </row>
    <row r="126" spans="2:43" s="106" customFormat="1" ht="15.75" customHeight="1">
      <c r="B126" s="964">
        <f t="shared" si="3"/>
        <v>106</v>
      </c>
      <c r="C126" s="965"/>
      <c r="D126" s="966"/>
      <c r="E126" s="967"/>
      <c r="F126" s="967"/>
      <c r="G126" s="967"/>
      <c r="H126" s="967"/>
      <c r="I126" s="967"/>
      <c r="J126" s="967"/>
      <c r="K126" s="967"/>
      <c r="L126" s="967"/>
      <c r="M126" s="967"/>
      <c r="N126" s="967"/>
      <c r="O126" s="967"/>
      <c r="P126" s="967"/>
      <c r="Q126" s="967"/>
      <c r="R126" s="967"/>
      <c r="S126" s="967"/>
      <c r="T126" s="967"/>
      <c r="U126" s="967"/>
      <c r="V126" s="967"/>
      <c r="W126" s="967"/>
      <c r="X126" s="967"/>
      <c r="Y126" s="967"/>
      <c r="Z126" s="967"/>
      <c r="AA126" s="967"/>
      <c r="AB126" s="967"/>
      <c r="AC126" s="967"/>
      <c r="AD126" s="967"/>
      <c r="AE126" s="967"/>
      <c r="AF126" s="967"/>
      <c r="AG126" s="968"/>
      <c r="AH126" s="969"/>
      <c r="AI126" s="969"/>
      <c r="AJ126" s="969"/>
      <c r="AK126" s="969"/>
      <c r="AL126" s="969"/>
      <c r="AM126" s="969"/>
      <c r="AN126" s="969"/>
      <c r="AO126" s="956"/>
      <c r="AP126" s="957"/>
      <c r="AQ126" s="958"/>
    </row>
    <row r="127" spans="2:43" s="106" customFormat="1" ht="15.75" customHeight="1">
      <c r="B127" s="964">
        <f t="shared" si="3"/>
        <v>107</v>
      </c>
      <c r="C127" s="965"/>
      <c r="D127" s="966"/>
      <c r="E127" s="967"/>
      <c r="F127" s="967"/>
      <c r="G127" s="967"/>
      <c r="H127" s="967"/>
      <c r="I127" s="967"/>
      <c r="J127" s="967"/>
      <c r="K127" s="967"/>
      <c r="L127" s="967"/>
      <c r="M127" s="967"/>
      <c r="N127" s="967"/>
      <c r="O127" s="967"/>
      <c r="P127" s="967"/>
      <c r="Q127" s="967"/>
      <c r="R127" s="967"/>
      <c r="S127" s="967"/>
      <c r="T127" s="967"/>
      <c r="U127" s="967"/>
      <c r="V127" s="967"/>
      <c r="W127" s="967"/>
      <c r="X127" s="967"/>
      <c r="Y127" s="967"/>
      <c r="Z127" s="967"/>
      <c r="AA127" s="967"/>
      <c r="AB127" s="967"/>
      <c r="AC127" s="967"/>
      <c r="AD127" s="967"/>
      <c r="AE127" s="967"/>
      <c r="AF127" s="967"/>
      <c r="AG127" s="968"/>
      <c r="AH127" s="969"/>
      <c r="AI127" s="969"/>
      <c r="AJ127" s="969"/>
      <c r="AK127" s="969"/>
      <c r="AL127" s="969"/>
      <c r="AM127" s="969"/>
      <c r="AN127" s="969"/>
      <c r="AO127" s="956"/>
      <c r="AP127" s="957"/>
      <c r="AQ127" s="958"/>
    </row>
    <row r="128" spans="2:43" s="106" customFormat="1" ht="15.75" customHeight="1">
      <c r="B128" s="964">
        <f t="shared" si="3"/>
        <v>108</v>
      </c>
      <c r="C128" s="965"/>
      <c r="D128" s="966"/>
      <c r="E128" s="967"/>
      <c r="F128" s="967"/>
      <c r="G128" s="967"/>
      <c r="H128" s="967"/>
      <c r="I128" s="967"/>
      <c r="J128" s="967"/>
      <c r="K128" s="967"/>
      <c r="L128" s="967"/>
      <c r="M128" s="967"/>
      <c r="N128" s="967"/>
      <c r="O128" s="967"/>
      <c r="P128" s="967"/>
      <c r="Q128" s="967"/>
      <c r="R128" s="967"/>
      <c r="S128" s="967"/>
      <c r="T128" s="967"/>
      <c r="U128" s="967"/>
      <c r="V128" s="967"/>
      <c r="W128" s="967"/>
      <c r="X128" s="967"/>
      <c r="Y128" s="967"/>
      <c r="Z128" s="967"/>
      <c r="AA128" s="967"/>
      <c r="AB128" s="967"/>
      <c r="AC128" s="967"/>
      <c r="AD128" s="967"/>
      <c r="AE128" s="967"/>
      <c r="AF128" s="967"/>
      <c r="AG128" s="968"/>
      <c r="AH128" s="969"/>
      <c r="AI128" s="969"/>
      <c r="AJ128" s="969"/>
      <c r="AK128" s="969"/>
      <c r="AL128" s="969"/>
      <c r="AM128" s="969"/>
      <c r="AN128" s="969"/>
      <c r="AO128" s="956"/>
      <c r="AP128" s="957"/>
      <c r="AQ128" s="958"/>
    </row>
    <row r="129" spans="2:43" s="106" customFormat="1" ht="15.75" customHeight="1">
      <c r="B129" s="964">
        <f t="shared" si="3"/>
        <v>109</v>
      </c>
      <c r="C129" s="965"/>
      <c r="D129" s="966"/>
      <c r="E129" s="967"/>
      <c r="F129" s="967"/>
      <c r="G129" s="967"/>
      <c r="H129" s="967"/>
      <c r="I129" s="967"/>
      <c r="J129" s="967"/>
      <c r="K129" s="967"/>
      <c r="L129" s="967"/>
      <c r="M129" s="967"/>
      <c r="N129" s="967"/>
      <c r="O129" s="967"/>
      <c r="P129" s="967"/>
      <c r="Q129" s="967"/>
      <c r="R129" s="967"/>
      <c r="S129" s="967"/>
      <c r="T129" s="967"/>
      <c r="U129" s="967"/>
      <c r="V129" s="967"/>
      <c r="W129" s="967"/>
      <c r="X129" s="967"/>
      <c r="Y129" s="967"/>
      <c r="Z129" s="967"/>
      <c r="AA129" s="967"/>
      <c r="AB129" s="967"/>
      <c r="AC129" s="967"/>
      <c r="AD129" s="967"/>
      <c r="AE129" s="967"/>
      <c r="AF129" s="967"/>
      <c r="AG129" s="968"/>
      <c r="AH129" s="969"/>
      <c r="AI129" s="969"/>
      <c r="AJ129" s="969"/>
      <c r="AK129" s="969"/>
      <c r="AL129" s="969"/>
      <c r="AM129" s="969"/>
      <c r="AN129" s="969"/>
      <c r="AO129" s="956"/>
      <c r="AP129" s="957"/>
      <c r="AQ129" s="958"/>
    </row>
    <row r="130" spans="2:43" s="106" customFormat="1" ht="15.75" customHeight="1">
      <c r="B130" s="964">
        <f t="shared" si="3"/>
        <v>110</v>
      </c>
      <c r="C130" s="965"/>
      <c r="D130" s="966"/>
      <c r="E130" s="967"/>
      <c r="F130" s="967"/>
      <c r="G130" s="967"/>
      <c r="H130" s="967"/>
      <c r="I130" s="967"/>
      <c r="J130" s="967"/>
      <c r="K130" s="967"/>
      <c r="L130" s="967"/>
      <c r="M130" s="967"/>
      <c r="N130" s="967"/>
      <c r="O130" s="967"/>
      <c r="P130" s="967"/>
      <c r="Q130" s="967"/>
      <c r="R130" s="967"/>
      <c r="S130" s="967"/>
      <c r="T130" s="967"/>
      <c r="U130" s="967"/>
      <c r="V130" s="967"/>
      <c r="W130" s="967"/>
      <c r="X130" s="967"/>
      <c r="Y130" s="967"/>
      <c r="Z130" s="967"/>
      <c r="AA130" s="967"/>
      <c r="AB130" s="967"/>
      <c r="AC130" s="967"/>
      <c r="AD130" s="967"/>
      <c r="AE130" s="967"/>
      <c r="AF130" s="967"/>
      <c r="AG130" s="968"/>
      <c r="AH130" s="969"/>
      <c r="AI130" s="969"/>
      <c r="AJ130" s="969"/>
      <c r="AK130" s="969"/>
      <c r="AL130" s="969"/>
      <c r="AM130" s="969"/>
      <c r="AN130" s="969"/>
      <c r="AO130" s="956"/>
      <c r="AP130" s="957"/>
      <c r="AQ130" s="958"/>
    </row>
    <row r="131" spans="2:43" s="106" customFormat="1" ht="15.75" customHeight="1">
      <c r="B131" s="964">
        <f t="shared" si="3"/>
        <v>111</v>
      </c>
      <c r="C131" s="965"/>
      <c r="D131" s="966"/>
      <c r="E131" s="967"/>
      <c r="F131" s="967"/>
      <c r="G131" s="967"/>
      <c r="H131" s="967"/>
      <c r="I131" s="967"/>
      <c r="J131" s="967"/>
      <c r="K131" s="967"/>
      <c r="L131" s="967"/>
      <c r="M131" s="967"/>
      <c r="N131" s="967"/>
      <c r="O131" s="967"/>
      <c r="P131" s="967"/>
      <c r="Q131" s="967"/>
      <c r="R131" s="967"/>
      <c r="S131" s="967"/>
      <c r="T131" s="967"/>
      <c r="U131" s="967"/>
      <c r="V131" s="967"/>
      <c r="W131" s="967"/>
      <c r="X131" s="967"/>
      <c r="Y131" s="967"/>
      <c r="Z131" s="967"/>
      <c r="AA131" s="967"/>
      <c r="AB131" s="967"/>
      <c r="AC131" s="967"/>
      <c r="AD131" s="967"/>
      <c r="AE131" s="967"/>
      <c r="AF131" s="967"/>
      <c r="AG131" s="968"/>
      <c r="AH131" s="969"/>
      <c r="AI131" s="969"/>
      <c r="AJ131" s="969"/>
      <c r="AK131" s="969"/>
      <c r="AL131" s="969"/>
      <c r="AM131" s="969"/>
      <c r="AN131" s="969"/>
      <c r="AO131" s="956"/>
      <c r="AP131" s="957"/>
      <c r="AQ131" s="958"/>
    </row>
    <row r="132" spans="2:43" s="106" customFormat="1" ht="15.75" customHeight="1">
      <c r="B132" s="964">
        <f t="shared" si="3"/>
        <v>112</v>
      </c>
      <c r="C132" s="965"/>
      <c r="D132" s="966"/>
      <c r="E132" s="967"/>
      <c r="F132" s="967"/>
      <c r="G132" s="967"/>
      <c r="H132" s="967"/>
      <c r="I132" s="967"/>
      <c r="J132" s="967"/>
      <c r="K132" s="967"/>
      <c r="L132" s="967"/>
      <c r="M132" s="967"/>
      <c r="N132" s="967"/>
      <c r="O132" s="967"/>
      <c r="P132" s="967"/>
      <c r="Q132" s="967"/>
      <c r="R132" s="967"/>
      <c r="S132" s="967"/>
      <c r="T132" s="967"/>
      <c r="U132" s="967"/>
      <c r="V132" s="967"/>
      <c r="W132" s="967"/>
      <c r="X132" s="967"/>
      <c r="Y132" s="967"/>
      <c r="Z132" s="967"/>
      <c r="AA132" s="967"/>
      <c r="AB132" s="967"/>
      <c r="AC132" s="967"/>
      <c r="AD132" s="967"/>
      <c r="AE132" s="967"/>
      <c r="AF132" s="967"/>
      <c r="AG132" s="968"/>
      <c r="AH132" s="969"/>
      <c r="AI132" s="969"/>
      <c r="AJ132" s="969"/>
      <c r="AK132" s="969"/>
      <c r="AL132" s="969"/>
      <c r="AM132" s="969"/>
      <c r="AN132" s="969"/>
      <c r="AO132" s="956"/>
      <c r="AP132" s="957"/>
      <c r="AQ132" s="958"/>
    </row>
    <row r="133" spans="2:43" s="106" customFormat="1" ht="15.75" customHeight="1">
      <c r="B133" s="964">
        <f t="shared" si="3"/>
        <v>113</v>
      </c>
      <c r="C133" s="965"/>
      <c r="D133" s="966"/>
      <c r="E133" s="967"/>
      <c r="F133" s="967"/>
      <c r="G133" s="967"/>
      <c r="H133" s="967"/>
      <c r="I133" s="967"/>
      <c r="J133" s="967"/>
      <c r="K133" s="967"/>
      <c r="L133" s="967"/>
      <c r="M133" s="967"/>
      <c r="N133" s="967"/>
      <c r="O133" s="967"/>
      <c r="P133" s="967"/>
      <c r="Q133" s="967"/>
      <c r="R133" s="967"/>
      <c r="S133" s="967"/>
      <c r="T133" s="967"/>
      <c r="U133" s="967"/>
      <c r="V133" s="967"/>
      <c r="W133" s="967"/>
      <c r="X133" s="967"/>
      <c r="Y133" s="967"/>
      <c r="Z133" s="967"/>
      <c r="AA133" s="967"/>
      <c r="AB133" s="967"/>
      <c r="AC133" s="967"/>
      <c r="AD133" s="967"/>
      <c r="AE133" s="967"/>
      <c r="AF133" s="967"/>
      <c r="AG133" s="968"/>
      <c r="AH133" s="969"/>
      <c r="AI133" s="969"/>
      <c r="AJ133" s="969"/>
      <c r="AK133" s="969"/>
      <c r="AL133" s="969"/>
      <c r="AM133" s="969"/>
      <c r="AN133" s="969"/>
      <c r="AO133" s="956"/>
      <c r="AP133" s="957"/>
      <c r="AQ133" s="958"/>
    </row>
    <row r="134" spans="2:43" s="106" customFormat="1" ht="15.75" customHeight="1">
      <c r="B134" s="964">
        <f t="shared" si="3"/>
        <v>114</v>
      </c>
      <c r="C134" s="965"/>
      <c r="D134" s="966"/>
      <c r="E134" s="967"/>
      <c r="F134" s="967"/>
      <c r="G134" s="967"/>
      <c r="H134" s="967"/>
      <c r="I134" s="967"/>
      <c r="J134" s="967"/>
      <c r="K134" s="967"/>
      <c r="L134" s="967"/>
      <c r="M134" s="967"/>
      <c r="N134" s="967"/>
      <c r="O134" s="967"/>
      <c r="P134" s="967"/>
      <c r="Q134" s="967"/>
      <c r="R134" s="967"/>
      <c r="S134" s="967"/>
      <c r="T134" s="967"/>
      <c r="U134" s="967"/>
      <c r="V134" s="967"/>
      <c r="W134" s="967"/>
      <c r="X134" s="967"/>
      <c r="Y134" s="967"/>
      <c r="Z134" s="967"/>
      <c r="AA134" s="967"/>
      <c r="AB134" s="967"/>
      <c r="AC134" s="967"/>
      <c r="AD134" s="967"/>
      <c r="AE134" s="967"/>
      <c r="AF134" s="967"/>
      <c r="AG134" s="968"/>
      <c r="AH134" s="969"/>
      <c r="AI134" s="969"/>
      <c r="AJ134" s="969"/>
      <c r="AK134" s="969"/>
      <c r="AL134" s="969"/>
      <c r="AM134" s="969"/>
      <c r="AN134" s="969"/>
      <c r="AO134" s="956"/>
      <c r="AP134" s="957"/>
      <c r="AQ134" s="958"/>
    </row>
    <row r="135" spans="2:43" s="106" customFormat="1" ht="15.75" customHeight="1">
      <c r="B135" s="964">
        <f t="shared" si="3"/>
        <v>115</v>
      </c>
      <c r="C135" s="965"/>
      <c r="D135" s="966"/>
      <c r="E135" s="967"/>
      <c r="F135" s="967"/>
      <c r="G135" s="967"/>
      <c r="H135" s="967"/>
      <c r="I135" s="967"/>
      <c r="J135" s="967"/>
      <c r="K135" s="967"/>
      <c r="L135" s="967"/>
      <c r="M135" s="967"/>
      <c r="N135" s="967"/>
      <c r="O135" s="967"/>
      <c r="P135" s="967"/>
      <c r="Q135" s="967"/>
      <c r="R135" s="967"/>
      <c r="S135" s="967"/>
      <c r="T135" s="967"/>
      <c r="U135" s="967"/>
      <c r="V135" s="967"/>
      <c r="W135" s="967"/>
      <c r="X135" s="967"/>
      <c r="Y135" s="967"/>
      <c r="Z135" s="967"/>
      <c r="AA135" s="967"/>
      <c r="AB135" s="967"/>
      <c r="AC135" s="967"/>
      <c r="AD135" s="967"/>
      <c r="AE135" s="967"/>
      <c r="AF135" s="967"/>
      <c r="AG135" s="968"/>
      <c r="AH135" s="969"/>
      <c r="AI135" s="969"/>
      <c r="AJ135" s="969"/>
      <c r="AK135" s="969"/>
      <c r="AL135" s="969"/>
      <c r="AM135" s="969"/>
      <c r="AN135" s="969"/>
      <c r="AO135" s="956"/>
      <c r="AP135" s="957"/>
      <c r="AQ135" s="958"/>
    </row>
    <row r="136" spans="2:43" s="106" customFormat="1" ht="15.75" customHeight="1">
      <c r="B136" s="964">
        <f t="shared" si="3"/>
        <v>116</v>
      </c>
      <c r="C136" s="965"/>
      <c r="D136" s="966"/>
      <c r="E136" s="967"/>
      <c r="F136" s="967"/>
      <c r="G136" s="967"/>
      <c r="H136" s="967"/>
      <c r="I136" s="967"/>
      <c r="J136" s="967"/>
      <c r="K136" s="967"/>
      <c r="L136" s="967"/>
      <c r="M136" s="967"/>
      <c r="N136" s="967"/>
      <c r="O136" s="967"/>
      <c r="P136" s="967"/>
      <c r="Q136" s="967"/>
      <c r="R136" s="967"/>
      <c r="S136" s="967"/>
      <c r="T136" s="967"/>
      <c r="U136" s="967"/>
      <c r="V136" s="967"/>
      <c r="W136" s="967"/>
      <c r="X136" s="967"/>
      <c r="Y136" s="967"/>
      <c r="Z136" s="967"/>
      <c r="AA136" s="967"/>
      <c r="AB136" s="967"/>
      <c r="AC136" s="967"/>
      <c r="AD136" s="967"/>
      <c r="AE136" s="967"/>
      <c r="AF136" s="967"/>
      <c r="AG136" s="968"/>
      <c r="AH136" s="969"/>
      <c r="AI136" s="969"/>
      <c r="AJ136" s="969"/>
      <c r="AK136" s="969"/>
      <c r="AL136" s="969"/>
      <c r="AM136" s="969"/>
      <c r="AN136" s="969"/>
      <c r="AO136" s="956"/>
      <c r="AP136" s="957"/>
      <c r="AQ136" s="958"/>
    </row>
    <row r="137" spans="2:43" s="106" customFormat="1" ht="15.75" customHeight="1">
      <c r="B137" s="964">
        <f t="shared" si="3"/>
        <v>117</v>
      </c>
      <c r="C137" s="965"/>
      <c r="D137" s="966"/>
      <c r="E137" s="967"/>
      <c r="F137" s="967"/>
      <c r="G137" s="967"/>
      <c r="H137" s="967"/>
      <c r="I137" s="967"/>
      <c r="J137" s="967"/>
      <c r="K137" s="967"/>
      <c r="L137" s="967"/>
      <c r="M137" s="967"/>
      <c r="N137" s="967"/>
      <c r="O137" s="967"/>
      <c r="P137" s="967"/>
      <c r="Q137" s="967"/>
      <c r="R137" s="967"/>
      <c r="S137" s="967"/>
      <c r="T137" s="967"/>
      <c r="U137" s="967"/>
      <c r="V137" s="967"/>
      <c r="W137" s="967"/>
      <c r="X137" s="967"/>
      <c r="Y137" s="967"/>
      <c r="Z137" s="967"/>
      <c r="AA137" s="967"/>
      <c r="AB137" s="967"/>
      <c r="AC137" s="967"/>
      <c r="AD137" s="967"/>
      <c r="AE137" s="967"/>
      <c r="AF137" s="967"/>
      <c r="AG137" s="968"/>
      <c r="AH137" s="969"/>
      <c r="AI137" s="969"/>
      <c r="AJ137" s="969"/>
      <c r="AK137" s="969"/>
      <c r="AL137" s="969"/>
      <c r="AM137" s="969"/>
      <c r="AN137" s="969"/>
      <c r="AO137" s="956"/>
      <c r="AP137" s="957"/>
      <c r="AQ137" s="958"/>
    </row>
    <row r="138" spans="2:43" s="106" customFormat="1" ht="15.75" customHeight="1">
      <c r="B138" s="964">
        <f t="shared" si="3"/>
        <v>118</v>
      </c>
      <c r="C138" s="965"/>
      <c r="D138" s="966"/>
      <c r="E138" s="967"/>
      <c r="F138" s="967"/>
      <c r="G138" s="967"/>
      <c r="H138" s="967"/>
      <c r="I138" s="967"/>
      <c r="J138" s="967"/>
      <c r="K138" s="967"/>
      <c r="L138" s="967"/>
      <c r="M138" s="967"/>
      <c r="N138" s="967"/>
      <c r="O138" s="967"/>
      <c r="P138" s="967"/>
      <c r="Q138" s="967"/>
      <c r="R138" s="967"/>
      <c r="S138" s="967"/>
      <c r="T138" s="967"/>
      <c r="U138" s="967"/>
      <c r="V138" s="967"/>
      <c r="W138" s="967"/>
      <c r="X138" s="967"/>
      <c r="Y138" s="967"/>
      <c r="Z138" s="967"/>
      <c r="AA138" s="967"/>
      <c r="AB138" s="967"/>
      <c r="AC138" s="967"/>
      <c r="AD138" s="967"/>
      <c r="AE138" s="967"/>
      <c r="AF138" s="967"/>
      <c r="AG138" s="968"/>
      <c r="AH138" s="969"/>
      <c r="AI138" s="969"/>
      <c r="AJ138" s="969"/>
      <c r="AK138" s="969"/>
      <c r="AL138" s="969"/>
      <c r="AM138" s="969"/>
      <c r="AN138" s="969"/>
      <c r="AO138" s="956"/>
      <c r="AP138" s="957"/>
      <c r="AQ138" s="958"/>
    </row>
    <row r="139" spans="2:43" s="106" customFormat="1" ht="15.75" customHeight="1">
      <c r="B139" s="964">
        <f t="shared" si="3"/>
        <v>119</v>
      </c>
      <c r="C139" s="965"/>
      <c r="D139" s="966"/>
      <c r="E139" s="967"/>
      <c r="F139" s="967"/>
      <c r="G139" s="967"/>
      <c r="H139" s="967"/>
      <c r="I139" s="967"/>
      <c r="J139" s="967"/>
      <c r="K139" s="967"/>
      <c r="L139" s="967"/>
      <c r="M139" s="967"/>
      <c r="N139" s="967"/>
      <c r="O139" s="967"/>
      <c r="P139" s="967"/>
      <c r="Q139" s="967"/>
      <c r="R139" s="967"/>
      <c r="S139" s="967"/>
      <c r="T139" s="967"/>
      <c r="U139" s="967"/>
      <c r="V139" s="967"/>
      <c r="W139" s="967"/>
      <c r="X139" s="967"/>
      <c r="Y139" s="967"/>
      <c r="Z139" s="967"/>
      <c r="AA139" s="967"/>
      <c r="AB139" s="967"/>
      <c r="AC139" s="967"/>
      <c r="AD139" s="967"/>
      <c r="AE139" s="967"/>
      <c r="AF139" s="967"/>
      <c r="AG139" s="968"/>
      <c r="AH139" s="969"/>
      <c r="AI139" s="969"/>
      <c r="AJ139" s="969"/>
      <c r="AK139" s="969"/>
      <c r="AL139" s="969"/>
      <c r="AM139" s="969"/>
      <c r="AN139" s="969"/>
      <c r="AO139" s="956"/>
      <c r="AP139" s="957"/>
      <c r="AQ139" s="958"/>
    </row>
    <row r="140" spans="2:43" s="106" customFormat="1" ht="15.75" customHeight="1">
      <c r="B140" s="964">
        <f t="shared" si="3"/>
        <v>120</v>
      </c>
      <c r="C140" s="965"/>
      <c r="D140" s="966"/>
      <c r="E140" s="967"/>
      <c r="F140" s="967"/>
      <c r="G140" s="967"/>
      <c r="H140" s="967"/>
      <c r="I140" s="967"/>
      <c r="J140" s="967"/>
      <c r="K140" s="967"/>
      <c r="L140" s="967"/>
      <c r="M140" s="967"/>
      <c r="N140" s="967"/>
      <c r="O140" s="967"/>
      <c r="P140" s="967"/>
      <c r="Q140" s="967"/>
      <c r="R140" s="967"/>
      <c r="S140" s="967"/>
      <c r="T140" s="967"/>
      <c r="U140" s="967"/>
      <c r="V140" s="967"/>
      <c r="W140" s="967"/>
      <c r="X140" s="967"/>
      <c r="Y140" s="967"/>
      <c r="Z140" s="967"/>
      <c r="AA140" s="967"/>
      <c r="AB140" s="967"/>
      <c r="AC140" s="967"/>
      <c r="AD140" s="967"/>
      <c r="AE140" s="967"/>
      <c r="AF140" s="967"/>
      <c r="AG140" s="968"/>
      <c r="AH140" s="969"/>
      <c r="AI140" s="969"/>
      <c r="AJ140" s="969"/>
      <c r="AK140" s="969"/>
      <c r="AL140" s="969"/>
      <c r="AM140" s="969"/>
      <c r="AN140" s="969"/>
      <c r="AO140" s="956"/>
      <c r="AP140" s="957"/>
      <c r="AQ140" s="958"/>
    </row>
    <row r="141" spans="2:43" s="106" customFormat="1" ht="15.75" customHeight="1">
      <c r="B141" s="964">
        <f t="shared" si="3"/>
        <v>121</v>
      </c>
      <c r="C141" s="965"/>
      <c r="D141" s="966"/>
      <c r="E141" s="967"/>
      <c r="F141" s="967"/>
      <c r="G141" s="967"/>
      <c r="H141" s="967"/>
      <c r="I141" s="967"/>
      <c r="J141" s="967"/>
      <c r="K141" s="967"/>
      <c r="L141" s="967"/>
      <c r="M141" s="967"/>
      <c r="N141" s="967"/>
      <c r="O141" s="967"/>
      <c r="P141" s="967"/>
      <c r="Q141" s="967"/>
      <c r="R141" s="967"/>
      <c r="S141" s="967"/>
      <c r="T141" s="967"/>
      <c r="U141" s="967"/>
      <c r="V141" s="967"/>
      <c r="W141" s="967"/>
      <c r="X141" s="967"/>
      <c r="Y141" s="967"/>
      <c r="Z141" s="967"/>
      <c r="AA141" s="967"/>
      <c r="AB141" s="967"/>
      <c r="AC141" s="967"/>
      <c r="AD141" s="967"/>
      <c r="AE141" s="967"/>
      <c r="AF141" s="967"/>
      <c r="AG141" s="968"/>
      <c r="AH141" s="969"/>
      <c r="AI141" s="969"/>
      <c r="AJ141" s="969"/>
      <c r="AK141" s="969"/>
      <c r="AL141" s="969"/>
      <c r="AM141" s="969"/>
      <c r="AN141" s="969"/>
      <c r="AO141" s="956"/>
      <c r="AP141" s="957"/>
      <c r="AQ141" s="958"/>
    </row>
    <row r="142" spans="2:43" s="106" customFormat="1" ht="15.75" customHeight="1">
      <c r="B142" s="964">
        <f>B141+1</f>
        <v>122</v>
      </c>
      <c r="C142" s="965"/>
      <c r="D142" s="966"/>
      <c r="E142" s="967"/>
      <c r="F142" s="967"/>
      <c r="G142" s="967"/>
      <c r="H142" s="967"/>
      <c r="I142" s="967"/>
      <c r="J142" s="967"/>
      <c r="K142" s="967"/>
      <c r="L142" s="967"/>
      <c r="M142" s="967"/>
      <c r="N142" s="967"/>
      <c r="O142" s="967"/>
      <c r="P142" s="967"/>
      <c r="Q142" s="967"/>
      <c r="R142" s="967"/>
      <c r="S142" s="967"/>
      <c r="T142" s="967"/>
      <c r="U142" s="967"/>
      <c r="V142" s="967"/>
      <c r="W142" s="967"/>
      <c r="X142" s="967"/>
      <c r="Y142" s="967"/>
      <c r="Z142" s="967"/>
      <c r="AA142" s="967"/>
      <c r="AB142" s="967"/>
      <c r="AC142" s="967"/>
      <c r="AD142" s="967"/>
      <c r="AE142" s="967"/>
      <c r="AF142" s="967"/>
      <c r="AG142" s="968"/>
      <c r="AH142" s="969"/>
      <c r="AI142" s="969"/>
      <c r="AJ142" s="969"/>
      <c r="AK142" s="969"/>
      <c r="AL142" s="969"/>
      <c r="AM142" s="969"/>
      <c r="AN142" s="969"/>
      <c r="AO142" s="956"/>
      <c r="AP142" s="957"/>
      <c r="AQ142" s="958"/>
    </row>
    <row r="143" spans="2:43" s="106" customFormat="1" ht="15.75" customHeight="1">
      <c r="B143" s="964">
        <f t="shared" ref="B143:B154" si="4">B142+1</f>
        <v>123</v>
      </c>
      <c r="C143" s="965"/>
      <c r="D143" s="966"/>
      <c r="E143" s="967"/>
      <c r="F143" s="967"/>
      <c r="G143" s="967"/>
      <c r="H143" s="967"/>
      <c r="I143" s="967"/>
      <c r="J143" s="967"/>
      <c r="K143" s="967"/>
      <c r="L143" s="967"/>
      <c r="M143" s="967"/>
      <c r="N143" s="967"/>
      <c r="O143" s="967"/>
      <c r="P143" s="967"/>
      <c r="Q143" s="967"/>
      <c r="R143" s="967"/>
      <c r="S143" s="967"/>
      <c r="T143" s="967"/>
      <c r="U143" s="967"/>
      <c r="V143" s="967"/>
      <c r="W143" s="967"/>
      <c r="X143" s="967"/>
      <c r="Y143" s="967"/>
      <c r="Z143" s="967"/>
      <c r="AA143" s="967"/>
      <c r="AB143" s="967"/>
      <c r="AC143" s="967"/>
      <c r="AD143" s="967"/>
      <c r="AE143" s="967"/>
      <c r="AF143" s="967"/>
      <c r="AG143" s="968"/>
      <c r="AH143" s="969"/>
      <c r="AI143" s="969"/>
      <c r="AJ143" s="969"/>
      <c r="AK143" s="969"/>
      <c r="AL143" s="969"/>
      <c r="AM143" s="969"/>
      <c r="AN143" s="969"/>
      <c r="AO143" s="956"/>
      <c r="AP143" s="957"/>
      <c r="AQ143" s="958"/>
    </row>
    <row r="144" spans="2:43" s="106" customFormat="1" ht="15.75" customHeight="1">
      <c r="B144" s="964">
        <f t="shared" si="4"/>
        <v>124</v>
      </c>
      <c r="C144" s="965"/>
      <c r="D144" s="966"/>
      <c r="E144" s="967"/>
      <c r="F144" s="967"/>
      <c r="G144" s="967"/>
      <c r="H144" s="967"/>
      <c r="I144" s="967"/>
      <c r="J144" s="967"/>
      <c r="K144" s="967"/>
      <c r="L144" s="967"/>
      <c r="M144" s="967"/>
      <c r="N144" s="967"/>
      <c r="O144" s="967"/>
      <c r="P144" s="967"/>
      <c r="Q144" s="967"/>
      <c r="R144" s="967"/>
      <c r="S144" s="967"/>
      <c r="T144" s="967"/>
      <c r="U144" s="967"/>
      <c r="V144" s="967"/>
      <c r="W144" s="967"/>
      <c r="X144" s="967"/>
      <c r="Y144" s="967"/>
      <c r="Z144" s="967"/>
      <c r="AA144" s="967"/>
      <c r="AB144" s="967"/>
      <c r="AC144" s="967"/>
      <c r="AD144" s="967"/>
      <c r="AE144" s="967"/>
      <c r="AF144" s="967"/>
      <c r="AG144" s="968"/>
      <c r="AH144" s="969"/>
      <c r="AI144" s="969"/>
      <c r="AJ144" s="969"/>
      <c r="AK144" s="969"/>
      <c r="AL144" s="969"/>
      <c r="AM144" s="969"/>
      <c r="AN144" s="969"/>
      <c r="AO144" s="956"/>
      <c r="AP144" s="957"/>
      <c r="AQ144" s="958"/>
    </row>
    <row r="145" spans="2:43" s="106" customFormat="1" ht="15.75" customHeight="1">
      <c r="B145" s="964">
        <f t="shared" si="4"/>
        <v>125</v>
      </c>
      <c r="C145" s="965"/>
      <c r="D145" s="966"/>
      <c r="E145" s="967"/>
      <c r="F145" s="967"/>
      <c r="G145" s="967"/>
      <c r="H145" s="967"/>
      <c r="I145" s="967"/>
      <c r="J145" s="967"/>
      <c r="K145" s="967"/>
      <c r="L145" s="967"/>
      <c r="M145" s="967"/>
      <c r="N145" s="967"/>
      <c r="O145" s="967"/>
      <c r="P145" s="967"/>
      <c r="Q145" s="967"/>
      <c r="R145" s="967"/>
      <c r="S145" s="967"/>
      <c r="T145" s="967"/>
      <c r="U145" s="967"/>
      <c r="V145" s="967"/>
      <c r="W145" s="967"/>
      <c r="X145" s="967"/>
      <c r="Y145" s="967"/>
      <c r="Z145" s="967"/>
      <c r="AA145" s="967"/>
      <c r="AB145" s="967"/>
      <c r="AC145" s="967"/>
      <c r="AD145" s="967"/>
      <c r="AE145" s="967"/>
      <c r="AF145" s="967"/>
      <c r="AG145" s="968"/>
      <c r="AH145" s="969"/>
      <c r="AI145" s="969"/>
      <c r="AJ145" s="969"/>
      <c r="AK145" s="969"/>
      <c r="AL145" s="969"/>
      <c r="AM145" s="969"/>
      <c r="AN145" s="969"/>
      <c r="AO145" s="956"/>
      <c r="AP145" s="957"/>
      <c r="AQ145" s="958"/>
    </row>
    <row r="146" spans="2:43" s="106" customFormat="1" ht="15.75" customHeight="1">
      <c r="B146" s="964">
        <f t="shared" si="4"/>
        <v>126</v>
      </c>
      <c r="C146" s="965"/>
      <c r="D146" s="966"/>
      <c r="E146" s="967"/>
      <c r="F146" s="967"/>
      <c r="G146" s="967"/>
      <c r="H146" s="967"/>
      <c r="I146" s="967"/>
      <c r="J146" s="967"/>
      <c r="K146" s="967"/>
      <c r="L146" s="967"/>
      <c r="M146" s="967"/>
      <c r="N146" s="967"/>
      <c r="O146" s="967"/>
      <c r="P146" s="967"/>
      <c r="Q146" s="967"/>
      <c r="R146" s="967"/>
      <c r="S146" s="967"/>
      <c r="T146" s="967"/>
      <c r="U146" s="967"/>
      <c r="V146" s="967"/>
      <c r="W146" s="967"/>
      <c r="X146" s="967"/>
      <c r="Y146" s="967"/>
      <c r="Z146" s="967"/>
      <c r="AA146" s="967"/>
      <c r="AB146" s="967"/>
      <c r="AC146" s="967"/>
      <c r="AD146" s="967"/>
      <c r="AE146" s="967"/>
      <c r="AF146" s="967"/>
      <c r="AG146" s="968"/>
      <c r="AH146" s="969"/>
      <c r="AI146" s="969"/>
      <c r="AJ146" s="969"/>
      <c r="AK146" s="969"/>
      <c r="AL146" s="969"/>
      <c r="AM146" s="969"/>
      <c r="AN146" s="969"/>
      <c r="AO146" s="956"/>
      <c r="AP146" s="957"/>
      <c r="AQ146" s="958"/>
    </row>
    <row r="147" spans="2:43" s="106" customFormat="1" ht="15.75" customHeight="1">
      <c r="B147" s="964">
        <f t="shared" si="4"/>
        <v>127</v>
      </c>
      <c r="C147" s="965"/>
      <c r="D147" s="966"/>
      <c r="E147" s="967"/>
      <c r="F147" s="967"/>
      <c r="G147" s="967"/>
      <c r="H147" s="967"/>
      <c r="I147" s="967"/>
      <c r="J147" s="967"/>
      <c r="K147" s="967"/>
      <c r="L147" s="967"/>
      <c r="M147" s="967"/>
      <c r="N147" s="967"/>
      <c r="O147" s="967"/>
      <c r="P147" s="967"/>
      <c r="Q147" s="967"/>
      <c r="R147" s="967"/>
      <c r="S147" s="967"/>
      <c r="T147" s="967"/>
      <c r="U147" s="967"/>
      <c r="V147" s="967"/>
      <c r="W147" s="967"/>
      <c r="X147" s="967"/>
      <c r="Y147" s="967"/>
      <c r="Z147" s="967"/>
      <c r="AA147" s="967"/>
      <c r="AB147" s="967"/>
      <c r="AC147" s="967"/>
      <c r="AD147" s="967"/>
      <c r="AE147" s="967"/>
      <c r="AF147" s="967"/>
      <c r="AG147" s="968"/>
      <c r="AH147" s="969"/>
      <c r="AI147" s="969"/>
      <c r="AJ147" s="969"/>
      <c r="AK147" s="969"/>
      <c r="AL147" s="969"/>
      <c r="AM147" s="969"/>
      <c r="AN147" s="969"/>
      <c r="AO147" s="956"/>
      <c r="AP147" s="957"/>
      <c r="AQ147" s="958"/>
    </row>
    <row r="148" spans="2:43" s="106" customFormat="1" ht="15.75" customHeight="1">
      <c r="B148" s="964">
        <f t="shared" si="4"/>
        <v>128</v>
      </c>
      <c r="C148" s="965"/>
      <c r="D148" s="966"/>
      <c r="E148" s="967"/>
      <c r="F148" s="967"/>
      <c r="G148" s="967"/>
      <c r="H148" s="967"/>
      <c r="I148" s="967"/>
      <c r="J148" s="967"/>
      <c r="K148" s="967"/>
      <c r="L148" s="967"/>
      <c r="M148" s="967"/>
      <c r="N148" s="967"/>
      <c r="O148" s="967"/>
      <c r="P148" s="967"/>
      <c r="Q148" s="967"/>
      <c r="R148" s="967"/>
      <c r="S148" s="967"/>
      <c r="T148" s="967"/>
      <c r="U148" s="967"/>
      <c r="V148" s="967"/>
      <c r="W148" s="967"/>
      <c r="X148" s="967"/>
      <c r="Y148" s="967"/>
      <c r="Z148" s="967"/>
      <c r="AA148" s="967"/>
      <c r="AB148" s="967"/>
      <c r="AC148" s="967"/>
      <c r="AD148" s="967"/>
      <c r="AE148" s="967"/>
      <c r="AF148" s="967"/>
      <c r="AG148" s="968"/>
      <c r="AH148" s="969"/>
      <c r="AI148" s="969"/>
      <c r="AJ148" s="969"/>
      <c r="AK148" s="969"/>
      <c r="AL148" s="969"/>
      <c r="AM148" s="969"/>
      <c r="AN148" s="969"/>
      <c r="AO148" s="956"/>
      <c r="AP148" s="957"/>
      <c r="AQ148" s="958"/>
    </row>
    <row r="149" spans="2:43" s="106" customFormat="1" ht="15.75" customHeight="1">
      <c r="B149" s="964">
        <f t="shared" si="4"/>
        <v>129</v>
      </c>
      <c r="C149" s="965"/>
      <c r="D149" s="966"/>
      <c r="E149" s="967"/>
      <c r="F149" s="967"/>
      <c r="G149" s="967"/>
      <c r="H149" s="967"/>
      <c r="I149" s="967"/>
      <c r="J149" s="967"/>
      <c r="K149" s="967"/>
      <c r="L149" s="967"/>
      <c r="M149" s="967"/>
      <c r="N149" s="967"/>
      <c r="O149" s="967"/>
      <c r="P149" s="967"/>
      <c r="Q149" s="967"/>
      <c r="R149" s="967"/>
      <c r="S149" s="967"/>
      <c r="T149" s="967"/>
      <c r="U149" s="967"/>
      <c r="V149" s="967"/>
      <c r="W149" s="967"/>
      <c r="X149" s="967"/>
      <c r="Y149" s="967"/>
      <c r="Z149" s="967"/>
      <c r="AA149" s="967"/>
      <c r="AB149" s="967"/>
      <c r="AC149" s="967"/>
      <c r="AD149" s="967"/>
      <c r="AE149" s="967"/>
      <c r="AF149" s="967"/>
      <c r="AG149" s="968"/>
      <c r="AH149" s="969"/>
      <c r="AI149" s="969"/>
      <c r="AJ149" s="969"/>
      <c r="AK149" s="969"/>
      <c r="AL149" s="969"/>
      <c r="AM149" s="969"/>
      <c r="AN149" s="969"/>
      <c r="AO149" s="956"/>
      <c r="AP149" s="957"/>
      <c r="AQ149" s="958"/>
    </row>
    <row r="150" spans="2:43" s="106" customFormat="1" ht="15.75" customHeight="1">
      <c r="B150" s="964">
        <f t="shared" si="4"/>
        <v>130</v>
      </c>
      <c r="C150" s="965"/>
      <c r="D150" s="966"/>
      <c r="E150" s="967"/>
      <c r="F150" s="967"/>
      <c r="G150" s="967"/>
      <c r="H150" s="967"/>
      <c r="I150" s="967"/>
      <c r="J150" s="967"/>
      <c r="K150" s="967"/>
      <c r="L150" s="967"/>
      <c r="M150" s="967"/>
      <c r="N150" s="967"/>
      <c r="O150" s="967"/>
      <c r="P150" s="967"/>
      <c r="Q150" s="967"/>
      <c r="R150" s="967"/>
      <c r="S150" s="967"/>
      <c r="T150" s="967"/>
      <c r="U150" s="967"/>
      <c r="V150" s="967"/>
      <c r="W150" s="967"/>
      <c r="X150" s="967"/>
      <c r="Y150" s="967"/>
      <c r="Z150" s="967"/>
      <c r="AA150" s="967"/>
      <c r="AB150" s="967"/>
      <c r="AC150" s="967"/>
      <c r="AD150" s="967"/>
      <c r="AE150" s="967"/>
      <c r="AF150" s="967"/>
      <c r="AG150" s="968"/>
      <c r="AH150" s="969"/>
      <c r="AI150" s="969"/>
      <c r="AJ150" s="969"/>
      <c r="AK150" s="969"/>
      <c r="AL150" s="969"/>
      <c r="AM150" s="969"/>
      <c r="AN150" s="969"/>
      <c r="AO150" s="956"/>
      <c r="AP150" s="957"/>
      <c r="AQ150" s="958"/>
    </row>
    <row r="151" spans="2:43" s="106" customFormat="1" ht="15.75" customHeight="1">
      <c r="B151" s="964">
        <f t="shared" si="4"/>
        <v>131</v>
      </c>
      <c r="C151" s="965"/>
      <c r="D151" s="966"/>
      <c r="E151" s="967"/>
      <c r="F151" s="967"/>
      <c r="G151" s="967"/>
      <c r="H151" s="967"/>
      <c r="I151" s="967"/>
      <c r="J151" s="967"/>
      <c r="K151" s="967"/>
      <c r="L151" s="967"/>
      <c r="M151" s="967"/>
      <c r="N151" s="967"/>
      <c r="O151" s="967"/>
      <c r="P151" s="967"/>
      <c r="Q151" s="967"/>
      <c r="R151" s="967"/>
      <c r="S151" s="967"/>
      <c r="T151" s="967"/>
      <c r="U151" s="967"/>
      <c r="V151" s="967"/>
      <c r="W151" s="967"/>
      <c r="X151" s="967"/>
      <c r="Y151" s="967"/>
      <c r="Z151" s="967"/>
      <c r="AA151" s="967"/>
      <c r="AB151" s="967"/>
      <c r="AC151" s="967"/>
      <c r="AD151" s="967"/>
      <c r="AE151" s="967"/>
      <c r="AF151" s="967"/>
      <c r="AG151" s="968"/>
      <c r="AH151" s="969"/>
      <c r="AI151" s="969"/>
      <c r="AJ151" s="969"/>
      <c r="AK151" s="969"/>
      <c r="AL151" s="969"/>
      <c r="AM151" s="969"/>
      <c r="AN151" s="969"/>
      <c r="AO151" s="956"/>
      <c r="AP151" s="957"/>
      <c r="AQ151" s="958"/>
    </row>
    <row r="152" spans="2:43" s="106" customFormat="1" ht="15.75" customHeight="1">
      <c r="B152" s="964">
        <f t="shared" si="4"/>
        <v>132</v>
      </c>
      <c r="C152" s="965"/>
      <c r="D152" s="966"/>
      <c r="E152" s="967"/>
      <c r="F152" s="967"/>
      <c r="G152" s="967"/>
      <c r="H152" s="967"/>
      <c r="I152" s="967"/>
      <c r="J152" s="967"/>
      <c r="K152" s="967"/>
      <c r="L152" s="967"/>
      <c r="M152" s="967"/>
      <c r="N152" s="967"/>
      <c r="O152" s="967"/>
      <c r="P152" s="967"/>
      <c r="Q152" s="967"/>
      <c r="R152" s="967"/>
      <c r="S152" s="967"/>
      <c r="T152" s="967"/>
      <c r="U152" s="967"/>
      <c r="V152" s="967"/>
      <c r="W152" s="967"/>
      <c r="X152" s="967"/>
      <c r="Y152" s="967"/>
      <c r="Z152" s="967"/>
      <c r="AA152" s="967"/>
      <c r="AB152" s="967"/>
      <c r="AC152" s="967"/>
      <c r="AD152" s="967"/>
      <c r="AE152" s="967"/>
      <c r="AF152" s="967"/>
      <c r="AG152" s="968"/>
      <c r="AH152" s="969"/>
      <c r="AI152" s="969"/>
      <c r="AJ152" s="969"/>
      <c r="AK152" s="969"/>
      <c r="AL152" s="969"/>
      <c r="AM152" s="969"/>
      <c r="AN152" s="969"/>
      <c r="AO152" s="956"/>
      <c r="AP152" s="957"/>
      <c r="AQ152" s="958"/>
    </row>
    <row r="153" spans="2:43" s="106" customFormat="1" ht="15.75" customHeight="1">
      <c r="B153" s="964">
        <f t="shared" si="4"/>
        <v>133</v>
      </c>
      <c r="C153" s="965"/>
      <c r="D153" s="966"/>
      <c r="E153" s="967"/>
      <c r="F153" s="967"/>
      <c r="G153" s="967"/>
      <c r="H153" s="967"/>
      <c r="I153" s="967"/>
      <c r="J153" s="967"/>
      <c r="K153" s="967"/>
      <c r="L153" s="967"/>
      <c r="M153" s="967"/>
      <c r="N153" s="967"/>
      <c r="O153" s="967"/>
      <c r="P153" s="967"/>
      <c r="Q153" s="967"/>
      <c r="R153" s="967"/>
      <c r="S153" s="967"/>
      <c r="T153" s="967"/>
      <c r="U153" s="967"/>
      <c r="V153" s="967"/>
      <c r="W153" s="967"/>
      <c r="X153" s="967"/>
      <c r="Y153" s="967"/>
      <c r="Z153" s="967"/>
      <c r="AA153" s="967"/>
      <c r="AB153" s="967"/>
      <c r="AC153" s="967"/>
      <c r="AD153" s="967"/>
      <c r="AE153" s="967"/>
      <c r="AF153" s="967"/>
      <c r="AG153" s="968"/>
      <c r="AH153" s="969"/>
      <c r="AI153" s="969"/>
      <c r="AJ153" s="969"/>
      <c r="AK153" s="969"/>
      <c r="AL153" s="969"/>
      <c r="AM153" s="969"/>
      <c r="AN153" s="969"/>
      <c r="AO153" s="956"/>
      <c r="AP153" s="957"/>
      <c r="AQ153" s="958"/>
    </row>
    <row r="154" spans="2:43" s="106" customFormat="1" ht="15.75" customHeight="1">
      <c r="B154" s="964">
        <f t="shared" si="4"/>
        <v>134</v>
      </c>
      <c r="C154" s="965"/>
      <c r="D154" s="966"/>
      <c r="E154" s="967"/>
      <c r="F154" s="967"/>
      <c r="G154" s="967"/>
      <c r="H154" s="967"/>
      <c r="I154" s="967"/>
      <c r="J154" s="967"/>
      <c r="K154" s="967"/>
      <c r="L154" s="967"/>
      <c r="M154" s="967"/>
      <c r="N154" s="967"/>
      <c r="O154" s="967"/>
      <c r="P154" s="967"/>
      <c r="Q154" s="967"/>
      <c r="R154" s="967"/>
      <c r="S154" s="967"/>
      <c r="T154" s="967"/>
      <c r="U154" s="967"/>
      <c r="V154" s="967"/>
      <c r="W154" s="967"/>
      <c r="X154" s="967"/>
      <c r="Y154" s="967"/>
      <c r="Z154" s="967"/>
      <c r="AA154" s="967"/>
      <c r="AB154" s="967"/>
      <c r="AC154" s="967"/>
      <c r="AD154" s="967"/>
      <c r="AE154" s="967"/>
      <c r="AF154" s="967"/>
      <c r="AG154" s="968"/>
      <c r="AH154" s="969"/>
      <c r="AI154" s="969"/>
      <c r="AJ154" s="969"/>
      <c r="AK154" s="969"/>
      <c r="AL154" s="969"/>
      <c r="AM154" s="969"/>
      <c r="AN154" s="969"/>
      <c r="AO154" s="956"/>
      <c r="AP154" s="957"/>
      <c r="AQ154" s="958"/>
    </row>
    <row r="155" spans="2:43" s="106" customFormat="1" ht="15.75" customHeight="1">
      <c r="B155" s="964">
        <f>B154+1</f>
        <v>135</v>
      </c>
      <c r="C155" s="965"/>
      <c r="D155" s="966"/>
      <c r="E155" s="967"/>
      <c r="F155" s="967"/>
      <c r="G155" s="967"/>
      <c r="H155" s="967"/>
      <c r="I155" s="967"/>
      <c r="J155" s="967"/>
      <c r="K155" s="967"/>
      <c r="L155" s="967"/>
      <c r="M155" s="967"/>
      <c r="N155" s="967"/>
      <c r="O155" s="967"/>
      <c r="P155" s="967"/>
      <c r="Q155" s="967"/>
      <c r="R155" s="967"/>
      <c r="S155" s="967"/>
      <c r="T155" s="967"/>
      <c r="U155" s="967"/>
      <c r="V155" s="967"/>
      <c r="W155" s="967"/>
      <c r="X155" s="967"/>
      <c r="Y155" s="967"/>
      <c r="Z155" s="967"/>
      <c r="AA155" s="967"/>
      <c r="AB155" s="967"/>
      <c r="AC155" s="967"/>
      <c r="AD155" s="967"/>
      <c r="AE155" s="967"/>
      <c r="AF155" s="967"/>
      <c r="AG155" s="968"/>
      <c r="AH155" s="969"/>
      <c r="AI155" s="969"/>
      <c r="AJ155" s="969"/>
      <c r="AK155" s="969"/>
      <c r="AL155" s="969"/>
      <c r="AM155" s="969"/>
      <c r="AN155" s="969"/>
      <c r="AO155" s="956"/>
      <c r="AP155" s="957"/>
      <c r="AQ155" s="958"/>
    </row>
    <row r="156" spans="2:43" s="106" customFormat="1" ht="15.75" customHeight="1">
      <c r="B156" s="964">
        <f t="shared" ref="B156:B169" si="5">B155+1</f>
        <v>136</v>
      </c>
      <c r="C156" s="965"/>
      <c r="D156" s="966"/>
      <c r="E156" s="967"/>
      <c r="F156" s="967"/>
      <c r="G156" s="967"/>
      <c r="H156" s="967"/>
      <c r="I156" s="967"/>
      <c r="J156" s="967"/>
      <c r="K156" s="967"/>
      <c r="L156" s="967"/>
      <c r="M156" s="967"/>
      <c r="N156" s="967"/>
      <c r="O156" s="967"/>
      <c r="P156" s="967"/>
      <c r="Q156" s="967"/>
      <c r="R156" s="967"/>
      <c r="S156" s="967"/>
      <c r="T156" s="967"/>
      <c r="U156" s="967"/>
      <c r="V156" s="967"/>
      <c r="W156" s="967"/>
      <c r="X156" s="967"/>
      <c r="Y156" s="967"/>
      <c r="Z156" s="967"/>
      <c r="AA156" s="967"/>
      <c r="AB156" s="967"/>
      <c r="AC156" s="967"/>
      <c r="AD156" s="967"/>
      <c r="AE156" s="967"/>
      <c r="AF156" s="967"/>
      <c r="AG156" s="968"/>
      <c r="AH156" s="969"/>
      <c r="AI156" s="969"/>
      <c r="AJ156" s="969"/>
      <c r="AK156" s="969"/>
      <c r="AL156" s="969"/>
      <c r="AM156" s="969"/>
      <c r="AN156" s="969"/>
      <c r="AO156" s="956"/>
      <c r="AP156" s="957"/>
      <c r="AQ156" s="958"/>
    </row>
    <row r="157" spans="2:43" s="106" customFormat="1" ht="15.75" customHeight="1">
      <c r="B157" s="964">
        <f t="shared" si="5"/>
        <v>137</v>
      </c>
      <c r="C157" s="965"/>
      <c r="D157" s="966"/>
      <c r="E157" s="967"/>
      <c r="F157" s="967"/>
      <c r="G157" s="967"/>
      <c r="H157" s="967"/>
      <c r="I157" s="967"/>
      <c r="J157" s="967"/>
      <c r="K157" s="967"/>
      <c r="L157" s="967"/>
      <c r="M157" s="967"/>
      <c r="N157" s="967"/>
      <c r="O157" s="967"/>
      <c r="P157" s="967"/>
      <c r="Q157" s="967"/>
      <c r="R157" s="967"/>
      <c r="S157" s="967"/>
      <c r="T157" s="967"/>
      <c r="U157" s="967"/>
      <c r="V157" s="967"/>
      <c r="W157" s="967"/>
      <c r="X157" s="967"/>
      <c r="Y157" s="967"/>
      <c r="Z157" s="967"/>
      <c r="AA157" s="967"/>
      <c r="AB157" s="967"/>
      <c r="AC157" s="967"/>
      <c r="AD157" s="967"/>
      <c r="AE157" s="967"/>
      <c r="AF157" s="967"/>
      <c r="AG157" s="968"/>
      <c r="AH157" s="969"/>
      <c r="AI157" s="969"/>
      <c r="AJ157" s="969"/>
      <c r="AK157" s="969"/>
      <c r="AL157" s="969"/>
      <c r="AM157" s="969"/>
      <c r="AN157" s="969"/>
      <c r="AO157" s="956"/>
      <c r="AP157" s="957"/>
      <c r="AQ157" s="958"/>
    </row>
    <row r="158" spans="2:43" s="106" customFormat="1" ht="15.75" customHeight="1">
      <c r="B158" s="964">
        <f t="shared" si="5"/>
        <v>138</v>
      </c>
      <c r="C158" s="965"/>
      <c r="D158" s="966"/>
      <c r="E158" s="967"/>
      <c r="F158" s="967"/>
      <c r="G158" s="967"/>
      <c r="H158" s="967"/>
      <c r="I158" s="967"/>
      <c r="J158" s="967"/>
      <c r="K158" s="967"/>
      <c r="L158" s="967"/>
      <c r="M158" s="967"/>
      <c r="N158" s="967"/>
      <c r="O158" s="967"/>
      <c r="P158" s="967"/>
      <c r="Q158" s="967"/>
      <c r="R158" s="967"/>
      <c r="S158" s="967"/>
      <c r="T158" s="967"/>
      <c r="U158" s="967"/>
      <c r="V158" s="967"/>
      <c r="W158" s="967"/>
      <c r="X158" s="967"/>
      <c r="Y158" s="967"/>
      <c r="Z158" s="967"/>
      <c r="AA158" s="967"/>
      <c r="AB158" s="967"/>
      <c r="AC158" s="967"/>
      <c r="AD158" s="967"/>
      <c r="AE158" s="967"/>
      <c r="AF158" s="967"/>
      <c r="AG158" s="968"/>
      <c r="AH158" s="969"/>
      <c r="AI158" s="969"/>
      <c r="AJ158" s="969"/>
      <c r="AK158" s="969"/>
      <c r="AL158" s="969"/>
      <c r="AM158" s="969"/>
      <c r="AN158" s="969"/>
      <c r="AO158" s="956"/>
      <c r="AP158" s="957"/>
      <c r="AQ158" s="958"/>
    </row>
    <row r="159" spans="2:43" s="106" customFormat="1" ht="15.75" customHeight="1">
      <c r="B159" s="964">
        <f t="shared" si="5"/>
        <v>139</v>
      </c>
      <c r="C159" s="965"/>
      <c r="D159" s="966"/>
      <c r="E159" s="967"/>
      <c r="F159" s="967"/>
      <c r="G159" s="967"/>
      <c r="H159" s="967"/>
      <c r="I159" s="967"/>
      <c r="J159" s="967"/>
      <c r="K159" s="967"/>
      <c r="L159" s="967"/>
      <c r="M159" s="967"/>
      <c r="N159" s="967"/>
      <c r="O159" s="967"/>
      <c r="P159" s="967"/>
      <c r="Q159" s="967"/>
      <c r="R159" s="967"/>
      <c r="S159" s="967"/>
      <c r="T159" s="967"/>
      <c r="U159" s="967"/>
      <c r="V159" s="967"/>
      <c r="W159" s="967"/>
      <c r="X159" s="967"/>
      <c r="Y159" s="967"/>
      <c r="Z159" s="967"/>
      <c r="AA159" s="967"/>
      <c r="AB159" s="967"/>
      <c r="AC159" s="967"/>
      <c r="AD159" s="967"/>
      <c r="AE159" s="967"/>
      <c r="AF159" s="967"/>
      <c r="AG159" s="968"/>
      <c r="AH159" s="969"/>
      <c r="AI159" s="969"/>
      <c r="AJ159" s="969"/>
      <c r="AK159" s="969"/>
      <c r="AL159" s="969"/>
      <c r="AM159" s="969"/>
      <c r="AN159" s="969"/>
      <c r="AO159" s="956"/>
      <c r="AP159" s="957"/>
      <c r="AQ159" s="958"/>
    </row>
    <row r="160" spans="2:43" s="106" customFormat="1" ht="15.75" customHeight="1">
      <c r="B160" s="964">
        <f t="shared" si="5"/>
        <v>140</v>
      </c>
      <c r="C160" s="965"/>
      <c r="D160" s="966"/>
      <c r="E160" s="967"/>
      <c r="F160" s="967"/>
      <c r="G160" s="967"/>
      <c r="H160" s="967"/>
      <c r="I160" s="967"/>
      <c r="J160" s="967"/>
      <c r="K160" s="967"/>
      <c r="L160" s="967"/>
      <c r="M160" s="967"/>
      <c r="N160" s="967"/>
      <c r="O160" s="967"/>
      <c r="P160" s="967"/>
      <c r="Q160" s="967"/>
      <c r="R160" s="967"/>
      <c r="S160" s="967"/>
      <c r="T160" s="967"/>
      <c r="U160" s="967"/>
      <c r="V160" s="967"/>
      <c r="W160" s="967"/>
      <c r="X160" s="967"/>
      <c r="Y160" s="967"/>
      <c r="Z160" s="967"/>
      <c r="AA160" s="967"/>
      <c r="AB160" s="967"/>
      <c r="AC160" s="967"/>
      <c r="AD160" s="967"/>
      <c r="AE160" s="967"/>
      <c r="AF160" s="967"/>
      <c r="AG160" s="968"/>
      <c r="AH160" s="969"/>
      <c r="AI160" s="969"/>
      <c r="AJ160" s="969"/>
      <c r="AK160" s="969"/>
      <c r="AL160" s="969"/>
      <c r="AM160" s="969"/>
      <c r="AN160" s="969"/>
      <c r="AO160" s="956"/>
      <c r="AP160" s="957"/>
      <c r="AQ160" s="958"/>
    </row>
    <row r="161" spans="2:43" s="106" customFormat="1" ht="15.75" customHeight="1">
      <c r="B161" s="964">
        <f t="shared" si="5"/>
        <v>141</v>
      </c>
      <c r="C161" s="965"/>
      <c r="D161" s="966"/>
      <c r="E161" s="967"/>
      <c r="F161" s="967"/>
      <c r="G161" s="967"/>
      <c r="H161" s="967"/>
      <c r="I161" s="967"/>
      <c r="J161" s="967"/>
      <c r="K161" s="967"/>
      <c r="L161" s="967"/>
      <c r="M161" s="967"/>
      <c r="N161" s="967"/>
      <c r="O161" s="967"/>
      <c r="P161" s="967"/>
      <c r="Q161" s="967"/>
      <c r="R161" s="967"/>
      <c r="S161" s="967"/>
      <c r="T161" s="967"/>
      <c r="U161" s="967"/>
      <c r="V161" s="967"/>
      <c r="W161" s="967"/>
      <c r="X161" s="967"/>
      <c r="Y161" s="967"/>
      <c r="Z161" s="967"/>
      <c r="AA161" s="967"/>
      <c r="AB161" s="967"/>
      <c r="AC161" s="967"/>
      <c r="AD161" s="967"/>
      <c r="AE161" s="967"/>
      <c r="AF161" s="967"/>
      <c r="AG161" s="968"/>
      <c r="AH161" s="969"/>
      <c r="AI161" s="969"/>
      <c r="AJ161" s="969"/>
      <c r="AK161" s="969"/>
      <c r="AL161" s="969"/>
      <c r="AM161" s="969"/>
      <c r="AN161" s="969"/>
      <c r="AO161" s="956"/>
      <c r="AP161" s="957"/>
      <c r="AQ161" s="958"/>
    </row>
    <row r="162" spans="2:43" s="106" customFormat="1" ht="15.75" customHeight="1">
      <c r="B162" s="964">
        <f t="shared" si="5"/>
        <v>142</v>
      </c>
      <c r="C162" s="965"/>
      <c r="D162" s="966"/>
      <c r="E162" s="967"/>
      <c r="F162" s="967"/>
      <c r="G162" s="967"/>
      <c r="H162" s="967"/>
      <c r="I162" s="967"/>
      <c r="J162" s="967"/>
      <c r="K162" s="967"/>
      <c r="L162" s="967"/>
      <c r="M162" s="967"/>
      <c r="N162" s="967"/>
      <c r="O162" s="967"/>
      <c r="P162" s="967"/>
      <c r="Q162" s="967"/>
      <c r="R162" s="967"/>
      <c r="S162" s="967"/>
      <c r="T162" s="967"/>
      <c r="U162" s="967"/>
      <c r="V162" s="967"/>
      <c r="W162" s="967"/>
      <c r="X162" s="967"/>
      <c r="Y162" s="967"/>
      <c r="Z162" s="967"/>
      <c r="AA162" s="967"/>
      <c r="AB162" s="967"/>
      <c r="AC162" s="967"/>
      <c r="AD162" s="967"/>
      <c r="AE162" s="967"/>
      <c r="AF162" s="967"/>
      <c r="AG162" s="968"/>
      <c r="AH162" s="969"/>
      <c r="AI162" s="969"/>
      <c r="AJ162" s="969"/>
      <c r="AK162" s="969"/>
      <c r="AL162" s="969"/>
      <c r="AM162" s="969"/>
      <c r="AN162" s="969"/>
      <c r="AO162" s="956"/>
      <c r="AP162" s="957"/>
      <c r="AQ162" s="958"/>
    </row>
    <row r="163" spans="2:43" s="106" customFormat="1" ht="15.75" customHeight="1">
      <c r="B163" s="964">
        <f t="shared" si="5"/>
        <v>143</v>
      </c>
      <c r="C163" s="965"/>
      <c r="D163" s="966"/>
      <c r="E163" s="967"/>
      <c r="F163" s="967"/>
      <c r="G163" s="967"/>
      <c r="H163" s="967"/>
      <c r="I163" s="967"/>
      <c r="J163" s="967"/>
      <c r="K163" s="967"/>
      <c r="L163" s="967"/>
      <c r="M163" s="967"/>
      <c r="N163" s="967"/>
      <c r="O163" s="967"/>
      <c r="P163" s="967"/>
      <c r="Q163" s="967"/>
      <c r="R163" s="967"/>
      <c r="S163" s="967"/>
      <c r="T163" s="967"/>
      <c r="U163" s="967"/>
      <c r="V163" s="967"/>
      <c r="W163" s="967"/>
      <c r="X163" s="967"/>
      <c r="Y163" s="967"/>
      <c r="Z163" s="967"/>
      <c r="AA163" s="967"/>
      <c r="AB163" s="967"/>
      <c r="AC163" s="967"/>
      <c r="AD163" s="967"/>
      <c r="AE163" s="967"/>
      <c r="AF163" s="967"/>
      <c r="AG163" s="968"/>
      <c r="AH163" s="969"/>
      <c r="AI163" s="969"/>
      <c r="AJ163" s="969"/>
      <c r="AK163" s="969"/>
      <c r="AL163" s="969"/>
      <c r="AM163" s="969"/>
      <c r="AN163" s="969"/>
      <c r="AO163" s="956"/>
      <c r="AP163" s="957"/>
      <c r="AQ163" s="958"/>
    </row>
    <row r="164" spans="2:43" s="106" customFormat="1" ht="15.75" customHeight="1">
      <c r="B164" s="964">
        <f t="shared" si="5"/>
        <v>144</v>
      </c>
      <c r="C164" s="965"/>
      <c r="D164" s="966"/>
      <c r="E164" s="967"/>
      <c r="F164" s="967"/>
      <c r="G164" s="967"/>
      <c r="H164" s="967"/>
      <c r="I164" s="967"/>
      <c r="J164" s="967"/>
      <c r="K164" s="967"/>
      <c r="L164" s="967"/>
      <c r="M164" s="967"/>
      <c r="N164" s="967"/>
      <c r="O164" s="967"/>
      <c r="P164" s="967"/>
      <c r="Q164" s="967"/>
      <c r="R164" s="967"/>
      <c r="S164" s="967"/>
      <c r="T164" s="967"/>
      <c r="U164" s="967"/>
      <c r="V164" s="967"/>
      <c r="W164" s="967"/>
      <c r="X164" s="967"/>
      <c r="Y164" s="967"/>
      <c r="Z164" s="967"/>
      <c r="AA164" s="967"/>
      <c r="AB164" s="967"/>
      <c r="AC164" s="967"/>
      <c r="AD164" s="967"/>
      <c r="AE164" s="967"/>
      <c r="AF164" s="967"/>
      <c r="AG164" s="968"/>
      <c r="AH164" s="969"/>
      <c r="AI164" s="969"/>
      <c r="AJ164" s="969"/>
      <c r="AK164" s="969"/>
      <c r="AL164" s="969"/>
      <c r="AM164" s="969"/>
      <c r="AN164" s="969"/>
      <c r="AO164" s="956"/>
      <c r="AP164" s="957"/>
      <c r="AQ164" s="958"/>
    </row>
    <row r="165" spans="2:43" s="106" customFormat="1" ht="15.75" customHeight="1">
      <c r="B165" s="964">
        <f t="shared" si="5"/>
        <v>145</v>
      </c>
      <c r="C165" s="965"/>
      <c r="D165" s="966"/>
      <c r="E165" s="967"/>
      <c r="F165" s="967"/>
      <c r="G165" s="967"/>
      <c r="H165" s="967"/>
      <c r="I165" s="967"/>
      <c r="J165" s="967"/>
      <c r="K165" s="967"/>
      <c r="L165" s="967"/>
      <c r="M165" s="967"/>
      <c r="N165" s="967"/>
      <c r="O165" s="967"/>
      <c r="P165" s="967"/>
      <c r="Q165" s="967"/>
      <c r="R165" s="967"/>
      <c r="S165" s="967"/>
      <c r="T165" s="967"/>
      <c r="U165" s="967"/>
      <c r="V165" s="967"/>
      <c r="W165" s="967"/>
      <c r="X165" s="967"/>
      <c r="Y165" s="967"/>
      <c r="Z165" s="967"/>
      <c r="AA165" s="967"/>
      <c r="AB165" s="967"/>
      <c r="AC165" s="967"/>
      <c r="AD165" s="967"/>
      <c r="AE165" s="967"/>
      <c r="AF165" s="967"/>
      <c r="AG165" s="968"/>
      <c r="AH165" s="969"/>
      <c r="AI165" s="969"/>
      <c r="AJ165" s="969"/>
      <c r="AK165" s="969"/>
      <c r="AL165" s="969"/>
      <c r="AM165" s="969"/>
      <c r="AN165" s="969"/>
      <c r="AO165" s="956"/>
      <c r="AP165" s="957"/>
      <c r="AQ165" s="958"/>
    </row>
    <row r="166" spans="2:43" s="106" customFormat="1" ht="15.75" customHeight="1">
      <c r="B166" s="964">
        <f t="shared" si="5"/>
        <v>146</v>
      </c>
      <c r="C166" s="965"/>
      <c r="D166" s="966"/>
      <c r="E166" s="967"/>
      <c r="F166" s="967"/>
      <c r="G166" s="967"/>
      <c r="H166" s="967"/>
      <c r="I166" s="967"/>
      <c r="J166" s="967"/>
      <c r="K166" s="967"/>
      <c r="L166" s="967"/>
      <c r="M166" s="967"/>
      <c r="N166" s="967"/>
      <c r="O166" s="967"/>
      <c r="P166" s="967"/>
      <c r="Q166" s="967"/>
      <c r="R166" s="967"/>
      <c r="S166" s="967"/>
      <c r="T166" s="967"/>
      <c r="U166" s="967"/>
      <c r="V166" s="967"/>
      <c r="W166" s="967"/>
      <c r="X166" s="967"/>
      <c r="Y166" s="967"/>
      <c r="Z166" s="967"/>
      <c r="AA166" s="967"/>
      <c r="AB166" s="967"/>
      <c r="AC166" s="967"/>
      <c r="AD166" s="967"/>
      <c r="AE166" s="967"/>
      <c r="AF166" s="967"/>
      <c r="AG166" s="968"/>
      <c r="AH166" s="969"/>
      <c r="AI166" s="969"/>
      <c r="AJ166" s="969"/>
      <c r="AK166" s="969"/>
      <c r="AL166" s="969"/>
      <c r="AM166" s="969"/>
      <c r="AN166" s="969"/>
      <c r="AO166" s="956"/>
      <c r="AP166" s="957"/>
      <c r="AQ166" s="958"/>
    </row>
    <row r="167" spans="2:43" s="106" customFormat="1" ht="15.75" customHeight="1">
      <c r="B167" s="964">
        <f t="shared" si="5"/>
        <v>147</v>
      </c>
      <c r="C167" s="965"/>
      <c r="D167" s="966"/>
      <c r="E167" s="967"/>
      <c r="F167" s="967"/>
      <c r="G167" s="967"/>
      <c r="H167" s="967"/>
      <c r="I167" s="967"/>
      <c r="J167" s="967"/>
      <c r="K167" s="967"/>
      <c r="L167" s="967"/>
      <c r="M167" s="967"/>
      <c r="N167" s="967"/>
      <c r="O167" s="967"/>
      <c r="P167" s="967"/>
      <c r="Q167" s="967"/>
      <c r="R167" s="967"/>
      <c r="S167" s="967"/>
      <c r="T167" s="967"/>
      <c r="U167" s="967"/>
      <c r="V167" s="967"/>
      <c r="W167" s="967"/>
      <c r="X167" s="967"/>
      <c r="Y167" s="967"/>
      <c r="Z167" s="967"/>
      <c r="AA167" s="967"/>
      <c r="AB167" s="967"/>
      <c r="AC167" s="967"/>
      <c r="AD167" s="967"/>
      <c r="AE167" s="967"/>
      <c r="AF167" s="967"/>
      <c r="AG167" s="968"/>
      <c r="AH167" s="969"/>
      <c r="AI167" s="969"/>
      <c r="AJ167" s="969"/>
      <c r="AK167" s="969"/>
      <c r="AL167" s="969"/>
      <c r="AM167" s="969"/>
      <c r="AN167" s="969"/>
      <c r="AO167" s="956"/>
      <c r="AP167" s="957"/>
      <c r="AQ167" s="958"/>
    </row>
    <row r="168" spans="2:43" s="106" customFormat="1" ht="15.75" customHeight="1">
      <c r="B168" s="964">
        <f t="shared" si="5"/>
        <v>148</v>
      </c>
      <c r="C168" s="965"/>
      <c r="D168" s="966"/>
      <c r="E168" s="967"/>
      <c r="F168" s="967"/>
      <c r="G168" s="967"/>
      <c r="H168" s="967"/>
      <c r="I168" s="967"/>
      <c r="J168" s="967"/>
      <c r="K168" s="967"/>
      <c r="L168" s="967"/>
      <c r="M168" s="967"/>
      <c r="N168" s="967"/>
      <c r="O168" s="967"/>
      <c r="P168" s="967"/>
      <c r="Q168" s="967"/>
      <c r="R168" s="967"/>
      <c r="S168" s="967"/>
      <c r="T168" s="967"/>
      <c r="U168" s="967"/>
      <c r="V168" s="967"/>
      <c r="W168" s="967"/>
      <c r="X168" s="967"/>
      <c r="Y168" s="967"/>
      <c r="Z168" s="967"/>
      <c r="AA168" s="967"/>
      <c r="AB168" s="967"/>
      <c r="AC168" s="967"/>
      <c r="AD168" s="967"/>
      <c r="AE168" s="967"/>
      <c r="AF168" s="967"/>
      <c r="AG168" s="968"/>
      <c r="AH168" s="969"/>
      <c r="AI168" s="969"/>
      <c r="AJ168" s="969"/>
      <c r="AK168" s="969"/>
      <c r="AL168" s="969"/>
      <c r="AM168" s="969"/>
      <c r="AN168" s="969"/>
      <c r="AO168" s="956"/>
      <c r="AP168" s="957"/>
      <c r="AQ168" s="958"/>
    </row>
    <row r="169" spans="2:43" s="106" customFormat="1" ht="15.75" customHeight="1">
      <c r="B169" s="964">
        <f t="shared" si="5"/>
        <v>149</v>
      </c>
      <c r="C169" s="965"/>
      <c r="D169" s="966"/>
      <c r="E169" s="967"/>
      <c r="F169" s="967"/>
      <c r="G169" s="967"/>
      <c r="H169" s="967"/>
      <c r="I169" s="967"/>
      <c r="J169" s="967"/>
      <c r="K169" s="967"/>
      <c r="L169" s="967"/>
      <c r="M169" s="967"/>
      <c r="N169" s="967"/>
      <c r="O169" s="967"/>
      <c r="P169" s="967"/>
      <c r="Q169" s="967"/>
      <c r="R169" s="967"/>
      <c r="S169" s="967"/>
      <c r="T169" s="967"/>
      <c r="U169" s="967"/>
      <c r="V169" s="967"/>
      <c r="W169" s="967"/>
      <c r="X169" s="967"/>
      <c r="Y169" s="967"/>
      <c r="Z169" s="967"/>
      <c r="AA169" s="967"/>
      <c r="AB169" s="967"/>
      <c r="AC169" s="967"/>
      <c r="AD169" s="967"/>
      <c r="AE169" s="967"/>
      <c r="AF169" s="967"/>
      <c r="AG169" s="968"/>
      <c r="AH169" s="969"/>
      <c r="AI169" s="969"/>
      <c r="AJ169" s="969"/>
      <c r="AK169" s="969"/>
      <c r="AL169" s="969"/>
      <c r="AM169" s="969"/>
      <c r="AN169" s="969"/>
      <c r="AO169" s="956"/>
      <c r="AP169" s="957"/>
      <c r="AQ169" s="958"/>
    </row>
    <row r="170" spans="2:43" s="106" customFormat="1" ht="15.75" customHeight="1">
      <c r="B170" s="974">
        <f>B169+1</f>
        <v>150</v>
      </c>
      <c r="C170" s="975"/>
      <c r="D170" s="976"/>
      <c r="E170" s="977"/>
      <c r="F170" s="977"/>
      <c r="G170" s="977"/>
      <c r="H170" s="977"/>
      <c r="I170" s="977"/>
      <c r="J170" s="977"/>
      <c r="K170" s="977"/>
      <c r="L170" s="977"/>
      <c r="M170" s="977"/>
      <c r="N170" s="977"/>
      <c r="O170" s="977"/>
      <c r="P170" s="977"/>
      <c r="Q170" s="977"/>
      <c r="R170" s="977"/>
      <c r="S170" s="977"/>
      <c r="T170" s="977"/>
      <c r="U170" s="977"/>
      <c r="V170" s="977"/>
      <c r="W170" s="977"/>
      <c r="X170" s="977"/>
      <c r="Y170" s="977"/>
      <c r="Z170" s="977"/>
      <c r="AA170" s="977"/>
      <c r="AB170" s="977"/>
      <c r="AC170" s="977"/>
      <c r="AD170" s="977"/>
      <c r="AE170" s="977"/>
      <c r="AF170" s="977"/>
      <c r="AG170" s="978"/>
      <c r="AH170" s="979"/>
      <c r="AI170" s="979"/>
      <c r="AJ170" s="979"/>
      <c r="AK170" s="979"/>
      <c r="AL170" s="979"/>
      <c r="AM170" s="979"/>
      <c r="AN170" s="979"/>
      <c r="AO170" s="959"/>
      <c r="AP170" s="960"/>
      <c r="AQ170" s="961"/>
    </row>
    <row r="171" spans="2:43" ht="12.75" customHeight="1">
      <c r="AO171" s="104"/>
      <c r="AP171" s="104"/>
      <c r="AQ171" s="104"/>
    </row>
    <row r="172" spans="2:43" ht="12.75" customHeight="1">
      <c r="AO172" s="104"/>
      <c r="AP172" s="104"/>
      <c r="AQ172" s="104"/>
    </row>
    <row r="173" spans="2:43" ht="20.25" customHeight="1">
      <c r="B173" s="986" t="s">
        <v>53</v>
      </c>
      <c r="C173" s="987"/>
      <c r="D173" s="992" t="s">
        <v>13985</v>
      </c>
      <c r="E173" s="992"/>
      <c r="F173" s="992"/>
      <c r="G173" s="992"/>
      <c r="H173" s="992"/>
      <c r="I173" s="992"/>
      <c r="J173" s="992"/>
      <c r="K173" s="992"/>
      <c r="L173" s="992"/>
      <c r="M173" s="992"/>
      <c r="N173" s="992"/>
      <c r="O173" s="992"/>
      <c r="P173" s="992"/>
      <c r="Q173" s="992"/>
      <c r="R173" s="992"/>
      <c r="S173" s="992"/>
      <c r="T173" s="992"/>
      <c r="U173" s="992"/>
      <c r="V173" s="992"/>
      <c r="W173" s="992"/>
      <c r="X173" s="992"/>
      <c r="Y173" s="992"/>
      <c r="Z173" s="992"/>
      <c r="AA173" s="992"/>
      <c r="AB173" s="992"/>
      <c r="AC173" s="992"/>
      <c r="AD173" s="992"/>
      <c r="AE173" s="992"/>
      <c r="AF173" s="992"/>
      <c r="AG173" s="993"/>
      <c r="AH173" s="990" t="s">
        <v>8</v>
      </c>
      <c r="AI173" s="990"/>
      <c r="AJ173" s="990"/>
      <c r="AK173" s="990"/>
      <c r="AL173" s="990"/>
      <c r="AM173" s="990"/>
      <c r="AN173" s="990"/>
      <c r="AO173" s="970" t="s">
        <v>13953</v>
      </c>
      <c r="AP173" s="970"/>
      <c r="AQ173" s="970"/>
    </row>
    <row r="174" spans="2:43" ht="35.450000000000003" customHeight="1">
      <c r="B174" s="988"/>
      <c r="C174" s="989"/>
      <c r="D174" s="994"/>
      <c r="E174" s="994"/>
      <c r="F174" s="994"/>
      <c r="G174" s="994"/>
      <c r="H174" s="994"/>
      <c r="I174" s="994"/>
      <c r="J174" s="994"/>
      <c r="K174" s="994"/>
      <c r="L174" s="994"/>
      <c r="M174" s="994"/>
      <c r="N174" s="994"/>
      <c r="O174" s="994"/>
      <c r="P174" s="994"/>
      <c r="Q174" s="994"/>
      <c r="R174" s="994"/>
      <c r="S174" s="994"/>
      <c r="T174" s="994"/>
      <c r="U174" s="994"/>
      <c r="V174" s="994"/>
      <c r="W174" s="994"/>
      <c r="X174" s="994"/>
      <c r="Y174" s="994"/>
      <c r="Z174" s="994"/>
      <c r="AA174" s="994"/>
      <c r="AB174" s="994"/>
      <c r="AC174" s="994"/>
      <c r="AD174" s="994"/>
      <c r="AE174" s="994"/>
      <c r="AF174" s="994"/>
      <c r="AG174" s="995"/>
      <c r="AH174" s="991"/>
      <c r="AI174" s="991"/>
      <c r="AJ174" s="991"/>
      <c r="AK174" s="991"/>
      <c r="AL174" s="991"/>
      <c r="AM174" s="991"/>
      <c r="AN174" s="991"/>
      <c r="AO174" s="970"/>
      <c r="AP174" s="970"/>
      <c r="AQ174" s="970"/>
    </row>
    <row r="175" spans="2:43" s="106" customFormat="1" ht="15.75" customHeight="1">
      <c r="B175" s="980">
        <f>B170+1</f>
        <v>151</v>
      </c>
      <c r="C175" s="981"/>
      <c r="D175" s="982"/>
      <c r="E175" s="983"/>
      <c r="F175" s="983"/>
      <c r="G175" s="983"/>
      <c r="H175" s="983"/>
      <c r="I175" s="983"/>
      <c r="J175" s="983"/>
      <c r="K175" s="983"/>
      <c r="L175" s="983"/>
      <c r="M175" s="983"/>
      <c r="N175" s="983"/>
      <c r="O175" s="983"/>
      <c r="P175" s="983"/>
      <c r="Q175" s="983"/>
      <c r="R175" s="983"/>
      <c r="S175" s="983"/>
      <c r="T175" s="983"/>
      <c r="U175" s="983"/>
      <c r="V175" s="983"/>
      <c r="W175" s="983"/>
      <c r="X175" s="983"/>
      <c r="Y175" s="983"/>
      <c r="Z175" s="983"/>
      <c r="AA175" s="983"/>
      <c r="AB175" s="983"/>
      <c r="AC175" s="983"/>
      <c r="AD175" s="983"/>
      <c r="AE175" s="983"/>
      <c r="AF175" s="983"/>
      <c r="AG175" s="984"/>
      <c r="AH175" s="985"/>
      <c r="AI175" s="985"/>
      <c r="AJ175" s="985"/>
      <c r="AK175" s="985"/>
      <c r="AL175" s="985"/>
      <c r="AM175" s="985"/>
      <c r="AN175" s="985"/>
      <c r="AO175" s="971"/>
      <c r="AP175" s="972"/>
      <c r="AQ175" s="973"/>
    </row>
    <row r="176" spans="2:43" s="106" customFormat="1" ht="15.75" customHeight="1">
      <c r="B176" s="964">
        <f>B175+1</f>
        <v>152</v>
      </c>
      <c r="C176" s="965"/>
      <c r="D176" s="966"/>
      <c r="E176" s="967"/>
      <c r="F176" s="967"/>
      <c r="G176" s="967"/>
      <c r="H176" s="967"/>
      <c r="I176" s="967"/>
      <c r="J176" s="967"/>
      <c r="K176" s="967"/>
      <c r="L176" s="967"/>
      <c r="M176" s="967"/>
      <c r="N176" s="967"/>
      <c r="O176" s="967"/>
      <c r="P176" s="967"/>
      <c r="Q176" s="967"/>
      <c r="R176" s="967"/>
      <c r="S176" s="967"/>
      <c r="T176" s="967"/>
      <c r="U176" s="967"/>
      <c r="V176" s="967"/>
      <c r="W176" s="967"/>
      <c r="X176" s="967"/>
      <c r="Y176" s="967"/>
      <c r="Z176" s="967"/>
      <c r="AA176" s="967"/>
      <c r="AB176" s="967"/>
      <c r="AC176" s="967"/>
      <c r="AD176" s="967"/>
      <c r="AE176" s="967"/>
      <c r="AF176" s="967"/>
      <c r="AG176" s="968"/>
      <c r="AH176" s="969"/>
      <c r="AI176" s="969"/>
      <c r="AJ176" s="969"/>
      <c r="AK176" s="969"/>
      <c r="AL176" s="969"/>
      <c r="AM176" s="969"/>
      <c r="AN176" s="969"/>
      <c r="AO176" s="956"/>
      <c r="AP176" s="957"/>
      <c r="AQ176" s="958"/>
    </row>
    <row r="177" spans="2:43" s="106" customFormat="1" ht="15.75" customHeight="1">
      <c r="B177" s="964">
        <f t="shared" ref="B177:B195" si="6">B176+1</f>
        <v>153</v>
      </c>
      <c r="C177" s="965"/>
      <c r="D177" s="966"/>
      <c r="E177" s="967"/>
      <c r="F177" s="967"/>
      <c r="G177" s="967"/>
      <c r="H177" s="967"/>
      <c r="I177" s="967"/>
      <c r="J177" s="967"/>
      <c r="K177" s="967"/>
      <c r="L177" s="967"/>
      <c r="M177" s="967"/>
      <c r="N177" s="967"/>
      <c r="O177" s="967"/>
      <c r="P177" s="967"/>
      <c r="Q177" s="967"/>
      <c r="R177" s="967"/>
      <c r="S177" s="967"/>
      <c r="T177" s="967"/>
      <c r="U177" s="967"/>
      <c r="V177" s="967"/>
      <c r="W177" s="967"/>
      <c r="X177" s="967"/>
      <c r="Y177" s="967"/>
      <c r="Z177" s="967"/>
      <c r="AA177" s="967"/>
      <c r="AB177" s="967"/>
      <c r="AC177" s="967"/>
      <c r="AD177" s="967"/>
      <c r="AE177" s="967"/>
      <c r="AF177" s="967"/>
      <c r="AG177" s="968"/>
      <c r="AH177" s="969"/>
      <c r="AI177" s="969"/>
      <c r="AJ177" s="969"/>
      <c r="AK177" s="969"/>
      <c r="AL177" s="969"/>
      <c r="AM177" s="969"/>
      <c r="AN177" s="969"/>
      <c r="AO177" s="956"/>
      <c r="AP177" s="957"/>
      <c r="AQ177" s="958"/>
    </row>
    <row r="178" spans="2:43" s="106" customFormat="1" ht="15.75" customHeight="1">
      <c r="B178" s="964">
        <f t="shared" si="6"/>
        <v>154</v>
      </c>
      <c r="C178" s="965"/>
      <c r="D178" s="966"/>
      <c r="E178" s="967"/>
      <c r="F178" s="967"/>
      <c r="G178" s="967"/>
      <c r="H178" s="967"/>
      <c r="I178" s="967"/>
      <c r="J178" s="967"/>
      <c r="K178" s="967"/>
      <c r="L178" s="967"/>
      <c r="M178" s="967"/>
      <c r="N178" s="967"/>
      <c r="O178" s="967"/>
      <c r="P178" s="967"/>
      <c r="Q178" s="967"/>
      <c r="R178" s="967"/>
      <c r="S178" s="967"/>
      <c r="T178" s="967"/>
      <c r="U178" s="967"/>
      <c r="V178" s="967"/>
      <c r="W178" s="967"/>
      <c r="X178" s="967"/>
      <c r="Y178" s="967"/>
      <c r="Z178" s="967"/>
      <c r="AA178" s="967"/>
      <c r="AB178" s="967"/>
      <c r="AC178" s="967"/>
      <c r="AD178" s="967"/>
      <c r="AE178" s="967"/>
      <c r="AF178" s="967"/>
      <c r="AG178" s="968"/>
      <c r="AH178" s="969"/>
      <c r="AI178" s="969"/>
      <c r="AJ178" s="969"/>
      <c r="AK178" s="969"/>
      <c r="AL178" s="969"/>
      <c r="AM178" s="969"/>
      <c r="AN178" s="969"/>
      <c r="AO178" s="956"/>
      <c r="AP178" s="957"/>
      <c r="AQ178" s="958"/>
    </row>
    <row r="179" spans="2:43" s="106" customFormat="1" ht="15.75" customHeight="1">
      <c r="B179" s="964">
        <f t="shared" si="6"/>
        <v>155</v>
      </c>
      <c r="C179" s="965"/>
      <c r="D179" s="966"/>
      <c r="E179" s="967"/>
      <c r="F179" s="967"/>
      <c r="G179" s="967"/>
      <c r="H179" s="967"/>
      <c r="I179" s="967"/>
      <c r="J179" s="967"/>
      <c r="K179" s="967"/>
      <c r="L179" s="967"/>
      <c r="M179" s="967"/>
      <c r="N179" s="967"/>
      <c r="O179" s="967"/>
      <c r="P179" s="967"/>
      <c r="Q179" s="967"/>
      <c r="R179" s="967"/>
      <c r="S179" s="967"/>
      <c r="T179" s="967"/>
      <c r="U179" s="967"/>
      <c r="V179" s="967"/>
      <c r="W179" s="967"/>
      <c r="X179" s="967"/>
      <c r="Y179" s="967"/>
      <c r="Z179" s="967"/>
      <c r="AA179" s="967"/>
      <c r="AB179" s="967"/>
      <c r="AC179" s="967"/>
      <c r="AD179" s="967"/>
      <c r="AE179" s="967"/>
      <c r="AF179" s="967"/>
      <c r="AG179" s="968"/>
      <c r="AH179" s="969"/>
      <c r="AI179" s="969"/>
      <c r="AJ179" s="969"/>
      <c r="AK179" s="969"/>
      <c r="AL179" s="969"/>
      <c r="AM179" s="969"/>
      <c r="AN179" s="969"/>
      <c r="AO179" s="956"/>
      <c r="AP179" s="957"/>
      <c r="AQ179" s="958"/>
    </row>
    <row r="180" spans="2:43" s="106" customFormat="1" ht="15.75" customHeight="1">
      <c r="B180" s="964">
        <f t="shared" si="6"/>
        <v>156</v>
      </c>
      <c r="C180" s="965"/>
      <c r="D180" s="966"/>
      <c r="E180" s="967"/>
      <c r="F180" s="967"/>
      <c r="G180" s="967"/>
      <c r="H180" s="967"/>
      <c r="I180" s="967"/>
      <c r="J180" s="967"/>
      <c r="K180" s="967"/>
      <c r="L180" s="967"/>
      <c r="M180" s="967"/>
      <c r="N180" s="967"/>
      <c r="O180" s="967"/>
      <c r="P180" s="967"/>
      <c r="Q180" s="967"/>
      <c r="R180" s="967"/>
      <c r="S180" s="967"/>
      <c r="T180" s="967"/>
      <c r="U180" s="967"/>
      <c r="V180" s="967"/>
      <c r="W180" s="967"/>
      <c r="X180" s="967"/>
      <c r="Y180" s="967"/>
      <c r="Z180" s="967"/>
      <c r="AA180" s="967"/>
      <c r="AB180" s="967"/>
      <c r="AC180" s="967"/>
      <c r="AD180" s="967"/>
      <c r="AE180" s="967"/>
      <c r="AF180" s="967"/>
      <c r="AG180" s="968"/>
      <c r="AH180" s="969"/>
      <c r="AI180" s="969"/>
      <c r="AJ180" s="969"/>
      <c r="AK180" s="969"/>
      <c r="AL180" s="969"/>
      <c r="AM180" s="969"/>
      <c r="AN180" s="969"/>
      <c r="AO180" s="956"/>
      <c r="AP180" s="957"/>
      <c r="AQ180" s="958"/>
    </row>
    <row r="181" spans="2:43" s="106" customFormat="1" ht="15.75" customHeight="1">
      <c r="B181" s="964">
        <f t="shared" si="6"/>
        <v>157</v>
      </c>
      <c r="C181" s="965"/>
      <c r="D181" s="966"/>
      <c r="E181" s="967"/>
      <c r="F181" s="967"/>
      <c r="G181" s="967"/>
      <c r="H181" s="967"/>
      <c r="I181" s="967"/>
      <c r="J181" s="967"/>
      <c r="K181" s="967"/>
      <c r="L181" s="967"/>
      <c r="M181" s="967"/>
      <c r="N181" s="967"/>
      <c r="O181" s="967"/>
      <c r="P181" s="967"/>
      <c r="Q181" s="967"/>
      <c r="R181" s="967"/>
      <c r="S181" s="967"/>
      <c r="T181" s="967"/>
      <c r="U181" s="967"/>
      <c r="V181" s="967"/>
      <c r="W181" s="967"/>
      <c r="X181" s="967"/>
      <c r="Y181" s="967"/>
      <c r="Z181" s="967"/>
      <c r="AA181" s="967"/>
      <c r="AB181" s="967"/>
      <c r="AC181" s="967"/>
      <c r="AD181" s="967"/>
      <c r="AE181" s="967"/>
      <c r="AF181" s="967"/>
      <c r="AG181" s="968"/>
      <c r="AH181" s="969"/>
      <c r="AI181" s="969"/>
      <c r="AJ181" s="969"/>
      <c r="AK181" s="969"/>
      <c r="AL181" s="969"/>
      <c r="AM181" s="969"/>
      <c r="AN181" s="969"/>
      <c r="AO181" s="956"/>
      <c r="AP181" s="957"/>
      <c r="AQ181" s="958"/>
    </row>
    <row r="182" spans="2:43" s="106" customFormat="1" ht="15.75" customHeight="1">
      <c r="B182" s="964">
        <f t="shared" si="6"/>
        <v>158</v>
      </c>
      <c r="C182" s="965"/>
      <c r="D182" s="966"/>
      <c r="E182" s="967"/>
      <c r="F182" s="967"/>
      <c r="G182" s="967"/>
      <c r="H182" s="967"/>
      <c r="I182" s="967"/>
      <c r="J182" s="967"/>
      <c r="K182" s="967"/>
      <c r="L182" s="967"/>
      <c r="M182" s="967"/>
      <c r="N182" s="967"/>
      <c r="O182" s="967"/>
      <c r="P182" s="967"/>
      <c r="Q182" s="967"/>
      <c r="R182" s="967"/>
      <c r="S182" s="967"/>
      <c r="T182" s="967"/>
      <c r="U182" s="967"/>
      <c r="V182" s="967"/>
      <c r="W182" s="967"/>
      <c r="X182" s="967"/>
      <c r="Y182" s="967"/>
      <c r="Z182" s="967"/>
      <c r="AA182" s="967"/>
      <c r="AB182" s="967"/>
      <c r="AC182" s="967"/>
      <c r="AD182" s="967"/>
      <c r="AE182" s="967"/>
      <c r="AF182" s="967"/>
      <c r="AG182" s="968"/>
      <c r="AH182" s="969"/>
      <c r="AI182" s="969"/>
      <c r="AJ182" s="969"/>
      <c r="AK182" s="969"/>
      <c r="AL182" s="969"/>
      <c r="AM182" s="969"/>
      <c r="AN182" s="969"/>
      <c r="AO182" s="956"/>
      <c r="AP182" s="957"/>
      <c r="AQ182" s="958"/>
    </row>
    <row r="183" spans="2:43" s="106" customFormat="1" ht="15.75" customHeight="1">
      <c r="B183" s="964">
        <f t="shared" si="6"/>
        <v>159</v>
      </c>
      <c r="C183" s="965"/>
      <c r="D183" s="966"/>
      <c r="E183" s="967"/>
      <c r="F183" s="967"/>
      <c r="G183" s="967"/>
      <c r="H183" s="967"/>
      <c r="I183" s="967"/>
      <c r="J183" s="967"/>
      <c r="K183" s="967"/>
      <c r="L183" s="967"/>
      <c r="M183" s="967"/>
      <c r="N183" s="967"/>
      <c r="O183" s="967"/>
      <c r="P183" s="967"/>
      <c r="Q183" s="967"/>
      <c r="R183" s="967"/>
      <c r="S183" s="967"/>
      <c r="T183" s="967"/>
      <c r="U183" s="967"/>
      <c r="V183" s="967"/>
      <c r="W183" s="967"/>
      <c r="X183" s="967"/>
      <c r="Y183" s="967"/>
      <c r="Z183" s="967"/>
      <c r="AA183" s="967"/>
      <c r="AB183" s="967"/>
      <c r="AC183" s="967"/>
      <c r="AD183" s="967"/>
      <c r="AE183" s="967"/>
      <c r="AF183" s="967"/>
      <c r="AG183" s="968"/>
      <c r="AH183" s="969"/>
      <c r="AI183" s="969"/>
      <c r="AJ183" s="969"/>
      <c r="AK183" s="969"/>
      <c r="AL183" s="969"/>
      <c r="AM183" s="969"/>
      <c r="AN183" s="969"/>
      <c r="AO183" s="956"/>
      <c r="AP183" s="957"/>
      <c r="AQ183" s="958"/>
    </row>
    <row r="184" spans="2:43" s="106" customFormat="1" ht="15.75" customHeight="1">
      <c r="B184" s="964">
        <f t="shared" si="6"/>
        <v>160</v>
      </c>
      <c r="C184" s="965"/>
      <c r="D184" s="966"/>
      <c r="E184" s="967"/>
      <c r="F184" s="967"/>
      <c r="G184" s="967"/>
      <c r="H184" s="967"/>
      <c r="I184" s="967"/>
      <c r="J184" s="967"/>
      <c r="K184" s="967"/>
      <c r="L184" s="967"/>
      <c r="M184" s="967"/>
      <c r="N184" s="967"/>
      <c r="O184" s="967"/>
      <c r="P184" s="967"/>
      <c r="Q184" s="967"/>
      <c r="R184" s="967"/>
      <c r="S184" s="967"/>
      <c r="T184" s="967"/>
      <c r="U184" s="967"/>
      <c r="V184" s="967"/>
      <c r="W184" s="967"/>
      <c r="X184" s="967"/>
      <c r="Y184" s="967"/>
      <c r="Z184" s="967"/>
      <c r="AA184" s="967"/>
      <c r="AB184" s="967"/>
      <c r="AC184" s="967"/>
      <c r="AD184" s="967"/>
      <c r="AE184" s="967"/>
      <c r="AF184" s="967"/>
      <c r="AG184" s="968"/>
      <c r="AH184" s="969"/>
      <c r="AI184" s="969"/>
      <c r="AJ184" s="969"/>
      <c r="AK184" s="969"/>
      <c r="AL184" s="969"/>
      <c r="AM184" s="969"/>
      <c r="AN184" s="969"/>
      <c r="AO184" s="956"/>
      <c r="AP184" s="957"/>
      <c r="AQ184" s="958"/>
    </row>
    <row r="185" spans="2:43" s="106" customFormat="1" ht="15.75" customHeight="1">
      <c r="B185" s="964">
        <f t="shared" si="6"/>
        <v>161</v>
      </c>
      <c r="C185" s="965"/>
      <c r="D185" s="966"/>
      <c r="E185" s="967"/>
      <c r="F185" s="967"/>
      <c r="G185" s="967"/>
      <c r="H185" s="967"/>
      <c r="I185" s="967"/>
      <c r="J185" s="967"/>
      <c r="K185" s="967"/>
      <c r="L185" s="967"/>
      <c r="M185" s="967"/>
      <c r="N185" s="967"/>
      <c r="O185" s="967"/>
      <c r="P185" s="967"/>
      <c r="Q185" s="967"/>
      <c r="R185" s="967"/>
      <c r="S185" s="967"/>
      <c r="T185" s="967"/>
      <c r="U185" s="967"/>
      <c r="V185" s="967"/>
      <c r="W185" s="967"/>
      <c r="X185" s="967"/>
      <c r="Y185" s="967"/>
      <c r="Z185" s="967"/>
      <c r="AA185" s="967"/>
      <c r="AB185" s="967"/>
      <c r="AC185" s="967"/>
      <c r="AD185" s="967"/>
      <c r="AE185" s="967"/>
      <c r="AF185" s="967"/>
      <c r="AG185" s="968"/>
      <c r="AH185" s="969"/>
      <c r="AI185" s="969"/>
      <c r="AJ185" s="969"/>
      <c r="AK185" s="969"/>
      <c r="AL185" s="969"/>
      <c r="AM185" s="969"/>
      <c r="AN185" s="969"/>
      <c r="AO185" s="956"/>
      <c r="AP185" s="957"/>
      <c r="AQ185" s="958"/>
    </row>
    <row r="186" spans="2:43" s="106" customFormat="1" ht="15.75" customHeight="1">
      <c r="B186" s="964">
        <f t="shared" si="6"/>
        <v>162</v>
      </c>
      <c r="C186" s="965"/>
      <c r="D186" s="966"/>
      <c r="E186" s="967"/>
      <c r="F186" s="967"/>
      <c r="G186" s="967"/>
      <c r="H186" s="967"/>
      <c r="I186" s="967"/>
      <c r="J186" s="967"/>
      <c r="K186" s="967"/>
      <c r="L186" s="967"/>
      <c r="M186" s="967"/>
      <c r="N186" s="967"/>
      <c r="O186" s="967"/>
      <c r="P186" s="967"/>
      <c r="Q186" s="967"/>
      <c r="R186" s="967"/>
      <c r="S186" s="967"/>
      <c r="T186" s="967"/>
      <c r="U186" s="967"/>
      <c r="V186" s="967"/>
      <c r="W186" s="967"/>
      <c r="X186" s="967"/>
      <c r="Y186" s="967"/>
      <c r="Z186" s="967"/>
      <c r="AA186" s="967"/>
      <c r="AB186" s="967"/>
      <c r="AC186" s="967"/>
      <c r="AD186" s="967"/>
      <c r="AE186" s="967"/>
      <c r="AF186" s="967"/>
      <c r="AG186" s="968"/>
      <c r="AH186" s="969"/>
      <c r="AI186" s="969"/>
      <c r="AJ186" s="969"/>
      <c r="AK186" s="969"/>
      <c r="AL186" s="969"/>
      <c r="AM186" s="969"/>
      <c r="AN186" s="969"/>
      <c r="AO186" s="956"/>
      <c r="AP186" s="957"/>
      <c r="AQ186" s="958"/>
    </row>
    <row r="187" spans="2:43" s="106" customFormat="1" ht="15.75" customHeight="1">
      <c r="B187" s="964">
        <f t="shared" si="6"/>
        <v>163</v>
      </c>
      <c r="C187" s="965"/>
      <c r="D187" s="966"/>
      <c r="E187" s="967"/>
      <c r="F187" s="967"/>
      <c r="G187" s="967"/>
      <c r="H187" s="967"/>
      <c r="I187" s="967"/>
      <c r="J187" s="967"/>
      <c r="K187" s="967"/>
      <c r="L187" s="967"/>
      <c r="M187" s="967"/>
      <c r="N187" s="967"/>
      <c r="O187" s="967"/>
      <c r="P187" s="967"/>
      <c r="Q187" s="967"/>
      <c r="R187" s="967"/>
      <c r="S187" s="967"/>
      <c r="T187" s="967"/>
      <c r="U187" s="967"/>
      <c r="V187" s="967"/>
      <c r="W187" s="967"/>
      <c r="X187" s="967"/>
      <c r="Y187" s="967"/>
      <c r="Z187" s="967"/>
      <c r="AA187" s="967"/>
      <c r="AB187" s="967"/>
      <c r="AC187" s="967"/>
      <c r="AD187" s="967"/>
      <c r="AE187" s="967"/>
      <c r="AF187" s="967"/>
      <c r="AG187" s="968"/>
      <c r="AH187" s="969"/>
      <c r="AI187" s="969"/>
      <c r="AJ187" s="969"/>
      <c r="AK187" s="969"/>
      <c r="AL187" s="969"/>
      <c r="AM187" s="969"/>
      <c r="AN187" s="969"/>
      <c r="AO187" s="956"/>
      <c r="AP187" s="957"/>
      <c r="AQ187" s="958"/>
    </row>
    <row r="188" spans="2:43" s="106" customFormat="1" ht="15.75" customHeight="1">
      <c r="B188" s="964">
        <f t="shared" si="6"/>
        <v>164</v>
      </c>
      <c r="C188" s="965"/>
      <c r="D188" s="966"/>
      <c r="E188" s="967"/>
      <c r="F188" s="967"/>
      <c r="G188" s="967"/>
      <c r="H188" s="967"/>
      <c r="I188" s="967"/>
      <c r="J188" s="967"/>
      <c r="K188" s="967"/>
      <c r="L188" s="967"/>
      <c r="M188" s="967"/>
      <c r="N188" s="967"/>
      <c r="O188" s="967"/>
      <c r="P188" s="967"/>
      <c r="Q188" s="967"/>
      <c r="R188" s="967"/>
      <c r="S188" s="967"/>
      <c r="T188" s="967"/>
      <c r="U188" s="967"/>
      <c r="V188" s="967"/>
      <c r="W188" s="967"/>
      <c r="X188" s="967"/>
      <c r="Y188" s="967"/>
      <c r="Z188" s="967"/>
      <c r="AA188" s="967"/>
      <c r="AB188" s="967"/>
      <c r="AC188" s="967"/>
      <c r="AD188" s="967"/>
      <c r="AE188" s="967"/>
      <c r="AF188" s="967"/>
      <c r="AG188" s="968"/>
      <c r="AH188" s="969"/>
      <c r="AI188" s="969"/>
      <c r="AJ188" s="969"/>
      <c r="AK188" s="969"/>
      <c r="AL188" s="969"/>
      <c r="AM188" s="969"/>
      <c r="AN188" s="969"/>
      <c r="AO188" s="956"/>
      <c r="AP188" s="957"/>
      <c r="AQ188" s="958"/>
    </row>
    <row r="189" spans="2:43" s="106" customFormat="1" ht="15.75" customHeight="1">
      <c r="B189" s="964">
        <f t="shared" si="6"/>
        <v>165</v>
      </c>
      <c r="C189" s="965"/>
      <c r="D189" s="966"/>
      <c r="E189" s="967"/>
      <c r="F189" s="967"/>
      <c r="G189" s="967"/>
      <c r="H189" s="967"/>
      <c r="I189" s="967"/>
      <c r="J189" s="967"/>
      <c r="K189" s="967"/>
      <c r="L189" s="967"/>
      <c r="M189" s="967"/>
      <c r="N189" s="967"/>
      <c r="O189" s="967"/>
      <c r="P189" s="967"/>
      <c r="Q189" s="967"/>
      <c r="R189" s="967"/>
      <c r="S189" s="967"/>
      <c r="T189" s="967"/>
      <c r="U189" s="967"/>
      <c r="V189" s="967"/>
      <c r="W189" s="967"/>
      <c r="X189" s="967"/>
      <c r="Y189" s="967"/>
      <c r="Z189" s="967"/>
      <c r="AA189" s="967"/>
      <c r="AB189" s="967"/>
      <c r="AC189" s="967"/>
      <c r="AD189" s="967"/>
      <c r="AE189" s="967"/>
      <c r="AF189" s="967"/>
      <c r="AG189" s="968"/>
      <c r="AH189" s="969"/>
      <c r="AI189" s="969"/>
      <c r="AJ189" s="969"/>
      <c r="AK189" s="969"/>
      <c r="AL189" s="969"/>
      <c r="AM189" s="969"/>
      <c r="AN189" s="969"/>
      <c r="AO189" s="956"/>
      <c r="AP189" s="957"/>
      <c r="AQ189" s="958"/>
    </row>
    <row r="190" spans="2:43" s="106" customFormat="1" ht="15.75" customHeight="1">
      <c r="B190" s="964">
        <f t="shared" si="6"/>
        <v>166</v>
      </c>
      <c r="C190" s="965"/>
      <c r="D190" s="966"/>
      <c r="E190" s="967"/>
      <c r="F190" s="967"/>
      <c r="G190" s="967"/>
      <c r="H190" s="967"/>
      <c r="I190" s="967"/>
      <c r="J190" s="967"/>
      <c r="K190" s="967"/>
      <c r="L190" s="967"/>
      <c r="M190" s="967"/>
      <c r="N190" s="967"/>
      <c r="O190" s="967"/>
      <c r="P190" s="967"/>
      <c r="Q190" s="967"/>
      <c r="R190" s="967"/>
      <c r="S190" s="967"/>
      <c r="T190" s="967"/>
      <c r="U190" s="967"/>
      <c r="V190" s="967"/>
      <c r="W190" s="967"/>
      <c r="X190" s="967"/>
      <c r="Y190" s="967"/>
      <c r="Z190" s="967"/>
      <c r="AA190" s="967"/>
      <c r="AB190" s="967"/>
      <c r="AC190" s="967"/>
      <c r="AD190" s="967"/>
      <c r="AE190" s="967"/>
      <c r="AF190" s="967"/>
      <c r="AG190" s="968"/>
      <c r="AH190" s="969"/>
      <c r="AI190" s="969"/>
      <c r="AJ190" s="969"/>
      <c r="AK190" s="969"/>
      <c r="AL190" s="969"/>
      <c r="AM190" s="969"/>
      <c r="AN190" s="969"/>
      <c r="AO190" s="956"/>
      <c r="AP190" s="957"/>
      <c r="AQ190" s="958"/>
    </row>
    <row r="191" spans="2:43" s="106" customFormat="1" ht="15.75" customHeight="1">
      <c r="B191" s="964">
        <f t="shared" si="6"/>
        <v>167</v>
      </c>
      <c r="C191" s="965"/>
      <c r="D191" s="966"/>
      <c r="E191" s="967"/>
      <c r="F191" s="967"/>
      <c r="G191" s="967"/>
      <c r="H191" s="967"/>
      <c r="I191" s="967"/>
      <c r="J191" s="967"/>
      <c r="K191" s="967"/>
      <c r="L191" s="967"/>
      <c r="M191" s="967"/>
      <c r="N191" s="967"/>
      <c r="O191" s="967"/>
      <c r="P191" s="967"/>
      <c r="Q191" s="967"/>
      <c r="R191" s="967"/>
      <c r="S191" s="967"/>
      <c r="T191" s="967"/>
      <c r="U191" s="967"/>
      <c r="V191" s="967"/>
      <c r="W191" s="967"/>
      <c r="X191" s="967"/>
      <c r="Y191" s="967"/>
      <c r="Z191" s="967"/>
      <c r="AA191" s="967"/>
      <c r="AB191" s="967"/>
      <c r="AC191" s="967"/>
      <c r="AD191" s="967"/>
      <c r="AE191" s="967"/>
      <c r="AF191" s="967"/>
      <c r="AG191" s="968"/>
      <c r="AH191" s="969"/>
      <c r="AI191" s="969"/>
      <c r="AJ191" s="969"/>
      <c r="AK191" s="969"/>
      <c r="AL191" s="969"/>
      <c r="AM191" s="969"/>
      <c r="AN191" s="969"/>
      <c r="AO191" s="956"/>
      <c r="AP191" s="957"/>
      <c r="AQ191" s="958"/>
    </row>
    <row r="192" spans="2:43" s="106" customFormat="1" ht="15.75" customHeight="1">
      <c r="B192" s="964">
        <f t="shared" si="6"/>
        <v>168</v>
      </c>
      <c r="C192" s="965"/>
      <c r="D192" s="966"/>
      <c r="E192" s="967"/>
      <c r="F192" s="967"/>
      <c r="G192" s="967"/>
      <c r="H192" s="967"/>
      <c r="I192" s="967"/>
      <c r="J192" s="967"/>
      <c r="K192" s="967"/>
      <c r="L192" s="967"/>
      <c r="M192" s="967"/>
      <c r="N192" s="967"/>
      <c r="O192" s="967"/>
      <c r="P192" s="967"/>
      <c r="Q192" s="967"/>
      <c r="R192" s="967"/>
      <c r="S192" s="967"/>
      <c r="T192" s="967"/>
      <c r="U192" s="967"/>
      <c r="V192" s="967"/>
      <c r="W192" s="967"/>
      <c r="X192" s="967"/>
      <c r="Y192" s="967"/>
      <c r="Z192" s="967"/>
      <c r="AA192" s="967"/>
      <c r="AB192" s="967"/>
      <c r="AC192" s="967"/>
      <c r="AD192" s="967"/>
      <c r="AE192" s="967"/>
      <c r="AF192" s="967"/>
      <c r="AG192" s="968"/>
      <c r="AH192" s="969"/>
      <c r="AI192" s="969"/>
      <c r="AJ192" s="969"/>
      <c r="AK192" s="969"/>
      <c r="AL192" s="969"/>
      <c r="AM192" s="969"/>
      <c r="AN192" s="969"/>
      <c r="AO192" s="956"/>
      <c r="AP192" s="957"/>
      <c r="AQ192" s="958"/>
    </row>
    <row r="193" spans="2:43" s="106" customFormat="1" ht="15.75" customHeight="1">
      <c r="B193" s="964">
        <f t="shared" si="6"/>
        <v>169</v>
      </c>
      <c r="C193" s="965"/>
      <c r="D193" s="966"/>
      <c r="E193" s="967"/>
      <c r="F193" s="967"/>
      <c r="G193" s="967"/>
      <c r="H193" s="967"/>
      <c r="I193" s="967"/>
      <c r="J193" s="967"/>
      <c r="K193" s="967"/>
      <c r="L193" s="967"/>
      <c r="M193" s="967"/>
      <c r="N193" s="967"/>
      <c r="O193" s="967"/>
      <c r="P193" s="967"/>
      <c r="Q193" s="967"/>
      <c r="R193" s="967"/>
      <c r="S193" s="967"/>
      <c r="T193" s="967"/>
      <c r="U193" s="967"/>
      <c r="V193" s="967"/>
      <c r="W193" s="967"/>
      <c r="X193" s="967"/>
      <c r="Y193" s="967"/>
      <c r="Z193" s="967"/>
      <c r="AA193" s="967"/>
      <c r="AB193" s="967"/>
      <c r="AC193" s="967"/>
      <c r="AD193" s="967"/>
      <c r="AE193" s="967"/>
      <c r="AF193" s="967"/>
      <c r="AG193" s="968"/>
      <c r="AH193" s="969"/>
      <c r="AI193" s="969"/>
      <c r="AJ193" s="969"/>
      <c r="AK193" s="969"/>
      <c r="AL193" s="969"/>
      <c r="AM193" s="969"/>
      <c r="AN193" s="969"/>
      <c r="AO193" s="956"/>
      <c r="AP193" s="957"/>
      <c r="AQ193" s="958"/>
    </row>
    <row r="194" spans="2:43" s="106" customFormat="1" ht="15.75" customHeight="1">
      <c r="B194" s="964">
        <f t="shared" si="6"/>
        <v>170</v>
      </c>
      <c r="C194" s="965"/>
      <c r="D194" s="966"/>
      <c r="E194" s="967"/>
      <c r="F194" s="967"/>
      <c r="G194" s="967"/>
      <c r="H194" s="967"/>
      <c r="I194" s="967"/>
      <c r="J194" s="967"/>
      <c r="K194" s="967"/>
      <c r="L194" s="967"/>
      <c r="M194" s="967"/>
      <c r="N194" s="967"/>
      <c r="O194" s="967"/>
      <c r="P194" s="967"/>
      <c r="Q194" s="967"/>
      <c r="R194" s="967"/>
      <c r="S194" s="967"/>
      <c r="T194" s="967"/>
      <c r="U194" s="967"/>
      <c r="V194" s="967"/>
      <c r="W194" s="967"/>
      <c r="X194" s="967"/>
      <c r="Y194" s="967"/>
      <c r="Z194" s="967"/>
      <c r="AA194" s="967"/>
      <c r="AB194" s="967"/>
      <c r="AC194" s="967"/>
      <c r="AD194" s="967"/>
      <c r="AE194" s="967"/>
      <c r="AF194" s="967"/>
      <c r="AG194" s="968"/>
      <c r="AH194" s="969"/>
      <c r="AI194" s="969"/>
      <c r="AJ194" s="969"/>
      <c r="AK194" s="969"/>
      <c r="AL194" s="969"/>
      <c r="AM194" s="969"/>
      <c r="AN194" s="969"/>
      <c r="AO194" s="956"/>
      <c r="AP194" s="957"/>
      <c r="AQ194" s="958"/>
    </row>
    <row r="195" spans="2:43" s="106" customFormat="1" ht="15.75" customHeight="1">
      <c r="B195" s="964">
        <f t="shared" si="6"/>
        <v>171</v>
      </c>
      <c r="C195" s="965"/>
      <c r="D195" s="966"/>
      <c r="E195" s="967"/>
      <c r="F195" s="967"/>
      <c r="G195" s="967"/>
      <c r="H195" s="967"/>
      <c r="I195" s="967"/>
      <c r="J195" s="967"/>
      <c r="K195" s="967"/>
      <c r="L195" s="967"/>
      <c r="M195" s="967"/>
      <c r="N195" s="967"/>
      <c r="O195" s="967"/>
      <c r="P195" s="967"/>
      <c r="Q195" s="967"/>
      <c r="R195" s="967"/>
      <c r="S195" s="967"/>
      <c r="T195" s="967"/>
      <c r="U195" s="967"/>
      <c r="V195" s="967"/>
      <c r="W195" s="967"/>
      <c r="X195" s="967"/>
      <c r="Y195" s="967"/>
      <c r="Z195" s="967"/>
      <c r="AA195" s="967"/>
      <c r="AB195" s="967"/>
      <c r="AC195" s="967"/>
      <c r="AD195" s="967"/>
      <c r="AE195" s="967"/>
      <c r="AF195" s="967"/>
      <c r="AG195" s="968"/>
      <c r="AH195" s="969"/>
      <c r="AI195" s="969"/>
      <c r="AJ195" s="969"/>
      <c r="AK195" s="969"/>
      <c r="AL195" s="969"/>
      <c r="AM195" s="969"/>
      <c r="AN195" s="969"/>
      <c r="AO195" s="956"/>
      <c r="AP195" s="957"/>
      <c r="AQ195" s="958"/>
    </row>
    <row r="196" spans="2:43" s="106" customFormat="1" ht="15.75" customHeight="1">
      <c r="B196" s="964">
        <f>B195+1</f>
        <v>172</v>
      </c>
      <c r="C196" s="965"/>
      <c r="D196" s="966"/>
      <c r="E196" s="967"/>
      <c r="F196" s="967"/>
      <c r="G196" s="967"/>
      <c r="H196" s="967"/>
      <c r="I196" s="967"/>
      <c r="J196" s="967"/>
      <c r="K196" s="967"/>
      <c r="L196" s="967"/>
      <c r="M196" s="967"/>
      <c r="N196" s="967"/>
      <c r="O196" s="967"/>
      <c r="P196" s="967"/>
      <c r="Q196" s="967"/>
      <c r="R196" s="967"/>
      <c r="S196" s="967"/>
      <c r="T196" s="967"/>
      <c r="U196" s="967"/>
      <c r="V196" s="967"/>
      <c r="W196" s="967"/>
      <c r="X196" s="967"/>
      <c r="Y196" s="967"/>
      <c r="Z196" s="967"/>
      <c r="AA196" s="967"/>
      <c r="AB196" s="967"/>
      <c r="AC196" s="967"/>
      <c r="AD196" s="967"/>
      <c r="AE196" s="967"/>
      <c r="AF196" s="967"/>
      <c r="AG196" s="968"/>
      <c r="AH196" s="969"/>
      <c r="AI196" s="969"/>
      <c r="AJ196" s="969"/>
      <c r="AK196" s="969"/>
      <c r="AL196" s="969"/>
      <c r="AM196" s="969"/>
      <c r="AN196" s="969"/>
      <c r="AO196" s="956"/>
      <c r="AP196" s="957"/>
      <c r="AQ196" s="958"/>
    </row>
    <row r="197" spans="2:43" s="106" customFormat="1" ht="15.75" customHeight="1">
      <c r="B197" s="964">
        <f t="shared" ref="B197:B208" si="7">B196+1</f>
        <v>173</v>
      </c>
      <c r="C197" s="965"/>
      <c r="D197" s="966"/>
      <c r="E197" s="967"/>
      <c r="F197" s="967"/>
      <c r="G197" s="967"/>
      <c r="H197" s="967"/>
      <c r="I197" s="967"/>
      <c r="J197" s="967"/>
      <c r="K197" s="967"/>
      <c r="L197" s="967"/>
      <c r="M197" s="967"/>
      <c r="N197" s="967"/>
      <c r="O197" s="967"/>
      <c r="P197" s="967"/>
      <c r="Q197" s="967"/>
      <c r="R197" s="967"/>
      <c r="S197" s="967"/>
      <c r="T197" s="967"/>
      <c r="U197" s="967"/>
      <c r="V197" s="967"/>
      <c r="W197" s="967"/>
      <c r="X197" s="967"/>
      <c r="Y197" s="967"/>
      <c r="Z197" s="967"/>
      <c r="AA197" s="967"/>
      <c r="AB197" s="967"/>
      <c r="AC197" s="967"/>
      <c r="AD197" s="967"/>
      <c r="AE197" s="967"/>
      <c r="AF197" s="967"/>
      <c r="AG197" s="968"/>
      <c r="AH197" s="969"/>
      <c r="AI197" s="969"/>
      <c r="AJ197" s="969"/>
      <c r="AK197" s="969"/>
      <c r="AL197" s="969"/>
      <c r="AM197" s="969"/>
      <c r="AN197" s="969"/>
      <c r="AO197" s="956"/>
      <c r="AP197" s="957"/>
      <c r="AQ197" s="958"/>
    </row>
    <row r="198" spans="2:43" s="106" customFormat="1" ht="15.75" customHeight="1">
      <c r="B198" s="964">
        <f t="shared" si="7"/>
        <v>174</v>
      </c>
      <c r="C198" s="965"/>
      <c r="D198" s="966"/>
      <c r="E198" s="967"/>
      <c r="F198" s="967"/>
      <c r="G198" s="967"/>
      <c r="H198" s="967"/>
      <c r="I198" s="967"/>
      <c r="J198" s="967"/>
      <c r="K198" s="967"/>
      <c r="L198" s="967"/>
      <c r="M198" s="967"/>
      <c r="N198" s="967"/>
      <c r="O198" s="967"/>
      <c r="P198" s="967"/>
      <c r="Q198" s="967"/>
      <c r="R198" s="967"/>
      <c r="S198" s="967"/>
      <c r="T198" s="967"/>
      <c r="U198" s="967"/>
      <c r="V198" s="967"/>
      <c r="W198" s="967"/>
      <c r="X198" s="967"/>
      <c r="Y198" s="967"/>
      <c r="Z198" s="967"/>
      <c r="AA198" s="967"/>
      <c r="AB198" s="967"/>
      <c r="AC198" s="967"/>
      <c r="AD198" s="967"/>
      <c r="AE198" s="967"/>
      <c r="AF198" s="967"/>
      <c r="AG198" s="968"/>
      <c r="AH198" s="969"/>
      <c r="AI198" s="969"/>
      <c r="AJ198" s="969"/>
      <c r="AK198" s="969"/>
      <c r="AL198" s="969"/>
      <c r="AM198" s="969"/>
      <c r="AN198" s="969"/>
      <c r="AO198" s="956"/>
      <c r="AP198" s="957"/>
      <c r="AQ198" s="958"/>
    </row>
    <row r="199" spans="2:43" s="106" customFormat="1" ht="15.75" customHeight="1">
      <c r="B199" s="964">
        <f t="shared" si="7"/>
        <v>175</v>
      </c>
      <c r="C199" s="965"/>
      <c r="D199" s="966"/>
      <c r="E199" s="967"/>
      <c r="F199" s="967"/>
      <c r="G199" s="967"/>
      <c r="H199" s="967"/>
      <c r="I199" s="967"/>
      <c r="J199" s="967"/>
      <c r="K199" s="967"/>
      <c r="L199" s="967"/>
      <c r="M199" s="967"/>
      <c r="N199" s="967"/>
      <c r="O199" s="967"/>
      <c r="P199" s="967"/>
      <c r="Q199" s="967"/>
      <c r="R199" s="967"/>
      <c r="S199" s="967"/>
      <c r="T199" s="967"/>
      <c r="U199" s="967"/>
      <c r="V199" s="967"/>
      <c r="W199" s="967"/>
      <c r="X199" s="967"/>
      <c r="Y199" s="967"/>
      <c r="Z199" s="967"/>
      <c r="AA199" s="967"/>
      <c r="AB199" s="967"/>
      <c r="AC199" s="967"/>
      <c r="AD199" s="967"/>
      <c r="AE199" s="967"/>
      <c r="AF199" s="967"/>
      <c r="AG199" s="968"/>
      <c r="AH199" s="969"/>
      <c r="AI199" s="969"/>
      <c r="AJ199" s="969"/>
      <c r="AK199" s="969"/>
      <c r="AL199" s="969"/>
      <c r="AM199" s="969"/>
      <c r="AN199" s="969"/>
      <c r="AO199" s="956"/>
      <c r="AP199" s="957"/>
      <c r="AQ199" s="958"/>
    </row>
    <row r="200" spans="2:43" s="106" customFormat="1" ht="15.75" customHeight="1">
      <c r="B200" s="964">
        <f t="shared" si="7"/>
        <v>176</v>
      </c>
      <c r="C200" s="965"/>
      <c r="D200" s="966"/>
      <c r="E200" s="967"/>
      <c r="F200" s="967"/>
      <c r="G200" s="967"/>
      <c r="H200" s="967"/>
      <c r="I200" s="967"/>
      <c r="J200" s="967"/>
      <c r="K200" s="967"/>
      <c r="L200" s="967"/>
      <c r="M200" s="967"/>
      <c r="N200" s="967"/>
      <c r="O200" s="967"/>
      <c r="P200" s="967"/>
      <c r="Q200" s="967"/>
      <c r="R200" s="967"/>
      <c r="S200" s="967"/>
      <c r="T200" s="967"/>
      <c r="U200" s="967"/>
      <c r="V200" s="967"/>
      <c r="W200" s="967"/>
      <c r="X200" s="967"/>
      <c r="Y200" s="967"/>
      <c r="Z200" s="967"/>
      <c r="AA200" s="967"/>
      <c r="AB200" s="967"/>
      <c r="AC200" s="967"/>
      <c r="AD200" s="967"/>
      <c r="AE200" s="967"/>
      <c r="AF200" s="967"/>
      <c r="AG200" s="968"/>
      <c r="AH200" s="969"/>
      <c r="AI200" s="969"/>
      <c r="AJ200" s="969"/>
      <c r="AK200" s="969"/>
      <c r="AL200" s="969"/>
      <c r="AM200" s="969"/>
      <c r="AN200" s="969"/>
      <c r="AO200" s="956"/>
      <c r="AP200" s="957"/>
      <c r="AQ200" s="958"/>
    </row>
    <row r="201" spans="2:43" s="106" customFormat="1" ht="15.75" customHeight="1">
      <c r="B201" s="964">
        <f t="shared" si="7"/>
        <v>177</v>
      </c>
      <c r="C201" s="965"/>
      <c r="D201" s="966"/>
      <c r="E201" s="967"/>
      <c r="F201" s="967"/>
      <c r="G201" s="967"/>
      <c r="H201" s="967"/>
      <c r="I201" s="967"/>
      <c r="J201" s="967"/>
      <c r="K201" s="967"/>
      <c r="L201" s="967"/>
      <c r="M201" s="967"/>
      <c r="N201" s="967"/>
      <c r="O201" s="967"/>
      <c r="P201" s="967"/>
      <c r="Q201" s="967"/>
      <c r="R201" s="967"/>
      <c r="S201" s="967"/>
      <c r="T201" s="967"/>
      <c r="U201" s="967"/>
      <c r="V201" s="967"/>
      <c r="W201" s="967"/>
      <c r="X201" s="967"/>
      <c r="Y201" s="967"/>
      <c r="Z201" s="967"/>
      <c r="AA201" s="967"/>
      <c r="AB201" s="967"/>
      <c r="AC201" s="967"/>
      <c r="AD201" s="967"/>
      <c r="AE201" s="967"/>
      <c r="AF201" s="967"/>
      <c r="AG201" s="968"/>
      <c r="AH201" s="969"/>
      <c r="AI201" s="969"/>
      <c r="AJ201" s="969"/>
      <c r="AK201" s="969"/>
      <c r="AL201" s="969"/>
      <c r="AM201" s="969"/>
      <c r="AN201" s="969"/>
      <c r="AO201" s="956"/>
      <c r="AP201" s="957"/>
      <c r="AQ201" s="958"/>
    </row>
    <row r="202" spans="2:43" s="106" customFormat="1" ht="15.75" customHeight="1">
      <c r="B202" s="964">
        <f t="shared" si="7"/>
        <v>178</v>
      </c>
      <c r="C202" s="965"/>
      <c r="D202" s="966"/>
      <c r="E202" s="967"/>
      <c r="F202" s="967"/>
      <c r="G202" s="967"/>
      <c r="H202" s="967"/>
      <c r="I202" s="967"/>
      <c r="J202" s="967"/>
      <c r="K202" s="967"/>
      <c r="L202" s="967"/>
      <c r="M202" s="967"/>
      <c r="N202" s="967"/>
      <c r="O202" s="967"/>
      <c r="P202" s="967"/>
      <c r="Q202" s="967"/>
      <c r="R202" s="967"/>
      <c r="S202" s="967"/>
      <c r="T202" s="967"/>
      <c r="U202" s="967"/>
      <c r="V202" s="967"/>
      <c r="W202" s="967"/>
      <c r="X202" s="967"/>
      <c r="Y202" s="967"/>
      <c r="Z202" s="967"/>
      <c r="AA202" s="967"/>
      <c r="AB202" s="967"/>
      <c r="AC202" s="967"/>
      <c r="AD202" s="967"/>
      <c r="AE202" s="967"/>
      <c r="AF202" s="967"/>
      <c r="AG202" s="968"/>
      <c r="AH202" s="969"/>
      <c r="AI202" s="969"/>
      <c r="AJ202" s="969"/>
      <c r="AK202" s="969"/>
      <c r="AL202" s="969"/>
      <c r="AM202" s="969"/>
      <c r="AN202" s="969"/>
      <c r="AO202" s="956"/>
      <c r="AP202" s="957"/>
      <c r="AQ202" s="958"/>
    </row>
    <row r="203" spans="2:43" s="106" customFormat="1" ht="15.75" customHeight="1">
      <c r="B203" s="964">
        <f t="shared" si="7"/>
        <v>179</v>
      </c>
      <c r="C203" s="965"/>
      <c r="D203" s="966"/>
      <c r="E203" s="967"/>
      <c r="F203" s="967"/>
      <c r="G203" s="967"/>
      <c r="H203" s="967"/>
      <c r="I203" s="967"/>
      <c r="J203" s="967"/>
      <c r="K203" s="967"/>
      <c r="L203" s="967"/>
      <c r="M203" s="967"/>
      <c r="N203" s="967"/>
      <c r="O203" s="967"/>
      <c r="P203" s="967"/>
      <c r="Q203" s="967"/>
      <c r="R203" s="967"/>
      <c r="S203" s="967"/>
      <c r="T203" s="967"/>
      <c r="U203" s="967"/>
      <c r="V203" s="967"/>
      <c r="W203" s="967"/>
      <c r="X203" s="967"/>
      <c r="Y203" s="967"/>
      <c r="Z203" s="967"/>
      <c r="AA203" s="967"/>
      <c r="AB203" s="967"/>
      <c r="AC203" s="967"/>
      <c r="AD203" s="967"/>
      <c r="AE203" s="967"/>
      <c r="AF203" s="967"/>
      <c r="AG203" s="968"/>
      <c r="AH203" s="969"/>
      <c r="AI203" s="969"/>
      <c r="AJ203" s="969"/>
      <c r="AK203" s="969"/>
      <c r="AL203" s="969"/>
      <c r="AM203" s="969"/>
      <c r="AN203" s="969"/>
      <c r="AO203" s="956"/>
      <c r="AP203" s="957"/>
      <c r="AQ203" s="958"/>
    </row>
    <row r="204" spans="2:43" s="106" customFormat="1" ht="15.75" customHeight="1">
      <c r="B204" s="964">
        <f t="shared" si="7"/>
        <v>180</v>
      </c>
      <c r="C204" s="965"/>
      <c r="D204" s="966"/>
      <c r="E204" s="967"/>
      <c r="F204" s="967"/>
      <c r="G204" s="967"/>
      <c r="H204" s="967"/>
      <c r="I204" s="967"/>
      <c r="J204" s="967"/>
      <c r="K204" s="967"/>
      <c r="L204" s="967"/>
      <c r="M204" s="967"/>
      <c r="N204" s="967"/>
      <c r="O204" s="967"/>
      <c r="P204" s="967"/>
      <c r="Q204" s="967"/>
      <c r="R204" s="967"/>
      <c r="S204" s="967"/>
      <c r="T204" s="967"/>
      <c r="U204" s="967"/>
      <c r="V204" s="967"/>
      <c r="W204" s="967"/>
      <c r="X204" s="967"/>
      <c r="Y204" s="967"/>
      <c r="Z204" s="967"/>
      <c r="AA204" s="967"/>
      <c r="AB204" s="967"/>
      <c r="AC204" s="967"/>
      <c r="AD204" s="967"/>
      <c r="AE204" s="967"/>
      <c r="AF204" s="967"/>
      <c r="AG204" s="968"/>
      <c r="AH204" s="969"/>
      <c r="AI204" s="969"/>
      <c r="AJ204" s="969"/>
      <c r="AK204" s="969"/>
      <c r="AL204" s="969"/>
      <c r="AM204" s="969"/>
      <c r="AN204" s="969"/>
      <c r="AO204" s="956"/>
      <c r="AP204" s="957"/>
      <c r="AQ204" s="958"/>
    </row>
    <row r="205" spans="2:43" s="106" customFormat="1" ht="15.75" customHeight="1">
      <c r="B205" s="964">
        <f t="shared" si="7"/>
        <v>181</v>
      </c>
      <c r="C205" s="965"/>
      <c r="D205" s="966"/>
      <c r="E205" s="967"/>
      <c r="F205" s="967"/>
      <c r="G205" s="967"/>
      <c r="H205" s="967"/>
      <c r="I205" s="967"/>
      <c r="J205" s="967"/>
      <c r="K205" s="967"/>
      <c r="L205" s="967"/>
      <c r="M205" s="967"/>
      <c r="N205" s="967"/>
      <c r="O205" s="967"/>
      <c r="P205" s="967"/>
      <c r="Q205" s="967"/>
      <c r="R205" s="967"/>
      <c r="S205" s="967"/>
      <c r="T205" s="967"/>
      <c r="U205" s="967"/>
      <c r="V205" s="967"/>
      <c r="W205" s="967"/>
      <c r="X205" s="967"/>
      <c r="Y205" s="967"/>
      <c r="Z205" s="967"/>
      <c r="AA205" s="967"/>
      <c r="AB205" s="967"/>
      <c r="AC205" s="967"/>
      <c r="AD205" s="967"/>
      <c r="AE205" s="967"/>
      <c r="AF205" s="967"/>
      <c r="AG205" s="968"/>
      <c r="AH205" s="969"/>
      <c r="AI205" s="969"/>
      <c r="AJ205" s="969"/>
      <c r="AK205" s="969"/>
      <c r="AL205" s="969"/>
      <c r="AM205" s="969"/>
      <c r="AN205" s="969"/>
      <c r="AO205" s="956"/>
      <c r="AP205" s="957"/>
      <c r="AQ205" s="958"/>
    </row>
    <row r="206" spans="2:43" s="106" customFormat="1" ht="15.75" customHeight="1">
      <c r="B206" s="964">
        <f t="shared" si="7"/>
        <v>182</v>
      </c>
      <c r="C206" s="965"/>
      <c r="D206" s="966"/>
      <c r="E206" s="967"/>
      <c r="F206" s="967"/>
      <c r="G206" s="967"/>
      <c r="H206" s="967"/>
      <c r="I206" s="967"/>
      <c r="J206" s="967"/>
      <c r="K206" s="967"/>
      <c r="L206" s="967"/>
      <c r="M206" s="967"/>
      <c r="N206" s="967"/>
      <c r="O206" s="967"/>
      <c r="P206" s="967"/>
      <c r="Q206" s="967"/>
      <c r="R206" s="967"/>
      <c r="S206" s="967"/>
      <c r="T206" s="967"/>
      <c r="U206" s="967"/>
      <c r="V206" s="967"/>
      <c r="W206" s="967"/>
      <c r="X206" s="967"/>
      <c r="Y206" s="967"/>
      <c r="Z206" s="967"/>
      <c r="AA206" s="967"/>
      <c r="AB206" s="967"/>
      <c r="AC206" s="967"/>
      <c r="AD206" s="967"/>
      <c r="AE206" s="967"/>
      <c r="AF206" s="967"/>
      <c r="AG206" s="968"/>
      <c r="AH206" s="969"/>
      <c r="AI206" s="969"/>
      <c r="AJ206" s="969"/>
      <c r="AK206" s="969"/>
      <c r="AL206" s="969"/>
      <c r="AM206" s="969"/>
      <c r="AN206" s="969"/>
      <c r="AO206" s="956"/>
      <c r="AP206" s="957"/>
      <c r="AQ206" s="958"/>
    </row>
    <row r="207" spans="2:43" s="106" customFormat="1" ht="15.75" customHeight="1">
      <c r="B207" s="964">
        <f t="shared" si="7"/>
        <v>183</v>
      </c>
      <c r="C207" s="965"/>
      <c r="D207" s="966"/>
      <c r="E207" s="967"/>
      <c r="F207" s="967"/>
      <c r="G207" s="967"/>
      <c r="H207" s="967"/>
      <c r="I207" s="967"/>
      <c r="J207" s="967"/>
      <c r="K207" s="967"/>
      <c r="L207" s="967"/>
      <c r="M207" s="967"/>
      <c r="N207" s="967"/>
      <c r="O207" s="967"/>
      <c r="P207" s="967"/>
      <c r="Q207" s="967"/>
      <c r="R207" s="967"/>
      <c r="S207" s="967"/>
      <c r="T207" s="967"/>
      <c r="U207" s="967"/>
      <c r="V207" s="967"/>
      <c r="W207" s="967"/>
      <c r="X207" s="967"/>
      <c r="Y207" s="967"/>
      <c r="Z207" s="967"/>
      <c r="AA207" s="967"/>
      <c r="AB207" s="967"/>
      <c r="AC207" s="967"/>
      <c r="AD207" s="967"/>
      <c r="AE207" s="967"/>
      <c r="AF207" s="967"/>
      <c r="AG207" s="968"/>
      <c r="AH207" s="969"/>
      <c r="AI207" s="969"/>
      <c r="AJ207" s="969"/>
      <c r="AK207" s="969"/>
      <c r="AL207" s="969"/>
      <c r="AM207" s="969"/>
      <c r="AN207" s="969"/>
      <c r="AO207" s="956"/>
      <c r="AP207" s="957"/>
      <c r="AQ207" s="958"/>
    </row>
    <row r="208" spans="2:43" s="106" customFormat="1" ht="15.75" customHeight="1">
      <c r="B208" s="964">
        <f t="shared" si="7"/>
        <v>184</v>
      </c>
      <c r="C208" s="965"/>
      <c r="D208" s="966"/>
      <c r="E208" s="967"/>
      <c r="F208" s="967"/>
      <c r="G208" s="967"/>
      <c r="H208" s="967"/>
      <c r="I208" s="967"/>
      <c r="J208" s="967"/>
      <c r="K208" s="967"/>
      <c r="L208" s="967"/>
      <c r="M208" s="967"/>
      <c r="N208" s="967"/>
      <c r="O208" s="967"/>
      <c r="P208" s="967"/>
      <c r="Q208" s="967"/>
      <c r="R208" s="967"/>
      <c r="S208" s="967"/>
      <c r="T208" s="967"/>
      <c r="U208" s="967"/>
      <c r="V208" s="967"/>
      <c r="W208" s="967"/>
      <c r="X208" s="967"/>
      <c r="Y208" s="967"/>
      <c r="Z208" s="967"/>
      <c r="AA208" s="967"/>
      <c r="AB208" s="967"/>
      <c r="AC208" s="967"/>
      <c r="AD208" s="967"/>
      <c r="AE208" s="967"/>
      <c r="AF208" s="967"/>
      <c r="AG208" s="968"/>
      <c r="AH208" s="969"/>
      <c r="AI208" s="969"/>
      <c r="AJ208" s="969"/>
      <c r="AK208" s="969"/>
      <c r="AL208" s="969"/>
      <c r="AM208" s="969"/>
      <c r="AN208" s="969"/>
      <c r="AO208" s="956"/>
      <c r="AP208" s="957"/>
      <c r="AQ208" s="958"/>
    </row>
    <row r="209" spans="2:43" s="106" customFormat="1" ht="15.75" customHeight="1">
      <c r="B209" s="964">
        <f>B208+1</f>
        <v>185</v>
      </c>
      <c r="C209" s="965"/>
      <c r="D209" s="966"/>
      <c r="E209" s="967"/>
      <c r="F209" s="967"/>
      <c r="G209" s="967"/>
      <c r="H209" s="967"/>
      <c r="I209" s="967"/>
      <c r="J209" s="967"/>
      <c r="K209" s="967"/>
      <c r="L209" s="967"/>
      <c r="M209" s="967"/>
      <c r="N209" s="967"/>
      <c r="O209" s="967"/>
      <c r="P209" s="967"/>
      <c r="Q209" s="967"/>
      <c r="R209" s="967"/>
      <c r="S209" s="967"/>
      <c r="T209" s="967"/>
      <c r="U209" s="967"/>
      <c r="V209" s="967"/>
      <c r="W209" s="967"/>
      <c r="X209" s="967"/>
      <c r="Y209" s="967"/>
      <c r="Z209" s="967"/>
      <c r="AA209" s="967"/>
      <c r="AB209" s="967"/>
      <c r="AC209" s="967"/>
      <c r="AD209" s="967"/>
      <c r="AE209" s="967"/>
      <c r="AF209" s="967"/>
      <c r="AG209" s="968"/>
      <c r="AH209" s="969"/>
      <c r="AI209" s="969"/>
      <c r="AJ209" s="969"/>
      <c r="AK209" s="969"/>
      <c r="AL209" s="969"/>
      <c r="AM209" s="969"/>
      <c r="AN209" s="969"/>
      <c r="AO209" s="956"/>
      <c r="AP209" s="957"/>
      <c r="AQ209" s="958"/>
    </row>
    <row r="210" spans="2:43" s="106" customFormat="1" ht="15.75" customHeight="1">
      <c r="B210" s="964">
        <f t="shared" ref="B210:B223" si="8">B209+1</f>
        <v>186</v>
      </c>
      <c r="C210" s="965"/>
      <c r="D210" s="966"/>
      <c r="E210" s="967"/>
      <c r="F210" s="967"/>
      <c r="G210" s="967"/>
      <c r="H210" s="967"/>
      <c r="I210" s="967"/>
      <c r="J210" s="967"/>
      <c r="K210" s="967"/>
      <c r="L210" s="967"/>
      <c r="M210" s="967"/>
      <c r="N210" s="967"/>
      <c r="O210" s="967"/>
      <c r="P210" s="967"/>
      <c r="Q210" s="967"/>
      <c r="R210" s="967"/>
      <c r="S210" s="967"/>
      <c r="T210" s="967"/>
      <c r="U210" s="967"/>
      <c r="V210" s="967"/>
      <c r="W210" s="967"/>
      <c r="X210" s="967"/>
      <c r="Y210" s="967"/>
      <c r="Z210" s="967"/>
      <c r="AA210" s="967"/>
      <c r="AB210" s="967"/>
      <c r="AC210" s="967"/>
      <c r="AD210" s="967"/>
      <c r="AE210" s="967"/>
      <c r="AF210" s="967"/>
      <c r="AG210" s="968"/>
      <c r="AH210" s="969"/>
      <c r="AI210" s="969"/>
      <c r="AJ210" s="969"/>
      <c r="AK210" s="969"/>
      <c r="AL210" s="969"/>
      <c r="AM210" s="969"/>
      <c r="AN210" s="969"/>
      <c r="AO210" s="956"/>
      <c r="AP210" s="957"/>
      <c r="AQ210" s="958"/>
    </row>
    <row r="211" spans="2:43" s="106" customFormat="1" ht="15.75" customHeight="1">
      <c r="B211" s="964">
        <f t="shared" si="8"/>
        <v>187</v>
      </c>
      <c r="C211" s="965"/>
      <c r="D211" s="966"/>
      <c r="E211" s="967"/>
      <c r="F211" s="967"/>
      <c r="G211" s="967"/>
      <c r="H211" s="967"/>
      <c r="I211" s="967"/>
      <c r="J211" s="967"/>
      <c r="K211" s="967"/>
      <c r="L211" s="967"/>
      <c r="M211" s="967"/>
      <c r="N211" s="967"/>
      <c r="O211" s="967"/>
      <c r="P211" s="967"/>
      <c r="Q211" s="967"/>
      <c r="R211" s="967"/>
      <c r="S211" s="967"/>
      <c r="T211" s="967"/>
      <c r="U211" s="967"/>
      <c r="V211" s="967"/>
      <c r="W211" s="967"/>
      <c r="X211" s="967"/>
      <c r="Y211" s="967"/>
      <c r="Z211" s="967"/>
      <c r="AA211" s="967"/>
      <c r="AB211" s="967"/>
      <c r="AC211" s="967"/>
      <c r="AD211" s="967"/>
      <c r="AE211" s="967"/>
      <c r="AF211" s="967"/>
      <c r="AG211" s="968"/>
      <c r="AH211" s="969"/>
      <c r="AI211" s="969"/>
      <c r="AJ211" s="969"/>
      <c r="AK211" s="969"/>
      <c r="AL211" s="969"/>
      <c r="AM211" s="969"/>
      <c r="AN211" s="969"/>
      <c r="AO211" s="956"/>
      <c r="AP211" s="957"/>
      <c r="AQ211" s="958"/>
    </row>
    <row r="212" spans="2:43" s="106" customFormat="1" ht="15.75" customHeight="1">
      <c r="B212" s="964">
        <f t="shared" si="8"/>
        <v>188</v>
      </c>
      <c r="C212" s="965"/>
      <c r="D212" s="966"/>
      <c r="E212" s="967"/>
      <c r="F212" s="967"/>
      <c r="G212" s="967"/>
      <c r="H212" s="967"/>
      <c r="I212" s="967"/>
      <c r="J212" s="967"/>
      <c r="K212" s="967"/>
      <c r="L212" s="967"/>
      <c r="M212" s="967"/>
      <c r="N212" s="967"/>
      <c r="O212" s="967"/>
      <c r="P212" s="967"/>
      <c r="Q212" s="967"/>
      <c r="R212" s="967"/>
      <c r="S212" s="967"/>
      <c r="T212" s="967"/>
      <c r="U212" s="967"/>
      <c r="V212" s="967"/>
      <c r="W212" s="967"/>
      <c r="X212" s="967"/>
      <c r="Y212" s="967"/>
      <c r="Z212" s="967"/>
      <c r="AA212" s="967"/>
      <c r="AB212" s="967"/>
      <c r="AC212" s="967"/>
      <c r="AD212" s="967"/>
      <c r="AE212" s="967"/>
      <c r="AF212" s="967"/>
      <c r="AG212" s="968"/>
      <c r="AH212" s="969"/>
      <c r="AI212" s="969"/>
      <c r="AJ212" s="969"/>
      <c r="AK212" s="969"/>
      <c r="AL212" s="969"/>
      <c r="AM212" s="969"/>
      <c r="AN212" s="969"/>
      <c r="AO212" s="956"/>
      <c r="AP212" s="957"/>
      <c r="AQ212" s="958"/>
    </row>
    <row r="213" spans="2:43" s="106" customFormat="1" ht="15.75" customHeight="1">
      <c r="B213" s="964">
        <f t="shared" si="8"/>
        <v>189</v>
      </c>
      <c r="C213" s="965"/>
      <c r="D213" s="966"/>
      <c r="E213" s="967"/>
      <c r="F213" s="967"/>
      <c r="G213" s="967"/>
      <c r="H213" s="967"/>
      <c r="I213" s="967"/>
      <c r="J213" s="967"/>
      <c r="K213" s="967"/>
      <c r="L213" s="967"/>
      <c r="M213" s="967"/>
      <c r="N213" s="967"/>
      <c r="O213" s="967"/>
      <c r="P213" s="967"/>
      <c r="Q213" s="967"/>
      <c r="R213" s="967"/>
      <c r="S213" s="967"/>
      <c r="T213" s="967"/>
      <c r="U213" s="967"/>
      <c r="V213" s="967"/>
      <c r="W213" s="967"/>
      <c r="X213" s="967"/>
      <c r="Y213" s="967"/>
      <c r="Z213" s="967"/>
      <c r="AA213" s="967"/>
      <c r="AB213" s="967"/>
      <c r="AC213" s="967"/>
      <c r="AD213" s="967"/>
      <c r="AE213" s="967"/>
      <c r="AF213" s="967"/>
      <c r="AG213" s="968"/>
      <c r="AH213" s="969"/>
      <c r="AI213" s="969"/>
      <c r="AJ213" s="969"/>
      <c r="AK213" s="969"/>
      <c r="AL213" s="969"/>
      <c r="AM213" s="969"/>
      <c r="AN213" s="969"/>
      <c r="AO213" s="956"/>
      <c r="AP213" s="957"/>
      <c r="AQ213" s="958"/>
    </row>
    <row r="214" spans="2:43" s="106" customFormat="1" ht="15.75" customHeight="1">
      <c r="B214" s="964">
        <f t="shared" si="8"/>
        <v>190</v>
      </c>
      <c r="C214" s="965"/>
      <c r="D214" s="966"/>
      <c r="E214" s="967"/>
      <c r="F214" s="967"/>
      <c r="G214" s="967"/>
      <c r="H214" s="967"/>
      <c r="I214" s="967"/>
      <c r="J214" s="967"/>
      <c r="K214" s="967"/>
      <c r="L214" s="967"/>
      <c r="M214" s="967"/>
      <c r="N214" s="967"/>
      <c r="O214" s="967"/>
      <c r="P214" s="967"/>
      <c r="Q214" s="967"/>
      <c r="R214" s="967"/>
      <c r="S214" s="967"/>
      <c r="T214" s="967"/>
      <c r="U214" s="967"/>
      <c r="V214" s="967"/>
      <c r="W214" s="967"/>
      <c r="X214" s="967"/>
      <c r="Y214" s="967"/>
      <c r="Z214" s="967"/>
      <c r="AA214" s="967"/>
      <c r="AB214" s="967"/>
      <c r="AC214" s="967"/>
      <c r="AD214" s="967"/>
      <c r="AE214" s="967"/>
      <c r="AF214" s="967"/>
      <c r="AG214" s="968"/>
      <c r="AH214" s="969"/>
      <c r="AI214" s="969"/>
      <c r="AJ214" s="969"/>
      <c r="AK214" s="969"/>
      <c r="AL214" s="969"/>
      <c r="AM214" s="969"/>
      <c r="AN214" s="969"/>
      <c r="AO214" s="956"/>
      <c r="AP214" s="957"/>
      <c r="AQ214" s="958"/>
    </row>
    <row r="215" spans="2:43" s="106" customFormat="1" ht="15.75" customHeight="1">
      <c r="B215" s="964">
        <f t="shared" si="8"/>
        <v>191</v>
      </c>
      <c r="C215" s="965"/>
      <c r="D215" s="966"/>
      <c r="E215" s="967"/>
      <c r="F215" s="967"/>
      <c r="G215" s="967"/>
      <c r="H215" s="967"/>
      <c r="I215" s="967"/>
      <c r="J215" s="967"/>
      <c r="K215" s="967"/>
      <c r="L215" s="967"/>
      <c r="M215" s="967"/>
      <c r="N215" s="967"/>
      <c r="O215" s="967"/>
      <c r="P215" s="967"/>
      <c r="Q215" s="967"/>
      <c r="R215" s="967"/>
      <c r="S215" s="967"/>
      <c r="T215" s="967"/>
      <c r="U215" s="967"/>
      <c r="V215" s="967"/>
      <c r="W215" s="967"/>
      <c r="X215" s="967"/>
      <c r="Y215" s="967"/>
      <c r="Z215" s="967"/>
      <c r="AA215" s="967"/>
      <c r="AB215" s="967"/>
      <c r="AC215" s="967"/>
      <c r="AD215" s="967"/>
      <c r="AE215" s="967"/>
      <c r="AF215" s="967"/>
      <c r="AG215" s="968"/>
      <c r="AH215" s="969"/>
      <c r="AI215" s="969"/>
      <c r="AJ215" s="969"/>
      <c r="AK215" s="969"/>
      <c r="AL215" s="969"/>
      <c r="AM215" s="969"/>
      <c r="AN215" s="969"/>
      <c r="AO215" s="956"/>
      <c r="AP215" s="957"/>
      <c r="AQ215" s="958"/>
    </row>
    <row r="216" spans="2:43" s="106" customFormat="1" ht="15.75" customHeight="1">
      <c r="B216" s="964">
        <f t="shared" si="8"/>
        <v>192</v>
      </c>
      <c r="C216" s="965"/>
      <c r="D216" s="966"/>
      <c r="E216" s="967"/>
      <c r="F216" s="967"/>
      <c r="G216" s="967"/>
      <c r="H216" s="967"/>
      <c r="I216" s="967"/>
      <c r="J216" s="967"/>
      <c r="K216" s="967"/>
      <c r="L216" s="967"/>
      <c r="M216" s="967"/>
      <c r="N216" s="967"/>
      <c r="O216" s="967"/>
      <c r="P216" s="967"/>
      <c r="Q216" s="967"/>
      <c r="R216" s="967"/>
      <c r="S216" s="967"/>
      <c r="T216" s="967"/>
      <c r="U216" s="967"/>
      <c r="V216" s="967"/>
      <c r="W216" s="967"/>
      <c r="X216" s="967"/>
      <c r="Y216" s="967"/>
      <c r="Z216" s="967"/>
      <c r="AA216" s="967"/>
      <c r="AB216" s="967"/>
      <c r="AC216" s="967"/>
      <c r="AD216" s="967"/>
      <c r="AE216" s="967"/>
      <c r="AF216" s="967"/>
      <c r="AG216" s="968"/>
      <c r="AH216" s="969"/>
      <c r="AI216" s="969"/>
      <c r="AJ216" s="969"/>
      <c r="AK216" s="969"/>
      <c r="AL216" s="969"/>
      <c r="AM216" s="969"/>
      <c r="AN216" s="969"/>
      <c r="AO216" s="956"/>
      <c r="AP216" s="957"/>
      <c r="AQ216" s="958"/>
    </row>
    <row r="217" spans="2:43" s="106" customFormat="1" ht="15.75" customHeight="1">
      <c r="B217" s="964">
        <f t="shared" si="8"/>
        <v>193</v>
      </c>
      <c r="C217" s="965"/>
      <c r="D217" s="966"/>
      <c r="E217" s="967"/>
      <c r="F217" s="967"/>
      <c r="G217" s="967"/>
      <c r="H217" s="967"/>
      <c r="I217" s="967"/>
      <c r="J217" s="967"/>
      <c r="K217" s="967"/>
      <c r="L217" s="967"/>
      <c r="M217" s="967"/>
      <c r="N217" s="967"/>
      <c r="O217" s="967"/>
      <c r="P217" s="967"/>
      <c r="Q217" s="967"/>
      <c r="R217" s="967"/>
      <c r="S217" s="967"/>
      <c r="T217" s="967"/>
      <c r="U217" s="967"/>
      <c r="V217" s="967"/>
      <c r="W217" s="967"/>
      <c r="X217" s="967"/>
      <c r="Y217" s="967"/>
      <c r="Z217" s="967"/>
      <c r="AA217" s="967"/>
      <c r="AB217" s="967"/>
      <c r="AC217" s="967"/>
      <c r="AD217" s="967"/>
      <c r="AE217" s="967"/>
      <c r="AF217" s="967"/>
      <c r="AG217" s="968"/>
      <c r="AH217" s="969"/>
      <c r="AI217" s="969"/>
      <c r="AJ217" s="969"/>
      <c r="AK217" s="969"/>
      <c r="AL217" s="969"/>
      <c r="AM217" s="969"/>
      <c r="AN217" s="969"/>
      <c r="AO217" s="956"/>
      <c r="AP217" s="957"/>
      <c r="AQ217" s="958"/>
    </row>
    <row r="218" spans="2:43" s="106" customFormat="1" ht="15.75" customHeight="1">
      <c r="B218" s="964">
        <f t="shared" si="8"/>
        <v>194</v>
      </c>
      <c r="C218" s="965"/>
      <c r="D218" s="966"/>
      <c r="E218" s="967"/>
      <c r="F218" s="967"/>
      <c r="G218" s="967"/>
      <c r="H218" s="967"/>
      <c r="I218" s="967"/>
      <c r="J218" s="967"/>
      <c r="K218" s="967"/>
      <c r="L218" s="967"/>
      <c r="M218" s="967"/>
      <c r="N218" s="967"/>
      <c r="O218" s="967"/>
      <c r="P218" s="967"/>
      <c r="Q218" s="967"/>
      <c r="R218" s="967"/>
      <c r="S218" s="967"/>
      <c r="T218" s="967"/>
      <c r="U218" s="967"/>
      <c r="V218" s="967"/>
      <c r="W218" s="967"/>
      <c r="X218" s="967"/>
      <c r="Y218" s="967"/>
      <c r="Z218" s="967"/>
      <c r="AA218" s="967"/>
      <c r="AB218" s="967"/>
      <c r="AC218" s="967"/>
      <c r="AD218" s="967"/>
      <c r="AE218" s="967"/>
      <c r="AF218" s="967"/>
      <c r="AG218" s="968"/>
      <c r="AH218" s="969"/>
      <c r="AI218" s="969"/>
      <c r="AJ218" s="969"/>
      <c r="AK218" s="969"/>
      <c r="AL218" s="969"/>
      <c r="AM218" s="969"/>
      <c r="AN218" s="969"/>
      <c r="AO218" s="956"/>
      <c r="AP218" s="957"/>
      <c r="AQ218" s="958"/>
    </row>
    <row r="219" spans="2:43" s="106" customFormat="1" ht="15.75" customHeight="1">
      <c r="B219" s="964">
        <f t="shared" si="8"/>
        <v>195</v>
      </c>
      <c r="C219" s="965"/>
      <c r="D219" s="966"/>
      <c r="E219" s="967"/>
      <c r="F219" s="967"/>
      <c r="G219" s="967"/>
      <c r="H219" s="967"/>
      <c r="I219" s="967"/>
      <c r="J219" s="967"/>
      <c r="K219" s="967"/>
      <c r="L219" s="967"/>
      <c r="M219" s="967"/>
      <c r="N219" s="967"/>
      <c r="O219" s="967"/>
      <c r="P219" s="967"/>
      <c r="Q219" s="967"/>
      <c r="R219" s="967"/>
      <c r="S219" s="967"/>
      <c r="T219" s="967"/>
      <c r="U219" s="967"/>
      <c r="V219" s="967"/>
      <c r="W219" s="967"/>
      <c r="X219" s="967"/>
      <c r="Y219" s="967"/>
      <c r="Z219" s="967"/>
      <c r="AA219" s="967"/>
      <c r="AB219" s="967"/>
      <c r="AC219" s="967"/>
      <c r="AD219" s="967"/>
      <c r="AE219" s="967"/>
      <c r="AF219" s="967"/>
      <c r="AG219" s="968"/>
      <c r="AH219" s="969"/>
      <c r="AI219" s="969"/>
      <c r="AJ219" s="969"/>
      <c r="AK219" s="969"/>
      <c r="AL219" s="969"/>
      <c r="AM219" s="969"/>
      <c r="AN219" s="969"/>
      <c r="AO219" s="956"/>
      <c r="AP219" s="957"/>
      <c r="AQ219" s="958"/>
    </row>
    <row r="220" spans="2:43" s="106" customFormat="1" ht="15.75" customHeight="1">
      <c r="B220" s="964">
        <f t="shared" si="8"/>
        <v>196</v>
      </c>
      <c r="C220" s="965"/>
      <c r="D220" s="966"/>
      <c r="E220" s="967"/>
      <c r="F220" s="967"/>
      <c r="G220" s="967"/>
      <c r="H220" s="967"/>
      <c r="I220" s="967"/>
      <c r="J220" s="967"/>
      <c r="K220" s="967"/>
      <c r="L220" s="967"/>
      <c r="M220" s="967"/>
      <c r="N220" s="967"/>
      <c r="O220" s="967"/>
      <c r="P220" s="967"/>
      <c r="Q220" s="967"/>
      <c r="R220" s="967"/>
      <c r="S220" s="967"/>
      <c r="T220" s="967"/>
      <c r="U220" s="967"/>
      <c r="V220" s="967"/>
      <c r="W220" s="967"/>
      <c r="X220" s="967"/>
      <c r="Y220" s="967"/>
      <c r="Z220" s="967"/>
      <c r="AA220" s="967"/>
      <c r="AB220" s="967"/>
      <c r="AC220" s="967"/>
      <c r="AD220" s="967"/>
      <c r="AE220" s="967"/>
      <c r="AF220" s="967"/>
      <c r="AG220" s="968"/>
      <c r="AH220" s="969"/>
      <c r="AI220" s="969"/>
      <c r="AJ220" s="969"/>
      <c r="AK220" s="969"/>
      <c r="AL220" s="969"/>
      <c r="AM220" s="969"/>
      <c r="AN220" s="969"/>
      <c r="AO220" s="956"/>
      <c r="AP220" s="957"/>
      <c r="AQ220" s="958"/>
    </row>
    <row r="221" spans="2:43" s="106" customFormat="1" ht="15.75" customHeight="1">
      <c r="B221" s="964">
        <f t="shared" si="8"/>
        <v>197</v>
      </c>
      <c r="C221" s="965"/>
      <c r="D221" s="966"/>
      <c r="E221" s="967"/>
      <c r="F221" s="967"/>
      <c r="G221" s="967"/>
      <c r="H221" s="967"/>
      <c r="I221" s="967"/>
      <c r="J221" s="967"/>
      <c r="K221" s="967"/>
      <c r="L221" s="967"/>
      <c r="M221" s="967"/>
      <c r="N221" s="967"/>
      <c r="O221" s="967"/>
      <c r="P221" s="967"/>
      <c r="Q221" s="967"/>
      <c r="R221" s="967"/>
      <c r="S221" s="967"/>
      <c r="T221" s="967"/>
      <c r="U221" s="967"/>
      <c r="V221" s="967"/>
      <c r="W221" s="967"/>
      <c r="X221" s="967"/>
      <c r="Y221" s="967"/>
      <c r="Z221" s="967"/>
      <c r="AA221" s="967"/>
      <c r="AB221" s="967"/>
      <c r="AC221" s="967"/>
      <c r="AD221" s="967"/>
      <c r="AE221" s="967"/>
      <c r="AF221" s="967"/>
      <c r="AG221" s="968"/>
      <c r="AH221" s="969"/>
      <c r="AI221" s="969"/>
      <c r="AJ221" s="969"/>
      <c r="AK221" s="969"/>
      <c r="AL221" s="969"/>
      <c r="AM221" s="969"/>
      <c r="AN221" s="969"/>
      <c r="AO221" s="956"/>
      <c r="AP221" s="957"/>
      <c r="AQ221" s="958"/>
    </row>
    <row r="222" spans="2:43" s="106" customFormat="1" ht="15.75" customHeight="1">
      <c r="B222" s="964">
        <f t="shared" si="8"/>
        <v>198</v>
      </c>
      <c r="C222" s="965"/>
      <c r="D222" s="966"/>
      <c r="E222" s="967"/>
      <c r="F222" s="967"/>
      <c r="G222" s="967"/>
      <c r="H222" s="967"/>
      <c r="I222" s="967"/>
      <c r="J222" s="967"/>
      <c r="K222" s="967"/>
      <c r="L222" s="967"/>
      <c r="M222" s="967"/>
      <c r="N222" s="967"/>
      <c r="O222" s="967"/>
      <c r="P222" s="967"/>
      <c r="Q222" s="967"/>
      <c r="R222" s="967"/>
      <c r="S222" s="967"/>
      <c r="T222" s="967"/>
      <c r="U222" s="967"/>
      <c r="V222" s="967"/>
      <c r="W222" s="967"/>
      <c r="X222" s="967"/>
      <c r="Y222" s="967"/>
      <c r="Z222" s="967"/>
      <c r="AA222" s="967"/>
      <c r="AB222" s="967"/>
      <c r="AC222" s="967"/>
      <c r="AD222" s="967"/>
      <c r="AE222" s="967"/>
      <c r="AF222" s="967"/>
      <c r="AG222" s="968"/>
      <c r="AH222" s="969"/>
      <c r="AI222" s="969"/>
      <c r="AJ222" s="969"/>
      <c r="AK222" s="969"/>
      <c r="AL222" s="969"/>
      <c r="AM222" s="969"/>
      <c r="AN222" s="969"/>
      <c r="AO222" s="956"/>
      <c r="AP222" s="957"/>
      <c r="AQ222" s="958"/>
    </row>
    <row r="223" spans="2:43" s="106" customFormat="1" ht="15.75" customHeight="1">
      <c r="B223" s="964">
        <f t="shared" si="8"/>
        <v>199</v>
      </c>
      <c r="C223" s="965"/>
      <c r="D223" s="966"/>
      <c r="E223" s="967"/>
      <c r="F223" s="967"/>
      <c r="G223" s="967"/>
      <c r="H223" s="967"/>
      <c r="I223" s="967"/>
      <c r="J223" s="967"/>
      <c r="K223" s="967"/>
      <c r="L223" s="967"/>
      <c r="M223" s="967"/>
      <c r="N223" s="967"/>
      <c r="O223" s="967"/>
      <c r="P223" s="967"/>
      <c r="Q223" s="967"/>
      <c r="R223" s="967"/>
      <c r="S223" s="967"/>
      <c r="T223" s="967"/>
      <c r="U223" s="967"/>
      <c r="V223" s="967"/>
      <c r="W223" s="967"/>
      <c r="X223" s="967"/>
      <c r="Y223" s="967"/>
      <c r="Z223" s="967"/>
      <c r="AA223" s="967"/>
      <c r="AB223" s="967"/>
      <c r="AC223" s="967"/>
      <c r="AD223" s="967"/>
      <c r="AE223" s="967"/>
      <c r="AF223" s="967"/>
      <c r="AG223" s="968"/>
      <c r="AH223" s="969"/>
      <c r="AI223" s="969"/>
      <c r="AJ223" s="969"/>
      <c r="AK223" s="969"/>
      <c r="AL223" s="969"/>
      <c r="AM223" s="969"/>
      <c r="AN223" s="969"/>
      <c r="AO223" s="956"/>
      <c r="AP223" s="957"/>
      <c r="AQ223" s="958"/>
    </row>
    <row r="224" spans="2:43" s="106" customFormat="1" ht="15.75" customHeight="1">
      <c r="B224" s="974">
        <f>B223+1</f>
        <v>200</v>
      </c>
      <c r="C224" s="975"/>
      <c r="D224" s="976"/>
      <c r="E224" s="977"/>
      <c r="F224" s="977"/>
      <c r="G224" s="977"/>
      <c r="H224" s="977"/>
      <c r="I224" s="977"/>
      <c r="J224" s="977"/>
      <c r="K224" s="977"/>
      <c r="L224" s="977"/>
      <c r="M224" s="977"/>
      <c r="N224" s="977"/>
      <c r="O224" s="977"/>
      <c r="P224" s="977"/>
      <c r="Q224" s="977"/>
      <c r="R224" s="977"/>
      <c r="S224" s="977"/>
      <c r="T224" s="977"/>
      <c r="U224" s="977"/>
      <c r="V224" s="977"/>
      <c r="W224" s="977"/>
      <c r="X224" s="977"/>
      <c r="Y224" s="977"/>
      <c r="Z224" s="977"/>
      <c r="AA224" s="977"/>
      <c r="AB224" s="977"/>
      <c r="AC224" s="977"/>
      <c r="AD224" s="977"/>
      <c r="AE224" s="977"/>
      <c r="AF224" s="977"/>
      <c r="AG224" s="978"/>
      <c r="AH224" s="979"/>
      <c r="AI224" s="979"/>
      <c r="AJ224" s="979"/>
      <c r="AK224" s="979"/>
      <c r="AL224" s="979"/>
      <c r="AM224" s="979"/>
      <c r="AN224" s="979"/>
      <c r="AO224" s="959"/>
      <c r="AP224" s="960"/>
      <c r="AQ224" s="961"/>
    </row>
  </sheetData>
  <sheetProtection algorithmName="SHA-512" hashValue="tQAvGmPEauBpcZVL7g9T42jjl5ktoEnxmE3awd5YG7xIUHiAP65IUTC9COipjrdmI9Z/g1StwX8nRk4OKwWQ+Q==" saltValue="YAwD6vaYQSPJwz01vPJMvQ==" spinCount="100000" sheet="1" selectLockedCells="1"/>
  <dataConsolidate/>
  <mergeCells count="830">
    <mergeCell ref="AO11:AQ12"/>
    <mergeCell ref="AO8:AP8"/>
    <mergeCell ref="C9:AH9"/>
    <mergeCell ref="B1:AQ1"/>
    <mergeCell ref="J2:AJ3"/>
    <mergeCell ref="AP2:AP3"/>
    <mergeCell ref="AL3:AO4"/>
    <mergeCell ref="K4:AI4"/>
    <mergeCell ref="K5:AI5"/>
    <mergeCell ref="AL5:AP5"/>
    <mergeCell ref="B14:C14"/>
    <mergeCell ref="D14:AG14"/>
    <mergeCell ref="AH14:AN14"/>
    <mergeCell ref="B15:C15"/>
    <mergeCell ref="D15:AG15"/>
    <mergeCell ref="AH15:AN15"/>
    <mergeCell ref="B13:C13"/>
    <mergeCell ref="AH13:AN13"/>
    <mergeCell ref="D6:E6"/>
    <mergeCell ref="C10:P10"/>
    <mergeCell ref="AK9:AN9"/>
    <mergeCell ref="AK8:AN8"/>
    <mergeCell ref="B11:C12"/>
    <mergeCell ref="D11:AG12"/>
    <mergeCell ref="AH11:AN12"/>
    <mergeCell ref="C8:AI8"/>
    <mergeCell ref="D13:AG13"/>
    <mergeCell ref="B18:C18"/>
    <mergeCell ref="D18:AG18"/>
    <mergeCell ref="AH18:AN18"/>
    <mergeCell ref="B19:C19"/>
    <mergeCell ref="D19:AG19"/>
    <mergeCell ref="AH19:AN19"/>
    <mergeCell ref="B16:C16"/>
    <mergeCell ref="D16:AG16"/>
    <mergeCell ref="AH16:AN16"/>
    <mergeCell ref="B17:C17"/>
    <mergeCell ref="D17:AG17"/>
    <mergeCell ref="AH17:AN17"/>
    <mergeCell ref="B22:C22"/>
    <mergeCell ref="D22:AG22"/>
    <mergeCell ref="AH22:AN22"/>
    <mergeCell ref="B23:C23"/>
    <mergeCell ref="D23:AG23"/>
    <mergeCell ref="AH23:AN23"/>
    <mergeCell ref="B20:C20"/>
    <mergeCell ref="D20:AG20"/>
    <mergeCell ref="AH20:AN20"/>
    <mergeCell ref="B21:C21"/>
    <mergeCell ref="D21:AG21"/>
    <mergeCell ref="AH21:AN21"/>
    <mergeCell ref="B26:C26"/>
    <mergeCell ref="D26:AG26"/>
    <mergeCell ref="AH26:AN26"/>
    <mergeCell ref="B27:C27"/>
    <mergeCell ref="D27:AG27"/>
    <mergeCell ref="AH27:AN27"/>
    <mergeCell ref="B24:C24"/>
    <mergeCell ref="D24:AG24"/>
    <mergeCell ref="AH24:AN24"/>
    <mergeCell ref="B25:C25"/>
    <mergeCell ref="D25:AG25"/>
    <mergeCell ref="AH25:AN25"/>
    <mergeCell ref="B30:C30"/>
    <mergeCell ref="D30:AG30"/>
    <mergeCell ref="AH30:AN30"/>
    <mergeCell ref="B31:C31"/>
    <mergeCell ref="D31:AG31"/>
    <mergeCell ref="AH31:AN31"/>
    <mergeCell ref="B28:C28"/>
    <mergeCell ref="D28:AG28"/>
    <mergeCell ref="AH28:AN28"/>
    <mergeCell ref="B29:C29"/>
    <mergeCell ref="D29:AG29"/>
    <mergeCell ref="AH29:AN29"/>
    <mergeCell ref="B34:C34"/>
    <mergeCell ref="D34:AG34"/>
    <mergeCell ref="AH34:AN34"/>
    <mergeCell ref="B35:C35"/>
    <mergeCell ref="D35:AG35"/>
    <mergeCell ref="AH35:AN35"/>
    <mergeCell ref="B32:C32"/>
    <mergeCell ref="D32:AG32"/>
    <mergeCell ref="AH32:AN32"/>
    <mergeCell ref="B33:C33"/>
    <mergeCell ref="D33:AG33"/>
    <mergeCell ref="AH33:AN33"/>
    <mergeCell ref="B38:C38"/>
    <mergeCell ref="D38:AG38"/>
    <mergeCell ref="AH38:AN38"/>
    <mergeCell ref="B39:C39"/>
    <mergeCell ref="D39:AG39"/>
    <mergeCell ref="AH39:AN39"/>
    <mergeCell ref="B36:C36"/>
    <mergeCell ref="D36:AG36"/>
    <mergeCell ref="AH36:AN36"/>
    <mergeCell ref="B37:C37"/>
    <mergeCell ref="D37:AG37"/>
    <mergeCell ref="AH37:AN37"/>
    <mergeCell ref="B42:C42"/>
    <mergeCell ref="D42:AG42"/>
    <mergeCell ref="AH42:AN42"/>
    <mergeCell ref="B43:C43"/>
    <mergeCell ref="D43:AG43"/>
    <mergeCell ref="AH43:AN43"/>
    <mergeCell ref="B40:C40"/>
    <mergeCell ref="D40:AG40"/>
    <mergeCell ref="AH40:AN40"/>
    <mergeCell ref="B41:C41"/>
    <mergeCell ref="D41:AG41"/>
    <mergeCell ref="AH41:AN41"/>
    <mergeCell ref="B46:C46"/>
    <mergeCell ref="D46:AG46"/>
    <mergeCell ref="AH46:AN46"/>
    <mergeCell ref="B47:C47"/>
    <mergeCell ref="D47:AG47"/>
    <mergeCell ref="AH47:AN47"/>
    <mergeCell ref="B44:C44"/>
    <mergeCell ref="D44:AG44"/>
    <mergeCell ref="AH44:AN44"/>
    <mergeCell ref="B45:C45"/>
    <mergeCell ref="D45:AG45"/>
    <mergeCell ref="AH45:AN45"/>
    <mergeCell ref="B50:C50"/>
    <mergeCell ref="D50:AG50"/>
    <mergeCell ref="AH50:AN50"/>
    <mergeCell ref="B51:C51"/>
    <mergeCell ref="D51:AG51"/>
    <mergeCell ref="AH51:AN51"/>
    <mergeCell ref="B48:C48"/>
    <mergeCell ref="D48:AG48"/>
    <mergeCell ref="AH48:AN48"/>
    <mergeCell ref="B49:C49"/>
    <mergeCell ref="D49:AG49"/>
    <mergeCell ref="AH49:AN49"/>
    <mergeCell ref="B54:C54"/>
    <mergeCell ref="D54:AG54"/>
    <mergeCell ref="AH54:AN54"/>
    <mergeCell ref="B55:C55"/>
    <mergeCell ref="D55:AG55"/>
    <mergeCell ref="AH55:AN55"/>
    <mergeCell ref="B52:C52"/>
    <mergeCell ref="D52:AG52"/>
    <mergeCell ref="AH52:AN52"/>
    <mergeCell ref="B53:C53"/>
    <mergeCell ref="D53:AG53"/>
    <mergeCell ref="AH53:AN53"/>
    <mergeCell ref="B58:C58"/>
    <mergeCell ref="D58:AG58"/>
    <mergeCell ref="AH58:AN58"/>
    <mergeCell ref="B59:C59"/>
    <mergeCell ref="D59:AG59"/>
    <mergeCell ref="AH59:AN59"/>
    <mergeCell ref="B56:C56"/>
    <mergeCell ref="D56:AG56"/>
    <mergeCell ref="AH56:AN56"/>
    <mergeCell ref="B57:C57"/>
    <mergeCell ref="D57:AG57"/>
    <mergeCell ref="AH57:AN57"/>
    <mergeCell ref="B62:C62"/>
    <mergeCell ref="D62:AG62"/>
    <mergeCell ref="AH62:AN62"/>
    <mergeCell ref="B65:C66"/>
    <mergeCell ref="AH65:AN66"/>
    <mergeCell ref="D65:AG66"/>
    <mergeCell ref="B60:C60"/>
    <mergeCell ref="D60:AG60"/>
    <mergeCell ref="AH60:AN60"/>
    <mergeCell ref="B61:C61"/>
    <mergeCell ref="D61:AG61"/>
    <mergeCell ref="AH61:AN61"/>
    <mergeCell ref="B69:C69"/>
    <mergeCell ref="D69:AG69"/>
    <mergeCell ref="AH69:AN69"/>
    <mergeCell ref="B70:C70"/>
    <mergeCell ref="D70:AG70"/>
    <mergeCell ref="AH70:AN70"/>
    <mergeCell ref="B67:C67"/>
    <mergeCell ref="D67:AG67"/>
    <mergeCell ref="AH67:AN67"/>
    <mergeCell ref="B68:C68"/>
    <mergeCell ref="D68:AG68"/>
    <mergeCell ref="AH68:AN68"/>
    <mergeCell ref="B73:C73"/>
    <mergeCell ref="D73:AG73"/>
    <mergeCell ref="AH73:AN73"/>
    <mergeCell ref="B74:C74"/>
    <mergeCell ref="D74:AG74"/>
    <mergeCell ref="AH74:AN74"/>
    <mergeCell ref="B71:C71"/>
    <mergeCell ref="D71:AG71"/>
    <mergeCell ref="AH71:AN71"/>
    <mergeCell ref="B72:C72"/>
    <mergeCell ref="D72:AG72"/>
    <mergeCell ref="AH72:AN72"/>
    <mergeCell ref="B77:C77"/>
    <mergeCell ref="D77:AG77"/>
    <mergeCell ref="AH77:AN77"/>
    <mergeCell ref="B78:C78"/>
    <mergeCell ref="D78:AG78"/>
    <mergeCell ref="AH78:AN78"/>
    <mergeCell ref="B75:C75"/>
    <mergeCell ref="D75:AG75"/>
    <mergeCell ref="AH75:AN75"/>
    <mergeCell ref="B76:C76"/>
    <mergeCell ref="D76:AG76"/>
    <mergeCell ref="AH76:AN76"/>
    <mergeCell ref="B81:C81"/>
    <mergeCell ref="D81:AG81"/>
    <mergeCell ref="AH81:AN81"/>
    <mergeCell ref="B82:C82"/>
    <mergeCell ref="D82:AG82"/>
    <mergeCell ref="AH82:AN82"/>
    <mergeCell ref="B79:C79"/>
    <mergeCell ref="D79:AG79"/>
    <mergeCell ref="AH79:AN79"/>
    <mergeCell ref="B80:C80"/>
    <mergeCell ref="D80:AG80"/>
    <mergeCell ref="AH80:AN80"/>
    <mergeCell ref="B85:C85"/>
    <mergeCell ref="D85:AG85"/>
    <mergeCell ref="AH85:AN85"/>
    <mergeCell ref="B86:C86"/>
    <mergeCell ref="D86:AG86"/>
    <mergeCell ref="AH86:AN86"/>
    <mergeCell ref="B83:C83"/>
    <mergeCell ref="D83:AG83"/>
    <mergeCell ref="AH83:AN83"/>
    <mergeCell ref="B84:C84"/>
    <mergeCell ref="D84:AG84"/>
    <mergeCell ref="AH84:AN84"/>
    <mergeCell ref="B89:C89"/>
    <mergeCell ref="D89:AG89"/>
    <mergeCell ref="AH89:AN89"/>
    <mergeCell ref="B90:C90"/>
    <mergeCell ref="D90:AG90"/>
    <mergeCell ref="AH90:AN90"/>
    <mergeCell ref="B87:C87"/>
    <mergeCell ref="D87:AG87"/>
    <mergeCell ref="AH87:AN87"/>
    <mergeCell ref="B88:C88"/>
    <mergeCell ref="D88:AG88"/>
    <mergeCell ref="AH88:AN88"/>
    <mergeCell ref="B93:C93"/>
    <mergeCell ref="D93:AG93"/>
    <mergeCell ref="AH93:AN93"/>
    <mergeCell ref="B94:C94"/>
    <mergeCell ref="D94:AG94"/>
    <mergeCell ref="AH94:AN94"/>
    <mergeCell ref="B91:C91"/>
    <mergeCell ref="D91:AG91"/>
    <mergeCell ref="AH91:AN91"/>
    <mergeCell ref="B92:C92"/>
    <mergeCell ref="D92:AG92"/>
    <mergeCell ref="AH92:AN92"/>
    <mergeCell ref="B97:C97"/>
    <mergeCell ref="D97:AG97"/>
    <mergeCell ref="AH97:AN97"/>
    <mergeCell ref="B98:C98"/>
    <mergeCell ref="D98:AG98"/>
    <mergeCell ref="AH98:AN98"/>
    <mergeCell ref="B95:C95"/>
    <mergeCell ref="D95:AG95"/>
    <mergeCell ref="AH95:AN95"/>
    <mergeCell ref="B96:C96"/>
    <mergeCell ref="D96:AG96"/>
    <mergeCell ref="AH96:AN96"/>
    <mergeCell ref="B101:C101"/>
    <mergeCell ref="D101:AG101"/>
    <mergeCell ref="AH101:AN101"/>
    <mergeCell ref="B102:C102"/>
    <mergeCell ref="D102:AG102"/>
    <mergeCell ref="AH102:AN102"/>
    <mergeCell ref="B99:C99"/>
    <mergeCell ref="D99:AG99"/>
    <mergeCell ref="AH99:AN99"/>
    <mergeCell ref="B100:C100"/>
    <mergeCell ref="D100:AG100"/>
    <mergeCell ref="AH100:AN100"/>
    <mergeCell ref="B105:C105"/>
    <mergeCell ref="D105:AG105"/>
    <mergeCell ref="AH105:AN105"/>
    <mergeCell ref="B106:C106"/>
    <mergeCell ref="D106:AG106"/>
    <mergeCell ref="AH106:AN106"/>
    <mergeCell ref="B103:C103"/>
    <mergeCell ref="D103:AG103"/>
    <mergeCell ref="AH103:AN103"/>
    <mergeCell ref="B104:C104"/>
    <mergeCell ref="D104:AG104"/>
    <mergeCell ref="AH104:AN104"/>
    <mergeCell ref="B109:C109"/>
    <mergeCell ref="D109:AG109"/>
    <mergeCell ref="AH109:AN109"/>
    <mergeCell ref="B110:C110"/>
    <mergeCell ref="D110:AG110"/>
    <mergeCell ref="AH110:AN110"/>
    <mergeCell ref="B107:C107"/>
    <mergeCell ref="D107:AG107"/>
    <mergeCell ref="AH107:AN107"/>
    <mergeCell ref="B108:C108"/>
    <mergeCell ref="D108:AG108"/>
    <mergeCell ref="AH108:AN108"/>
    <mergeCell ref="B113:C113"/>
    <mergeCell ref="D113:AG113"/>
    <mergeCell ref="AH113:AN113"/>
    <mergeCell ref="B114:C114"/>
    <mergeCell ref="D114:AG114"/>
    <mergeCell ref="AH114:AN114"/>
    <mergeCell ref="B111:C111"/>
    <mergeCell ref="D111:AG111"/>
    <mergeCell ref="AH111:AN111"/>
    <mergeCell ref="B112:C112"/>
    <mergeCell ref="D112:AG112"/>
    <mergeCell ref="AH112:AN112"/>
    <mergeCell ref="B119:C120"/>
    <mergeCell ref="AH119:AN120"/>
    <mergeCell ref="B121:C121"/>
    <mergeCell ref="D121:AG121"/>
    <mergeCell ref="AH121:AN121"/>
    <mergeCell ref="D119:AG120"/>
    <mergeCell ref="B115:C115"/>
    <mergeCell ref="D115:AG115"/>
    <mergeCell ref="AH115:AN115"/>
    <mergeCell ref="B116:C116"/>
    <mergeCell ref="D116:AG116"/>
    <mergeCell ref="AH116:AN116"/>
    <mergeCell ref="B124:C124"/>
    <mergeCell ref="D124:AG124"/>
    <mergeCell ref="AH124:AN124"/>
    <mergeCell ref="B125:C125"/>
    <mergeCell ref="D125:AG125"/>
    <mergeCell ref="AH125:AN125"/>
    <mergeCell ref="B122:C122"/>
    <mergeCell ref="D122:AG122"/>
    <mergeCell ref="AH122:AN122"/>
    <mergeCell ref="B123:C123"/>
    <mergeCell ref="D123:AG123"/>
    <mergeCell ref="AH123:AN123"/>
    <mergeCell ref="B128:C128"/>
    <mergeCell ref="D128:AG128"/>
    <mergeCell ref="AH128:AN128"/>
    <mergeCell ref="B129:C129"/>
    <mergeCell ref="D129:AG129"/>
    <mergeCell ref="AH129:AN129"/>
    <mergeCell ref="B126:C126"/>
    <mergeCell ref="D126:AG126"/>
    <mergeCell ref="AH126:AN126"/>
    <mergeCell ref="B127:C127"/>
    <mergeCell ref="D127:AG127"/>
    <mergeCell ref="AH127:AN127"/>
    <mergeCell ref="B132:C132"/>
    <mergeCell ref="D132:AG132"/>
    <mergeCell ref="AH132:AN132"/>
    <mergeCell ref="B133:C133"/>
    <mergeCell ref="D133:AG133"/>
    <mergeCell ref="AH133:AN133"/>
    <mergeCell ref="B130:C130"/>
    <mergeCell ref="D130:AG130"/>
    <mergeCell ref="AH130:AN130"/>
    <mergeCell ref="B131:C131"/>
    <mergeCell ref="D131:AG131"/>
    <mergeCell ref="AH131:AN131"/>
    <mergeCell ref="B136:C136"/>
    <mergeCell ref="D136:AG136"/>
    <mergeCell ref="AH136:AN136"/>
    <mergeCell ref="B137:C137"/>
    <mergeCell ref="D137:AG137"/>
    <mergeCell ref="AH137:AN137"/>
    <mergeCell ref="B134:C134"/>
    <mergeCell ref="D134:AG134"/>
    <mergeCell ref="AH134:AN134"/>
    <mergeCell ref="B135:C135"/>
    <mergeCell ref="D135:AG135"/>
    <mergeCell ref="AH135:AN135"/>
    <mergeCell ref="B140:C140"/>
    <mergeCell ref="D140:AG140"/>
    <mergeCell ref="AH140:AN140"/>
    <mergeCell ref="B141:C141"/>
    <mergeCell ref="D141:AG141"/>
    <mergeCell ref="AH141:AN141"/>
    <mergeCell ref="B138:C138"/>
    <mergeCell ref="D138:AG138"/>
    <mergeCell ref="AH138:AN138"/>
    <mergeCell ref="B139:C139"/>
    <mergeCell ref="D139:AG139"/>
    <mergeCell ref="AH139:AN139"/>
    <mergeCell ref="B144:C144"/>
    <mergeCell ref="D144:AG144"/>
    <mergeCell ref="AH144:AN144"/>
    <mergeCell ref="B145:C145"/>
    <mergeCell ref="D145:AG145"/>
    <mergeCell ref="AH145:AN145"/>
    <mergeCell ref="B142:C142"/>
    <mergeCell ref="D142:AG142"/>
    <mergeCell ref="AH142:AN142"/>
    <mergeCell ref="B143:C143"/>
    <mergeCell ref="D143:AG143"/>
    <mergeCell ref="AH143:AN143"/>
    <mergeCell ref="B148:C148"/>
    <mergeCell ref="D148:AG148"/>
    <mergeCell ref="AH148:AN148"/>
    <mergeCell ref="B149:C149"/>
    <mergeCell ref="D149:AG149"/>
    <mergeCell ref="AH149:AN149"/>
    <mergeCell ref="B146:C146"/>
    <mergeCell ref="D146:AG146"/>
    <mergeCell ref="AH146:AN146"/>
    <mergeCell ref="B147:C147"/>
    <mergeCell ref="D147:AG147"/>
    <mergeCell ref="AH147:AN147"/>
    <mergeCell ref="B152:C152"/>
    <mergeCell ref="D152:AG152"/>
    <mergeCell ref="AH152:AN152"/>
    <mergeCell ref="B153:C153"/>
    <mergeCell ref="D153:AG153"/>
    <mergeCell ref="AH153:AN153"/>
    <mergeCell ref="B150:C150"/>
    <mergeCell ref="D150:AG150"/>
    <mergeCell ref="AH150:AN150"/>
    <mergeCell ref="B151:C151"/>
    <mergeCell ref="D151:AG151"/>
    <mergeCell ref="AH151:AN151"/>
    <mergeCell ref="B156:C156"/>
    <mergeCell ref="D156:AG156"/>
    <mergeCell ref="AH156:AN156"/>
    <mergeCell ref="B157:C157"/>
    <mergeCell ref="D157:AG157"/>
    <mergeCell ref="AH157:AN157"/>
    <mergeCell ref="B154:C154"/>
    <mergeCell ref="D154:AG154"/>
    <mergeCell ref="AH154:AN154"/>
    <mergeCell ref="B155:C155"/>
    <mergeCell ref="D155:AG155"/>
    <mergeCell ref="AH155:AN155"/>
    <mergeCell ref="B160:C160"/>
    <mergeCell ref="D160:AG160"/>
    <mergeCell ref="AH160:AN160"/>
    <mergeCell ref="B161:C161"/>
    <mergeCell ref="D161:AG161"/>
    <mergeCell ref="AH161:AN161"/>
    <mergeCell ref="B158:C158"/>
    <mergeCell ref="D158:AG158"/>
    <mergeCell ref="AH158:AN158"/>
    <mergeCell ref="B159:C159"/>
    <mergeCell ref="D159:AG159"/>
    <mergeCell ref="AH159:AN159"/>
    <mergeCell ref="B164:C164"/>
    <mergeCell ref="D164:AG164"/>
    <mergeCell ref="AH164:AN164"/>
    <mergeCell ref="B165:C165"/>
    <mergeCell ref="D165:AG165"/>
    <mergeCell ref="AH165:AN165"/>
    <mergeCell ref="B162:C162"/>
    <mergeCell ref="D162:AG162"/>
    <mergeCell ref="AH162:AN162"/>
    <mergeCell ref="B163:C163"/>
    <mergeCell ref="D163:AG163"/>
    <mergeCell ref="AH163:AN163"/>
    <mergeCell ref="B168:C168"/>
    <mergeCell ref="D168:AG168"/>
    <mergeCell ref="AH168:AN168"/>
    <mergeCell ref="B169:C169"/>
    <mergeCell ref="D169:AG169"/>
    <mergeCell ref="AH169:AN169"/>
    <mergeCell ref="B166:C166"/>
    <mergeCell ref="D166:AG166"/>
    <mergeCell ref="AH166:AN166"/>
    <mergeCell ref="B167:C167"/>
    <mergeCell ref="D167:AG167"/>
    <mergeCell ref="AH167:AN167"/>
    <mergeCell ref="B175:C175"/>
    <mergeCell ref="D175:AG175"/>
    <mergeCell ref="AH175:AN175"/>
    <mergeCell ref="B176:C176"/>
    <mergeCell ref="D176:AG176"/>
    <mergeCell ref="AH176:AN176"/>
    <mergeCell ref="B170:C170"/>
    <mergeCell ref="D170:AG170"/>
    <mergeCell ref="AH170:AN170"/>
    <mergeCell ref="B173:C174"/>
    <mergeCell ref="AH173:AN174"/>
    <mergeCell ref="D173:AG174"/>
    <mergeCell ref="B179:C179"/>
    <mergeCell ref="D179:AG179"/>
    <mergeCell ref="AH179:AN179"/>
    <mergeCell ref="B180:C180"/>
    <mergeCell ref="D180:AG180"/>
    <mergeCell ref="AH180:AN180"/>
    <mergeCell ref="B177:C177"/>
    <mergeCell ref="D177:AG177"/>
    <mergeCell ref="AH177:AN177"/>
    <mergeCell ref="B178:C178"/>
    <mergeCell ref="D178:AG178"/>
    <mergeCell ref="AH178:AN178"/>
    <mergeCell ref="B183:C183"/>
    <mergeCell ref="D183:AG183"/>
    <mergeCell ref="AH183:AN183"/>
    <mergeCell ref="B184:C184"/>
    <mergeCell ref="D184:AG184"/>
    <mergeCell ref="AH184:AN184"/>
    <mergeCell ref="B181:C181"/>
    <mergeCell ref="D181:AG181"/>
    <mergeCell ref="AH181:AN181"/>
    <mergeCell ref="B182:C182"/>
    <mergeCell ref="D182:AG182"/>
    <mergeCell ref="AH182:AN182"/>
    <mergeCell ref="B187:C187"/>
    <mergeCell ref="D187:AG187"/>
    <mergeCell ref="AH187:AN187"/>
    <mergeCell ref="B188:C188"/>
    <mergeCell ref="D188:AG188"/>
    <mergeCell ref="AH188:AN188"/>
    <mergeCell ref="B185:C185"/>
    <mergeCell ref="D185:AG185"/>
    <mergeCell ref="AH185:AN185"/>
    <mergeCell ref="B186:C186"/>
    <mergeCell ref="D186:AG186"/>
    <mergeCell ref="AH186:AN186"/>
    <mergeCell ref="B191:C191"/>
    <mergeCell ref="D191:AG191"/>
    <mergeCell ref="AH191:AN191"/>
    <mergeCell ref="B192:C192"/>
    <mergeCell ref="D192:AG192"/>
    <mergeCell ref="AH192:AN192"/>
    <mergeCell ref="B189:C189"/>
    <mergeCell ref="D189:AG189"/>
    <mergeCell ref="AH189:AN189"/>
    <mergeCell ref="B190:C190"/>
    <mergeCell ref="D190:AG190"/>
    <mergeCell ref="AH190:AN190"/>
    <mergeCell ref="B195:C195"/>
    <mergeCell ref="D195:AG195"/>
    <mergeCell ref="AH195:AN195"/>
    <mergeCell ref="B196:C196"/>
    <mergeCell ref="D196:AG196"/>
    <mergeCell ref="AH196:AN196"/>
    <mergeCell ref="B193:C193"/>
    <mergeCell ref="D193:AG193"/>
    <mergeCell ref="AH193:AN193"/>
    <mergeCell ref="B194:C194"/>
    <mergeCell ref="D194:AG194"/>
    <mergeCell ref="AH194:AN194"/>
    <mergeCell ref="B199:C199"/>
    <mergeCell ref="D199:AG199"/>
    <mergeCell ref="AH199:AN199"/>
    <mergeCell ref="B200:C200"/>
    <mergeCell ref="D200:AG200"/>
    <mergeCell ref="AH200:AN200"/>
    <mergeCell ref="B197:C197"/>
    <mergeCell ref="D197:AG197"/>
    <mergeCell ref="AH197:AN197"/>
    <mergeCell ref="B198:C198"/>
    <mergeCell ref="D198:AG198"/>
    <mergeCell ref="AH198:AN198"/>
    <mergeCell ref="B203:C203"/>
    <mergeCell ref="D203:AG203"/>
    <mergeCell ref="AH203:AN203"/>
    <mergeCell ref="B204:C204"/>
    <mergeCell ref="D204:AG204"/>
    <mergeCell ref="AH204:AN204"/>
    <mergeCell ref="B201:C201"/>
    <mergeCell ref="D201:AG201"/>
    <mergeCell ref="AH201:AN201"/>
    <mergeCell ref="B202:C202"/>
    <mergeCell ref="D202:AG202"/>
    <mergeCell ref="AH202:AN202"/>
    <mergeCell ref="B207:C207"/>
    <mergeCell ref="D207:AG207"/>
    <mergeCell ref="AH207:AN207"/>
    <mergeCell ref="B208:C208"/>
    <mergeCell ref="D208:AG208"/>
    <mergeCell ref="AH208:AN208"/>
    <mergeCell ref="B205:C205"/>
    <mergeCell ref="D205:AG205"/>
    <mergeCell ref="AH205:AN205"/>
    <mergeCell ref="B206:C206"/>
    <mergeCell ref="D206:AG206"/>
    <mergeCell ref="AH206:AN206"/>
    <mergeCell ref="B211:C211"/>
    <mergeCell ref="D211:AG211"/>
    <mergeCell ref="AH211:AN211"/>
    <mergeCell ref="B212:C212"/>
    <mergeCell ref="D212:AG212"/>
    <mergeCell ref="AH212:AN212"/>
    <mergeCell ref="B209:C209"/>
    <mergeCell ref="D209:AG209"/>
    <mergeCell ref="AH209:AN209"/>
    <mergeCell ref="B210:C210"/>
    <mergeCell ref="D210:AG210"/>
    <mergeCell ref="AH210:AN210"/>
    <mergeCell ref="AH215:AN215"/>
    <mergeCell ref="B216:C216"/>
    <mergeCell ref="D216:AG216"/>
    <mergeCell ref="AH216:AN216"/>
    <mergeCell ref="B213:C213"/>
    <mergeCell ref="D213:AG213"/>
    <mergeCell ref="AH213:AN213"/>
    <mergeCell ref="B214:C214"/>
    <mergeCell ref="D214:AG214"/>
    <mergeCell ref="AH214:AN214"/>
    <mergeCell ref="B224:C224"/>
    <mergeCell ref="D224:AG224"/>
    <mergeCell ref="AH224:AN224"/>
    <mergeCell ref="B221:C221"/>
    <mergeCell ref="D221:AG221"/>
    <mergeCell ref="AH221:AN221"/>
    <mergeCell ref="B222:C222"/>
    <mergeCell ref="D222:AG222"/>
    <mergeCell ref="AH222:AN222"/>
    <mergeCell ref="B223:C223"/>
    <mergeCell ref="D223:AG223"/>
    <mergeCell ref="AH223:AN223"/>
    <mergeCell ref="AO223:AQ223"/>
    <mergeCell ref="B219:C219"/>
    <mergeCell ref="D219:AG219"/>
    <mergeCell ref="AH219:AN219"/>
    <mergeCell ref="AO219:AQ219"/>
    <mergeCell ref="B220:C220"/>
    <mergeCell ref="D220:AG220"/>
    <mergeCell ref="AH220:AN220"/>
    <mergeCell ref="AO220:AQ220"/>
    <mergeCell ref="AO222:AQ222"/>
    <mergeCell ref="AO221:AQ221"/>
    <mergeCell ref="B217:C217"/>
    <mergeCell ref="D217:AG217"/>
    <mergeCell ref="AH217:AN217"/>
    <mergeCell ref="AO217:AQ217"/>
    <mergeCell ref="B218:C218"/>
    <mergeCell ref="D218:AG218"/>
    <mergeCell ref="AO173:AQ174"/>
    <mergeCell ref="AH218:AN218"/>
    <mergeCell ref="B215:C215"/>
    <mergeCell ref="D215:AG215"/>
    <mergeCell ref="AO176:AQ176"/>
    <mergeCell ref="AO175:AQ175"/>
    <mergeCell ref="AO178:AQ178"/>
    <mergeCell ref="AO177:AQ177"/>
    <mergeCell ref="AO180:AQ180"/>
    <mergeCell ref="AO179:AQ179"/>
    <mergeCell ref="AO182:AQ182"/>
    <mergeCell ref="AO181:AQ181"/>
    <mergeCell ref="AO184:AQ184"/>
    <mergeCell ref="AO183:AQ183"/>
    <mergeCell ref="AO186:AQ186"/>
    <mergeCell ref="AO185:AQ185"/>
    <mergeCell ref="AO188:AQ188"/>
    <mergeCell ref="AO187:AQ187"/>
    <mergeCell ref="AO190:AQ190"/>
    <mergeCell ref="AO189:AQ189"/>
    <mergeCell ref="AO192:AQ192"/>
    <mergeCell ref="AO191:AQ191"/>
    <mergeCell ref="AO194:AQ194"/>
    <mergeCell ref="AO193:AQ193"/>
    <mergeCell ref="AO196:AQ196"/>
    <mergeCell ref="AO195:AQ195"/>
    <mergeCell ref="AO198:AQ198"/>
    <mergeCell ref="AO197:AQ197"/>
    <mergeCell ref="AO200:AQ200"/>
    <mergeCell ref="AO199:AQ199"/>
    <mergeCell ref="AO202:AQ202"/>
    <mergeCell ref="AO201:AQ201"/>
    <mergeCell ref="AO204:AQ204"/>
    <mergeCell ref="AO203:AQ203"/>
    <mergeCell ref="AO206:AQ206"/>
    <mergeCell ref="AO205:AQ205"/>
    <mergeCell ref="AO208:AQ208"/>
    <mergeCell ref="AO207:AQ207"/>
    <mergeCell ref="AO210:AQ210"/>
    <mergeCell ref="AO209:AQ209"/>
    <mergeCell ref="AO212:AQ212"/>
    <mergeCell ref="AO211:AQ211"/>
    <mergeCell ref="AO214:AQ214"/>
    <mergeCell ref="AO213:AQ213"/>
    <mergeCell ref="AO216:AQ216"/>
    <mergeCell ref="AO215:AQ215"/>
    <mergeCell ref="AO218:AQ218"/>
    <mergeCell ref="AO224:AQ224"/>
    <mergeCell ref="AO121:AQ121"/>
    <mergeCell ref="AO119:AQ120"/>
    <mergeCell ref="AO123:AQ123"/>
    <mergeCell ref="AO122:AQ122"/>
    <mergeCell ref="AO125:AQ125"/>
    <mergeCell ref="AO124:AQ124"/>
    <mergeCell ref="AO127:AQ127"/>
    <mergeCell ref="AO126:AQ126"/>
    <mergeCell ref="AO129:AQ129"/>
    <mergeCell ref="AO128:AQ128"/>
    <mergeCell ref="AO131:AQ131"/>
    <mergeCell ref="AO130:AQ130"/>
    <mergeCell ref="AO133:AQ133"/>
    <mergeCell ref="AO132:AQ132"/>
    <mergeCell ref="AO135:AQ135"/>
    <mergeCell ref="AO134:AQ134"/>
    <mergeCell ref="AO137:AQ137"/>
    <mergeCell ref="AO136:AQ136"/>
    <mergeCell ref="AO139:AQ139"/>
    <mergeCell ref="AO138:AQ138"/>
    <mergeCell ref="AO141:AQ141"/>
    <mergeCell ref="AO140:AQ140"/>
    <mergeCell ref="AO143:AQ143"/>
    <mergeCell ref="AO142:AQ142"/>
    <mergeCell ref="AO145:AQ145"/>
    <mergeCell ref="AO144:AQ144"/>
    <mergeCell ref="AO147:AQ147"/>
    <mergeCell ref="AO146:AQ146"/>
    <mergeCell ref="AO149:AQ149"/>
    <mergeCell ref="AO148:AQ148"/>
    <mergeCell ref="AO151:AQ151"/>
    <mergeCell ref="AO150:AQ150"/>
    <mergeCell ref="AO153:AQ153"/>
    <mergeCell ref="AO152:AQ152"/>
    <mergeCell ref="AO155:AQ155"/>
    <mergeCell ref="AO154:AQ154"/>
    <mergeCell ref="AO157:AQ157"/>
    <mergeCell ref="AO156:AQ156"/>
    <mergeCell ref="AO159:AQ159"/>
    <mergeCell ref="AO158:AQ158"/>
    <mergeCell ref="AO161:AQ161"/>
    <mergeCell ref="AO160:AQ160"/>
    <mergeCell ref="AO163:AQ163"/>
    <mergeCell ref="AO162:AQ162"/>
    <mergeCell ref="AO165:AQ165"/>
    <mergeCell ref="AO164:AQ164"/>
    <mergeCell ref="AO167:AQ167"/>
    <mergeCell ref="AO166:AQ166"/>
    <mergeCell ref="AO169:AQ169"/>
    <mergeCell ref="AO168:AQ168"/>
    <mergeCell ref="AO170:AQ170"/>
    <mergeCell ref="AO65:AQ66"/>
    <mergeCell ref="AO68:AQ68"/>
    <mergeCell ref="AO67:AQ67"/>
    <mergeCell ref="AO70:AQ70"/>
    <mergeCell ref="AO69:AQ69"/>
    <mergeCell ref="AO72:AQ72"/>
    <mergeCell ref="AO71:AQ71"/>
    <mergeCell ref="AO74:AQ74"/>
    <mergeCell ref="AO73:AQ73"/>
    <mergeCell ref="AO76:AQ76"/>
    <mergeCell ref="AO75:AQ75"/>
    <mergeCell ref="AO78:AQ78"/>
    <mergeCell ref="AO77:AQ77"/>
    <mergeCell ref="AO80:AQ80"/>
    <mergeCell ref="AO79:AQ79"/>
    <mergeCell ref="AO82:AQ82"/>
    <mergeCell ref="AO81:AQ81"/>
    <mergeCell ref="AO84:AQ84"/>
    <mergeCell ref="AO83:AQ83"/>
    <mergeCell ref="AO86:AQ86"/>
    <mergeCell ref="AO85:AQ85"/>
    <mergeCell ref="AO114:AQ114"/>
    <mergeCell ref="AO113:AQ113"/>
    <mergeCell ref="AO116:AQ116"/>
    <mergeCell ref="AO115:AQ115"/>
    <mergeCell ref="AO98:AQ98"/>
    <mergeCell ref="AO97:AQ97"/>
    <mergeCell ref="AO100:AQ100"/>
    <mergeCell ref="AO99:AQ99"/>
    <mergeCell ref="AO102:AQ102"/>
    <mergeCell ref="AO101:AQ101"/>
    <mergeCell ref="AO104:AQ104"/>
    <mergeCell ref="AO103:AQ103"/>
    <mergeCell ref="AO106:AQ106"/>
    <mergeCell ref="AO105:AQ105"/>
    <mergeCell ref="AO18:AQ18"/>
    <mergeCell ref="AO21:AQ21"/>
    <mergeCell ref="AO20:AQ20"/>
    <mergeCell ref="AO108:AQ108"/>
    <mergeCell ref="AO107:AQ107"/>
    <mergeCell ref="AO110:AQ110"/>
    <mergeCell ref="AO109:AQ109"/>
    <mergeCell ref="AO112:AQ112"/>
    <mergeCell ref="AO111:AQ111"/>
    <mergeCell ref="AO88:AQ88"/>
    <mergeCell ref="AO87:AQ87"/>
    <mergeCell ref="AO90:AQ90"/>
    <mergeCell ref="AO89:AQ89"/>
    <mergeCell ref="AO92:AQ92"/>
    <mergeCell ref="AO91:AQ91"/>
    <mergeCell ref="AO94:AQ94"/>
    <mergeCell ref="AO93:AQ93"/>
    <mergeCell ref="AO96:AQ96"/>
    <mergeCell ref="AO95:AQ95"/>
    <mergeCell ref="AO51:AQ51"/>
    <mergeCell ref="AO50:AQ50"/>
    <mergeCell ref="AO53:AQ53"/>
    <mergeCell ref="AO52:AQ52"/>
    <mergeCell ref="AO35:AQ35"/>
    <mergeCell ref="AO34:AQ34"/>
    <mergeCell ref="AO37:AQ37"/>
    <mergeCell ref="AO36:AQ36"/>
    <mergeCell ref="AO39:AQ39"/>
    <mergeCell ref="AO38:AQ38"/>
    <mergeCell ref="AO41:AQ41"/>
    <mergeCell ref="AO40:AQ40"/>
    <mergeCell ref="AO43:AQ43"/>
    <mergeCell ref="AO42:AQ42"/>
    <mergeCell ref="AO13:AQ13"/>
    <mergeCell ref="AO22:AQ22"/>
    <mergeCell ref="AO23:AQ23"/>
    <mergeCell ref="AO45:AQ45"/>
    <mergeCell ref="AO44:AQ44"/>
    <mergeCell ref="AO47:AQ47"/>
    <mergeCell ref="AO46:AQ46"/>
    <mergeCell ref="AO49:AQ49"/>
    <mergeCell ref="AO48:AQ48"/>
    <mergeCell ref="AO25:AQ25"/>
    <mergeCell ref="AO24:AQ24"/>
    <mergeCell ref="AO27:AQ27"/>
    <mergeCell ref="AO26:AQ26"/>
    <mergeCell ref="AO29:AQ29"/>
    <mergeCell ref="AO28:AQ28"/>
    <mergeCell ref="AO31:AQ31"/>
    <mergeCell ref="AO30:AQ30"/>
    <mergeCell ref="AO33:AQ33"/>
    <mergeCell ref="AO32:AQ32"/>
    <mergeCell ref="AO15:AQ15"/>
    <mergeCell ref="AO14:AQ14"/>
    <mergeCell ref="AO17:AQ17"/>
    <mergeCell ref="AO16:AQ16"/>
    <mergeCell ref="AO19:AQ19"/>
    <mergeCell ref="AO55:AQ55"/>
    <mergeCell ref="AO54:AQ54"/>
    <mergeCell ref="AO57:AQ57"/>
    <mergeCell ref="AO56:AQ56"/>
    <mergeCell ref="AO59:AQ59"/>
    <mergeCell ref="AO58:AQ58"/>
    <mergeCell ref="AO61:AQ61"/>
    <mergeCell ref="AO60:AQ60"/>
    <mergeCell ref="AO62:AQ62"/>
  </mergeCells>
  <conditionalFormatting sqref="AK8:AN9">
    <cfRule type="containsBlanks" dxfId="19" priority="2" stopIfTrue="1">
      <formula>LEN(TRIM(AK8))=0</formula>
    </cfRule>
  </conditionalFormatting>
  <dataValidations disablePrompts="1" count="4">
    <dataValidation allowBlank="1" sqref="B3" xr:uid="{801B8CE3-6C28-4F2C-8A8D-3D6163DAB400}"/>
    <dataValidation promptTitle="TIPO DE FICHA" prompt="Escolha o tipo de ficha a usar: análise ou reanálise." sqref="K4:K5" xr:uid="{7C7044C3-DD32-4E92-9747-D83DA5F28A5E}"/>
    <dataValidation type="textLength" allowBlank="1" showInputMessage="1" showErrorMessage="1" error="Não tem 11 dígitos" sqref="AH13:AN62 AH67:AN116 AH121:AN170 AH175:AN224" xr:uid="{E1BCBC39-77AC-4053-9B62-D8F110B312FB}">
      <formula1>11</formula1>
      <formula2>11</formula2>
    </dataValidation>
    <dataValidation type="list" allowBlank="1" showInputMessage="1" showErrorMessage="1" sqref="AO63:AQ64" xr:uid="{41341B6D-15DA-4BA3-84E8-7A11DCD9FCA0}">
      <formula1>"Não,sim"</formula1>
    </dataValidation>
  </dataValidations>
  <printOptions horizontalCentered="1"/>
  <pageMargins left="0.23622047244094491" right="0.23622047244094491" top="0.35433070866141736" bottom="0.35433070866141736" header="0.31496062992125984" footer="0.31496062992125984"/>
  <pageSetup paperSize="9" scale="23" orientation="portrait" r:id="rId1"/>
  <headerFooter scaleWithDoc="0" alignWithMargins="0"/>
  <rowBreaks count="1" manualBreakCount="1">
    <brk id="62" min="1" max="56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528303-B396-4DD8-ADB8-27C7D66F77B7}">
  <sheetPr>
    <tabColor theme="4" tint="-0.499984740745262"/>
    <pageSetUpPr fitToPage="1"/>
  </sheetPr>
  <dimension ref="A1:AZ232"/>
  <sheetViews>
    <sheetView showGridLines="0" showZeros="0" zoomScaleNormal="100" zoomScaleSheetLayoutView="45" workbookViewId="0">
      <pane xSplit="1" ySplit="12" topLeftCell="B13" activePane="bottomRight" state="frozen"/>
      <selection pane="topRight" activeCell="B1" sqref="B1"/>
      <selection pane="bottomLeft" activeCell="A14" sqref="A14"/>
      <selection pane="bottomRight" activeCell="D18" sqref="D18:AD18"/>
    </sheetView>
  </sheetViews>
  <sheetFormatPr defaultColWidth="8.7109375" defaultRowHeight="12.75" customHeight="1"/>
  <cols>
    <col min="1" max="1" width="0.85546875" style="107" customWidth="1"/>
    <col min="2" max="2" width="5.42578125" style="103" customWidth="1"/>
    <col min="3" max="3" width="2.42578125" style="119" customWidth="1"/>
    <col min="4" max="4" width="1.7109375" style="119" customWidth="1"/>
    <col min="5" max="5" width="2.7109375" style="119" customWidth="1"/>
    <col min="6" max="7" width="1.7109375" style="119" customWidth="1"/>
    <col min="8" max="8" width="3.140625" style="119" customWidth="1"/>
    <col min="9" max="15" width="1.7109375" style="119" customWidth="1"/>
    <col min="16" max="16" width="2.85546875" style="119" customWidth="1"/>
    <col min="17" max="17" width="1.42578125" style="119" customWidth="1"/>
    <col min="18" max="18" width="2.42578125" style="119" customWidth="1"/>
    <col min="19" max="21" width="1.7109375" style="119" customWidth="1"/>
    <col min="22" max="22" width="3.7109375" style="119" customWidth="1"/>
    <col min="23" max="27" width="1.7109375" style="119" customWidth="1"/>
    <col min="28" max="28" width="4.140625" style="119" customWidth="1"/>
    <col min="29" max="29" width="3" style="119" customWidth="1"/>
    <col min="30" max="30" width="3.140625" style="119" customWidth="1"/>
    <col min="31" max="31" width="2.7109375" style="119" customWidth="1"/>
    <col min="32" max="32" width="3.140625" style="119" customWidth="1"/>
    <col min="33" max="33" width="2.7109375" style="119" customWidth="1"/>
    <col min="34" max="34" width="2.42578125" style="119" customWidth="1"/>
    <col min="35" max="35" width="2.5703125" style="119" customWidth="1"/>
    <col min="36" max="36" width="4.42578125" style="119" customWidth="1"/>
    <col min="37" max="37" width="4.28515625" style="119" customWidth="1"/>
    <col min="38" max="38" width="1.7109375" style="119" customWidth="1"/>
    <col min="39" max="39" width="3.42578125" style="104" customWidth="1"/>
    <col min="40" max="40" width="5.140625" style="104" customWidth="1"/>
    <col min="41" max="41" width="8.7109375" style="104"/>
    <col min="42" max="42" width="5.28515625" style="104" customWidth="1"/>
    <col min="43" max="43" width="1.42578125" style="104" customWidth="1"/>
    <col min="44" max="44" width="15.7109375" style="104" customWidth="1"/>
    <col min="45" max="45" width="27.28515625" style="104" customWidth="1"/>
    <col min="46" max="16384" width="8.7109375" style="104"/>
  </cols>
  <sheetData>
    <row r="1" spans="2:52" s="102" customFormat="1" ht="4.5" customHeight="1" thickBot="1">
      <c r="B1" s="1022"/>
      <c r="C1" s="1022"/>
      <c r="D1" s="1022"/>
      <c r="E1" s="1022"/>
      <c r="F1" s="1022"/>
      <c r="G1" s="1022"/>
      <c r="H1" s="1022"/>
      <c r="I1" s="1022"/>
      <c r="J1" s="1022"/>
      <c r="K1" s="1022"/>
      <c r="L1" s="1022"/>
      <c r="M1" s="1022"/>
      <c r="N1" s="1022"/>
      <c r="O1" s="1022"/>
      <c r="P1" s="1022"/>
      <c r="Q1" s="1022"/>
      <c r="R1" s="1022"/>
      <c r="S1" s="1022"/>
      <c r="T1" s="1022"/>
      <c r="U1" s="1022"/>
      <c r="V1" s="1022"/>
      <c r="W1" s="1022"/>
      <c r="X1" s="1022"/>
      <c r="Y1" s="1022"/>
      <c r="Z1" s="1022"/>
      <c r="AA1" s="1022"/>
      <c r="AB1" s="1022"/>
      <c r="AC1" s="1022"/>
      <c r="AD1" s="1022"/>
      <c r="AE1" s="1022"/>
      <c r="AF1" s="1022"/>
      <c r="AG1" s="1022"/>
      <c r="AH1" s="1022"/>
      <c r="AI1" s="1022"/>
      <c r="AJ1" s="1022"/>
      <c r="AK1" s="1022"/>
      <c r="AL1" s="1022"/>
      <c r="AM1" s="1022"/>
      <c r="AN1" s="1022"/>
      <c r="AO1" s="1022"/>
      <c r="AP1" s="1022"/>
      <c r="AQ1" s="1022"/>
    </row>
    <row r="2" spans="2:52" ht="21.75" customHeight="1">
      <c r="B2" s="725"/>
      <c r="C2" s="726"/>
      <c r="D2" s="726"/>
      <c r="E2" s="726"/>
      <c r="F2" s="726"/>
      <c r="G2" s="726"/>
      <c r="H2" s="726"/>
      <c r="I2" s="726"/>
      <c r="J2" s="1023" t="s">
        <v>13948</v>
      </c>
      <c r="K2" s="1023"/>
      <c r="L2" s="1023"/>
      <c r="M2" s="1023"/>
      <c r="N2" s="1023"/>
      <c r="O2" s="1023"/>
      <c r="P2" s="1023"/>
      <c r="Q2" s="1023"/>
      <c r="R2" s="1023"/>
      <c r="S2" s="1023"/>
      <c r="T2" s="1023"/>
      <c r="U2" s="1023"/>
      <c r="V2" s="1023"/>
      <c r="W2" s="1023"/>
      <c r="X2" s="1023"/>
      <c r="Y2" s="1023"/>
      <c r="Z2" s="1023"/>
      <c r="AA2" s="1023"/>
      <c r="AB2" s="1023"/>
      <c r="AC2" s="1023"/>
      <c r="AD2" s="1023"/>
      <c r="AE2" s="1023"/>
      <c r="AF2" s="1023"/>
      <c r="AG2" s="1023"/>
      <c r="AH2" s="1023"/>
      <c r="AI2" s="1023"/>
      <c r="AJ2" s="1023"/>
      <c r="AK2" s="676"/>
      <c r="AL2" s="676"/>
      <c r="AM2" s="676"/>
      <c r="AN2" s="676"/>
      <c r="AO2" s="676"/>
      <c r="AP2" s="1025" t="s">
        <v>1</v>
      </c>
      <c r="AQ2" s="1051"/>
    </row>
    <row r="3" spans="2:52" s="106" customFormat="1" ht="10.5" customHeight="1">
      <c r="B3" s="184"/>
      <c r="C3" s="185"/>
      <c r="D3" s="185"/>
      <c r="E3" s="185"/>
      <c r="F3" s="185"/>
      <c r="G3" s="185"/>
      <c r="H3" s="185"/>
      <c r="I3" s="185"/>
      <c r="J3" s="1024"/>
      <c r="K3" s="1024"/>
      <c r="L3" s="1024"/>
      <c r="M3" s="1024"/>
      <c r="N3" s="1024"/>
      <c r="O3" s="1024"/>
      <c r="P3" s="1024"/>
      <c r="Q3" s="1024"/>
      <c r="R3" s="1024"/>
      <c r="S3" s="1024"/>
      <c r="T3" s="1024"/>
      <c r="U3" s="1024"/>
      <c r="V3" s="1024"/>
      <c r="W3" s="1024"/>
      <c r="X3" s="1024"/>
      <c r="Y3" s="1024"/>
      <c r="Z3" s="1024"/>
      <c r="AA3" s="1024"/>
      <c r="AB3" s="1024"/>
      <c r="AC3" s="1024"/>
      <c r="AD3" s="1024"/>
      <c r="AE3" s="1024"/>
      <c r="AF3" s="1024"/>
      <c r="AG3" s="1024"/>
      <c r="AH3" s="1024"/>
      <c r="AI3" s="1024"/>
      <c r="AJ3" s="1024"/>
      <c r="AK3" s="728"/>
      <c r="AL3" s="1049" t="s">
        <v>13992</v>
      </c>
      <c r="AM3" s="1027"/>
      <c r="AN3" s="1027"/>
      <c r="AO3" s="1027"/>
      <c r="AP3" s="1026"/>
      <c r="AQ3" s="1052"/>
    </row>
    <row r="4" spans="2:52" ht="17.25" customHeight="1">
      <c r="B4" s="729"/>
      <c r="C4" s="730"/>
      <c r="D4" s="730"/>
      <c r="E4" s="730"/>
      <c r="F4" s="730"/>
      <c r="G4" s="730"/>
      <c r="H4" s="730"/>
      <c r="I4" s="730"/>
      <c r="J4" s="730"/>
      <c r="K4" s="1028" t="s">
        <v>13950</v>
      </c>
      <c r="L4" s="1028"/>
      <c r="M4" s="1028"/>
      <c r="N4" s="1028"/>
      <c r="O4" s="1028"/>
      <c r="P4" s="1028"/>
      <c r="Q4" s="1028"/>
      <c r="R4" s="1028"/>
      <c r="S4" s="1028"/>
      <c r="T4" s="1028"/>
      <c r="U4" s="1028"/>
      <c r="V4" s="1028"/>
      <c r="W4" s="1028"/>
      <c r="X4" s="1028"/>
      <c r="Y4" s="1028"/>
      <c r="Z4" s="1028"/>
      <c r="AA4" s="1028"/>
      <c r="AB4" s="1028"/>
      <c r="AC4" s="1028"/>
      <c r="AD4" s="1028"/>
      <c r="AE4" s="1028"/>
      <c r="AF4" s="1028"/>
      <c r="AG4" s="1028"/>
      <c r="AH4" s="1028"/>
      <c r="AI4" s="1028"/>
      <c r="AJ4" s="676"/>
      <c r="AK4" s="728"/>
      <c r="AL4" s="1027"/>
      <c r="AM4" s="1027"/>
      <c r="AN4" s="1027"/>
      <c r="AO4" s="1027"/>
      <c r="AP4" s="676"/>
      <c r="AQ4" s="727"/>
    </row>
    <row r="5" spans="2:52" s="109" customFormat="1" ht="25.5" customHeight="1">
      <c r="B5" s="731"/>
      <c r="C5" s="728"/>
      <c r="D5" s="728"/>
      <c r="E5" s="728"/>
      <c r="F5" s="728"/>
      <c r="G5" s="728"/>
      <c r="H5" s="728"/>
      <c r="I5" s="728"/>
      <c r="J5" s="728"/>
      <c r="K5" s="1029" t="s">
        <v>100</v>
      </c>
      <c r="L5" s="1029"/>
      <c r="M5" s="1029"/>
      <c r="N5" s="1029"/>
      <c r="O5" s="1029"/>
      <c r="P5" s="1029"/>
      <c r="Q5" s="1029"/>
      <c r="R5" s="1029"/>
      <c r="S5" s="1029"/>
      <c r="T5" s="1029"/>
      <c r="U5" s="1029"/>
      <c r="V5" s="1029"/>
      <c r="W5" s="1029"/>
      <c r="X5" s="1029"/>
      <c r="Y5" s="1029"/>
      <c r="Z5" s="1029"/>
      <c r="AA5" s="1029"/>
      <c r="AB5" s="1029"/>
      <c r="AC5" s="1029"/>
      <c r="AD5" s="1029"/>
      <c r="AE5" s="1029"/>
      <c r="AF5" s="1029"/>
      <c r="AG5" s="1029"/>
      <c r="AH5" s="1029"/>
      <c r="AI5" s="1029"/>
      <c r="AJ5" s="676"/>
      <c r="AK5" s="732"/>
      <c r="AL5" s="1050" t="s">
        <v>13993</v>
      </c>
      <c r="AM5" s="1050"/>
      <c r="AN5" s="1050"/>
      <c r="AO5" s="1050"/>
      <c r="AP5" s="1050"/>
      <c r="AQ5" s="188"/>
    </row>
    <row r="6" spans="2:52" ht="3" customHeight="1" thickBot="1">
      <c r="B6" s="733"/>
      <c r="C6" s="734"/>
      <c r="D6" s="1015"/>
      <c r="E6" s="1015"/>
      <c r="F6" s="193"/>
      <c r="G6" s="193"/>
      <c r="H6" s="193"/>
      <c r="I6" s="193"/>
      <c r="J6" s="193"/>
      <c r="K6" s="193"/>
      <c r="L6" s="735"/>
      <c r="M6" s="193"/>
      <c r="N6" s="193"/>
      <c r="O6" s="193"/>
      <c r="P6" s="193"/>
      <c r="Q6" s="193"/>
      <c r="R6" s="193"/>
      <c r="S6" s="193"/>
      <c r="T6" s="193"/>
      <c r="U6" s="193"/>
      <c r="V6" s="193"/>
      <c r="W6" s="193"/>
      <c r="X6" s="193"/>
      <c r="Y6" s="193"/>
      <c r="Z6" s="193"/>
      <c r="AA6" s="193"/>
      <c r="AB6" s="193"/>
      <c r="AC6" s="193"/>
      <c r="AD6" s="193"/>
      <c r="AE6" s="193"/>
      <c r="AF6" s="193"/>
      <c r="AG6" s="193"/>
      <c r="AH6" s="193"/>
      <c r="AI6" s="193"/>
      <c r="AJ6" s="193"/>
      <c r="AK6" s="193"/>
      <c r="AL6" s="193"/>
      <c r="AM6" s="193"/>
      <c r="AN6" s="193"/>
      <c r="AO6" s="194"/>
      <c r="AP6" s="194"/>
      <c r="AQ6" s="195"/>
    </row>
    <row r="7" spans="2:52" ht="3" customHeight="1">
      <c r="B7" s="127"/>
      <c r="C7" s="112"/>
      <c r="D7" s="112"/>
      <c r="E7" s="112"/>
      <c r="F7" s="112"/>
      <c r="G7" s="112"/>
      <c r="H7" s="112"/>
      <c r="I7" s="112"/>
      <c r="J7" s="112"/>
      <c r="K7" s="112"/>
      <c r="L7" s="112"/>
      <c r="M7" s="112"/>
      <c r="N7" s="112"/>
      <c r="O7" s="112"/>
      <c r="P7" s="112"/>
      <c r="Q7" s="111"/>
      <c r="R7" s="111"/>
      <c r="S7" s="111"/>
      <c r="T7" s="111"/>
      <c r="U7" s="111"/>
      <c r="V7" s="111"/>
      <c r="W7" s="111"/>
      <c r="X7" s="111"/>
      <c r="Y7" s="111"/>
      <c r="Z7" s="111"/>
      <c r="AA7" s="111"/>
      <c r="AB7" s="111"/>
      <c r="AC7" s="111"/>
      <c r="AD7" s="283"/>
      <c r="AE7" s="112"/>
      <c r="AF7" s="111"/>
      <c r="AG7" s="111"/>
      <c r="AH7" s="111"/>
      <c r="AI7" s="111"/>
      <c r="AJ7" s="111"/>
      <c r="AK7" s="111"/>
      <c r="AL7" s="111"/>
      <c r="AM7" s="111"/>
      <c r="AN7" s="111"/>
      <c r="AO7" s="113"/>
      <c r="AP7" s="113"/>
      <c r="AQ7" s="113"/>
    </row>
    <row r="8" spans="2:52" ht="15.6" customHeight="1">
      <c r="B8" s="276" t="s">
        <v>3</v>
      </c>
      <c r="C8" s="1020" t="s">
        <v>4</v>
      </c>
      <c r="D8" s="1020"/>
      <c r="E8" s="1020"/>
      <c r="F8" s="1020"/>
      <c r="G8" s="1020"/>
      <c r="H8" s="1020"/>
      <c r="I8" s="1020"/>
      <c r="J8" s="1020"/>
      <c r="K8" s="1020"/>
      <c r="L8" s="1020"/>
      <c r="M8" s="1020"/>
      <c r="N8" s="1020"/>
      <c r="O8" s="1020"/>
      <c r="P8" s="1020"/>
      <c r="Q8" s="1020"/>
      <c r="R8" s="1020"/>
      <c r="S8" s="1020"/>
      <c r="T8" s="1020"/>
      <c r="U8" s="1020"/>
      <c r="V8" s="1020"/>
      <c r="W8" s="1020"/>
      <c r="X8" s="1020"/>
      <c r="Y8" s="1020"/>
      <c r="Z8" s="1020"/>
      <c r="AA8" s="1020"/>
      <c r="AB8" s="1020"/>
      <c r="AC8" s="1020"/>
      <c r="AD8" s="1020"/>
      <c r="AE8" s="1020"/>
      <c r="AF8" s="1020"/>
      <c r="AG8" s="1020"/>
      <c r="AH8" s="478"/>
      <c r="AI8" s="478"/>
      <c r="AJ8" s="478"/>
      <c r="AK8" s="1018" t="s">
        <v>13984</v>
      </c>
      <c r="AL8" s="1018"/>
      <c r="AM8" s="1018"/>
      <c r="AN8" s="1018"/>
      <c r="AO8" s="1018">
        <f>'PAG. MENSAL - IK'!AV12</f>
        <v>0</v>
      </c>
      <c r="AP8" s="1018"/>
      <c r="AQ8" s="737"/>
      <c r="AR8" s="738"/>
    </row>
    <row r="9" spans="2:52" s="125" customFormat="1" ht="19.149999999999999" customHeight="1">
      <c r="B9" s="197"/>
      <c r="C9" s="1021">
        <f>'PAG. MENSAL - IK'!E12</f>
        <v>0</v>
      </c>
      <c r="D9" s="1021"/>
      <c r="E9" s="1021"/>
      <c r="F9" s="1021"/>
      <c r="G9" s="1021"/>
      <c r="H9" s="1021"/>
      <c r="I9" s="1021"/>
      <c r="J9" s="1021"/>
      <c r="K9" s="1021"/>
      <c r="L9" s="1021"/>
      <c r="M9" s="1021"/>
      <c r="N9" s="1021"/>
      <c r="O9" s="1021"/>
      <c r="P9" s="1021"/>
      <c r="Q9" s="1021"/>
      <c r="R9" s="1021"/>
      <c r="S9" s="1021"/>
      <c r="T9" s="1021"/>
      <c r="U9" s="1021"/>
      <c r="V9" s="1021"/>
      <c r="W9" s="1021"/>
      <c r="X9" s="1021"/>
      <c r="Y9" s="1021"/>
      <c r="Z9" s="1021"/>
      <c r="AA9" s="1021"/>
      <c r="AB9" s="1021"/>
      <c r="AC9" s="1021"/>
      <c r="AD9" s="1021"/>
      <c r="AE9" s="1021"/>
      <c r="AF9" s="1021"/>
      <c r="AG9" s="1021"/>
      <c r="AH9" s="1021"/>
      <c r="AI9" s="630"/>
      <c r="AJ9" s="630"/>
      <c r="AK9" s="1017">
        <f>'PAG. MENSAL - IK'!AL12</f>
        <v>0</v>
      </c>
      <c r="AL9" s="1017"/>
      <c r="AM9" s="1017"/>
      <c r="AN9" s="1017"/>
      <c r="AO9" s="755"/>
      <c r="AQ9" s="128"/>
    </row>
    <row r="10" spans="2:52" s="131" customFormat="1" ht="13.15" customHeight="1">
      <c r="B10" s="277"/>
      <c r="C10" s="1016" t="s">
        <v>52</v>
      </c>
      <c r="D10" s="1016"/>
      <c r="E10" s="1016"/>
      <c r="F10" s="1016"/>
      <c r="G10" s="1016"/>
      <c r="H10" s="1016"/>
      <c r="I10" s="1016"/>
      <c r="J10" s="1016"/>
      <c r="K10" s="1016"/>
      <c r="L10" s="1016"/>
      <c r="M10" s="1016"/>
      <c r="N10" s="1016"/>
      <c r="O10" s="1016"/>
      <c r="P10" s="1016"/>
      <c r="Q10" s="278"/>
      <c r="R10" s="278"/>
      <c r="S10" s="278"/>
      <c r="T10" s="278"/>
      <c r="U10" s="278"/>
      <c r="V10" s="278"/>
      <c r="W10" s="278"/>
      <c r="X10" s="278"/>
      <c r="Y10" s="278"/>
      <c r="Z10" s="278"/>
      <c r="AA10" s="278"/>
      <c r="AB10" s="278"/>
      <c r="AC10" s="278"/>
      <c r="AD10" s="278"/>
      <c r="AE10" s="278"/>
      <c r="AF10" s="278"/>
      <c r="AG10" s="278"/>
      <c r="AH10" s="679"/>
      <c r="AI10" s="679"/>
      <c r="AJ10" s="679"/>
      <c r="AK10" s="736" t="s">
        <v>13952</v>
      </c>
      <c r="AL10" s="679"/>
      <c r="AM10" s="279"/>
      <c r="AO10" s="280"/>
      <c r="AP10" s="281"/>
      <c r="AQ10" s="282"/>
    </row>
    <row r="11" spans="2:52" ht="20.25" customHeight="1">
      <c r="B11" s="986" t="s">
        <v>53</v>
      </c>
      <c r="C11" s="987"/>
      <c r="D11" s="1041" t="s">
        <v>13987</v>
      </c>
      <c r="E11" s="1041"/>
      <c r="F11" s="1041"/>
      <c r="G11" s="1041"/>
      <c r="H11" s="1041"/>
      <c r="I11" s="1041"/>
      <c r="J11" s="1041"/>
      <c r="K11" s="1041"/>
      <c r="L11" s="1041"/>
      <c r="M11" s="1041"/>
      <c r="N11" s="1041"/>
      <c r="O11" s="1041"/>
      <c r="P11" s="1041"/>
      <c r="Q11" s="1041"/>
      <c r="R11" s="1041"/>
      <c r="S11" s="1041"/>
      <c r="T11" s="1041"/>
      <c r="U11" s="1041"/>
      <c r="V11" s="1041"/>
      <c r="W11" s="1041"/>
      <c r="X11" s="1041"/>
      <c r="Y11" s="1041"/>
      <c r="Z11" s="1041"/>
      <c r="AA11" s="1041"/>
      <c r="AB11" s="1041"/>
      <c r="AC11" s="1041"/>
      <c r="AD11" s="1041"/>
      <c r="AE11" s="1042" t="s">
        <v>8</v>
      </c>
      <c r="AF11" s="1043"/>
      <c r="AG11" s="1043"/>
      <c r="AH11" s="1044"/>
      <c r="AI11" s="1048" t="s">
        <v>13955</v>
      </c>
      <c r="AJ11" s="1048"/>
      <c r="AK11" s="1048"/>
      <c r="AL11" s="1042" t="s">
        <v>115</v>
      </c>
      <c r="AM11" s="1043"/>
      <c r="AN11" s="1043"/>
      <c r="AO11" s="1043"/>
      <c r="AP11" s="1043"/>
      <c r="AQ11" s="1044"/>
      <c r="AW11" s="284"/>
      <c r="AX11" s="284"/>
      <c r="AY11" s="284"/>
      <c r="AZ11" s="284"/>
    </row>
    <row r="12" spans="2:52" ht="34.15" customHeight="1">
      <c r="B12" s="988"/>
      <c r="C12" s="989"/>
      <c r="D12" s="1041"/>
      <c r="E12" s="1041"/>
      <c r="F12" s="1041"/>
      <c r="G12" s="1041"/>
      <c r="H12" s="1041"/>
      <c r="I12" s="1041"/>
      <c r="J12" s="1041"/>
      <c r="K12" s="1041"/>
      <c r="L12" s="1041"/>
      <c r="M12" s="1041"/>
      <c r="N12" s="1041"/>
      <c r="O12" s="1041"/>
      <c r="P12" s="1041"/>
      <c r="Q12" s="1041"/>
      <c r="R12" s="1041"/>
      <c r="S12" s="1041"/>
      <c r="T12" s="1041"/>
      <c r="U12" s="1041"/>
      <c r="V12" s="1041"/>
      <c r="W12" s="1041"/>
      <c r="X12" s="1041"/>
      <c r="Y12" s="1041"/>
      <c r="Z12" s="1041"/>
      <c r="AA12" s="1041"/>
      <c r="AB12" s="1041"/>
      <c r="AC12" s="1041"/>
      <c r="AD12" s="1041"/>
      <c r="AE12" s="1045"/>
      <c r="AF12" s="1046"/>
      <c r="AG12" s="1046"/>
      <c r="AH12" s="1047"/>
      <c r="AI12" s="1048"/>
      <c r="AJ12" s="1048"/>
      <c r="AK12" s="1048"/>
      <c r="AL12" s="1045"/>
      <c r="AM12" s="1046"/>
      <c r="AN12" s="1046"/>
      <c r="AO12" s="1046"/>
      <c r="AP12" s="1046"/>
      <c r="AQ12" s="1047"/>
      <c r="AW12" s="284"/>
      <c r="AX12" s="1040"/>
      <c r="AY12" s="1040"/>
      <c r="AZ12" s="284"/>
    </row>
    <row r="13" spans="2:52" s="106" customFormat="1" ht="15.75" customHeight="1">
      <c r="B13" s="1010">
        <v>1</v>
      </c>
      <c r="C13" s="1011"/>
      <c r="D13" s="1031"/>
      <c r="E13" s="1032"/>
      <c r="F13" s="1032"/>
      <c r="G13" s="1032"/>
      <c r="H13" s="1032"/>
      <c r="I13" s="1032"/>
      <c r="J13" s="1032"/>
      <c r="K13" s="1032"/>
      <c r="L13" s="1032"/>
      <c r="M13" s="1032"/>
      <c r="N13" s="1032"/>
      <c r="O13" s="1032"/>
      <c r="P13" s="1032"/>
      <c r="Q13" s="1032"/>
      <c r="R13" s="1032"/>
      <c r="S13" s="1032"/>
      <c r="T13" s="1032"/>
      <c r="U13" s="1032"/>
      <c r="V13" s="1032"/>
      <c r="W13" s="1032"/>
      <c r="X13" s="1032"/>
      <c r="Y13" s="1032"/>
      <c r="Z13" s="1032"/>
      <c r="AA13" s="1032"/>
      <c r="AB13" s="1032"/>
      <c r="AC13" s="1032"/>
      <c r="AD13" s="1033"/>
      <c r="AE13" s="1034"/>
      <c r="AF13" s="1034"/>
      <c r="AG13" s="1034"/>
      <c r="AH13" s="1034"/>
      <c r="AI13" s="1035"/>
      <c r="AJ13" s="1036"/>
      <c r="AK13" s="1037"/>
      <c r="AL13" s="1031"/>
      <c r="AM13" s="1032"/>
      <c r="AN13" s="1032"/>
      <c r="AO13" s="1032"/>
      <c r="AP13" s="1032"/>
      <c r="AQ13" s="1033"/>
      <c r="AW13" s="273"/>
      <c r="AX13" s="1040"/>
      <c r="AY13" s="1040"/>
      <c r="AZ13" s="273"/>
    </row>
    <row r="14" spans="2:52" s="106" customFormat="1" ht="15.75" customHeight="1">
      <c r="B14" s="964">
        <v>2</v>
      </c>
      <c r="C14" s="1006"/>
      <c r="D14" s="1031"/>
      <c r="E14" s="1032"/>
      <c r="F14" s="1032"/>
      <c r="G14" s="1032"/>
      <c r="H14" s="1032"/>
      <c r="I14" s="1032"/>
      <c r="J14" s="1032"/>
      <c r="K14" s="1032"/>
      <c r="L14" s="1032"/>
      <c r="M14" s="1032"/>
      <c r="N14" s="1032"/>
      <c r="O14" s="1032"/>
      <c r="P14" s="1032"/>
      <c r="Q14" s="1032"/>
      <c r="R14" s="1032"/>
      <c r="S14" s="1032"/>
      <c r="T14" s="1032"/>
      <c r="U14" s="1032"/>
      <c r="V14" s="1032"/>
      <c r="W14" s="1032"/>
      <c r="X14" s="1032"/>
      <c r="Y14" s="1032"/>
      <c r="Z14" s="1032"/>
      <c r="AA14" s="1032"/>
      <c r="AB14" s="1032"/>
      <c r="AC14" s="1032"/>
      <c r="AD14" s="1033"/>
      <c r="AE14" s="1034"/>
      <c r="AF14" s="1034"/>
      <c r="AG14" s="1034"/>
      <c r="AH14" s="1034"/>
      <c r="AI14" s="1035"/>
      <c r="AJ14" s="1036"/>
      <c r="AK14" s="1037"/>
      <c r="AL14" s="1031"/>
      <c r="AM14" s="1032"/>
      <c r="AN14" s="1032"/>
      <c r="AO14" s="1032"/>
      <c r="AP14" s="1032"/>
      <c r="AQ14" s="1033"/>
    </row>
    <row r="15" spans="2:52" s="106" customFormat="1" ht="15.75" customHeight="1">
      <c r="B15" s="964">
        <v>3</v>
      </c>
      <c r="C15" s="1006"/>
      <c r="D15" s="1031"/>
      <c r="E15" s="1032"/>
      <c r="F15" s="1032"/>
      <c r="G15" s="1032"/>
      <c r="H15" s="1032"/>
      <c r="I15" s="1032"/>
      <c r="J15" s="1032"/>
      <c r="K15" s="1032"/>
      <c r="L15" s="1032"/>
      <c r="M15" s="1032"/>
      <c r="N15" s="1032"/>
      <c r="O15" s="1032"/>
      <c r="P15" s="1032"/>
      <c r="Q15" s="1032"/>
      <c r="R15" s="1032"/>
      <c r="S15" s="1032"/>
      <c r="T15" s="1032"/>
      <c r="U15" s="1032"/>
      <c r="V15" s="1032"/>
      <c r="W15" s="1032"/>
      <c r="X15" s="1032"/>
      <c r="Y15" s="1032"/>
      <c r="Z15" s="1032"/>
      <c r="AA15" s="1032"/>
      <c r="AB15" s="1032"/>
      <c r="AC15" s="1032"/>
      <c r="AD15" s="1033"/>
      <c r="AE15" s="1034"/>
      <c r="AF15" s="1034"/>
      <c r="AG15" s="1034"/>
      <c r="AH15" s="1034"/>
      <c r="AI15" s="1035"/>
      <c r="AJ15" s="1036"/>
      <c r="AK15" s="1037"/>
      <c r="AL15" s="1031"/>
      <c r="AM15" s="1032"/>
      <c r="AN15" s="1032"/>
      <c r="AO15" s="1032"/>
      <c r="AP15" s="1032"/>
      <c r="AQ15" s="1033"/>
    </row>
    <row r="16" spans="2:52" s="106" customFormat="1" ht="15.75" customHeight="1">
      <c r="B16" s="964">
        <v>4</v>
      </c>
      <c r="C16" s="1006"/>
      <c r="D16" s="1031"/>
      <c r="E16" s="1032"/>
      <c r="F16" s="1032"/>
      <c r="G16" s="1032"/>
      <c r="H16" s="1032"/>
      <c r="I16" s="1032"/>
      <c r="J16" s="1032"/>
      <c r="K16" s="1032"/>
      <c r="L16" s="1032"/>
      <c r="M16" s="1032"/>
      <c r="N16" s="1032"/>
      <c r="O16" s="1032"/>
      <c r="P16" s="1032"/>
      <c r="Q16" s="1032"/>
      <c r="R16" s="1032"/>
      <c r="S16" s="1032"/>
      <c r="T16" s="1032"/>
      <c r="U16" s="1032"/>
      <c r="V16" s="1032"/>
      <c r="W16" s="1032"/>
      <c r="X16" s="1032"/>
      <c r="Y16" s="1032"/>
      <c r="Z16" s="1032"/>
      <c r="AA16" s="1032"/>
      <c r="AB16" s="1032"/>
      <c r="AC16" s="1032"/>
      <c r="AD16" s="1033"/>
      <c r="AE16" s="1034"/>
      <c r="AF16" s="1034"/>
      <c r="AG16" s="1034"/>
      <c r="AH16" s="1034"/>
      <c r="AI16" s="1035"/>
      <c r="AJ16" s="1036"/>
      <c r="AK16" s="1037"/>
      <c r="AL16" s="1031"/>
      <c r="AM16" s="1032"/>
      <c r="AN16" s="1032"/>
      <c r="AO16" s="1032"/>
      <c r="AP16" s="1032"/>
      <c r="AQ16" s="1033"/>
    </row>
    <row r="17" spans="2:43" s="106" customFormat="1" ht="15.75" customHeight="1">
      <c r="B17" s="964">
        <v>5</v>
      </c>
      <c r="C17" s="1006"/>
      <c r="D17" s="1031"/>
      <c r="E17" s="1032"/>
      <c r="F17" s="1032"/>
      <c r="G17" s="1032"/>
      <c r="H17" s="1032"/>
      <c r="I17" s="1032"/>
      <c r="J17" s="1032"/>
      <c r="K17" s="1032"/>
      <c r="L17" s="1032"/>
      <c r="M17" s="1032"/>
      <c r="N17" s="1032"/>
      <c r="O17" s="1032"/>
      <c r="P17" s="1032"/>
      <c r="Q17" s="1032"/>
      <c r="R17" s="1032"/>
      <c r="S17" s="1032"/>
      <c r="T17" s="1032"/>
      <c r="U17" s="1032"/>
      <c r="V17" s="1032"/>
      <c r="W17" s="1032"/>
      <c r="X17" s="1032"/>
      <c r="Y17" s="1032"/>
      <c r="Z17" s="1032"/>
      <c r="AA17" s="1032"/>
      <c r="AB17" s="1032"/>
      <c r="AC17" s="1032"/>
      <c r="AD17" s="1033"/>
      <c r="AE17" s="1034"/>
      <c r="AF17" s="1034"/>
      <c r="AG17" s="1034"/>
      <c r="AH17" s="1034"/>
      <c r="AI17" s="1035"/>
      <c r="AJ17" s="1036"/>
      <c r="AK17" s="1037"/>
      <c r="AL17" s="1031"/>
      <c r="AM17" s="1032"/>
      <c r="AN17" s="1032"/>
      <c r="AO17" s="1032"/>
      <c r="AP17" s="1032"/>
      <c r="AQ17" s="1033"/>
    </row>
    <row r="18" spans="2:43" s="106" customFormat="1" ht="15.75" customHeight="1">
      <c r="B18" s="964">
        <v>6</v>
      </c>
      <c r="C18" s="1006"/>
      <c r="D18" s="1031"/>
      <c r="E18" s="1032"/>
      <c r="F18" s="1032"/>
      <c r="G18" s="1032"/>
      <c r="H18" s="1032"/>
      <c r="I18" s="1032"/>
      <c r="J18" s="1032"/>
      <c r="K18" s="1032"/>
      <c r="L18" s="1032"/>
      <c r="M18" s="1032"/>
      <c r="N18" s="1032"/>
      <c r="O18" s="1032"/>
      <c r="P18" s="1032"/>
      <c r="Q18" s="1032"/>
      <c r="R18" s="1032"/>
      <c r="S18" s="1032"/>
      <c r="T18" s="1032"/>
      <c r="U18" s="1032"/>
      <c r="V18" s="1032"/>
      <c r="W18" s="1032"/>
      <c r="X18" s="1032"/>
      <c r="Y18" s="1032"/>
      <c r="Z18" s="1032"/>
      <c r="AA18" s="1032"/>
      <c r="AB18" s="1032"/>
      <c r="AC18" s="1032"/>
      <c r="AD18" s="1033"/>
      <c r="AE18" s="1034"/>
      <c r="AF18" s="1034"/>
      <c r="AG18" s="1034"/>
      <c r="AH18" s="1034"/>
      <c r="AI18" s="1035"/>
      <c r="AJ18" s="1036"/>
      <c r="AK18" s="1037"/>
      <c r="AL18" s="1031"/>
      <c r="AM18" s="1032"/>
      <c r="AN18" s="1032"/>
      <c r="AO18" s="1032"/>
      <c r="AP18" s="1032"/>
      <c r="AQ18" s="1033"/>
    </row>
    <row r="19" spans="2:43" s="106" customFormat="1" ht="15.75" customHeight="1">
      <c r="B19" s="964">
        <v>7</v>
      </c>
      <c r="C19" s="1006"/>
      <c r="D19" s="1031"/>
      <c r="E19" s="1032"/>
      <c r="F19" s="1032"/>
      <c r="G19" s="1032"/>
      <c r="H19" s="1032"/>
      <c r="I19" s="1032"/>
      <c r="J19" s="1032"/>
      <c r="K19" s="1032"/>
      <c r="L19" s="1032"/>
      <c r="M19" s="1032"/>
      <c r="N19" s="1032"/>
      <c r="O19" s="1032"/>
      <c r="P19" s="1032"/>
      <c r="Q19" s="1032"/>
      <c r="R19" s="1032"/>
      <c r="S19" s="1032"/>
      <c r="T19" s="1032"/>
      <c r="U19" s="1032"/>
      <c r="V19" s="1032"/>
      <c r="W19" s="1032"/>
      <c r="X19" s="1032"/>
      <c r="Y19" s="1032"/>
      <c r="Z19" s="1032"/>
      <c r="AA19" s="1032"/>
      <c r="AB19" s="1032"/>
      <c r="AC19" s="1032"/>
      <c r="AD19" s="1033"/>
      <c r="AE19" s="1034"/>
      <c r="AF19" s="1034"/>
      <c r="AG19" s="1034"/>
      <c r="AH19" s="1034"/>
      <c r="AI19" s="1035"/>
      <c r="AJ19" s="1036"/>
      <c r="AK19" s="1037"/>
      <c r="AL19" s="1031"/>
      <c r="AM19" s="1032"/>
      <c r="AN19" s="1032"/>
      <c r="AO19" s="1032"/>
      <c r="AP19" s="1032"/>
      <c r="AQ19" s="1033"/>
    </row>
    <row r="20" spans="2:43" s="106" customFormat="1" ht="15.75" customHeight="1">
      <c r="B20" s="964">
        <v>8</v>
      </c>
      <c r="C20" s="1006"/>
      <c r="D20" s="1031"/>
      <c r="E20" s="1032"/>
      <c r="F20" s="1032"/>
      <c r="G20" s="1032"/>
      <c r="H20" s="1032"/>
      <c r="I20" s="1032"/>
      <c r="J20" s="1032"/>
      <c r="K20" s="1032"/>
      <c r="L20" s="1032"/>
      <c r="M20" s="1032"/>
      <c r="N20" s="1032"/>
      <c r="O20" s="1032"/>
      <c r="P20" s="1032"/>
      <c r="Q20" s="1032"/>
      <c r="R20" s="1032"/>
      <c r="S20" s="1032"/>
      <c r="T20" s="1032"/>
      <c r="U20" s="1032"/>
      <c r="V20" s="1032"/>
      <c r="W20" s="1032"/>
      <c r="X20" s="1032"/>
      <c r="Y20" s="1032"/>
      <c r="Z20" s="1032"/>
      <c r="AA20" s="1032"/>
      <c r="AB20" s="1032"/>
      <c r="AC20" s="1032"/>
      <c r="AD20" s="1033"/>
      <c r="AE20" s="1034"/>
      <c r="AF20" s="1034"/>
      <c r="AG20" s="1034"/>
      <c r="AH20" s="1034"/>
      <c r="AI20" s="1035"/>
      <c r="AJ20" s="1036"/>
      <c r="AK20" s="1037"/>
      <c r="AL20" s="1031"/>
      <c r="AM20" s="1032"/>
      <c r="AN20" s="1032"/>
      <c r="AO20" s="1032"/>
      <c r="AP20" s="1032"/>
      <c r="AQ20" s="1033"/>
    </row>
    <row r="21" spans="2:43" s="106" customFormat="1" ht="15.75" customHeight="1">
      <c r="B21" s="964">
        <v>9</v>
      </c>
      <c r="C21" s="1006"/>
      <c r="D21" s="1031"/>
      <c r="E21" s="1032"/>
      <c r="F21" s="1032"/>
      <c r="G21" s="1032"/>
      <c r="H21" s="1032"/>
      <c r="I21" s="1032"/>
      <c r="J21" s="1032"/>
      <c r="K21" s="1032"/>
      <c r="L21" s="1032"/>
      <c r="M21" s="1032"/>
      <c r="N21" s="1032"/>
      <c r="O21" s="1032"/>
      <c r="P21" s="1032"/>
      <c r="Q21" s="1032"/>
      <c r="R21" s="1032"/>
      <c r="S21" s="1032"/>
      <c r="T21" s="1032"/>
      <c r="U21" s="1032"/>
      <c r="V21" s="1032"/>
      <c r="W21" s="1032"/>
      <c r="X21" s="1032"/>
      <c r="Y21" s="1032"/>
      <c r="Z21" s="1032"/>
      <c r="AA21" s="1032"/>
      <c r="AB21" s="1032"/>
      <c r="AC21" s="1032"/>
      <c r="AD21" s="1033"/>
      <c r="AE21" s="1034"/>
      <c r="AF21" s="1034"/>
      <c r="AG21" s="1034"/>
      <c r="AH21" s="1034"/>
      <c r="AI21" s="1035"/>
      <c r="AJ21" s="1036"/>
      <c r="AK21" s="1037"/>
      <c r="AL21" s="1031"/>
      <c r="AM21" s="1032"/>
      <c r="AN21" s="1032"/>
      <c r="AO21" s="1032"/>
      <c r="AP21" s="1032"/>
      <c r="AQ21" s="1033"/>
    </row>
    <row r="22" spans="2:43" s="106" customFormat="1" ht="15.75" customHeight="1">
      <c r="B22" s="964">
        <v>10</v>
      </c>
      <c r="C22" s="1006"/>
      <c r="D22" s="1031"/>
      <c r="E22" s="1032"/>
      <c r="F22" s="1032"/>
      <c r="G22" s="1032"/>
      <c r="H22" s="1032"/>
      <c r="I22" s="1032"/>
      <c r="J22" s="1032"/>
      <c r="K22" s="1032"/>
      <c r="L22" s="1032"/>
      <c r="M22" s="1032"/>
      <c r="N22" s="1032"/>
      <c r="O22" s="1032"/>
      <c r="P22" s="1032"/>
      <c r="Q22" s="1032"/>
      <c r="R22" s="1032"/>
      <c r="S22" s="1032"/>
      <c r="T22" s="1032"/>
      <c r="U22" s="1032"/>
      <c r="V22" s="1032"/>
      <c r="W22" s="1032"/>
      <c r="X22" s="1032"/>
      <c r="Y22" s="1032"/>
      <c r="Z22" s="1032"/>
      <c r="AA22" s="1032"/>
      <c r="AB22" s="1032"/>
      <c r="AC22" s="1032"/>
      <c r="AD22" s="1033"/>
      <c r="AE22" s="1034"/>
      <c r="AF22" s="1034"/>
      <c r="AG22" s="1034"/>
      <c r="AH22" s="1034"/>
      <c r="AI22" s="1035"/>
      <c r="AJ22" s="1036"/>
      <c r="AK22" s="1037"/>
      <c r="AL22" s="1031"/>
      <c r="AM22" s="1032"/>
      <c r="AN22" s="1032"/>
      <c r="AO22" s="1032"/>
      <c r="AP22" s="1032"/>
      <c r="AQ22" s="1033"/>
    </row>
    <row r="23" spans="2:43" s="106" customFormat="1" ht="15.75" customHeight="1">
      <c r="B23" s="964">
        <v>11</v>
      </c>
      <c r="C23" s="965"/>
      <c r="D23" s="1031"/>
      <c r="E23" s="1032"/>
      <c r="F23" s="1032"/>
      <c r="G23" s="1032"/>
      <c r="H23" s="1032"/>
      <c r="I23" s="1032"/>
      <c r="J23" s="1032"/>
      <c r="K23" s="1032"/>
      <c r="L23" s="1032"/>
      <c r="M23" s="1032"/>
      <c r="N23" s="1032"/>
      <c r="O23" s="1032"/>
      <c r="P23" s="1032"/>
      <c r="Q23" s="1032"/>
      <c r="R23" s="1032"/>
      <c r="S23" s="1032"/>
      <c r="T23" s="1032"/>
      <c r="U23" s="1032"/>
      <c r="V23" s="1032"/>
      <c r="W23" s="1032"/>
      <c r="X23" s="1032"/>
      <c r="Y23" s="1032"/>
      <c r="Z23" s="1032"/>
      <c r="AA23" s="1032"/>
      <c r="AB23" s="1032"/>
      <c r="AC23" s="1032"/>
      <c r="AD23" s="1033"/>
      <c r="AE23" s="1034"/>
      <c r="AF23" s="1034"/>
      <c r="AG23" s="1034"/>
      <c r="AH23" s="1034"/>
      <c r="AI23" s="1035"/>
      <c r="AJ23" s="1036"/>
      <c r="AK23" s="1037"/>
      <c r="AL23" s="1031"/>
      <c r="AM23" s="1032"/>
      <c r="AN23" s="1032"/>
      <c r="AO23" s="1032"/>
      <c r="AP23" s="1032"/>
      <c r="AQ23" s="1033"/>
    </row>
    <row r="24" spans="2:43" s="106" customFormat="1" ht="15.75" customHeight="1">
      <c r="B24" s="964">
        <v>12</v>
      </c>
      <c r="C24" s="965"/>
      <c r="D24" s="1031"/>
      <c r="E24" s="1032"/>
      <c r="F24" s="1032"/>
      <c r="G24" s="1032"/>
      <c r="H24" s="1032"/>
      <c r="I24" s="1032"/>
      <c r="J24" s="1032"/>
      <c r="K24" s="1032"/>
      <c r="L24" s="1032"/>
      <c r="M24" s="1032"/>
      <c r="N24" s="1032"/>
      <c r="O24" s="1032"/>
      <c r="P24" s="1032"/>
      <c r="Q24" s="1032"/>
      <c r="R24" s="1032"/>
      <c r="S24" s="1032"/>
      <c r="T24" s="1032"/>
      <c r="U24" s="1032"/>
      <c r="V24" s="1032"/>
      <c r="W24" s="1032"/>
      <c r="X24" s="1032"/>
      <c r="Y24" s="1032"/>
      <c r="Z24" s="1032"/>
      <c r="AA24" s="1032"/>
      <c r="AB24" s="1032"/>
      <c r="AC24" s="1032"/>
      <c r="AD24" s="1033"/>
      <c r="AE24" s="1034"/>
      <c r="AF24" s="1034"/>
      <c r="AG24" s="1034"/>
      <c r="AH24" s="1034"/>
      <c r="AI24" s="1035"/>
      <c r="AJ24" s="1036"/>
      <c r="AK24" s="1037"/>
      <c r="AL24" s="1031"/>
      <c r="AM24" s="1032"/>
      <c r="AN24" s="1032"/>
      <c r="AO24" s="1032"/>
      <c r="AP24" s="1032"/>
      <c r="AQ24" s="1033"/>
    </row>
    <row r="25" spans="2:43" s="106" customFormat="1" ht="15.75" customHeight="1">
      <c r="B25" s="964">
        <v>13</v>
      </c>
      <c r="C25" s="965"/>
      <c r="D25" s="1031"/>
      <c r="E25" s="1032"/>
      <c r="F25" s="1032"/>
      <c r="G25" s="1032"/>
      <c r="H25" s="1032"/>
      <c r="I25" s="1032"/>
      <c r="J25" s="1032"/>
      <c r="K25" s="1032"/>
      <c r="L25" s="1032"/>
      <c r="M25" s="1032"/>
      <c r="N25" s="1032"/>
      <c r="O25" s="1032"/>
      <c r="P25" s="1032"/>
      <c r="Q25" s="1032"/>
      <c r="R25" s="1032"/>
      <c r="S25" s="1032"/>
      <c r="T25" s="1032"/>
      <c r="U25" s="1032"/>
      <c r="V25" s="1032"/>
      <c r="W25" s="1032"/>
      <c r="X25" s="1032"/>
      <c r="Y25" s="1032"/>
      <c r="Z25" s="1032"/>
      <c r="AA25" s="1032"/>
      <c r="AB25" s="1032"/>
      <c r="AC25" s="1032"/>
      <c r="AD25" s="1033"/>
      <c r="AE25" s="1034"/>
      <c r="AF25" s="1034"/>
      <c r="AG25" s="1034"/>
      <c r="AH25" s="1034"/>
      <c r="AI25" s="1035"/>
      <c r="AJ25" s="1036"/>
      <c r="AK25" s="1037"/>
      <c r="AL25" s="1031"/>
      <c r="AM25" s="1032"/>
      <c r="AN25" s="1032"/>
      <c r="AO25" s="1032"/>
      <c r="AP25" s="1032"/>
      <c r="AQ25" s="1033"/>
    </row>
    <row r="26" spans="2:43" s="106" customFormat="1" ht="15.75" customHeight="1">
      <c r="B26" s="964">
        <v>14</v>
      </c>
      <c r="C26" s="965"/>
      <c r="D26" s="1031"/>
      <c r="E26" s="1032"/>
      <c r="F26" s="1032"/>
      <c r="G26" s="1032"/>
      <c r="H26" s="1032"/>
      <c r="I26" s="1032"/>
      <c r="J26" s="1032"/>
      <c r="K26" s="1032"/>
      <c r="L26" s="1032"/>
      <c r="M26" s="1032"/>
      <c r="N26" s="1032"/>
      <c r="O26" s="1032"/>
      <c r="P26" s="1032"/>
      <c r="Q26" s="1032"/>
      <c r="R26" s="1032"/>
      <c r="S26" s="1032"/>
      <c r="T26" s="1032"/>
      <c r="U26" s="1032"/>
      <c r="V26" s="1032"/>
      <c r="W26" s="1032"/>
      <c r="X26" s="1032"/>
      <c r="Y26" s="1032"/>
      <c r="Z26" s="1032"/>
      <c r="AA26" s="1032"/>
      <c r="AB26" s="1032"/>
      <c r="AC26" s="1032"/>
      <c r="AD26" s="1033"/>
      <c r="AE26" s="1034"/>
      <c r="AF26" s="1034"/>
      <c r="AG26" s="1034"/>
      <c r="AH26" s="1034"/>
      <c r="AI26" s="1035"/>
      <c r="AJ26" s="1036"/>
      <c r="AK26" s="1037"/>
      <c r="AL26" s="1031"/>
      <c r="AM26" s="1032"/>
      <c r="AN26" s="1032"/>
      <c r="AO26" s="1032"/>
      <c r="AP26" s="1032"/>
      <c r="AQ26" s="1033"/>
    </row>
    <row r="27" spans="2:43" s="106" customFormat="1" ht="15.75" customHeight="1">
      <c r="B27" s="964">
        <v>15</v>
      </c>
      <c r="C27" s="965"/>
      <c r="D27" s="1031"/>
      <c r="E27" s="1032"/>
      <c r="F27" s="1032"/>
      <c r="G27" s="1032"/>
      <c r="H27" s="1032"/>
      <c r="I27" s="1032"/>
      <c r="J27" s="1032"/>
      <c r="K27" s="1032"/>
      <c r="L27" s="1032"/>
      <c r="M27" s="1032"/>
      <c r="N27" s="1032"/>
      <c r="O27" s="1032"/>
      <c r="P27" s="1032"/>
      <c r="Q27" s="1032"/>
      <c r="R27" s="1032"/>
      <c r="S27" s="1032"/>
      <c r="T27" s="1032"/>
      <c r="U27" s="1032"/>
      <c r="V27" s="1032"/>
      <c r="W27" s="1032"/>
      <c r="X27" s="1032"/>
      <c r="Y27" s="1032"/>
      <c r="Z27" s="1032"/>
      <c r="AA27" s="1032"/>
      <c r="AB27" s="1032"/>
      <c r="AC27" s="1032"/>
      <c r="AD27" s="1033"/>
      <c r="AE27" s="1034"/>
      <c r="AF27" s="1034"/>
      <c r="AG27" s="1034"/>
      <c r="AH27" s="1034"/>
      <c r="AI27" s="1035"/>
      <c r="AJ27" s="1036"/>
      <c r="AK27" s="1037"/>
      <c r="AL27" s="1031"/>
      <c r="AM27" s="1032"/>
      <c r="AN27" s="1032"/>
      <c r="AO27" s="1032"/>
      <c r="AP27" s="1032"/>
      <c r="AQ27" s="1033"/>
    </row>
    <row r="28" spans="2:43" s="106" customFormat="1" ht="15.75" customHeight="1">
      <c r="B28" s="964">
        <v>16</v>
      </c>
      <c r="C28" s="965"/>
      <c r="D28" s="1031"/>
      <c r="E28" s="1032"/>
      <c r="F28" s="1032"/>
      <c r="G28" s="1032"/>
      <c r="H28" s="1032"/>
      <c r="I28" s="1032"/>
      <c r="J28" s="1032"/>
      <c r="K28" s="1032"/>
      <c r="L28" s="1032"/>
      <c r="M28" s="1032"/>
      <c r="N28" s="1032"/>
      <c r="O28" s="1032"/>
      <c r="P28" s="1032"/>
      <c r="Q28" s="1032"/>
      <c r="R28" s="1032"/>
      <c r="S28" s="1032"/>
      <c r="T28" s="1032"/>
      <c r="U28" s="1032"/>
      <c r="V28" s="1032"/>
      <c r="W28" s="1032"/>
      <c r="X28" s="1032"/>
      <c r="Y28" s="1032"/>
      <c r="Z28" s="1032"/>
      <c r="AA28" s="1032"/>
      <c r="AB28" s="1032"/>
      <c r="AC28" s="1032"/>
      <c r="AD28" s="1033"/>
      <c r="AE28" s="1034"/>
      <c r="AF28" s="1034"/>
      <c r="AG28" s="1034"/>
      <c r="AH28" s="1034"/>
      <c r="AI28" s="1035"/>
      <c r="AJ28" s="1036"/>
      <c r="AK28" s="1037"/>
      <c r="AL28" s="1031"/>
      <c r="AM28" s="1032"/>
      <c r="AN28" s="1032"/>
      <c r="AO28" s="1032"/>
      <c r="AP28" s="1032"/>
      <c r="AQ28" s="1033"/>
    </row>
    <row r="29" spans="2:43" s="106" customFormat="1" ht="15.75" customHeight="1">
      <c r="B29" s="964">
        <v>17</v>
      </c>
      <c r="C29" s="965"/>
      <c r="D29" s="1031"/>
      <c r="E29" s="1032"/>
      <c r="F29" s="1032"/>
      <c r="G29" s="1032"/>
      <c r="H29" s="1032"/>
      <c r="I29" s="1032"/>
      <c r="J29" s="1032"/>
      <c r="K29" s="1032"/>
      <c r="L29" s="1032"/>
      <c r="M29" s="1032"/>
      <c r="N29" s="1032"/>
      <c r="O29" s="1032"/>
      <c r="P29" s="1032"/>
      <c r="Q29" s="1032"/>
      <c r="R29" s="1032"/>
      <c r="S29" s="1032"/>
      <c r="T29" s="1032"/>
      <c r="U29" s="1032"/>
      <c r="V29" s="1032"/>
      <c r="W29" s="1032"/>
      <c r="X29" s="1032"/>
      <c r="Y29" s="1032"/>
      <c r="Z29" s="1032"/>
      <c r="AA29" s="1032"/>
      <c r="AB29" s="1032"/>
      <c r="AC29" s="1032"/>
      <c r="AD29" s="1033"/>
      <c r="AE29" s="1034"/>
      <c r="AF29" s="1034"/>
      <c r="AG29" s="1034"/>
      <c r="AH29" s="1034"/>
      <c r="AI29" s="1035"/>
      <c r="AJ29" s="1036"/>
      <c r="AK29" s="1037"/>
      <c r="AL29" s="1031"/>
      <c r="AM29" s="1032"/>
      <c r="AN29" s="1032"/>
      <c r="AO29" s="1032"/>
      <c r="AP29" s="1032"/>
      <c r="AQ29" s="1033"/>
    </row>
    <row r="30" spans="2:43" s="106" customFormat="1" ht="15.75" customHeight="1">
      <c r="B30" s="964">
        <v>18</v>
      </c>
      <c r="C30" s="965"/>
      <c r="D30" s="1031"/>
      <c r="E30" s="1032"/>
      <c r="F30" s="1032"/>
      <c r="G30" s="1032"/>
      <c r="H30" s="1032"/>
      <c r="I30" s="1032"/>
      <c r="J30" s="1032"/>
      <c r="K30" s="1032"/>
      <c r="L30" s="1032"/>
      <c r="M30" s="1032"/>
      <c r="N30" s="1032"/>
      <c r="O30" s="1032"/>
      <c r="P30" s="1032"/>
      <c r="Q30" s="1032"/>
      <c r="R30" s="1032"/>
      <c r="S30" s="1032"/>
      <c r="T30" s="1032"/>
      <c r="U30" s="1032"/>
      <c r="V30" s="1032"/>
      <c r="W30" s="1032"/>
      <c r="X30" s="1032"/>
      <c r="Y30" s="1032"/>
      <c r="Z30" s="1032"/>
      <c r="AA30" s="1032"/>
      <c r="AB30" s="1032"/>
      <c r="AC30" s="1032"/>
      <c r="AD30" s="1033"/>
      <c r="AE30" s="1034"/>
      <c r="AF30" s="1034"/>
      <c r="AG30" s="1034"/>
      <c r="AH30" s="1034"/>
      <c r="AI30" s="1035"/>
      <c r="AJ30" s="1036"/>
      <c r="AK30" s="1037"/>
      <c r="AL30" s="1031"/>
      <c r="AM30" s="1032"/>
      <c r="AN30" s="1032"/>
      <c r="AO30" s="1032"/>
      <c r="AP30" s="1032"/>
      <c r="AQ30" s="1033"/>
    </row>
    <row r="31" spans="2:43" s="106" customFormat="1" ht="15.75" customHeight="1">
      <c r="B31" s="964">
        <v>19</v>
      </c>
      <c r="C31" s="965"/>
      <c r="D31" s="1031"/>
      <c r="E31" s="1032"/>
      <c r="F31" s="1032"/>
      <c r="G31" s="1032"/>
      <c r="H31" s="1032"/>
      <c r="I31" s="1032"/>
      <c r="J31" s="1032"/>
      <c r="K31" s="1032"/>
      <c r="L31" s="1032"/>
      <c r="M31" s="1032"/>
      <c r="N31" s="1032"/>
      <c r="O31" s="1032"/>
      <c r="P31" s="1032"/>
      <c r="Q31" s="1032"/>
      <c r="R31" s="1032"/>
      <c r="S31" s="1032"/>
      <c r="T31" s="1032"/>
      <c r="U31" s="1032"/>
      <c r="V31" s="1032"/>
      <c r="W31" s="1032"/>
      <c r="X31" s="1032"/>
      <c r="Y31" s="1032"/>
      <c r="Z31" s="1032"/>
      <c r="AA31" s="1032"/>
      <c r="AB31" s="1032"/>
      <c r="AC31" s="1032"/>
      <c r="AD31" s="1033"/>
      <c r="AE31" s="1034"/>
      <c r="AF31" s="1034"/>
      <c r="AG31" s="1034"/>
      <c r="AH31" s="1034"/>
      <c r="AI31" s="1035"/>
      <c r="AJ31" s="1036"/>
      <c r="AK31" s="1037"/>
      <c r="AL31" s="1031"/>
      <c r="AM31" s="1032"/>
      <c r="AN31" s="1032"/>
      <c r="AO31" s="1032"/>
      <c r="AP31" s="1032"/>
      <c r="AQ31" s="1033"/>
    </row>
    <row r="32" spans="2:43" s="106" customFormat="1" ht="15.75" customHeight="1">
      <c r="B32" s="964">
        <v>20</v>
      </c>
      <c r="C32" s="965"/>
      <c r="D32" s="1031"/>
      <c r="E32" s="1032"/>
      <c r="F32" s="1032"/>
      <c r="G32" s="1032"/>
      <c r="H32" s="1032"/>
      <c r="I32" s="1032"/>
      <c r="J32" s="1032"/>
      <c r="K32" s="1032"/>
      <c r="L32" s="1032"/>
      <c r="M32" s="1032"/>
      <c r="N32" s="1032"/>
      <c r="O32" s="1032"/>
      <c r="P32" s="1032"/>
      <c r="Q32" s="1032"/>
      <c r="R32" s="1032"/>
      <c r="S32" s="1032"/>
      <c r="T32" s="1032"/>
      <c r="U32" s="1032"/>
      <c r="V32" s="1032"/>
      <c r="W32" s="1032"/>
      <c r="X32" s="1032"/>
      <c r="Y32" s="1032"/>
      <c r="Z32" s="1032"/>
      <c r="AA32" s="1032"/>
      <c r="AB32" s="1032"/>
      <c r="AC32" s="1032"/>
      <c r="AD32" s="1033"/>
      <c r="AE32" s="1034"/>
      <c r="AF32" s="1034"/>
      <c r="AG32" s="1034"/>
      <c r="AH32" s="1034"/>
      <c r="AI32" s="1035"/>
      <c r="AJ32" s="1036"/>
      <c r="AK32" s="1037"/>
      <c r="AL32" s="1031"/>
      <c r="AM32" s="1032"/>
      <c r="AN32" s="1032"/>
      <c r="AO32" s="1032"/>
      <c r="AP32" s="1032"/>
      <c r="AQ32" s="1033"/>
    </row>
    <row r="33" spans="2:43" s="106" customFormat="1" ht="15.75" customHeight="1">
      <c r="B33" s="964">
        <v>21</v>
      </c>
      <c r="C33" s="965"/>
      <c r="D33" s="1031"/>
      <c r="E33" s="1032"/>
      <c r="F33" s="1032"/>
      <c r="G33" s="1032"/>
      <c r="H33" s="1032"/>
      <c r="I33" s="1032"/>
      <c r="J33" s="1032"/>
      <c r="K33" s="1032"/>
      <c r="L33" s="1032"/>
      <c r="M33" s="1032"/>
      <c r="N33" s="1032"/>
      <c r="O33" s="1032"/>
      <c r="P33" s="1032"/>
      <c r="Q33" s="1032"/>
      <c r="R33" s="1032"/>
      <c r="S33" s="1032"/>
      <c r="T33" s="1032"/>
      <c r="U33" s="1032"/>
      <c r="V33" s="1032"/>
      <c r="W33" s="1032"/>
      <c r="X33" s="1032"/>
      <c r="Y33" s="1032"/>
      <c r="Z33" s="1032"/>
      <c r="AA33" s="1032"/>
      <c r="AB33" s="1032"/>
      <c r="AC33" s="1032"/>
      <c r="AD33" s="1033"/>
      <c r="AE33" s="1034"/>
      <c r="AF33" s="1034"/>
      <c r="AG33" s="1034"/>
      <c r="AH33" s="1034"/>
      <c r="AI33" s="1035"/>
      <c r="AJ33" s="1036"/>
      <c r="AK33" s="1037"/>
      <c r="AL33" s="1031"/>
      <c r="AM33" s="1032"/>
      <c r="AN33" s="1032"/>
      <c r="AO33" s="1032"/>
      <c r="AP33" s="1032"/>
      <c r="AQ33" s="1033"/>
    </row>
    <row r="34" spans="2:43" s="106" customFormat="1" ht="15.75" customHeight="1">
      <c r="B34" s="964">
        <v>22</v>
      </c>
      <c r="C34" s="965"/>
      <c r="D34" s="1031"/>
      <c r="E34" s="1032"/>
      <c r="F34" s="1032"/>
      <c r="G34" s="1032"/>
      <c r="H34" s="1032"/>
      <c r="I34" s="1032"/>
      <c r="J34" s="1032"/>
      <c r="K34" s="1032"/>
      <c r="L34" s="1032"/>
      <c r="M34" s="1032"/>
      <c r="N34" s="1032"/>
      <c r="O34" s="1032"/>
      <c r="P34" s="1032"/>
      <c r="Q34" s="1032"/>
      <c r="R34" s="1032"/>
      <c r="S34" s="1032"/>
      <c r="T34" s="1032"/>
      <c r="U34" s="1032"/>
      <c r="V34" s="1032"/>
      <c r="W34" s="1032"/>
      <c r="X34" s="1032"/>
      <c r="Y34" s="1032"/>
      <c r="Z34" s="1032"/>
      <c r="AA34" s="1032"/>
      <c r="AB34" s="1032"/>
      <c r="AC34" s="1032"/>
      <c r="AD34" s="1033"/>
      <c r="AE34" s="1034"/>
      <c r="AF34" s="1034"/>
      <c r="AG34" s="1034"/>
      <c r="AH34" s="1034"/>
      <c r="AI34" s="1035"/>
      <c r="AJ34" s="1036"/>
      <c r="AK34" s="1037"/>
      <c r="AL34" s="1031"/>
      <c r="AM34" s="1032"/>
      <c r="AN34" s="1032"/>
      <c r="AO34" s="1032"/>
      <c r="AP34" s="1032"/>
      <c r="AQ34" s="1033"/>
    </row>
    <row r="35" spans="2:43" s="106" customFormat="1" ht="15.75" customHeight="1">
      <c r="B35" s="964">
        <v>23</v>
      </c>
      <c r="C35" s="965"/>
      <c r="D35" s="1031"/>
      <c r="E35" s="1032"/>
      <c r="F35" s="1032"/>
      <c r="G35" s="1032"/>
      <c r="H35" s="1032"/>
      <c r="I35" s="1032"/>
      <c r="J35" s="1032"/>
      <c r="K35" s="1032"/>
      <c r="L35" s="1032"/>
      <c r="M35" s="1032"/>
      <c r="N35" s="1032"/>
      <c r="O35" s="1032"/>
      <c r="P35" s="1032"/>
      <c r="Q35" s="1032"/>
      <c r="R35" s="1032"/>
      <c r="S35" s="1032"/>
      <c r="T35" s="1032"/>
      <c r="U35" s="1032"/>
      <c r="V35" s="1032"/>
      <c r="W35" s="1032"/>
      <c r="X35" s="1032"/>
      <c r="Y35" s="1032"/>
      <c r="Z35" s="1032"/>
      <c r="AA35" s="1032"/>
      <c r="AB35" s="1032"/>
      <c r="AC35" s="1032"/>
      <c r="AD35" s="1033"/>
      <c r="AE35" s="1034"/>
      <c r="AF35" s="1034"/>
      <c r="AG35" s="1034"/>
      <c r="AH35" s="1034"/>
      <c r="AI35" s="1035"/>
      <c r="AJ35" s="1036"/>
      <c r="AK35" s="1037"/>
      <c r="AL35" s="1031"/>
      <c r="AM35" s="1032"/>
      <c r="AN35" s="1032"/>
      <c r="AO35" s="1032"/>
      <c r="AP35" s="1032"/>
      <c r="AQ35" s="1033"/>
    </row>
    <row r="36" spans="2:43" s="106" customFormat="1" ht="15.75" customHeight="1">
      <c r="B36" s="964">
        <v>24</v>
      </c>
      <c r="C36" s="965"/>
      <c r="D36" s="1031"/>
      <c r="E36" s="1032"/>
      <c r="F36" s="1032"/>
      <c r="G36" s="1032"/>
      <c r="H36" s="1032"/>
      <c r="I36" s="1032"/>
      <c r="J36" s="1032"/>
      <c r="K36" s="1032"/>
      <c r="L36" s="1032"/>
      <c r="M36" s="1032"/>
      <c r="N36" s="1032"/>
      <c r="O36" s="1032"/>
      <c r="P36" s="1032"/>
      <c r="Q36" s="1032"/>
      <c r="R36" s="1032"/>
      <c r="S36" s="1032"/>
      <c r="T36" s="1032"/>
      <c r="U36" s="1032"/>
      <c r="V36" s="1032"/>
      <c r="W36" s="1032"/>
      <c r="X36" s="1032"/>
      <c r="Y36" s="1032"/>
      <c r="Z36" s="1032"/>
      <c r="AA36" s="1032"/>
      <c r="AB36" s="1032"/>
      <c r="AC36" s="1032"/>
      <c r="AD36" s="1033"/>
      <c r="AE36" s="1034"/>
      <c r="AF36" s="1034"/>
      <c r="AG36" s="1034"/>
      <c r="AH36" s="1034"/>
      <c r="AI36" s="1035"/>
      <c r="AJ36" s="1036"/>
      <c r="AK36" s="1037"/>
      <c r="AL36" s="1031"/>
      <c r="AM36" s="1032"/>
      <c r="AN36" s="1032"/>
      <c r="AO36" s="1032"/>
      <c r="AP36" s="1032"/>
      <c r="AQ36" s="1033"/>
    </row>
    <row r="37" spans="2:43" s="106" customFormat="1" ht="15.75" customHeight="1">
      <c r="B37" s="964">
        <v>25</v>
      </c>
      <c r="C37" s="965"/>
      <c r="D37" s="1031"/>
      <c r="E37" s="1032"/>
      <c r="F37" s="1032"/>
      <c r="G37" s="1032"/>
      <c r="H37" s="1032"/>
      <c r="I37" s="1032"/>
      <c r="J37" s="1032"/>
      <c r="K37" s="1032"/>
      <c r="L37" s="1032"/>
      <c r="M37" s="1032"/>
      <c r="N37" s="1032"/>
      <c r="O37" s="1032"/>
      <c r="P37" s="1032"/>
      <c r="Q37" s="1032"/>
      <c r="R37" s="1032"/>
      <c r="S37" s="1032"/>
      <c r="T37" s="1032"/>
      <c r="U37" s="1032"/>
      <c r="V37" s="1032"/>
      <c r="W37" s="1032"/>
      <c r="X37" s="1032"/>
      <c r="Y37" s="1032"/>
      <c r="Z37" s="1032"/>
      <c r="AA37" s="1032"/>
      <c r="AB37" s="1032"/>
      <c r="AC37" s="1032"/>
      <c r="AD37" s="1033"/>
      <c r="AE37" s="1034"/>
      <c r="AF37" s="1034"/>
      <c r="AG37" s="1034"/>
      <c r="AH37" s="1034"/>
      <c r="AI37" s="1035"/>
      <c r="AJ37" s="1036"/>
      <c r="AK37" s="1037"/>
      <c r="AL37" s="1031"/>
      <c r="AM37" s="1032"/>
      <c r="AN37" s="1032"/>
      <c r="AO37" s="1032"/>
      <c r="AP37" s="1032"/>
      <c r="AQ37" s="1033"/>
    </row>
    <row r="38" spans="2:43" s="106" customFormat="1" ht="15.75" customHeight="1">
      <c r="B38" s="964">
        <v>26</v>
      </c>
      <c r="C38" s="965"/>
      <c r="D38" s="1031"/>
      <c r="E38" s="1032"/>
      <c r="F38" s="1032"/>
      <c r="G38" s="1032"/>
      <c r="H38" s="1032"/>
      <c r="I38" s="1032"/>
      <c r="J38" s="1032"/>
      <c r="K38" s="1032"/>
      <c r="L38" s="1032"/>
      <c r="M38" s="1032"/>
      <c r="N38" s="1032"/>
      <c r="O38" s="1032"/>
      <c r="P38" s="1032"/>
      <c r="Q38" s="1032"/>
      <c r="R38" s="1032"/>
      <c r="S38" s="1032"/>
      <c r="T38" s="1032"/>
      <c r="U38" s="1032"/>
      <c r="V38" s="1032"/>
      <c r="W38" s="1032"/>
      <c r="X38" s="1032"/>
      <c r="Y38" s="1032"/>
      <c r="Z38" s="1032"/>
      <c r="AA38" s="1032"/>
      <c r="AB38" s="1032"/>
      <c r="AC38" s="1032"/>
      <c r="AD38" s="1033"/>
      <c r="AE38" s="1034"/>
      <c r="AF38" s="1034"/>
      <c r="AG38" s="1034"/>
      <c r="AH38" s="1034"/>
      <c r="AI38" s="1035"/>
      <c r="AJ38" s="1036"/>
      <c r="AK38" s="1037"/>
      <c r="AL38" s="1031"/>
      <c r="AM38" s="1032"/>
      <c r="AN38" s="1032"/>
      <c r="AO38" s="1032"/>
      <c r="AP38" s="1032"/>
      <c r="AQ38" s="1033"/>
    </row>
    <row r="39" spans="2:43" s="106" customFormat="1" ht="15.75" customHeight="1">
      <c r="B39" s="964">
        <v>27</v>
      </c>
      <c r="C39" s="965"/>
      <c r="D39" s="1031"/>
      <c r="E39" s="1032"/>
      <c r="F39" s="1032"/>
      <c r="G39" s="1032"/>
      <c r="H39" s="1032"/>
      <c r="I39" s="1032"/>
      <c r="J39" s="1032"/>
      <c r="K39" s="1032"/>
      <c r="L39" s="1032"/>
      <c r="M39" s="1032"/>
      <c r="N39" s="1032"/>
      <c r="O39" s="1032"/>
      <c r="P39" s="1032"/>
      <c r="Q39" s="1032"/>
      <c r="R39" s="1032"/>
      <c r="S39" s="1032"/>
      <c r="T39" s="1032"/>
      <c r="U39" s="1032"/>
      <c r="V39" s="1032"/>
      <c r="W39" s="1032"/>
      <c r="X39" s="1032"/>
      <c r="Y39" s="1032"/>
      <c r="Z39" s="1032"/>
      <c r="AA39" s="1032"/>
      <c r="AB39" s="1032"/>
      <c r="AC39" s="1032"/>
      <c r="AD39" s="1033"/>
      <c r="AE39" s="1034"/>
      <c r="AF39" s="1034"/>
      <c r="AG39" s="1034"/>
      <c r="AH39" s="1034"/>
      <c r="AI39" s="1035"/>
      <c r="AJ39" s="1036"/>
      <c r="AK39" s="1037"/>
      <c r="AL39" s="1031"/>
      <c r="AM39" s="1032"/>
      <c r="AN39" s="1032"/>
      <c r="AO39" s="1032"/>
      <c r="AP39" s="1032"/>
      <c r="AQ39" s="1033"/>
    </row>
    <row r="40" spans="2:43" s="106" customFormat="1" ht="15.75" customHeight="1">
      <c r="B40" s="964">
        <v>28</v>
      </c>
      <c r="C40" s="965"/>
      <c r="D40" s="1031"/>
      <c r="E40" s="1032"/>
      <c r="F40" s="1032"/>
      <c r="G40" s="1032"/>
      <c r="H40" s="1032"/>
      <c r="I40" s="1032"/>
      <c r="J40" s="1032"/>
      <c r="K40" s="1032"/>
      <c r="L40" s="1032"/>
      <c r="M40" s="1032"/>
      <c r="N40" s="1032"/>
      <c r="O40" s="1032"/>
      <c r="P40" s="1032"/>
      <c r="Q40" s="1032"/>
      <c r="R40" s="1032"/>
      <c r="S40" s="1032"/>
      <c r="T40" s="1032"/>
      <c r="U40" s="1032"/>
      <c r="V40" s="1032"/>
      <c r="W40" s="1032"/>
      <c r="X40" s="1032"/>
      <c r="Y40" s="1032"/>
      <c r="Z40" s="1032"/>
      <c r="AA40" s="1032"/>
      <c r="AB40" s="1032"/>
      <c r="AC40" s="1032"/>
      <c r="AD40" s="1033"/>
      <c r="AE40" s="1034"/>
      <c r="AF40" s="1034"/>
      <c r="AG40" s="1034"/>
      <c r="AH40" s="1034"/>
      <c r="AI40" s="1035"/>
      <c r="AJ40" s="1036"/>
      <c r="AK40" s="1037"/>
      <c r="AL40" s="1031"/>
      <c r="AM40" s="1032"/>
      <c r="AN40" s="1032"/>
      <c r="AO40" s="1032"/>
      <c r="AP40" s="1032"/>
      <c r="AQ40" s="1033"/>
    </row>
    <row r="41" spans="2:43" s="106" customFormat="1" ht="15.75" customHeight="1">
      <c r="B41" s="964">
        <v>29</v>
      </c>
      <c r="C41" s="965"/>
      <c r="D41" s="1031"/>
      <c r="E41" s="1032"/>
      <c r="F41" s="1032"/>
      <c r="G41" s="1032"/>
      <c r="H41" s="1032"/>
      <c r="I41" s="1032"/>
      <c r="J41" s="1032"/>
      <c r="K41" s="1032"/>
      <c r="L41" s="1032"/>
      <c r="M41" s="1032"/>
      <c r="N41" s="1032"/>
      <c r="O41" s="1032"/>
      <c r="P41" s="1032"/>
      <c r="Q41" s="1032"/>
      <c r="R41" s="1032"/>
      <c r="S41" s="1032"/>
      <c r="T41" s="1032"/>
      <c r="U41" s="1032"/>
      <c r="V41" s="1032"/>
      <c r="W41" s="1032"/>
      <c r="X41" s="1032"/>
      <c r="Y41" s="1032"/>
      <c r="Z41" s="1032"/>
      <c r="AA41" s="1032"/>
      <c r="AB41" s="1032"/>
      <c r="AC41" s="1032"/>
      <c r="AD41" s="1033"/>
      <c r="AE41" s="1034"/>
      <c r="AF41" s="1034"/>
      <c r="AG41" s="1034"/>
      <c r="AH41" s="1034"/>
      <c r="AI41" s="1035"/>
      <c r="AJ41" s="1036"/>
      <c r="AK41" s="1037"/>
      <c r="AL41" s="1031"/>
      <c r="AM41" s="1032"/>
      <c r="AN41" s="1032"/>
      <c r="AO41" s="1032"/>
      <c r="AP41" s="1032"/>
      <c r="AQ41" s="1033"/>
    </row>
    <row r="42" spans="2:43" s="106" customFormat="1" ht="15.75" customHeight="1">
      <c r="B42" s="964">
        <v>30</v>
      </c>
      <c r="C42" s="965"/>
      <c r="D42" s="1031"/>
      <c r="E42" s="1032"/>
      <c r="F42" s="1032"/>
      <c r="G42" s="1032"/>
      <c r="H42" s="1032"/>
      <c r="I42" s="1032"/>
      <c r="J42" s="1032"/>
      <c r="K42" s="1032"/>
      <c r="L42" s="1032"/>
      <c r="M42" s="1032"/>
      <c r="N42" s="1032"/>
      <c r="O42" s="1032"/>
      <c r="P42" s="1032"/>
      <c r="Q42" s="1032"/>
      <c r="R42" s="1032"/>
      <c r="S42" s="1032"/>
      <c r="T42" s="1032"/>
      <c r="U42" s="1032"/>
      <c r="V42" s="1032"/>
      <c r="W42" s="1032"/>
      <c r="X42" s="1032"/>
      <c r="Y42" s="1032"/>
      <c r="Z42" s="1032"/>
      <c r="AA42" s="1032"/>
      <c r="AB42" s="1032"/>
      <c r="AC42" s="1032"/>
      <c r="AD42" s="1033"/>
      <c r="AE42" s="1034"/>
      <c r="AF42" s="1034"/>
      <c r="AG42" s="1034"/>
      <c r="AH42" s="1034"/>
      <c r="AI42" s="1035"/>
      <c r="AJ42" s="1036"/>
      <c r="AK42" s="1037"/>
      <c r="AL42" s="1031"/>
      <c r="AM42" s="1032"/>
      <c r="AN42" s="1032"/>
      <c r="AO42" s="1032"/>
      <c r="AP42" s="1032"/>
      <c r="AQ42" s="1033"/>
    </row>
    <row r="43" spans="2:43" s="106" customFormat="1" ht="15.75" customHeight="1">
      <c r="B43" s="964">
        <v>31</v>
      </c>
      <c r="C43" s="965"/>
      <c r="D43" s="1031"/>
      <c r="E43" s="1032"/>
      <c r="F43" s="1032"/>
      <c r="G43" s="1032"/>
      <c r="H43" s="1032"/>
      <c r="I43" s="1032"/>
      <c r="J43" s="1032"/>
      <c r="K43" s="1032"/>
      <c r="L43" s="1032"/>
      <c r="M43" s="1032"/>
      <c r="N43" s="1032"/>
      <c r="O43" s="1032"/>
      <c r="P43" s="1032"/>
      <c r="Q43" s="1032"/>
      <c r="R43" s="1032"/>
      <c r="S43" s="1032"/>
      <c r="T43" s="1032"/>
      <c r="U43" s="1032"/>
      <c r="V43" s="1032"/>
      <c r="W43" s="1032"/>
      <c r="X43" s="1032"/>
      <c r="Y43" s="1032"/>
      <c r="Z43" s="1032"/>
      <c r="AA43" s="1032"/>
      <c r="AB43" s="1032"/>
      <c r="AC43" s="1032"/>
      <c r="AD43" s="1033"/>
      <c r="AE43" s="1034"/>
      <c r="AF43" s="1034"/>
      <c r="AG43" s="1034"/>
      <c r="AH43" s="1034"/>
      <c r="AI43" s="1035"/>
      <c r="AJ43" s="1036"/>
      <c r="AK43" s="1037"/>
      <c r="AL43" s="1031"/>
      <c r="AM43" s="1032"/>
      <c r="AN43" s="1032"/>
      <c r="AO43" s="1032"/>
      <c r="AP43" s="1032"/>
      <c r="AQ43" s="1033"/>
    </row>
    <row r="44" spans="2:43" s="106" customFormat="1" ht="15.75" customHeight="1">
      <c r="B44" s="964">
        <v>32</v>
      </c>
      <c r="C44" s="965"/>
      <c r="D44" s="1031"/>
      <c r="E44" s="1032"/>
      <c r="F44" s="1032"/>
      <c r="G44" s="1032"/>
      <c r="H44" s="1032"/>
      <c r="I44" s="1032"/>
      <c r="J44" s="1032"/>
      <c r="K44" s="1032"/>
      <c r="L44" s="1032"/>
      <c r="M44" s="1032"/>
      <c r="N44" s="1032"/>
      <c r="O44" s="1032"/>
      <c r="P44" s="1032"/>
      <c r="Q44" s="1032"/>
      <c r="R44" s="1032"/>
      <c r="S44" s="1032"/>
      <c r="T44" s="1032"/>
      <c r="U44" s="1032"/>
      <c r="V44" s="1032"/>
      <c r="W44" s="1032"/>
      <c r="X44" s="1032"/>
      <c r="Y44" s="1032"/>
      <c r="Z44" s="1032"/>
      <c r="AA44" s="1032"/>
      <c r="AB44" s="1032"/>
      <c r="AC44" s="1032"/>
      <c r="AD44" s="1033"/>
      <c r="AE44" s="1034"/>
      <c r="AF44" s="1034"/>
      <c r="AG44" s="1034"/>
      <c r="AH44" s="1034"/>
      <c r="AI44" s="1035"/>
      <c r="AJ44" s="1036"/>
      <c r="AK44" s="1037"/>
      <c r="AL44" s="1031"/>
      <c r="AM44" s="1032"/>
      <c r="AN44" s="1032"/>
      <c r="AO44" s="1032"/>
      <c r="AP44" s="1032"/>
      <c r="AQ44" s="1033"/>
    </row>
    <row r="45" spans="2:43" s="106" customFormat="1" ht="15.75" customHeight="1">
      <c r="B45" s="964">
        <v>33</v>
      </c>
      <c r="C45" s="965"/>
      <c r="D45" s="1031"/>
      <c r="E45" s="1032"/>
      <c r="F45" s="1032"/>
      <c r="G45" s="1032"/>
      <c r="H45" s="1032"/>
      <c r="I45" s="1032"/>
      <c r="J45" s="1032"/>
      <c r="K45" s="1032"/>
      <c r="L45" s="1032"/>
      <c r="M45" s="1032"/>
      <c r="N45" s="1032"/>
      <c r="O45" s="1032"/>
      <c r="P45" s="1032"/>
      <c r="Q45" s="1032"/>
      <c r="R45" s="1032"/>
      <c r="S45" s="1032"/>
      <c r="T45" s="1032"/>
      <c r="U45" s="1032"/>
      <c r="V45" s="1032"/>
      <c r="W45" s="1032"/>
      <c r="X45" s="1032"/>
      <c r="Y45" s="1032"/>
      <c r="Z45" s="1032"/>
      <c r="AA45" s="1032"/>
      <c r="AB45" s="1032"/>
      <c r="AC45" s="1032"/>
      <c r="AD45" s="1033"/>
      <c r="AE45" s="1034"/>
      <c r="AF45" s="1034"/>
      <c r="AG45" s="1034"/>
      <c r="AH45" s="1034"/>
      <c r="AI45" s="1035"/>
      <c r="AJ45" s="1036"/>
      <c r="AK45" s="1037"/>
      <c r="AL45" s="1031"/>
      <c r="AM45" s="1032"/>
      <c r="AN45" s="1032"/>
      <c r="AO45" s="1032"/>
      <c r="AP45" s="1032"/>
      <c r="AQ45" s="1033"/>
    </row>
    <row r="46" spans="2:43" s="106" customFormat="1" ht="15.75" customHeight="1">
      <c r="B46" s="964">
        <v>34</v>
      </c>
      <c r="C46" s="965"/>
      <c r="D46" s="1031"/>
      <c r="E46" s="1032"/>
      <c r="F46" s="1032"/>
      <c r="G46" s="1032"/>
      <c r="H46" s="1032"/>
      <c r="I46" s="1032"/>
      <c r="J46" s="1032"/>
      <c r="K46" s="1032"/>
      <c r="L46" s="1032"/>
      <c r="M46" s="1032"/>
      <c r="N46" s="1032"/>
      <c r="O46" s="1032"/>
      <c r="P46" s="1032"/>
      <c r="Q46" s="1032"/>
      <c r="R46" s="1032"/>
      <c r="S46" s="1032"/>
      <c r="T46" s="1032"/>
      <c r="U46" s="1032"/>
      <c r="V46" s="1032"/>
      <c r="W46" s="1032"/>
      <c r="X46" s="1032"/>
      <c r="Y46" s="1032"/>
      <c r="Z46" s="1032"/>
      <c r="AA46" s="1032"/>
      <c r="AB46" s="1032"/>
      <c r="AC46" s="1032"/>
      <c r="AD46" s="1033"/>
      <c r="AE46" s="1034"/>
      <c r="AF46" s="1034"/>
      <c r="AG46" s="1034"/>
      <c r="AH46" s="1034"/>
      <c r="AI46" s="1035"/>
      <c r="AJ46" s="1036"/>
      <c r="AK46" s="1037"/>
      <c r="AL46" s="1031"/>
      <c r="AM46" s="1032"/>
      <c r="AN46" s="1032"/>
      <c r="AO46" s="1032"/>
      <c r="AP46" s="1032"/>
      <c r="AQ46" s="1033"/>
    </row>
    <row r="47" spans="2:43" s="106" customFormat="1" ht="15.75" customHeight="1">
      <c r="B47" s="964">
        <v>35</v>
      </c>
      <c r="C47" s="965"/>
      <c r="D47" s="1031"/>
      <c r="E47" s="1032"/>
      <c r="F47" s="1032"/>
      <c r="G47" s="1032"/>
      <c r="H47" s="1032"/>
      <c r="I47" s="1032"/>
      <c r="J47" s="1032"/>
      <c r="K47" s="1032"/>
      <c r="L47" s="1032"/>
      <c r="M47" s="1032"/>
      <c r="N47" s="1032"/>
      <c r="O47" s="1032"/>
      <c r="P47" s="1032"/>
      <c r="Q47" s="1032"/>
      <c r="R47" s="1032"/>
      <c r="S47" s="1032"/>
      <c r="T47" s="1032"/>
      <c r="U47" s="1032"/>
      <c r="V47" s="1032"/>
      <c r="W47" s="1032"/>
      <c r="X47" s="1032"/>
      <c r="Y47" s="1032"/>
      <c r="Z47" s="1032"/>
      <c r="AA47" s="1032"/>
      <c r="AB47" s="1032"/>
      <c r="AC47" s="1032"/>
      <c r="AD47" s="1033"/>
      <c r="AE47" s="1034"/>
      <c r="AF47" s="1034"/>
      <c r="AG47" s="1034"/>
      <c r="AH47" s="1034"/>
      <c r="AI47" s="1035"/>
      <c r="AJ47" s="1036"/>
      <c r="AK47" s="1037"/>
      <c r="AL47" s="1031"/>
      <c r="AM47" s="1032"/>
      <c r="AN47" s="1032"/>
      <c r="AO47" s="1032"/>
      <c r="AP47" s="1032"/>
      <c r="AQ47" s="1033"/>
    </row>
    <row r="48" spans="2:43" s="106" customFormat="1" ht="15.75" customHeight="1">
      <c r="B48" s="964">
        <v>36</v>
      </c>
      <c r="C48" s="965"/>
      <c r="D48" s="1031"/>
      <c r="E48" s="1032"/>
      <c r="F48" s="1032"/>
      <c r="G48" s="1032"/>
      <c r="H48" s="1032"/>
      <c r="I48" s="1032"/>
      <c r="J48" s="1032"/>
      <c r="K48" s="1032"/>
      <c r="L48" s="1032"/>
      <c r="M48" s="1032"/>
      <c r="N48" s="1032"/>
      <c r="O48" s="1032"/>
      <c r="P48" s="1032"/>
      <c r="Q48" s="1032"/>
      <c r="R48" s="1032"/>
      <c r="S48" s="1032"/>
      <c r="T48" s="1032"/>
      <c r="U48" s="1032"/>
      <c r="V48" s="1032"/>
      <c r="W48" s="1032"/>
      <c r="X48" s="1032"/>
      <c r="Y48" s="1032"/>
      <c r="Z48" s="1032"/>
      <c r="AA48" s="1032"/>
      <c r="AB48" s="1032"/>
      <c r="AC48" s="1032"/>
      <c r="AD48" s="1033"/>
      <c r="AE48" s="1034"/>
      <c r="AF48" s="1034"/>
      <c r="AG48" s="1034"/>
      <c r="AH48" s="1034"/>
      <c r="AI48" s="1035"/>
      <c r="AJ48" s="1036"/>
      <c r="AK48" s="1037"/>
      <c r="AL48" s="1031"/>
      <c r="AM48" s="1032"/>
      <c r="AN48" s="1032"/>
      <c r="AO48" s="1032"/>
      <c r="AP48" s="1032"/>
      <c r="AQ48" s="1033"/>
    </row>
    <row r="49" spans="1:43" s="106" customFormat="1" ht="15.75" customHeight="1">
      <c r="B49" s="964">
        <v>37</v>
      </c>
      <c r="C49" s="965"/>
      <c r="D49" s="1031"/>
      <c r="E49" s="1032"/>
      <c r="F49" s="1032"/>
      <c r="G49" s="1032"/>
      <c r="H49" s="1032"/>
      <c r="I49" s="1032"/>
      <c r="J49" s="1032"/>
      <c r="K49" s="1032"/>
      <c r="L49" s="1032"/>
      <c r="M49" s="1032"/>
      <c r="N49" s="1032"/>
      <c r="O49" s="1032"/>
      <c r="P49" s="1032"/>
      <c r="Q49" s="1032"/>
      <c r="R49" s="1032"/>
      <c r="S49" s="1032"/>
      <c r="T49" s="1032"/>
      <c r="U49" s="1032"/>
      <c r="V49" s="1032"/>
      <c r="W49" s="1032"/>
      <c r="X49" s="1032"/>
      <c r="Y49" s="1032"/>
      <c r="Z49" s="1032"/>
      <c r="AA49" s="1032"/>
      <c r="AB49" s="1032"/>
      <c r="AC49" s="1032"/>
      <c r="AD49" s="1033"/>
      <c r="AE49" s="1034"/>
      <c r="AF49" s="1034"/>
      <c r="AG49" s="1034"/>
      <c r="AH49" s="1034"/>
      <c r="AI49" s="1035"/>
      <c r="AJ49" s="1036"/>
      <c r="AK49" s="1037"/>
      <c r="AL49" s="1031"/>
      <c r="AM49" s="1032"/>
      <c r="AN49" s="1032"/>
      <c r="AO49" s="1032"/>
      <c r="AP49" s="1032"/>
      <c r="AQ49" s="1033"/>
    </row>
    <row r="50" spans="1:43" s="106" customFormat="1" ht="15.75" customHeight="1">
      <c r="B50" s="964">
        <v>38</v>
      </c>
      <c r="C50" s="965"/>
      <c r="D50" s="1031"/>
      <c r="E50" s="1032"/>
      <c r="F50" s="1032"/>
      <c r="G50" s="1032"/>
      <c r="H50" s="1032"/>
      <c r="I50" s="1032"/>
      <c r="J50" s="1032"/>
      <c r="K50" s="1032"/>
      <c r="L50" s="1032"/>
      <c r="M50" s="1032"/>
      <c r="N50" s="1032"/>
      <c r="O50" s="1032"/>
      <c r="P50" s="1032"/>
      <c r="Q50" s="1032"/>
      <c r="R50" s="1032"/>
      <c r="S50" s="1032"/>
      <c r="T50" s="1032"/>
      <c r="U50" s="1032"/>
      <c r="V50" s="1032"/>
      <c r="W50" s="1032"/>
      <c r="X50" s="1032"/>
      <c r="Y50" s="1032"/>
      <c r="Z50" s="1032"/>
      <c r="AA50" s="1032"/>
      <c r="AB50" s="1032"/>
      <c r="AC50" s="1032"/>
      <c r="AD50" s="1033"/>
      <c r="AE50" s="1034"/>
      <c r="AF50" s="1034"/>
      <c r="AG50" s="1034"/>
      <c r="AH50" s="1034"/>
      <c r="AI50" s="1035"/>
      <c r="AJ50" s="1036"/>
      <c r="AK50" s="1037"/>
      <c r="AL50" s="1031"/>
      <c r="AM50" s="1032"/>
      <c r="AN50" s="1032"/>
      <c r="AO50" s="1032"/>
      <c r="AP50" s="1032"/>
      <c r="AQ50" s="1033"/>
    </row>
    <row r="51" spans="1:43" s="106" customFormat="1" ht="15.75" customHeight="1">
      <c r="B51" s="964">
        <v>39</v>
      </c>
      <c r="C51" s="965"/>
      <c r="D51" s="1031"/>
      <c r="E51" s="1032"/>
      <c r="F51" s="1032"/>
      <c r="G51" s="1032"/>
      <c r="H51" s="1032"/>
      <c r="I51" s="1032"/>
      <c r="J51" s="1032"/>
      <c r="K51" s="1032"/>
      <c r="L51" s="1032"/>
      <c r="M51" s="1032"/>
      <c r="N51" s="1032"/>
      <c r="O51" s="1032"/>
      <c r="P51" s="1032"/>
      <c r="Q51" s="1032"/>
      <c r="R51" s="1032"/>
      <c r="S51" s="1032"/>
      <c r="T51" s="1032"/>
      <c r="U51" s="1032"/>
      <c r="V51" s="1032"/>
      <c r="W51" s="1032"/>
      <c r="X51" s="1032"/>
      <c r="Y51" s="1032"/>
      <c r="Z51" s="1032"/>
      <c r="AA51" s="1032"/>
      <c r="AB51" s="1032"/>
      <c r="AC51" s="1032"/>
      <c r="AD51" s="1033"/>
      <c r="AE51" s="1034"/>
      <c r="AF51" s="1034"/>
      <c r="AG51" s="1034"/>
      <c r="AH51" s="1034"/>
      <c r="AI51" s="1035"/>
      <c r="AJ51" s="1036"/>
      <c r="AK51" s="1037"/>
      <c r="AL51" s="1031"/>
      <c r="AM51" s="1032"/>
      <c r="AN51" s="1032"/>
      <c r="AO51" s="1032"/>
      <c r="AP51" s="1032"/>
      <c r="AQ51" s="1033"/>
    </row>
    <row r="52" spans="1:43" s="106" customFormat="1" ht="15.75" customHeight="1">
      <c r="B52" s="964">
        <v>40</v>
      </c>
      <c r="C52" s="965"/>
      <c r="D52" s="1031"/>
      <c r="E52" s="1032"/>
      <c r="F52" s="1032"/>
      <c r="G52" s="1032"/>
      <c r="H52" s="1032"/>
      <c r="I52" s="1032"/>
      <c r="J52" s="1032"/>
      <c r="K52" s="1032"/>
      <c r="L52" s="1032"/>
      <c r="M52" s="1032"/>
      <c r="N52" s="1032"/>
      <c r="O52" s="1032"/>
      <c r="P52" s="1032"/>
      <c r="Q52" s="1032"/>
      <c r="R52" s="1032"/>
      <c r="S52" s="1032"/>
      <c r="T52" s="1032"/>
      <c r="U52" s="1032"/>
      <c r="V52" s="1032"/>
      <c r="W52" s="1032"/>
      <c r="X52" s="1032"/>
      <c r="Y52" s="1032"/>
      <c r="Z52" s="1032"/>
      <c r="AA52" s="1032"/>
      <c r="AB52" s="1032"/>
      <c r="AC52" s="1032"/>
      <c r="AD52" s="1033"/>
      <c r="AE52" s="1034"/>
      <c r="AF52" s="1034"/>
      <c r="AG52" s="1034"/>
      <c r="AH52" s="1034"/>
      <c r="AI52" s="1035"/>
      <c r="AJ52" s="1036"/>
      <c r="AK52" s="1037"/>
      <c r="AL52" s="1031"/>
      <c r="AM52" s="1032"/>
      <c r="AN52" s="1032"/>
      <c r="AO52" s="1032"/>
      <c r="AP52" s="1032"/>
      <c r="AQ52" s="1033"/>
    </row>
    <row r="53" spans="1:43" s="106" customFormat="1" ht="15.75" customHeight="1">
      <c r="B53" s="964">
        <v>41</v>
      </c>
      <c r="C53" s="965"/>
      <c r="D53" s="1031"/>
      <c r="E53" s="1032"/>
      <c r="F53" s="1032"/>
      <c r="G53" s="1032"/>
      <c r="H53" s="1032"/>
      <c r="I53" s="1032"/>
      <c r="J53" s="1032"/>
      <c r="K53" s="1032"/>
      <c r="L53" s="1032"/>
      <c r="M53" s="1032"/>
      <c r="N53" s="1032"/>
      <c r="O53" s="1032"/>
      <c r="P53" s="1032"/>
      <c r="Q53" s="1032"/>
      <c r="R53" s="1032"/>
      <c r="S53" s="1032"/>
      <c r="T53" s="1032"/>
      <c r="U53" s="1032"/>
      <c r="V53" s="1032"/>
      <c r="W53" s="1032"/>
      <c r="X53" s="1032"/>
      <c r="Y53" s="1032"/>
      <c r="Z53" s="1032"/>
      <c r="AA53" s="1032"/>
      <c r="AB53" s="1032"/>
      <c r="AC53" s="1032"/>
      <c r="AD53" s="1033"/>
      <c r="AE53" s="1034"/>
      <c r="AF53" s="1034"/>
      <c r="AG53" s="1034"/>
      <c r="AH53" s="1034"/>
      <c r="AI53" s="1035"/>
      <c r="AJ53" s="1036"/>
      <c r="AK53" s="1037"/>
      <c r="AL53" s="1031"/>
      <c r="AM53" s="1032"/>
      <c r="AN53" s="1032"/>
      <c r="AO53" s="1032"/>
      <c r="AP53" s="1032"/>
      <c r="AQ53" s="1033"/>
    </row>
    <row r="54" spans="1:43" s="106" customFormat="1" ht="15.75" customHeight="1">
      <c r="B54" s="964">
        <v>42</v>
      </c>
      <c r="C54" s="965"/>
      <c r="D54" s="1031"/>
      <c r="E54" s="1032"/>
      <c r="F54" s="1032"/>
      <c r="G54" s="1032"/>
      <c r="H54" s="1032"/>
      <c r="I54" s="1032"/>
      <c r="J54" s="1032"/>
      <c r="K54" s="1032"/>
      <c r="L54" s="1032"/>
      <c r="M54" s="1032"/>
      <c r="N54" s="1032"/>
      <c r="O54" s="1032"/>
      <c r="P54" s="1032"/>
      <c r="Q54" s="1032"/>
      <c r="R54" s="1032"/>
      <c r="S54" s="1032"/>
      <c r="T54" s="1032"/>
      <c r="U54" s="1032"/>
      <c r="V54" s="1032"/>
      <c r="W54" s="1032"/>
      <c r="X54" s="1032"/>
      <c r="Y54" s="1032"/>
      <c r="Z54" s="1032"/>
      <c r="AA54" s="1032"/>
      <c r="AB54" s="1032"/>
      <c r="AC54" s="1032"/>
      <c r="AD54" s="1033"/>
      <c r="AE54" s="1034"/>
      <c r="AF54" s="1034"/>
      <c r="AG54" s="1034"/>
      <c r="AH54" s="1034"/>
      <c r="AI54" s="1035"/>
      <c r="AJ54" s="1036"/>
      <c r="AK54" s="1037"/>
      <c r="AL54" s="1031"/>
      <c r="AM54" s="1032"/>
      <c r="AN54" s="1032"/>
      <c r="AO54" s="1032"/>
      <c r="AP54" s="1032"/>
      <c r="AQ54" s="1033"/>
    </row>
    <row r="55" spans="1:43" s="106" customFormat="1" ht="15.75" customHeight="1">
      <c r="B55" s="964">
        <v>43</v>
      </c>
      <c r="C55" s="965"/>
      <c r="D55" s="1031"/>
      <c r="E55" s="1032"/>
      <c r="F55" s="1032"/>
      <c r="G55" s="1032"/>
      <c r="H55" s="1032"/>
      <c r="I55" s="1032"/>
      <c r="J55" s="1032"/>
      <c r="K55" s="1032"/>
      <c r="L55" s="1032"/>
      <c r="M55" s="1032"/>
      <c r="N55" s="1032"/>
      <c r="O55" s="1032"/>
      <c r="P55" s="1032"/>
      <c r="Q55" s="1032"/>
      <c r="R55" s="1032"/>
      <c r="S55" s="1032"/>
      <c r="T55" s="1032"/>
      <c r="U55" s="1032"/>
      <c r="V55" s="1032"/>
      <c r="W55" s="1032"/>
      <c r="X55" s="1032"/>
      <c r="Y55" s="1032"/>
      <c r="Z55" s="1032"/>
      <c r="AA55" s="1032"/>
      <c r="AB55" s="1032"/>
      <c r="AC55" s="1032"/>
      <c r="AD55" s="1033"/>
      <c r="AE55" s="1034"/>
      <c r="AF55" s="1034"/>
      <c r="AG55" s="1034"/>
      <c r="AH55" s="1034"/>
      <c r="AI55" s="1035"/>
      <c r="AJ55" s="1036"/>
      <c r="AK55" s="1037"/>
      <c r="AL55" s="1031"/>
      <c r="AM55" s="1032"/>
      <c r="AN55" s="1032"/>
      <c r="AO55" s="1032"/>
      <c r="AP55" s="1032"/>
      <c r="AQ55" s="1033"/>
    </row>
    <row r="56" spans="1:43" s="106" customFormat="1" ht="15.75" customHeight="1">
      <c r="B56" s="964">
        <v>44</v>
      </c>
      <c r="C56" s="965"/>
      <c r="D56" s="1031"/>
      <c r="E56" s="1032"/>
      <c r="F56" s="1032"/>
      <c r="G56" s="1032"/>
      <c r="H56" s="1032"/>
      <c r="I56" s="1032"/>
      <c r="J56" s="1032"/>
      <c r="K56" s="1032"/>
      <c r="L56" s="1032"/>
      <c r="M56" s="1032"/>
      <c r="N56" s="1032"/>
      <c r="O56" s="1032"/>
      <c r="P56" s="1032"/>
      <c r="Q56" s="1032"/>
      <c r="R56" s="1032"/>
      <c r="S56" s="1032"/>
      <c r="T56" s="1032"/>
      <c r="U56" s="1032"/>
      <c r="V56" s="1032"/>
      <c r="W56" s="1032"/>
      <c r="X56" s="1032"/>
      <c r="Y56" s="1032"/>
      <c r="Z56" s="1032"/>
      <c r="AA56" s="1032"/>
      <c r="AB56" s="1032"/>
      <c r="AC56" s="1032"/>
      <c r="AD56" s="1033"/>
      <c r="AE56" s="1034"/>
      <c r="AF56" s="1034"/>
      <c r="AG56" s="1034"/>
      <c r="AH56" s="1034"/>
      <c r="AI56" s="1035"/>
      <c r="AJ56" s="1036"/>
      <c r="AK56" s="1037"/>
      <c r="AL56" s="1031"/>
      <c r="AM56" s="1032"/>
      <c r="AN56" s="1032"/>
      <c r="AO56" s="1032"/>
      <c r="AP56" s="1032"/>
      <c r="AQ56" s="1033"/>
    </row>
    <row r="57" spans="1:43" s="106" customFormat="1" ht="15.75" customHeight="1">
      <c r="B57" s="964">
        <v>45</v>
      </c>
      <c r="C57" s="965"/>
      <c r="D57" s="1031"/>
      <c r="E57" s="1032"/>
      <c r="F57" s="1032"/>
      <c r="G57" s="1032"/>
      <c r="H57" s="1032"/>
      <c r="I57" s="1032"/>
      <c r="J57" s="1032"/>
      <c r="K57" s="1032"/>
      <c r="L57" s="1032"/>
      <c r="M57" s="1032"/>
      <c r="N57" s="1032"/>
      <c r="O57" s="1032"/>
      <c r="P57" s="1032"/>
      <c r="Q57" s="1032"/>
      <c r="R57" s="1032"/>
      <c r="S57" s="1032"/>
      <c r="T57" s="1032"/>
      <c r="U57" s="1032"/>
      <c r="V57" s="1032"/>
      <c r="W57" s="1032"/>
      <c r="X57" s="1032"/>
      <c r="Y57" s="1032"/>
      <c r="Z57" s="1032"/>
      <c r="AA57" s="1032"/>
      <c r="AB57" s="1032"/>
      <c r="AC57" s="1032"/>
      <c r="AD57" s="1033"/>
      <c r="AE57" s="1034"/>
      <c r="AF57" s="1034"/>
      <c r="AG57" s="1034"/>
      <c r="AH57" s="1034"/>
      <c r="AI57" s="1035"/>
      <c r="AJ57" s="1036"/>
      <c r="AK57" s="1037"/>
      <c r="AL57" s="1031"/>
      <c r="AM57" s="1032"/>
      <c r="AN57" s="1032"/>
      <c r="AO57" s="1032"/>
      <c r="AP57" s="1032"/>
      <c r="AQ57" s="1033"/>
    </row>
    <row r="58" spans="1:43" s="106" customFormat="1" ht="15.75" customHeight="1">
      <c r="B58" s="964">
        <v>46</v>
      </c>
      <c r="C58" s="965"/>
      <c r="D58" s="1031"/>
      <c r="E58" s="1032"/>
      <c r="F58" s="1032"/>
      <c r="G58" s="1032"/>
      <c r="H58" s="1032"/>
      <c r="I58" s="1032"/>
      <c r="J58" s="1032"/>
      <c r="K58" s="1032"/>
      <c r="L58" s="1032"/>
      <c r="M58" s="1032"/>
      <c r="N58" s="1032"/>
      <c r="O58" s="1032"/>
      <c r="P58" s="1032"/>
      <c r="Q58" s="1032"/>
      <c r="R58" s="1032"/>
      <c r="S58" s="1032"/>
      <c r="T58" s="1032"/>
      <c r="U58" s="1032"/>
      <c r="V58" s="1032"/>
      <c r="W58" s="1032"/>
      <c r="X58" s="1032"/>
      <c r="Y58" s="1032"/>
      <c r="Z58" s="1032"/>
      <c r="AA58" s="1032"/>
      <c r="AB58" s="1032"/>
      <c r="AC58" s="1032"/>
      <c r="AD58" s="1033"/>
      <c r="AE58" s="1034"/>
      <c r="AF58" s="1034"/>
      <c r="AG58" s="1034"/>
      <c r="AH58" s="1034"/>
      <c r="AI58" s="1035"/>
      <c r="AJ58" s="1036"/>
      <c r="AK58" s="1037"/>
      <c r="AL58" s="1031"/>
      <c r="AM58" s="1032"/>
      <c r="AN58" s="1032"/>
      <c r="AO58" s="1032"/>
      <c r="AP58" s="1032"/>
      <c r="AQ58" s="1033"/>
    </row>
    <row r="59" spans="1:43" s="106" customFormat="1" ht="15.75" customHeight="1">
      <c r="B59" s="964">
        <v>47</v>
      </c>
      <c r="C59" s="965"/>
      <c r="D59" s="1031"/>
      <c r="E59" s="1032"/>
      <c r="F59" s="1032"/>
      <c r="G59" s="1032"/>
      <c r="H59" s="1032"/>
      <c r="I59" s="1032"/>
      <c r="J59" s="1032"/>
      <c r="K59" s="1032"/>
      <c r="L59" s="1032"/>
      <c r="M59" s="1032"/>
      <c r="N59" s="1032"/>
      <c r="O59" s="1032"/>
      <c r="P59" s="1032"/>
      <c r="Q59" s="1032"/>
      <c r="R59" s="1032"/>
      <c r="S59" s="1032"/>
      <c r="T59" s="1032"/>
      <c r="U59" s="1032"/>
      <c r="V59" s="1032"/>
      <c r="W59" s="1032"/>
      <c r="X59" s="1032"/>
      <c r="Y59" s="1032"/>
      <c r="Z59" s="1032"/>
      <c r="AA59" s="1032"/>
      <c r="AB59" s="1032"/>
      <c r="AC59" s="1032"/>
      <c r="AD59" s="1033"/>
      <c r="AE59" s="1034"/>
      <c r="AF59" s="1034"/>
      <c r="AG59" s="1034"/>
      <c r="AH59" s="1034"/>
      <c r="AI59" s="1035"/>
      <c r="AJ59" s="1036"/>
      <c r="AK59" s="1037"/>
      <c r="AL59" s="1031"/>
      <c r="AM59" s="1032"/>
      <c r="AN59" s="1032"/>
      <c r="AO59" s="1032"/>
      <c r="AP59" s="1032"/>
      <c r="AQ59" s="1033"/>
    </row>
    <row r="60" spans="1:43" s="106" customFormat="1" ht="15.75" customHeight="1">
      <c r="B60" s="964">
        <v>48</v>
      </c>
      <c r="C60" s="965"/>
      <c r="D60" s="1031"/>
      <c r="E60" s="1032"/>
      <c r="F60" s="1032"/>
      <c r="G60" s="1032"/>
      <c r="H60" s="1032"/>
      <c r="I60" s="1032"/>
      <c r="J60" s="1032"/>
      <c r="K60" s="1032"/>
      <c r="L60" s="1032"/>
      <c r="M60" s="1032"/>
      <c r="N60" s="1032"/>
      <c r="O60" s="1032"/>
      <c r="P60" s="1032"/>
      <c r="Q60" s="1032"/>
      <c r="R60" s="1032"/>
      <c r="S60" s="1032"/>
      <c r="T60" s="1032"/>
      <c r="U60" s="1032"/>
      <c r="V60" s="1032"/>
      <c r="W60" s="1032"/>
      <c r="X60" s="1032"/>
      <c r="Y60" s="1032"/>
      <c r="Z60" s="1032"/>
      <c r="AA60" s="1032"/>
      <c r="AB60" s="1032"/>
      <c r="AC60" s="1032"/>
      <c r="AD60" s="1033"/>
      <c r="AE60" s="1034"/>
      <c r="AF60" s="1034"/>
      <c r="AG60" s="1034"/>
      <c r="AH60" s="1034"/>
      <c r="AI60" s="1035"/>
      <c r="AJ60" s="1036"/>
      <c r="AK60" s="1037"/>
      <c r="AL60" s="1031"/>
      <c r="AM60" s="1032"/>
      <c r="AN60" s="1032"/>
      <c r="AO60" s="1032"/>
      <c r="AP60" s="1032"/>
      <c r="AQ60" s="1033"/>
    </row>
    <row r="61" spans="1:43" s="106" customFormat="1" ht="15.75" customHeight="1">
      <c r="B61" s="964">
        <v>49</v>
      </c>
      <c r="C61" s="965"/>
      <c r="D61" s="1031"/>
      <c r="E61" s="1032"/>
      <c r="F61" s="1032"/>
      <c r="G61" s="1032"/>
      <c r="H61" s="1032"/>
      <c r="I61" s="1032"/>
      <c r="J61" s="1032"/>
      <c r="K61" s="1032"/>
      <c r="L61" s="1032"/>
      <c r="M61" s="1032"/>
      <c r="N61" s="1032"/>
      <c r="O61" s="1032"/>
      <c r="P61" s="1032"/>
      <c r="Q61" s="1032"/>
      <c r="R61" s="1032"/>
      <c r="S61" s="1032"/>
      <c r="T61" s="1032"/>
      <c r="U61" s="1032"/>
      <c r="V61" s="1032"/>
      <c r="W61" s="1032"/>
      <c r="X61" s="1032"/>
      <c r="Y61" s="1032"/>
      <c r="Z61" s="1032"/>
      <c r="AA61" s="1032"/>
      <c r="AB61" s="1032"/>
      <c r="AC61" s="1032"/>
      <c r="AD61" s="1033"/>
      <c r="AE61" s="1034"/>
      <c r="AF61" s="1034"/>
      <c r="AG61" s="1034"/>
      <c r="AH61" s="1034"/>
      <c r="AI61" s="1035"/>
      <c r="AJ61" s="1036"/>
      <c r="AK61" s="1037"/>
      <c r="AL61" s="1031"/>
      <c r="AM61" s="1032"/>
      <c r="AN61" s="1032"/>
      <c r="AO61" s="1032"/>
      <c r="AP61" s="1032"/>
      <c r="AQ61" s="1033"/>
    </row>
    <row r="62" spans="1:43" s="106" customFormat="1" ht="15.75" customHeight="1">
      <c r="B62" s="998">
        <v>50</v>
      </c>
      <c r="C62" s="999"/>
      <c r="D62" s="1038"/>
      <c r="E62" s="1038"/>
      <c r="F62" s="1038"/>
      <c r="G62" s="1038"/>
      <c r="H62" s="1038"/>
      <c r="I62" s="1038"/>
      <c r="J62" s="1038"/>
      <c r="K62" s="1038"/>
      <c r="L62" s="1038"/>
      <c r="M62" s="1038"/>
      <c r="N62" s="1038"/>
      <c r="O62" s="1038"/>
      <c r="P62" s="1038"/>
      <c r="Q62" s="1038"/>
      <c r="R62" s="1038"/>
      <c r="S62" s="1038"/>
      <c r="T62" s="1038"/>
      <c r="U62" s="1038"/>
      <c r="V62" s="1038"/>
      <c r="W62" s="1038"/>
      <c r="X62" s="1038"/>
      <c r="Y62" s="1038"/>
      <c r="Z62" s="1038"/>
      <c r="AA62" s="1038"/>
      <c r="AB62" s="1038"/>
      <c r="AC62" s="1038"/>
      <c r="AD62" s="1038"/>
      <c r="AE62" s="1034"/>
      <c r="AF62" s="1034"/>
      <c r="AG62" s="1034"/>
      <c r="AH62" s="1034"/>
      <c r="AI62" s="1039"/>
      <c r="AJ62" s="1039"/>
      <c r="AK62" s="1039"/>
      <c r="AL62" s="1038"/>
      <c r="AM62" s="1038"/>
      <c r="AN62" s="1038"/>
      <c r="AO62" s="1038"/>
      <c r="AP62" s="1038"/>
      <c r="AQ62" s="1038"/>
    </row>
    <row r="63" spans="1:43" s="284" customFormat="1" ht="7.15" customHeight="1">
      <c r="A63" s="107"/>
      <c r="B63" s="107"/>
      <c r="C63" s="145"/>
      <c r="D63" s="145"/>
      <c r="E63" s="145"/>
      <c r="F63" s="145"/>
      <c r="G63" s="145"/>
      <c r="H63" s="145"/>
      <c r="I63" s="145"/>
      <c r="J63" s="145"/>
      <c r="K63" s="145"/>
      <c r="L63" s="145"/>
      <c r="M63" s="145"/>
      <c r="N63" s="145"/>
      <c r="O63" s="145"/>
      <c r="P63" s="145"/>
      <c r="Q63" s="145"/>
      <c r="R63" s="145"/>
      <c r="S63" s="145"/>
      <c r="T63" s="145"/>
      <c r="U63" s="145"/>
      <c r="V63" s="145"/>
      <c r="W63" s="145"/>
      <c r="X63" s="145"/>
      <c r="Y63" s="145"/>
      <c r="Z63" s="145"/>
      <c r="AA63" s="145"/>
      <c r="AB63" s="145"/>
      <c r="AC63" s="145"/>
      <c r="AD63" s="145"/>
      <c r="AE63" s="145"/>
      <c r="AF63" s="145"/>
      <c r="AG63" s="145"/>
      <c r="AH63" s="145"/>
      <c r="AI63" s="145"/>
      <c r="AJ63" s="145"/>
      <c r="AK63" s="145"/>
      <c r="AL63" s="145"/>
      <c r="AM63" s="145"/>
      <c r="AN63" s="145"/>
    </row>
    <row r="64" spans="1:43" s="284" customFormat="1" ht="12.75" customHeight="1">
      <c r="A64" s="107"/>
      <c r="B64" s="107"/>
      <c r="C64" s="145"/>
      <c r="D64" s="145"/>
      <c r="E64" s="145"/>
      <c r="F64" s="145"/>
      <c r="G64" s="145"/>
      <c r="H64" s="145"/>
      <c r="I64" s="145"/>
      <c r="J64" s="145"/>
      <c r="K64" s="145"/>
      <c r="L64" s="145"/>
      <c r="M64" s="145"/>
      <c r="N64" s="145"/>
      <c r="O64" s="145"/>
      <c r="P64" s="145"/>
      <c r="Q64" s="145"/>
      <c r="R64" s="145"/>
      <c r="S64" s="145"/>
      <c r="T64" s="145"/>
      <c r="U64" s="145"/>
      <c r="V64" s="145"/>
      <c r="W64" s="145"/>
      <c r="X64" s="145"/>
      <c r="Y64" s="145"/>
      <c r="Z64" s="145"/>
      <c r="AA64" s="145"/>
      <c r="AB64" s="145"/>
      <c r="AC64" s="145"/>
      <c r="AD64" s="145"/>
      <c r="AE64" s="145"/>
      <c r="AF64" s="145"/>
      <c r="AG64" s="145"/>
      <c r="AH64" s="145"/>
      <c r="AI64" s="145"/>
      <c r="AJ64" s="145"/>
      <c r="AK64" s="145"/>
      <c r="AL64" s="145"/>
      <c r="AM64" s="145"/>
      <c r="AN64" s="145"/>
    </row>
    <row r="65" spans="2:43" ht="20.25" customHeight="1">
      <c r="B65" s="986" t="s">
        <v>53</v>
      </c>
      <c r="C65" s="987"/>
      <c r="D65" s="1041" t="s">
        <v>13987</v>
      </c>
      <c r="E65" s="1041"/>
      <c r="F65" s="1041"/>
      <c r="G65" s="1041"/>
      <c r="H65" s="1041"/>
      <c r="I65" s="1041"/>
      <c r="J65" s="1041"/>
      <c r="K65" s="1041"/>
      <c r="L65" s="1041"/>
      <c r="M65" s="1041"/>
      <c r="N65" s="1041"/>
      <c r="O65" s="1041"/>
      <c r="P65" s="1041"/>
      <c r="Q65" s="1041"/>
      <c r="R65" s="1041"/>
      <c r="S65" s="1041"/>
      <c r="T65" s="1041"/>
      <c r="U65" s="1041"/>
      <c r="V65" s="1041"/>
      <c r="W65" s="1041"/>
      <c r="X65" s="1041"/>
      <c r="Y65" s="1041"/>
      <c r="Z65" s="1041"/>
      <c r="AA65" s="1041"/>
      <c r="AB65" s="1041"/>
      <c r="AC65" s="1041"/>
      <c r="AD65" s="1041"/>
      <c r="AE65" s="1042" t="s">
        <v>8</v>
      </c>
      <c r="AF65" s="1043"/>
      <c r="AG65" s="1043"/>
      <c r="AH65" s="1044"/>
      <c r="AI65" s="1048" t="s">
        <v>13955</v>
      </c>
      <c r="AJ65" s="1048"/>
      <c r="AK65" s="1048"/>
      <c r="AL65" s="1042" t="s">
        <v>115</v>
      </c>
      <c r="AM65" s="1043"/>
      <c r="AN65" s="1043"/>
      <c r="AO65" s="1043"/>
      <c r="AP65" s="1043"/>
      <c r="AQ65" s="1044"/>
    </row>
    <row r="66" spans="2:43" ht="35.450000000000003" customHeight="1">
      <c r="B66" s="988"/>
      <c r="C66" s="989"/>
      <c r="D66" s="1041"/>
      <c r="E66" s="1041"/>
      <c r="F66" s="1041"/>
      <c r="G66" s="1041"/>
      <c r="H66" s="1041"/>
      <c r="I66" s="1041"/>
      <c r="J66" s="1041"/>
      <c r="K66" s="1041"/>
      <c r="L66" s="1041"/>
      <c r="M66" s="1041"/>
      <c r="N66" s="1041"/>
      <c r="O66" s="1041"/>
      <c r="P66" s="1041"/>
      <c r="Q66" s="1041"/>
      <c r="R66" s="1041"/>
      <c r="S66" s="1041"/>
      <c r="T66" s="1041"/>
      <c r="U66" s="1041"/>
      <c r="V66" s="1041"/>
      <c r="W66" s="1041"/>
      <c r="X66" s="1041"/>
      <c r="Y66" s="1041"/>
      <c r="Z66" s="1041"/>
      <c r="AA66" s="1041"/>
      <c r="AB66" s="1041"/>
      <c r="AC66" s="1041"/>
      <c r="AD66" s="1041"/>
      <c r="AE66" s="1045"/>
      <c r="AF66" s="1046"/>
      <c r="AG66" s="1046"/>
      <c r="AH66" s="1047"/>
      <c r="AI66" s="1048"/>
      <c r="AJ66" s="1048"/>
      <c r="AK66" s="1048"/>
      <c r="AL66" s="1045"/>
      <c r="AM66" s="1046"/>
      <c r="AN66" s="1046"/>
      <c r="AO66" s="1046"/>
      <c r="AP66" s="1046"/>
      <c r="AQ66" s="1047"/>
    </row>
    <row r="67" spans="2:43" s="106" customFormat="1" ht="15.75" customHeight="1">
      <c r="B67" s="980">
        <f>B62+1</f>
        <v>51</v>
      </c>
      <c r="C67" s="981"/>
      <c r="D67" s="1031"/>
      <c r="E67" s="1032"/>
      <c r="F67" s="1032"/>
      <c r="G67" s="1032"/>
      <c r="H67" s="1032"/>
      <c r="I67" s="1032"/>
      <c r="J67" s="1032"/>
      <c r="K67" s="1032"/>
      <c r="L67" s="1032"/>
      <c r="M67" s="1032"/>
      <c r="N67" s="1032"/>
      <c r="O67" s="1032"/>
      <c r="P67" s="1032"/>
      <c r="Q67" s="1032"/>
      <c r="R67" s="1032"/>
      <c r="S67" s="1032"/>
      <c r="T67" s="1032"/>
      <c r="U67" s="1032"/>
      <c r="V67" s="1032"/>
      <c r="W67" s="1032"/>
      <c r="X67" s="1032"/>
      <c r="Y67" s="1032"/>
      <c r="Z67" s="1032"/>
      <c r="AA67" s="1032"/>
      <c r="AB67" s="1032"/>
      <c r="AC67" s="1032"/>
      <c r="AD67" s="1033"/>
      <c r="AE67" s="1034"/>
      <c r="AF67" s="1034"/>
      <c r="AG67" s="1034"/>
      <c r="AH67" s="1034"/>
      <c r="AI67" s="1035"/>
      <c r="AJ67" s="1036"/>
      <c r="AK67" s="1037"/>
      <c r="AL67" s="1031"/>
      <c r="AM67" s="1032"/>
      <c r="AN67" s="1032"/>
      <c r="AO67" s="1032"/>
      <c r="AP67" s="1032"/>
      <c r="AQ67" s="1033"/>
    </row>
    <row r="68" spans="2:43" s="106" customFormat="1" ht="15.75" customHeight="1">
      <c r="B68" s="964">
        <f>B67+1</f>
        <v>52</v>
      </c>
      <c r="C68" s="965"/>
      <c r="D68" s="1031"/>
      <c r="E68" s="1032"/>
      <c r="F68" s="1032"/>
      <c r="G68" s="1032"/>
      <c r="H68" s="1032"/>
      <c r="I68" s="1032"/>
      <c r="J68" s="1032"/>
      <c r="K68" s="1032"/>
      <c r="L68" s="1032"/>
      <c r="M68" s="1032"/>
      <c r="N68" s="1032"/>
      <c r="O68" s="1032"/>
      <c r="P68" s="1032"/>
      <c r="Q68" s="1032"/>
      <c r="R68" s="1032"/>
      <c r="S68" s="1032"/>
      <c r="T68" s="1032"/>
      <c r="U68" s="1032"/>
      <c r="V68" s="1032"/>
      <c r="W68" s="1032"/>
      <c r="X68" s="1032"/>
      <c r="Y68" s="1032"/>
      <c r="Z68" s="1032"/>
      <c r="AA68" s="1032"/>
      <c r="AB68" s="1032"/>
      <c r="AC68" s="1032"/>
      <c r="AD68" s="1033"/>
      <c r="AE68" s="1034"/>
      <c r="AF68" s="1034"/>
      <c r="AG68" s="1034"/>
      <c r="AH68" s="1034"/>
      <c r="AI68" s="1035"/>
      <c r="AJ68" s="1036"/>
      <c r="AK68" s="1037"/>
      <c r="AL68" s="1031"/>
      <c r="AM68" s="1032"/>
      <c r="AN68" s="1032"/>
      <c r="AO68" s="1032"/>
      <c r="AP68" s="1032"/>
      <c r="AQ68" s="1033"/>
    </row>
    <row r="69" spans="2:43" s="106" customFormat="1" ht="15.75" customHeight="1">
      <c r="B69" s="964">
        <f t="shared" ref="B69:B87" si="0">B68+1</f>
        <v>53</v>
      </c>
      <c r="C69" s="965"/>
      <c r="D69" s="1031"/>
      <c r="E69" s="1032"/>
      <c r="F69" s="1032"/>
      <c r="G69" s="1032"/>
      <c r="H69" s="1032"/>
      <c r="I69" s="1032"/>
      <c r="J69" s="1032"/>
      <c r="K69" s="1032"/>
      <c r="L69" s="1032"/>
      <c r="M69" s="1032"/>
      <c r="N69" s="1032"/>
      <c r="O69" s="1032"/>
      <c r="P69" s="1032"/>
      <c r="Q69" s="1032"/>
      <c r="R69" s="1032"/>
      <c r="S69" s="1032"/>
      <c r="T69" s="1032"/>
      <c r="U69" s="1032"/>
      <c r="V69" s="1032"/>
      <c r="W69" s="1032"/>
      <c r="X69" s="1032"/>
      <c r="Y69" s="1032"/>
      <c r="Z69" s="1032"/>
      <c r="AA69" s="1032"/>
      <c r="AB69" s="1032"/>
      <c r="AC69" s="1032"/>
      <c r="AD69" s="1033"/>
      <c r="AE69" s="1034"/>
      <c r="AF69" s="1034"/>
      <c r="AG69" s="1034"/>
      <c r="AH69" s="1034"/>
      <c r="AI69" s="1035"/>
      <c r="AJ69" s="1036"/>
      <c r="AK69" s="1037"/>
      <c r="AL69" s="1031"/>
      <c r="AM69" s="1032"/>
      <c r="AN69" s="1032"/>
      <c r="AO69" s="1032"/>
      <c r="AP69" s="1032"/>
      <c r="AQ69" s="1033"/>
    </row>
    <row r="70" spans="2:43" s="106" customFormat="1" ht="15.75" customHeight="1">
      <c r="B70" s="964">
        <f t="shared" si="0"/>
        <v>54</v>
      </c>
      <c r="C70" s="965"/>
      <c r="D70" s="1031"/>
      <c r="E70" s="1032"/>
      <c r="F70" s="1032"/>
      <c r="G70" s="1032"/>
      <c r="H70" s="1032"/>
      <c r="I70" s="1032"/>
      <c r="J70" s="1032"/>
      <c r="K70" s="1032"/>
      <c r="L70" s="1032"/>
      <c r="M70" s="1032"/>
      <c r="N70" s="1032"/>
      <c r="O70" s="1032"/>
      <c r="P70" s="1032"/>
      <c r="Q70" s="1032"/>
      <c r="R70" s="1032"/>
      <c r="S70" s="1032"/>
      <c r="T70" s="1032"/>
      <c r="U70" s="1032"/>
      <c r="V70" s="1032"/>
      <c r="W70" s="1032"/>
      <c r="X70" s="1032"/>
      <c r="Y70" s="1032"/>
      <c r="Z70" s="1032"/>
      <c r="AA70" s="1032"/>
      <c r="AB70" s="1032"/>
      <c r="AC70" s="1032"/>
      <c r="AD70" s="1033"/>
      <c r="AE70" s="1034"/>
      <c r="AF70" s="1034"/>
      <c r="AG70" s="1034"/>
      <c r="AH70" s="1034"/>
      <c r="AI70" s="1035"/>
      <c r="AJ70" s="1036"/>
      <c r="AK70" s="1037"/>
      <c r="AL70" s="1031"/>
      <c r="AM70" s="1032"/>
      <c r="AN70" s="1032"/>
      <c r="AO70" s="1032"/>
      <c r="AP70" s="1032"/>
      <c r="AQ70" s="1033"/>
    </row>
    <row r="71" spans="2:43" s="106" customFormat="1" ht="15.75" customHeight="1">
      <c r="B71" s="964">
        <f t="shared" si="0"/>
        <v>55</v>
      </c>
      <c r="C71" s="965"/>
      <c r="D71" s="1031"/>
      <c r="E71" s="1032"/>
      <c r="F71" s="1032"/>
      <c r="G71" s="1032"/>
      <c r="H71" s="1032"/>
      <c r="I71" s="1032"/>
      <c r="J71" s="1032"/>
      <c r="K71" s="1032"/>
      <c r="L71" s="1032"/>
      <c r="M71" s="1032"/>
      <c r="N71" s="1032"/>
      <c r="O71" s="1032"/>
      <c r="P71" s="1032"/>
      <c r="Q71" s="1032"/>
      <c r="R71" s="1032"/>
      <c r="S71" s="1032"/>
      <c r="T71" s="1032"/>
      <c r="U71" s="1032"/>
      <c r="V71" s="1032"/>
      <c r="W71" s="1032"/>
      <c r="X71" s="1032"/>
      <c r="Y71" s="1032"/>
      <c r="Z71" s="1032"/>
      <c r="AA71" s="1032"/>
      <c r="AB71" s="1032"/>
      <c r="AC71" s="1032"/>
      <c r="AD71" s="1033"/>
      <c r="AE71" s="1034"/>
      <c r="AF71" s="1034"/>
      <c r="AG71" s="1034"/>
      <c r="AH71" s="1034"/>
      <c r="AI71" s="1035"/>
      <c r="AJ71" s="1036"/>
      <c r="AK71" s="1037"/>
      <c r="AL71" s="1031"/>
      <c r="AM71" s="1032"/>
      <c r="AN71" s="1032"/>
      <c r="AO71" s="1032"/>
      <c r="AP71" s="1032"/>
      <c r="AQ71" s="1033"/>
    </row>
    <row r="72" spans="2:43" s="106" customFormat="1" ht="15.75" customHeight="1">
      <c r="B72" s="964">
        <f t="shared" si="0"/>
        <v>56</v>
      </c>
      <c r="C72" s="965"/>
      <c r="D72" s="1031"/>
      <c r="E72" s="1032"/>
      <c r="F72" s="1032"/>
      <c r="G72" s="1032"/>
      <c r="H72" s="1032"/>
      <c r="I72" s="1032"/>
      <c r="J72" s="1032"/>
      <c r="K72" s="1032"/>
      <c r="L72" s="1032"/>
      <c r="M72" s="1032"/>
      <c r="N72" s="1032"/>
      <c r="O72" s="1032"/>
      <c r="P72" s="1032"/>
      <c r="Q72" s="1032"/>
      <c r="R72" s="1032"/>
      <c r="S72" s="1032"/>
      <c r="T72" s="1032"/>
      <c r="U72" s="1032"/>
      <c r="V72" s="1032"/>
      <c r="W72" s="1032"/>
      <c r="X72" s="1032"/>
      <c r="Y72" s="1032"/>
      <c r="Z72" s="1032"/>
      <c r="AA72" s="1032"/>
      <c r="AB72" s="1032"/>
      <c r="AC72" s="1032"/>
      <c r="AD72" s="1033"/>
      <c r="AE72" s="1034"/>
      <c r="AF72" s="1034"/>
      <c r="AG72" s="1034"/>
      <c r="AH72" s="1034"/>
      <c r="AI72" s="1035"/>
      <c r="AJ72" s="1036"/>
      <c r="AK72" s="1037"/>
      <c r="AL72" s="1031"/>
      <c r="AM72" s="1032"/>
      <c r="AN72" s="1032"/>
      <c r="AO72" s="1032"/>
      <c r="AP72" s="1032"/>
      <c r="AQ72" s="1033"/>
    </row>
    <row r="73" spans="2:43" s="106" customFormat="1" ht="15.75" customHeight="1">
      <c r="B73" s="964">
        <f t="shared" si="0"/>
        <v>57</v>
      </c>
      <c r="C73" s="965"/>
      <c r="D73" s="1031"/>
      <c r="E73" s="1032"/>
      <c r="F73" s="1032"/>
      <c r="G73" s="1032"/>
      <c r="H73" s="1032"/>
      <c r="I73" s="1032"/>
      <c r="J73" s="1032"/>
      <c r="K73" s="1032"/>
      <c r="L73" s="1032"/>
      <c r="M73" s="1032"/>
      <c r="N73" s="1032"/>
      <c r="O73" s="1032"/>
      <c r="P73" s="1032"/>
      <c r="Q73" s="1032"/>
      <c r="R73" s="1032"/>
      <c r="S73" s="1032"/>
      <c r="T73" s="1032"/>
      <c r="U73" s="1032"/>
      <c r="V73" s="1032"/>
      <c r="W73" s="1032"/>
      <c r="X73" s="1032"/>
      <c r="Y73" s="1032"/>
      <c r="Z73" s="1032"/>
      <c r="AA73" s="1032"/>
      <c r="AB73" s="1032"/>
      <c r="AC73" s="1032"/>
      <c r="AD73" s="1033"/>
      <c r="AE73" s="1034"/>
      <c r="AF73" s="1034"/>
      <c r="AG73" s="1034"/>
      <c r="AH73" s="1034"/>
      <c r="AI73" s="1035"/>
      <c r="AJ73" s="1036"/>
      <c r="AK73" s="1037"/>
      <c r="AL73" s="1031"/>
      <c r="AM73" s="1032"/>
      <c r="AN73" s="1032"/>
      <c r="AO73" s="1032"/>
      <c r="AP73" s="1032"/>
      <c r="AQ73" s="1033"/>
    </row>
    <row r="74" spans="2:43" s="106" customFormat="1" ht="15.75" customHeight="1">
      <c r="B74" s="964">
        <f t="shared" si="0"/>
        <v>58</v>
      </c>
      <c r="C74" s="965"/>
      <c r="D74" s="1031"/>
      <c r="E74" s="1032"/>
      <c r="F74" s="1032"/>
      <c r="G74" s="1032"/>
      <c r="H74" s="1032"/>
      <c r="I74" s="1032"/>
      <c r="J74" s="1032"/>
      <c r="K74" s="1032"/>
      <c r="L74" s="1032"/>
      <c r="M74" s="1032"/>
      <c r="N74" s="1032"/>
      <c r="O74" s="1032"/>
      <c r="P74" s="1032"/>
      <c r="Q74" s="1032"/>
      <c r="R74" s="1032"/>
      <c r="S74" s="1032"/>
      <c r="T74" s="1032"/>
      <c r="U74" s="1032"/>
      <c r="V74" s="1032"/>
      <c r="W74" s="1032"/>
      <c r="X74" s="1032"/>
      <c r="Y74" s="1032"/>
      <c r="Z74" s="1032"/>
      <c r="AA74" s="1032"/>
      <c r="AB74" s="1032"/>
      <c r="AC74" s="1032"/>
      <c r="AD74" s="1033"/>
      <c r="AE74" s="1034"/>
      <c r="AF74" s="1034"/>
      <c r="AG74" s="1034"/>
      <c r="AH74" s="1034"/>
      <c r="AI74" s="1035"/>
      <c r="AJ74" s="1036"/>
      <c r="AK74" s="1037"/>
      <c r="AL74" s="1031"/>
      <c r="AM74" s="1032"/>
      <c r="AN74" s="1032"/>
      <c r="AO74" s="1032"/>
      <c r="AP74" s="1032"/>
      <c r="AQ74" s="1033"/>
    </row>
    <row r="75" spans="2:43" s="106" customFormat="1" ht="15.75" customHeight="1">
      <c r="B75" s="964">
        <f t="shared" si="0"/>
        <v>59</v>
      </c>
      <c r="C75" s="965"/>
      <c r="D75" s="1031"/>
      <c r="E75" s="1032"/>
      <c r="F75" s="1032"/>
      <c r="G75" s="1032"/>
      <c r="H75" s="1032"/>
      <c r="I75" s="1032"/>
      <c r="J75" s="1032"/>
      <c r="K75" s="1032"/>
      <c r="L75" s="1032"/>
      <c r="M75" s="1032"/>
      <c r="N75" s="1032"/>
      <c r="O75" s="1032"/>
      <c r="P75" s="1032"/>
      <c r="Q75" s="1032"/>
      <c r="R75" s="1032"/>
      <c r="S75" s="1032"/>
      <c r="T75" s="1032"/>
      <c r="U75" s="1032"/>
      <c r="V75" s="1032"/>
      <c r="W75" s="1032"/>
      <c r="X75" s="1032"/>
      <c r="Y75" s="1032"/>
      <c r="Z75" s="1032"/>
      <c r="AA75" s="1032"/>
      <c r="AB75" s="1032"/>
      <c r="AC75" s="1032"/>
      <c r="AD75" s="1033"/>
      <c r="AE75" s="1034"/>
      <c r="AF75" s="1034"/>
      <c r="AG75" s="1034"/>
      <c r="AH75" s="1034"/>
      <c r="AI75" s="1035"/>
      <c r="AJ75" s="1036"/>
      <c r="AK75" s="1037"/>
      <c r="AL75" s="1031"/>
      <c r="AM75" s="1032"/>
      <c r="AN75" s="1032"/>
      <c r="AO75" s="1032"/>
      <c r="AP75" s="1032"/>
      <c r="AQ75" s="1033"/>
    </row>
    <row r="76" spans="2:43" s="106" customFormat="1" ht="15.75" customHeight="1">
      <c r="B76" s="964">
        <f t="shared" si="0"/>
        <v>60</v>
      </c>
      <c r="C76" s="965"/>
      <c r="D76" s="1031"/>
      <c r="E76" s="1032"/>
      <c r="F76" s="1032"/>
      <c r="G76" s="1032"/>
      <c r="H76" s="1032"/>
      <c r="I76" s="1032"/>
      <c r="J76" s="1032"/>
      <c r="K76" s="1032"/>
      <c r="L76" s="1032"/>
      <c r="M76" s="1032"/>
      <c r="N76" s="1032"/>
      <c r="O76" s="1032"/>
      <c r="P76" s="1032"/>
      <c r="Q76" s="1032"/>
      <c r="R76" s="1032"/>
      <c r="S76" s="1032"/>
      <c r="T76" s="1032"/>
      <c r="U76" s="1032"/>
      <c r="V76" s="1032"/>
      <c r="W76" s="1032"/>
      <c r="X76" s="1032"/>
      <c r="Y76" s="1032"/>
      <c r="Z76" s="1032"/>
      <c r="AA76" s="1032"/>
      <c r="AB76" s="1032"/>
      <c r="AC76" s="1032"/>
      <c r="AD76" s="1033"/>
      <c r="AE76" s="1034"/>
      <c r="AF76" s="1034"/>
      <c r="AG76" s="1034"/>
      <c r="AH76" s="1034"/>
      <c r="AI76" s="1035"/>
      <c r="AJ76" s="1036"/>
      <c r="AK76" s="1037"/>
      <c r="AL76" s="1031"/>
      <c r="AM76" s="1032"/>
      <c r="AN76" s="1032"/>
      <c r="AO76" s="1032"/>
      <c r="AP76" s="1032"/>
      <c r="AQ76" s="1033"/>
    </row>
    <row r="77" spans="2:43" s="106" customFormat="1" ht="15.75" customHeight="1">
      <c r="B77" s="964">
        <f t="shared" si="0"/>
        <v>61</v>
      </c>
      <c r="C77" s="965"/>
      <c r="D77" s="1031"/>
      <c r="E77" s="1032"/>
      <c r="F77" s="1032"/>
      <c r="G77" s="1032"/>
      <c r="H77" s="1032"/>
      <c r="I77" s="1032"/>
      <c r="J77" s="1032"/>
      <c r="K77" s="1032"/>
      <c r="L77" s="1032"/>
      <c r="M77" s="1032"/>
      <c r="N77" s="1032"/>
      <c r="O77" s="1032"/>
      <c r="P77" s="1032"/>
      <c r="Q77" s="1032"/>
      <c r="R77" s="1032"/>
      <c r="S77" s="1032"/>
      <c r="T77" s="1032"/>
      <c r="U77" s="1032"/>
      <c r="V77" s="1032"/>
      <c r="W77" s="1032"/>
      <c r="X77" s="1032"/>
      <c r="Y77" s="1032"/>
      <c r="Z77" s="1032"/>
      <c r="AA77" s="1032"/>
      <c r="AB77" s="1032"/>
      <c r="AC77" s="1032"/>
      <c r="AD77" s="1033"/>
      <c r="AE77" s="1034"/>
      <c r="AF77" s="1034"/>
      <c r="AG77" s="1034"/>
      <c r="AH77" s="1034"/>
      <c r="AI77" s="1035"/>
      <c r="AJ77" s="1036"/>
      <c r="AK77" s="1037"/>
      <c r="AL77" s="1031"/>
      <c r="AM77" s="1032"/>
      <c r="AN77" s="1032"/>
      <c r="AO77" s="1032"/>
      <c r="AP77" s="1032"/>
      <c r="AQ77" s="1033"/>
    </row>
    <row r="78" spans="2:43" s="106" customFormat="1" ht="15.75" customHeight="1">
      <c r="B78" s="964">
        <f t="shared" si="0"/>
        <v>62</v>
      </c>
      <c r="C78" s="965"/>
      <c r="D78" s="1031"/>
      <c r="E78" s="1032"/>
      <c r="F78" s="1032"/>
      <c r="G78" s="1032"/>
      <c r="H78" s="1032"/>
      <c r="I78" s="1032"/>
      <c r="J78" s="1032"/>
      <c r="K78" s="1032"/>
      <c r="L78" s="1032"/>
      <c r="M78" s="1032"/>
      <c r="N78" s="1032"/>
      <c r="O78" s="1032"/>
      <c r="P78" s="1032"/>
      <c r="Q78" s="1032"/>
      <c r="R78" s="1032"/>
      <c r="S78" s="1032"/>
      <c r="T78" s="1032"/>
      <c r="U78" s="1032"/>
      <c r="V78" s="1032"/>
      <c r="W78" s="1032"/>
      <c r="X78" s="1032"/>
      <c r="Y78" s="1032"/>
      <c r="Z78" s="1032"/>
      <c r="AA78" s="1032"/>
      <c r="AB78" s="1032"/>
      <c r="AC78" s="1032"/>
      <c r="AD78" s="1033"/>
      <c r="AE78" s="1034"/>
      <c r="AF78" s="1034"/>
      <c r="AG78" s="1034"/>
      <c r="AH78" s="1034"/>
      <c r="AI78" s="1035"/>
      <c r="AJ78" s="1036"/>
      <c r="AK78" s="1037"/>
      <c r="AL78" s="1031"/>
      <c r="AM78" s="1032"/>
      <c r="AN78" s="1032"/>
      <c r="AO78" s="1032"/>
      <c r="AP78" s="1032"/>
      <c r="AQ78" s="1033"/>
    </row>
    <row r="79" spans="2:43" s="106" customFormat="1" ht="15.75" customHeight="1">
      <c r="B79" s="964">
        <f t="shared" si="0"/>
        <v>63</v>
      </c>
      <c r="C79" s="965"/>
      <c r="D79" s="1031"/>
      <c r="E79" s="1032"/>
      <c r="F79" s="1032"/>
      <c r="G79" s="1032"/>
      <c r="H79" s="1032"/>
      <c r="I79" s="1032"/>
      <c r="J79" s="1032"/>
      <c r="K79" s="1032"/>
      <c r="L79" s="1032"/>
      <c r="M79" s="1032"/>
      <c r="N79" s="1032"/>
      <c r="O79" s="1032"/>
      <c r="P79" s="1032"/>
      <c r="Q79" s="1032"/>
      <c r="R79" s="1032"/>
      <c r="S79" s="1032"/>
      <c r="T79" s="1032"/>
      <c r="U79" s="1032"/>
      <c r="V79" s="1032"/>
      <c r="W79" s="1032"/>
      <c r="X79" s="1032"/>
      <c r="Y79" s="1032"/>
      <c r="Z79" s="1032"/>
      <c r="AA79" s="1032"/>
      <c r="AB79" s="1032"/>
      <c r="AC79" s="1032"/>
      <c r="AD79" s="1033"/>
      <c r="AE79" s="1034"/>
      <c r="AF79" s="1034"/>
      <c r="AG79" s="1034"/>
      <c r="AH79" s="1034"/>
      <c r="AI79" s="1035"/>
      <c r="AJ79" s="1036"/>
      <c r="AK79" s="1037"/>
      <c r="AL79" s="1031"/>
      <c r="AM79" s="1032"/>
      <c r="AN79" s="1032"/>
      <c r="AO79" s="1032"/>
      <c r="AP79" s="1032"/>
      <c r="AQ79" s="1033"/>
    </row>
    <row r="80" spans="2:43" s="106" customFormat="1" ht="15.75" customHeight="1">
      <c r="B80" s="964">
        <f t="shared" si="0"/>
        <v>64</v>
      </c>
      <c r="C80" s="965"/>
      <c r="D80" s="1031"/>
      <c r="E80" s="1032"/>
      <c r="F80" s="1032"/>
      <c r="G80" s="1032"/>
      <c r="H80" s="1032"/>
      <c r="I80" s="1032"/>
      <c r="J80" s="1032"/>
      <c r="K80" s="1032"/>
      <c r="L80" s="1032"/>
      <c r="M80" s="1032"/>
      <c r="N80" s="1032"/>
      <c r="O80" s="1032"/>
      <c r="P80" s="1032"/>
      <c r="Q80" s="1032"/>
      <c r="R80" s="1032"/>
      <c r="S80" s="1032"/>
      <c r="T80" s="1032"/>
      <c r="U80" s="1032"/>
      <c r="V80" s="1032"/>
      <c r="W80" s="1032"/>
      <c r="X80" s="1032"/>
      <c r="Y80" s="1032"/>
      <c r="Z80" s="1032"/>
      <c r="AA80" s="1032"/>
      <c r="AB80" s="1032"/>
      <c r="AC80" s="1032"/>
      <c r="AD80" s="1033"/>
      <c r="AE80" s="1034"/>
      <c r="AF80" s="1034"/>
      <c r="AG80" s="1034"/>
      <c r="AH80" s="1034"/>
      <c r="AI80" s="1035"/>
      <c r="AJ80" s="1036"/>
      <c r="AK80" s="1037"/>
      <c r="AL80" s="1031"/>
      <c r="AM80" s="1032"/>
      <c r="AN80" s="1032"/>
      <c r="AO80" s="1032"/>
      <c r="AP80" s="1032"/>
      <c r="AQ80" s="1033"/>
    </row>
    <row r="81" spans="2:43" s="106" customFormat="1" ht="15.75" customHeight="1">
      <c r="B81" s="964">
        <f t="shared" si="0"/>
        <v>65</v>
      </c>
      <c r="C81" s="965"/>
      <c r="D81" s="1031"/>
      <c r="E81" s="1032"/>
      <c r="F81" s="1032"/>
      <c r="G81" s="1032"/>
      <c r="H81" s="1032"/>
      <c r="I81" s="1032"/>
      <c r="J81" s="1032"/>
      <c r="K81" s="1032"/>
      <c r="L81" s="1032"/>
      <c r="M81" s="1032"/>
      <c r="N81" s="1032"/>
      <c r="O81" s="1032"/>
      <c r="P81" s="1032"/>
      <c r="Q81" s="1032"/>
      <c r="R81" s="1032"/>
      <c r="S81" s="1032"/>
      <c r="T81" s="1032"/>
      <c r="U81" s="1032"/>
      <c r="V81" s="1032"/>
      <c r="W81" s="1032"/>
      <c r="X81" s="1032"/>
      <c r="Y81" s="1032"/>
      <c r="Z81" s="1032"/>
      <c r="AA81" s="1032"/>
      <c r="AB81" s="1032"/>
      <c r="AC81" s="1032"/>
      <c r="AD81" s="1033"/>
      <c r="AE81" s="1034"/>
      <c r="AF81" s="1034"/>
      <c r="AG81" s="1034"/>
      <c r="AH81" s="1034"/>
      <c r="AI81" s="1035"/>
      <c r="AJ81" s="1036"/>
      <c r="AK81" s="1037"/>
      <c r="AL81" s="1031"/>
      <c r="AM81" s="1032"/>
      <c r="AN81" s="1032"/>
      <c r="AO81" s="1032"/>
      <c r="AP81" s="1032"/>
      <c r="AQ81" s="1033"/>
    </row>
    <row r="82" spans="2:43" s="106" customFormat="1" ht="15.75" customHeight="1">
      <c r="B82" s="964">
        <f t="shared" si="0"/>
        <v>66</v>
      </c>
      <c r="C82" s="965"/>
      <c r="D82" s="1031"/>
      <c r="E82" s="1032"/>
      <c r="F82" s="1032"/>
      <c r="G82" s="1032"/>
      <c r="H82" s="1032"/>
      <c r="I82" s="1032"/>
      <c r="J82" s="1032"/>
      <c r="K82" s="1032"/>
      <c r="L82" s="1032"/>
      <c r="M82" s="1032"/>
      <c r="N82" s="1032"/>
      <c r="O82" s="1032"/>
      <c r="P82" s="1032"/>
      <c r="Q82" s="1032"/>
      <c r="R82" s="1032"/>
      <c r="S82" s="1032"/>
      <c r="T82" s="1032"/>
      <c r="U82" s="1032"/>
      <c r="V82" s="1032"/>
      <c r="W82" s="1032"/>
      <c r="X82" s="1032"/>
      <c r="Y82" s="1032"/>
      <c r="Z82" s="1032"/>
      <c r="AA82" s="1032"/>
      <c r="AB82" s="1032"/>
      <c r="AC82" s="1032"/>
      <c r="AD82" s="1033"/>
      <c r="AE82" s="1034"/>
      <c r="AF82" s="1034"/>
      <c r="AG82" s="1034"/>
      <c r="AH82" s="1034"/>
      <c r="AI82" s="1035"/>
      <c r="AJ82" s="1036"/>
      <c r="AK82" s="1037"/>
      <c r="AL82" s="1031"/>
      <c r="AM82" s="1032"/>
      <c r="AN82" s="1032"/>
      <c r="AO82" s="1032"/>
      <c r="AP82" s="1032"/>
      <c r="AQ82" s="1033"/>
    </row>
    <row r="83" spans="2:43" s="106" customFormat="1" ht="15.75" customHeight="1">
      <c r="B83" s="964">
        <f t="shared" si="0"/>
        <v>67</v>
      </c>
      <c r="C83" s="965"/>
      <c r="D83" s="1031"/>
      <c r="E83" s="1032"/>
      <c r="F83" s="1032"/>
      <c r="G83" s="1032"/>
      <c r="H83" s="1032"/>
      <c r="I83" s="1032"/>
      <c r="J83" s="1032"/>
      <c r="K83" s="1032"/>
      <c r="L83" s="1032"/>
      <c r="M83" s="1032"/>
      <c r="N83" s="1032"/>
      <c r="O83" s="1032"/>
      <c r="P83" s="1032"/>
      <c r="Q83" s="1032"/>
      <c r="R83" s="1032"/>
      <c r="S83" s="1032"/>
      <c r="T83" s="1032"/>
      <c r="U83" s="1032"/>
      <c r="V83" s="1032"/>
      <c r="W83" s="1032"/>
      <c r="X83" s="1032"/>
      <c r="Y83" s="1032"/>
      <c r="Z83" s="1032"/>
      <c r="AA83" s="1032"/>
      <c r="AB83" s="1032"/>
      <c r="AC83" s="1032"/>
      <c r="AD83" s="1033"/>
      <c r="AE83" s="1034"/>
      <c r="AF83" s="1034"/>
      <c r="AG83" s="1034"/>
      <c r="AH83" s="1034"/>
      <c r="AI83" s="1035"/>
      <c r="AJ83" s="1036"/>
      <c r="AK83" s="1037"/>
      <c r="AL83" s="1031"/>
      <c r="AM83" s="1032"/>
      <c r="AN83" s="1032"/>
      <c r="AO83" s="1032"/>
      <c r="AP83" s="1032"/>
      <c r="AQ83" s="1033"/>
    </row>
    <row r="84" spans="2:43" s="106" customFormat="1" ht="15.75" customHeight="1">
      <c r="B84" s="964">
        <f t="shared" si="0"/>
        <v>68</v>
      </c>
      <c r="C84" s="965"/>
      <c r="D84" s="1031"/>
      <c r="E84" s="1032"/>
      <c r="F84" s="1032"/>
      <c r="G84" s="1032"/>
      <c r="H84" s="1032"/>
      <c r="I84" s="1032"/>
      <c r="J84" s="1032"/>
      <c r="K84" s="1032"/>
      <c r="L84" s="1032"/>
      <c r="M84" s="1032"/>
      <c r="N84" s="1032"/>
      <c r="O84" s="1032"/>
      <c r="P84" s="1032"/>
      <c r="Q84" s="1032"/>
      <c r="R84" s="1032"/>
      <c r="S84" s="1032"/>
      <c r="T84" s="1032"/>
      <c r="U84" s="1032"/>
      <c r="V84" s="1032"/>
      <c r="W84" s="1032"/>
      <c r="X84" s="1032"/>
      <c r="Y84" s="1032"/>
      <c r="Z84" s="1032"/>
      <c r="AA84" s="1032"/>
      <c r="AB84" s="1032"/>
      <c r="AC84" s="1032"/>
      <c r="AD84" s="1033"/>
      <c r="AE84" s="1034"/>
      <c r="AF84" s="1034"/>
      <c r="AG84" s="1034"/>
      <c r="AH84" s="1034"/>
      <c r="AI84" s="1035"/>
      <c r="AJ84" s="1036"/>
      <c r="AK84" s="1037"/>
      <c r="AL84" s="1031"/>
      <c r="AM84" s="1032"/>
      <c r="AN84" s="1032"/>
      <c r="AO84" s="1032"/>
      <c r="AP84" s="1032"/>
      <c r="AQ84" s="1033"/>
    </row>
    <row r="85" spans="2:43" s="106" customFormat="1" ht="15.75" customHeight="1">
      <c r="B85" s="964">
        <f t="shared" si="0"/>
        <v>69</v>
      </c>
      <c r="C85" s="965"/>
      <c r="D85" s="1031"/>
      <c r="E85" s="1032"/>
      <c r="F85" s="1032"/>
      <c r="G85" s="1032"/>
      <c r="H85" s="1032"/>
      <c r="I85" s="1032"/>
      <c r="J85" s="1032"/>
      <c r="K85" s="1032"/>
      <c r="L85" s="1032"/>
      <c r="M85" s="1032"/>
      <c r="N85" s="1032"/>
      <c r="O85" s="1032"/>
      <c r="P85" s="1032"/>
      <c r="Q85" s="1032"/>
      <c r="R85" s="1032"/>
      <c r="S85" s="1032"/>
      <c r="T85" s="1032"/>
      <c r="U85" s="1032"/>
      <c r="V85" s="1032"/>
      <c r="W85" s="1032"/>
      <c r="X85" s="1032"/>
      <c r="Y85" s="1032"/>
      <c r="Z85" s="1032"/>
      <c r="AA85" s="1032"/>
      <c r="AB85" s="1032"/>
      <c r="AC85" s="1032"/>
      <c r="AD85" s="1033"/>
      <c r="AE85" s="1034"/>
      <c r="AF85" s="1034"/>
      <c r="AG85" s="1034"/>
      <c r="AH85" s="1034"/>
      <c r="AI85" s="1035"/>
      <c r="AJ85" s="1036"/>
      <c r="AK85" s="1037"/>
      <c r="AL85" s="1031"/>
      <c r="AM85" s="1032"/>
      <c r="AN85" s="1032"/>
      <c r="AO85" s="1032"/>
      <c r="AP85" s="1032"/>
      <c r="AQ85" s="1033"/>
    </row>
    <row r="86" spans="2:43" s="106" customFormat="1" ht="15.75" customHeight="1">
      <c r="B86" s="964">
        <f t="shared" si="0"/>
        <v>70</v>
      </c>
      <c r="C86" s="965"/>
      <c r="D86" s="1031"/>
      <c r="E86" s="1032"/>
      <c r="F86" s="1032"/>
      <c r="G86" s="1032"/>
      <c r="H86" s="1032"/>
      <c r="I86" s="1032"/>
      <c r="J86" s="1032"/>
      <c r="K86" s="1032"/>
      <c r="L86" s="1032"/>
      <c r="M86" s="1032"/>
      <c r="N86" s="1032"/>
      <c r="O86" s="1032"/>
      <c r="P86" s="1032"/>
      <c r="Q86" s="1032"/>
      <c r="R86" s="1032"/>
      <c r="S86" s="1032"/>
      <c r="T86" s="1032"/>
      <c r="U86" s="1032"/>
      <c r="V86" s="1032"/>
      <c r="W86" s="1032"/>
      <c r="X86" s="1032"/>
      <c r="Y86" s="1032"/>
      <c r="Z86" s="1032"/>
      <c r="AA86" s="1032"/>
      <c r="AB86" s="1032"/>
      <c r="AC86" s="1032"/>
      <c r="AD86" s="1033"/>
      <c r="AE86" s="1034"/>
      <c r="AF86" s="1034"/>
      <c r="AG86" s="1034"/>
      <c r="AH86" s="1034"/>
      <c r="AI86" s="1035"/>
      <c r="AJ86" s="1036"/>
      <c r="AK86" s="1037"/>
      <c r="AL86" s="1031"/>
      <c r="AM86" s="1032"/>
      <c r="AN86" s="1032"/>
      <c r="AO86" s="1032"/>
      <c r="AP86" s="1032"/>
      <c r="AQ86" s="1033"/>
    </row>
    <row r="87" spans="2:43" s="106" customFormat="1" ht="15.75" customHeight="1">
      <c r="B87" s="964">
        <f t="shared" si="0"/>
        <v>71</v>
      </c>
      <c r="C87" s="965"/>
      <c r="D87" s="1031"/>
      <c r="E87" s="1032"/>
      <c r="F87" s="1032"/>
      <c r="G87" s="1032"/>
      <c r="H87" s="1032"/>
      <c r="I87" s="1032"/>
      <c r="J87" s="1032"/>
      <c r="K87" s="1032"/>
      <c r="L87" s="1032"/>
      <c r="M87" s="1032"/>
      <c r="N87" s="1032"/>
      <c r="O87" s="1032"/>
      <c r="P87" s="1032"/>
      <c r="Q87" s="1032"/>
      <c r="R87" s="1032"/>
      <c r="S87" s="1032"/>
      <c r="T87" s="1032"/>
      <c r="U87" s="1032"/>
      <c r="V87" s="1032"/>
      <c r="W87" s="1032"/>
      <c r="X87" s="1032"/>
      <c r="Y87" s="1032"/>
      <c r="Z87" s="1032"/>
      <c r="AA87" s="1032"/>
      <c r="AB87" s="1032"/>
      <c r="AC87" s="1032"/>
      <c r="AD87" s="1033"/>
      <c r="AE87" s="1034"/>
      <c r="AF87" s="1034"/>
      <c r="AG87" s="1034"/>
      <c r="AH87" s="1034"/>
      <c r="AI87" s="1035"/>
      <c r="AJ87" s="1036"/>
      <c r="AK87" s="1037"/>
      <c r="AL87" s="1031"/>
      <c r="AM87" s="1032"/>
      <c r="AN87" s="1032"/>
      <c r="AO87" s="1032"/>
      <c r="AP87" s="1032"/>
      <c r="AQ87" s="1033"/>
    </row>
    <row r="88" spans="2:43" s="106" customFormat="1" ht="15.75" customHeight="1">
      <c r="B88" s="964">
        <f>B87+1</f>
        <v>72</v>
      </c>
      <c r="C88" s="965"/>
      <c r="D88" s="1031"/>
      <c r="E88" s="1032"/>
      <c r="F88" s="1032"/>
      <c r="G88" s="1032"/>
      <c r="H88" s="1032"/>
      <c r="I88" s="1032"/>
      <c r="J88" s="1032"/>
      <c r="K88" s="1032"/>
      <c r="L88" s="1032"/>
      <c r="M88" s="1032"/>
      <c r="N88" s="1032"/>
      <c r="O88" s="1032"/>
      <c r="P88" s="1032"/>
      <c r="Q88" s="1032"/>
      <c r="R88" s="1032"/>
      <c r="S88" s="1032"/>
      <c r="T88" s="1032"/>
      <c r="U88" s="1032"/>
      <c r="V88" s="1032"/>
      <c r="W88" s="1032"/>
      <c r="X88" s="1032"/>
      <c r="Y88" s="1032"/>
      <c r="Z88" s="1032"/>
      <c r="AA88" s="1032"/>
      <c r="AB88" s="1032"/>
      <c r="AC88" s="1032"/>
      <c r="AD88" s="1033"/>
      <c r="AE88" s="1034"/>
      <c r="AF88" s="1034"/>
      <c r="AG88" s="1034"/>
      <c r="AH88" s="1034"/>
      <c r="AI88" s="1035"/>
      <c r="AJ88" s="1036"/>
      <c r="AK88" s="1037"/>
      <c r="AL88" s="1031"/>
      <c r="AM88" s="1032"/>
      <c r="AN88" s="1032"/>
      <c r="AO88" s="1032"/>
      <c r="AP88" s="1032"/>
      <c r="AQ88" s="1033"/>
    </row>
    <row r="89" spans="2:43" s="106" customFormat="1" ht="15.75" customHeight="1">
      <c r="B89" s="964">
        <f t="shared" ref="B89:B100" si="1">B88+1</f>
        <v>73</v>
      </c>
      <c r="C89" s="965"/>
      <c r="D89" s="1031"/>
      <c r="E89" s="1032"/>
      <c r="F89" s="1032"/>
      <c r="G89" s="1032"/>
      <c r="H89" s="1032"/>
      <c r="I89" s="1032"/>
      <c r="J89" s="1032"/>
      <c r="K89" s="1032"/>
      <c r="L89" s="1032"/>
      <c r="M89" s="1032"/>
      <c r="N89" s="1032"/>
      <c r="O89" s="1032"/>
      <c r="P89" s="1032"/>
      <c r="Q89" s="1032"/>
      <c r="R89" s="1032"/>
      <c r="S89" s="1032"/>
      <c r="T89" s="1032"/>
      <c r="U89" s="1032"/>
      <c r="V89" s="1032"/>
      <c r="W89" s="1032"/>
      <c r="X89" s="1032"/>
      <c r="Y89" s="1032"/>
      <c r="Z89" s="1032"/>
      <c r="AA89" s="1032"/>
      <c r="AB89" s="1032"/>
      <c r="AC89" s="1032"/>
      <c r="AD89" s="1033"/>
      <c r="AE89" s="1034"/>
      <c r="AF89" s="1034"/>
      <c r="AG89" s="1034"/>
      <c r="AH89" s="1034"/>
      <c r="AI89" s="1035"/>
      <c r="AJ89" s="1036"/>
      <c r="AK89" s="1037"/>
      <c r="AL89" s="1031"/>
      <c r="AM89" s="1032"/>
      <c r="AN89" s="1032"/>
      <c r="AO89" s="1032"/>
      <c r="AP89" s="1032"/>
      <c r="AQ89" s="1033"/>
    </row>
    <row r="90" spans="2:43" s="106" customFormat="1" ht="15.75" customHeight="1">
      <c r="B90" s="964">
        <f t="shared" si="1"/>
        <v>74</v>
      </c>
      <c r="C90" s="965"/>
      <c r="D90" s="1031"/>
      <c r="E90" s="1032"/>
      <c r="F90" s="1032"/>
      <c r="G90" s="1032"/>
      <c r="H90" s="1032"/>
      <c r="I90" s="1032"/>
      <c r="J90" s="1032"/>
      <c r="K90" s="1032"/>
      <c r="L90" s="1032"/>
      <c r="M90" s="1032"/>
      <c r="N90" s="1032"/>
      <c r="O90" s="1032"/>
      <c r="P90" s="1032"/>
      <c r="Q90" s="1032"/>
      <c r="R90" s="1032"/>
      <c r="S90" s="1032"/>
      <c r="T90" s="1032"/>
      <c r="U90" s="1032"/>
      <c r="V90" s="1032"/>
      <c r="W90" s="1032"/>
      <c r="X90" s="1032"/>
      <c r="Y90" s="1032"/>
      <c r="Z90" s="1032"/>
      <c r="AA90" s="1032"/>
      <c r="AB90" s="1032"/>
      <c r="AC90" s="1032"/>
      <c r="AD90" s="1033"/>
      <c r="AE90" s="1034"/>
      <c r="AF90" s="1034"/>
      <c r="AG90" s="1034"/>
      <c r="AH90" s="1034"/>
      <c r="AI90" s="1035"/>
      <c r="AJ90" s="1036"/>
      <c r="AK90" s="1037"/>
      <c r="AL90" s="1031"/>
      <c r="AM90" s="1032"/>
      <c r="AN90" s="1032"/>
      <c r="AO90" s="1032"/>
      <c r="AP90" s="1032"/>
      <c r="AQ90" s="1033"/>
    </row>
    <row r="91" spans="2:43" s="106" customFormat="1" ht="15.75" customHeight="1">
      <c r="B91" s="964">
        <f t="shared" si="1"/>
        <v>75</v>
      </c>
      <c r="C91" s="965"/>
      <c r="D91" s="1031"/>
      <c r="E91" s="1032"/>
      <c r="F91" s="1032"/>
      <c r="G91" s="1032"/>
      <c r="H91" s="1032"/>
      <c r="I91" s="1032"/>
      <c r="J91" s="1032"/>
      <c r="K91" s="1032"/>
      <c r="L91" s="1032"/>
      <c r="M91" s="1032"/>
      <c r="N91" s="1032"/>
      <c r="O91" s="1032"/>
      <c r="P91" s="1032"/>
      <c r="Q91" s="1032"/>
      <c r="R91" s="1032"/>
      <c r="S91" s="1032"/>
      <c r="T91" s="1032"/>
      <c r="U91" s="1032"/>
      <c r="V91" s="1032"/>
      <c r="W91" s="1032"/>
      <c r="X91" s="1032"/>
      <c r="Y91" s="1032"/>
      <c r="Z91" s="1032"/>
      <c r="AA91" s="1032"/>
      <c r="AB91" s="1032"/>
      <c r="AC91" s="1032"/>
      <c r="AD91" s="1033"/>
      <c r="AE91" s="1034"/>
      <c r="AF91" s="1034"/>
      <c r="AG91" s="1034"/>
      <c r="AH91" s="1034"/>
      <c r="AI91" s="1035"/>
      <c r="AJ91" s="1036"/>
      <c r="AK91" s="1037"/>
      <c r="AL91" s="1031"/>
      <c r="AM91" s="1032"/>
      <c r="AN91" s="1032"/>
      <c r="AO91" s="1032"/>
      <c r="AP91" s="1032"/>
      <c r="AQ91" s="1033"/>
    </row>
    <row r="92" spans="2:43" s="106" customFormat="1" ht="15.75" customHeight="1">
      <c r="B92" s="964">
        <f t="shared" si="1"/>
        <v>76</v>
      </c>
      <c r="C92" s="965"/>
      <c r="D92" s="1031"/>
      <c r="E92" s="1032"/>
      <c r="F92" s="1032"/>
      <c r="G92" s="1032"/>
      <c r="H92" s="1032"/>
      <c r="I92" s="1032"/>
      <c r="J92" s="1032"/>
      <c r="K92" s="1032"/>
      <c r="L92" s="1032"/>
      <c r="M92" s="1032"/>
      <c r="N92" s="1032"/>
      <c r="O92" s="1032"/>
      <c r="P92" s="1032"/>
      <c r="Q92" s="1032"/>
      <c r="R92" s="1032"/>
      <c r="S92" s="1032"/>
      <c r="T92" s="1032"/>
      <c r="U92" s="1032"/>
      <c r="V92" s="1032"/>
      <c r="W92" s="1032"/>
      <c r="X92" s="1032"/>
      <c r="Y92" s="1032"/>
      <c r="Z92" s="1032"/>
      <c r="AA92" s="1032"/>
      <c r="AB92" s="1032"/>
      <c r="AC92" s="1032"/>
      <c r="AD92" s="1033"/>
      <c r="AE92" s="1034"/>
      <c r="AF92" s="1034"/>
      <c r="AG92" s="1034"/>
      <c r="AH92" s="1034"/>
      <c r="AI92" s="1035"/>
      <c r="AJ92" s="1036"/>
      <c r="AK92" s="1037"/>
      <c r="AL92" s="1031"/>
      <c r="AM92" s="1032"/>
      <c r="AN92" s="1032"/>
      <c r="AO92" s="1032"/>
      <c r="AP92" s="1032"/>
      <c r="AQ92" s="1033"/>
    </row>
    <row r="93" spans="2:43" s="106" customFormat="1" ht="15.75" customHeight="1">
      <c r="B93" s="964">
        <f t="shared" si="1"/>
        <v>77</v>
      </c>
      <c r="C93" s="965"/>
      <c r="D93" s="1031"/>
      <c r="E93" s="1032"/>
      <c r="F93" s="1032"/>
      <c r="G93" s="1032"/>
      <c r="H93" s="1032"/>
      <c r="I93" s="1032"/>
      <c r="J93" s="1032"/>
      <c r="K93" s="1032"/>
      <c r="L93" s="1032"/>
      <c r="M93" s="1032"/>
      <c r="N93" s="1032"/>
      <c r="O93" s="1032"/>
      <c r="P93" s="1032"/>
      <c r="Q93" s="1032"/>
      <c r="R93" s="1032"/>
      <c r="S93" s="1032"/>
      <c r="T93" s="1032"/>
      <c r="U93" s="1032"/>
      <c r="V93" s="1032"/>
      <c r="W93" s="1032"/>
      <c r="X93" s="1032"/>
      <c r="Y93" s="1032"/>
      <c r="Z93" s="1032"/>
      <c r="AA93" s="1032"/>
      <c r="AB93" s="1032"/>
      <c r="AC93" s="1032"/>
      <c r="AD93" s="1033"/>
      <c r="AE93" s="1034"/>
      <c r="AF93" s="1034"/>
      <c r="AG93" s="1034"/>
      <c r="AH93" s="1034"/>
      <c r="AI93" s="1035"/>
      <c r="AJ93" s="1036"/>
      <c r="AK93" s="1037"/>
      <c r="AL93" s="1031"/>
      <c r="AM93" s="1032"/>
      <c r="AN93" s="1032"/>
      <c r="AO93" s="1032"/>
      <c r="AP93" s="1032"/>
      <c r="AQ93" s="1033"/>
    </row>
    <row r="94" spans="2:43" s="106" customFormat="1" ht="15.75" customHeight="1">
      <c r="B94" s="964">
        <f t="shared" si="1"/>
        <v>78</v>
      </c>
      <c r="C94" s="965"/>
      <c r="D94" s="1031"/>
      <c r="E94" s="1032"/>
      <c r="F94" s="1032"/>
      <c r="G94" s="1032"/>
      <c r="H94" s="1032"/>
      <c r="I94" s="1032"/>
      <c r="J94" s="1032"/>
      <c r="K94" s="1032"/>
      <c r="L94" s="1032"/>
      <c r="M94" s="1032"/>
      <c r="N94" s="1032"/>
      <c r="O94" s="1032"/>
      <c r="P94" s="1032"/>
      <c r="Q94" s="1032"/>
      <c r="R94" s="1032"/>
      <c r="S94" s="1032"/>
      <c r="T94" s="1032"/>
      <c r="U94" s="1032"/>
      <c r="V94" s="1032"/>
      <c r="W94" s="1032"/>
      <c r="X94" s="1032"/>
      <c r="Y94" s="1032"/>
      <c r="Z94" s="1032"/>
      <c r="AA94" s="1032"/>
      <c r="AB94" s="1032"/>
      <c r="AC94" s="1032"/>
      <c r="AD94" s="1033"/>
      <c r="AE94" s="1034"/>
      <c r="AF94" s="1034"/>
      <c r="AG94" s="1034"/>
      <c r="AH94" s="1034"/>
      <c r="AI94" s="1035"/>
      <c r="AJ94" s="1036"/>
      <c r="AK94" s="1037"/>
      <c r="AL94" s="1031"/>
      <c r="AM94" s="1032"/>
      <c r="AN94" s="1032"/>
      <c r="AO94" s="1032"/>
      <c r="AP94" s="1032"/>
      <c r="AQ94" s="1033"/>
    </row>
    <row r="95" spans="2:43" s="106" customFormat="1" ht="15.75" customHeight="1">
      <c r="B95" s="964">
        <f t="shared" si="1"/>
        <v>79</v>
      </c>
      <c r="C95" s="965"/>
      <c r="D95" s="1031"/>
      <c r="E95" s="1032"/>
      <c r="F95" s="1032"/>
      <c r="G95" s="1032"/>
      <c r="H95" s="1032"/>
      <c r="I95" s="1032"/>
      <c r="J95" s="1032"/>
      <c r="K95" s="1032"/>
      <c r="L95" s="1032"/>
      <c r="M95" s="1032"/>
      <c r="N95" s="1032"/>
      <c r="O95" s="1032"/>
      <c r="P95" s="1032"/>
      <c r="Q95" s="1032"/>
      <c r="R95" s="1032"/>
      <c r="S95" s="1032"/>
      <c r="T95" s="1032"/>
      <c r="U95" s="1032"/>
      <c r="V95" s="1032"/>
      <c r="W95" s="1032"/>
      <c r="X95" s="1032"/>
      <c r="Y95" s="1032"/>
      <c r="Z95" s="1032"/>
      <c r="AA95" s="1032"/>
      <c r="AB95" s="1032"/>
      <c r="AC95" s="1032"/>
      <c r="AD95" s="1033"/>
      <c r="AE95" s="1034"/>
      <c r="AF95" s="1034"/>
      <c r="AG95" s="1034"/>
      <c r="AH95" s="1034"/>
      <c r="AI95" s="1035"/>
      <c r="AJ95" s="1036"/>
      <c r="AK95" s="1037"/>
      <c r="AL95" s="1031"/>
      <c r="AM95" s="1032"/>
      <c r="AN95" s="1032"/>
      <c r="AO95" s="1032"/>
      <c r="AP95" s="1032"/>
      <c r="AQ95" s="1033"/>
    </row>
    <row r="96" spans="2:43" s="106" customFormat="1" ht="15.75" customHeight="1">
      <c r="B96" s="964">
        <f t="shared" si="1"/>
        <v>80</v>
      </c>
      <c r="C96" s="965"/>
      <c r="D96" s="1031"/>
      <c r="E96" s="1032"/>
      <c r="F96" s="1032"/>
      <c r="G96" s="1032"/>
      <c r="H96" s="1032"/>
      <c r="I96" s="1032"/>
      <c r="J96" s="1032"/>
      <c r="K96" s="1032"/>
      <c r="L96" s="1032"/>
      <c r="M96" s="1032"/>
      <c r="N96" s="1032"/>
      <c r="O96" s="1032"/>
      <c r="P96" s="1032"/>
      <c r="Q96" s="1032"/>
      <c r="R96" s="1032"/>
      <c r="S96" s="1032"/>
      <c r="T96" s="1032"/>
      <c r="U96" s="1032"/>
      <c r="V96" s="1032"/>
      <c r="W96" s="1032"/>
      <c r="X96" s="1032"/>
      <c r="Y96" s="1032"/>
      <c r="Z96" s="1032"/>
      <c r="AA96" s="1032"/>
      <c r="AB96" s="1032"/>
      <c r="AC96" s="1032"/>
      <c r="AD96" s="1033"/>
      <c r="AE96" s="1034"/>
      <c r="AF96" s="1034"/>
      <c r="AG96" s="1034"/>
      <c r="AH96" s="1034"/>
      <c r="AI96" s="1035"/>
      <c r="AJ96" s="1036"/>
      <c r="AK96" s="1037"/>
      <c r="AL96" s="1031"/>
      <c r="AM96" s="1032"/>
      <c r="AN96" s="1032"/>
      <c r="AO96" s="1032"/>
      <c r="AP96" s="1032"/>
      <c r="AQ96" s="1033"/>
    </row>
    <row r="97" spans="2:43" s="106" customFormat="1" ht="15.75" customHeight="1">
      <c r="B97" s="964">
        <f t="shared" si="1"/>
        <v>81</v>
      </c>
      <c r="C97" s="965"/>
      <c r="D97" s="1031"/>
      <c r="E97" s="1032"/>
      <c r="F97" s="1032"/>
      <c r="G97" s="1032"/>
      <c r="H97" s="1032"/>
      <c r="I97" s="1032"/>
      <c r="J97" s="1032"/>
      <c r="K97" s="1032"/>
      <c r="L97" s="1032"/>
      <c r="M97" s="1032"/>
      <c r="N97" s="1032"/>
      <c r="O97" s="1032"/>
      <c r="P97" s="1032"/>
      <c r="Q97" s="1032"/>
      <c r="R97" s="1032"/>
      <c r="S97" s="1032"/>
      <c r="T97" s="1032"/>
      <c r="U97" s="1032"/>
      <c r="V97" s="1032"/>
      <c r="W97" s="1032"/>
      <c r="X97" s="1032"/>
      <c r="Y97" s="1032"/>
      <c r="Z97" s="1032"/>
      <c r="AA97" s="1032"/>
      <c r="AB97" s="1032"/>
      <c r="AC97" s="1032"/>
      <c r="AD97" s="1033"/>
      <c r="AE97" s="1034"/>
      <c r="AF97" s="1034"/>
      <c r="AG97" s="1034"/>
      <c r="AH97" s="1034"/>
      <c r="AI97" s="1035"/>
      <c r="AJ97" s="1036"/>
      <c r="AK97" s="1037"/>
      <c r="AL97" s="1031"/>
      <c r="AM97" s="1032"/>
      <c r="AN97" s="1032"/>
      <c r="AO97" s="1032"/>
      <c r="AP97" s="1032"/>
      <c r="AQ97" s="1033"/>
    </row>
    <row r="98" spans="2:43" s="106" customFormat="1" ht="15.75" customHeight="1">
      <c r="B98" s="964">
        <f t="shared" si="1"/>
        <v>82</v>
      </c>
      <c r="C98" s="965"/>
      <c r="D98" s="1031"/>
      <c r="E98" s="1032"/>
      <c r="F98" s="1032"/>
      <c r="G98" s="1032"/>
      <c r="H98" s="1032"/>
      <c r="I98" s="1032"/>
      <c r="J98" s="1032"/>
      <c r="K98" s="1032"/>
      <c r="L98" s="1032"/>
      <c r="M98" s="1032"/>
      <c r="N98" s="1032"/>
      <c r="O98" s="1032"/>
      <c r="P98" s="1032"/>
      <c r="Q98" s="1032"/>
      <c r="R98" s="1032"/>
      <c r="S98" s="1032"/>
      <c r="T98" s="1032"/>
      <c r="U98" s="1032"/>
      <c r="V98" s="1032"/>
      <c r="W98" s="1032"/>
      <c r="X98" s="1032"/>
      <c r="Y98" s="1032"/>
      <c r="Z98" s="1032"/>
      <c r="AA98" s="1032"/>
      <c r="AB98" s="1032"/>
      <c r="AC98" s="1032"/>
      <c r="AD98" s="1033"/>
      <c r="AE98" s="1034"/>
      <c r="AF98" s="1034"/>
      <c r="AG98" s="1034"/>
      <c r="AH98" s="1034"/>
      <c r="AI98" s="1035"/>
      <c r="AJ98" s="1036"/>
      <c r="AK98" s="1037"/>
      <c r="AL98" s="1031"/>
      <c r="AM98" s="1032"/>
      <c r="AN98" s="1032"/>
      <c r="AO98" s="1032"/>
      <c r="AP98" s="1032"/>
      <c r="AQ98" s="1033"/>
    </row>
    <row r="99" spans="2:43" s="106" customFormat="1" ht="15.75" customHeight="1">
      <c r="B99" s="964">
        <f t="shared" si="1"/>
        <v>83</v>
      </c>
      <c r="C99" s="965"/>
      <c r="D99" s="1031"/>
      <c r="E99" s="1032"/>
      <c r="F99" s="1032"/>
      <c r="G99" s="1032"/>
      <c r="H99" s="1032"/>
      <c r="I99" s="1032"/>
      <c r="J99" s="1032"/>
      <c r="K99" s="1032"/>
      <c r="L99" s="1032"/>
      <c r="M99" s="1032"/>
      <c r="N99" s="1032"/>
      <c r="O99" s="1032"/>
      <c r="P99" s="1032"/>
      <c r="Q99" s="1032"/>
      <c r="R99" s="1032"/>
      <c r="S99" s="1032"/>
      <c r="T99" s="1032"/>
      <c r="U99" s="1032"/>
      <c r="V99" s="1032"/>
      <c r="W99" s="1032"/>
      <c r="X99" s="1032"/>
      <c r="Y99" s="1032"/>
      <c r="Z99" s="1032"/>
      <c r="AA99" s="1032"/>
      <c r="AB99" s="1032"/>
      <c r="AC99" s="1032"/>
      <c r="AD99" s="1033"/>
      <c r="AE99" s="1034"/>
      <c r="AF99" s="1034"/>
      <c r="AG99" s="1034"/>
      <c r="AH99" s="1034"/>
      <c r="AI99" s="1035"/>
      <c r="AJ99" s="1036"/>
      <c r="AK99" s="1037"/>
      <c r="AL99" s="1031"/>
      <c r="AM99" s="1032"/>
      <c r="AN99" s="1032"/>
      <c r="AO99" s="1032"/>
      <c r="AP99" s="1032"/>
      <c r="AQ99" s="1033"/>
    </row>
    <row r="100" spans="2:43" s="106" customFormat="1" ht="15.75" customHeight="1">
      <c r="B100" s="964">
        <f t="shared" si="1"/>
        <v>84</v>
      </c>
      <c r="C100" s="965"/>
      <c r="D100" s="1031"/>
      <c r="E100" s="1032"/>
      <c r="F100" s="1032"/>
      <c r="G100" s="1032"/>
      <c r="H100" s="1032"/>
      <c r="I100" s="1032"/>
      <c r="J100" s="1032"/>
      <c r="K100" s="1032"/>
      <c r="L100" s="1032"/>
      <c r="M100" s="1032"/>
      <c r="N100" s="1032"/>
      <c r="O100" s="1032"/>
      <c r="P100" s="1032"/>
      <c r="Q100" s="1032"/>
      <c r="R100" s="1032"/>
      <c r="S100" s="1032"/>
      <c r="T100" s="1032"/>
      <c r="U100" s="1032"/>
      <c r="V100" s="1032"/>
      <c r="W100" s="1032"/>
      <c r="X100" s="1032"/>
      <c r="Y100" s="1032"/>
      <c r="Z100" s="1032"/>
      <c r="AA100" s="1032"/>
      <c r="AB100" s="1032"/>
      <c r="AC100" s="1032"/>
      <c r="AD100" s="1033"/>
      <c r="AE100" s="1034"/>
      <c r="AF100" s="1034"/>
      <c r="AG100" s="1034"/>
      <c r="AH100" s="1034"/>
      <c r="AI100" s="1035"/>
      <c r="AJ100" s="1036"/>
      <c r="AK100" s="1037"/>
      <c r="AL100" s="1031"/>
      <c r="AM100" s="1032"/>
      <c r="AN100" s="1032"/>
      <c r="AO100" s="1032"/>
      <c r="AP100" s="1032"/>
      <c r="AQ100" s="1033"/>
    </row>
    <row r="101" spans="2:43" s="106" customFormat="1" ht="15.75" customHeight="1">
      <c r="B101" s="964">
        <f>B100+1</f>
        <v>85</v>
      </c>
      <c r="C101" s="965"/>
      <c r="D101" s="1031"/>
      <c r="E101" s="1032"/>
      <c r="F101" s="1032"/>
      <c r="G101" s="1032"/>
      <c r="H101" s="1032"/>
      <c r="I101" s="1032"/>
      <c r="J101" s="1032"/>
      <c r="K101" s="1032"/>
      <c r="L101" s="1032"/>
      <c r="M101" s="1032"/>
      <c r="N101" s="1032"/>
      <c r="O101" s="1032"/>
      <c r="P101" s="1032"/>
      <c r="Q101" s="1032"/>
      <c r="R101" s="1032"/>
      <c r="S101" s="1032"/>
      <c r="T101" s="1032"/>
      <c r="U101" s="1032"/>
      <c r="V101" s="1032"/>
      <c r="W101" s="1032"/>
      <c r="X101" s="1032"/>
      <c r="Y101" s="1032"/>
      <c r="Z101" s="1032"/>
      <c r="AA101" s="1032"/>
      <c r="AB101" s="1032"/>
      <c r="AC101" s="1032"/>
      <c r="AD101" s="1033"/>
      <c r="AE101" s="1034"/>
      <c r="AF101" s="1034"/>
      <c r="AG101" s="1034"/>
      <c r="AH101" s="1034"/>
      <c r="AI101" s="1035"/>
      <c r="AJ101" s="1036"/>
      <c r="AK101" s="1037"/>
      <c r="AL101" s="1031"/>
      <c r="AM101" s="1032"/>
      <c r="AN101" s="1032"/>
      <c r="AO101" s="1032"/>
      <c r="AP101" s="1032"/>
      <c r="AQ101" s="1033"/>
    </row>
    <row r="102" spans="2:43" s="106" customFormat="1" ht="15.75" customHeight="1">
      <c r="B102" s="964">
        <f t="shared" ref="B102:B115" si="2">B101+1</f>
        <v>86</v>
      </c>
      <c r="C102" s="965"/>
      <c r="D102" s="1031"/>
      <c r="E102" s="1032"/>
      <c r="F102" s="1032"/>
      <c r="G102" s="1032"/>
      <c r="H102" s="1032"/>
      <c r="I102" s="1032"/>
      <c r="J102" s="1032"/>
      <c r="K102" s="1032"/>
      <c r="L102" s="1032"/>
      <c r="M102" s="1032"/>
      <c r="N102" s="1032"/>
      <c r="O102" s="1032"/>
      <c r="P102" s="1032"/>
      <c r="Q102" s="1032"/>
      <c r="R102" s="1032"/>
      <c r="S102" s="1032"/>
      <c r="T102" s="1032"/>
      <c r="U102" s="1032"/>
      <c r="V102" s="1032"/>
      <c r="W102" s="1032"/>
      <c r="X102" s="1032"/>
      <c r="Y102" s="1032"/>
      <c r="Z102" s="1032"/>
      <c r="AA102" s="1032"/>
      <c r="AB102" s="1032"/>
      <c r="AC102" s="1032"/>
      <c r="AD102" s="1033"/>
      <c r="AE102" s="1034"/>
      <c r="AF102" s="1034"/>
      <c r="AG102" s="1034"/>
      <c r="AH102" s="1034"/>
      <c r="AI102" s="1035"/>
      <c r="AJ102" s="1036"/>
      <c r="AK102" s="1037"/>
      <c r="AL102" s="1031"/>
      <c r="AM102" s="1032"/>
      <c r="AN102" s="1032"/>
      <c r="AO102" s="1032"/>
      <c r="AP102" s="1032"/>
      <c r="AQ102" s="1033"/>
    </row>
    <row r="103" spans="2:43" s="106" customFormat="1" ht="15.75" customHeight="1">
      <c r="B103" s="964">
        <f t="shared" si="2"/>
        <v>87</v>
      </c>
      <c r="C103" s="965"/>
      <c r="D103" s="1031"/>
      <c r="E103" s="1032"/>
      <c r="F103" s="1032"/>
      <c r="G103" s="1032"/>
      <c r="H103" s="1032"/>
      <c r="I103" s="1032"/>
      <c r="J103" s="1032"/>
      <c r="K103" s="1032"/>
      <c r="L103" s="1032"/>
      <c r="M103" s="1032"/>
      <c r="N103" s="1032"/>
      <c r="O103" s="1032"/>
      <c r="P103" s="1032"/>
      <c r="Q103" s="1032"/>
      <c r="R103" s="1032"/>
      <c r="S103" s="1032"/>
      <c r="T103" s="1032"/>
      <c r="U103" s="1032"/>
      <c r="V103" s="1032"/>
      <c r="W103" s="1032"/>
      <c r="X103" s="1032"/>
      <c r="Y103" s="1032"/>
      <c r="Z103" s="1032"/>
      <c r="AA103" s="1032"/>
      <c r="AB103" s="1032"/>
      <c r="AC103" s="1032"/>
      <c r="AD103" s="1033"/>
      <c r="AE103" s="1034"/>
      <c r="AF103" s="1034"/>
      <c r="AG103" s="1034"/>
      <c r="AH103" s="1034"/>
      <c r="AI103" s="1035"/>
      <c r="AJ103" s="1036"/>
      <c r="AK103" s="1037"/>
      <c r="AL103" s="1031"/>
      <c r="AM103" s="1032"/>
      <c r="AN103" s="1032"/>
      <c r="AO103" s="1032"/>
      <c r="AP103" s="1032"/>
      <c r="AQ103" s="1033"/>
    </row>
    <row r="104" spans="2:43" s="106" customFormat="1" ht="15.75" customHeight="1">
      <c r="B104" s="964">
        <f t="shared" si="2"/>
        <v>88</v>
      </c>
      <c r="C104" s="965"/>
      <c r="D104" s="1031"/>
      <c r="E104" s="1032"/>
      <c r="F104" s="1032"/>
      <c r="G104" s="1032"/>
      <c r="H104" s="1032"/>
      <c r="I104" s="1032"/>
      <c r="J104" s="1032"/>
      <c r="K104" s="1032"/>
      <c r="L104" s="1032"/>
      <c r="M104" s="1032"/>
      <c r="N104" s="1032"/>
      <c r="O104" s="1032"/>
      <c r="P104" s="1032"/>
      <c r="Q104" s="1032"/>
      <c r="R104" s="1032"/>
      <c r="S104" s="1032"/>
      <c r="T104" s="1032"/>
      <c r="U104" s="1032"/>
      <c r="V104" s="1032"/>
      <c r="W104" s="1032"/>
      <c r="X104" s="1032"/>
      <c r="Y104" s="1032"/>
      <c r="Z104" s="1032"/>
      <c r="AA104" s="1032"/>
      <c r="AB104" s="1032"/>
      <c r="AC104" s="1032"/>
      <c r="AD104" s="1033"/>
      <c r="AE104" s="1034"/>
      <c r="AF104" s="1034"/>
      <c r="AG104" s="1034"/>
      <c r="AH104" s="1034"/>
      <c r="AI104" s="1035"/>
      <c r="AJ104" s="1036"/>
      <c r="AK104" s="1037"/>
      <c r="AL104" s="1031"/>
      <c r="AM104" s="1032"/>
      <c r="AN104" s="1032"/>
      <c r="AO104" s="1032"/>
      <c r="AP104" s="1032"/>
      <c r="AQ104" s="1033"/>
    </row>
    <row r="105" spans="2:43" s="106" customFormat="1" ht="15.75" customHeight="1">
      <c r="B105" s="964">
        <f t="shared" si="2"/>
        <v>89</v>
      </c>
      <c r="C105" s="965"/>
      <c r="D105" s="1031"/>
      <c r="E105" s="1032"/>
      <c r="F105" s="1032"/>
      <c r="G105" s="1032"/>
      <c r="H105" s="1032"/>
      <c r="I105" s="1032"/>
      <c r="J105" s="1032"/>
      <c r="K105" s="1032"/>
      <c r="L105" s="1032"/>
      <c r="M105" s="1032"/>
      <c r="N105" s="1032"/>
      <c r="O105" s="1032"/>
      <c r="P105" s="1032"/>
      <c r="Q105" s="1032"/>
      <c r="R105" s="1032"/>
      <c r="S105" s="1032"/>
      <c r="T105" s="1032"/>
      <c r="U105" s="1032"/>
      <c r="V105" s="1032"/>
      <c r="W105" s="1032"/>
      <c r="X105" s="1032"/>
      <c r="Y105" s="1032"/>
      <c r="Z105" s="1032"/>
      <c r="AA105" s="1032"/>
      <c r="AB105" s="1032"/>
      <c r="AC105" s="1032"/>
      <c r="AD105" s="1033"/>
      <c r="AE105" s="1034"/>
      <c r="AF105" s="1034"/>
      <c r="AG105" s="1034"/>
      <c r="AH105" s="1034"/>
      <c r="AI105" s="1035"/>
      <c r="AJ105" s="1036"/>
      <c r="AK105" s="1037"/>
      <c r="AL105" s="1031"/>
      <c r="AM105" s="1032"/>
      <c r="AN105" s="1032"/>
      <c r="AO105" s="1032"/>
      <c r="AP105" s="1032"/>
      <c r="AQ105" s="1033"/>
    </row>
    <row r="106" spans="2:43" s="106" customFormat="1" ht="15.75" customHeight="1">
      <c r="B106" s="964">
        <f t="shared" si="2"/>
        <v>90</v>
      </c>
      <c r="C106" s="965"/>
      <c r="D106" s="1031"/>
      <c r="E106" s="1032"/>
      <c r="F106" s="1032"/>
      <c r="G106" s="1032"/>
      <c r="H106" s="1032"/>
      <c r="I106" s="1032"/>
      <c r="J106" s="1032"/>
      <c r="K106" s="1032"/>
      <c r="L106" s="1032"/>
      <c r="M106" s="1032"/>
      <c r="N106" s="1032"/>
      <c r="O106" s="1032"/>
      <c r="P106" s="1032"/>
      <c r="Q106" s="1032"/>
      <c r="R106" s="1032"/>
      <c r="S106" s="1032"/>
      <c r="T106" s="1032"/>
      <c r="U106" s="1032"/>
      <c r="V106" s="1032"/>
      <c r="W106" s="1032"/>
      <c r="X106" s="1032"/>
      <c r="Y106" s="1032"/>
      <c r="Z106" s="1032"/>
      <c r="AA106" s="1032"/>
      <c r="AB106" s="1032"/>
      <c r="AC106" s="1032"/>
      <c r="AD106" s="1033"/>
      <c r="AE106" s="1034"/>
      <c r="AF106" s="1034"/>
      <c r="AG106" s="1034"/>
      <c r="AH106" s="1034"/>
      <c r="AI106" s="1035"/>
      <c r="AJ106" s="1036"/>
      <c r="AK106" s="1037"/>
      <c r="AL106" s="1031"/>
      <c r="AM106" s="1032"/>
      <c r="AN106" s="1032"/>
      <c r="AO106" s="1032"/>
      <c r="AP106" s="1032"/>
      <c r="AQ106" s="1033"/>
    </row>
    <row r="107" spans="2:43" s="106" customFormat="1" ht="15.75" customHeight="1">
      <c r="B107" s="964">
        <f t="shared" si="2"/>
        <v>91</v>
      </c>
      <c r="C107" s="965"/>
      <c r="D107" s="1031"/>
      <c r="E107" s="1032"/>
      <c r="F107" s="1032"/>
      <c r="G107" s="1032"/>
      <c r="H107" s="1032"/>
      <c r="I107" s="1032"/>
      <c r="J107" s="1032"/>
      <c r="K107" s="1032"/>
      <c r="L107" s="1032"/>
      <c r="M107" s="1032"/>
      <c r="N107" s="1032"/>
      <c r="O107" s="1032"/>
      <c r="P107" s="1032"/>
      <c r="Q107" s="1032"/>
      <c r="R107" s="1032"/>
      <c r="S107" s="1032"/>
      <c r="T107" s="1032"/>
      <c r="U107" s="1032"/>
      <c r="V107" s="1032"/>
      <c r="W107" s="1032"/>
      <c r="X107" s="1032"/>
      <c r="Y107" s="1032"/>
      <c r="Z107" s="1032"/>
      <c r="AA107" s="1032"/>
      <c r="AB107" s="1032"/>
      <c r="AC107" s="1032"/>
      <c r="AD107" s="1033"/>
      <c r="AE107" s="1034"/>
      <c r="AF107" s="1034"/>
      <c r="AG107" s="1034"/>
      <c r="AH107" s="1034"/>
      <c r="AI107" s="1035"/>
      <c r="AJ107" s="1036"/>
      <c r="AK107" s="1037"/>
      <c r="AL107" s="1031"/>
      <c r="AM107" s="1032"/>
      <c r="AN107" s="1032"/>
      <c r="AO107" s="1032"/>
      <c r="AP107" s="1032"/>
      <c r="AQ107" s="1033"/>
    </row>
    <row r="108" spans="2:43" s="106" customFormat="1" ht="15.75" customHeight="1">
      <c r="B108" s="964">
        <f t="shared" si="2"/>
        <v>92</v>
      </c>
      <c r="C108" s="965"/>
      <c r="D108" s="1031"/>
      <c r="E108" s="1032"/>
      <c r="F108" s="1032"/>
      <c r="G108" s="1032"/>
      <c r="H108" s="1032"/>
      <c r="I108" s="1032"/>
      <c r="J108" s="1032"/>
      <c r="K108" s="1032"/>
      <c r="L108" s="1032"/>
      <c r="M108" s="1032"/>
      <c r="N108" s="1032"/>
      <c r="O108" s="1032"/>
      <c r="P108" s="1032"/>
      <c r="Q108" s="1032"/>
      <c r="R108" s="1032"/>
      <c r="S108" s="1032"/>
      <c r="T108" s="1032"/>
      <c r="U108" s="1032"/>
      <c r="V108" s="1032"/>
      <c r="W108" s="1032"/>
      <c r="X108" s="1032"/>
      <c r="Y108" s="1032"/>
      <c r="Z108" s="1032"/>
      <c r="AA108" s="1032"/>
      <c r="AB108" s="1032"/>
      <c r="AC108" s="1032"/>
      <c r="AD108" s="1033"/>
      <c r="AE108" s="1034"/>
      <c r="AF108" s="1034"/>
      <c r="AG108" s="1034"/>
      <c r="AH108" s="1034"/>
      <c r="AI108" s="1035"/>
      <c r="AJ108" s="1036"/>
      <c r="AK108" s="1037"/>
      <c r="AL108" s="1031"/>
      <c r="AM108" s="1032"/>
      <c r="AN108" s="1032"/>
      <c r="AO108" s="1032"/>
      <c r="AP108" s="1032"/>
      <c r="AQ108" s="1033"/>
    </row>
    <row r="109" spans="2:43" s="106" customFormat="1" ht="15.75" customHeight="1">
      <c r="B109" s="964">
        <f t="shared" si="2"/>
        <v>93</v>
      </c>
      <c r="C109" s="965"/>
      <c r="D109" s="1031"/>
      <c r="E109" s="1032"/>
      <c r="F109" s="1032"/>
      <c r="G109" s="1032"/>
      <c r="H109" s="1032"/>
      <c r="I109" s="1032"/>
      <c r="J109" s="1032"/>
      <c r="K109" s="1032"/>
      <c r="L109" s="1032"/>
      <c r="M109" s="1032"/>
      <c r="N109" s="1032"/>
      <c r="O109" s="1032"/>
      <c r="P109" s="1032"/>
      <c r="Q109" s="1032"/>
      <c r="R109" s="1032"/>
      <c r="S109" s="1032"/>
      <c r="T109" s="1032"/>
      <c r="U109" s="1032"/>
      <c r="V109" s="1032"/>
      <c r="W109" s="1032"/>
      <c r="X109" s="1032"/>
      <c r="Y109" s="1032"/>
      <c r="Z109" s="1032"/>
      <c r="AA109" s="1032"/>
      <c r="AB109" s="1032"/>
      <c r="AC109" s="1032"/>
      <c r="AD109" s="1033"/>
      <c r="AE109" s="1034"/>
      <c r="AF109" s="1034"/>
      <c r="AG109" s="1034"/>
      <c r="AH109" s="1034"/>
      <c r="AI109" s="1035"/>
      <c r="AJ109" s="1036"/>
      <c r="AK109" s="1037"/>
      <c r="AL109" s="1031"/>
      <c r="AM109" s="1032"/>
      <c r="AN109" s="1032"/>
      <c r="AO109" s="1032"/>
      <c r="AP109" s="1032"/>
      <c r="AQ109" s="1033"/>
    </row>
    <row r="110" spans="2:43" s="106" customFormat="1" ht="15.75" customHeight="1">
      <c r="B110" s="964">
        <f t="shared" si="2"/>
        <v>94</v>
      </c>
      <c r="C110" s="965"/>
      <c r="D110" s="1031"/>
      <c r="E110" s="1032"/>
      <c r="F110" s="1032"/>
      <c r="G110" s="1032"/>
      <c r="H110" s="1032"/>
      <c r="I110" s="1032"/>
      <c r="J110" s="1032"/>
      <c r="K110" s="1032"/>
      <c r="L110" s="1032"/>
      <c r="M110" s="1032"/>
      <c r="N110" s="1032"/>
      <c r="O110" s="1032"/>
      <c r="P110" s="1032"/>
      <c r="Q110" s="1032"/>
      <c r="R110" s="1032"/>
      <c r="S110" s="1032"/>
      <c r="T110" s="1032"/>
      <c r="U110" s="1032"/>
      <c r="V110" s="1032"/>
      <c r="W110" s="1032"/>
      <c r="X110" s="1032"/>
      <c r="Y110" s="1032"/>
      <c r="Z110" s="1032"/>
      <c r="AA110" s="1032"/>
      <c r="AB110" s="1032"/>
      <c r="AC110" s="1032"/>
      <c r="AD110" s="1033"/>
      <c r="AE110" s="1034"/>
      <c r="AF110" s="1034"/>
      <c r="AG110" s="1034"/>
      <c r="AH110" s="1034"/>
      <c r="AI110" s="1035"/>
      <c r="AJ110" s="1036"/>
      <c r="AK110" s="1037"/>
      <c r="AL110" s="1031"/>
      <c r="AM110" s="1032"/>
      <c r="AN110" s="1032"/>
      <c r="AO110" s="1032"/>
      <c r="AP110" s="1032"/>
      <c r="AQ110" s="1033"/>
    </row>
    <row r="111" spans="2:43" s="106" customFormat="1" ht="15.75" customHeight="1">
      <c r="B111" s="964">
        <f t="shared" si="2"/>
        <v>95</v>
      </c>
      <c r="C111" s="965"/>
      <c r="D111" s="1031"/>
      <c r="E111" s="1032"/>
      <c r="F111" s="1032"/>
      <c r="G111" s="1032"/>
      <c r="H111" s="1032"/>
      <c r="I111" s="1032"/>
      <c r="J111" s="1032"/>
      <c r="K111" s="1032"/>
      <c r="L111" s="1032"/>
      <c r="M111" s="1032"/>
      <c r="N111" s="1032"/>
      <c r="O111" s="1032"/>
      <c r="P111" s="1032"/>
      <c r="Q111" s="1032"/>
      <c r="R111" s="1032"/>
      <c r="S111" s="1032"/>
      <c r="T111" s="1032"/>
      <c r="U111" s="1032"/>
      <c r="V111" s="1032"/>
      <c r="W111" s="1032"/>
      <c r="X111" s="1032"/>
      <c r="Y111" s="1032"/>
      <c r="Z111" s="1032"/>
      <c r="AA111" s="1032"/>
      <c r="AB111" s="1032"/>
      <c r="AC111" s="1032"/>
      <c r="AD111" s="1033"/>
      <c r="AE111" s="1034"/>
      <c r="AF111" s="1034"/>
      <c r="AG111" s="1034"/>
      <c r="AH111" s="1034"/>
      <c r="AI111" s="1035"/>
      <c r="AJ111" s="1036"/>
      <c r="AK111" s="1037"/>
      <c r="AL111" s="1031"/>
      <c r="AM111" s="1032"/>
      <c r="AN111" s="1032"/>
      <c r="AO111" s="1032"/>
      <c r="AP111" s="1032"/>
      <c r="AQ111" s="1033"/>
    </row>
    <row r="112" spans="2:43" s="106" customFormat="1" ht="15.75" customHeight="1">
      <c r="B112" s="964">
        <f t="shared" si="2"/>
        <v>96</v>
      </c>
      <c r="C112" s="965"/>
      <c r="D112" s="1031"/>
      <c r="E112" s="1032"/>
      <c r="F112" s="1032"/>
      <c r="G112" s="1032"/>
      <c r="H112" s="1032"/>
      <c r="I112" s="1032"/>
      <c r="J112" s="1032"/>
      <c r="K112" s="1032"/>
      <c r="L112" s="1032"/>
      <c r="M112" s="1032"/>
      <c r="N112" s="1032"/>
      <c r="O112" s="1032"/>
      <c r="P112" s="1032"/>
      <c r="Q112" s="1032"/>
      <c r="R112" s="1032"/>
      <c r="S112" s="1032"/>
      <c r="T112" s="1032"/>
      <c r="U112" s="1032"/>
      <c r="V112" s="1032"/>
      <c r="W112" s="1032"/>
      <c r="X112" s="1032"/>
      <c r="Y112" s="1032"/>
      <c r="Z112" s="1032"/>
      <c r="AA112" s="1032"/>
      <c r="AB112" s="1032"/>
      <c r="AC112" s="1032"/>
      <c r="AD112" s="1033"/>
      <c r="AE112" s="1034"/>
      <c r="AF112" s="1034"/>
      <c r="AG112" s="1034"/>
      <c r="AH112" s="1034"/>
      <c r="AI112" s="1035"/>
      <c r="AJ112" s="1036"/>
      <c r="AK112" s="1037"/>
      <c r="AL112" s="1031"/>
      <c r="AM112" s="1032"/>
      <c r="AN112" s="1032"/>
      <c r="AO112" s="1032"/>
      <c r="AP112" s="1032"/>
      <c r="AQ112" s="1033"/>
    </row>
    <row r="113" spans="2:43" s="106" customFormat="1" ht="15.75" customHeight="1">
      <c r="B113" s="964">
        <f t="shared" si="2"/>
        <v>97</v>
      </c>
      <c r="C113" s="965"/>
      <c r="D113" s="1031"/>
      <c r="E113" s="1032"/>
      <c r="F113" s="1032"/>
      <c r="G113" s="1032"/>
      <c r="H113" s="1032"/>
      <c r="I113" s="1032"/>
      <c r="J113" s="1032"/>
      <c r="K113" s="1032"/>
      <c r="L113" s="1032"/>
      <c r="M113" s="1032"/>
      <c r="N113" s="1032"/>
      <c r="O113" s="1032"/>
      <c r="P113" s="1032"/>
      <c r="Q113" s="1032"/>
      <c r="R113" s="1032"/>
      <c r="S113" s="1032"/>
      <c r="T113" s="1032"/>
      <c r="U113" s="1032"/>
      <c r="V113" s="1032"/>
      <c r="W113" s="1032"/>
      <c r="X113" s="1032"/>
      <c r="Y113" s="1032"/>
      <c r="Z113" s="1032"/>
      <c r="AA113" s="1032"/>
      <c r="AB113" s="1032"/>
      <c r="AC113" s="1032"/>
      <c r="AD113" s="1033"/>
      <c r="AE113" s="1034"/>
      <c r="AF113" s="1034"/>
      <c r="AG113" s="1034"/>
      <c r="AH113" s="1034"/>
      <c r="AI113" s="1035"/>
      <c r="AJ113" s="1036"/>
      <c r="AK113" s="1037"/>
      <c r="AL113" s="1031"/>
      <c r="AM113" s="1032"/>
      <c r="AN113" s="1032"/>
      <c r="AO113" s="1032"/>
      <c r="AP113" s="1032"/>
      <c r="AQ113" s="1033"/>
    </row>
    <row r="114" spans="2:43" s="106" customFormat="1" ht="15.75" customHeight="1">
      <c r="B114" s="964">
        <f t="shared" si="2"/>
        <v>98</v>
      </c>
      <c r="C114" s="965"/>
      <c r="D114" s="1031"/>
      <c r="E114" s="1032"/>
      <c r="F114" s="1032"/>
      <c r="G114" s="1032"/>
      <c r="H114" s="1032"/>
      <c r="I114" s="1032"/>
      <c r="J114" s="1032"/>
      <c r="K114" s="1032"/>
      <c r="L114" s="1032"/>
      <c r="M114" s="1032"/>
      <c r="N114" s="1032"/>
      <c r="O114" s="1032"/>
      <c r="P114" s="1032"/>
      <c r="Q114" s="1032"/>
      <c r="R114" s="1032"/>
      <c r="S114" s="1032"/>
      <c r="T114" s="1032"/>
      <c r="U114" s="1032"/>
      <c r="V114" s="1032"/>
      <c r="W114" s="1032"/>
      <c r="X114" s="1032"/>
      <c r="Y114" s="1032"/>
      <c r="Z114" s="1032"/>
      <c r="AA114" s="1032"/>
      <c r="AB114" s="1032"/>
      <c r="AC114" s="1032"/>
      <c r="AD114" s="1033"/>
      <c r="AE114" s="1034"/>
      <c r="AF114" s="1034"/>
      <c r="AG114" s="1034"/>
      <c r="AH114" s="1034"/>
      <c r="AI114" s="1035"/>
      <c r="AJ114" s="1036"/>
      <c r="AK114" s="1037"/>
      <c r="AL114" s="1031"/>
      <c r="AM114" s="1032"/>
      <c r="AN114" s="1032"/>
      <c r="AO114" s="1032"/>
      <c r="AP114" s="1032"/>
      <c r="AQ114" s="1033"/>
    </row>
    <row r="115" spans="2:43" s="106" customFormat="1" ht="15.75" customHeight="1">
      <c r="B115" s="964">
        <f t="shared" si="2"/>
        <v>99</v>
      </c>
      <c r="C115" s="965"/>
      <c r="D115" s="1031"/>
      <c r="E115" s="1032"/>
      <c r="F115" s="1032"/>
      <c r="G115" s="1032"/>
      <c r="H115" s="1032"/>
      <c r="I115" s="1032"/>
      <c r="J115" s="1032"/>
      <c r="K115" s="1032"/>
      <c r="L115" s="1032"/>
      <c r="M115" s="1032"/>
      <c r="N115" s="1032"/>
      <c r="O115" s="1032"/>
      <c r="P115" s="1032"/>
      <c r="Q115" s="1032"/>
      <c r="R115" s="1032"/>
      <c r="S115" s="1032"/>
      <c r="T115" s="1032"/>
      <c r="U115" s="1032"/>
      <c r="V115" s="1032"/>
      <c r="W115" s="1032"/>
      <c r="X115" s="1032"/>
      <c r="Y115" s="1032"/>
      <c r="Z115" s="1032"/>
      <c r="AA115" s="1032"/>
      <c r="AB115" s="1032"/>
      <c r="AC115" s="1032"/>
      <c r="AD115" s="1033"/>
      <c r="AE115" s="1034"/>
      <c r="AF115" s="1034"/>
      <c r="AG115" s="1034"/>
      <c r="AH115" s="1034"/>
      <c r="AI115" s="1035"/>
      <c r="AJ115" s="1036"/>
      <c r="AK115" s="1037"/>
      <c r="AL115" s="1031"/>
      <c r="AM115" s="1032"/>
      <c r="AN115" s="1032"/>
      <c r="AO115" s="1032"/>
      <c r="AP115" s="1032"/>
      <c r="AQ115" s="1033"/>
    </row>
    <row r="116" spans="2:43" s="106" customFormat="1" ht="15.75" customHeight="1">
      <c r="B116" s="974">
        <f>B115+1</f>
        <v>100</v>
      </c>
      <c r="C116" s="975"/>
      <c r="D116" s="1038"/>
      <c r="E116" s="1038"/>
      <c r="F116" s="1038"/>
      <c r="G116" s="1038"/>
      <c r="H116" s="1038"/>
      <c r="I116" s="1038"/>
      <c r="J116" s="1038"/>
      <c r="K116" s="1038"/>
      <c r="L116" s="1038"/>
      <c r="M116" s="1038"/>
      <c r="N116" s="1038"/>
      <c r="O116" s="1038"/>
      <c r="P116" s="1038"/>
      <c r="Q116" s="1038"/>
      <c r="R116" s="1038"/>
      <c r="S116" s="1038"/>
      <c r="T116" s="1038"/>
      <c r="U116" s="1038"/>
      <c r="V116" s="1038"/>
      <c r="W116" s="1038"/>
      <c r="X116" s="1038"/>
      <c r="Y116" s="1038"/>
      <c r="Z116" s="1038"/>
      <c r="AA116" s="1038"/>
      <c r="AB116" s="1038"/>
      <c r="AC116" s="1038"/>
      <c r="AD116" s="1038"/>
      <c r="AE116" s="1034"/>
      <c r="AF116" s="1034"/>
      <c r="AG116" s="1034"/>
      <c r="AH116" s="1034"/>
      <c r="AI116" s="1039"/>
      <c r="AJ116" s="1039"/>
      <c r="AK116" s="1039"/>
      <c r="AL116" s="1038"/>
      <c r="AM116" s="1038"/>
      <c r="AN116" s="1038"/>
      <c r="AO116" s="1038"/>
      <c r="AP116" s="1038"/>
      <c r="AQ116" s="1038"/>
    </row>
    <row r="117" spans="2:43" ht="12.75" customHeight="1">
      <c r="AM117" s="119"/>
      <c r="AN117" s="119"/>
    </row>
    <row r="118" spans="2:43" ht="12.75" customHeight="1">
      <c r="AM118" s="119"/>
      <c r="AN118" s="119"/>
    </row>
    <row r="119" spans="2:43" ht="20.25" customHeight="1">
      <c r="B119" s="986" t="s">
        <v>53</v>
      </c>
      <c r="C119" s="987"/>
      <c r="D119" s="1041" t="s">
        <v>13987</v>
      </c>
      <c r="E119" s="1041"/>
      <c r="F119" s="1041"/>
      <c r="G119" s="1041"/>
      <c r="H119" s="1041"/>
      <c r="I119" s="1041"/>
      <c r="J119" s="1041"/>
      <c r="K119" s="1041"/>
      <c r="L119" s="1041"/>
      <c r="M119" s="1041"/>
      <c r="N119" s="1041"/>
      <c r="O119" s="1041"/>
      <c r="P119" s="1041"/>
      <c r="Q119" s="1041"/>
      <c r="R119" s="1041"/>
      <c r="S119" s="1041"/>
      <c r="T119" s="1041"/>
      <c r="U119" s="1041"/>
      <c r="V119" s="1041"/>
      <c r="W119" s="1041"/>
      <c r="X119" s="1041"/>
      <c r="Y119" s="1041"/>
      <c r="Z119" s="1041"/>
      <c r="AA119" s="1041"/>
      <c r="AB119" s="1041"/>
      <c r="AC119" s="1041"/>
      <c r="AD119" s="1041"/>
      <c r="AE119" s="1042" t="s">
        <v>8</v>
      </c>
      <c r="AF119" s="1043"/>
      <c r="AG119" s="1043"/>
      <c r="AH119" s="1044"/>
      <c r="AI119" s="1048" t="s">
        <v>13955</v>
      </c>
      <c r="AJ119" s="1048"/>
      <c r="AK119" s="1048"/>
      <c r="AL119" s="1042" t="s">
        <v>115</v>
      </c>
      <c r="AM119" s="1043"/>
      <c r="AN119" s="1043"/>
      <c r="AO119" s="1043"/>
      <c r="AP119" s="1043"/>
      <c r="AQ119" s="1044"/>
    </row>
    <row r="120" spans="2:43" ht="35.450000000000003" customHeight="1">
      <c r="B120" s="988"/>
      <c r="C120" s="989"/>
      <c r="D120" s="1041"/>
      <c r="E120" s="1041"/>
      <c r="F120" s="1041"/>
      <c r="G120" s="1041"/>
      <c r="H120" s="1041"/>
      <c r="I120" s="1041"/>
      <c r="J120" s="1041"/>
      <c r="K120" s="1041"/>
      <c r="L120" s="1041"/>
      <c r="M120" s="1041"/>
      <c r="N120" s="1041"/>
      <c r="O120" s="1041"/>
      <c r="P120" s="1041"/>
      <c r="Q120" s="1041"/>
      <c r="R120" s="1041"/>
      <c r="S120" s="1041"/>
      <c r="T120" s="1041"/>
      <c r="U120" s="1041"/>
      <c r="V120" s="1041"/>
      <c r="W120" s="1041"/>
      <c r="X120" s="1041"/>
      <c r="Y120" s="1041"/>
      <c r="Z120" s="1041"/>
      <c r="AA120" s="1041"/>
      <c r="AB120" s="1041"/>
      <c r="AC120" s="1041"/>
      <c r="AD120" s="1041"/>
      <c r="AE120" s="1045"/>
      <c r="AF120" s="1046"/>
      <c r="AG120" s="1046"/>
      <c r="AH120" s="1047"/>
      <c r="AI120" s="1048"/>
      <c r="AJ120" s="1048"/>
      <c r="AK120" s="1048"/>
      <c r="AL120" s="1045"/>
      <c r="AM120" s="1046"/>
      <c r="AN120" s="1046"/>
      <c r="AO120" s="1046"/>
      <c r="AP120" s="1046"/>
      <c r="AQ120" s="1047"/>
    </row>
    <row r="121" spans="2:43" s="106" customFormat="1" ht="15.75" customHeight="1">
      <c r="B121" s="980">
        <f>B116+1</f>
        <v>101</v>
      </c>
      <c r="C121" s="981"/>
      <c r="D121" s="1031"/>
      <c r="E121" s="1032"/>
      <c r="F121" s="1032"/>
      <c r="G121" s="1032"/>
      <c r="H121" s="1032"/>
      <c r="I121" s="1032"/>
      <c r="J121" s="1032"/>
      <c r="K121" s="1032"/>
      <c r="L121" s="1032"/>
      <c r="M121" s="1032"/>
      <c r="N121" s="1032"/>
      <c r="O121" s="1032"/>
      <c r="P121" s="1032"/>
      <c r="Q121" s="1032"/>
      <c r="R121" s="1032"/>
      <c r="S121" s="1032"/>
      <c r="T121" s="1032"/>
      <c r="U121" s="1032"/>
      <c r="V121" s="1032"/>
      <c r="W121" s="1032"/>
      <c r="X121" s="1032"/>
      <c r="Y121" s="1032"/>
      <c r="Z121" s="1032"/>
      <c r="AA121" s="1032"/>
      <c r="AB121" s="1032"/>
      <c r="AC121" s="1032"/>
      <c r="AD121" s="1033"/>
      <c r="AE121" s="1034"/>
      <c r="AF121" s="1034"/>
      <c r="AG121" s="1034"/>
      <c r="AH121" s="1034"/>
      <c r="AI121" s="1035"/>
      <c r="AJ121" s="1036"/>
      <c r="AK121" s="1037"/>
      <c r="AL121" s="1031"/>
      <c r="AM121" s="1032"/>
      <c r="AN121" s="1032"/>
      <c r="AO121" s="1032"/>
      <c r="AP121" s="1032"/>
      <c r="AQ121" s="1033"/>
    </row>
    <row r="122" spans="2:43" s="106" customFormat="1" ht="15.75" customHeight="1">
      <c r="B122" s="964">
        <f>B121+1</f>
        <v>102</v>
      </c>
      <c r="C122" s="965"/>
      <c r="D122" s="1031"/>
      <c r="E122" s="1032"/>
      <c r="F122" s="1032"/>
      <c r="G122" s="1032"/>
      <c r="H122" s="1032"/>
      <c r="I122" s="1032"/>
      <c r="J122" s="1032"/>
      <c r="K122" s="1032"/>
      <c r="L122" s="1032"/>
      <c r="M122" s="1032"/>
      <c r="N122" s="1032"/>
      <c r="O122" s="1032"/>
      <c r="P122" s="1032"/>
      <c r="Q122" s="1032"/>
      <c r="R122" s="1032"/>
      <c r="S122" s="1032"/>
      <c r="T122" s="1032"/>
      <c r="U122" s="1032"/>
      <c r="V122" s="1032"/>
      <c r="W122" s="1032"/>
      <c r="X122" s="1032"/>
      <c r="Y122" s="1032"/>
      <c r="Z122" s="1032"/>
      <c r="AA122" s="1032"/>
      <c r="AB122" s="1032"/>
      <c r="AC122" s="1032"/>
      <c r="AD122" s="1033"/>
      <c r="AE122" s="1034"/>
      <c r="AF122" s="1034"/>
      <c r="AG122" s="1034"/>
      <c r="AH122" s="1034"/>
      <c r="AI122" s="1035"/>
      <c r="AJ122" s="1036"/>
      <c r="AK122" s="1037"/>
      <c r="AL122" s="1031"/>
      <c r="AM122" s="1032"/>
      <c r="AN122" s="1032"/>
      <c r="AO122" s="1032"/>
      <c r="AP122" s="1032"/>
      <c r="AQ122" s="1033"/>
    </row>
    <row r="123" spans="2:43" s="106" customFormat="1" ht="15.75" customHeight="1">
      <c r="B123" s="964">
        <f t="shared" ref="B123:B141" si="3">B122+1</f>
        <v>103</v>
      </c>
      <c r="C123" s="965"/>
      <c r="D123" s="1031"/>
      <c r="E123" s="1032"/>
      <c r="F123" s="1032"/>
      <c r="G123" s="1032"/>
      <c r="H123" s="1032"/>
      <c r="I123" s="1032"/>
      <c r="J123" s="1032"/>
      <c r="K123" s="1032"/>
      <c r="L123" s="1032"/>
      <c r="M123" s="1032"/>
      <c r="N123" s="1032"/>
      <c r="O123" s="1032"/>
      <c r="P123" s="1032"/>
      <c r="Q123" s="1032"/>
      <c r="R123" s="1032"/>
      <c r="S123" s="1032"/>
      <c r="T123" s="1032"/>
      <c r="U123" s="1032"/>
      <c r="V123" s="1032"/>
      <c r="W123" s="1032"/>
      <c r="X123" s="1032"/>
      <c r="Y123" s="1032"/>
      <c r="Z123" s="1032"/>
      <c r="AA123" s="1032"/>
      <c r="AB123" s="1032"/>
      <c r="AC123" s="1032"/>
      <c r="AD123" s="1033"/>
      <c r="AE123" s="1034"/>
      <c r="AF123" s="1034"/>
      <c r="AG123" s="1034"/>
      <c r="AH123" s="1034"/>
      <c r="AI123" s="1035"/>
      <c r="AJ123" s="1036"/>
      <c r="AK123" s="1037"/>
      <c r="AL123" s="1031"/>
      <c r="AM123" s="1032"/>
      <c r="AN123" s="1032"/>
      <c r="AO123" s="1032"/>
      <c r="AP123" s="1032"/>
      <c r="AQ123" s="1033"/>
    </row>
    <row r="124" spans="2:43" s="106" customFormat="1" ht="15.75" customHeight="1">
      <c r="B124" s="964">
        <f t="shared" si="3"/>
        <v>104</v>
      </c>
      <c r="C124" s="965"/>
      <c r="D124" s="1031"/>
      <c r="E124" s="1032"/>
      <c r="F124" s="1032"/>
      <c r="G124" s="1032"/>
      <c r="H124" s="1032"/>
      <c r="I124" s="1032"/>
      <c r="J124" s="1032"/>
      <c r="K124" s="1032"/>
      <c r="L124" s="1032"/>
      <c r="M124" s="1032"/>
      <c r="N124" s="1032"/>
      <c r="O124" s="1032"/>
      <c r="P124" s="1032"/>
      <c r="Q124" s="1032"/>
      <c r="R124" s="1032"/>
      <c r="S124" s="1032"/>
      <c r="T124" s="1032"/>
      <c r="U124" s="1032"/>
      <c r="V124" s="1032"/>
      <c r="W124" s="1032"/>
      <c r="X124" s="1032"/>
      <c r="Y124" s="1032"/>
      <c r="Z124" s="1032"/>
      <c r="AA124" s="1032"/>
      <c r="AB124" s="1032"/>
      <c r="AC124" s="1032"/>
      <c r="AD124" s="1033"/>
      <c r="AE124" s="1034"/>
      <c r="AF124" s="1034"/>
      <c r="AG124" s="1034"/>
      <c r="AH124" s="1034"/>
      <c r="AI124" s="1035"/>
      <c r="AJ124" s="1036"/>
      <c r="AK124" s="1037"/>
      <c r="AL124" s="1031"/>
      <c r="AM124" s="1032"/>
      <c r="AN124" s="1032"/>
      <c r="AO124" s="1032"/>
      <c r="AP124" s="1032"/>
      <c r="AQ124" s="1033"/>
    </row>
    <row r="125" spans="2:43" s="106" customFormat="1" ht="15.75" customHeight="1">
      <c r="B125" s="964">
        <f t="shared" si="3"/>
        <v>105</v>
      </c>
      <c r="C125" s="965"/>
      <c r="D125" s="1031"/>
      <c r="E125" s="1032"/>
      <c r="F125" s="1032"/>
      <c r="G125" s="1032"/>
      <c r="H125" s="1032"/>
      <c r="I125" s="1032"/>
      <c r="J125" s="1032"/>
      <c r="K125" s="1032"/>
      <c r="L125" s="1032"/>
      <c r="M125" s="1032"/>
      <c r="N125" s="1032"/>
      <c r="O125" s="1032"/>
      <c r="P125" s="1032"/>
      <c r="Q125" s="1032"/>
      <c r="R125" s="1032"/>
      <c r="S125" s="1032"/>
      <c r="T125" s="1032"/>
      <c r="U125" s="1032"/>
      <c r="V125" s="1032"/>
      <c r="W125" s="1032"/>
      <c r="X125" s="1032"/>
      <c r="Y125" s="1032"/>
      <c r="Z125" s="1032"/>
      <c r="AA125" s="1032"/>
      <c r="AB125" s="1032"/>
      <c r="AC125" s="1032"/>
      <c r="AD125" s="1033"/>
      <c r="AE125" s="1034"/>
      <c r="AF125" s="1034"/>
      <c r="AG125" s="1034"/>
      <c r="AH125" s="1034"/>
      <c r="AI125" s="1035"/>
      <c r="AJ125" s="1036"/>
      <c r="AK125" s="1037"/>
      <c r="AL125" s="1031"/>
      <c r="AM125" s="1032"/>
      <c r="AN125" s="1032"/>
      <c r="AO125" s="1032"/>
      <c r="AP125" s="1032"/>
      <c r="AQ125" s="1033"/>
    </row>
    <row r="126" spans="2:43" s="106" customFormat="1" ht="15.75" customHeight="1">
      <c r="B126" s="964">
        <f t="shared" si="3"/>
        <v>106</v>
      </c>
      <c r="C126" s="965"/>
      <c r="D126" s="1031"/>
      <c r="E126" s="1032"/>
      <c r="F126" s="1032"/>
      <c r="G126" s="1032"/>
      <c r="H126" s="1032"/>
      <c r="I126" s="1032"/>
      <c r="J126" s="1032"/>
      <c r="K126" s="1032"/>
      <c r="L126" s="1032"/>
      <c r="M126" s="1032"/>
      <c r="N126" s="1032"/>
      <c r="O126" s="1032"/>
      <c r="P126" s="1032"/>
      <c r="Q126" s="1032"/>
      <c r="R126" s="1032"/>
      <c r="S126" s="1032"/>
      <c r="T126" s="1032"/>
      <c r="U126" s="1032"/>
      <c r="V126" s="1032"/>
      <c r="W126" s="1032"/>
      <c r="X126" s="1032"/>
      <c r="Y126" s="1032"/>
      <c r="Z126" s="1032"/>
      <c r="AA126" s="1032"/>
      <c r="AB126" s="1032"/>
      <c r="AC126" s="1032"/>
      <c r="AD126" s="1033"/>
      <c r="AE126" s="1034"/>
      <c r="AF126" s="1034"/>
      <c r="AG126" s="1034"/>
      <c r="AH126" s="1034"/>
      <c r="AI126" s="1035"/>
      <c r="AJ126" s="1036"/>
      <c r="AK126" s="1037"/>
      <c r="AL126" s="1031"/>
      <c r="AM126" s="1032"/>
      <c r="AN126" s="1032"/>
      <c r="AO126" s="1032"/>
      <c r="AP126" s="1032"/>
      <c r="AQ126" s="1033"/>
    </row>
    <row r="127" spans="2:43" s="106" customFormat="1" ht="15.75" customHeight="1">
      <c r="B127" s="964">
        <f t="shared" si="3"/>
        <v>107</v>
      </c>
      <c r="C127" s="965"/>
      <c r="D127" s="1031"/>
      <c r="E127" s="1032"/>
      <c r="F127" s="1032"/>
      <c r="G127" s="1032"/>
      <c r="H127" s="1032"/>
      <c r="I127" s="1032"/>
      <c r="J127" s="1032"/>
      <c r="K127" s="1032"/>
      <c r="L127" s="1032"/>
      <c r="M127" s="1032"/>
      <c r="N127" s="1032"/>
      <c r="O127" s="1032"/>
      <c r="P127" s="1032"/>
      <c r="Q127" s="1032"/>
      <c r="R127" s="1032"/>
      <c r="S127" s="1032"/>
      <c r="T127" s="1032"/>
      <c r="U127" s="1032"/>
      <c r="V127" s="1032"/>
      <c r="W127" s="1032"/>
      <c r="X127" s="1032"/>
      <c r="Y127" s="1032"/>
      <c r="Z127" s="1032"/>
      <c r="AA127" s="1032"/>
      <c r="AB127" s="1032"/>
      <c r="AC127" s="1032"/>
      <c r="AD127" s="1033"/>
      <c r="AE127" s="1034"/>
      <c r="AF127" s="1034"/>
      <c r="AG127" s="1034"/>
      <c r="AH127" s="1034"/>
      <c r="AI127" s="1035"/>
      <c r="AJ127" s="1036"/>
      <c r="AK127" s="1037"/>
      <c r="AL127" s="1031"/>
      <c r="AM127" s="1032"/>
      <c r="AN127" s="1032"/>
      <c r="AO127" s="1032"/>
      <c r="AP127" s="1032"/>
      <c r="AQ127" s="1033"/>
    </row>
    <row r="128" spans="2:43" s="106" customFormat="1" ht="15.75" customHeight="1">
      <c r="B128" s="964">
        <f t="shared" si="3"/>
        <v>108</v>
      </c>
      <c r="C128" s="965"/>
      <c r="D128" s="1031"/>
      <c r="E128" s="1032"/>
      <c r="F128" s="1032"/>
      <c r="G128" s="1032"/>
      <c r="H128" s="1032"/>
      <c r="I128" s="1032"/>
      <c r="J128" s="1032"/>
      <c r="K128" s="1032"/>
      <c r="L128" s="1032"/>
      <c r="M128" s="1032"/>
      <c r="N128" s="1032"/>
      <c r="O128" s="1032"/>
      <c r="P128" s="1032"/>
      <c r="Q128" s="1032"/>
      <c r="R128" s="1032"/>
      <c r="S128" s="1032"/>
      <c r="T128" s="1032"/>
      <c r="U128" s="1032"/>
      <c r="V128" s="1032"/>
      <c r="W128" s="1032"/>
      <c r="X128" s="1032"/>
      <c r="Y128" s="1032"/>
      <c r="Z128" s="1032"/>
      <c r="AA128" s="1032"/>
      <c r="AB128" s="1032"/>
      <c r="AC128" s="1032"/>
      <c r="AD128" s="1033"/>
      <c r="AE128" s="1034"/>
      <c r="AF128" s="1034"/>
      <c r="AG128" s="1034"/>
      <c r="AH128" s="1034"/>
      <c r="AI128" s="1035"/>
      <c r="AJ128" s="1036"/>
      <c r="AK128" s="1037"/>
      <c r="AL128" s="1031"/>
      <c r="AM128" s="1032"/>
      <c r="AN128" s="1032"/>
      <c r="AO128" s="1032"/>
      <c r="AP128" s="1032"/>
      <c r="AQ128" s="1033"/>
    </row>
    <row r="129" spans="2:43" s="106" customFormat="1" ht="15.75" customHeight="1">
      <c r="B129" s="964">
        <f t="shared" si="3"/>
        <v>109</v>
      </c>
      <c r="C129" s="965"/>
      <c r="D129" s="1031"/>
      <c r="E129" s="1032"/>
      <c r="F129" s="1032"/>
      <c r="G129" s="1032"/>
      <c r="H129" s="1032"/>
      <c r="I129" s="1032"/>
      <c r="J129" s="1032"/>
      <c r="K129" s="1032"/>
      <c r="L129" s="1032"/>
      <c r="M129" s="1032"/>
      <c r="N129" s="1032"/>
      <c r="O129" s="1032"/>
      <c r="P129" s="1032"/>
      <c r="Q129" s="1032"/>
      <c r="R129" s="1032"/>
      <c r="S129" s="1032"/>
      <c r="T129" s="1032"/>
      <c r="U129" s="1032"/>
      <c r="V129" s="1032"/>
      <c r="W129" s="1032"/>
      <c r="X129" s="1032"/>
      <c r="Y129" s="1032"/>
      <c r="Z129" s="1032"/>
      <c r="AA129" s="1032"/>
      <c r="AB129" s="1032"/>
      <c r="AC129" s="1032"/>
      <c r="AD129" s="1033"/>
      <c r="AE129" s="1034"/>
      <c r="AF129" s="1034"/>
      <c r="AG129" s="1034"/>
      <c r="AH129" s="1034"/>
      <c r="AI129" s="1035"/>
      <c r="AJ129" s="1036"/>
      <c r="AK129" s="1037"/>
      <c r="AL129" s="1031"/>
      <c r="AM129" s="1032"/>
      <c r="AN129" s="1032"/>
      <c r="AO129" s="1032"/>
      <c r="AP129" s="1032"/>
      <c r="AQ129" s="1033"/>
    </row>
    <row r="130" spans="2:43" s="106" customFormat="1" ht="15.75" customHeight="1">
      <c r="B130" s="964">
        <f t="shared" si="3"/>
        <v>110</v>
      </c>
      <c r="C130" s="965"/>
      <c r="D130" s="1031"/>
      <c r="E130" s="1032"/>
      <c r="F130" s="1032"/>
      <c r="G130" s="1032"/>
      <c r="H130" s="1032"/>
      <c r="I130" s="1032"/>
      <c r="J130" s="1032"/>
      <c r="K130" s="1032"/>
      <c r="L130" s="1032"/>
      <c r="M130" s="1032"/>
      <c r="N130" s="1032"/>
      <c r="O130" s="1032"/>
      <c r="P130" s="1032"/>
      <c r="Q130" s="1032"/>
      <c r="R130" s="1032"/>
      <c r="S130" s="1032"/>
      <c r="T130" s="1032"/>
      <c r="U130" s="1032"/>
      <c r="V130" s="1032"/>
      <c r="W130" s="1032"/>
      <c r="X130" s="1032"/>
      <c r="Y130" s="1032"/>
      <c r="Z130" s="1032"/>
      <c r="AA130" s="1032"/>
      <c r="AB130" s="1032"/>
      <c r="AC130" s="1032"/>
      <c r="AD130" s="1033"/>
      <c r="AE130" s="1034"/>
      <c r="AF130" s="1034"/>
      <c r="AG130" s="1034"/>
      <c r="AH130" s="1034"/>
      <c r="AI130" s="1035"/>
      <c r="AJ130" s="1036"/>
      <c r="AK130" s="1037"/>
      <c r="AL130" s="1031"/>
      <c r="AM130" s="1032"/>
      <c r="AN130" s="1032"/>
      <c r="AO130" s="1032"/>
      <c r="AP130" s="1032"/>
      <c r="AQ130" s="1033"/>
    </row>
    <row r="131" spans="2:43" s="106" customFormat="1" ht="15.75" customHeight="1">
      <c r="B131" s="964">
        <f t="shared" si="3"/>
        <v>111</v>
      </c>
      <c r="C131" s="965"/>
      <c r="D131" s="1031"/>
      <c r="E131" s="1032"/>
      <c r="F131" s="1032"/>
      <c r="G131" s="1032"/>
      <c r="H131" s="1032"/>
      <c r="I131" s="1032"/>
      <c r="J131" s="1032"/>
      <c r="K131" s="1032"/>
      <c r="L131" s="1032"/>
      <c r="M131" s="1032"/>
      <c r="N131" s="1032"/>
      <c r="O131" s="1032"/>
      <c r="P131" s="1032"/>
      <c r="Q131" s="1032"/>
      <c r="R131" s="1032"/>
      <c r="S131" s="1032"/>
      <c r="T131" s="1032"/>
      <c r="U131" s="1032"/>
      <c r="V131" s="1032"/>
      <c r="W131" s="1032"/>
      <c r="X131" s="1032"/>
      <c r="Y131" s="1032"/>
      <c r="Z131" s="1032"/>
      <c r="AA131" s="1032"/>
      <c r="AB131" s="1032"/>
      <c r="AC131" s="1032"/>
      <c r="AD131" s="1033"/>
      <c r="AE131" s="1034"/>
      <c r="AF131" s="1034"/>
      <c r="AG131" s="1034"/>
      <c r="AH131" s="1034"/>
      <c r="AI131" s="1035"/>
      <c r="AJ131" s="1036"/>
      <c r="AK131" s="1037"/>
      <c r="AL131" s="1031"/>
      <c r="AM131" s="1032"/>
      <c r="AN131" s="1032"/>
      <c r="AO131" s="1032"/>
      <c r="AP131" s="1032"/>
      <c r="AQ131" s="1033"/>
    </row>
    <row r="132" spans="2:43" s="106" customFormat="1" ht="15.75" customHeight="1">
      <c r="B132" s="964">
        <f t="shared" si="3"/>
        <v>112</v>
      </c>
      <c r="C132" s="965"/>
      <c r="D132" s="1031"/>
      <c r="E132" s="1032"/>
      <c r="F132" s="1032"/>
      <c r="G132" s="1032"/>
      <c r="H132" s="1032"/>
      <c r="I132" s="1032"/>
      <c r="J132" s="1032"/>
      <c r="K132" s="1032"/>
      <c r="L132" s="1032"/>
      <c r="M132" s="1032"/>
      <c r="N132" s="1032"/>
      <c r="O132" s="1032"/>
      <c r="P132" s="1032"/>
      <c r="Q132" s="1032"/>
      <c r="R132" s="1032"/>
      <c r="S132" s="1032"/>
      <c r="T132" s="1032"/>
      <c r="U132" s="1032"/>
      <c r="V132" s="1032"/>
      <c r="W132" s="1032"/>
      <c r="X132" s="1032"/>
      <c r="Y132" s="1032"/>
      <c r="Z132" s="1032"/>
      <c r="AA132" s="1032"/>
      <c r="AB132" s="1032"/>
      <c r="AC132" s="1032"/>
      <c r="AD132" s="1033"/>
      <c r="AE132" s="1034"/>
      <c r="AF132" s="1034"/>
      <c r="AG132" s="1034"/>
      <c r="AH132" s="1034"/>
      <c r="AI132" s="1035"/>
      <c r="AJ132" s="1036"/>
      <c r="AK132" s="1037"/>
      <c r="AL132" s="1031"/>
      <c r="AM132" s="1032"/>
      <c r="AN132" s="1032"/>
      <c r="AO132" s="1032"/>
      <c r="AP132" s="1032"/>
      <c r="AQ132" s="1033"/>
    </row>
    <row r="133" spans="2:43" s="106" customFormat="1" ht="15.75" customHeight="1">
      <c r="B133" s="964">
        <f t="shared" si="3"/>
        <v>113</v>
      </c>
      <c r="C133" s="965"/>
      <c r="D133" s="1031"/>
      <c r="E133" s="1032"/>
      <c r="F133" s="1032"/>
      <c r="G133" s="1032"/>
      <c r="H133" s="1032"/>
      <c r="I133" s="1032"/>
      <c r="J133" s="1032"/>
      <c r="K133" s="1032"/>
      <c r="L133" s="1032"/>
      <c r="M133" s="1032"/>
      <c r="N133" s="1032"/>
      <c r="O133" s="1032"/>
      <c r="P133" s="1032"/>
      <c r="Q133" s="1032"/>
      <c r="R133" s="1032"/>
      <c r="S133" s="1032"/>
      <c r="T133" s="1032"/>
      <c r="U133" s="1032"/>
      <c r="V133" s="1032"/>
      <c r="W133" s="1032"/>
      <c r="X133" s="1032"/>
      <c r="Y133" s="1032"/>
      <c r="Z133" s="1032"/>
      <c r="AA133" s="1032"/>
      <c r="AB133" s="1032"/>
      <c r="AC133" s="1032"/>
      <c r="AD133" s="1033"/>
      <c r="AE133" s="1034"/>
      <c r="AF133" s="1034"/>
      <c r="AG133" s="1034"/>
      <c r="AH133" s="1034"/>
      <c r="AI133" s="1035"/>
      <c r="AJ133" s="1036"/>
      <c r="AK133" s="1037"/>
      <c r="AL133" s="1031"/>
      <c r="AM133" s="1032"/>
      <c r="AN133" s="1032"/>
      <c r="AO133" s="1032"/>
      <c r="AP133" s="1032"/>
      <c r="AQ133" s="1033"/>
    </row>
    <row r="134" spans="2:43" s="106" customFormat="1" ht="15.75" customHeight="1">
      <c r="B134" s="964">
        <f t="shared" si="3"/>
        <v>114</v>
      </c>
      <c r="C134" s="965"/>
      <c r="D134" s="1031"/>
      <c r="E134" s="1032"/>
      <c r="F134" s="1032"/>
      <c r="G134" s="1032"/>
      <c r="H134" s="1032"/>
      <c r="I134" s="1032"/>
      <c r="J134" s="1032"/>
      <c r="K134" s="1032"/>
      <c r="L134" s="1032"/>
      <c r="M134" s="1032"/>
      <c r="N134" s="1032"/>
      <c r="O134" s="1032"/>
      <c r="P134" s="1032"/>
      <c r="Q134" s="1032"/>
      <c r="R134" s="1032"/>
      <c r="S134" s="1032"/>
      <c r="T134" s="1032"/>
      <c r="U134" s="1032"/>
      <c r="V134" s="1032"/>
      <c r="W134" s="1032"/>
      <c r="X134" s="1032"/>
      <c r="Y134" s="1032"/>
      <c r="Z134" s="1032"/>
      <c r="AA134" s="1032"/>
      <c r="AB134" s="1032"/>
      <c r="AC134" s="1032"/>
      <c r="AD134" s="1033"/>
      <c r="AE134" s="1034"/>
      <c r="AF134" s="1034"/>
      <c r="AG134" s="1034"/>
      <c r="AH134" s="1034"/>
      <c r="AI134" s="1035"/>
      <c r="AJ134" s="1036"/>
      <c r="AK134" s="1037"/>
      <c r="AL134" s="1031"/>
      <c r="AM134" s="1032"/>
      <c r="AN134" s="1032"/>
      <c r="AO134" s="1032"/>
      <c r="AP134" s="1032"/>
      <c r="AQ134" s="1033"/>
    </row>
    <row r="135" spans="2:43" s="106" customFormat="1" ht="15.75" customHeight="1">
      <c r="B135" s="964">
        <f t="shared" si="3"/>
        <v>115</v>
      </c>
      <c r="C135" s="965"/>
      <c r="D135" s="1031"/>
      <c r="E135" s="1032"/>
      <c r="F135" s="1032"/>
      <c r="G135" s="1032"/>
      <c r="H135" s="1032"/>
      <c r="I135" s="1032"/>
      <c r="J135" s="1032"/>
      <c r="K135" s="1032"/>
      <c r="L135" s="1032"/>
      <c r="M135" s="1032"/>
      <c r="N135" s="1032"/>
      <c r="O135" s="1032"/>
      <c r="P135" s="1032"/>
      <c r="Q135" s="1032"/>
      <c r="R135" s="1032"/>
      <c r="S135" s="1032"/>
      <c r="T135" s="1032"/>
      <c r="U135" s="1032"/>
      <c r="V135" s="1032"/>
      <c r="W135" s="1032"/>
      <c r="X135" s="1032"/>
      <c r="Y135" s="1032"/>
      <c r="Z135" s="1032"/>
      <c r="AA135" s="1032"/>
      <c r="AB135" s="1032"/>
      <c r="AC135" s="1032"/>
      <c r="AD135" s="1033"/>
      <c r="AE135" s="1034"/>
      <c r="AF135" s="1034"/>
      <c r="AG135" s="1034"/>
      <c r="AH135" s="1034"/>
      <c r="AI135" s="1035"/>
      <c r="AJ135" s="1036"/>
      <c r="AK135" s="1037"/>
      <c r="AL135" s="1031"/>
      <c r="AM135" s="1032"/>
      <c r="AN135" s="1032"/>
      <c r="AO135" s="1032"/>
      <c r="AP135" s="1032"/>
      <c r="AQ135" s="1033"/>
    </row>
    <row r="136" spans="2:43" s="106" customFormat="1" ht="15.75" customHeight="1">
      <c r="B136" s="964">
        <f t="shared" si="3"/>
        <v>116</v>
      </c>
      <c r="C136" s="965"/>
      <c r="D136" s="1031"/>
      <c r="E136" s="1032"/>
      <c r="F136" s="1032"/>
      <c r="G136" s="1032"/>
      <c r="H136" s="1032"/>
      <c r="I136" s="1032"/>
      <c r="J136" s="1032"/>
      <c r="K136" s="1032"/>
      <c r="L136" s="1032"/>
      <c r="M136" s="1032"/>
      <c r="N136" s="1032"/>
      <c r="O136" s="1032"/>
      <c r="P136" s="1032"/>
      <c r="Q136" s="1032"/>
      <c r="R136" s="1032"/>
      <c r="S136" s="1032"/>
      <c r="T136" s="1032"/>
      <c r="U136" s="1032"/>
      <c r="V136" s="1032"/>
      <c r="W136" s="1032"/>
      <c r="X136" s="1032"/>
      <c r="Y136" s="1032"/>
      <c r="Z136" s="1032"/>
      <c r="AA136" s="1032"/>
      <c r="AB136" s="1032"/>
      <c r="AC136" s="1032"/>
      <c r="AD136" s="1033"/>
      <c r="AE136" s="1034"/>
      <c r="AF136" s="1034"/>
      <c r="AG136" s="1034"/>
      <c r="AH136" s="1034"/>
      <c r="AI136" s="1035"/>
      <c r="AJ136" s="1036"/>
      <c r="AK136" s="1037"/>
      <c r="AL136" s="1031"/>
      <c r="AM136" s="1032"/>
      <c r="AN136" s="1032"/>
      <c r="AO136" s="1032"/>
      <c r="AP136" s="1032"/>
      <c r="AQ136" s="1033"/>
    </row>
    <row r="137" spans="2:43" s="106" customFormat="1" ht="15.75" customHeight="1">
      <c r="B137" s="964">
        <f t="shared" si="3"/>
        <v>117</v>
      </c>
      <c r="C137" s="965"/>
      <c r="D137" s="1031"/>
      <c r="E137" s="1032"/>
      <c r="F137" s="1032"/>
      <c r="G137" s="1032"/>
      <c r="H137" s="1032"/>
      <c r="I137" s="1032"/>
      <c r="J137" s="1032"/>
      <c r="K137" s="1032"/>
      <c r="L137" s="1032"/>
      <c r="M137" s="1032"/>
      <c r="N137" s="1032"/>
      <c r="O137" s="1032"/>
      <c r="P137" s="1032"/>
      <c r="Q137" s="1032"/>
      <c r="R137" s="1032"/>
      <c r="S137" s="1032"/>
      <c r="T137" s="1032"/>
      <c r="U137" s="1032"/>
      <c r="V137" s="1032"/>
      <c r="W137" s="1032"/>
      <c r="X137" s="1032"/>
      <c r="Y137" s="1032"/>
      <c r="Z137" s="1032"/>
      <c r="AA137" s="1032"/>
      <c r="AB137" s="1032"/>
      <c r="AC137" s="1032"/>
      <c r="AD137" s="1033"/>
      <c r="AE137" s="1034"/>
      <c r="AF137" s="1034"/>
      <c r="AG137" s="1034"/>
      <c r="AH137" s="1034"/>
      <c r="AI137" s="1035"/>
      <c r="AJ137" s="1036"/>
      <c r="AK137" s="1037"/>
      <c r="AL137" s="1031"/>
      <c r="AM137" s="1032"/>
      <c r="AN137" s="1032"/>
      <c r="AO137" s="1032"/>
      <c r="AP137" s="1032"/>
      <c r="AQ137" s="1033"/>
    </row>
    <row r="138" spans="2:43" s="106" customFormat="1" ht="15.75" customHeight="1">
      <c r="B138" s="964">
        <f t="shared" si="3"/>
        <v>118</v>
      </c>
      <c r="C138" s="965"/>
      <c r="D138" s="1031"/>
      <c r="E138" s="1032"/>
      <c r="F138" s="1032"/>
      <c r="G138" s="1032"/>
      <c r="H138" s="1032"/>
      <c r="I138" s="1032"/>
      <c r="J138" s="1032"/>
      <c r="K138" s="1032"/>
      <c r="L138" s="1032"/>
      <c r="M138" s="1032"/>
      <c r="N138" s="1032"/>
      <c r="O138" s="1032"/>
      <c r="P138" s="1032"/>
      <c r="Q138" s="1032"/>
      <c r="R138" s="1032"/>
      <c r="S138" s="1032"/>
      <c r="T138" s="1032"/>
      <c r="U138" s="1032"/>
      <c r="V138" s="1032"/>
      <c r="W138" s="1032"/>
      <c r="X138" s="1032"/>
      <c r="Y138" s="1032"/>
      <c r="Z138" s="1032"/>
      <c r="AA138" s="1032"/>
      <c r="AB138" s="1032"/>
      <c r="AC138" s="1032"/>
      <c r="AD138" s="1033"/>
      <c r="AE138" s="1034"/>
      <c r="AF138" s="1034"/>
      <c r="AG138" s="1034"/>
      <c r="AH138" s="1034"/>
      <c r="AI138" s="1035"/>
      <c r="AJ138" s="1036"/>
      <c r="AK138" s="1037"/>
      <c r="AL138" s="1031"/>
      <c r="AM138" s="1032"/>
      <c r="AN138" s="1032"/>
      <c r="AO138" s="1032"/>
      <c r="AP138" s="1032"/>
      <c r="AQ138" s="1033"/>
    </row>
    <row r="139" spans="2:43" s="106" customFormat="1" ht="15.75" customHeight="1">
      <c r="B139" s="964">
        <f t="shared" si="3"/>
        <v>119</v>
      </c>
      <c r="C139" s="965"/>
      <c r="D139" s="1031"/>
      <c r="E139" s="1032"/>
      <c r="F139" s="1032"/>
      <c r="G139" s="1032"/>
      <c r="H139" s="1032"/>
      <c r="I139" s="1032"/>
      <c r="J139" s="1032"/>
      <c r="K139" s="1032"/>
      <c r="L139" s="1032"/>
      <c r="M139" s="1032"/>
      <c r="N139" s="1032"/>
      <c r="O139" s="1032"/>
      <c r="P139" s="1032"/>
      <c r="Q139" s="1032"/>
      <c r="R139" s="1032"/>
      <c r="S139" s="1032"/>
      <c r="T139" s="1032"/>
      <c r="U139" s="1032"/>
      <c r="V139" s="1032"/>
      <c r="W139" s="1032"/>
      <c r="X139" s="1032"/>
      <c r="Y139" s="1032"/>
      <c r="Z139" s="1032"/>
      <c r="AA139" s="1032"/>
      <c r="AB139" s="1032"/>
      <c r="AC139" s="1032"/>
      <c r="AD139" s="1033"/>
      <c r="AE139" s="1034"/>
      <c r="AF139" s="1034"/>
      <c r="AG139" s="1034"/>
      <c r="AH139" s="1034"/>
      <c r="AI139" s="1035"/>
      <c r="AJ139" s="1036"/>
      <c r="AK139" s="1037"/>
      <c r="AL139" s="1031"/>
      <c r="AM139" s="1032"/>
      <c r="AN139" s="1032"/>
      <c r="AO139" s="1032"/>
      <c r="AP139" s="1032"/>
      <c r="AQ139" s="1033"/>
    </row>
    <row r="140" spans="2:43" s="106" customFormat="1" ht="15.75" customHeight="1">
      <c r="B140" s="964">
        <f t="shared" si="3"/>
        <v>120</v>
      </c>
      <c r="C140" s="965"/>
      <c r="D140" s="1031"/>
      <c r="E140" s="1032"/>
      <c r="F140" s="1032"/>
      <c r="G140" s="1032"/>
      <c r="H140" s="1032"/>
      <c r="I140" s="1032"/>
      <c r="J140" s="1032"/>
      <c r="K140" s="1032"/>
      <c r="L140" s="1032"/>
      <c r="M140" s="1032"/>
      <c r="N140" s="1032"/>
      <c r="O140" s="1032"/>
      <c r="P140" s="1032"/>
      <c r="Q140" s="1032"/>
      <c r="R140" s="1032"/>
      <c r="S140" s="1032"/>
      <c r="T140" s="1032"/>
      <c r="U140" s="1032"/>
      <c r="V140" s="1032"/>
      <c r="W140" s="1032"/>
      <c r="X140" s="1032"/>
      <c r="Y140" s="1032"/>
      <c r="Z140" s="1032"/>
      <c r="AA140" s="1032"/>
      <c r="AB140" s="1032"/>
      <c r="AC140" s="1032"/>
      <c r="AD140" s="1033"/>
      <c r="AE140" s="1034"/>
      <c r="AF140" s="1034"/>
      <c r="AG140" s="1034"/>
      <c r="AH140" s="1034"/>
      <c r="AI140" s="1035"/>
      <c r="AJ140" s="1036"/>
      <c r="AK140" s="1037"/>
      <c r="AL140" s="1031"/>
      <c r="AM140" s="1032"/>
      <c r="AN140" s="1032"/>
      <c r="AO140" s="1032"/>
      <c r="AP140" s="1032"/>
      <c r="AQ140" s="1033"/>
    </row>
    <row r="141" spans="2:43" s="106" customFormat="1" ht="15.75" customHeight="1">
      <c r="B141" s="964">
        <f t="shared" si="3"/>
        <v>121</v>
      </c>
      <c r="C141" s="965"/>
      <c r="D141" s="1031"/>
      <c r="E141" s="1032"/>
      <c r="F141" s="1032"/>
      <c r="G141" s="1032"/>
      <c r="H141" s="1032"/>
      <c r="I141" s="1032"/>
      <c r="J141" s="1032"/>
      <c r="K141" s="1032"/>
      <c r="L141" s="1032"/>
      <c r="M141" s="1032"/>
      <c r="N141" s="1032"/>
      <c r="O141" s="1032"/>
      <c r="P141" s="1032"/>
      <c r="Q141" s="1032"/>
      <c r="R141" s="1032"/>
      <c r="S141" s="1032"/>
      <c r="T141" s="1032"/>
      <c r="U141" s="1032"/>
      <c r="V141" s="1032"/>
      <c r="W141" s="1032"/>
      <c r="X141" s="1032"/>
      <c r="Y141" s="1032"/>
      <c r="Z141" s="1032"/>
      <c r="AA141" s="1032"/>
      <c r="AB141" s="1032"/>
      <c r="AC141" s="1032"/>
      <c r="AD141" s="1033"/>
      <c r="AE141" s="1034"/>
      <c r="AF141" s="1034"/>
      <c r="AG141" s="1034"/>
      <c r="AH141" s="1034"/>
      <c r="AI141" s="1035"/>
      <c r="AJ141" s="1036"/>
      <c r="AK141" s="1037"/>
      <c r="AL141" s="1031"/>
      <c r="AM141" s="1032"/>
      <c r="AN141" s="1032"/>
      <c r="AO141" s="1032"/>
      <c r="AP141" s="1032"/>
      <c r="AQ141" s="1033"/>
    </row>
    <row r="142" spans="2:43" s="106" customFormat="1" ht="15.75" customHeight="1">
      <c r="B142" s="964">
        <f>B141+1</f>
        <v>122</v>
      </c>
      <c r="C142" s="965"/>
      <c r="D142" s="1031"/>
      <c r="E142" s="1032"/>
      <c r="F142" s="1032"/>
      <c r="G142" s="1032"/>
      <c r="H142" s="1032"/>
      <c r="I142" s="1032"/>
      <c r="J142" s="1032"/>
      <c r="K142" s="1032"/>
      <c r="L142" s="1032"/>
      <c r="M142" s="1032"/>
      <c r="N142" s="1032"/>
      <c r="O142" s="1032"/>
      <c r="P142" s="1032"/>
      <c r="Q142" s="1032"/>
      <c r="R142" s="1032"/>
      <c r="S142" s="1032"/>
      <c r="T142" s="1032"/>
      <c r="U142" s="1032"/>
      <c r="V142" s="1032"/>
      <c r="W142" s="1032"/>
      <c r="X142" s="1032"/>
      <c r="Y142" s="1032"/>
      <c r="Z142" s="1032"/>
      <c r="AA142" s="1032"/>
      <c r="AB142" s="1032"/>
      <c r="AC142" s="1032"/>
      <c r="AD142" s="1033"/>
      <c r="AE142" s="1034"/>
      <c r="AF142" s="1034"/>
      <c r="AG142" s="1034"/>
      <c r="AH142" s="1034"/>
      <c r="AI142" s="1035"/>
      <c r="AJ142" s="1036"/>
      <c r="AK142" s="1037"/>
      <c r="AL142" s="1031"/>
      <c r="AM142" s="1032"/>
      <c r="AN142" s="1032"/>
      <c r="AO142" s="1032"/>
      <c r="AP142" s="1032"/>
      <c r="AQ142" s="1033"/>
    </row>
    <row r="143" spans="2:43" s="106" customFormat="1" ht="15.75" customHeight="1">
      <c r="B143" s="964">
        <f t="shared" ref="B143:B154" si="4">B142+1</f>
        <v>123</v>
      </c>
      <c r="C143" s="965"/>
      <c r="D143" s="1031"/>
      <c r="E143" s="1032"/>
      <c r="F143" s="1032"/>
      <c r="G143" s="1032"/>
      <c r="H143" s="1032"/>
      <c r="I143" s="1032"/>
      <c r="J143" s="1032"/>
      <c r="K143" s="1032"/>
      <c r="L143" s="1032"/>
      <c r="M143" s="1032"/>
      <c r="N143" s="1032"/>
      <c r="O143" s="1032"/>
      <c r="P143" s="1032"/>
      <c r="Q143" s="1032"/>
      <c r="R143" s="1032"/>
      <c r="S143" s="1032"/>
      <c r="T143" s="1032"/>
      <c r="U143" s="1032"/>
      <c r="V143" s="1032"/>
      <c r="W143" s="1032"/>
      <c r="X143" s="1032"/>
      <c r="Y143" s="1032"/>
      <c r="Z143" s="1032"/>
      <c r="AA143" s="1032"/>
      <c r="AB143" s="1032"/>
      <c r="AC143" s="1032"/>
      <c r="AD143" s="1033"/>
      <c r="AE143" s="1034"/>
      <c r="AF143" s="1034"/>
      <c r="AG143" s="1034"/>
      <c r="AH143" s="1034"/>
      <c r="AI143" s="1035"/>
      <c r="AJ143" s="1036"/>
      <c r="AK143" s="1037"/>
      <c r="AL143" s="1031"/>
      <c r="AM143" s="1032"/>
      <c r="AN143" s="1032"/>
      <c r="AO143" s="1032"/>
      <c r="AP143" s="1032"/>
      <c r="AQ143" s="1033"/>
    </row>
    <row r="144" spans="2:43" s="106" customFormat="1" ht="15.75" customHeight="1">
      <c r="B144" s="964">
        <f t="shared" si="4"/>
        <v>124</v>
      </c>
      <c r="C144" s="965"/>
      <c r="D144" s="1031"/>
      <c r="E144" s="1032"/>
      <c r="F144" s="1032"/>
      <c r="G144" s="1032"/>
      <c r="H144" s="1032"/>
      <c r="I144" s="1032"/>
      <c r="J144" s="1032"/>
      <c r="K144" s="1032"/>
      <c r="L144" s="1032"/>
      <c r="M144" s="1032"/>
      <c r="N144" s="1032"/>
      <c r="O144" s="1032"/>
      <c r="P144" s="1032"/>
      <c r="Q144" s="1032"/>
      <c r="R144" s="1032"/>
      <c r="S144" s="1032"/>
      <c r="T144" s="1032"/>
      <c r="U144" s="1032"/>
      <c r="V144" s="1032"/>
      <c r="W144" s="1032"/>
      <c r="X144" s="1032"/>
      <c r="Y144" s="1032"/>
      <c r="Z144" s="1032"/>
      <c r="AA144" s="1032"/>
      <c r="AB144" s="1032"/>
      <c r="AC144" s="1032"/>
      <c r="AD144" s="1033"/>
      <c r="AE144" s="1034"/>
      <c r="AF144" s="1034"/>
      <c r="AG144" s="1034"/>
      <c r="AH144" s="1034"/>
      <c r="AI144" s="1035"/>
      <c r="AJ144" s="1036"/>
      <c r="AK144" s="1037"/>
      <c r="AL144" s="1031"/>
      <c r="AM144" s="1032"/>
      <c r="AN144" s="1032"/>
      <c r="AO144" s="1032"/>
      <c r="AP144" s="1032"/>
      <c r="AQ144" s="1033"/>
    </row>
    <row r="145" spans="2:43" s="106" customFormat="1" ht="15.75" customHeight="1">
      <c r="B145" s="964">
        <f t="shared" si="4"/>
        <v>125</v>
      </c>
      <c r="C145" s="965"/>
      <c r="D145" s="1031"/>
      <c r="E145" s="1032"/>
      <c r="F145" s="1032"/>
      <c r="G145" s="1032"/>
      <c r="H145" s="1032"/>
      <c r="I145" s="1032"/>
      <c r="J145" s="1032"/>
      <c r="K145" s="1032"/>
      <c r="L145" s="1032"/>
      <c r="M145" s="1032"/>
      <c r="N145" s="1032"/>
      <c r="O145" s="1032"/>
      <c r="P145" s="1032"/>
      <c r="Q145" s="1032"/>
      <c r="R145" s="1032"/>
      <c r="S145" s="1032"/>
      <c r="T145" s="1032"/>
      <c r="U145" s="1032"/>
      <c r="V145" s="1032"/>
      <c r="W145" s="1032"/>
      <c r="X145" s="1032"/>
      <c r="Y145" s="1032"/>
      <c r="Z145" s="1032"/>
      <c r="AA145" s="1032"/>
      <c r="AB145" s="1032"/>
      <c r="AC145" s="1032"/>
      <c r="AD145" s="1033"/>
      <c r="AE145" s="1034"/>
      <c r="AF145" s="1034"/>
      <c r="AG145" s="1034"/>
      <c r="AH145" s="1034"/>
      <c r="AI145" s="1035"/>
      <c r="AJ145" s="1036"/>
      <c r="AK145" s="1037"/>
      <c r="AL145" s="1031"/>
      <c r="AM145" s="1032"/>
      <c r="AN145" s="1032"/>
      <c r="AO145" s="1032"/>
      <c r="AP145" s="1032"/>
      <c r="AQ145" s="1033"/>
    </row>
    <row r="146" spans="2:43" s="106" customFormat="1" ht="15.75" customHeight="1">
      <c r="B146" s="964">
        <f t="shared" si="4"/>
        <v>126</v>
      </c>
      <c r="C146" s="965"/>
      <c r="D146" s="1031"/>
      <c r="E146" s="1032"/>
      <c r="F146" s="1032"/>
      <c r="G146" s="1032"/>
      <c r="H146" s="1032"/>
      <c r="I146" s="1032"/>
      <c r="J146" s="1032"/>
      <c r="K146" s="1032"/>
      <c r="L146" s="1032"/>
      <c r="M146" s="1032"/>
      <c r="N146" s="1032"/>
      <c r="O146" s="1032"/>
      <c r="P146" s="1032"/>
      <c r="Q146" s="1032"/>
      <c r="R146" s="1032"/>
      <c r="S146" s="1032"/>
      <c r="T146" s="1032"/>
      <c r="U146" s="1032"/>
      <c r="V146" s="1032"/>
      <c r="W146" s="1032"/>
      <c r="X146" s="1032"/>
      <c r="Y146" s="1032"/>
      <c r="Z146" s="1032"/>
      <c r="AA146" s="1032"/>
      <c r="AB146" s="1032"/>
      <c r="AC146" s="1032"/>
      <c r="AD146" s="1033"/>
      <c r="AE146" s="1034"/>
      <c r="AF146" s="1034"/>
      <c r="AG146" s="1034"/>
      <c r="AH146" s="1034"/>
      <c r="AI146" s="1035"/>
      <c r="AJ146" s="1036"/>
      <c r="AK146" s="1037"/>
      <c r="AL146" s="1031"/>
      <c r="AM146" s="1032"/>
      <c r="AN146" s="1032"/>
      <c r="AO146" s="1032"/>
      <c r="AP146" s="1032"/>
      <c r="AQ146" s="1033"/>
    </row>
    <row r="147" spans="2:43" s="106" customFormat="1" ht="15.75" customHeight="1">
      <c r="B147" s="964">
        <f t="shared" si="4"/>
        <v>127</v>
      </c>
      <c r="C147" s="965"/>
      <c r="D147" s="1031"/>
      <c r="E147" s="1032"/>
      <c r="F147" s="1032"/>
      <c r="G147" s="1032"/>
      <c r="H147" s="1032"/>
      <c r="I147" s="1032"/>
      <c r="J147" s="1032"/>
      <c r="K147" s="1032"/>
      <c r="L147" s="1032"/>
      <c r="M147" s="1032"/>
      <c r="N147" s="1032"/>
      <c r="O147" s="1032"/>
      <c r="P147" s="1032"/>
      <c r="Q147" s="1032"/>
      <c r="R147" s="1032"/>
      <c r="S147" s="1032"/>
      <c r="T147" s="1032"/>
      <c r="U147" s="1032"/>
      <c r="V147" s="1032"/>
      <c r="W147" s="1032"/>
      <c r="X147" s="1032"/>
      <c r="Y147" s="1032"/>
      <c r="Z147" s="1032"/>
      <c r="AA147" s="1032"/>
      <c r="AB147" s="1032"/>
      <c r="AC147" s="1032"/>
      <c r="AD147" s="1033"/>
      <c r="AE147" s="1034"/>
      <c r="AF147" s="1034"/>
      <c r="AG147" s="1034"/>
      <c r="AH147" s="1034"/>
      <c r="AI147" s="1035"/>
      <c r="AJ147" s="1036"/>
      <c r="AK147" s="1037"/>
      <c r="AL147" s="1031"/>
      <c r="AM147" s="1032"/>
      <c r="AN147" s="1032"/>
      <c r="AO147" s="1032"/>
      <c r="AP147" s="1032"/>
      <c r="AQ147" s="1033"/>
    </row>
    <row r="148" spans="2:43" s="106" customFormat="1" ht="15.75" customHeight="1">
      <c r="B148" s="964">
        <f t="shared" si="4"/>
        <v>128</v>
      </c>
      <c r="C148" s="965"/>
      <c r="D148" s="1031"/>
      <c r="E148" s="1032"/>
      <c r="F148" s="1032"/>
      <c r="G148" s="1032"/>
      <c r="H148" s="1032"/>
      <c r="I148" s="1032"/>
      <c r="J148" s="1032"/>
      <c r="K148" s="1032"/>
      <c r="L148" s="1032"/>
      <c r="M148" s="1032"/>
      <c r="N148" s="1032"/>
      <c r="O148" s="1032"/>
      <c r="P148" s="1032"/>
      <c r="Q148" s="1032"/>
      <c r="R148" s="1032"/>
      <c r="S148" s="1032"/>
      <c r="T148" s="1032"/>
      <c r="U148" s="1032"/>
      <c r="V148" s="1032"/>
      <c r="W148" s="1032"/>
      <c r="X148" s="1032"/>
      <c r="Y148" s="1032"/>
      <c r="Z148" s="1032"/>
      <c r="AA148" s="1032"/>
      <c r="AB148" s="1032"/>
      <c r="AC148" s="1032"/>
      <c r="AD148" s="1033"/>
      <c r="AE148" s="1034"/>
      <c r="AF148" s="1034"/>
      <c r="AG148" s="1034"/>
      <c r="AH148" s="1034"/>
      <c r="AI148" s="1035"/>
      <c r="AJ148" s="1036"/>
      <c r="AK148" s="1037"/>
      <c r="AL148" s="1031"/>
      <c r="AM148" s="1032"/>
      <c r="AN148" s="1032"/>
      <c r="AO148" s="1032"/>
      <c r="AP148" s="1032"/>
      <c r="AQ148" s="1033"/>
    </row>
    <row r="149" spans="2:43" s="106" customFormat="1" ht="15.75" customHeight="1">
      <c r="B149" s="964">
        <f t="shared" si="4"/>
        <v>129</v>
      </c>
      <c r="C149" s="965"/>
      <c r="D149" s="1031"/>
      <c r="E149" s="1032"/>
      <c r="F149" s="1032"/>
      <c r="G149" s="1032"/>
      <c r="H149" s="1032"/>
      <c r="I149" s="1032"/>
      <c r="J149" s="1032"/>
      <c r="K149" s="1032"/>
      <c r="L149" s="1032"/>
      <c r="M149" s="1032"/>
      <c r="N149" s="1032"/>
      <c r="O149" s="1032"/>
      <c r="P149" s="1032"/>
      <c r="Q149" s="1032"/>
      <c r="R149" s="1032"/>
      <c r="S149" s="1032"/>
      <c r="T149" s="1032"/>
      <c r="U149" s="1032"/>
      <c r="V149" s="1032"/>
      <c r="W149" s="1032"/>
      <c r="X149" s="1032"/>
      <c r="Y149" s="1032"/>
      <c r="Z149" s="1032"/>
      <c r="AA149" s="1032"/>
      <c r="AB149" s="1032"/>
      <c r="AC149" s="1032"/>
      <c r="AD149" s="1033"/>
      <c r="AE149" s="1034"/>
      <c r="AF149" s="1034"/>
      <c r="AG149" s="1034"/>
      <c r="AH149" s="1034"/>
      <c r="AI149" s="1035"/>
      <c r="AJ149" s="1036"/>
      <c r="AK149" s="1037"/>
      <c r="AL149" s="1031"/>
      <c r="AM149" s="1032"/>
      <c r="AN149" s="1032"/>
      <c r="AO149" s="1032"/>
      <c r="AP149" s="1032"/>
      <c r="AQ149" s="1033"/>
    </row>
    <row r="150" spans="2:43" s="106" customFormat="1" ht="15.75" customHeight="1">
      <c r="B150" s="964">
        <f t="shared" si="4"/>
        <v>130</v>
      </c>
      <c r="C150" s="965"/>
      <c r="D150" s="1031"/>
      <c r="E150" s="1032"/>
      <c r="F150" s="1032"/>
      <c r="G150" s="1032"/>
      <c r="H150" s="1032"/>
      <c r="I150" s="1032"/>
      <c r="J150" s="1032"/>
      <c r="K150" s="1032"/>
      <c r="L150" s="1032"/>
      <c r="M150" s="1032"/>
      <c r="N150" s="1032"/>
      <c r="O150" s="1032"/>
      <c r="P150" s="1032"/>
      <c r="Q150" s="1032"/>
      <c r="R150" s="1032"/>
      <c r="S150" s="1032"/>
      <c r="T150" s="1032"/>
      <c r="U150" s="1032"/>
      <c r="V150" s="1032"/>
      <c r="W150" s="1032"/>
      <c r="X150" s="1032"/>
      <c r="Y150" s="1032"/>
      <c r="Z150" s="1032"/>
      <c r="AA150" s="1032"/>
      <c r="AB150" s="1032"/>
      <c r="AC150" s="1032"/>
      <c r="AD150" s="1033"/>
      <c r="AE150" s="1034"/>
      <c r="AF150" s="1034"/>
      <c r="AG150" s="1034"/>
      <c r="AH150" s="1034"/>
      <c r="AI150" s="1035"/>
      <c r="AJ150" s="1036"/>
      <c r="AK150" s="1037"/>
      <c r="AL150" s="1031"/>
      <c r="AM150" s="1032"/>
      <c r="AN150" s="1032"/>
      <c r="AO150" s="1032"/>
      <c r="AP150" s="1032"/>
      <c r="AQ150" s="1033"/>
    </row>
    <row r="151" spans="2:43" s="106" customFormat="1" ht="15.75" customHeight="1">
      <c r="B151" s="964">
        <f t="shared" si="4"/>
        <v>131</v>
      </c>
      <c r="C151" s="965"/>
      <c r="D151" s="1031"/>
      <c r="E151" s="1032"/>
      <c r="F151" s="1032"/>
      <c r="G151" s="1032"/>
      <c r="H151" s="1032"/>
      <c r="I151" s="1032"/>
      <c r="J151" s="1032"/>
      <c r="K151" s="1032"/>
      <c r="L151" s="1032"/>
      <c r="M151" s="1032"/>
      <c r="N151" s="1032"/>
      <c r="O151" s="1032"/>
      <c r="P151" s="1032"/>
      <c r="Q151" s="1032"/>
      <c r="R151" s="1032"/>
      <c r="S151" s="1032"/>
      <c r="T151" s="1032"/>
      <c r="U151" s="1032"/>
      <c r="V151" s="1032"/>
      <c r="W151" s="1032"/>
      <c r="X151" s="1032"/>
      <c r="Y151" s="1032"/>
      <c r="Z151" s="1032"/>
      <c r="AA151" s="1032"/>
      <c r="AB151" s="1032"/>
      <c r="AC151" s="1032"/>
      <c r="AD151" s="1033"/>
      <c r="AE151" s="1034"/>
      <c r="AF151" s="1034"/>
      <c r="AG151" s="1034"/>
      <c r="AH151" s="1034"/>
      <c r="AI151" s="1035"/>
      <c r="AJ151" s="1036"/>
      <c r="AK151" s="1037"/>
      <c r="AL151" s="1031"/>
      <c r="AM151" s="1032"/>
      <c r="AN151" s="1032"/>
      <c r="AO151" s="1032"/>
      <c r="AP151" s="1032"/>
      <c r="AQ151" s="1033"/>
    </row>
    <row r="152" spans="2:43" s="106" customFormat="1" ht="15.75" customHeight="1">
      <c r="B152" s="964">
        <f t="shared" si="4"/>
        <v>132</v>
      </c>
      <c r="C152" s="965"/>
      <c r="D152" s="1031"/>
      <c r="E152" s="1032"/>
      <c r="F152" s="1032"/>
      <c r="G152" s="1032"/>
      <c r="H152" s="1032"/>
      <c r="I152" s="1032"/>
      <c r="J152" s="1032"/>
      <c r="K152" s="1032"/>
      <c r="L152" s="1032"/>
      <c r="M152" s="1032"/>
      <c r="N152" s="1032"/>
      <c r="O152" s="1032"/>
      <c r="P152" s="1032"/>
      <c r="Q152" s="1032"/>
      <c r="R152" s="1032"/>
      <c r="S152" s="1032"/>
      <c r="T152" s="1032"/>
      <c r="U152" s="1032"/>
      <c r="V152" s="1032"/>
      <c r="W152" s="1032"/>
      <c r="X152" s="1032"/>
      <c r="Y152" s="1032"/>
      <c r="Z152" s="1032"/>
      <c r="AA152" s="1032"/>
      <c r="AB152" s="1032"/>
      <c r="AC152" s="1032"/>
      <c r="AD152" s="1033"/>
      <c r="AE152" s="1034"/>
      <c r="AF152" s="1034"/>
      <c r="AG152" s="1034"/>
      <c r="AH152" s="1034"/>
      <c r="AI152" s="1035"/>
      <c r="AJ152" s="1036"/>
      <c r="AK152" s="1037"/>
      <c r="AL152" s="1031"/>
      <c r="AM152" s="1032"/>
      <c r="AN152" s="1032"/>
      <c r="AO152" s="1032"/>
      <c r="AP152" s="1032"/>
      <c r="AQ152" s="1033"/>
    </row>
    <row r="153" spans="2:43" s="106" customFormat="1" ht="15.75" customHeight="1">
      <c r="B153" s="964">
        <f t="shared" si="4"/>
        <v>133</v>
      </c>
      <c r="C153" s="965"/>
      <c r="D153" s="1031"/>
      <c r="E153" s="1032"/>
      <c r="F153" s="1032"/>
      <c r="G153" s="1032"/>
      <c r="H153" s="1032"/>
      <c r="I153" s="1032"/>
      <c r="J153" s="1032"/>
      <c r="K153" s="1032"/>
      <c r="L153" s="1032"/>
      <c r="M153" s="1032"/>
      <c r="N153" s="1032"/>
      <c r="O153" s="1032"/>
      <c r="P153" s="1032"/>
      <c r="Q153" s="1032"/>
      <c r="R153" s="1032"/>
      <c r="S153" s="1032"/>
      <c r="T153" s="1032"/>
      <c r="U153" s="1032"/>
      <c r="V153" s="1032"/>
      <c r="W153" s="1032"/>
      <c r="X153" s="1032"/>
      <c r="Y153" s="1032"/>
      <c r="Z153" s="1032"/>
      <c r="AA153" s="1032"/>
      <c r="AB153" s="1032"/>
      <c r="AC153" s="1032"/>
      <c r="AD153" s="1033"/>
      <c r="AE153" s="1034"/>
      <c r="AF153" s="1034"/>
      <c r="AG153" s="1034"/>
      <c r="AH153" s="1034"/>
      <c r="AI153" s="1035"/>
      <c r="AJ153" s="1036"/>
      <c r="AK153" s="1037"/>
      <c r="AL153" s="1031"/>
      <c r="AM153" s="1032"/>
      <c r="AN153" s="1032"/>
      <c r="AO153" s="1032"/>
      <c r="AP153" s="1032"/>
      <c r="AQ153" s="1033"/>
    </row>
    <row r="154" spans="2:43" s="106" customFormat="1" ht="15.75" customHeight="1">
      <c r="B154" s="964">
        <f t="shared" si="4"/>
        <v>134</v>
      </c>
      <c r="C154" s="965"/>
      <c r="D154" s="1031"/>
      <c r="E154" s="1032"/>
      <c r="F154" s="1032"/>
      <c r="G154" s="1032"/>
      <c r="H154" s="1032"/>
      <c r="I154" s="1032"/>
      <c r="J154" s="1032"/>
      <c r="K154" s="1032"/>
      <c r="L154" s="1032"/>
      <c r="M154" s="1032"/>
      <c r="N154" s="1032"/>
      <c r="O154" s="1032"/>
      <c r="P154" s="1032"/>
      <c r="Q154" s="1032"/>
      <c r="R154" s="1032"/>
      <c r="S154" s="1032"/>
      <c r="T154" s="1032"/>
      <c r="U154" s="1032"/>
      <c r="V154" s="1032"/>
      <c r="W154" s="1032"/>
      <c r="X154" s="1032"/>
      <c r="Y154" s="1032"/>
      <c r="Z154" s="1032"/>
      <c r="AA154" s="1032"/>
      <c r="AB154" s="1032"/>
      <c r="AC154" s="1032"/>
      <c r="AD154" s="1033"/>
      <c r="AE154" s="1034"/>
      <c r="AF154" s="1034"/>
      <c r="AG154" s="1034"/>
      <c r="AH154" s="1034"/>
      <c r="AI154" s="1035"/>
      <c r="AJ154" s="1036"/>
      <c r="AK154" s="1037"/>
      <c r="AL154" s="1031"/>
      <c r="AM154" s="1032"/>
      <c r="AN154" s="1032"/>
      <c r="AO154" s="1032"/>
      <c r="AP154" s="1032"/>
      <c r="AQ154" s="1033"/>
    </row>
    <row r="155" spans="2:43" s="106" customFormat="1" ht="15.75" customHeight="1">
      <c r="B155" s="964">
        <f>B154+1</f>
        <v>135</v>
      </c>
      <c r="C155" s="965"/>
      <c r="D155" s="1031"/>
      <c r="E155" s="1032"/>
      <c r="F155" s="1032"/>
      <c r="G155" s="1032"/>
      <c r="H155" s="1032"/>
      <c r="I155" s="1032"/>
      <c r="J155" s="1032"/>
      <c r="K155" s="1032"/>
      <c r="L155" s="1032"/>
      <c r="M155" s="1032"/>
      <c r="N155" s="1032"/>
      <c r="O155" s="1032"/>
      <c r="P155" s="1032"/>
      <c r="Q155" s="1032"/>
      <c r="R155" s="1032"/>
      <c r="S155" s="1032"/>
      <c r="T155" s="1032"/>
      <c r="U155" s="1032"/>
      <c r="V155" s="1032"/>
      <c r="W155" s="1032"/>
      <c r="X155" s="1032"/>
      <c r="Y155" s="1032"/>
      <c r="Z155" s="1032"/>
      <c r="AA155" s="1032"/>
      <c r="AB155" s="1032"/>
      <c r="AC155" s="1032"/>
      <c r="AD155" s="1033"/>
      <c r="AE155" s="1034"/>
      <c r="AF155" s="1034"/>
      <c r="AG155" s="1034"/>
      <c r="AH155" s="1034"/>
      <c r="AI155" s="1035"/>
      <c r="AJ155" s="1036"/>
      <c r="AK155" s="1037"/>
      <c r="AL155" s="1031"/>
      <c r="AM155" s="1032"/>
      <c r="AN155" s="1032"/>
      <c r="AO155" s="1032"/>
      <c r="AP155" s="1032"/>
      <c r="AQ155" s="1033"/>
    </row>
    <row r="156" spans="2:43" s="106" customFormat="1" ht="15.75" customHeight="1">
      <c r="B156" s="964">
        <f t="shared" ref="B156:B169" si="5">B155+1</f>
        <v>136</v>
      </c>
      <c r="C156" s="965"/>
      <c r="D156" s="1031"/>
      <c r="E156" s="1032"/>
      <c r="F156" s="1032"/>
      <c r="G156" s="1032"/>
      <c r="H156" s="1032"/>
      <c r="I156" s="1032"/>
      <c r="J156" s="1032"/>
      <c r="K156" s="1032"/>
      <c r="L156" s="1032"/>
      <c r="M156" s="1032"/>
      <c r="N156" s="1032"/>
      <c r="O156" s="1032"/>
      <c r="P156" s="1032"/>
      <c r="Q156" s="1032"/>
      <c r="R156" s="1032"/>
      <c r="S156" s="1032"/>
      <c r="T156" s="1032"/>
      <c r="U156" s="1032"/>
      <c r="V156" s="1032"/>
      <c r="W156" s="1032"/>
      <c r="X156" s="1032"/>
      <c r="Y156" s="1032"/>
      <c r="Z156" s="1032"/>
      <c r="AA156" s="1032"/>
      <c r="AB156" s="1032"/>
      <c r="AC156" s="1032"/>
      <c r="AD156" s="1033"/>
      <c r="AE156" s="1034"/>
      <c r="AF156" s="1034"/>
      <c r="AG156" s="1034"/>
      <c r="AH156" s="1034"/>
      <c r="AI156" s="1035"/>
      <c r="AJ156" s="1036"/>
      <c r="AK156" s="1037"/>
      <c r="AL156" s="1031"/>
      <c r="AM156" s="1032"/>
      <c r="AN156" s="1032"/>
      <c r="AO156" s="1032"/>
      <c r="AP156" s="1032"/>
      <c r="AQ156" s="1033"/>
    </row>
    <row r="157" spans="2:43" s="106" customFormat="1" ht="15.75" customHeight="1">
      <c r="B157" s="964">
        <f t="shared" si="5"/>
        <v>137</v>
      </c>
      <c r="C157" s="965"/>
      <c r="D157" s="1031"/>
      <c r="E157" s="1032"/>
      <c r="F157" s="1032"/>
      <c r="G157" s="1032"/>
      <c r="H157" s="1032"/>
      <c r="I157" s="1032"/>
      <c r="J157" s="1032"/>
      <c r="K157" s="1032"/>
      <c r="L157" s="1032"/>
      <c r="M157" s="1032"/>
      <c r="N157" s="1032"/>
      <c r="O157" s="1032"/>
      <c r="P157" s="1032"/>
      <c r="Q157" s="1032"/>
      <c r="R157" s="1032"/>
      <c r="S157" s="1032"/>
      <c r="T157" s="1032"/>
      <c r="U157" s="1032"/>
      <c r="V157" s="1032"/>
      <c r="W157" s="1032"/>
      <c r="X157" s="1032"/>
      <c r="Y157" s="1032"/>
      <c r="Z157" s="1032"/>
      <c r="AA157" s="1032"/>
      <c r="AB157" s="1032"/>
      <c r="AC157" s="1032"/>
      <c r="AD157" s="1033"/>
      <c r="AE157" s="1034"/>
      <c r="AF157" s="1034"/>
      <c r="AG157" s="1034"/>
      <c r="AH157" s="1034"/>
      <c r="AI157" s="1035"/>
      <c r="AJ157" s="1036"/>
      <c r="AK157" s="1037"/>
      <c r="AL157" s="1031"/>
      <c r="AM157" s="1032"/>
      <c r="AN157" s="1032"/>
      <c r="AO157" s="1032"/>
      <c r="AP157" s="1032"/>
      <c r="AQ157" s="1033"/>
    </row>
    <row r="158" spans="2:43" s="106" customFormat="1" ht="15.75" customHeight="1">
      <c r="B158" s="964">
        <f t="shared" si="5"/>
        <v>138</v>
      </c>
      <c r="C158" s="965"/>
      <c r="D158" s="1031"/>
      <c r="E158" s="1032"/>
      <c r="F158" s="1032"/>
      <c r="G158" s="1032"/>
      <c r="H158" s="1032"/>
      <c r="I158" s="1032"/>
      <c r="J158" s="1032"/>
      <c r="K158" s="1032"/>
      <c r="L158" s="1032"/>
      <c r="M158" s="1032"/>
      <c r="N158" s="1032"/>
      <c r="O158" s="1032"/>
      <c r="P158" s="1032"/>
      <c r="Q158" s="1032"/>
      <c r="R158" s="1032"/>
      <c r="S158" s="1032"/>
      <c r="T158" s="1032"/>
      <c r="U158" s="1032"/>
      <c r="V158" s="1032"/>
      <c r="W158" s="1032"/>
      <c r="X158" s="1032"/>
      <c r="Y158" s="1032"/>
      <c r="Z158" s="1032"/>
      <c r="AA158" s="1032"/>
      <c r="AB158" s="1032"/>
      <c r="AC158" s="1032"/>
      <c r="AD158" s="1033"/>
      <c r="AE158" s="1034"/>
      <c r="AF158" s="1034"/>
      <c r="AG158" s="1034"/>
      <c r="AH158" s="1034"/>
      <c r="AI158" s="1035"/>
      <c r="AJ158" s="1036"/>
      <c r="AK158" s="1037"/>
      <c r="AL158" s="1031"/>
      <c r="AM158" s="1032"/>
      <c r="AN158" s="1032"/>
      <c r="AO158" s="1032"/>
      <c r="AP158" s="1032"/>
      <c r="AQ158" s="1033"/>
    </row>
    <row r="159" spans="2:43" s="106" customFormat="1" ht="15.75" customHeight="1">
      <c r="B159" s="964">
        <f t="shared" si="5"/>
        <v>139</v>
      </c>
      <c r="C159" s="965"/>
      <c r="D159" s="1031"/>
      <c r="E159" s="1032"/>
      <c r="F159" s="1032"/>
      <c r="G159" s="1032"/>
      <c r="H159" s="1032"/>
      <c r="I159" s="1032"/>
      <c r="J159" s="1032"/>
      <c r="K159" s="1032"/>
      <c r="L159" s="1032"/>
      <c r="M159" s="1032"/>
      <c r="N159" s="1032"/>
      <c r="O159" s="1032"/>
      <c r="P159" s="1032"/>
      <c r="Q159" s="1032"/>
      <c r="R159" s="1032"/>
      <c r="S159" s="1032"/>
      <c r="T159" s="1032"/>
      <c r="U159" s="1032"/>
      <c r="V159" s="1032"/>
      <c r="W159" s="1032"/>
      <c r="X159" s="1032"/>
      <c r="Y159" s="1032"/>
      <c r="Z159" s="1032"/>
      <c r="AA159" s="1032"/>
      <c r="AB159" s="1032"/>
      <c r="AC159" s="1032"/>
      <c r="AD159" s="1033"/>
      <c r="AE159" s="1034"/>
      <c r="AF159" s="1034"/>
      <c r="AG159" s="1034"/>
      <c r="AH159" s="1034"/>
      <c r="AI159" s="1035"/>
      <c r="AJ159" s="1036"/>
      <c r="AK159" s="1037"/>
      <c r="AL159" s="1031"/>
      <c r="AM159" s="1032"/>
      <c r="AN159" s="1032"/>
      <c r="AO159" s="1032"/>
      <c r="AP159" s="1032"/>
      <c r="AQ159" s="1033"/>
    </row>
    <row r="160" spans="2:43" s="106" customFormat="1" ht="15.75" customHeight="1">
      <c r="B160" s="964">
        <f t="shared" si="5"/>
        <v>140</v>
      </c>
      <c r="C160" s="965"/>
      <c r="D160" s="1031"/>
      <c r="E160" s="1032"/>
      <c r="F160" s="1032"/>
      <c r="G160" s="1032"/>
      <c r="H160" s="1032"/>
      <c r="I160" s="1032"/>
      <c r="J160" s="1032"/>
      <c r="K160" s="1032"/>
      <c r="L160" s="1032"/>
      <c r="M160" s="1032"/>
      <c r="N160" s="1032"/>
      <c r="O160" s="1032"/>
      <c r="P160" s="1032"/>
      <c r="Q160" s="1032"/>
      <c r="R160" s="1032"/>
      <c r="S160" s="1032"/>
      <c r="T160" s="1032"/>
      <c r="U160" s="1032"/>
      <c r="V160" s="1032"/>
      <c r="W160" s="1032"/>
      <c r="X160" s="1032"/>
      <c r="Y160" s="1032"/>
      <c r="Z160" s="1032"/>
      <c r="AA160" s="1032"/>
      <c r="AB160" s="1032"/>
      <c r="AC160" s="1032"/>
      <c r="AD160" s="1033"/>
      <c r="AE160" s="1034"/>
      <c r="AF160" s="1034"/>
      <c r="AG160" s="1034"/>
      <c r="AH160" s="1034"/>
      <c r="AI160" s="1035"/>
      <c r="AJ160" s="1036"/>
      <c r="AK160" s="1037"/>
      <c r="AL160" s="1031"/>
      <c r="AM160" s="1032"/>
      <c r="AN160" s="1032"/>
      <c r="AO160" s="1032"/>
      <c r="AP160" s="1032"/>
      <c r="AQ160" s="1033"/>
    </row>
    <row r="161" spans="2:43" s="106" customFormat="1" ht="15.75" customHeight="1">
      <c r="B161" s="964">
        <f t="shared" si="5"/>
        <v>141</v>
      </c>
      <c r="C161" s="965"/>
      <c r="D161" s="1031"/>
      <c r="E161" s="1032"/>
      <c r="F161" s="1032"/>
      <c r="G161" s="1032"/>
      <c r="H161" s="1032"/>
      <c r="I161" s="1032"/>
      <c r="J161" s="1032"/>
      <c r="K161" s="1032"/>
      <c r="L161" s="1032"/>
      <c r="M161" s="1032"/>
      <c r="N161" s="1032"/>
      <c r="O161" s="1032"/>
      <c r="P161" s="1032"/>
      <c r="Q161" s="1032"/>
      <c r="R161" s="1032"/>
      <c r="S161" s="1032"/>
      <c r="T161" s="1032"/>
      <c r="U161" s="1032"/>
      <c r="V161" s="1032"/>
      <c r="W161" s="1032"/>
      <c r="X161" s="1032"/>
      <c r="Y161" s="1032"/>
      <c r="Z161" s="1032"/>
      <c r="AA161" s="1032"/>
      <c r="AB161" s="1032"/>
      <c r="AC161" s="1032"/>
      <c r="AD161" s="1033"/>
      <c r="AE161" s="1034"/>
      <c r="AF161" s="1034"/>
      <c r="AG161" s="1034"/>
      <c r="AH161" s="1034"/>
      <c r="AI161" s="1035"/>
      <c r="AJ161" s="1036"/>
      <c r="AK161" s="1037"/>
      <c r="AL161" s="1031"/>
      <c r="AM161" s="1032"/>
      <c r="AN161" s="1032"/>
      <c r="AO161" s="1032"/>
      <c r="AP161" s="1032"/>
      <c r="AQ161" s="1033"/>
    </row>
    <row r="162" spans="2:43" s="106" customFormat="1" ht="15.75" customHeight="1">
      <c r="B162" s="964">
        <f t="shared" si="5"/>
        <v>142</v>
      </c>
      <c r="C162" s="965"/>
      <c r="D162" s="1031"/>
      <c r="E162" s="1032"/>
      <c r="F162" s="1032"/>
      <c r="G162" s="1032"/>
      <c r="H162" s="1032"/>
      <c r="I162" s="1032"/>
      <c r="J162" s="1032"/>
      <c r="K162" s="1032"/>
      <c r="L162" s="1032"/>
      <c r="M162" s="1032"/>
      <c r="N162" s="1032"/>
      <c r="O162" s="1032"/>
      <c r="P162" s="1032"/>
      <c r="Q162" s="1032"/>
      <c r="R162" s="1032"/>
      <c r="S162" s="1032"/>
      <c r="T162" s="1032"/>
      <c r="U162" s="1032"/>
      <c r="V162" s="1032"/>
      <c r="W162" s="1032"/>
      <c r="X162" s="1032"/>
      <c r="Y162" s="1032"/>
      <c r="Z162" s="1032"/>
      <c r="AA162" s="1032"/>
      <c r="AB162" s="1032"/>
      <c r="AC162" s="1032"/>
      <c r="AD162" s="1033"/>
      <c r="AE162" s="1034"/>
      <c r="AF162" s="1034"/>
      <c r="AG162" s="1034"/>
      <c r="AH162" s="1034"/>
      <c r="AI162" s="1035"/>
      <c r="AJ162" s="1036"/>
      <c r="AK162" s="1037"/>
      <c r="AL162" s="1031"/>
      <c r="AM162" s="1032"/>
      <c r="AN162" s="1032"/>
      <c r="AO162" s="1032"/>
      <c r="AP162" s="1032"/>
      <c r="AQ162" s="1033"/>
    </row>
    <row r="163" spans="2:43" s="106" customFormat="1" ht="15.75" customHeight="1">
      <c r="B163" s="964">
        <f t="shared" si="5"/>
        <v>143</v>
      </c>
      <c r="C163" s="965"/>
      <c r="D163" s="1031"/>
      <c r="E163" s="1032"/>
      <c r="F163" s="1032"/>
      <c r="G163" s="1032"/>
      <c r="H163" s="1032"/>
      <c r="I163" s="1032"/>
      <c r="J163" s="1032"/>
      <c r="K163" s="1032"/>
      <c r="L163" s="1032"/>
      <c r="M163" s="1032"/>
      <c r="N163" s="1032"/>
      <c r="O163" s="1032"/>
      <c r="P163" s="1032"/>
      <c r="Q163" s="1032"/>
      <c r="R163" s="1032"/>
      <c r="S163" s="1032"/>
      <c r="T163" s="1032"/>
      <c r="U163" s="1032"/>
      <c r="V163" s="1032"/>
      <c r="W163" s="1032"/>
      <c r="X163" s="1032"/>
      <c r="Y163" s="1032"/>
      <c r="Z163" s="1032"/>
      <c r="AA163" s="1032"/>
      <c r="AB163" s="1032"/>
      <c r="AC163" s="1032"/>
      <c r="AD163" s="1033"/>
      <c r="AE163" s="1034"/>
      <c r="AF163" s="1034"/>
      <c r="AG163" s="1034"/>
      <c r="AH163" s="1034"/>
      <c r="AI163" s="1035"/>
      <c r="AJ163" s="1036"/>
      <c r="AK163" s="1037"/>
      <c r="AL163" s="1031"/>
      <c r="AM163" s="1032"/>
      <c r="AN163" s="1032"/>
      <c r="AO163" s="1032"/>
      <c r="AP163" s="1032"/>
      <c r="AQ163" s="1033"/>
    </row>
    <row r="164" spans="2:43" s="106" customFormat="1" ht="15.75" customHeight="1">
      <c r="B164" s="964">
        <f t="shared" si="5"/>
        <v>144</v>
      </c>
      <c r="C164" s="965"/>
      <c r="D164" s="1031"/>
      <c r="E164" s="1032"/>
      <c r="F164" s="1032"/>
      <c r="G164" s="1032"/>
      <c r="H164" s="1032"/>
      <c r="I164" s="1032"/>
      <c r="J164" s="1032"/>
      <c r="K164" s="1032"/>
      <c r="L164" s="1032"/>
      <c r="M164" s="1032"/>
      <c r="N164" s="1032"/>
      <c r="O164" s="1032"/>
      <c r="P164" s="1032"/>
      <c r="Q164" s="1032"/>
      <c r="R164" s="1032"/>
      <c r="S164" s="1032"/>
      <c r="T164" s="1032"/>
      <c r="U164" s="1032"/>
      <c r="V164" s="1032"/>
      <c r="W164" s="1032"/>
      <c r="X164" s="1032"/>
      <c r="Y164" s="1032"/>
      <c r="Z164" s="1032"/>
      <c r="AA164" s="1032"/>
      <c r="AB164" s="1032"/>
      <c r="AC164" s="1032"/>
      <c r="AD164" s="1033"/>
      <c r="AE164" s="1034"/>
      <c r="AF164" s="1034"/>
      <c r="AG164" s="1034"/>
      <c r="AH164" s="1034"/>
      <c r="AI164" s="1035"/>
      <c r="AJ164" s="1036"/>
      <c r="AK164" s="1037"/>
      <c r="AL164" s="1031"/>
      <c r="AM164" s="1032"/>
      <c r="AN164" s="1032"/>
      <c r="AO164" s="1032"/>
      <c r="AP164" s="1032"/>
      <c r="AQ164" s="1033"/>
    </row>
    <row r="165" spans="2:43" s="106" customFormat="1" ht="15.75" customHeight="1">
      <c r="B165" s="964">
        <f t="shared" si="5"/>
        <v>145</v>
      </c>
      <c r="C165" s="965"/>
      <c r="D165" s="1031"/>
      <c r="E165" s="1032"/>
      <c r="F165" s="1032"/>
      <c r="G165" s="1032"/>
      <c r="H165" s="1032"/>
      <c r="I165" s="1032"/>
      <c r="J165" s="1032"/>
      <c r="K165" s="1032"/>
      <c r="L165" s="1032"/>
      <c r="M165" s="1032"/>
      <c r="N165" s="1032"/>
      <c r="O165" s="1032"/>
      <c r="P165" s="1032"/>
      <c r="Q165" s="1032"/>
      <c r="R165" s="1032"/>
      <c r="S165" s="1032"/>
      <c r="T165" s="1032"/>
      <c r="U165" s="1032"/>
      <c r="V165" s="1032"/>
      <c r="W165" s="1032"/>
      <c r="X165" s="1032"/>
      <c r="Y165" s="1032"/>
      <c r="Z165" s="1032"/>
      <c r="AA165" s="1032"/>
      <c r="AB165" s="1032"/>
      <c r="AC165" s="1032"/>
      <c r="AD165" s="1033"/>
      <c r="AE165" s="1034"/>
      <c r="AF165" s="1034"/>
      <c r="AG165" s="1034"/>
      <c r="AH165" s="1034"/>
      <c r="AI165" s="1035"/>
      <c r="AJ165" s="1036"/>
      <c r="AK165" s="1037"/>
      <c r="AL165" s="1031"/>
      <c r="AM165" s="1032"/>
      <c r="AN165" s="1032"/>
      <c r="AO165" s="1032"/>
      <c r="AP165" s="1032"/>
      <c r="AQ165" s="1033"/>
    </row>
    <row r="166" spans="2:43" s="106" customFormat="1" ht="15.75" customHeight="1">
      <c r="B166" s="964">
        <f t="shared" si="5"/>
        <v>146</v>
      </c>
      <c r="C166" s="965"/>
      <c r="D166" s="1031"/>
      <c r="E166" s="1032"/>
      <c r="F166" s="1032"/>
      <c r="G166" s="1032"/>
      <c r="H166" s="1032"/>
      <c r="I166" s="1032"/>
      <c r="J166" s="1032"/>
      <c r="K166" s="1032"/>
      <c r="L166" s="1032"/>
      <c r="M166" s="1032"/>
      <c r="N166" s="1032"/>
      <c r="O166" s="1032"/>
      <c r="P166" s="1032"/>
      <c r="Q166" s="1032"/>
      <c r="R166" s="1032"/>
      <c r="S166" s="1032"/>
      <c r="T166" s="1032"/>
      <c r="U166" s="1032"/>
      <c r="V166" s="1032"/>
      <c r="W166" s="1032"/>
      <c r="X166" s="1032"/>
      <c r="Y166" s="1032"/>
      <c r="Z166" s="1032"/>
      <c r="AA166" s="1032"/>
      <c r="AB166" s="1032"/>
      <c r="AC166" s="1032"/>
      <c r="AD166" s="1033"/>
      <c r="AE166" s="1034"/>
      <c r="AF166" s="1034"/>
      <c r="AG166" s="1034"/>
      <c r="AH166" s="1034"/>
      <c r="AI166" s="1035"/>
      <c r="AJ166" s="1036"/>
      <c r="AK166" s="1037"/>
      <c r="AL166" s="1031"/>
      <c r="AM166" s="1032"/>
      <c r="AN166" s="1032"/>
      <c r="AO166" s="1032"/>
      <c r="AP166" s="1032"/>
      <c r="AQ166" s="1033"/>
    </row>
    <row r="167" spans="2:43" s="106" customFormat="1" ht="15.75" customHeight="1">
      <c r="B167" s="964">
        <f t="shared" si="5"/>
        <v>147</v>
      </c>
      <c r="C167" s="965"/>
      <c r="D167" s="1031"/>
      <c r="E167" s="1032"/>
      <c r="F167" s="1032"/>
      <c r="G167" s="1032"/>
      <c r="H167" s="1032"/>
      <c r="I167" s="1032"/>
      <c r="J167" s="1032"/>
      <c r="K167" s="1032"/>
      <c r="L167" s="1032"/>
      <c r="M167" s="1032"/>
      <c r="N167" s="1032"/>
      <c r="O167" s="1032"/>
      <c r="P167" s="1032"/>
      <c r="Q167" s="1032"/>
      <c r="R167" s="1032"/>
      <c r="S167" s="1032"/>
      <c r="T167" s="1032"/>
      <c r="U167" s="1032"/>
      <c r="V167" s="1032"/>
      <c r="W167" s="1032"/>
      <c r="X167" s="1032"/>
      <c r="Y167" s="1032"/>
      <c r="Z167" s="1032"/>
      <c r="AA167" s="1032"/>
      <c r="AB167" s="1032"/>
      <c r="AC167" s="1032"/>
      <c r="AD167" s="1033"/>
      <c r="AE167" s="1034"/>
      <c r="AF167" s="1034"/>
      <c r="AG167" s="1034"/>
      <c r="AH167" s="1034"/>
      <c r="AI167" s="1035"/>
      <c r="AJ167" s="1036"/>
      <c r="AK167" s="1037"/>
      <c r="AL167" s="1031"/>
      <c r="AM167" s="1032"/>
      <c r="AN167" s="1032"/>
      <c r="AO167" s="1032"/>
      <c r="AP167" s="1032"/>
      <c r="AQ167" s="1033"/>
    </row>
    <row r="168" spans="2:43" s="106" customFormat="1" ht="15.75" customHeight="1">
      <c r="B168" s="964">
        <f t="shared" si="5"/>
        <v>148</v>
      </c>
      <c r="C168" s="965"/>
      <c r="D168" s="1031"/>
      <c r="E168" s="1032"/>
      <c r="F168" s="1032"/>
      <c r="G168" s="1032"/>
      <c r="H168" s="1032"/>
      <c r="I168" s="1032"/>
      <c r="J168" s="1032"/>
      <c r="K168" s="1032"/>
      <c r="L168" s="1032"/>
      <c r="M168" s="1032"/>
      <c r="N168" s="1032"/>
      <c r="O168" s="1032"/>
      <c r="P168" s="1032"/>
      <c r="Q168" s="1032"/>
      <c r="R168" s="1032"/>
      <c r="S168" s="1032"/>
      <c r="T168" s="1032"/>
      <c r="U168" s="1032"/>
      <c r="V168" s="1032"/>
      <c r="W168" s="1032"/>
      <c r="X168" s="1032"/>
      <c r="Y168" s="1032"/>
      <c r="Z168" s="1032"/>
      <c r="AA168" s="1032"/>
      <c r="AB168" s="1032"/>
      <c r="AC168" s="1032"/>
      <c r="AD168" s="1033"/>
      <c r="AE168" s="1034"/>
      <c r="AF168" s="1034"/>
      <c r="AG168" s="1034"/>
      <c r="AH168" s="1034"/>
      <c r="AI168" s="1035"/>
      <c r="AJ168" s="1036"/>
      <c r="AK168" s="1037"/>
      <c r="AL168" s="1031"/>
      <c r="AM168" s="1032"/>
      <c r="AN168" s="1032"/>
      <c r="AO168" s="1032"/>
      <c r="AP168" s="1032"/>
      <c r="AQ168" s="1033"/>
    </row>
    <row r="169" spans="2:43" s="106" customFormat="1" ht="15.75" customHeight="1">
      <c r="B169" s="964">
        <f t="shared" si="5"/>
        <v>149</v>
      </c>
      <c r="C169" s="965"/>
      <c r="D169" s="1031"/>
      <c r="E169" s="1032"/>
      <c r="F169" s="1032"/>
      <c r="G169" s="1032"/>
      <c r="H169" s="1032"/>
      <c r="I169" s="1032"/>
      <c r="J169" s="1032"/>
      <c r="K169" s="1032"/>
      <c r="L169" s="1032"/>
      <c r="M169" s="1032"/>
      <c r="N169" s="1032"/>
      <c r="O169" s="1032"/>
      <c r="P169" s="1032"/>
      <c r="Q169" s="1032"/>
      <c r="R169" s="1032"/>
      <c r="S169" s="1032"/>
      <c r="T169" s="1032"/>
      <c r="U169" s="1032"/>
      <c r="V169" s="1032"/>
      <c r="W169" s="1032"/>
      <c r="X169" s="1032"/>
      <c r="Y169" s="1032"/>
      <c r="Z169" s="1032"/>
      <c r="AA169" s="1032"/>
      <c r="AB169" s="1032"/>
      <c r="AC169" s="1032"/>
      <c r="AD169" s="1033"/>
      <c r="AE169" s="1034"/>
      <c r="AF169" s="1034"/>
      <c r="AG169" s="1034"/>
      <c r="AH169" s="1034"/>
      <c r="AI169" s="1035"/>
      <c r="AJ169" s="1036"/>
      <c r="AK169" s="1037"/>
      <c r="AL169" s="1031"/>
      <c r="AM169" s="1032"/>
      <c r="AN169" s="1032"/>
      <c r="AO169" s="1032"/>
      <c r="AP169" s="1032"/>
      <c r="AQ169" s="1033"/>
    </row>
    <row r="170" spans="2:43" s="106" customFormat="1" ht="15.75" customHeight="1">
      <c r="B170" s="974">
        <f>B169+1</f>
        <v>150</v>
      </c>
      <c r="C170" s="975"/>
      <c r="D170" s="1031"/>
      <c r="E170" s="1032"/>
      <c r="F170" s="1032"/>
      <c r="G170" s="1032"/>
      <c r="H170" s="1032"/>
      <c r="I170" s="1032"/>
      <c r="J170" s="1032"/>
      <c r="K170" s="1032"/>
      <c r="L170" s="1032"/>
      <c r="M170" s="1032"/>
      <c r="N170" s="1032"/>
      <c r="O170" s="1032"/>
      <c r="P170" s="1032"/>
      <c r="Q170" s="1032"/>
      <c r="R170" s="1032"/>
      <c r="S170" s="1032"/>
      <c r="T170" s="1032"/>
      <c r="U170" s="1032"/>
      <c r="V170" s="1032"/>
      <c r="W170" s="1032"/>
      <c r="X170" s="1032"/>
      <c r="Y170" s="1032"/>
      <c r="Z170" s="1032"/>
      <c r="AA170" s="1032"/>
      <c r="AB170" s="1032"/>
      <c r="AC170" s="1032"/>
      <c r="AD170" s="1033"/>
      <c r="AE170" s="1034"/>
      <c r="AF170" s="1034"/>
      <c r="AG170" s="1034"/>
      <c r="AH170" s="1034"/>
      <c r="AI170" s="1035"/>
      <c r="AJ170" s="1036"/>
      <c r="AK170" s="1037"/>
      <c r="AL170" s="1031"/>
      <c r="AM170" s="1032"/>
      <c r="AN170" s="1032"/>
      <c r="AO170" s="1032"/>
      <c r="AP170" s="1032"/>
      <c r="AQ170" s="1033"/>
    </row>
    <row r="171" spans="2:43" ht="12.75" customHeight="1">
      <c r="AM171" s="119"/>
      <c r="AN171" s="119"/>
    </row>
    <row r="172" spans="2:43" ht="12.75" customHeight="1">
      <c r="AM172" s="119"/>
      <c r="AN172" s="119"/>
    </row>
    <row r="173" spans="2:43" ht="20.25" customHeight="1">
      <c r="B173" s="986" t="s">
        <v>53</v>
      </c>
      <c r="C173" s="987"/>
      <c r="D173" s="1041" t="s">
        <v>13987</v>
      </c>
      <c r="E173" s="1041"/>
      <c r="F173" s="1041"/>
      <c r="G173" s="1041"/>
      <c r="H173" s="1041"/>
      <c r="I173" s="1041"/>
      <c r="J173" s="1041"/>
      <c r="K173" s="1041"/>
      <c r="L173" s="1041"/>
      <c r="M173" s="1041"/>
      <c r="N173" s="1041"/>
      <c r="O173" s="1041"/>
      <c r="P173" s="1041"/>
      <c r="Q173" s="1041"/>
      <c r="R173" s="1041"/>
      <c r="S173" s="1041"/>
      <c r="T173" s="1041"/>
      <c r="U173" s="1041"/>
      <c r="V173" s="1041"/>
      <c r="W173" s="1041"/>
      <c r="X173" s="1041"/>
      <c r="Y173" s="1041"/>
      <c r="Z173" s="1041"/>
      <c r="AA173" s="1041"/>
      <c r="AB173" s="1041"/>
      <c r="AC173" s="1041"/>
      <c r="AD173" s="1041"/>
      <c r="AE173" s="1042" t="s">
        <v>8</v>
      </c>
      <c r="AF173" s="1043"/>
      <c r="AG173" s="1043"/>
      <c r="AH173" s="1044"/>
      <c r="AI173" s="1048" t="s">
        <v>13955</v>
      </c>
      <c r="AJ173" s="1048"/>
      <c r="AK173" s="1048"/>
      <c r="AL173" s="1042" t="s">
        <v>115</v>
      </c>
      <c r="AM173" s="1043"/>
      <c r="AN173" s="1043"/>
      <c r="AO173" s="1043"/>
      <c r="AP173" s="1043"/>
      <c r="AQ173" s="1044"/>
    </row>
    <row r="174" spans="2:43" ht="35.450000000000003" customHeight="1">
      <c r="B174" s="988"/>
      <c r="C174" s="989"/>
      <c r="D174" s="1041"/>
      <c r="E174" s="1041"/>
      <c r="F174" s="1041"/>
      <c r="G174" s="1041"/>
      <c r="H174" s="1041"/>
      <c r="I174" s="1041"/>
      <c r="J174" s="1041"/>
      <c r="K174" s="1041"/>
      <c r="L174" s="1041"/>
      <c r="M174" s="1041"/>
      <c r="N174" s="1041"/>
      <c r="O174" s="1041"/>
      <c r="P174" s="1041"/>
      <c r="Q174" s="1041"/>
      <c r="R174" s="1041"/>
      <c r="S174" s="1041"/>
      <c r="T174" s="1041"/>
      <c r="U174" s="1041"/>
      <c r="V174" s="1041"/>
      <c r="W174" s="1041"/>
      <c r="X174" s="1041"/>
      <c r="Y174" s="1041"/>
      <c r="Z174" s="1041"/>
      <c r="AA174" s="1041"/>
      <c r="AB174" s="1041"/>
      <c r="AC174" s="1041"/>
      <c r="AD174" s="1041"/>
      <c r="AE174" s="1045"/>
      <c r="AF174" s="1046"/>
      <c r="AG174" s="1046"/>
      <c r="AH174" s="1047"/>
      <c r="AI174" s="1048"/>
      <c r="AJ174" s="1048"/>
      <c r="AK174" s="1048"/>
      <c r="AL174" s="1045"/>
      <c r="AM174" s="1046"/>
      <c r="AN174" s="1046"/>
      <c r="AO174" s="1046"/>
      <c r="AP174" s="1046"/>
      <c r="AQ174" s="1047"/>
    </row>
    <row r="175" spans="2:43" s="106" customFormat="1" ht="15.75" customHeight="1">
      <c r="B175" s="980">
        <f>B170+1</f>
        <v>151</v>
      </c>
      <c r="C175" s="981"/>
      <c r="D175" s="1031"/>
      <c r="E175" s="1032"/>
      <c r="F175" s="1032"/>
      <c r="G175" s="1032"/>
      <c r="H175" s="1032"/>
      <c r="I175" s="1032"/>
      <c r="J175" s="1032"/>
      <c r="K175" s="1032"/>
      <c r="L175" s="1032"/>
      <c r="M175" s="1032"/>
      <c r="N175" s="1032"/>
      <c r="O175" s="1032"/>
      <c r="P175" s="1032"/>
      <c r="Q175" s="1032"/>
      <c r="R175" s="1032"/>
      <c r="S175" s="1032"/>
      <c r="T175" s="1032"/>
      <c r="U175" s="1032"/>
      <c r="V175" s="1032"/>
      <c r="W175" s="1032"/>
      <c r="X175" s="1032"/>
      <c r="Y175" s="1032"/>
      <c r="Z175" s="1032"/>
      <c r="AA175" s="1032"/>
      <c r="AB175" s="1032"/>
      <c r="AC175" s="1032"/>
      <c r="AD175" s="1033"/>
      <c r="AE175" s="1034"/>
      <c r="AF175" s="1034"/>
      <c r="AG175" s="1034"/>
      <c r="AH175" s="1034"/>
      <c r="AI175" s="1035"/>
      <c r="AJ175" s="1036"/>
      <c r="AK175" s="1037"/>
      <c r="AL175" s="1031"/>
      <c r="AM175" s="1032"/>
      <c r="AN175" s="1032"/>
      <c r="AO175" s="1032"/>
      <c r="AP175" s="1032"/>
      <c r="AQ175" s="1033"/>
    </row>
    <row r="176" spans="2:43" s="106" customFormat="1" ht="15.75" customHeight="1">
      <c r="B176" s="964">
        <f>B175+1</f>
        <v>152</v>
      </c>
      <c r="C176" s="965"/>
      <c r="D176" s="1031"/>
      <c r="E176" s="1032"/>
      <c r="F176" s="1032"/>
      <c r="G176" s="1032"/>
      <c r="H176" s="1032"/>
      <c r="I176" s="1032"/>
      <c r="J176" s="1032"/>
      <c r="K176" s="1032"/>
      <c r="L176" s="1032"/>
      <c r="M176" s="1032"/>
      <c r="N176" s="1032"/>
      <c r="O176" s="1032"/>
      <c r="P176" s="1032"/>
      <c r="Q176" s="1032"/>
      <c r="R176" s="1032"/>
      <c r="S176" s="1032"/>
      <c r="T176" s="1032"/>
      <c r="U176" s="1032"/>
      <c r="V176" s="1032"/>
      <c r="W176" s="1032"/>
      <c r="X176" s="1032"/>
      <c r="Y176" s="1032"/>
      <c r="Z176" s="1032"/>
      <c r="AA176" s="1032"/>
      <c r="AB176" s="1032"/>
      <c r="AC176" s="1032"/>
      <c r="AD176" s="1033"/>
      <c r="AE176" s="1034"/>
      <c r="AF176" s="1034"/>
      <c r="AG176" s="1034"/>
      <c r="AH176" s="1034"/>
      <c r="AI176" s="1035"/>
      <c r="AJ176" s="1036"/>
      <c r="AK176" s="1037"/>
      <c r="AL176" s="1031"/>
      <c r="AM176" s="1032"/>
      <c r="AN176" s="1032"/>
      <c r="AO176" s="1032"/>
      <c r="AP176" s="1032"/>
      <c r="AQ176" s="1033"/>
    </row>
    <row r="177" spans="2:43" s="106" customFormat="1" ht="15.75" customHeight="1">
      <c r="B177" s="964">
        <f t="shared" ref="B177:B195" si="6">B176+1</f>
        <v>153</v>
      </c>
      <c r="C177" s="965"/>
      <c r="D177" s="1031"/>
      <c r="E177" s="1032"/>
      <c r="F177" s="1032"/>
      <c r="G177" s="1032"/>
      <c r="H177" s="1032"/>
      <c r="I177" s="1032"/>
      <c r="J177" s="1032"/>
      <c r="K177" s="1032"/>
      <c r="L177" s="1032"/>
      <c r="M177" s="1032"/>
      <c r="N177" s="1032"/>
      <c r="O177" s="1032"/>
      <c r="P177" s="1032"/>
      <c r="Q177" s="1032"/>
      <c r="R177" s="1032"/>
      <c r="S177" s="1032"/>
      <c r="T177" s="1032"/>
      <c r="U177" s="1032"/>
      <c r="V177" s="1032"/>
      <c r="W177" s="1032"/>
      <c r="X177" s="1032"/>
      <c r="Y177" s="1032"/>
      <c r="Z177" s="1032"/>
      <c r="AA177" s="1032"/>
      <c r="AB177" s="1032"/>
      <c r="AC177" s="1032"/>
      <c r="AD177" s="1033"/>
      <c r="AE177" s="1034"/>
      <c r="AF177" s="1034"/>
      <c r="AG177" s="1034"/>
      <c r="AH177" s="1034"/>
      <c r="AI177" s="1035"/>
      <c r="AJ177" s="1036"/>
      <c r="AK177" s="1037"/>
      <c r="AL177" s="1031"/>
      <c r="AM177" s="1032"/>
      <c r="AN177" s="1032"/>
      <c r="AO177" s="1032"/>
      <c r="AP177" s="1032"/>
      <c r="AQ177" s="1033"/>
    </row>
    <row r="178" spans="2:43" s="106" customFormat="1" ht="15.75" customHeight="1">
      <c r="B178" s="964">
        <f t="shared" si="6"/>
        <v>154</v>
      </c>
      <c r="C178" s="965"/>
      <c r="D178" s="1031"/>
      <c r="E178" s="1032"/>
      <c r="F178" s="1032"/>
      <c r="G178" s="1032"/>
      <c r="H178" s="1032"/>
      <c r="I178" s="1032"/>
      <c r="J178" s="1032"/>
      <c r="K178" s="1032"/>
      <c r="L178" s="1032"/>
      <c r="M178" s="1032"/>
      <c r="N178" s="1032"/>
      <c r="O178" s="1032"/>
      <c r="P178" s="1032"/>
      <c r="Q178" s="1032"/>
      <c r="R178" s="1032"/>
      <c r="S178" s="1032"/>
      <c r="T178" s="1032"/>
      <c r="U178" s="1032"/>
      <c r="V178" s="1032"/>
      <c r="W178" s="1032"/>
      <c r="X178" s="1032"/>
      <c r="Y178" s="1032"/>
      <c r="Z178" s="1032"/>
      <c r="AA178" s="1032"/>
      <c r="AB178" s="1032"/>
      <c r="AC178" s="1032"/>
      <c r="AD178" s="1033"/>
      <c r="AE178" s="1034"/>
      <c r="AF178" s="1034"/>
      <c r="AG178" s="1034"/>
      <c r="AH178" s="1034"/>
      <c r="AI178" s="1035"/>
      <c r="AJ178" s="1036"/>
      <c r="AK178" s="1037"/>
      <c r="AL178" s="1031"/>
      <c r="AM178" s="1032"/>
      <c r="AN178" s="1032"/>
      <c r="AO178" s="1032"/>
      <c r="AP178" s="1032"/>
      <c r="AQ178" s="1033"/>
    </row>
    <row r="179" spans="2:43" s="106" customFormat="1" ht="15.75" customHeight="1">
      <c r="B179" s="964">
        <f t="shared" si="6"/>
        <v>155</v>
      </c>
      <c r="C179" s="965"/>
      <c r="D179" s="1031"/>
      <c r="E179" s="1032"/>
      <c r="F179" s="1032"/>
      <c r="G179" s="1032"/>
      <c r="H179" s="1032"/>
      <c r="I179" s="1032"/>
      <c r="J179" s="1032"/>
      <c r="K179" s="1032"/>
      <c r="L179" s="1032"/>
      <c r="M179" s="1032"/>
      <c r="N179" s="1032"/>
      <c r="O179" s="1032"/>
      <c r="P179" s="1032"/>
      <c r="Q179" s="1032"/>
      <c r="R179" s="1032"/>
      <c r="S179" s="1032"/>
      <c r="T179" s="1032"/>
      <c r="U179" s="1032"/>
      <c r="V179" s="1032"/>
      <c r="W179" s="1032"/>
      <c r="X179" s="1032"/>
      <c r="Y179" s="1032"/>
      <c r="Z179" s="1032"/>
      <c r="AA179" s="1032"/>
      <c r="AB179" s="1032"/>
      <c r="AC179" s="1032"/>
      <c r="AD179" s="1033"/>
      <c r="AE179" s="1034"/>
      <c r="AF179" s="1034"/>
      <c r="AG179" s="1034"/>
      <c r="AH179" s="1034"/>
      <c r="AI179" s="1035"/>
      <c r="AJ179" s="1036"/>
      <c r="AK179" s="1037"/>
      <c r="AL179" s="1031"/>
      <c r="AM179" s="1032"/>
      <c r="AN179" s="1032"/>
      <c r="AO179" s="1032"/>
      <c r="AP179" s="1032"/>
      <c r="AQ179" s="1033"/>
    </row>
    <row r="180" spans="2:43" s="106" customFormat="1" ht="15.75" customHeight="1">
      <c r="B180" s="964">
        <f t="shared" si="6"/>
        <v>156</v>
      </c>
      <c r="C180" s="965"/>
      <c r="D180" s="1031"/>
      <c r="E180" s="1032"/>
      <c r="F180" s="1032"/>
      <c r="G180" s="1032"/>
      <c r="H180" s="1032"/>
      <c r="I180" s="1032"/>
      <c r="J180" s="1032"/>
      <c r="K180" s="1032"/>
      <c r="L180" s="1032"/>
      <c r="M180" s="1032"/>
      <c r="N180" s="1032"/>
      <c r="O180" s="1032"/>
      <c r="P180" s="1032"/>
      <c r="Q180" s="1032"/>
      <c r="R180" s="1032"/>
      <c r="S180" s="1032"/>
      <c r="T180" s="1032"/>
      <c r="U180" s="1032"/>
      <c r="V180" s="1032"/>
      <c r="W180" s="1032"/>
      <c r="X180" s="1032"/>
      <c r="Y180" s="1032"/>
      <c r="Z180" s="1032"/>
      <c r="AA180" s="1032"/>
      <c r="AB180" s="1032"/>
      <c r="AC180" s="1032"/>
      <c r="AD180" s="1033"/>
      <c r="AE180" s="1034"/>
      <c r="AF180" s="1034"/>
      <c r="AG180" s="1034"/>
      <c r="AH180" s="1034"/>
      <c r="AI180" s="1035"/>
      <c r="AJ180" s="1036"/>
      <c r="AK180" s="1037"/>
      <c r="AL180" s="1031"/>
      <c r="AM180" s="1032"/>
      <c r="AN180" s="1032"/>
      <c r="AO180" s="1032"/>
      <c r="AP180" s="1032"/>
      <c r="AQ180" s="1033"/>
    </row>
    <row r="181" spans="2:43" s="106" customFormat="1" ht="15.75" customHeight="1">
      <c r="B181" s="964">
        <f t="shared" si="6"/>
        <v>157</v>
      </c>
      <c r="C181" s="965"/>
      <c r="D181" s="1031"/>
      <c r="E181" s="1032"/>
      <c r="F181" s="1032"/>
      <c r="G181" s="1032"/>
      <c r="H181" s="1032"/>
      <c r="I181" s="1032"/>
      <c r="J181" s="1032"/>
      <c r="K181" s="1032"/>
      <c r="L181" s="1032"/>
      <c r="M181" s="1032"/>
      <c r="N181" s="1032"/>
      <c r="O181" s="1032"/>
      <c r="P181" s="1032"/>
      <c r="Q181" s="1032"/>
      <c r="R181" s="1032"/>
      <c r="S181" s="1032"/>
      <c r="T181" s="1032"/>
      <c r="U181" s="1032"/>
      <c r="V181" s="1032"/>
      <c r="W181" s="1032"/>
      <c r="X181" s="1032"/>
      <c r="Y181" s="1032"/>
      <c r="Z181" s="1032"/>
      <c r="AA181" s="1032"/>
      <c r="AB181" s="1032"/>
      <c r="AC181" s="1032"/>
      <c r="AD181" s="1033"/>
      <c r="AE181" s="1034"/>
      <c r="AF181" s="1034"/>
      <c r="AG181" s="1034"/>
      <c r="AH181" s="1034"/>
      <c r="AI181" s="1035"/>
      <c r="AJ181" s="1036"/>
      <c r="AK181" s="1037"/>
      <c r="AL181" s="1031"/>
      <c r="AM181" s="1032"/>
      <c r="AN181" s="1032"/>
      <c r="AO181" s="1032"/>
      <c r="AP181" s="1032"/>
      <c r="AQ181" s="1033"/>
    </row>
    <row r="182" spans="2:43" s="106" customFormat="1" ht="15.75" customHeight="1">
      <c r="B182" s="964">
        <f t="shared" si="6"/>
        <v>158</v>
      </c>
      <c r="C182" s="965"/>
      <c r="D182" s="1031"/>
      <c r="E182" s="1032"/>
      <c r="F182" s="1032"/>
      <c r="G182" s="1032"/>
      <c r="H182" s="1032"/>
      <c r="I182" s="1032"/>
      <c r="J182" s="1032"/>
      <c r="K182" s="1032"/>
      <c r="L182" s="1032"/>
      <c r="M182" s="1032"/>
      <c r="N182" s="1032"/>
      <c r="O182" s="1032"/>
      <c r="P182" s="1032"/>
      <c r="Q182" s="1032"/>
      <c r="R182" s="1032"/>
      <c r="S182" s="1032"/>
      <c r="T182" s="1032"/>
      <c r="U182" s="1032"/>
      <c r="V182" s="1032"/>
      <c r="W182" s="1032"/>
      <c r="X182" s="1032"/>
      <c r="Y182" s="1032"/>
      <c r="Z182" s="1032"/>
      <c r="AA182" s="1032"/>
      <c r="AB182" s="1032"/>
      <c r="AC182" s="1032"/>
      <c r="AD182" s="1033"/>
      <c r="AE182" s="1034"/>
      <c r="AF182" s="1034"/>
      <c r="AG182" s="1034"/>
      <c r="AH182" s="1034"/>
      <c r="AI182" s="1035"/>
      <c r="AJ182" s="1036"/>
      <c r="AK182" s="1037"/>
      <c r="AL182" s="1031"/>
      <c r="AM182" s="1032"/>
      <c r="AN182" s="1032"/>
      <c r="AO182" s="1032"/>
      <c r="AP182" s="1032"/>
      <c r="AQ182" s="1033"/>
    </row>
    <row r="183" spans="2:43" s="106" customFormat="1" ht="15.75" customHeight="1">
      <c r="B183" s="964">
        <f t="shared" si="6"/>
        <v>159</v>
      </c>
      <c r="C183" s="965"/>
      <c r="D183" s="1031"/>
      <c r="E183" s="1032"/>
      <c r="F183" s="1032"/>
      <c r="G183" s="1032"/>
      <c r="H183" s="1032"/>
      <c r="I183" s="1032"/>
      <c r="J183" s="1032"/>
      <c r="K183" s="1032"/>
      <c r="L183" s="1032"/>
      <c r="M183" s="1032"/>
      <c r="N183" s="1032"/>
      <c r="O183" s="1032"/>
      <c r="P183" s="1032"/>
      <c r="Q183" s="1032"/>
      <c r="R183" s="1032"/>
      <c r="S183" s="1032"/>
      <c r="T183" s="1032"/>
      <c r="U183" s="1032"/>
      <c r="V183" s="1032"/>
      <c r="W183" s="1032"/>
      <c r="X183" s="1032"/>
      <c r="Y183" s="1032"/>
      <c r="Z183" s="1032"/>
      <c r="AA183" s="1032"/>
      <c r="AB183" s="1032"/>
      <c r="AC183" s="1032"/>
      <c r="AD183" s="1033"/>
      <c r="AE183" s="1034"/>
      <c r="AF183" s="1034"/>
      <c r="AG183" s="1034"/>
      <c r="AH183" s="1034"/>
      <c r="AI183" s="1035"/>
      <c r="AJ183" s="1036"/>
      <c r="AK183" s="1037"/>
      <c r="AL183" s="1031"/>
      <c r="AM183" s="1032"/>
      <c r="AN183" s="1032"/>
      <c r="AO183" s="1032"/>
      <c r="AP183" s="1032"/>
      <c r="AQ183" s="1033"/>
    </row>
    <row r="184" spans="2:43" s="106" customFormat="1" ht="15.75" customHeight="1">
      <c r="B184" s="964">
        <f t="shared" si="6"/>
        <v>160</v>
      </c>
      <c r="C184" s="965"/>
      <c r="D184" s="1031"/>
      <c r="E184" s="1032"/>
      <c r="F184" s="1032"/>
      <c r="G184" s="1032"/>
      <c r="H184" s="1032"/>
      <c r="I184" s="1032"/>
      <c r="J184" s="1032"/>
      <c r="K184" s="1032"/>
      <c r="L184" s="1032"/>
      <c r="M184" s="1032"/>
      <c r="N184" s="1032"/>
      <c r="O184" s="1032"/>
      <c r="P184" s="1032"/>
      <c r="Q184" s="1032"/>
      <c r="R184" s="1032"/>
      <c r="S184" s="1032"/>
      <c r="T184" s="1032"/>
      <c r="U184" s="1032"/>
      <c r="V184" s="1032"/>
      <c r="W184" s="1032"/>
      <c r="X184" s="1032"/>
      <c r="Y184" s="1032"/>
      <c r="Z184" s="1032"/>
      <c r="AA184" s="1032"/>
      <c r="AB184" s="1032"/>
      <c r="AC184" s="1032"/>
      <c r="AD184" s="1033"/>
      <c r="AE184" s="1034"/>
      <c r="AF184" s="1034"/>
      <c r="AG184" s="1034"/>
      <c r="AH184" s="1034"/>
      <c r="AI184" s="1035"/>
      <c r="AJ184" s="1036"/>
      <c r="AK184" s="1037"/>
      <c r="AL184" s="1031"/>
      <c r="AM184" s="1032"/>
      <c r="AN184" s="1032"/>
      <c r="AO184" s="1032"/>
      <c r="AP184" s="1032"/>
      <c r="AQ184" s="1033"/>
    </row>
    <row r="185" spans="2:43" s="106" customFormat="1" ht="15.75" customHeight="1">
      <c r="B185" s="964">
        <f t="shared" si="6"/>
        <v>161</v>
      </c>
      <c r="C185" s="965"/>
      <c r="D185" s="1031"/>
      <c r="E185" s="1032"/>
      <c r="F185" s="1032"/>
      <c r="G185" s="1032"/>
      <c r="H185" s="1032"/>
      <c r="I185" s="1032"/>
      <c r="J185" s="1032"/>
      <c r="K185" s="1032"/>
      <c r="L185" s="1032"/>
      <c r="M185" s="1032"/>
      <c r="N185" s="1032"/>
      <c r="O185" s="1032"/>
      <c r="P185" s="1032"/>
      <c r="Q185" s="1032"/>
      <c r="R185" s="1032"/>
      <c r="S185" s="1032"/>
      <c r="T185" s="1032"/>
      <c r="U185" s="1032"/>
      <c r="V185" s="1032"/>
      <c r="W185" s="1032"/>
      <c r="X185" s="1032"/>
      <c r="Y185" s="1032"/>
      <c r="Z185" s="1032"/>
      <c r="AA185" s="1032"/>
      <c r="AB185" s="1032"/>
      <c r="AC185" s="1032"/>
      <c r="AD185" s="1033"/>
      <c r="AE185" s="1034"/>
      <c r="AF185" s="1034"/>
      <c r="AG185" s="1034"/>
      <c r="AH185" s="1034"/>
      <c r="AI185" s="1035"/>
      <c r="AJ185" s="1036"/>
      <c r="AK185" s="1037"/>
      <c r="AL185" s="1031"/>
      <c r="AM185" s="1032"/>
      <c r="AN185" s="1032"/>
      <c r="AO185" s="1032"/>
      <c r="AP185" s="1032"/>
      <c r="AQ185" s="1033"/>
    </row>
    <row r="186" spans="2:43" s="106" customFormat="1" ht="15.75" customHeight="1">
      <c r="B186" s="964">
        <f t="shared" si="6"/>
        <v>162</v>
      </c>
      <c r="C186" s="965"/>
      <c r="D186" s="1031"/>
      <c r="E186" s="1032"/>
      <c r="F186" s="1032"/>
      <c r="G186" s="1032"/>
      <c r="H186" s="1032"/>
      <c r="I186" s="1032"/>
      <c r="J186" s="1032"/>
      <c r="K186" s="1032"/>
      <c r="L186" s="1032"/>
      <c r="M186" s="1032"/>
      <c r="N186" s="1032"/>
      <c r="O186" s="1032"/>
      <c r="P186" s="1032"/>
      <c r="Q186" s="1032"/>
      <c r="R186" s="1032"/>
      <c r="S186" s="1032"/>
      <c r="T186" s="1032"/>
      <c r="U186" s="1032"/>
      <c r="V186" s="1032"/>
      <c r="W186" s="1032"/>
      <c r="X186" s="1032"/>
      <c r="Y186" s="1032"/>
      <c r="Z186" s="1032"/>
      <c r="AA186" s="1032"/>
      <c r="AB186" s="1032"/>
      <c r="AC186" s="1032"/>
      <c r="AD186" s="1033"/>
      <c r="AE186" s="1034"/>
      <c r="AF186" s="1034"/>
      <c r="AG186" s="1034"/>
      <c r="AH186" s="1034"/>
      <c r="AI186" s="1035"/>
      <c r="AJ186" s="1036"/>
      <c r="AK186" s="1037"/>
      <c r="AL186" s="1031"/>
      <c r="AM186" s="1032"/>
      <c r="AN186" s="1032"/>
      <c r="AO186" s="1032"/>
      <c r="AP186" s="1032"/>
      <c r="AQ186" s="1033"/>
    </row>
    <row r="187" spans="2:43" s="106" customFormat="1" ht="15.75" customHeight="1">
      <c r="B187" s="964">
        <f t="shared" si="6"/>
        <v>163</v>
      </c>
      <c r="C187" s="965"/>
      <c r="D187" s="1031"/>
      <c r="E187" s="1032"/>
      <c r="F187" s="1032"/>
      <c r="G187" s="1032"/>
      <c r="H187" s="1032"/>
      <c r="I187" s="1032"/>
      <c r="J187" s="1032"/>
      <c r="K187" s="1032"/>
      <c r="L187" s="1032"/>
      <c r="M187" s="1032"/>
      <c r="N187" s="1032"/>
      <c r="O187" s="1032"/>
      <c r="P187" s="1032"/>
      <c r="Q187" s="1032"/>
      <c r="R187" s="1032"/>
      <c r="S187" s="1032"/>
      <c r="T187" s="1032"/>
      <c r="U187" s="1032"/>
      <c r="V187" s="1032"/>
      <c r="W187" s="1032"/>
      <c r="X187" s="1032"/>
      <c r="Y187" s="1032"/>
      <c r="Z187" s="1032"/>
      <c r="AA187" s="1032"/>
      <c r="AB187" s="1032"/>
      <c r="AC187" s="1032"/>
      <c r="AD187" s="1033"/>
      <c r="AE187" s="1034"/>
      <c r="AF187" s="1034"/>
      <c r="AG187" s="1034"/>
      <c r="AH187" s="1034"/>
      <c r="AI187" s="1035"/>
      <c r="AJ187" s="1036"/>
      <c r="AK187" s="1037"/>
      <c r="AL187" s="1031"/>
      <c r="AM187" s="1032"/>
      <c r="AN187" s="1032"/>
      <c r="AO187" s="1032"/>
      <c r="AP187" s="1032"/>
      <c r="AQ187" s="1033"/>
    </row>
    <row r="188" spans="2:43" s="106" customFormat="1" ht="15.75" customHeight="1">
      <c r="B188" s="964">
        <f t="shared" si="6"/>
        <v>164</v>
      </c>
      <c r="C188" s="965"/>
      <c r="D188" s="1031"/>
      <c r="E188" s="1032"/>
      <c r="F188" s="1032"/>
      <c r="G188" s="1032"/>
      <c r="H188" s="1032"/>
      <c r="I188" s="1032"/>
      <c r="J188" s="1032"/>
      <c r="K188" s="1032"/>
      <c r="L188" s="1032"/>
      <c r="M188" s="1032"/>
      <c r="N188" s="1032"/>
      <c r="O188" s="1032"/>
      <c r="P188" s="1032"/>
      <c r="Q188" s="1032"/>
      <c r="R188" s="1032"/>
      <c r="S188" s="1032"/>
      <c r="T188" s="1032"/>
      <c r="U188" s="1032"/>
      <c r="V188" s="1032"/>
      <c r="W188" s="1032"/>
      <c r="X188" s="1032"/>
      <c r="Y188" s="1032"/>
      <c r="Z188" s="1032"/>
      <c r="AA188" s="1032"/>
      <c r="AB188" s="1032"/>
      <c r="AC188" s="1032"/>
      <c r="AD188" s="1033"/>
      <c r="AE188" s="1034"/>
      <c r="AF188" s="1034"/>
      <c r="AG188" s="1034"/>
      <c r="AH188" s="1034"/>
      <c r="AI188" s="1035"/>
      <c r="AJ188" s="1036"/>
      <c r="AK188" s="1037"/>
      <c r="AL188" s="1031"/>
      <c r="AM188" s="1032"/>
      <c r="AN188" s="1032"/>
      <c r="AO188" s="1032"/>
      <c r="AP188" s="1032"/>
      <c r="AQ188" s="1033"/>
    </row>
    <row r="189" spans="2:43" s="106" customFormat="1" ht="15.75" customHeight="1">
      <c r="B189" s="964">
        <f t="shared" si="6"/>
        <v>165</v>
      </c>
      <c r="C189" s="965"/>
      <c r="D189" s="1031"/>
      <c r="E189" s="1032"/>
      <c r="F189" s="1032"/>
      <c r="G189" s="1032"/>
      <c r="H189" s="1032"/>
      <c r="I189" s="1032"/>
      <c r="J189" s="1032"/>
      <c r="K189" s="1032"/>
      <c r="L189" s="1032"/>
      <c r="M189" s="1032"/>
      <c r="N189" s="1032"/>
      <c r="O189" s="1032"/>
      <c r="P189" s="1032"/>
      <c r="Q189" s="1032"/>
      <c r="R189" s="1032"/>
      <c r="S189" s="1032"/>
      <c r="T189" s="1032"/>
      <c r="U189" s="1032"/>
      <c r="V189" s="1032"/>
      <c r="W189" s="1032"/>
      <c r="X189" s="1032"/>
      <c r="Y189" s="1032"/>
      <c r="Z189" s="1032"/>
      <c r="AA189" s="1032"/>
      <c r="AB189" s="1032"/>
      <c r="AC189" s="1032"/>
      <c r="AD189" s="1033"/>
      <c r="AE189" s="1034"/>
      <c r="AF189" s="1034"/>
      <c r="AG189" s="1034"/>
      <c r="AH189" s="1034"/>
      <c r="AI189" s="1035"/>
      <c r="AJ189" s="1036"/>
      <c r="AK189" s="1037"/>
      <c r="AL189" s="1031"/>
      <c r="AM189" s="1032"/>
      <c r="AN189" s="1032"/>
      <c r="AO189" s="1032"/>
      <c r="AP189" s="1032"/>
      <c r="AQ189" s="1033"/>
    </row>
    <row r="190" spans="2:43" s="106" customFormat="1" ht="15.75" customHeight="1">
      <c r="B190" s="964">
        <f t="shared" si="6"/>
        <v>166</v>
      </c>
      <c r="C190" s="965"/>
      <c r="D190" s="1031"/>
      <c r="E190" s="1032"/>
      <c r="F190" s="1032"/>
      <c r="G190" s="1032"/>
      <c r="H190" s="1032"/>
      <c r="I190" s="1032"/>
      <c r="J190" s="1032"/>
      <c r="K190" s="1032"/>
      <c r="L190" s="1032"/>
      <c r="M190" s="1032"/>
      <c r="N190" s="1032"/>
      <c r="O190" s="1032"/>
      <c r="P190" s="1032"/>
      <c r="Q190" s="1032"/>
      <c r="R190" s="1032"/>
      <c r="S190" s="1032"/>
      <c r="T190" s="1032"/>
      <c r="U190" s="1032"/>
      <c r="V190" s="1032"/>
      <c r="W190" s="1032"/>
      <c r="X190" s="1032"/>
      <c r="Y190" s="1032"/>
      <c r="Z190" s="1032"/>
      <c r="AA190" s="1032"/>
      <c r="AB190" s="1032"/>
      <c r="AC190" s="1032"/>
      <c r="AD190" s="1033"/>
      <c r="AE190" s="1034"/>
      <c r="AF190" s="1034"/>
      <c r="AG190" s="1034"/>
      <c r="AH190" s="1034"/>
      <c r="AI190" s="1035"/>
      <c r="AJ190" s="1036"/>
      <c r="AK190" s="1037"/>
      <c r="AL190" s="1031"/>
      <c r="AM190" s="1032"/>
      <c r="AN190" s="1032"/>
      <c r="AO190" s="1032"/>
      <c r="AP190" s="1032"/>
      <c r="AQ190" s="1033"/>
    </row>
    <row r="191" spans="2:43" s="106" customFormat="1" ht="15.75" customHeight="1">
      <c r="B191" s="964">
        <f t="shared" si="6"/>
        <v>167</v>
      </c>
      <c r="C191" s="965"/>
      <c r="D191" s="1031"/>
      <c r="E191" s="1032"/>
      <c r="F191" s="1032"/>
      <c r="G191" s="1032"/>
      <c r="H191" s="1032"/>
      <c r="I191" s="1032"/>
      <c r="J191" s="1032"/>
      <c r="K191" s="1032"/>
      <c r="L191" s="1032"/>
      <c r="M191" s="1032"/>
      <c r="N191" s="1032"/>
      <c r="O191" s="1032"/>
      <c r="P191" s="1032"/>
      <c r="Q191" s="1032"/>
      <c r="R191" s="1032"/>
      <c r="S191" s="1032"/>
      <c r="T191" s="1032"/>
      <c r="U191" s="1032"/>
      <c r="V191" s="1032"/>
      <c r="W191" s="1032"/>
      <c r="X191" s="1032"/>
      <c r="Y191" s="1032"/>
      <c r="Z191" s="1032"/>
      <c r="AA191" s="1032"/>
      <c r="AB191" s="1032"/>
      <c r="AC191" s="1032"/>
      <c r="AD191" s="1033"/>
      <c r="AE191" s="1034"/>
      <c r="AF191" s="1034"/>
      <c r="AG191" s="1034"/>
      <c r="AH191" s="1034"/>
      <c r="AI191" s="1035"/>
      <c r="AJ191" s="1036"/>
      <c r="AK191" s="1037"/>
      <c r="AL191" s="1031"/>
      <c r="AM191" s="1032"/>
      <c r="AN191" s="1032"/>
      <c r="AO191" s="1032"/>
      <c r="AP191" s="1032"/>
      <c r="AQ191" s="1033"/>
    </row>
    <row r="192" spans="2:43" s="106" customFormat="1" ht="15.75" customHeight="1">
      <c r="B192" s="964">
        <f t="shared" si="6"/>
        <v>168</v>
      </c>
      <c r="C192" s="965"/>
      <c r="D192" s="1031"/>
      <c r="E192" s="1032"/>
      <c r="F192" s="1032"/>
      <c r="G192" s="1032"/>
      <c r="H192" s="1032"/>
      <c r="I192" s="1032"/>
      <c r="J192" s="1032"/>
      <c r="K192" s="1032"/>
      <c r="L192" s="1032"/>
      <c r="M192" s="1032"/>
      <c r="N192" s="1032"/>
      <c r="O192" s="1032"/>
      <c r="P192" s="1032"/>
      <c r="Q192" s="1032"/>
      <c r="R192" s="1032"/>
      <c r="S192" s="1032"/>
      <c r="T192" s="1032"/>
      <c r="U192" s="1032"/>
      <c r="V192" s="1032"/>
      <c r="W192" s="1032"/>
      <c r="X192" s="1032"/>
      <c r="Y192" s="1032"/>
      <c r="Z192" s="1032"/>
      <c r="AA192" s="1032"/>
      <c r="AB192" s="1032"/>
      <c r="AC192" s="1032"/>
      <c r="AD192" s="1033"/>
      <c r="AE192" s="1034"/>
      <c r="AF192" s="1034"/>
      <c r="AG192" s="1034"/>
      <c r="AH192" s="1034"/>
      <c r="AI192" s="1035"/>
      <c r="AJ192" s="1036"/>
      <c r="AK192" s="1037"/>
      <c r="AL192" s="1031"/>
      <c r="AM192" s="1032"/>
      <c r="AN192" s="1032"/>
      <c r="AO192" s="1032"/>
      <c r="AP192" s="1032"/>
      <c r="AQ192" s="1033"/>
    </row>
    <row r="193" spans="2:43" s="106" customFormat="1" ht="15.75" customHeight="1">
      <c r="B193" s="964">
        <f t="shared" si="6"/>
        <v>169</v>
      </c>
      <c r="C193" s="965"/>
      <c r="D193" s="1031"/>
      <c r="E193" s="1032"/>
      <c r="F193" s="1032"/>
      <c r="G193" s="1032"/>
      <c r="H193" s="1032"/>
      <c r="I193" s="1032"/>
      <c r="J193" s="1032"/>
      <c r="K193" s="1032"/>
      <c r="L193" s="1032"/>
      <c r="M193" s="1032"/>
      <c r="N193" s="1032"/>
      <c r="O193" s="1032"/>
      <c r="P193" s="1032"/>
      <c r="Q193" s="1032"/>
      <c r="R193" s="1032"/>
      <c r="S193" s="1032"/>
      <c r="T193" s="1032"/>
      <c r="U193" s="1032"/>
      <c r="V193" s="1032"/>
      <c r="W193" s="1032"/>
      <c r="X193" s="1032"/>
      <c r="Y193" s="1032"/>
      <c r="Z193" s="1032"/>
      <c r="AA193" s="1032"/>
      <c r="AB193" s="1032"/>
      <c r="AC193" s="1032"/>
      <c r="AD193" s="1033"/>
      <c r="AE193" s="1034"/>
      <c r="AF193" s="1034"/>
      <c r="AG193" s="1034"/>
      <c r="AH193" s="1034"/>
      <c r="AI193" s="1035"/>
      <c r="AJ193" s="1036"/>
      <c r="AK193" s="1037"/>
      <c r="AL193" s="1031"/>
      <c r="AM193" s="1032"/>
      <c r="AN193" s="1032"/>
      <c r="AO193" s="1032"/>
      <c r="AP193" s="1032"/>
      <c r="AQ193" s="1033"/>
    </row>
    <row r="194" spans="2:43" s="106" customFormat="1" ht="15.75" customHeight="1">
      <c r="B194" s="964">
        <f t="shared" si="6"/>
        <v>170</v>
      </c>
      <c r="C194" s="965"/>
      <c r="D194" s="1031"/>
      <c r="E194" s="1032"/>
      <c r="F194" s="1032"/>
      <c r="G194" s="1032"/>
      <c r="H194" s="1032"/>
      <c r="I194" s="1032"/>
      <c r="J194" s="1032"/>
      <c r="K194" s="1032"/>
      <c r="L194" s="1032"/>
      <c r="M194" s="1032"/>
      <c r="N194" s="1032"/>
      <c r="O194" s="1032"/>
      <c r="P194" s="1032"/>
      <c r="Q194" s="1032"/>
      <c r="R194" s="1032"/>
      <c r="S194" s="1032"/>
      <c r="T194" s="1032"/>
      <c r="U194" s="1032"/>
      <c r="V194" s="1032"/>
      <c r="W194" s="1032"/>
      <c r="X194" s="1032"/>
      <c r="Y194" s="1032"/>
      <c r="Z194" s="1032"/>
      <c r="AA194" s="1032"/>
      <c r="AB194" s="1032"/>
      <c r="AC194" s="1032"/>
      <c r="AD194" s="1033"/>
      <c r="AE194" s="1034"/>
      <c r="AF194" s="1034"/>
      <c r="AG194" s="1034"/>
      <c r="AH194" s="1034"/>
      <c r="AI194" s="1035"/>
      <c r="AJ194" s="1036"/>
      <c r="AK194" s="1037"/>
      <c r="AL194" s="1031"/>
      <c r="AM194" s="1032"/>
      <c r="AN194" s="1032"/>
      <c r="AO194" s="1032"/>
      <c r="AP194" s="1032"/>
      <c r="AQ194" s="1033"/>
    </row>
    <row r="195" spans="2:43" s="106" customFormat="1" ht="15.75" customHeight="1">
      <c r="B195" s="964">
        <f t="shared" si="6"/>
        <v>171</v>
      </c>
      <c r="C195" s="965"/>
      <c r="D195" s="1031"/>
      <c r="E195" s="1032"/>
      <c r="F195" s="1032"/>
      <c r="G195" s="1032"/>
      <c r="H195" s="1032"/>
      <c r="I195" s="1032"/>
      <c r="J195" s="1032"/>
      <c r="K195" s="1032"/>
      <c r="L195" s="1032"/>
      <c r="M195" s="1032"/>
      <c r="N195" s="1032"/>
      <c r="O195" s="1032"/>
      <c r="P195" s="1032"/>
      <c r="Q195" s="1032"/>
      <c r="R195" s="1032"/>
      <c r="S195" s="1032"/>
      <c r="T195" s="1032"/>
      <c r="U195" s="1032"/>
      <c r="V195" s="1032"/>
      <c r="W195" s="1032"/>
      <c r="X195" s="1032"/>
      <c r="Y195" s="1032"/>
      <c r="Z195" s="1032"/>
      <c r="AA195" s="1032"/>
      <c r="AB195" s="1032"/>
      <c r="AC195" s="1032"/>
      <c r="AD195" s="1033"/>
      <c r="AE195" s="1034"/>
      <c r="AF195" s="1034"/>
      <c r="AG195" s="1034"/>
      <c r="AH195" s="1034"/>
      <c r="AI195" s="1035"/>
      <c r="AJ195" s="1036"/>
      <c r="AK195" s="1037"/>
      <c r="AL195" s="1031"/>
      <c r="AM195" s="1032"/>
      <c r="AN195" s="1032"/>
      <c r="AO195" s="1032"/>
      <c r="AP195" s="1032"/>
      <c r="AQ195" s="1033"/>
    </row>
    <row r="196" spans="2:43" s="106" customFormat="1" ht="15.75" customHeight="1">
      <c r="B196" s="964">
        <f>B195+1</f>
        <v>172</v>
      </c>
      <c r="C196" s="965"/>
      <c r="D196" s="1031"/>
      <c r="E196" s="1032"/>
      <c r="F196" s="1032"/>
      <c r="G196" s="1032"/>
      <c r="H196" s="1032"/>
      <c r="I196" s="1032"/>
      <c r="J196" s="1032"/>
      <c r="K196" s="1032"/>
      <c r="L196" s="1032"/>
      <c r="M196" s="1032"/>
      <c r="N196" s="1032"/>
      <c r="O196" s="1032"/>
      <c r="P196" s="1032"/>
      <c r="Q196" s="1032"/>
      <c r="R196" s="1032"/>
      <c r="S196" s="1032"/>
      <c r="T196" s="1032"/>
      <c r="U196" s="1032"/>
      <c r="V196" s="1032"/>
      <c r="W196" s="1032"/>
      <c r="X196" s="1032"/>
      <c r="Y196" s="1032"/>
      <c r="Z196" s="1032"/>
      <c r="AA196" s="1032"/>
      <c r="AB196" s="1032"/>
      <c r="AC196" s="1032"/>
      <c r="AD196" s="1033"/>
      <c r="AE196" s="1034"/>
      <c r="AF196" s="1034"/>
      <c r="AG196" s="1034"/>
      <c r="AH196" s="1034"/>
      <c r="AI196" s="1035"/>
      <c r="AJ196" s="1036"/>
      <c r="AK196" s="1037"/>
      <c r="AL196" s="1031"/>
      <c r="AM196" s="1032"/>
      <c r="AN196" s="1032"/>
      <c r="AO196" s="1032"/>
      <c r="AP196" s="1032"/>
      <c r="AQ196" s="1033"/>
    </row>
    <row r="197" spans="2:43" s="106" customFormat="1" ht="15.75" customHeight="1">
      <c r="B197" s="964">
        <f t="shared" ref="B197:B208" si="7">B196+1</f>
        <v>173</v>
      </c>
      <c r="C197" s="965"/>
      <c r="D197" s="1031"/>
      <c r="E197" s="1032"/>
      <c r="F197" s="1032"/>
      <c r="G197" s="1032"/>
      <c r="H197" s="1032"/>
      <c r="I197" s="1032"/>
      <c r="J197" s="1032"/>
      <c r="K197" s="1032"/>
      <c r="L197" s="1032"/>
      <c r="M197" s="1032"/>
      <c r="N197" s="1032"/>
      <c r="O197" s="1032"/>
      <c r="P197" s="1032"/>
      <c r="Q197" s="1032"/>
      <c r="R197" s="1032"/>
      <c r="S197" s="1032"/>
      <c r="T197" s="1032"/>
      <c r="U197" s="1032"/>
      <c r="V197" s="1032"/>
      <c r="W197" s="1032"/>
      <c r="X197" s="1032"/>
      <c r="Y197" s="1032"/>
      <c r="Z197" s="1032"/>
      <c r="AA197" s="1032"/>
      <c r="AB197" s="1032"/>
      <c r="AC197" s="1032"/>
      <c r="AD197" s="1033"/>
      <c r="AE197" s="1034"/>
      <c r="AF197" s="1034"/>
      <c r="AG197" s="1034"/>
      <c r="AH197" s="1034"/>
      <c r="AI197" s="1035"/>
      <c r="AJ197" s="1036"/>
      <c r="AK197" s="1037"/>
      <c r="AL197" s="1031"/>
      <c r="AM197" s="1032"/>
      <c r="AN197" s="1032"/>
      <c r="AO197" s="1032"/>
      <c r="AP197" s="1032"/>
      <c r="AQ197" s="1033"/>
    </row>
    <row r="198" spans="2:43" s="106" customFormat="1" ht="15.75" customHeight="1">
      <c r="B198" s="964">
        <f t="shared" si="7"/>
        <v>174</v>
      </c>
      <c r="C198" s="965"/>
      <c r="D198" s="1031"/>
      <c r="E198" s="1032"/>
      <c r="F198" s="1032"/>
      <c r="G198" s="1032"/>
      <c r="H198" s="1032"/>
      <c r="I198" s="1032"/>
      <c r="J198" s="1032"/>
      <c r="K198" s="1032"/>
      <c r="L198" s="1032"/>
      <c r="M198" s="1032"/>
      <c r="N198" s="1032"/>
      <c r="O198" s="1032"/>
      <c r="P198" s="1032"/>
      <c r="Q198" s="1032"/>
      <c r="R198" s="1032"/>
      <c r="S198" s="1032"/>
      <c r="T198" s="1032"/>
      <c r="U198" s="1032"/>
      <c r="V198" s="1032"/>
      <c r="W198" s="1032"/>
      <c r="X198" s="1032"/>
      <c r="Y198" s="1032"/>
      <c r="Z198" s="1032"/>
      <c r="AA198" s="1032"/>
      <c r="AB198" s="1032"/>
      <c r="AC198" s="1032"/>
      <c r="AD198" s="1033"/>
      <c r="AE198" s="1034"/>
      <c r="AF198" s="1034"/>
      <c r="AG198" s="1034"/>
      <c r="AH198" s="1034"/>
      <c r="AI198" s="1035"/>
      <c r="AJ198" s="1036"/>
      <c r="AK198" s="1037"/>
      <c r="AL198" s="1031"/>
      <c r="AM198" s="1032"/>
      <c r="AN198" s="1032"/>
      <c r="AO198" s="1032"/>
      <c r="AP198" s="1032"/>
      <c r="AQ198" s="1033"/>
    </row>
    <row r="199" spans="2:43" s="106" customFormat="1" ht="15.75" customHeight="1">
      <c r="B199" s="964">
        <f t="shared" si="7"/>
        <v>175</v>
      </c>
      <c r="C199" s="965"/>
      <c r="D199" s="1031"/>
      <c r="E199" s="1032"/>
      <c r="F199" s="1032"/>
      <c r="G199" s="1032"/>
      <c r="H199" s="1032"/>
      <c r="I199" s="1032"/>
      <c r="J199" s="1032"/>
      <c r="K199" s="1032"/>
      <c r="L199" s="1032"/>
      <c r="M199" s="1032"/>
      <c r="N199" s="1032"/>
      <c r="O199" s="1032"/>
      <c r="P199" s="1032"/>
      <c r="Q199" s="1032"/>
      <c r="R199" s="1032"/>
      <c r="S199" s="1032"/>
      <c r="T199" s="1032"/>
      <c r="U199" s="1032"/>
      <c r="V199" s="1032"/>
      <c r="W199" s="1032"/>
      <c r="X199" s="1032"/>
      <c r="Y199" s="1032"/>
      <c r="Z199" s="1032"/>
      <c r="AA199" s="1032"/>
      <c r="AB199" s="1032"/>
      <c r="AC199" s="1032"/>
      <c r="AD199" s="1033"/>
      <c r="AE199" s="1034"/>
      <c r="AF199" s="1034"/>
      <c r="AG199" s="1034"/>
      <c r="AH199" s="1034"/>
      <c r="AI199" s="1035"/>
      <c r="AJ199" s="1036"/>
      <c r="AK199" s="1037"/>
      <c r="AL199" s="1031"/>
      <c r="AM199" s="1032"/>
      <c r="AN199" s="1032"/>
      <c r="AO199" s="1032"/>
      <c r="AP199" s="1032"/>
      <c r="AQ199" s="1033"/>
    </row>
    <row r="200" spans="2:43" s="106" customFormat="1" ht="15.75" customHeight="1">
      <c r="B200" s="964">
        <f t="shared" si="7"/>
        <v>176</v>
      </c>
      <c r="C200" s="965"/>
      <c r="D200" s="1031"/>
      <c r="E200" s="1032"/>
      <c r="F200" s="1032"/>
      <c r="G200" s="1032"/>
      <c r="H200" s="1032"/>
      <c r="I200" s="1032"/>
      <c r="J200" s="1032"/>
      <c r="K200" s="1032"/>
      <c r="L200" s="1032"/>
      <c r="M200" s="1032"/>
      <c r="N200" s="1032"/>
      <c r="O200" s="1032"/>
      <c r="P200" s="1032"/>
      <c r="Q200" s="1032"/>
      <c r="R200" s="1032"/>
      <c r="S200" s="1032"/>
      <c r="T200" s="1032"/>
      <c r="U200" s="1032"/>
      <c r="V200" s="1032"/>
      <c r="W200" s="1032"/>
      <c r="X200" s="1032"/>
      <c r="Y200" s="1032"/>
      <c r="Z200" s="1032"/>
      <c r="AA200" s="1032"/>
      <c r="AB200" s="1032"/>
      <c r="AC200" s="1032"/>
      <c r="AD200" s="1033"/>
      <c r="AE200" s="1034"/>
      <c r="AF200" s="1034"/>
      <c r="AG200" s="1034"/>
      <c r="AH200" s="1034"/>
      <c r="AI200" s="1035"/>
      <c r="AJ200" s="1036"/>
      <c r="AK200" s="1037"/>
      <c r="AL200" s="1031"/>
      <c r="AM200" s="1032"/>
      <c r="AN200" s="1032"/>
      <c r="AO200" s="1032"/>
      <c r="AP200" s="1032"/>
      <c r="AQ200" s="1033"/>
    </row>
    <row r="201" spans="2:43" s="106" customFormat="1" ht="15.75" customHeight="1">
      <c r="B201" s="964">
        <f t="shared" si="7"/>
        <v>177</v>
      </c>
      <c r="C201" s="965"/>
      <c r="D201" s="1031"/>
      <c r="E201" s="1032"/>
      <c r="F201" s="1032"/>
      <c r="G201" s="1032"/>
      <c r="H201" s="1032"/>
      <c r="I201" s="1032"/>
      <c r="J201" s="1032"/>
      <c r="K201" s="1032"/>
      <c r="L201" s="1032"/>
      <c r="M201" s="1032"/>
      <c r="N201" s="1032"/>
      <c r="O201" s="1032"/>
      <c r="P201" s="1032"/>
      <c r="Q201" s="1032"/>
      <c r="R201" s="1032"/>
      <c r="S201" s="1032"/>
      <c r="T201" s="1032"/>
      <c r="U201" s="1032"/>
      <c r="V201" s="1032"/>
      <c r="W201" s="1032"/>
      <c r="X201" s="1032"/>
      <c r="Y201" s="1032"/>
      <c r="Z201" s="1032"/>
      <c r="AA201" s="1032"/>
      <c r="AB201" s="1032"/>
      <c r="AC201" s="1032"/>
      <c r="AD201" s="1033"/>
      <c r="AE201" s="1034"/>
      <c r="AF201" s="1034"/>
      <c r="AG201" s="1034"/>
      <c r="AH201" s="1034"/>
      <c r="AI201" s="1035"/>
      <c r="AJ201" s="1036"/>
      <c r="AK201" s="1037"/>
      <c r="AL201" s="1031"/>
      <c r="AM201" s="1032"/>
      <c r="AN201" s="1032"/>
      <c r="AO201" s="1032"/>
      <c r="AP201" s="1032"/>
      <c r="AQ201" s="1033"/>
    </row>
    <row r="202" spans="2:43" s="106" customFormat="1" ht="15.75" customHeight="1">
      <c r="B202" s="964">
        <f t="shared" si="7"/>
        <v>178</v>
      </c>
      <c r="C202" s="965"/>
      <c r="D202" s="1031"/>
      <c r="E202" s="1032"/>
      <c r="F202" s="1032"/>
      <c r="G202" s="1032"/>
      <c r="H202" s="1032"/>
      <c r="I202" s="1032"/>
      <c r="J202" s="1032"/>
      <c r="K202" s="1032"/>
      <c r="L202" s="1032"/>
      <c r="M202" s="1032"/>
      <c r="N202" s="1032"/>
      <c r="O202" s="1032"/>
      <c r="P202" s="1032"/>
      <c r="Q202" s="1032"/>
      <c r="R202" s="1032"/>
      <c r="S202" s="1032"/>
      <c r="T202" s="1032"/>
      <c r="U202" s="1032"/>
      <c r="V202" s="1032"/>
      <c r="W202" s="1032"/>
      <c r="X202" s="1032"/>
      <c r="Y202" s="1032"/>
      <c r="Z202" s="1032"/>
      <c r="AA202" s="1032"/>
      <c r="AB202" s="1032"/>
      <c r="AC202" s="1032"/>
      <c r="AD202" s="1033"/>
      <c r="AE202" s="1034"/>
      <c r="AF202" s="1034"/>
      <c r="AG202" s="1034"/>
      <c r="AH202" s="1034"/>
      <c r="AI202" s="1035"/>
      <c r="AJ202" s="1036"/>
      <c r="AK202" s="1037"/>
      <c r="AL202" s="1031"/>
      <c r="AM202" s="1032"/>
      <c r="AN202" s="1032"/>
      <c r="AO202" s="1032"/>
      <c r="AP202" s="1032"/>
      <c r="AQ202" s="1033"/>
    </row>
    <row r="203" spans="2:43" s="106" customFormat="1" ht="15.75" customHeight="1">
      <c r="B203" s="964">
        <f t="shared" si="7"/>
        <v>179</v>
      </c>
      <c r="C203" s="965"/>
      <c r="D203" s="1031"/>
      <c r="E203" s="1032"/>
      <c r="F203" s="1032"/>
      <c r="G203" s="1032"/>
      <c r="H203" s="1032"/>
      <c r="I203" s="1032"/>
      <c r="J203" s="1032"/>
      <c r="K203" s="1032"/>
      <c r="L203" s="1032"/>
      <c r="M203" s="1032"/>
      <c r="N203" s="1032"/>
      <c r="O203" s="1032"/>
      <c r="P203" s="1032"/>
      <c r="Q203" s="1032"/>
      <c r="R203" s="1032"/>
      <c r="S203" s="1032"/>
      <c r="T203" s="1032"/>
      <c r="U203" s="1032"/>
      <c r="V203" s="1032"/>
      <c r="W203" s="1032"/>
      <c r="X203" s="1032"/>
      <c r="Y203" s="1032"/>
      <c r="Z203" s="1032"/>
      <c r="AA203" s="1032"/>
      <c r="AB203" s="1032"/>
      <c r="AC203" s="1032"/>
      <c r="AD203" s="1033"/>
      <c r="AE203" s="1034"/>
      <c r="AF203" s="1034"/>
      <c r="AG203" s="1034"/>
      <c r="AH203" s="1034"/>
      <c r="AI203" s="1035"/>
      <c r="AJ203" s="1036"/>
      <c r="AK203" s="1037"/>
      <c r="AL203" s="1031"/>
      <c r="AM203" s="1032"/>
      <c r="AN203" s="1032"/>
      <c r="AO203" s="1032"/>
      <c r="AP203" s="1032"/>
      <c r="AQ203" s="1033"/>
    </row>
    <row r="204" spans="2:43" s="106" customFormat="1" ht="15.75" customHeight="1">
      <c r="B204" s="964">
        <f t="shared" si="7"/>
        <v>180</v>
      </c>
      <c r="C204" s="965"/>
      <c r="D204" s="1031"/>
      <c r="E204" s="1032"/>
      <c r="F204" s="1032"/>
      <c r="G204" s="1032"/>
      <c r="H204" s="1032"/>
      <c r="I204" s="1032"/>
      <c r="J204" s="1032"/>
      <c r="K204" s="1032"/>
      <c r="L204" s="1032"/>
      <c r="M204" s="1032"/>
      <c r="N204" s="1032"/>
      <c r="O204" s="1032"/>
      <c r="P204" s="1032"/>
      <c r="Q204" s="1032"/>
      <c r="R204" s="1032"/>
      <c r="S204" s="1032"/>
      <c r="T204" s="1032"/>
      <c r="U204" s="1032"/>
      <c r="V204" s="1032"/>
      <c r="W204" s="1032"/>
      <c r="X204" s="1032"/>
      <c r="Y204" s="1032"/>
      <c r="Z204" s="1032"/>
      <c r="AA204" s="1032"/>
      <c r="AB204" s="1032"/>
      <c r="AC204" s="1032"/>
      <c r="AD204" s="1033"/>
      <c r="AE204" s="1034"/>
      <c r="AF204" s="1034"/>
      <c r="AG204" s="1034"/>
      <c r="AH204" s="1034"/>
      <c r="AI204" s="1035"/>
      <c r="AJ204" s="1036"/>
      <c r="AK204" s="1037"/>
      <c r="AL204" s="1031"/>
      <c r="AM204" s="1032"/>
      <c r="AN204" s="1032"/>
      <c r="AO204" s="1032"/>
      <c r="AP204" s="1032"/>
      <c r="AQ204" s="1033"/>
    </row>
    <row r="205" spans="2:43" s="106" customFormat="1" ht="15.75" customHeight="1">
      <c r="B205" s="964">
        <f t="shared" si="7"/>
        <v>181</v>
      </c>
      <c r="C205" s="965"/>
      <c r="D205" s="1031"/>
      <c r="E205" s="1032"/>
      <c r="F205" s="1032"/>
      <c r="G205" s="1032"/>
      <c r="H205" s="1032"/>
      <c r="I205" s="1032"/>
      <c r="J205" s="1032"/>
      <c r="K205" s="1032"/>
      <c r="L205" s="1032"/>
      <c r="M205" s="1032"/>
      <c r="N205" s="1032"/>
      <c r="O205" s="1032"/>
      <c r="P205" s="1032"/>
      <c r="Q205" s="1032"/>
      <c r="R205" s="1032"/>
      <c r="S205" s="1032"/>
      <c r="T205" s="1032"/>
      <c r="U205" s="1032"/>
      <c r="V205" s="1032"/>
      <c r="W205" s="1032"/>
      <c r="X205" s="1032"/>
      <c r="Y205" s="1032"/>
      <c r="Z205" s="1032"/>
      <c r="AA205" s="1032"/>
      <c r="AB205" s="1032"/>
      <c r="AC205" s="1032"/>
      <c r="AD205" s="1033"/>
      <c r="AE205" s="1034"/>
      <c r="AF205" s="1034"/>
      <c r="AG205" s="1034"/>
      <c r="AH205" s="1034"/>
      <c r="AI205" s="1035"/>
      <c r="AJ205" s="1036"/>
      <c r="AK205" s="1037"/>
      <c r="AL205" s="1031"/>
      <c r="AM205" s="1032"/>
      <c r="AN205" s="1032"/>
      <c r="AO205" s="1032"/>
      <c r="AP205" s="1032"/>
      <c r="AQ205" s="1033"/>
    </row>
    <row r="206" spans="2:43" s="106" customFormat="1" ht="15.75" customHeight="1">
      <c r="B206" s="964">
        <f t="shared" si="7"/>
        <v>182</v>
      </c>
      <c r="C206" s="965"/>
      <c r="D206" s="1031"/>
      <c r="E206" s="1032"/>
      <c r="F206" s="1032"/>
      <c r="G206" s="1032"/>
      <c r="H206" s="1032"/>
      <c r="I206" s="1032"/>
      <c r="J206" s="1032"/>
      <c r="K206" s="1032"/>
      <c r="L206" s="1032"/>
      <c r="M206" s="1032"/>
      <c r="N206" s="1032"/>
      <c r="O206" s="1032"/>
      <c r="P206" s="1032"/>
      <c r="Q206" s="1032"/>
      <c r="R206" s="1032"/>
      <c r="S206" s="1032"/>
      <c r="T206" s="1032"/>
      <c r="U206" s="1032"/>
      <c r="V206" s="1032"/>
      <c r="W206" s="1032"/>
      <c r="X206" s="1032"/>
      <c r="Y206" s="1032"/>
      <c r="Z206" s="1032"/>
      <c r="AA206" s="1032"/>
      <c r="AB206" s="1032"/>
      <c r="AC206" s="1032"/>
      <c r="AD206" s="1033"/>
      <c r="AE206" s="1034"/>
      <c r="AF206" s="1034"/>
      <c r="AG206" s="1034"/>
      <c r="AH206" s="1034"/>
      <c r="AI206" s="1035"/>
      <c r="AJ206" s="1036"/>
      <c r="AK206" s="1037"/>
      <c r="AL206" s="1031"/>
      <c r="AM206" s="1032"/>
      <c r="AN206" s="1032"/>
      <c r="AO206" s="1032"/>
      <c r="AP206" s="1032"/>
      <c r="AQ206" s="1033"/>
    </row>
    <row r="207" spans="2:43" s="106" customFormat="1" ht="15.75" customHeight="1">
      <c r="B207" s="964">
        <f t="shared" si="7"/>
        <v>183</v>
      </c>
      <c r="C207" s="965"/>
      <c r="D207" s="1031"/>
      <c r="E207" s="1032"/>
      <c r="F207" s="1032"/>
      <c r="G207" s="1032"/>
      <c r="H207" s="1032"/>
      <c r="I207" s="1032"/>
      <c r="J207" s="1032"/>
      <c r="K207" s="1032"/>
      <c r="L207" s="1032"/>
      <c r="M207" s="1032"/>
      <c r="N207" s="1032"/>
      <c r="O207" s="1032"/>
      <c r="P207" s="1032"/>
      <c r="Q207" s="1032"/>
      <c r="R207" s="1032"/>
      <c r="S207" s="1032"/>
      <c r="T207" s="1032"/>
      <c r="U207" s="1032"/>
      <c r="V207" s="1032"/>
      <c r="W207" s="1032"/>
      <c r="X207" s="1032"/>
      <c r="Y207" s="1032"/>
      <c r="Z207" s="1032"/>
      <c r="AA207" s="1032"/>
      <c r="AB207" s="1032"/>
      <c r="AC207" s="1032"/>
      <c r="AD207" s="1033"/>
      <c r="AE207" s="1034"/>
      <c r="AF207" s="1034"/>
      <c r="AG207" s="1034"/>
      <c r="AH207" s="1034"/>
      <c r="AI207" s="1035"/>
      <c r="AJ207" s="1036"/>
      <c r="AK207" s="1037"/>
      <c r="AL207" s="1031"/>
      <c r="AM207" s="1032"/>
      <c r="AN207" s="1032"/>
      <c r="AO207" s="1032"/>
      <c r="AP207" s="1032"/>
      <c r="AQ207" s="1033"/>
    </row>
    <row r="208" spans="2:43" s="106" customFormat="1" ht="15.75" customHeight="1">
      <c r="B208" s="964">
        <f t="shared" si="7"/>
        <v>184</v>
      </c>
      <c r="C208" s="965"/>
      <c r="D208" s="1031"/>
      <c r="E208" s="1032"/>
      <c r="F208" s="1032"/>
      <c r="G208" s="1032"/>
      <c r="H208" s="1032"/>
      <c r="I208" s="1032"/>
      <c r="J208" s="1032"/>
      <c r="K208" s="1032"/>
      <c r="L208" s="1032"/>
      <c r="M208" s="1032"/>
      <c r="N208" s="1032"/>
      <c r="O208" s="1032"/>
      <c r="P208" s="1032"/>
      <c r="Q208" s="1032"/>
      <c r="R208" s="1032"/>
      <c r="S208" s="1032"/>
      <c r="T208" s="1032"/>
      <c r="U208" s="1032"/>
      <c r="V208" s="1032"/>
      <c r="W208" s="1032"/>
      <c r="X208" s="1032"/>
      <c r="Y208" s="1032"/>
      <c r="Z208" s="1032"/>
      <c r="AA208" s="1032"/>
      <c r="AB208" s="1032"/>
      <c r="AC208" s="1032"/>
      <c r="AD208" s="1033"/>
      <c r="AE208" s="1034"/>
      <c r="AF208" s="1034"/>
      <c r="AG208" s="1034"/>
      <c r="AH208" s="1034"/>
      <c r="AI208" s="1035"/>
      <c r="AJ208" s="1036"/>
      <c r="AK208" s="1037"/>
      <c r="AL208" s="1031"/>
      <c r="AM208" s="1032"/>
      <c r="AN208" s="1032"/>
      <c r="AO208" s="1032"/>
      <c r="AP208" s="1032"/>
      <c r="AQ208" s="1033"/>
    </row>
    <row r="209" spans="2:43" s="106" customFormat="1" ht="15.75" customHeight="1">
      <c r="B209" s="964">
        <f>B208+1</f>
        <v>185</v>
      </c>
      <c r="C209" s="965"/>
      <c r="D209" s="1031"/>
      <c r="E209" s="1032"/>
      <c r="F209" s="1032"/>
      <c r="G209" s="1032"/>
      <c r="H209" s="1032"/>
      <c r="I209" s="1032"/>
      <c r="J209" s="1032"/>
      <c r="K209" s="1032"/>
      <c r="L209" s="1032"/>
      <c r="M209" s="1032"/>
      <c r="N209" s="1032"/>
      <c r="O209" s="1032"/>
      <c r="P209" s="1032"/>
      <c r="Q209" s="1032"/>
      <c r="R209" s="1032"/>
      <c r="S209" s="1032"/>
      <c r="T209" s="1032"/>
      <c r="U209" s="1032"/>
      <c r="V209" s="1032"/>
      <c r="W209" s="1032"/>
      <c r="X209" s="1032"/>
      <c r="Y209" s="1032"/>
      <c r="Z209" s="1032"/>
      <c r="AA209" s="1032"/>
      <c r="AB209" s="1032"/>
      <c r="AC209" s="1032"/>
      <c r="AD209" s="1033"/>
      <c r="AE209" s="1034"/>
      <c r="AF209" s="1034"/>
      <c r="AG209" s="1034"/>
      <c r="AH209" s="1034"/>
      <c r="AI209" s="1035"/>
      <c r="AJ209" s="1036"/>
      <c r="AK209" s="1037"/>
      <c r="AL209" s="1031"/>
      <c r="AM209" s="1032"/>
      <c r="AN209" s="1032"/>
      <c r="AO209" s="1032"/>
      <c r="AP209" s="1032"/>
      <c r="AQ209" s="1033"/>
    </row>
    <row r="210" spans="2:43" s="106" customFormat="1" ht="15.75" customHeight="1">
      <c r="B210" s="964">
        <f t="shared" ref="B210:B223" si="8">B209+1</f>
        <v>186</v>
      </c>
      <c r="C210" s="965"/>
      <c r="D210" s="1031"/>
      <c r="E210" s="1032"/>
      <c r="F210" s="1032"/>
      <c r="G210" s="1032"/>
      <c r="H210" s="1032"/>
      <c r="I210" s="1032"/>
      <c r="J210" s="1032"/>
      <c r="K210" s="1032"/>
      <c r="L210" s="1032"/>
      <c r="M210" s="1032"/>
      <c r="N210" s="1032"/>
      <c r="O210" s="1032"/>
      <c r="P210" s="1032"/>
      <c r="Q210" s="1032"/>
      <c r="R210" s="1032"/>
      <c r="S210" s="1032"/>
      <c r="T210" s="1032"/>
      <c r="U210" s="1032"/>
      <c r="V210" s="1032"/>
      <c r="W210" s="1032"/>
      <c r="X210" s="1032"/>
      <c r="Y210" s="1032"/>
      <c r="Z210" s="1032"/>
      <c r="AA210" s="1032"/>
      <c r="AB210" s="1032"/>
      <c r="AC210" s="1032"/>
      <c r="AD210" s="1033"/>
      <c r="AE210" s="1034"/>
      <c r="AF210" s="1034"/>
      <c r="AG210" s="1034"/>
      <c r="AH210" s="1034"/>
      <c r="AI210" s="1035"/>
      <c r="AJ210" s="1036"/>
      <c r="AK210" s="1037"/>
      <c r="AL210" s="1031"/>
      <c r="AM210" s="1032"/>
      <c r="AN210" s="1032"/>
      <c r="AO210" s="1032"/>
      <c r="AP210" s="1032"/>
      <c r="AQ210" s="1033"/>
    </row>
    <row r="211" spans="2:43" s="106" customFormat="1" ht="15.75" customHeight="1">
      <c r="B211" s="964">
        <f t="shared" si="8"/>
        <v>187</v>
      </c>
      <c r="C211" s="965"/>
      <c r="D211" s="1031"/>
      <c r="E211" s="1032"/>
      <c r="F211" s="1032"/>
      <c r="G211" s="1032"/>
      <c r="H211" s="1032"/>
      <c r="I211" s="1032"/>
      <c r="J211" s="1032"/>
      <c r="K211" s="1032"/>
      <c r="L211" s="1032"/>
      <c r="M211" s="1032"/>
      <c r="N211" s="1032"/>
      <c r="O211" s="1032"/>
      <c r="P211" s="1032"/>
      <c r="Q211" s="1032"/>
      <c r="R211" s="1032"/>
      <c r="S211" s="1032"/>
      <c r="T211" s="1032"/>
      <c r="U211" s="1032"/>
      <c r="V211" s="1032"/>
      <c r="W211" s="1032"/>
      <c r="X211" s="1032"/>
      <c r="Y211" s="1032"/>
      <c r="Z211" s="1032"/>
      <c r="AA211" s="1032"/>
      <c r="AB211" s="1032"/>
      <c r="AC211" s="1032"/>
      <c r="AD211" s="1033"/>
      <c r="AE211" s="1034"/>
      <c r="AF211" s="1034"/>
      <c r="AG211" s="1034"/>
      <c r="AH211" s="1034"/>
      <c r="AI211" s="1035"/>
      <c r="AJ211" s="1036"/>
      <c r="AK211" s="1037"/>
      <c r="AL211" s="1031"/>
      <c r="AM211" s="1032"/>
      <c r="AN211" s="1032"/>
      <c r="AO211" s="1032"/>
      <c r="AP211" s="1032"/>
      <c r="AQ211" s="1033"/>
    </row>
    <row r="212" spans="2:43" s="106" customFormat="1" ht="15.75" customHeight="1">
      <c r="B212" s="964">
        <f t="shared" si="8"/>
        <v>188</v>
      </c>
      <c r="C212" s="965"/>
      <c r="D212" s="1031"/>
      <c r="E212" s="1032"/>
      <c r="F212" s="1032"/>
      <c r="G212" s="1032"/>
      <c r="H212" s="1032"/>
      <c r="I212" s="1032"/>
      <c r="J212" s="1032"/>
      <c r="K212" s="1032"/>
      <c r="L212" s="1032"/>
      <c r="M212" s="1032"/>
      <c r="N212" s="1032"/>
      <c r="O212" s="1032"/>
      <c r="P212" s="1032"/>
      <c r="Q212" s="1032"/>
      <c r="R212" s="1032"/>
      <c r="S212" s="1032"/>
      <c r="T212" s="1032"/>
      <c r="U212" s="1032"/>
      <c r="V212" s="1032"/>
      <c r="W212" s="1032"/>
      <c r="X212" s="1032"/>
      <c r="Y212" s="1032"/>
      <c r="Z212" s="1032"/>
      <c r="AA212" s="1032"/>
      <c r="AB212" s="1032"/>
      <c r="AC212" s="1032"/>
      <c r="AD212" s="1033"/>
      <c r="AE212" s="1034"/>
      <c r="AF212" s="1034"/>
      <c r="AG212" s="1034"/>
      <c r="AH212" s="1034"/>
      <c r="AI212" s="1035"/>
      <c r="AJ212" s="1036"/>
      <c r="AK212" s="1037"/>
      <c r="AL212" s="1031"/>
      <c r="AM212" s="1032"/>
      <c r="AN212" s="1032"/>
      <c r="AO212" s="1032"/>
      <c r="AP212" s="1032"/>
      <c r="AQ212" s="1033"/>
    </row>
    <row r="213" spans="2:43" s="106" customFormat="1" ht="15.75" customHeight="1">
      <c r="B213" s="964">
        <f t="shared" si="8"/>
        <v>189</v>
      </c>
      <c r="C213" s="965"/>
      <c r="D213" s="1031"/>
      <c r="E213" s="1032"/>
      <c r="F213" s="1032"/>
      <c r="G213" s="1032"/>
      <c r="H213" s="1032"/>
      <c r="I213" s="1032"/>
      <c r="J213" s="1032"/>
      <c r="K213" s="1032"/>
      <c r="L213" s="1032"/>
      <c r="M213" s="1032"/>
      <c r="N213" s="1032"/>
      <c r="O213" s="1032"/>
      <c r="P213" s="1032"/>
      <c r="Q213" s="1032"/>
      <c r="R213" s="1032"/>
      <c r="S213" s="1032"/>
      <c r="T213" s="1032"/>
      <c r="U213" s="1032"/>
      <c r="V213" s="1032"/>
      <c r="W213" s="1032"/>
      <c r="X213" s="1032"/>
      <c r="Y213" s="1032"/>
      <c r="Z213" s="1032"/>
      <c r="AA213" s="1032"/>
      <c r="AB213" s="1032"/>
      <c r="AC213" s="1032"/>
      <c r="AD213" s="1033"/>
      <c r="AE213" s="1034"/>
      <c r="AF213" s="1034"/>
      <c r="AG213" s="1034"/>
      <c r="AH213" s="1034"/>
      <c r="AI213" s="1035"/>
      <c r="AJ213" s="1036"/>
      <c r="AK213" s="1037"/>
      <c r="AL213" s="1031"/>
      <c r="AM213" s="1032"/>
      <c r="AN213" s="1032"/>
      <c r="AO213" s="1032"/>
      <c r="AP213" s="1032"/>
      <c r="AQ213" s="1033"/>
    </row>
    <row r="214" spans="2:43" s="106" customFormat="1" ht="15.75" customHeight="1">
      <c r="B214" s="964">
        <f t="shared" si="8"/>
        <v>190</v>
      </c>
      <c r="C214" s="965"/>
      <c r="D214" s="1031"/>
      <c r="E214" s="1032"/>
      <c r="F214" s="1032"/>
      <c r="G214" s="1032"/>
      <c r="H214" s="1032"/>
      <c r="I214" s="1032"/>
      <c r="J214" s="1032"/>
      <c r="K214" s="1032"/>
      <c r="L214" s="1032"/>
      <c r="M214" s="1032"/>
      <c r="N214" s="1032"/>
      <c r="O214" s="1032"/>
      <c r="P214" s="1032"/>
      <c r="Q214" s="1032"/>
      <c r="R214" s="1032"/>
      <c r="S214" s="1032"/>
      <c r="T214" s="1032"/>
      <c r="U214" s="1032"/>
      <c r="V214" s="1032"/>
      <c r="W214" s="1032"/>
      <c r="X214" s="1032"/>
      <c r="Y214" s="1032"/>
      <c r="Z214" s="1032"/>
      <c r="AA214" s="1032"/>
      <c r="AB214" s="1032"/>
      <c r="AC214" s="1032"/>
      <c r="AD214" s="1033"/>
      <c r="AE214" s="1034"/>
      <c r="AF214" s="1034"/>
      <c r="AG214" s="1034"/>
      <c r="AH214" s="1034"/>
      <c r="AI214" s="1035"/>
      <c r="AJ214" s="1036"/>
      <c r="AK214" s="1037"/>
      <c r="AL214" s="1031"/>
      <c r="AM214" s="1032"/>
      <c r="AN214" s="1032"/>
      <c r="AO214" s="1032"/>
      <c r="AP214" s="1032"/>
      <c r="AQ214" s="1033"/>
    </row>
    <row r="215" spans="2:43" s="106" customFormat="1" ht="15.75" customHeight="1">
      <c r="B215" s="964">
        <f t="shared" si="8"/>
        <v>191</v>
      </c>
      <c r="C215" s="965"/>
      <c r="D215" s="1031"/>
      <c r="E215" s="1032"/>
      <c r="F215" s="1032"/>
      <c r="G215" s="1032"/>
      <c r="H215" s="1032"/>
      <c r="I215" s="1032"/>
      <c r="J215" s="1032"/>
      <c r="K215" s="1032"/>
      <c r="L215" s="1032"/>
      <c r="M215" s="1032"/>
      <c r="N215" s="1032"/>
      <c r="O215" s="1032"/>
      <c r="P215" s="1032"/>
      <c r="Q215" s="1032"/>
      <c r="R215" s="1032"/>
      <c r="S215" s="1032"/>
      <c r="T215" s="1032"/>
      <c r="U215" s="1032"/>
      <c r="V215" s="1032"/>
      <c r="W215" s="1032"/>
      <c r="X215" s="1032"/>
      <c r="Y215" s="1032"/>
      <c r="Z215" s="1032"/>
      <c r="AA215" s="1032"/>
      <c r="AB215" s="1032"/>
      <c r="AC215" s="1032"/>
      <c r="AD215" s="1033"/>
      <c r="AE215" s="1034"/>
      <c r="AF215" s="1034"/>
      <c r="AG215" s="1034"/>
      <c r="AH215" s="1034"/>
      <c r="AI215" s="1035"/>
      <c r="AJ215" s="1036"/>
      <c r="AK215" s="1037"/>
      <c r="AL215" s="1031"/>
      <c r="AM215" s="1032"/>
      <c r="AN215" s="1032"/>
      <c r="AO215" s="1032"/>
      <c r="AP215" s="1032"/>
      <c r="AQ215" s="1033"/>
    </row>
    <row r="216" spans="2:43" s="106" customFormat="1" ht="15.75" customHeight="1">
      <c r="B216" s="964">
        <f t="shared" si="8"/>
        <v>192</v>
      </c>
      <c r="C216" s="965"/>
      <c r="D216" s="1031"/>
      <c r="E216" s="1032"/>
      <c r="F216" s="1032"/>
      <c r="G216" s="1032"/>
      <c r="H216" s="1032"/>
      <c r="I216" s="1032"/>
      <c r="J216" s="1032"/>
      <c r="K216" s="1032"/>
      <c r="L216" s="1032"/>
      <c r="M216" s="1032"/>
      <c r="N216" s="1032"/>
      <c r="O216" s="1032"/>
      <c r="P216" s="1032"/>
      <c r="Q216" s="1032"/>
      <c r="R216" s="1032"/>
      <c r="S216" s="1032"/>
      <c r="T216" s="1032"/>
      <c r="U216" s="1032"/>
      <c r="V216" s="1032"/>
      <c r="W216" s="1032"/>
      <c r="X216" s="1032"/>
      <c r="Y216" s="1032"/>
      <c r="Z216" s="1032"/>
      <c r="AA216" s="1032"/>
      <c r="AB216" s="1032"/>
      <c r="AC216" s="1032"/>
      <c r="AD216" s="1033"/>
      <c r="AE216" s="1034"/>
      <c r="AF216" s="1034"/>
      <c r="AG216" s="1034"/>
      <c r="AH216" s="1034"/>
      <c r="AI216" s="1035"/>
      <c r="AJ216" s="1036"/>
      <c r="AK216" s="1037"/>
      <c r="AL216" s="1031"/>
      <c r="AM216" s="1032"/>
      <c r="AN216" s="1032"/>
      <c r="AO216" s="1032"/>
      <c r="AP216" s="1032"/>
      <c r="AQ216" s="1033"/>
    </row>
    <row r="217" spans="2:43" s="106" customFormat="1" ht="15.75" customHeight="1">
      <c r="B217" s="964">
        <f t="shared" si="8"/>
        <v>193</v>
      </c>
      <c r="C217" s="965"/>
      <c r="D217" s="1031"/>
      <c r="E217" s="1032"/>
      <c r="F217" s="1032"/>
      <c r="G217" s="1032"/>
      <c r="H217" s="1032"/>
      <c r="I217" s="1032"/>
      <c r="J217" s="1032"/>
      <c r="K217" s="1032"/>
      <c r="L217" s="1032"/>
      <c r="M217" s="1032"/>
      <c r="N217" s="1032"/>
      <c r="O217" s="1032"/>
      <c r="P217" s="1032"/>
      <c r="Q217" s="1032"/>
      <c r="R217" s="1032"/>
      <c r="S217" s="1032"/>
      <c r="T217" s="1032"/>
      <c r="U217" s="1032"/>
      <c r="V217" s="1032"/>
      <c r="W217" s="1032"/>
      <c r="X217" s="1032"/>
      <c r="Y217" s="1032"/>
      <c r="Z217" s="1032"/>
      <c r="AA217" s="1032"/>
      <c r="AB217" s="1032"/>
      <c r="AC217" s="1032"/>
      <c r="AD217" s="1033"/>
      <c r="AE217" s="1034"/>
      <c r="AF217" s="1034"/>
      <c r="AG217" s="1034"/>
      <c r="AH217" s="1034"/>
      <c r="AI217" s="1035"/>
      <c r="AJ217" s="1036"/>
      <c r="AK217" s="1037"/>
      <c r="AL217" s="1031"/>
      <c r="AM217" s="1032"/>
      <c r="AN217" s="1032"/>
      <c r="AO217" s="1032"/>
      <c r="AP217" s="1032"/>
      <c r="AQ217" s="1033"/>
    </row>
    <row r="218" spans="2:43" s="106" customFormat="1" ht="15.75" customHeight="1">
      <c r="B218" s="964">
        <f t="shared" si="8"/>
        <v>194</v>
      </c>
      <c r="C218" s="965"/>
      <c r="D218" s="1031"/>
      <c r="E218" s="1032"/>
      <c r="F218" s="1032"/>
      <c r="G218" s="1032"/>
      <c r="H218" s="1032"/>
      <c r="I218" s="1032"/>
      <c r="J218" s="1032"/>
      <c r="K218" s="1032"/>
      <c r="L218" s="1032"/>
      <c r="M218" s="1032"/>
      <c r="N218" s="1032"/>
      <c r="O218" s="1032"/>
      <c r="P218" s="1032"/>
      <c r="Q218" s="1032"/>
      <c r="R218" s="1032"/>
      <c r="S218" s="1032"/>
      <c r="T218" s="1032"/>
      <c r="U218" s="1032"/>
      <c r="V218" s="1032"/>
      <c r="W218" s="1032"/>
      <c r="X218" s="1032"/>
      <c r="Y218" s="1032"/>
      <c r="Z218" s="1032"/>
      <c r="AA218" s="1032"/>
      <c r="AB218" s="1032"/>
      <c r="AC218" s="1032"/>
      <c r="AD218" s="1033"/>
      <c r="AE218" s="1034"/>
      <c r="AF218" s="1034"/>
      <c r="AG218" s="1034"/>
      <c r="AH218" s="1034"/>
      <c r="AI218" s="1035"/>
      <c r="AJ218" s="1036"/>
      <c r="AK218" s="1037"/>
      <c r="AL218" s="1031"/>
      <c r="AM218" s="1032"/>
      <c r="AN218" s="1032"/>
      <c r="AO218" s="1032"/>
      <c r="AP218" s="1032"/>
      <c r="AQ218" s="1033"/>
    </row>
    <row r="219" spans="2:43" s="106" customFormat="1" ht="15.75" customHeight="1">
      <c r="B219" s="964">
        <f t="shared" si="8"/>
        <v>195</v>
      </c>
      <c r="C219" s="965"/>
      <c r="D219" s="1031"/>
      <c r="E219" s="1032"/>
      <c r="F219" s="1032"/>
      <c r="G219" s="1032"/>
      <c r="H219" s="1032"/>
      <c r="I219" s="1032"/>
      <c r="J219" s="1032"/>
      <c r="K219" s="1032"/>
      <c r="L219" s="1032"/>
      <c r="M219" s="1032"/>
      <c r="N219" s="1032"/>
      <c r="O219" s="1032"/>
      <c r="P219" s="1032"/>
      <c r="Q219" s="1032"/>
      <c r="R219" s="1032"/>
      <c r="S219" s="1032"/>
      <c r="T219" s="1032"/>
      <c r="U219" s="1032"/>
      <c r="V219" s="1032"/>
      <c r="W219" s="1032"/>
      <c r="X219" s="1032"/>
      <c r="Y219" s="1032"/>
      <c r="Z219" s="1032"/>
      <c r="AA219" s="1032"/>
      <c r="AB219" s="1032"/>
      <c r="AC219" s="1032"/>
      <c r="AD219" s="1033"/>
      <c r="AE219" s="1034"/>
      <c r="AF219" s="1034"/>
      <c r="AG219" s="1034"/>
      <c r="AH219" s="1034"/>
      <c r="AI219" s="1035"/>
      <c r="AJ219" s="1036"/>
      <c r="AK219" s="1037"/>
      <c r="AL219" s="1031"/>
      <c r="AM219" s="1032"/>
      <c r="AN219" s="1032"/>
      <c r="AO219" s="1032"/>
      <c r="AP219" s="1032"/>
      <c r="AQ219" s="1033"/>
    </row>
    <row r="220" spans="2:43" s="106" customFormat="1" ht="15.75" customHeight="1">
      <c r="B220" s="964">
        <f t="shared" si="8"/>
        <v>196</v>
      </c>
      <c r="C220" s="965"/>
      <c r="D220" s="1031"/>
      <c r="E220" s="1032"/>
      <c r="F220" s="1032"/>
      <c r="G220" s="1032"/>
      <c r="H220" s="1032"/>
      <c r="I220" s="1032"/>
      <c r="J220" s="1032"/>
      <c r="K220" s="1032"/>
      <c r="L220" s="1032"/>
      <c r="M220" s="1032"/>
      <c r="N220" s="1032"/>
      <c r="O220" s="1032"/>
      <c r="P220" s="1032"/>
      <c r="Q220" s="1032"/>
      <c r="R220" s="1032"/>
      <c r="S220" s="1032"/>
      <c r="T220" s="1032"/>
      <c r="U220" s="1032"/>
      <c r="V220" s="1032"/>
      <c r="W220" s="1032"/>
      <c r="X220" s="1032"/>
      <c r="Y220" s="1032"/>
      <c r="Z220" s="1032"/>
      <c r="AA220" s="1032"/>
      <c r="AB220" s="1032"/>
      <c r="AC220" s="1032"/>
      <c r="AD220" s="1033"/>
      <c r="AE220" s="1034"/>
      <c r="AF220" s="1034"/>
      <c r="AG220" s="1034"/>
      <c r="AH220" s="1034"/>
      <c r="AI220" s="1035"/>
      <c r="AJ220" s="1036"/>
      <c r="AK220" s="1037"/>
      <c r="AL220" s="1031"/>
      <c r="AM220" s="1032"/>
      <c r="AN220" s="1032"/>
      <c r="AO220" s="1032"/>
      <c r="AP220" s="1032"/>
      <c r="AQ220" s="1033"/>
    </row>
    <row r="221" spans="2:43" s="106" customFormat="1" ht="15.75" customHeight="1">
      <c r="B221" s="964">
        <f t="shared" si="8"/>
        <v>197</v>
      </c>
      <c r="C221" s="965"/>
      <c r="D221" s="1031"/>
      <c r="E221" s="1032"/>
      <c r="F221" s="1032"/>
      <c r="G221" s="1032"/>
      <c r="H221" s="1032"/>
      <c r="I221" s="1032"/>
      <c r="J221" s="1032"/>
      <c r="K221" s="1032"/>
      <c r="L221" s="1032"/>
      <c r="M221" s="1032"/>
      <c r="N221" s="1032"/>
      <c r="O221" s="1032"/>
      <c r="P221" s="1032"/>
      <c r="Q221" s="1032"/>
      <c r="R221" s="1032"/>
      <c r="S221" s="1032"/>
      <c r="T221" s="1032"/>
      <c r="U221" s="1032"/>
      <c r="V221" s="1032"/>
      <c r="W221" s="1032"/>
      <c r="X221" s="1032"/>
      <c r="Y221" s="1032"/>
      <c r="Z221" s="1032"/>
      <c r="AA221" s="1032"/>
      <c r="AB221" s="1032"/>
      <c r="AC221" s="1032"/>
      <c r="AD221" s="1033"/>
      <c r="AE221" s="1034"/>
      <c r="AF221" s="1034"/>
      <c r="AG221" s="1034"/>
      <c r="AH221" s="1034"/>
      <c r="AI221" s="1035"/>
      <c r="AJ221" s="1036"/>
      <c r="AK221" s="1037"/>
      <c r="AL221" s="1031"/>
      <c r="AM221" s="1032"/>
      <c r="AN221" s="1032"/>
      <c r="AO221" s="1032"/>
      <c r="AP221" s="1032"/>
      <c r="AQ221" s="1033"/>
    </row>
    <row r="222" spans="2:43" s="106" customFormat="1" ht="15.75" customHeight="1">
      <c r="B222" s="964">
        <f t="shared" si="8"/>
        <v>198</v>
      </c>
      <c r="C222" s="965"/>
      <c r="D222" s="1031"/>
      <c r="E222" s="1032"/>
      <c r="F222" s="1032"/>
      <c r="G222" s="1032"/>
      <c r="H222" s="1032"/>
      <c r="I222" s="1032"/>
      <c r="J222" s="1032"/>
      <c r="K222" s="1032"/>
      <c r="L222" s="1032"/>
      <c r="M222" s="1032"/>
      <c r="N222" s="1032"/>
      <c r="O222" s="1032"/>
      <c r="P222" s="1032"/>
      <c r="Q222" s="1032"/>
      <c r="R222" s="1032"/>
      <c r="S222" s="1032"/>
      <c r="T222" s="1032"/>
      <c r="U222" s="1032"/>
      <c r="V222" s="1032"/>
      <c r="W222" s="1032"/>
      <c r="X222" s="1032"/>
      <c r="Y222" s="1032"/>
      <c r="Z222" s="1032"/>
      <c r="AA222" s="1032"/>
      <c r="AB222" s="1032"/>
      <c r="AC222" s="1032"/>
      <c r="AD222" s="1033"/>
      <c r="AE222" s="1034"/>
      <c r="AF222" s="1034"/>
      <c r="AG222" s="1034"/>
      <c r="AH222" s="1034"/>
      <c r="AI222" s="1035"/>
      <c r="AJ222" s="1036"/>
      <c r="AK222" s="1037"/>
      <c r="AL222" s="1031"/>
      <c r="AM222" s="1032"/>
      <c r="AN222" s="1032"/>
      <c r="AO222" s="1032"/>
      <c r="AP222" s="1032"/>
      <c r="AQ222" s="1033"/>
    </row>
    <row r="223" spans="2:43" s="106" customFormat="1" ht="15.75" customHeight="1">
      <c r="B223" s="964">
        <f t="shared" si="8"/>
        <v>199</v>
      </c>
      <c r="C223" s="965"/>
      <c r="D223" s="1031"/>
      <c r="E223" s="1032"/>
      <c r="F223" s="1032"/>
      <c r="G223" s="1032"/>
      <c r="H223" s="1032"/>
      <c r="I223" s="1032"/>
      <c r="J223" s="1032"/>
      <c r="K223" s="1032"/>
      <c r="L223" s="1032"/>
      <c r="M223" s="1032"/>
      <c r="N223" s="1032"/>
      <c r="O223" s="1032"/>
      <c r="P223" s="1032"/>
      <c r="Q223" s="1032"/>
      <c r="R223" s="1032"/>
      <c r="S223" s="1032"/>
      <c r="T223" s="1032"/>
      <c r="U223" s="1032"/>
      <c r="V223" s="1032"/>
      <c r="W223" s="1032"/>
      <c r="X223" s="1032"/>
      <c r="Y223" s="1032"/>
      <c r="Z223" s="1032"/>
      <c r="AA223" s="1032"/>
      <c r="AB223" s="1032"/>
      <c r="AC223" s="1032"/>
      <c r="AD223" s="1033"/>
      <c r="AE223" s="1034"/>
      <c r="AF223" s="1034"/>
      <c r="AG223" s="1034"/>
      <c r="AH223" s="1034"/>
      <c r="AI223" s="1035"/>
      <c r="AJ223" s="1036"/>
      <c r="AK223" s="1037"/>
      <c r="AL223" s="1031"/>
      <c r="AM223" s="1032"/>
      <c r="AN223" s="1032"/>
      <c r="AO223" s="1032"/>
      <c r="AP223" s="1032"/>
      <c r="AQ223" s="1033"/>
    </row>
    <row r="224" spans="2:43" s="106" customFormat="1" ht="15.75" customHeight="1">
      <c r="B224" s="974">
        <f>B223+1</f>
        <v>200</v>
      </c>
      <c r="C224" s="975"/>
      <c r="D224" s="1031"/>
      <c r="E224" s="1032"/>
      <c r="F224" s="1032"/>
      <c r="G224" s="1032"/>
      <c r="H224" s="1032"/>
      <c r="I224" s="1032"/>
      <c r="J224" s="1032"/>
      <c r="K224" s="1032"/>
      <c r="L224" s="1032"/>
      <c r="M224" s="1032"/>
      <c r="N224" s="1032"/>
      <c r="O224" s="1032"/>
      <c r="P224" s="1032"/>
      <c r="Q224" s="1032"/>
      <c r="R224" s="1032"/>
      <c r="S224" s="1032"/>
      <c r="T224" s="1032"/>
      <c r="U224" s="1032"/>
      <c r="V224" s="1032"/>
      <c r="W224" s="1032"/>
      <c r="X224" s="1032"/>
      <c r="Y224" s="1032"/>
      <c r="Z224" s="1032"/>
      <c r="AA224" s="1032"/>
      <c r="AB224" s="1032"/>
      <c r="AC224" s="1032"/>
      <c r="AD224" s="1033"/>
      <c r="AE224" s="1034"/>
      <c r="AF224" s="1034"/>
      <c r="AG224" s="1034"/>
      <c r="AH224" s="1034"/>
      <c r="AI224" s="1035"/>
      <c r="AJ224" s="1036"/>
      <c r="AK224" s="1037"/>
      <c r="AL224" s="1031"/>
      <c r="AM224" s="1032"/>
      <c r="AN224" s="1032"/>
      <c r="AO224" s="1032"/>
      <c r="AP224" s="1032"/>
      <c r="AQ224" s="1033"/>
    </row>
    <row r="225" spans="39:43" ht="12.75" customHeight="1">
      <c r="AM225" s="119"/>
      <c r="AN225" s="119"/>
      <c r="AO225" s="119"/>
      <c r="AP225" s="119"/>
      <c r="AQ225" s="119"/>
    </row>
    <row r="226" spans="39:43" ht="12.75" customHeight="1">
      <c r="AM226" s="119"/>
      <c r="AN226" s="119"/>
      <c r="AO226" s="119"/>
      <c r="AP226" s="119"/>
      <c r="AQ226" s="119"/>
    </row>
    <row r="227" spans="39:43" ht="12.75" customHeight="1">
      <c r="AM227" s="119"/>
      <c r="AN227" s="119"/>
      <c r="AO227" s="119"/>
      <c r="AP227" s="119"/>
      <c r="AQ227" s="119"/>
    </row>
    <row r="228" spans="39:43" ht="12.75" customHeight="1">
      <c r="AM228" s="119"/>
      <c r="AN228" s="119"/>
      <c r="AO228" s="119"/>
      <c r="AP228" s="119"/>
      <c r="AQ228" s="119"/>
    </row>
    <row r="229" spans="39:43" ht="12.75" customHeight="1">
      <c r="AM229" s="119"/>
      <c r="AN229" s="119"/>
      <c r="AO229" s="119"/>
      <c r="AP229" s="119"/>
      <c r="AQ229" s="119"/>
    </row>
    <row r="230" spans="39:43" ht="12.75" customHeight="1">
      <c r="AM230" s="119"/>
      <c r="AN230" s="119"/>
      <c r="AO230" s="119"/>
      <c r="AP230" s="119"/>
      <c r="AQ230" s="119"/>
    </row>
    <row r="231" spans="39:43" ht="12.75" customHeight="1">
      <c r="AM231" s="119"/>
      <c r="AN231" s="119"/>
      <c r="AO231" s="119"/>
      <c r="AP231" s="119"/>
      <c r="AQ231" s="119"/>
    </row>
    <row r="232" spans="39:43" ht="12.75" customHeight="1">
      <c r="AM232" s="119"/>
      <c r="AN232" s="119"/>
      <c r="AO232" s="119"/>
      <c r="AP232" s="119"/>
      <c r="AQ232" s="119"/>
    </row>
  </sheetData>
  <sheetProtection algorithmName="SHA-512" hashValue="p93wrxrPo7iQQmiBbBGW8jjPU1OZVHIa5AxI+3QrP5UylRptl0majWBvqCoJ5/K+I+hmSGUf/jBmWLAseR1CGg==" saltValue="UEB8/apAHG48aYQSu9XYDg==" spinCount="100000" sheet="1" selectLockedCells="1"/>
  <dataConsolidate/>
  <mergeCells count="1036">
    <mergeCell ref="D221:AD221"/>
    <mergeCell ref="AE221:AH221"/>
    <mergeCell ref="AI221:AK221"/>
    <mergeCell ref="AL221:AQ221"/>
    <mergeCell ref="D222:AD222"/>
    <mergeCell ref="AE222:AH222"/>
    <mergeCell ref="AI222:AK222"/>
    <mergeCell ref="AL222:AQ222"/>
    <mergeCell ref="D223:AD223"/>
    <mergeCell ref="AE223:AH223"/>
    <mergeCell ref="AI223:AK223"/>
    <mergeCell ref="AL223:AQ223"/>
    <mergeCell ref="D224:AD224"/>
    <mergeCell ref="AE224:AH224"/>
    <mergeCell ref="AI224:AK224"/>
    <mergeCell ref="AL224:AQ224"/>
    <mergeCell ref="D213:AD213"/>
    <mergeCell ref="AE213:AH213"/>
    <mergeCell ref="AI213:AK213"/>
    <mergeCell ref="AL213:AQ213"/>
    <mergeCell ref="D214:AD214"/>
    <mergeCell ref="AE214:AH214"/>
    <mergeCell ref="AI214:AK214"/>
    <mergeCell ref="AL214:AQ214"/>
    <mergeCell ref="D215:AD215"/>
    <mergeCell ref="AE215:AH215"/>
    <mergeCell ref="AI215:AK215"/>
    <mergeCell ref="AL215:AQ215"/>
    <mergeCell ref="D216:AD216"/>
    <mergeCell ref="AE216:AH216"/>
    <mergeCell ref="AI216:AK216"/>
    <mergeCell ref="AL216:AQ216"/>
    <mergeCell ref="D201:AD201"/>
    <mergeCell ref="AE201:AH201"/>
    <mergeCell ref="AI201:AK201"/>
    <mergeCell ref="AL201:AQ201"/>
    <mergeCell ref="D202:AD202"/>
    <mergeCell ref="AE202:AH202"/>
    <mergeCell ref="AI202:AK202"/>
    <mergeCell ref="AL202:AQ202"/>
    <mergeCell ref="D203:AD203"/>
    <mergeCell ref="AE203:AH203"/>
    <mergeCell ref="AI203:AK203"/>
    <mergeCell ref="AL203:AQ203"/>
    <mergeCell ref="D217:AD217"/>
    <mergeCell ref="AE217:AH217"/>
    <mergeCell ref="AI217:AK217"/>
    <mergeCell ref="AL217:AQ217"/>
    <mergeCell ref="D208:AD208"/>
    <mergeCell ref="AE208:AH208"/>
    <mergeCell ref="AI208:AK208"/>
    <mergeCell ref="AL208:AQ208"/>
    <mergeCell ref="D209:AD209"/>
    <mergeCell ref="AE209:AH209"/>
    <mergeCell ref="AI209:AK209"/>
    <mergeCell ref="AL209:AQ209"/>
    <mergeCell ref="D210:AD210"/>
    <mergeCell ref="AE210:AH210"/>
    <mergeCell ref="AI210:AK210"/>
    <mergeCell ref="AL210:AQ210"/>
    <mergeCell ref="D211:AD211"/>
    <mergeCell ref="AE211:AH211"/>
    <mergeCell ref="AI211:AK211"/>
    <mergeCell ref="AL211:AQ211"/>
    <mergeCell ref="AL187:AQ187"/>
    <mergeCell ref="D188:AD188"/>
    <mergeCell ref="AE188:AH188"/>
    <mergeCell ref="AI188:AK188"/>
    <mergeCell ref="AL188:AQ188"/>
    <mergeCell ref="D189:AD189"/>
    <mergeCell ref="AE189:AH189"/>
    <mergeCell ref="AI189:AK189"/>
    <mergeCell ref="AL189:AQ189"/>
    <mergeCell ref="D190:AD190"/>
    <mergeCell ref="AE190:AH190"/>
    <mergeCell ref="AI190:AK190"/>
    <mergeCell ref="AL190:AQ190"/>
    <mergeCell ref="D191:AD191"/>
    <mergeCell ref="AE191:AH191"/>
    <mergeCell ref="AI191:AK191"/>
    <mergeCell ref="AL191:AQ191"/>
    <mergeCell ref="D157:AD157"/>
    <mergeCell ref="AE157:AH157"/>
    <mergeCell ref="AI157:AK157"/>
    <mergeCell ref="AL157:AQ157"/>
    <mergeCell ref="D158:AD158"/>
    <mergeCell ref="AE158:AH158"/>
    <mergeCell ref="AI158:AK158"/>
    <mergeCell ref="AL158:AQ158"/>
    <mergeCell ref="D166:AD166"/>
    <mergeCell ref="AE166:AH166"/>
    <mergeCell ref="AI166:AK166"/>
    <mergeCell ref="AL166:AQ166"/>
    <mergeCell ref="D167:AD167"/>
    <mergeCell ref="AE167:AH167"/>
    <mergeCell ref="AI167:AK167"/>
    <mergeCell ref="AL167:AQ167"/>
    <mergeCell ref="D168:AD168"/>
    <mergeCell ref="AE168:AH168"/>
    <mergeCell ref="AI168:AK168"/>
    <mergeCell ref="AL168:AQ168"/>
    <mergeCell ref="AL145:AQ145"/>
    <mergeCell ref="D146:AD146"/>
    <mergeCell ref="AE146:AH146"/>
    <mergeCell ref="AI146:AK146"/>
    <mergeCell ref="AL146:AQ146"/>
    <mergeCell ref="D154:AD154"/>
    <mergeCell ref="AE154:AH154"/>
    <mergeCell ref="AI154:AK154"/>
    <mergeCell ref="AL154:AQ154"/>
    <mergeCell ref="D155:AD155"/>
    <mergeCell ref="AE155:AH155"/>
    <mergeCell ref="AI155:AK155"/>
    <mergeCell ref="AL155:AQ155"/>
    <mergeCell ref="D156:AD156"/>
    <mergeCell ref="AE156:AH156"/>
    <mergeCell ref="AI156:AK156"/>
    <mergeCell ref="AL156:AQ156"/>
    <mergeCell ref="D130:AD130"/>
    <mergeCell ref="AE130:AH130"/>
    <mergeCell ref="AI130:AK130"/>
    <mergeCell ref="AL130:AQ130"/>
    <mergeCell ref="D131:AD131"/>
    <mergeCell ref="AE131:AH131"/>
    <mergeCell ref="AI131:AK131"/>
    <mergeCell ref="AL131:AQ131"/>
    <mergeCell ref="D132:AD132"/>
    <mergeCell ref="AE132:AH132"/>
    <mergeCell ref="AI132:AK132"/>
    <mergeCell ref="AL132:AQ132"/>
    <mergeCell ref="D133:AD133"/>
    <mergeCell ref="AE133:AH133"/>
    <mergeCell ref="AI133:AK133"/>
    <mergeCell ref="AL133:AQ133"/>
    <mergeCell ref="D134:AD134"/>
    <mergeCell ref="AE134:AH134"/>
    <mergeCell ref="AI134:AK134"/>
    <mergeCell ref="AL134:AQ134"/>
    <mergeCell ref="D65:AD66"/>
    <mergeCell ref="AE65:AH66"/>
    <mergeCell ref="AI65:AK66"/>
    <mergeCell ref="AL65:AQ66"/>
    <mergeCell ref="D121:AD121"/>
    <mergeCell ref="AE121:AH121"/>
    <mergeCell ref="AI121:AK121"/>
    <mergeCell ref="AL121:AQ121"/>
    <mergeCell ref="D122:AD122"/>
    <mergeCell ref="AE122:AH122"/>
    <mergeCell ref="AI122:AK122"/>
    <mergeCell ref="AL122:AQ122"/>
    <mergeCell ref="D119:AD120"/>
    <mergeCell ref="AE119:AH120"/>
    <mergeCell ref="AI119:AK120"/>
    <mergeCell ref="AL119:AQ120"/>
    <mergeCell ref="D103:AD103"/>
    <mergeCell ref="AE103:AH103"/>
    <mergeCell ref="AI103:AK103"/>
    <mergeCell ref="AL103:AQ103"/>
    <mergeCell ref="D104:AD104"/>
    <mergeCell ref="AE104:AH104"/>
    <mergeCell ref="AI104:AK104"/>
    <mergeCell ref="AL104:AQ104"/>
    <mergeCell ref="D105:AD105"/>
    <mergeCell ref="AE105:AH105"/>
    <mergeCell ref="AI105:AK105"/>
    <mergeCell ref="D84:AD84"/>
    <mergeCell ref="AE84:AH84"/>
    <mergeCell ref="AI84:AK84"/>
    <mergeCell ref="AL84:AQ84"/>
    <mergeCell ref="AL105:AQ105"/>
    <mergeCell ref="D106:AD106"/>
    <mergeCell ref="AE106:AH106"/>
    <mergeCell ref="AI106:AK106"/>
    <mergeCell ref="AL106:AQ106"/>
    <mergeCell ref="D107:AD107"/>
    <mergeCell ref="AE107:AH107"/>
    <mergeCell ref="AI107:AK107"/>
    <mergeCell ref="AL107:AQ107"/>
    <mergeCell ref="D91:AD91"/>
    <mergeCell ref="AE91:AH91"/>
    <mergeCell ref="AI91:AK91"/>
    <mergeCell ref="AL91:AQ91"/>
    <mergeCell ref="D92:AD92"/>
    <mergeCell ref="AE92:AH92"/>
    <mergeCell ref="AI92:AK92"/>
    <mergeCell ref="AL92:AQ92"/>
    <mergeCell ref="D93:AD93"/>
    <mergeCell ref="AE93:AH93"/>
    <mergeCell ref="AI93:AK93"/>
    <mergeCell ref="AL93:AQ93"/>
    <mergeCell ref="D94:AD94"/>
    <mergeCell ref="AE94:AH94"/>
    <mergeCell ref="AI94:AK94"/>
    <mergeCell ref="AL94:AQ94"/>
    <mergeCell ref="D95:AD95"/>
    <mergeCell ref="AE95:AH95"/>
    <mergeCell ref="AI95:AK95"/>
    <mergeCell ref="AL73:AQ73"/>
    <mergeCell ref="D80:AD80"/>
    <mergeCell ref="AE80:AH80"/>
    <mergeCell ref="AI80:AK80"/>
    <mergeCell ref="AL80:AQ80"/>
    <mergeCell ref="D81:AD81"/>
    <mergeCell ref="AE81:AH81"/>
    <mergeCell ref="AI81:AK81"/>
    <mergeCell ref="AL81:AQ81"/>
    <mergeCell ref="D82:AD82"/>
    <mergeCell ref="AE82:AH82"/>
    <mergeCell ref="AI82:AK82"/>
    <mergeCell ref="AL82:AQ82"/>
    <mergeCell ref="D83:AD83"/>
    <mergeCell ref="AE83:AH83"/>
    <mergeCell ref="AI83:AK83"/>
    <mergeCell ref="AL83:AQ83"/>
    <mergeCell ref="D44:AD44"/>
    <mergeCell ref="AE44:AH44"/>
    <mergeCell ref="AI44:AK44"/>
    <mergeCell ref="AL44:AQ44"/>
    <mergeCell ref="D52:AD52"/>
    <mergeCell ref="AE52:AH52"/>
    <mergeCell ref="AI52:AK52"/>
    <mergeCell ref="AL52:AQ52"/>
    <mergeCell ref="D53:AD53"/>
    <mergeCell ref="AE53:AH53"/>
    <mergeCell ref="AI53:AK53"/>
    <mergeCell ref="AL53:AQ53"/>
    <mergeCell ref="D54:AD54"/>
    <mergeCell ref="AE54:AH54"/>
    <mergeCell ref="AI54:AK54"/>
    <mergeCell ref="AL54:AQ54"/>
    <mergeCell ref="D55:AD55"/>
    <mergeCell ref="AE55:AH55"/>
    <mergeCell ref="AI55:AK55"/>
    <mergeCell ref="AL55:AQ55"/>
    <mergeCell ref="D20:AD20"/>
    <mergeCell ref="AE20:AH20"/>
    <mergeCell ref="AI20:AK20"/>
    <mergeCell ref="AL20:AQ20"/>
    <mergeCell ref="D21:AD21"/>
    <mergeCell ref="AE21:AH21"/>
    <mergeCell ref="AI21:AK21"/>
    <mergeCell ref="AL21:AQ21"/>
    <mergeCell ref="D22:AD22"/>
    <mergeCell ref="AE22:AH22"/>
    <mergeCell ref="AI22:AK22"/>
    <mergeCell ref="AL22:AQ22"/>
    <mergeCell ref="D23:AD23"/>
    <mergeCell ref="AE23:AH23"/>
    <mergeCell ref="AI23:AK23"/>
    <mergeCell ref="AL23:AQ23"/>
    <mergeCell ref="D40:AD40"/>
    <mergeCell ref="AE40:AH40"/>
    <mergeCell ref="AI40:AK40"/>
    <mergeCell ref="AL40:AQ40"/>
    <mergeCell ref="B14:C14"/>
    <mergeCell ref="B11:C12"/>
    <mergeCell ref="D6:E6"/>
    <mergeCell ref="B1:AQ1"/>
    <mergeCell ref="B19:C19"/>
    <mergeCell ref="B20:C20"/>
    <mergeCell ref="B17:C17"/>
    <mergeCell ref="B18:C18"/>
    <mergeCell ref="B15:C15"/>
    <mergeCell ref="B16:C16"/>
    <mergeCell ref="J2:AJ3"/>
    <mergeCell ref="AL3:AO4"/>
    <mergeCell ref="K4:AI4"/>
    <mergeCell ref="K5:AI5"/>
    <mergeCell ref="AL5:AP5"/>
    <mergeCell ref="AO8:AP8"/>
    <mergeCell ref="AP2:AQ3"/>
    <mergeCell ref="D11:AD12"/>
    <mergeCell ref="AE13:AH13"/>
    <mergeCell ref="AE11:AH12"/>
    <mergeCell ref="AI11:AK12"/>
    <mergeCell ref="AL11:AQ12"/>
    <mergeCell ref="AI13:AK13"/>
    <mergeCell ref="AL13:AQ13"/>
    <mergeCell ref="D13:AD13"/>
    <mergeCell ref="D14:AD14"/>
    <mergeCell ref="AE14:AH14"/>
    <mergeCell ref="AI14:AK14"/>
    <mergeCell ref="D19:AD19"/>
    <mergeCell ref="AE19:AH19"/>
    <mergeCell ref="AI19:AK19"/>
    <mergeCell ref="AL19:AQ19"/>
    <mergeCell ref="B31:C31"/>
    <mergeCell ref="B32:C32"/>
    <mergeCell ref="B29:C29"/>
    <mergeCell ref="B30:C30"/>
    <mergeCell ref="B27:C27"/>
    <mergeCell ref="B28:C28"/>
    <mergeCell ref="B25:C25"/>
    <mergeCell ref="B26:C26"/>
    <mergeCell ref="B23:C23"/>
    <mergeCell ref="B24:C24"/>
    <mergeCell ref="B21:C21"/>
    <mergeCell ref="B22:C22"/>
    <mergeCell ref="D24:AD24"/>
    <mergeCell ref="AE24:AH24"/>
    <mergeCell ref="AI24:AK24"/>
    <mergeCell ref="AL24:AQ24"/>
    <mergeCell ref="D25:AD25"/>
    <mergeCell ref="AE25:AH25"/>
    <mergeCell ref="AI25:AK25"/>
    <mergeCell ref="AL25:AQ25"/>
    <mergeCell ref="D26:AD26"/>
    <mergeCell ref="AE26:AH26"/>
    <mergeCell ref="AI26:AK26"/>
    <mergeCell ref="AL26:AQ26"/>
    <mergeCell ref="D27:AD27"/>
    <mergeCell ref="AE27:AH27"/>
    <mergeCell ref="AI27:AK27"/>
    <mergeCell ref="AL27:AQ27"/>
    <mergeCell ref="D28:AD28"/>
    <mergeCell ref="AE28:AH28"/>
    <mergeCell ref="AI28:AK28"/>
    <mergeCell ref="AL28:AQ28"/>
    <mergeCell ref="B43:C43"/>
    <mergeCell ref="B44:C44"/>
    <mergeCell ref="B41:C41"/>
    <mergeCell ref="B42:C42"/>
    <mergeCell ref="B39:C39"/>
    <mergeCell ref="B40:C40"/>
    <mergeCell ref="B37:C37"/>
    <mergeCell ref="B38:C38"/>
    <mergeCell ref="B35:C35"/>
    <mergeCell ref="B36:C36"/>
    <mergeCell ref="B33:C33"/>
    <mergeCell ref="B34:C34"/>
    <mergeCell ref="D33:AD33"/>
    <mergeCell ref="AE33:AH33"/>
    <mergeCell ref="AI33:AK33"/>
    <mergeCell ref="AL33:AQ33"/>
    <mergeCell ref="D34:AD34"/>
    <mergeCell ref="AE34:AH34"/>
    <mergeCell ref="AI34:AK34"/>
    <mergeCell ref="AL34:AQ34"/>
    <mergeCell ref="D35:AD35"/>
    <mergeCell ref="AE35:AH35"/>
    <mergeCell ref="AI35:AK35"/>
    <mergeCell ref="AL35:AQ35"/>
    <mergeCell ref="D37:AD37"/>
    <mergeCell ref="AE37:AH37"/>
    <mergeCell ref="AI37:AK37"/>
    <mergeCell ref="AL37:AQ37"/>
    <mergeCell ref="D38:AD38"/>
    <mergeCell ref="AE38:AH38"/>
    <mergeCell ref="AI38:AK38"/>
    <mergeCell ref="AL38:AQ38"/>
    <mergeCell ref="B55:C55"/>
    <mergeCell ref="B56:C56"/>
    <mergeCell ref="B53:C53"/>
    <mergeCell ref="B54:C54"/>
    <mergeCell ref="B51:C51"/>
    <mergeCell ref="B52:C52"/>
    <mergeCell ref="B49:C49"/>
    <mergeCell ref="B50:C50"/>
    <mergeCell ref="B47:C47"/>
    <mergeCell ref="B48:C48"/>
    <mergeCell ref="B45:C45"/>
    <mergeCell ref="B46:C46"/>
    <mergeCell ref="D45:AD45"/>
    <mergeCell ref="AE45:AH45"/>
    <mergeCell ref="AI45:AK45"/>
    <mergeCell ref="AL45:AQ45"/>
    <mergeCell ref="D46:AD46"/>
    <mergeCell ref="AE46:AH46"/>
    <mergeCell ref="AI46:AK46"/>
    <mergeCell ref="AL46:AQ46"/>
    <mergeCell ref="D47:AD47"/>
    <mergeCell ref="AE47:AH47"/>
    <mergeCell ref="AI47:AK47"/>
    <mergeCell ref="AL47:AQ47"/>
    <mergeCell ref="D56:AD56"/>
    <mergeCell ref="AE56:AH56"/>
    <mergeCell ref="AI56:AK56"/>
    <mergeCell ref="AL56:AQ56"/>
    <mergeCell ref="B70:C70"/>
    <mergeCell ref="B71:C71"/>
    <mergeCell ref="B68:C68"/>
    <mergeCell ref="B69:C69"/>
    <mergeCell ref="B65:C66"/>
    <mergeCell ref="B67:C67"/>
    <mergeCell ref="B61:C61"/>
    <mergeCell ref="B62:C62"/>
    <mergeCell ref="B59:C59"/>
    <mergeCell ref="B60:C60"/>
    <mergeCell ref="B57:C57"/>
    <mergeCell ref="B58:C58"/>
    <mergeCell ref="D57:AD57"/>
    <mergeCell ref="AE57:AH57"/>
    <mergeCell ref="AI57:AK57"/>
    <mergeCell ref="AL57:AQ57"/>
    <mergeCell ref="D58:AD58"/>
    <mergeCell ref="AE58:AH58"/>
    <mergeCell ref="AI58:AK58"/>
    <mergeCell ref="AL58:AQ58"/>
    <mergeCell ref="D59:AD59"/>
    <mergeCell ref="AE59:AH59"/>
    <mergeCell ref="AI59:AK59"/>
    <mergeCell ref="AL59:AQ59"/>
    <mergeCell ref="D60:AD60"/>
    <mergeCell ref="AE60:AH60"/>
    <mergeCell ref="AI60:AK60"/>
    <mergeCell ref="AL60:AQ60"/>
    <mergeCell ref="D61:AD61"/>
    <mergeCell ref="AE61:AH61"/>
    <mergeCell ref="AI61:AK61"/>
    <mergeCell ref="AL61:AQ61"/>
    <mergeCell ref="B82:C82"/>
    <mergeCell ref="B83:C83"/>
    <mergeCell ref="B80:C80"/>
    <mergeCell ref="B81:C81"/>
    <mergeCell ref="B78:C78"/>
    <mergeCell ref="B79:C79"/>
    <mergeCell ref="B76:C76"/>
    <mergeCell ref="B77:C77"/>
    <mergeCell ref="B74:C74"/>
    <mergeCell ref="B75:C75"/>
    <mergeCell ref="B72:C72"/>
    <mergeCell ref="B73:C73"/>
    <mergeCell ref="D74:AD74"/>
    <mergeCell ref="AE74:AH74"/>
    <mergeCell ref="AI74:AK74"/>
    <mergeCell ref="AL74:AQ74"/>
    <mergeCell ref="D75:AD75"/>
    <mergeCell ref="AE75:AH75"/>
    <mergeCell ref="AI75:AK75"/>
    <mergeCell ref="AL75:AQ75"/>
    <mergeCell ref="D76:AD76"/>
    <mergeCell ref="AE76:AH76"/>
    <mergeCell ref="AI76:AK76"/>
    <mergeCell ref="AL76:AQ76"/>
    <mergeCell ref="D79:AD79"/>
    <mergeCell ref="AE79:AH79"/>
    <mergeCell ref="AI79:AK79"/>
    <mergeCell ref="AL79:AQ79"/>
    <mergeCell ref="D72:AD72"/>
    <mergeCell ref="AE72:AH72"/>
    <mergeCell ref="AI72:AK72"/>
    <mergeCell ref="AL72:AQ72"/>
    <mergeCell ref="B94:C94"/>
    <mergeCell ref="B95:C95"/>
    <mergeCell ref="B92:C92"/>
    <mergeCell ref="B93:C93"/>
    <mergeCell ref="B90:C90"/>
    <mergeCell ref="B91:C91"/>
    <mergeCell ref="B88:C88"/>
    <mergeCell ref="B89:C89"/>
    <mergeCell ref="B86:C86"/>
    <mergeCell ref="B87:C87"/>
    <mergeCell ref="B84:C84"/>
    <mergeCell ref="B85:C85"/>
    <mergeCell ref="D85:AD85"/>
    <mergeCell ref="AE85:AH85"/>
    <mergeCell ref="AI85:AK85"/>
    <mergeCell ref="AL85:AQ85"/>
    <mergeCell ref="D86:AD86"/>
    <mergeCell ref="AE86:AH86"/>
    <mergeCell ref="AI86:AK86"/>
    <mergeCell ref="AL86:AQ86"/>
    <mergeCell ref="D87:AD87"/>
    <mergeCell ref="AE87:AH87"/>
    <mergeCell ref="AI87:AK87"/>
    <mergeCell ref="AL87:AQ87"/>
    <mergeCell ref="D88:AD88"/>
    <mergeCell ref="AE88:AH88"/>
    <mergeCell ref="AI88:AK88"/>
    <mergeCell ref="AL88:AQ88"/>
    <mergeCell ref="D89:AD89"/>
    <mergeCell ref="AE89:AH89"/>
    <mergeCell ref="AI89:AK89"/>
    <mergeCell ref="AL89:AQ89"/>
    <mergeCell ref="B106:C106"/>
    <mergeCell ref="B107:C107"/>
    <mergeCell ref="B104:C104"/>
    <mergeCell ref="B105:C105"/>
    <mergeCell ref="B102:C102"/>
    <mergeCell ref="B103:C103"/>
    <mergeCell ref="B100:C100"/>
    <mergeCell ref="B101:C101"/>
    <mergeCell ref="B98:C98"/>
    <mergeCell ref="B99:C99"/>
    <mergeCell ref="B96:C96"/>
    <mergeCell ref="B97:C97"/>
    <mergeCell ref="D96:AD96"/>
    <mergeCell ref="AE96:AH96"/>
    <mergeCell ref="AI96:AK96"/>
    <mergeCell ref="AL96:AQ96"/>
    <mergeCell ref="D97:AD97"/>
    <mergeCell ref="AE97:AH97"/>
    <mergeCell ref="AI97:AK97"/>
    <mergeCell ref="AL97:AQ97"/>
    <mergeCell ref="D98:AD98"/>
    <mergeCell ref="AE98:AH98"/>
    <mergeCell ref="AI98:AK98"/>
    <mergeCell ref="AL98:AQ98"/>
    <mergeCell ref="B121:C121"/>
    <mergeCell ref="B122:C122"/>
    <mergeCell ref="B116:C116"/>
    <mergeCell ref="B119:C120"/>
    <mergeCell ref="B114:C114"/>
    <mergeCell ref="B115:C115"/>
    <mergeCell ref="B112:C112"/>
    <mergeCell ref="B113:C113"/>
    <mergeCell ref="B110:C110"/>
    <mergeCell ref="B111:C111"/>
    <mergeCell ref="B108:C108"/>
    <mergeCell ref="B109:C109"/>
    <mergeCell ref="D108:AD108"/>
    <mergeCell ref="AE108:AH108"/>
    <mergeCell ref="AI108:AK108"/>
    <mergeCell ref="AL108:AQ108"/>
    <mergeCell ref="D109:AD109"/>
    <mergeCell ref="AE109:AH109"/>
    <mergeCell ref="AI109:AK109"/>
    <mergeCell ref="AL109:AQ109"/>
    <mergeCell ref="D110:AD110"/>
    <mergeCell ref="AE110:AH110"/>
    <mergeCell ref="AI110:AK110"/>
    <mergeCell ref="AL110:AQ110"/>
    <mergeCell ref="D111:AD111"/>
    <mergeCell ref="AE111:AH111"/>
    <mergeCell ref="AI111:AK111"/>
    <mergeCell ref="AL111:AQ111"/>
    <mergeCell ref="D112:AD112"/>
    <mergeCell ref="AE112:AH112"/>
    <mergeCell ref="AI112:AK112"/>
    <mergeCell ref="AL112:AQ112"/>
    <mergeCell ref="B133:C133"/>
    <mergeCell ref="B134:C134"/>
    <mergeCell ref="B131:C131"/>
    <mergeCell ref="B132:C132"/>
    <mergeCell ref="B129:C129"/>
    <mergeCell ref="B130:C130"/>
    <mergeCell ref="B127:C127"/>
    <mergeCell ref="B128:C128"/>
    <mergeCell ref="B125:C125"/>
    <mergeCell ref="B126:C126"/>
    <mergeCell ref="B123:C123"/>
    <mergeCell ref="B124:C124"/>
    <mergeCell ref="D123:AD123"/>
    <mergeCell ref="AE123:AH123"/>
    <mergeCell ref="AI123:AK123"/>
    <mergeCell ref="AL123:AQ123"/>
    <mergeCell ref="D124:AD124"/>
    <mergeCell ref="AE124:AH124"/>
    <mergeCell ref="AI124:AK124"/>
    <mergeCell ref="AL124:AQ124"/>
    <mergeCell ref="D125:AD125"/>
    <mergeCell ref="AE125:AH125"/>
    <mergeCell ref="AI125:AK125"/>
    <mergeCell ref="AL125:AQ125"/>
    <mergeCell ref="D128:AD128"/>
    <mergeCell ref="AE128:AH128"/>
    <mergeCell ref="AI128:AK128"/>
    <mergeCell ref="AL128:AQ128"/>
    <mergeCell ref="D129:AD129"/>
    <mergeCell ref="AE129:AH129"/>
    <mergeCell ref="AI129:AK129"/>
    <mergeCell ref="AL129:AQ129"/>
    <mergeCell ref="B145:C145"/>
    <mergeCell ref="B146:C146"/>
    <mergeCell ref="B143:C143"/>
    <mergeCell ref="B144:C144"/>
    <mergeCell ref="B141:C141"/>
    <mergeCell ref="B142:C142"/>
    <mergeCell ref="B139:C139"/>
    <mergeCell ref="B140:C140"/>
    <mergeCell ref="B137:C137"/>
    <mergeCell ref="B138:C138"/>
    <mergeCell ref="B135:C135"/>
    <mergeCell ref="B136:C136"/>
    <mergeCell ref="D135:AD135"/>
    <mergeCell ref="AE135:AH135"/>
    <mergeCell ref="AI135:AK135"/>
    <mergeCell ref="AL135:AQ135"/>
    <mergeCell ref="D136:AD136"/>
    <mergeCell ref="AE136:AH136"/>
    <mergeCell ref="AI136:AK136"/>
    <mergeCell ref="AL136:AQ136"/>
    <mergeCell ref="D137:AD137"/>
    <mergeCell ref="AE137:AH137"/>
    <mergeCell ref="AI137:AK137"/>
    <mergeCell ref="AL137:AQ137"/>
    <mergeCell ref="D138:AD138"/>
    <mergeCell ref="AE138:AH138"/>
    <mergeCell ref="AI138:AK138"/>
    <mergeCell ref="AL138:AQ138"/>
    <mergeCell ref="D139:AD139"/>
    <mergeCell ref="AE139:AH139"/>
    <mergeCell ref="AI139:AK139"/>
    <mergeCell ref="AL139:AQ139"/>
    <mergeCell ref="B155:C155"/>
    <mergeCell ref="B156:C156"/>
    <mergeCell ref="B153:C153"/>
    <mergeCell ref="B154:C154"/>
    <mergeCell ref="B151:C151"/>
    <mergeCell ref="B152:C152"/>
    <mergeCell ref="B149:C149"/>
    <mergeCell ref="B150:C150"/>
    <mergeCell ref="B147:C147"/>
    <mergeCell ref="B148:C148"/>
    <mergeCell ref="D147:AD147"/>
    <mergeCell ref="AE147:AH147"/>
    <mergeCell ref="AI147:AK147"/>
    <mergeCell ref="AL147:AQ147"/>
    <mergeCell ref="D148:AD148"/>
    <mergeCell ref="AE148:AH148"/>
    <mergeCell ref="AI148:AK148"/>
    <mergeCell ref="AL148:AQ148"/>
    <mergeCell ref="D149:AD149"/>
    <mergeCell ref="AE149:AH149"/>
    <mergeCell ref="AI149:AK149"/>
    <mergeCell ref="AL149:AQ149"/>
    <mergeCell ref="D150:AD150"/>
    <mergeCell ref="AE150:AH150"/>
    <mergeCell ref="AI150:AK150"/>
    <mergeCell ref="D153:AD153"/>
    <mergeCell ref="AE153:AH153"/>
    <mergeCell ref="AI153:AK153"/>
    <mergeCell ref="AL153:AQ153"/>
    <mergeCell ref="B165:C165"/>
    <mergeCell ref="B166:C166"/>
    <mergeCell ref="B163:C163"/>
    <mergeCell ref="B164:C164"/>
    <mergeCell ref="B161:C161"/>
    <mergeCell ref="B162:C162"/>
    <mergeCell ref="B159:C159"/>
    <mergeCell ref="B160:C160"/>
    <mergeCell ref="B157:C157"/>
    <mergeCell ref="B158:C158"/>
    <mergeCell ref="D159:AD159"/>
    <mergeCell ref="AE159:AH159"/>
    <mergeCell ref="AI159:AK159"/>
    <mergeCell ref="AL159:AQ159"/>
    <mergeCell ref="D160:AD160"/>
    <mergeCell ref="AE160:AH160"/>
    <mergeCell ref="AI160:AK160"/>
    <mergeCell ref="AL160:AQ160"/>
    <mergeCell ref="D161:AD161"/>
    <mergeCell ref="AE161:AH161"/>
    <mergeCell ref="AI161:AK161"/>
    <mergeCell ref="AL161:AQ161"/>
    <mergeCell ref="D162:AD162"/>
    <mergeCell ref="AE162:AH162"/>
    <mergeCell ref="AI162:AK162"/>
    <mergeCell ref="AL162:AQ162"/>
    <mergeCell ref="D163:AD163"/>
    <mergeCell ref="AE163:AH163"/>
    <mergeCell ref="AI163:AK163"/>
    <mergeCell ref="AL163:AQ163"/>
    <mergeCell ref="D164:AD164"/>
    <mergeCell ref="AE164:AH164"/>
    <mergeCell ref="B178:C178"/>
    <mergeCell ref="B179:C179"/>
    <mergeCell ref="B176:C176"/>
    <mergeCell ref="B177:C177"/>
    <mergeCell ref="B173:C174"/>
    <mergeCell ref="B175:C175"/>
    <mergeCell ref="B169:C169"/>
    <mergeCell ref="B170:C170"/>
    <mergeCell ref="B167:C167"/>
    <mergeCell ref="B168:C168"/>
    <mergeCell ref="D173:AD174"/>
    <mergeCell ref="AE173:AH174"/>
    <mergeCell ref="AI173:AK174"/>
    <mergeCell ref="AL173:AQ174"/>
    <mergeCell ref="D175:AD175"/>
    <mergeCell ref="AE175:AH175"/>
    <mergeCell ref="AI175:AK175"/>
    <mergeCell ref="AL175:AQ175"/>
    <mergeCell ref="D176:AD176"/>
    <mergeCell ref="AE176:AH176"/>
    <mergeCell ref="AI176:AK176"/>
    <mergeCell ref="AL176:AQ176"/>
    <mergeCell ref="D177:AD177"/>
    <mergeCell ref="AE177:AH177"/>
    <mergeCell ref="AI177:AK177"/>
    <mergeCell ref="D169:AD169"/>
    <mergeCell ref="AE169:AH169"/>
    <mergeCell ref="AI169:AK169"/>
    <mergeCell ref="AL169:AQ169"/>
    <mergeCell ref="D170:AD170"/>
    <mergeCell ref="AE170:AH170"/>
    <mergeCell ref="AI170:AK170"/>
    <mergeCell ref="B190:C190"/>
    <mergeCell ref="B191:C191"/>
    <mergeCell ref="B188:C188"/>
    <mergeCell ref="B189:C189"/>
    <mergeCell ref="B186:C186"/>
    <mergeCell ref="B187:C187"/>
    <mergeCell ref="B184:C184"/>
    <mergeCell ref="B185:C185"/>
    <mergeCell ref="B182:C182"/>
    <mergeCell ref="B183:C183"/>
    <mergeCell ref="B180:C180"/>
    <mergeCell ref="B181:C181"/>
    <mergeCell ref="D180:AD180"/>
    <mergeCell ref="AE180:AH180"/>
    <mergeCell ref="AI180:AK180"/>
    <mergeCell ref="AL180:AQ180"/>
    <mergeCell ref="D181:AD181"/>
    <mergeCell ref="AE181:AH181"/>
    <mergeCell ref="AI181:AK181"/>
    <mergeCell ref="AL181:AQ181"/>
    <mergeCell ref="D182:AD182"/>
    <mergeCell ref="AE182:AH182"/>
    <mergeCell ref="AI182:AK182"/>
    <mergeCell ref="AL182:AQ182"/>
    <mergeCell ref="D184:AD184"/>
    <mergeCell ref="AE184:AH184"/>
    <mergeCell ref="AI184:AK184"/>
    <mergeCell ref="AL184:AQ184"/>
    <mergeCell ref="D185:AD185"/>
    <mergeCell ref="AE185:AH185"/>
    <mergeCell ref="AI185:AK185"/>
    <mergeCell ref="AL185:AQ185"/>
    <mergeCell ref="B202:C202"/>
    <mergeCell ref="B203:C203"/>
    <mergeCell ref="B200:C200"/>
    <mergeCell ref="B201:C201"/>
    <mergeCell ref="B198:C198"/>
    <mergeCell ref="B199:C199"/>
    <mergeCell ref="B196:C196"/>
    <mergeCell ref="B197:C197"/>
    <mergeCell ref="B194:C194"/>
    <mergeCell ref="B195:C195"/>
    <mergeCell ref="B192:C192"/>
    <mergeCell ref="B193:C193"/>
    <mergeCell ref="D192:AD192"/>
    <mergeCell ref="AE192:AH192"/>
    <mergeCell ref="AI192:AK192"/>
    <mergeCell ref="AL192:AQ192"/>
    <mergeCell ref="D193:AD193"/>
    <mergeCell ref="AE193:AH193"/>
    <mergeCell ref="AI193:AK193"/>
    <mergeCell ref="AL193:AQ193"/>
    <mergeCell ref="D194:AD194"/>
    <mergeCell ref="AE194:AH194"/>
    <mergeCell ref="AI194:AK194"/>
    <mergeCell ref="AL194:AQ194"/>
    <mergeCell ref="D199:AD199"/>
    <mergeCell ref="AE199:AH199"/>
    <mergeCell ref="AI199:AK199"/>
    <mergeCell ref="AL199:AQ199"/>
    <mergeCell ref="D200:AD200"/>
    <mergeCell ref="AE200:AH200"/>
    <mergeCell ref="AI200:AK200"/>
    <mergeCell ref="AL200:AQ200"/>
    <mergeCell ref="B214:C214"/>
    <mergeCell ref="B215:C215"/>
    <mergeCell ref="B212:C212"/>
    <mergeCell ref="B213:C213"/>
    <mergeCell ref="B210:C210"/>
    <mergeCell ref="B211:C211"/>
    <mergeCell ref="B208:C208"/>
    <mergeCell ref="B209:C209"/>
    <mergeCell ref="B206:C206"/>
    <mergeCell ref="B207:C207"/>
    <mergeCell ref="B204:C204"/>
    <mergeCell ref="B205:C205"/>
    <mergeCell ref="D204:AD204"/>
    <mergeCell ref="AE204:AH204"/>
    <mergeCell ref="AI204:AK204"/>
    <mergeCell ref="AL204:AQ204"/>
    <mergeCell ref="D205:AD205"/>
    <mergeCell ref="AE205:AH205"/>
    <mergeCell ref="AI205:AK205"/>
    <mergeCell ref="AL205:AQ205"/>
    <mergeCell ref="D206:AD206"/>
    <mergeCell ref="AE206:AH206"/>
    <mergeCell ref="AI206:AK206"/>
    <mergeCell ref="AL206:AQ206"/>
    <mergeCell ref="D207:AD207"/>
    <mergeCell ref="AE207:AH207"/>
    <mergeCell ref="AI207:AK207"/>
    <mergeCell ref="AL207:AQ207"/>
    <mergeCell ref="D212:AD212"/>
    <mergeCell ref="AE212:AH212"/>
    <mergeCell ref="AI212:AK212"/>
    <mergeCell ref="AL212:AQ212"/>
    <mergeCell ref="AY12:AY13"/>
    <mergeCell ref="B13:C13"/>
    <mergeCell ref="B224:C224"/>
    <mergeCell ref="C8:AG8"/>
    <mergeCell ref="AK8:AN8"/>
    <mergeCell ref="B222:C222"/>
    <mergeCell ref="B223:C223"/>
    <mergeCell ref="B220:C220"/>
    <mergeCell ref="B221:C221"/>
    <mergeCell ref="B218:C218"/>
    <mergeCell ref="B219:C219"/>
    <mergeCell ref="B216:C216"/>
    <mergeCell ref="B217:C217"/>
    <mergeCell ref="C9:AH9"/>
    <mergeCell ref="AK9:AN9"/>
    <mergeCell ref="C10:P10"/>
    <mergeCell ref="AX12:AX13"/>
    <mergeCell ref="AL14:AQ14"/>
    <mergeCell ref="D15:AD15"/>
    <mergeCell ref="AE15:AH15"/>
    <mergeCell ref="AI15:AK15"/>
    <mergeCell ref="AL15:AQ15"/>
    <mergeCell ref="D16:AD16"/>
    <mergeCell ref="AE16:AH16"/>
    <mergeCell ref="AI16:AK16"/>
    <mergeCell ref="AL16:AQ16"/>
    <mergeCell ref="D17:AD17"/>
    <mergeCell ref="AE17:AH17"/>
    <mergeCell ref="AI17:AK17"/>
    <mergeCell ref="AL17:AQ17"/>
    <mergeCell ref="D18:AD18"/>
    <mergeCell ref="AE18:AH18"/>
    <mergeCell ref="D29:AD29"/>
    <mergeCell ref="AE29:AH29"/>
    <mergeCell ref="AI29:AK29"/>
    <mergeCell ref="AL29:AQ29"/>
    <mergeCell ref="D30:AD30"/>
    <mergeCell ref="AE30:AH30"/>
    <mergeCell ref="D31:AD31"/>
    <mergeCell ref="AE31:AH31"/>
    <mergeCell ref="AI31:AK31"/>
    <mergeCell ref="AL31:AQ31"/>
    <mergeCell ref="D32:AD32"/>
    <mergeCell ref="AE32:AH32"/>
    <mergeCell ref="AI32:AK32"/>
    <mergeCell ref="AL32:AQ32"/>
    <mergeCell ref="D36:AD36"/>
    <mergeCell ref="AE36:AH36"/>
    <mergeCell ref="AI36:AK36"/>
    <mergeCell ref="AL36:AQ36"/>
    <mergeCell ref="D39:AD39"/>
    <mergeCell ref="AE39:AH39"/>
    <mergeCell ref="AI39:AK39"/>
    <mergeCell ref="AL39:AQ39"/>
    <mergeCell ref="D48:AD48"/>
    <mergeCell ref="AE48:AH48"/>
    <mergeCell ref="AI48:AK48"/>
    <mergeCell ref="AL48:AQ48"/>
    <mergeCell ref="D49:AD49"/>
    <mergeCell ref="AE49:AH49"/>
    <mergeCell ref="AI49:AK49"/>
    <mergeCell ref="AL49:AQ49"/>
    <mergeCell ref="D50:AD50"/>
    <mergeCell ref="AE50:AH50"/>
    <mergeCell ref="AI50:AK50"/>
    <mergeCell ref="AL50:AQ50"/>
    <mergeCell ref="D51:AD51"/>
    <mergeCell ref="AE51:AH51"/>
    <mergeCell ref="AI51:AK51"/>
    <mergeCell ref="AL51:AQ51"/>
    <mergeCell ref="D41:AD41"/>
    <mergeCell ref="AE41:AH41"/>
    <mergeCell ref="AI41:AK41"/>
    <mergeCell ref="AL41:AQ41"/>
    <mergeCell ref="D42:AD42"/>
    <mergeCell ref="AE42:AH42"/>
    <mergeCell ref="AI42:AK42"/>
    <mergeCell ref="AL42:AQ42"/>
    <mergeCell ref="D43:AD43"/>
    <mergeCell ref="AE43:AH43"/>
    <mergeCell ref="AI43:AK43"/>
    <mergeCell ref="AL43:AQ43"/>
    <mergeCell ref="D62:AD62"/>
    <mergeCell ref="AE62:AH62"/>
    <mergeCell ref="AI62:AK62"/>
    <mergeCell ref="AL62:AQ62"/>
    <mergeCell ref="D67:AD67"/>
    <mergeCell ref="AE67:AH67"/>
    <mergeCell ref="AI67:AK67"/>
    <mergeCell ref="AL67:AQ67"/>
    <mergeCell ref="D68:AD68"/>
    <mergeCell ref="D77:AD77"/>
    <mergeCell ref="AE77:AH77"/>
    <mergeCell ref="AI77:AK77"/>
    <mergeCell ref="AL77:AQ77"/>
    <mergeCell ref="D78:AD78"/>
    <mergeCell ref="AE78:AH78"/>
    <mergeCell ref="AI78:AK78"/>
    <mergeCell ref="AL78:AQ78"/>
    <mergeCell ref="D69:AD69"/>
    <mergeCell ref="AE69:AH69"/>
    <mergeCell ref="AI69:AK69"/>
    <mergeCell ref="AL69:AQ69"/>
    <mergeCell ref="D70:AD70"/>
    <mergeCell ref="AE70:AH70"/>
    <mergeCell ref="AI70:AK70"/>
    <mergeCell ref="AL70:AQ70"/>
    <mergeCell ref="D71:AD71"/>
    <mergeCell ref="AE71:AH71"/>
    <mergeCell ref="AI71:AK71"/>
    <mergeCell ref="AL71:AQ71"/>
    <mergeCell ref="D73:AD73"/>
    <mergeCell ref="AE73:AH73"/>
    <mergeCell ref="AI73:AK73"/>
    <mergeCell ref="D90:AD90"/>
    <mergeCell ref="AE90:AH90"/>
    <mergeCell ref="AI90:AK90"/>
    <mergeCell ref="AL90:AQ90"/>
    <mergeCell ref="D99:AD99"/>
    <mergeCell ref="AE99:AH99"/>
    <mergeCell ref="AI99:AK99"/>
    <mergeCell ref="AL99:AQ99"/>
    <mergeCell ref="D100:AD100"/>
    <mergeCell ref="AE100:AH100"/>
    <mergeCell ref="AI100:AK100"/>
    <mergeCell ref="AL100:AQ100"/>
    <mergeCell ref="D101:AD101"/>
    <mergeCell ref="AE101:AH101"/>
    <mergeCell ref="AI101:AK101"/>
    <mergeCell ref="AL101:AQ101"/>
    <mergeCell ref="D102:AD102"/>
    <mergeCell ref="AE102:AH102"/>
    <mergeCell ref="AI102:AK102"/>
    <mergeCell ref="AL102:AQ102"/>
    <mergeCell ref="AL95:AQ95"/>
    <mergeCell ref="D113:AD113"/>
    <mergeCell ref="AE113:AH113"/>
    <mergeCell ref="AI113:AK113"/>
    <mergeCell ref="AL113:AQ113"/>
    <mergeCell ref="D114:AD114"/>
    <mergeCell ref="AE114:AH114"/>
    <mergeCell ref="AI114:AK114"/>
    <mergeCell ref="AL114:AQ114"/>
    <mergeCell ref="D115:AD115"/>
    <mergeCell ref="D126:AD126"/>
    <mergeCell ref="AE126:AH126"/>
    <mergeCell ref="AI126:AK126"/>
    <mergeCell ref="AL126:AQ126"/>
    <mergeCell ref="D127:AD127"/>
    <mergeCell ref="AE127:AH127"/>
    <mergeCell ref="AI127:AK127"/>
    <mergeCell ref="AL127:AQ127"/>
    <mergeCell ref="AL115:AQ115"/>
    <mergeCell ref="D116:AD116"/>
    <mergeCell ref="AE116:AH116"/>
    <mergeCell ref="AI116:AK116"/>
    <mergeCell ref="AL116:AQ116"/>
    <mergeCell ref="D140:AD140"/>
    <mergeCell ref="AE140:AH140"/>
    <mergeCell ref="AI140:AK140"/>
    <mergeCell ref="AL140:AQ140"/>
    <mergeCell ref="D141:AD141"/>
    <mergeCell ref="AE141:AH141"/>
    <mergeCell ref="AI141:AK141"/>
    <mergeCell ref="AL141:AQ141"/>
    <mergeCell ref="AL150:AQ150"/>
    <mergeCell ref="D151:AD151"/>
    <mergeCell ref="AE151:AH151"/>
    <mergeCell ref="AI151:AK151"/>
    <mergeCell ref="AL151:AQ151"/>
    <mergeCell ref="D152:AD152"/>
    <mergeCell ref="AE152:AH152"/>
    <mergeCell ref="AI152:AK152"/>
    <mergeCell ref="AL152:AQ152"/>
    <mergeCell ref="D142:AD142"/>
    <mergeCell ref="AE142:AH142"/>
    <mergeCell ref="AI142:AK142"/>
    <mergeCell ref="AL142:AQ142"/>
    <mergeCell ref="D143:AD143"/>
    <mergeCell ref="AE143:AH143"/>
    <mergeCell ref="AI143:AK143"/>
    <mergeCell ref="AL143:AQ143"/>
    <mergeCell ref="D144:AD144"/>
    <mergeCell ref="AE144:AH144"/>
    <mergeCell ref="AI144:AK144"/>
    <mergeCell ref="AL144:AQ144"/>
    <mergeCell ref="D145:AD145"/>
    <mergeCell ref="AE145:AH145"/>
    <mergeCell ref="AI145:AK145"/>
    <mergeCell ref="AL196:AQ196"/>
    <mergeCell ref="D197:AD197"/>
    <mergeCell ref="AE197:AH197"/>
    <mergeCell ref="AI197:AK197"/>
    <mergeCell ref="AL197:AQ197"/>
    <mergeCell ref="D198:AD198"/>
    <mergeCell ref="AE198:AH198"/>
    <mergeCell ref="AI198:AK198"/>
    <mergeCell ref="AL198:AQ198"/>
    <mergeCell ref="AI164:AK164"/>
    <mergeCell ref="AL164:AQ164"/>
    <mergeCell ref="D165:AD165"/>
    <mergeCell ref="AE165:AH165"/>
    <mergeCell ref="AI165:AK165"/>
    <mergeCell ref="AL165:AQ165"/>
    <mergeCell ref="AL177:AQ177"/>
    <mergeCell ref="D178:AD178"/>
    <mergeCell ref="AE178:AH178"/>
    <mergeCell ref="AI178:AK178"/>
    <mergeCell ref="AL178:AQ178"/>
    <mergeCell ref="D179:AD179"/>
    <mergeCell ref="AE179:AH179"/>
    <mergeCell ref="AI179:AK179"/>
    <mergeCell ref="AL179:AQ179"/>
    <mergeCell ref="D183:AD183"/>
    <mergeCell ref="AE183:AH183"/>
    <mergeCell ref="AI183:AK183"/>
    <mergeCell ref="AL183:AQ183"/>
    <mergeCell ref="AL170:AQ170"/>
    <mergeCell ref="D187:AD187"/>
    <mergeCell ref="AE187:AH187"/>
    <mergeCell ref="AI187:AK187"/>
    <mergeCell ref="D218:AD218"/>
    <mergeCell ref="AE218:AH218"/>
    <mergeCell ref="AI218:AK218"/>
    <mergeCell ref="AL218:AQ218"/>
    <mergeCell ref="D219:AD219"/>
    <mergeCell ref="AE219:AH219"/>
    <mergeCell ref="AI219:AK219"/>
    <mergeCell ref="AL219:AQ219"/>
    <mergeCell ref="D220:AD220"/>
    <mergeCell ref="AE220:AH220"/>
    <mergeCell ref="AI220:AK220"/>
    <mergeCell ref="AL220:AQ220"/>
    <mergeCell ref="AI18:AK18"/>
    <mergeCell ref="AL18:AQ18"/>
    <mergeCell ref="AI30:AK30"/>
    <mergeCell ref="AL30:AQ30"/>
    <mergeCell ref="AE68:AH68"/>
    <mergeCell ref="AI68:AK68"/>
    <mergeCell ref="AL68:AQ68"/>
    <mergeCell ref="AE115:AH115"/>
    <mergeCell ref="AI115:AK115"/>
    <mergeCell ref="D186:AD186"/>
    <mergeCell ref="AE186:AH186"/>
    <mergeCell ref="AI186:AK186"/>
    <mergeCell ref="AL186:AQ186"/>
    <mergeCell ref="D195:AD195"/>
    <mergeCell ref="AE195:AH195"/>
    <mergeCell ref="AI195:AK195"/>
    <mergeCell ref="AL195:AQ195"/>
    <mergeCell ref="D196:AD196"/>
    <mergeCell ref="AE196:AH196"/>
    <mergeCell ref="AI196:AK196"/>
  </mergeCells>
  <conditionalFormatting sqref="C9:AH9">
    <cfRule type="containsBlanks" dxfId="18" priority="1" stopIfTrue="1">
      <formula>LEN(TRIM(C9))=0</formula>
    </cfRule>
  </conditionalFormatting>
  <conditionalFormatting sqref="AK8:AN9">
    <cfRule type="containsBlanks" dxfId="17" priority="2" stopIfTrue="1">
      <formula>LEN(TRIM(AK8))=0</formula>
    </cfRule>
  </conditionalFormatting>
  <dataValidations count="3">
    <dataValidation type="textLength" allowBlank="1" showInputMessage="1" showErrorMessage="1" error="Não tem 11 dígitos" sqref="AE67:AE116 AE121:AE170 AE13:AE62 AE175:AE224" xr:uid="{966B0419-8897-4D6F-B599-29CE7BD501E9}">
      <formula1>11</formula1>
      <formula2>11</formula2>
    </dataValidation>
    <dataValidation promptTitle="TIPO DE FICHA" prompt="Escolha o tipo de ficha a usar: análise ou reanálise." sqref="K4:K5" xr:uid="{4DE58483-8D25-495D-A761-DA3E70ECE8EB}"/>
    <dataValidation allowBlank="1" sqref="B3" xr:uid="{142EC1ED-14E8-40DE-8FCA-D7FEE4F19A9D}"/>
  </dataValidations>
  <printOptions horizontalCentered="1"/>
  <pageMargins left="0.23622047244094491" right="0.23622047244094491" top="0.35433070866141736" bottom="0.35433070866141736" header="0.31496062992125984" footer="0.31496062992125984"/>
  <pageSetup paperSize="9" scale="23" orientation="portrait" r:id="rId1"/>
  <headerFooter scaleWithDoc="0" alignWithMargins="0"/>
  <rowBreaks count="1" manualBreakCount="1">
    <brk id="62" max="44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367AC-A806-49C5-A982-0158DE6F7969}">
  <sheetPr codeName="Folha4">
    <tabColor rgb="FFFF0000"/>
    <pageSetUpPr fitToPage="1"/>
  </sheetPr>
  <dimension ref="A1:M38"/>
  <sheetViews>
    <sheetView workbookViewId="0">
      <selection activeCell="F27" sqref="F27:I27"/>
    </sheetView>
  </sheetViews>
  <sheetFormatPr defaultRowHeight="12.75"/>
  <cols>
    <col min="5" max="5" width="26.42578125" customWidth="1"/>
    <col min="6" max="8" width="9.140625" style="78" customWidth="1"/>
    <col min="9" max="9" width="41.85546875" style="78" customWidth="1"/>
    <col min="10" max="10" width="16.7109375" style="441" customWidth="1"/>
    <col min="13" max="13" width="19.7109375" customWidth="1"/>
  </cols>
  <sheetData>
    <row r="1" spans="1:13" ht="13.5">
      <c r="A1" s="1053" t="s">
        <v>64</v>
      </c>
      <c r="B1" s="1053"/>
      <c r="C1" s="1053"/>
      <c r="D1" s="1053"/>
      <c r="E1" s="1053"/>
      <c r="F1" s="1053"/>
      <c r="G1" s="1053"/>
      <c r="H1" s="1053"/>
      <c r="I1" s="1053"/>
    </row>
    <row r="2" spans="1:13" ht="13.5">
      <c r="A2" s="312"/>
      <c r="B2" s="312"/>
      <c r="C2" s="312"/>
      <c r="D2" s="312"/>
      <c r="E2" s="312"/>
      <c r="F2" s="393"/>
      <c r="G2" s="393"/>
      <c r="H2" s="393"/>
      <c r="I2" s="393"/>
    </row>
    <row r="3" spans="1:13" ht="13.5">
      <c r="A3" s="313" t="s">
        <v>65</v>
      </c>
      <c r="B3" s="1054" t="s">
        <v>66</v>
      </c>
      <c r="C3" s="1055"/>
      <c r="D3" s="1055"/>
      <c r="E3" s="1055"/>
      <c r="F3" s="1056" t="s">
        <v>67</v>
      </c>
      <c r="G3" s="1057"/>
      <c r="H3" s="1057"/>
      <c r="I3" s="1057"/>
    </row>
    <row r="4" spans="1:13" ht="13.5">
      <c r="A4" s="1058" t="s">
        <v>68</v>
      </c>
      <c r="B4" s="1058"/>
      <c r="C4" s="1058"/>
      <c r="D4" s="1058"/>
      <c r="E4" s="1058"/>
      <c r="F4" s="1058"/>
      <c r="G4" s="1058"/>
      <c r="H4" s="1058"/>
      <c r="I4" s="1058"/>
    </row>
    <row r="5" spans="1:13" ht="13.15" customHeight="1">
      <c r="A5" s="1059">
        <v>1</v>
      </c>
      <c r="B5" s="1061" t="s">
        <v>69</v>
      </c>
      <c r="C5" s="1062"/>
      <c r="D5" s="1062"/>
      <c r="E5" s="1062"/>
      <c r="F5" s="1065" t="s">
        <v>70</v>
      </c>
      <c r="G5" s="1066"/>
      <c r="H5" s="1066"/>
      <c r="I5" s="1066"/>
    </row>
    <row r="6" spans="1:13" ht="21.75" customHeight="1">
      <c r="A6" s="1060"/>
      <c r="B6" s="1063"/>
      <c r="C6" s="1064"/>
      <c r="D6" s="1064"/>
      <c r="E6" s="1064"/>
      <c r="F6" s="1067"/>
      <c r="G6" s="1068"/>
      <c r="H6" s="1068"/>
      <c r="I6" s="1068"/>
      <c r="J6" s="441" t="s">
        <v>71</v>
      </c>
    </row>
    <row r="7" spans="1:13" ht="13.15" customHeight="1">
      <c r="A7" s="1059">
        <v>2</v>
      </c>
      <c r="B7" s="1070" t="s">
        <v>72</v>
      </c>
      <c r="C7" s="1071"/>
      <c r="D7" s="1071"/>
      <c r="E7" s="1072"/>
      <c r="F7" s="1076"/>
      <c r="G7" s="1077"/>
      <c r="H7" s="1077"/>
      <c r="I7" s="1077"/>
    </row>
    <row r="8" spans="1:13" ht="20.25" customHeight="1">
      <c r="A8" s="1069"/>
      <c r="B8" s="1073"/>
      <c r="C8" s="1074"/>
      <c r="D8" s="1074"/>
      <c r="E8" s="1075"/>
      <c r="F8" s="1078"/>
      <c r="G8" s="1079"/>
      <c r="H8" s="1079"/>
      <c r="I8" s="1079"/>
    </row>
    <row r="9" spans="1:13" s="456" customFormat="1" ht="13.15" customHeight="1">
      <c r="A9" s="1080">
        <v>3</v>
      </c>
      <c r="B9" s="1082" t="s">
        <v>73</v>
      </c>
      <c r="C9" s="1083"/>
      <c r="D9" s="1083"/>
      <c r="E9" s="1083"/>
      <c r="F9" s="1086" t="s">
        <v>74</v>
      </c>
      <c r="G9" s="1087"/>
      <c r="H9" s="1087"/>
      <c r="I9" s="1087"/>
      <c r="J9" s="455"/>
    </row>
    <row r="10" spans="1:13" s="456" customFormat="1" ht="13.15" customHeight="1">
      <c r="A10" s="1081"/>
      <c r="B10" s="1084"/>
      <c r="C10" s="1085"/>
      <c r="D10" s="1085"/>
      <c r="E10" s="1085"/>
      <c r="F10" s="1088"/>
      <c r="G10" s="1089"/>
      <c r="H10" s="1089"/>
      <c r="I10" s="1089"/>
      <c r="J10" s="455"/>
    </row>
    <row r="11" spans="1:13" ht="13.15" customHeight="1">
      <c r="A11" s="1059">
        <v>4</v>
      </c>
      <c r="B11" s="1096" t="s">
        <v>75</v>
      </c>
      <c r="C11" s="1062"/>
      <c r="D11" s="1062"/>
      <c r="E11" s="1097"/>
      <c r="F11" s="1065" t="s">
        <v>76</v>
      </c>
      <c r="G11" s="1066"/>
      <c r="H11" s="1066"/>
      <c r="I11" s="1066"/>
      <c r="J11" s="441" t="s">
        <v>71</v>
      </c>
      <c r="M11" s="316" t="s">
        <v>77</v>
      </c>
    </row>
    <row r="12" spans="1:13" ht="18" customHeight="1">
      <c r="A12" s="1060"/>
      <c r="B12" s="1063"/>
      <c r="C12" s="1064"/>
      <c r="D12" s="1064"/>
      <c r="E12" s="1098"/>
      <c r="F12" s="1067"/>
      <c r="G12" s="1068"/>
      <c r="H12" s="1068"/>
      <c r="I12" s="1068"/>
    </row>
    <row r="13" spans="1:13" ht="13.15" customHeight="1">
      <c r="A13" s="1099">
        <v>5</v>
      </c>
      <c r="B13" s="1101" t="s">
        <v>78</v>
      </c>
      <c r="C13" s="1102"/>
      <c r="D13" s="1102"/>
      <c r="E13" s="1103"/>
      <c r="F13" s="1086" t="s">
        <v>79</v>
      </c>
      <c r="G13" s="1087"/>
      <c r="H13" s="1087"/>
      <c r="I13" s="1087"/>
    </row>
    <row r="14" spans="1:13" ht="13.15" customHeight="1">
      <c r="A14" s="1100"/>
      <c r="B14" s="1104"/>
      <c r="C14" s="1105"/>
      <c r="D14" s="1105"/>
      <c r="E14" s="1106"/>
      <c r="F14" s="1088"/>
      <c r="G14" s="1089"/>
      <c r="H14" s="1089"/>
      <c r="I14" s="1089"/>
    </row>
    <row r="15" spans="1:13" ht="13.15" customHeight="1">
      <c r="A15" s="1107">
        <v>6</v>
      </c>
      <c r="B15" s="1070" t="s">
        <v>80</v>
      </c>
      <c r="C15" s="1071"/>
      <c r="D15" s="1071"/>
      <c r="E15" s="1072"/>
      <c r="F15" s="1109" t="s">
        <v>81</v>
      </c>
      <c r="G15" s="1110"/>
      <c r="H15" s="1110"/>
      <c r="I15" s="1110"/>
    </row>
    <row r="16" spans="1:13" ht="18" customHeight="1">
      <c r="A16" s="1108"/>
      <c r="B16" s="1073"/>
      <c r="C16" s="1074"/>
      <c r="D16" s="1074"/>
      <c r="E16" s="1075"/>
      <c r="F16" s="1111"/>
      <c r="G16" s="1112"/>
      <c r="H16" s="1112"/>
      <c r="I16" s="1112"/>
    </row>
    <row r="17" spans="1:10" ht="13.15" customHeight="1">
      <c r="A17" s="1059">
        <v>7</v>
      </c>
      <c r="B17" s="1113" t="s">
        <v>82</v>
      </c>
      <c r="C17" s="1114"/>
      <c r="D17" s="1114"/>
      <c r="E17" s="1115"/>
      <c r="F17" s="1065" t="s">
        <v>83</v>
      </c>
      <c r="G17" s="1066"/>
      <c r="H17" s="1066"/>
      <c r="I17" s="1066"/>
    </row>
    <row r="18" spans="1:10" ht="21" customHeight="1">
      <c r="A18" s="1060"/>
      <c r="B18" s="1116"/>
      <c r="C18" s="1117"/>
      <c r="D18" s="1117"/>
      <c r="E18" s="1118"/>
      <c r="F18" s="1067"/>
      <c r="G18" s="1068"/>
      <c r="H18" s="1068"/>
      <c r="I18" s="1068"/>
    </row>
    <row r="19" spans="1:10" ht="24.75" customHeight="1">
      <c r="A19" s="314">
        <v>8</v>
      </c>
      <c r="B19" s="1090" t="s">
        <v>78</v>
      </c>
      <c r="C19" s="1091"/>
      <c r="D19" s="1091"/>
      <c r="E19" s="1091"/>
      <c r="F19" s="1092" t="s">
        <v>84</v>
      </c>
      <c r="G19" s="1093"/>
      <c r="H19" s="1093"/>
      <c r="I19" s="1093"/>
    </row>
    <row r="20" spans="1:10" ht="13.15" customHeight="1">
      <c r="A20" s="1094">
        <v>9</v>
      </c>
      <c r="B20" s="1070" t="s">
        <v>85</v>
      </c>
      <c r="C20" s="1071"/>
      <c r="D20" s="1071"/>
      <c r="E20" s="1072"/>
      <c r="F20" s="1065" t="s">
        <v>86</v>
      </c>
      <c r="G20" s="1066"/>
      <c r="H20" s="1066"/>
      <c r="I20" s="1066"/>
      <c r="J20" s="441" t="s">
        <v>71</v>
      </c>
    </row>
    <row r="21" spans="1:10" ht="13.15" customHeight="1">
      <c r="A21" s="1095"/>
      <c r="B21" s="1073"/>
      <c r="C21" s="1074"/>
      <c r="D21" s="1074"/>
      <c r="E21" s="1075"/>
      <c r="F21" s="1067"/>
      <c r="G21" s="1068"/>
      <c r="H21" s="1068"/>
      <c r="I21" s="1068"/>
    </row>
    <row r="22" spans="1:10" ht="13.5">
      <c r="A22" s="1058" t="s">
        <v>87</v>
      </c>
      <c r="B22" s="1058"/>
      <c r="C22" s="1058"/>
      <c r="D22" s="1058"/>
      <c r="E22" s="1058"/>
      <c r="F22" s="1058"/>
      <c r="G22" s="1058"/>
      <c r="H22" s="1058"/>
      <c r="I22" s="1058"/>
    </row>
    <row r="23" spans="1:10" ht="21" customHeight="1">
      <c r="A23" s="314">
        <v>1</v>
      </c>
      <c r="B23" s="1090" t="s">
        <v>88</v>
      </c>
      <c r="C23" s="1091"/>
      <c r="D23" s="1091"/>
      <c r="E23" s="1119"/>
      <c r="F23" s="1092" t="s">
        <v>89</v>
      </c>
      <c r="G23" s="1093"/>
      <c r="H23" s="1093"/>
      <c r="I23" s="1093"/>
    </row>
    <row r="24" spans="1:10" ht="21" customHeight="1">
      <c r="A24" s="314">
        <v>2</v>
      </c>
      <c r="B24" s="1090" t="s">
        <v>8</v>
      </c>
      <c r="C24" s="1091"/>
      <c r="D24" s="1091"/>
      <c r="E24" s="1119"/>
      <c r="F24" s="1120" t="s">
        <v>90</v>
      </c>
      <c r="G24" s="1121"/>
      <c r="H24" s="1121"/>
      <c r="I24" s="1121"/>
    </row>
    <row r="25" spans="1:10" ht="21" customHeight="1">
      <c r="A25" s="314">
        <v>3</v>
      </c>
      <c r="B25" s="1090" t="s">
        <v>91</v>
      </c>
      <c r="C25" s="1091"/>
      <c r="D25" s="1091"/>
      <c r="E25" s="1119"/>
      <c r="F25" s="1122" t="s">
        <v>92</v>
      </c>
      <c r="G25" s="1123"/>
      <c r="H25" s="1123"/>
      <c r="I25" s="1123"/>
    </row>
    <row r="26" spans="1:10" ht="21" customHeight="1">
      <c r="A26" s="314">
        <v>4</v>
      </c>
      <c r="B26" s="1127" t="s">
        <v>93</v>
      </c>
      <c r="C26" s="1128"/>
      <c r="D26" s="1128"/>
      <c r="E26" s="1129"/>
      <c r="F26" s="1130" t="s">
        <v>94</v>
      </c>
      <c r="G26" s="1131"/>
      <c r="H26" s="1131"/>
      <c r="I26" s="1131"/>
      <c r="J26" s="441" t="s">
        <v>95</v>
      </c>
    </row>
    <row r="27" spans="1:10" ht="21" customHeight="1">
      <c r="A27" s="315">
        <v>5</v>
      </c>
      <c r="B27" s="1132" t="s">
        <v>96</v>
      </c>
      <c r="C27" s="1133"/>
      <c r="D27" s="1133"/>
      <c r="E27" s="1134"/>
      <c r="F27" s="1092" t="s">
        <v>97</v>
      </c>
      <c r="G27" s="1093"/>
      <c r="H27" s="1093"/>
      <c r="I27" s="1093"/>
    </row>
    <row r="28" spans="1:10" ht="21" customHeight="1">
      <c r="A28" s="315">
        <v>6</v>
      </c>
      <c r="B28" s="1132" t="s">
        <v>98</v>
      </c>
      <c r="C28" s="1133"/>
      <c r="D28" s="1133"/>
      <c r="E28" s="1134"/>
      <c r="F28" s="1092" t="s">
        <v>99</v>
      </c>
      <c r="G28" s="1093"/>
      <c r="H28" s="1093"/>
      <c r="I28" s="1093"/>
    </row>
    <row r="29" spans="1:10" ht="13.5">
      <c r="A29" s="1058" t="s">
        <v>100</v>
      </c>
      <c r="B29" s="1058"/>
      <c r="C29" s="1058"/>
      <c r="D29" s="1058"/>
      <c r="E29" s="1058"/>
      <c r="F29" s="1058"/>
      <c r="G29" s="1058"/>
      <c r="H29" s="1058"/>
      <c r="I29" s="1058"/>
      <c r="J29" s="442" t="s">
        <v>101</v>
      </c>
    </row>
    <row r="30" spans="1:10" ht="22.5" customHeight="1">
      <c r="A30" s="314">
        <v>1</v>
      </c>
      <c r="B30" s="1124" t="s">
        <v>69</v>
      </c>
      <c r="C30" s="1125"/>
      <c r="D30" s="1125"/>
      <c r="E30" s="1126"/>
      <c r="F30" s="1092" t="s">
        <v>102</v>
      </c>
      <c r="G30" s="1093"/>
      <c r="H30" s="1093"/>
      <c r="I30" s="1093"/>
    </row>
    <row r="31" spans="1:10" ht="22.5" customHeight="1">
      <c r="A31" s="315">
        <v>2</v>
      </c>
      <c r="B31" s="1124" t="s">
        <v>103</v>
      </c>
      <c r="C31" s="1125"/>
      <c r="D31" s="1125"/>
      <c r="E31" s="1126"/>
      <c r="F31" s="1092" t="s">
        <v>104</v>
      </c>
      <c r="G31" s="1093"/>
      <c r="H31" s="1093"/>
      <c r="I31" s="1093"/>
    </row>
    <row r="32" spans="1:10" ht="22.5" customHeight="1">
      <c r="A32" s="315">
        <v>3</v>
      </c>
      <c r="B32" s="1124" t="s">
        <v>105</v>
      </c>
      <c r="C32" s="1125"/>
      <c r="D32" s="1125"/>
      <c r="E32" s="1126"/>
      <c r="F32" s="1092" t="s">
        <v>106</v>
      </c>
      <c r="G32" s="1093"/>
      <c r="H32" s="1093"/>
      <c r="I32" s="1093"/>
    </row>
    <row r="33" spans="1:10" ht="22.5" customHeight="1">
      <c r="A33" s="315">
        <v>4</v>
      </c>
      <c r="B33" s="1124" t="s">
        <v>107</v>
      </c>
      <c r="C33" s="1125"/>
      <c r="D33" s="1125"/>
      <c r="E33" s="1126"/>
      <c r="F33" s="1092" t="s">
        <v>108</v>
      </c>
      <c r="G33" s="1093"/>
      <c r="H33" s="1093"/>
      <c r="I33" s="1093"/>
    </row>
    <row r="34" spans="1:10" ht="13.5">
      <c r="A34" s="1058" t="s">
        <v>109</v>
      </c>
      <c r="B34" s="1058"/>
      <c r="C34" s="1058"/>
      <c r="D34" s="1058"/>
      <c r="E34" s="1058"/>
      <c r="F34" s="1058"/>
      <c r="G34" s="1058"/>
      <c r="H34" s="1058"/>
      <c r="I34" s="1058"/>
      <c r="J34" s="441" t="s">
        <v>110</v>
      </c>
    </row>
    <row r="35" spans="1:10" ht="22.5" customHeight="1">
      <c r="A35" s="315">
        <v>1</v>
      </c>
      <c r="B35" s="1124" t="s">
        <v>88</v>
      </c>
      <c r="C35" s="1125"/>
      <c r="D35" s="1125"/>
      <c r="E35" s="1126"/>
      <c r="F35" s="1092" t="s">
        <v>111</v>
      </c>
      <c r="G35" s="1093"/>
      <c r="H35" s="1093"/>
      <c r="I35" s="1093"/>
    </row>
    <row r="36" spans="1:10" ht="22.5" customHeight="1">
      <c r="A36" s="315">
        <v>2</v>
      </c>
      <c r="B36" s="1124" t="s">
        <v>8</v>
      </c>
      <c r="C36" s="1125"/>
      <c r="D36" s="1125"/>
      <c r="E36" s="1126"/>
      <c r="F36" s="1092" t="s">
        <v>112</v>
      </c>
      <c r="G36" s="1093"/>
      <c r="H36" s="1093"/>
      <c r="I36" s="1093"/>
    </row>
    <row r="37" spans="1:10" ht="22.5" customHeight="1">
      <c r="A37" s="315">
        <v>3</v>
      </c>
      <c r="B37" s="1124" t="s">
        <v>113</v>
      </c>
      <c r="C37" s="1125"/>
      <c r="D37" s="1125"/>
      <c r="E37" s="1126"/>
      <c r="F37" s="1092" t="s">
        <v>114</v>
      </c>
      <c r="G37" s="1093"/>
      <c r="H37" s="1093"/>
      <c r="I37" s="1093"/>
    </row>
    <row r="38" spans="1:10" ht="22.5" customHeight="1">
      <c r="A38" s="315">
        <v>4</v>
      </c>
      <c r="B38" s="1124" t="s">
        <v>115</v>
      </c>
      <c r="C38" s="1125"/>
      <c r="D38" s="1125"/>
      <c r="E38" s="1126"/>
      <c r="F38" s="1092" t="s">
        <v>116</v>
      </c>
      <c r="G38" s="1093"/>
      <c r="H38" s="1093"/>
      <c r="I38" s="1093"/>
    </row>
  </sheetData>
  <mergeCells count="61">
    <mergeCell ref="B38:E38"/>
    <mergeCell ref="F38:I38"/>
    <mergeCell ref="B33:E33"/>
    <mergeCell ref="F33:I33"/>
    <mergeCell ref="A34:I34"/>
    <mergeCell ref="B35:E35"/>
    <mergeCell ref="F35:I35"/>
    <mergeCell ref="B36:E36"/>
    <mergeCell ref="F36:I36"/>
    <mergeCell ref="B37:E37"/>
    <mergeCell ref="F37:I37"/>
    <mergeCell ref="B25:E25"/>
    <mergeCell ref="F25:I25"/>
    <mergeCell ref="B32:E32"/>
    <mergeCell ref="F32:I32"/>
    <mergeCell ref="B26:E26"/>
    <mergeCell ref="F26:I26"/>
    <mergeCell ref="B27:E27"/>
    <mergeCell ref="F27:I27"/>
    <mergeCell ref="B28:E28"/>
    <mergeCell ref="F28:I28"/>
    <mergeCell ref="A29:I29"/>
    <mergeCell ref="B30:E30"/>
    <mergeCell ref="F30:I30"/>
    <mergeCell ref="B31:E31"/>
    <mergeCell ref="F31:I31"/>
    <mergeCell ref="F20:I21"/>
    <mergeCell ref="B23:E23"/>
    <mergeCell ref="F23:I23"/>
    <mergeCell ref="B24:E24"/>
    <mergeCell ref="F24:I24"/>
    <mergeCell ref="A22:I22"/>
    <mergeCell ref="B19:E19"/>
    <mergeCell ref="F19:I19"/>
    <mergeCell ref="A20:A21"/>
    <mergeCell ref="A11:A12"/>
    <mergeCell ref="B11:E12"/>
    <mergeCell ref="F11:I12"/>
    <mergeCell ref="A13:A14"/>
    <mergeCell ref="B13:E14"/>
    <mergeCell ref="F13:I14"/>
    <mergeCell ref="A15:A16"/>
    <mergeCell ref="B15:E16"/>
    <mergeCell ref="F15:I16"/>
    <mergeCell ref="A17:A18"/>
    <mergeCell ref="B17:E18"/>
    <mergeCell ref="F17:I18"/>
    <mergeCell ref="B20:E21"/>
    <mergeCell ref="A7:A8"/>
    <mergeCell ref="B7:E8"/>
    <mergeCell ref="F7:I8"/>
    <mergeCell ref="A9:A10"/>
    <mergeCell ref="B9:E10"/>
    <mergeCell ref="F9:I10"/>
    <mergeCell ref="A1:I1"/>
    <mergeCell ref="B3:E3"/>
    <mergeCell ref="F3:I3"/>
    <mergeCell ref="A4:I4"/>
    <mergeCell ref="A5:A6"/>
    <mergeCell ref="B5:E6"/>
    <mergeCell ref="F5:I6"/>
  </mergeCells>
  <pageMargins left="0.70866141732283472" right="0.26" top="0.35" bottom="0.43" header="0.31496062992125984" footer="0.31496062992125984"/>
  <pageSetup paperSize="9" scale="72" fitToHeight="2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A1330E-E052-4D8D-8EE2-876CE02CE513}">
  <sheetPr codeName="Folha5">
    <tabColor theme="4" tint="-0.499984740745262"/>
    <pageSetUpPr fitToPage="1"/>
  </sheetPr>
  <dimension ref="A1:BF62"/>
  <sheetViews>
    <sheetView showGridLines="0" showZeros="0" zoomScaleNormal="100" zoomScaleSheetLayoutView="30" workbookViewId="0">
      <pane xSplit="1" ySplit="6" topLeftCell="B7" activePane="bottomRight" state="frozen"/>
      <selection pane="topRight" activeCell="B1" sqref="B1"/>
      <selection pane="bottomLeft" activeCell="A9" sqref="A9"/>
      <selection pane="bottomRight" activeCell="BA5" sqref="BA5:BD5"/>
    </sheetView>
  </sheetViews>
  <sheetFormatPr defaultColWidth="8.7109375" defaultRowHeight="12.75" customHeight="1"/>
  <cols>
    <col min="1" max="1" width="0.85546875" style="107" customWidth="1"/>
    <col min="2" max="2" width="3.85546875" style="103" customWidth="1"/>
    <col min="3" max="3" width="1.140625" style="119" customWidth="1"/>
    <col min="4" max="5" width="1.7109375" style="119" customWidth="1"/>
    <col min="6" max="6" width="2.7109375" style="119" customWidth="1"/>
    <col min="7" max="8" width="1.7109375" style="119" customWidth="1"/>
    <col min="9" max="9" width="3.140625" style="119" customWidth="1"/>
    <col min="10" max="13" width="1.7109375" style="119" customWidth="1"/>
    <col min="14" max="14" width="2.28515625" style="119" customWidth="1"/>
    <col min="15" max="16" width="1.7109375" style="119" customWidth="1"/>
    <col min="17" max="17" width="2.85546875" style="119" customWidth="1"/>
    <col min="18" max="18" width="1.42578125" style="119" customWidth="1"/>
    <col min="19" max="19" width="2.42578125" style="119" customWidth="1"/>
    <col min="20" max="22" width="1.7109375" style="119" customWidth="1"/>
    <col min="23" max="23" width="3.7109375" style="119" customWidth="1"/>
    <col min="24" max="28" width="1.7109375" style="119" customWidth="1"/>
    <col min="29" max="29" width="6" style="119" customWidth="1"/>
    <col min="30" max="30" width="4.42578125" style="119" customWidth="1"/>
    <col min="31" max="31" width="1.7109375" style="119" customWidth="1"/>
    <col min="32" max="32" width="3" style="119" customWidth="1"/>
    <col min="33" max="33" width="3.140625" style="119" customWidth="1"/>
    <col min="34" max="34" width="2.7109375" style="119" customWidth="1"/>
    <col min="35" max="35" width="3.140625" style="119" customWidth="1"/>
    <col min="36" max="36" width="2.7109375" style="119" customWidth="1"/>
    <col min="37" max="37" width="4.140625" style="119" customWidth="1"/>
    <col min="38" max="38" width="4" style="119" customWidth="1"/>
    <col min="39" max="39" width="5.140625" style="119" customWidth="1"/>
    <col min="40" max="40" width="7.140625" style="119" customWidth="1"/>
    <col min="41" max="41" width="4.85546875" style="119" customWidth="1"/>
    <col min="42" max="42" width="5" style="119" customWidth="1"/>
    <col min="43" max="43" width="4.7109375" style="119" customWidth="1"/>
    <col min="44" max="44" width="1.7109375" style="119" customWidth="1"/>
    <col min="45" max="45" width="4.5703125" style="119" customWidth="1"/>
    <col min="46" max="46" width="7.7109375" style="119" customWidth="1"/>
    <col min="47" max="47" width="2.7109375" style="119" customWidth="1"/>
    <col min="48" max="48" width="5.28515625" style="119" customWidth="1"/>
    <col min="49" max="49" width="4" style="119" customWidth="1"/>
    <col min="50" max="50" width="4.85546875" style="119" customWidth="1"/>
    <col min="51" max="51" width="3.28515625" style="119" customWidth="1"/>
    <col min="52" max="52" width="2.28515625" style="119" customWidth="1"/>
    <col min="53" max="53" width="3.5703125" style="119" customWidth="1"/>
    <col min="54" max="54" width="2.28515625" style="119" customWidth="1"/>
    <col min="55" max="55" width="6.85546875" style="119" customWidth="1"/>
    <col min="56" max="56" width="8.85546875" style="119" customWidth="1"/>
    <col min="57" max="57" width="0.7109375" style="119" customWidth="1"/>
    <col min="58" max="16384" width="8.7109375" style="104"/>
  </cols>
  <sheetData>
    <row r="1" spans="2:58" s="102" customFormat="1" ht="4.5" customHeight="1" thickBot="1">
      <c r="B1" s="860"/>
      <c r="C1" s="860"/>
      <c r="D1" s="860"/>
      <c r="E1" s="860"/>
      <c r="F1" s="860"/>
      <c r="G1" s="860"/>
      <c r="H1" s="860"/>
      <c r="I1" s="860"/>
      <c r="J1" s="860"/>
      <c r="K1" s="860"/>
      <c r="L1" s="860"/>
      <c r="M1" s="860"/>
      <c r="N1" s="860"/>
      <c r="O1" s="860"/>
      <c r="P1" s="860"/>
      <c r="Q1" s="860"/>
      <c r="R1" s="860"/>
      <c r="S1" s="860"/>
      <c r="T1" s="860"/>
      <c r="U1" s="860"/>
      <c r="V1" s="860"/>
      <c r="W1" s="860"/>
      <c r="X1" s="860"/>
      <c r="Y1" s="860"/>
      <c r="Z1" s="860"/>
      <c r="AA1" s="860"/>
      <c r="AB1" s="860"/>
      <c r="AC1" s="860"/>
      <c r="AD1" s="860"/>
      <c r="AE1" s="860"/>
      <c r="AF1" s="860"/>
      <c r="AG1" s="860"/>
      <c r="AH1" s="860"/>
      <c r="AI1" s="860"/>
      <c r="AJ1" s="860"/>
      <c r="AK1" s="860"/>
      <c r="AL1" s="860"/>
      <c r="AM1" s="860"/>
      <c r="AN1" s="860"/>
      <c r="AO1" s="860"/>
      <c r="AP1" s="860"/>
      <c r="AQ1" s="860"/>
      <c r="AR1" s="860"/>
      <c r="AS1" s="860"/>
      <c r="AT1" s="860"/>
      <c r="AU1" s="860"/>
      <c r="AV1" s="860"/>
      <c r="AW1" s="860"/>
      <c r="AX1" s="860"/>
      <c r="AY1" s="860"/>
      <c r="AZ1" s="860"/>
      <c r="BA1" s="860"/>
      <c r="BB1" s="860"/>
      <c r="BC1" s="860"/>
      <c r="BD1" s="860"/>
      <c r="BE1" s="860"/>
    </row>
    <row r="2" spans="2:58" ht="21.75" customHeight="1">
      <c r="B2" s="181"/>
      <c r="C2" s="182"/>
      <c r="D2" s="182"/>
      <c r="E2" s="182"/>
      <c r="F2" s="182"/>
      <c r="G2" s="182"/>
      <c r="H2" s="182"/>
      <c r="I2" s="182"/>
      <c r="J2" s="182"/>
      <c r="K2" s="183"/>
      <c r="L2" s="183"/>
      <c r="M2" s="183"/>
      <c r="N2" s="183"/>
      <c r="O2" s="183"/>
      <c r="P2" s="183"/>
      <c r="Q2" s="1231" t="s">
        <v>117</v>
      </c>
      <c r="R2" s="1231"/>
      <c r="S2" s="1231"/>
      <c r="T2" s="1231"/>
      <c r="U2" s="1231"/>
      <c r="V2" s="1231"/>
      <c r="W2" s="1231"/>
      <c r="X2" s="1231"/>
      <c r="Y2" s="1231"/>
      <c r="Z2" s="1231"/>
      <c r="AA2" s="1231"/>
      <c r="AB2" s="1231"/>
      <c r="AC2" s="1231"/>
      <c r="AD2" s="1231"/>
      <c r="AE2" s="1231"/>
      <c r="AF2" s="1231"/>
      <c r="AG2" s="1231"/>
      <c r="AH2" s="1231"/>
      <c r="AI2" s="1231"/>
      <c r="AJ2" s="1231"/>
      <c r="AK2" s="1231"/>
      <c r="AL2" s="1231"/>
      <c r="AM2" s="1231"/>
      <c r="AN2" s="1231"/>
      <c r="AO2" s="1231"/>
      <c r="AP2" s="1231"/>
      <c r="AQ2" s="1231"/>
      <c r="AR2" s="1231"/>
      <c r="AS2" s="1231"/>
      <c r="AT2" s="1231"/>
      <c r="AU2" s="1231"/>
      <c r="AV2" s="1231"/>
      <c r="AW2" s="1231"/>
      <c r="AX2" s="1231"/>
      <c r="AY2" s="1231"/>
      <c r="AZ2" s="869" t="s">
        <v>118</v>
      </c>
      <c r="BA2" s="869"/>
      <c r="BB2" s="869"/>
      <c r="BC2" s="869"/>
      <c r="BD2" s="438" t="e">
        <f>'PAG. MENSAL - IK'!#REF!</f>
        <v>#REF!</v>
      </c>
      <c r="BE2" s="435"/>
      <c r="BF2" s="392"/>
    </row>
    <row r="3" spans="2:58" s="106" customFormat="1" ht="10.5" customHeight="1">
      <c r="B3" s="184"/>
      <c r="C3" s="185"/>
      <c r="D3" s="185"/>
      <c r="E3" s="185"/>
      <c r="F3" s="185"/>
      <c r="G3" s="185"/>
      <c r="H3" s="185"/>
      <c r="I3" s="185"/>
      <c r="J3" s="185"/>
      <c r="K3" s="185"/>
      <c r="L3" s="185"/>
      <c r="M3" s="185"/>
      <c r="N3" s="185"/>
      <c r="O3" s="185"/>
      <c r="P3" s="185"/>
      <c r="Q3" s="1232"/>
      <c r="R3" s="1232"/>
      <c r="S3" s="1232"/>
      <c r="T3" s="1232"/>
      <c r="U3" s="1232"/>
      <c r="V3" s="1232"/>
      <c r="W3" s="1232"/>
      <c r="X3" s="1232"/>
      <c r="Y3" s="1232"/>
      <c r="Z3" s="1232"/>
      <c r="AA3" s="1232"/>
      <c r="AB3" s="1232"/>
      <c r="AC3" s="1232"/>
      <c r="AD3" s="1232"/>
      <c r="AE3" s="1232"/>
      <c r="AF3" s="1232"/>
      <c r="AG3" s="1232"/>
      <c r="AH3" s="1232"/>
      <c r="AI3" s="1232"/>
      <c r="AJ3" s="1232"/>
      <c r="AK3" s="1232"/>
      <c r="AL3" s="1232"/>
      <c r="AM3" s="1232"/>
      <c r="AN3" s="1232"/>
      <c r="AO3" s="1232"/>
      <c r="AP3" s="1232"/>
      <c r="AQ3" s="1232"/>
      <c r="AR3" s="1232"/>
      <c r="AS3" s="1232"/>
      <c r="AT3" s="1232"/>
      <c r="AU3" s="1232"/>
      <c r="AV3" s="1232"/>
      <c r="AW3" s="1232"/>
      <c r="AX3" s="1232"/>
      <c r="AY3" s="1232"/>
      <c r="AZ3" s="437"/>
      <c r="BA3" s="1233" t="s">
        <v>119</v>
      </c>
      <c r="BB3" s="1027"/>
      <c r="BC3" s="1027"/>
      <c r="BD3" s="1234" t="s">
        <v>1</v>
      </c>
      <c r="BE3" s="436"/>
    </row>
    <row r="4" spans="2:58" ht="17.25" customHeight="1">
      <c r="B4" s="861"/>
      <c r="C4" s="862"/>
      <c r="D4" s="862"/>
      <c r="E4" s="862"/>
      <c r="F4" s="862"/>
      <c r="G4" s="862"/>
      <c r="H4" s="862"/>
      <c r="I4" s="862"/>
      <c r="J4" s="862"/>
      <c r="K4" s="862"/>
      <c r="L4" s="862"/>
      <c r="M4" s="862"/>
      <c r="N4" s="862"/>
      <c r="O4" s="862"/>
      <c r="P4" s="862"/>
      <c r="Q4" s="862"/>
      <c r="R4" s="863" t="s">
        <v>120</v>
      </c>
      <c r="S4" s="863"/>
      <c r="T4" s="863"/>
      <c r="U4" s="863"/>
      <c r="V4" s="863"/>
      <c r="W4" s="863"/>
      <c r="X4" s="863"/>
      <c r="Y4" s="863"/>
      <c r="Z4" s="863"/>
      <c r="AA4" s="863"/>
      <c r="AB4" s="863"/>
      <c r="AC4" s="863"/>
      <c r="AD4" s="863"/>
      <c r="AE4" s="863"/>
      <c r="AF4" s="863"/>
      <c r="AG4" s="863"/>
      <c r="AH4" s="863"/>
      <c r="AI4" s="863"/>
      <c r="AJ4" s="863"/>
      <c r="AK4" s="863"/>
      <c r="AL4" s="863"/>
      <c r="AM4" s="863"/>
      <c r="AN4" s="863"/>
      <c r="AO4" s="863"/>
      <c r="AP4" s="863"/>
      <c r="AQ4" s="863"/>
      <c r="AR4" s="863"/>
      <c r="AS4" s="863"/>
      <c r="AT4" s="863"/>
      <c r="AU4" s="863"/>
      <c r="AV4" s="863"/>
      <c r="AW4" s="863"/>
      <c r="AX4" s="863"/>
      <c r="AY4" s="186"/>
      <c r="AZ4" s="186"/>
      <c r="BA4" s="1027"/>
      <c r="BB4" s="1027"/>
      <c r="BC4" s="1027"/>
      <c r="BD4" s="1234"/>
      <c r="BE4" s="187"/>
      <c r="BF4" s="103"/>
    </row>
    <row r="5" spans="2:58" s="109" customFormat="1" ht="25.5" customHeight="1">
      <c r="B5" s="1226" t="str">
        <f>IF('PAG. MENSAL - IK'!B5="","",'PAG. MENSAL - IK'!B5)</f>
        <v/>
      </c>
      <c r="C5" s="1227"/>
      <c r="D5" s="1227"/>
      <c r="E5" s="1227"/>
      <c r="F5" s="1227"/>
      <c r="G5" s="1227"/>
      <c r="H5" s="1227"/>
      <c r="I5" s="1227"/>
      <c r="J5" s="1227"/>
      <c r="K5" s="1227"/>
      <c r="L5" s="1227"/>
      <c r="M5" s="1227"/>
      <c r="N5" s="1227"/>
      <c r="O5" s="1227"/>
      <c r="P5" s="1227"/>
      <c r="Q5" s="1227"/>
      <c r="R5" s="1227"/>
      <c r="S5" s="1227"/>
      <c r="T5" s="1228" t="str">
        <f>UPPER("Incentivo financeiro extraordinário à manutenção dos postos de trabalho e aos trabalhadores independentes")</f>
        <v>INCENTIVO FINANCEIRO EXTRAORDINÁRIO À MANUTENÇÃO DOS POSTOS DE TRABALHO E AOS TRABALHADORES INDEPENDENTES</v>
      </c>
      <c r="U5" s="1229"/>
      <c r="V5" s="1229"/>
      <c r="W5" s="1229"/>
      <c r="X5" s="1229"/>
      <c r="Y5" s="1229"/>
      <c r="Z5" s="1229"/>
      <c r="AA5" s="1229"/>
      <c r="AB5" s="1229"/>
      <c r="AC5" s="1229"/>
      <c r="AD5" s="1229"/>
      <c r="AE5" s="1229"/>
      <c r="AF5" s="1229"/>
      <c r="AG5" s="1229"/>
      <c r="AH5" s="1229"/>
      <c r="AI5" s="1229"/>
      <c r="AJ5" s="1229"/>
      <c r="AK5" s="1229"/>
      <c r="AL5" s="1229"/>
      <c r="AM5" s="1229"/>
      <c r="AN5" s="1229"/>
      <c r="AO5" s="1229"/>
      <c r="AP5" s="1229"/>
      <c r="AQ5" s="1229"/>
      <c r="AR5" s="1229"/>
      <c r="AS5" s="1229"/>
      <c r="AT5" s="1229"/>
      <c r="AU5" s="1229"/>
      <c r="AV5" s="1229"/>
      <c r="AW5" s="1229"/>
      <c r="AX5" s="1229"/>
      <c r="AY5" s="1229"/>
      <c r="AZ5" s="1229"/>
      <c r="BA5" s="1225"/>
      <c r="BB5" s="1225"/>
      <c r="BC5" s="1225"/>
      <c r="BD5" s="1225"/>
      <c r="BE5" s="188"/>
      <c r="BF5" s="108"/>
    </row>
    <row r="6" spans="2:58" ht="3" customHeight="1" thickBot="1">
      <c r="B6" s="189"/>
      <c r="C6" s="190"/>
      <c r="D6" s="1230"/>
      <c r="E6" s="1230"/>
      <c r="F6" s="1230"/>
      <c r="G6" s="191"/>
      <c r="H6" s="191"/>
      <c r="I6" s="191"/>
      <c r="J6" s="191"/>
      <c r="K6" s="191"/>
      <c r="L6" s="191"/>
      <c r="M6" s="192"/>
      <c r="N6" s="191"/>
      <c r="O6" s="191"/>
      <c r="P6" s="191"/>
      <c r="Q6" s="191"/>
      <c r="R6" s="191"/>
      <c r="S6" s="191"/>
      <c r="T6" s="191"/>
      <c r="U6" s="191"/>
      <c r="V6" s="191"/>
      <c r="W6" s="191"/>
      <c r="X6" s="191"/>
      <c r="Y6" s="191"/>
      <c r="Z6" s="191"/>
      <c r="AA6" s="191"/>
      <c r="AB6" s="191"/>
      <c r="AC6" s="191"/>
      <c r="AD6" s="191"/>
      <c r="AE6" s="191"/>
      <c r="AF6" s="191"/>
      <c r="AG6" s="191"/>
      <c r="AH6" s="191"/>
      <c r="AI6" s="191"/>
      <c r="AJ6" s="193"/>
      <c r="AK6" s="193"/>
      <c r="AL6" s="193"/>
      <c r="AM6" s="193"/>
      <c r="AN6" s="193"/>
      <c r="AO6" s="193"/>
      <c r="AP6" s="193"/>
      <c r="AQ6" s="193"/>
      <c r="AR6" s="193"/>
      <c r="AS6" s="193"/>
      <c r="AT6" s="193"/>
      <c r="AU6" s="193"/>
      <c r="AV6" s="193"/>
      <c r="AW6" s="193"/>
      <c r="AX6" s="194"/>
      <c r="AY6" s="194"/>
      <c r="AZ6" s="194"/>
      <c r="BA6" s="194"/>
      <c r="BB6" s="194"/>
      <c r="BC6" s="194"/>
      <c r="BD6" s="194"/>
      <c r="BE6" s="195"/>
      <c r="BF6" s="110"/>
    </row>
    <row r="7" spans="2:58" ht="18" customHeight="1">
      <c r="B7" s="127"/>
      <c r="C7" s="112"/>
      <c r="D7" s="112"/>
      <c r="E7" s="112"/>
      <c r="F7" s="112"/>
      <c r="G7" s="112"/>
      <c r="H7" s="112"/>
      <c r="I7" s="112"/>
      <c r="J7" s="112"/>
      <c r="K7" s="112"/>
      <c r="L7" s="112"/>
      <c r="M7" s="112"/>
      <c r="N7" s="112"/>
      <c r="O7" s="112"/>
      <c r="P7" s="112"/>
      <c r="Q7" s="112"/>
      <c r="R7" s="111"/>
      <c r="S7" s="111"/>
      <c r="T7" s="111"/>
      <c r="U7" s="111"/>
      <c r="V7" s="111"/>
      <c r="W7" s="111"/>
      <c r="X7" s="111"/>
      <c r="Y7" s="111"/>
      <c r="Z7" s="283"/>
      <c r="AA7" s="112"/>
      <c r="AB7" s="111"/>
      <c r="AC7" s="111"/>
      <c r="AD7" s="111"/>
      <c r="AE7" s="111"/>
      <c r="AF7" s="111"/>
      <c r="AG7" s="111"/>
      <c r="AH7" s="111"/>
      <c r="AI7" s="111"/>
      <c r="AJ7" s="111"/>
      <c r="AK7" s="111"/>
      <c r="AL7" s="111"/>
      <c r="AM7" s="112"/>
      <c r="AN7" s="112"/>
      <c r="AO7" s="112"/>
      <c r="AP7" s="112"/>
      <c r="AQ7" s="112"/>
      <c r="AR7" s="112"/>
      <c r="AS7" s="112"/>
      <c r="AT7" s="112"/>
      <c r="AU7" s="112"/>
      <c r="AV7" s="112"/>
      <c r="AW7" s="112"/>
      <c r="AX7" s="113"/>
      <c r="AY7" s="113"/>
      <c r="AZ7" s="113"/>
      <c r="BA7" s="113"/>
      <c r="BB7" s="113"/>
      <c r="BC7" s="113"/>
      <c r="BD7" s="113"/>
      <c r="BE7" s="113"/>
    </row>
    <row r="8" spans="2:58" ht="25.5" customHeight="1">
      <c r="B8" s="196" t="s">
        <v>3</v>
      </c>
      <c r="C8" s="1020" t="s">
        <v>57</v>
      </c>
      <c r="D8" s="1020"/>
      <c r="E8" s="1020"/>
      <c r="F8" s="1020"/>
      <c r="G8" s="1020"/>
      <c r="H8" s="1020"/>
      <c r="I8" s="1020"/>
      <c r="J8" s="1020"/>
      <c r="K8" s="1020"/>
      <c r="L8" s="1020"/>
      <c r="M8" s="1020"/>
      <c r="N8" s="1020"/>
      <c r="O8" s="1020"/>
      <c r="P8" s="1020"/>
      <c r="Q8" s="1020"/>
      <c r="R8" s="1020"/>
      <c r="S8" s="1020"/>
      <c r="T8" s="1020"/>
      <c r="U8" s="1020"/>
      <c r="V8" s="1020"/>
      <c r="W8" s="1020"/>
      <c r="X8" s="1020"/>
      <c r="Y8" s="1020"/>
      <c r="Z8" s="1020"/>
      <c r="AA8" s="1020"/>
      <c r="AB8" s="1020"/>
      <c r="AC8" s="1020"/>
      <c r="AD8" s="1020"/>
      <c r="AE8" s="1020"/>
      <c r="AF8" s="1020"/>
      <c r="AG8" s="1020"/>
      <c r="AH8" s="1020"/>
      <c r="AI8" s="1020"/>
      <c r="AJ8" s="1020"/>
      <c r="AK8" s="1020"/>
      <c r="AL8" s="1020"/>
      <c r="AM8" s="1020"/>
      <c r="AN8" s="1020"/>
      <c r="AO8" s="1020"/>
      <c r="AP8" s="1020"/>
      <c r="AQ8" s="1020"/>
      <c r="AR8" s="1020"/>
      <c r="AS8" s="1020"/>
      <c r="AT8" s="1020"/>
      <c r="AU8" s="1020"/>
      <c r="AV8" s="1020"/>
      <c r="AW8" s="1020"/>
      <c r="AX8" s="1020"/>
      <c r="AY8" s="1020"/>
      <c r="AZ8" s="1020"/>
      <c r="BA8" s="1020"/>
      <c r="BB8" s="1020"/>
      <c r="BC8" s="1020"/>
      <c r="BD8" s="1020"/>
      <c r="BE8" s="1216"/>
    </row>
    <row r="9" spans="2:58" ht="7.15" customHeight="1">
      <c r="B9" s="197"/>
      <c r="C9" s="114"/>
      <c r="D9" s="114"/>
      <c r="E9" s="114"/>
      <c r="F9" s="114"/>
      <c r="G9" s="114"/>
      <c r="H9" s="114"/>
      <c r="I9" s="114"/>
      <c r="J9" s="114"/>
      <c r="K9" s="114"/>
      <c r="L9" s="114"/>
      <c r="M9" s="114"/>
      <c r="N9" s="114"/>
      <c r="O9" s="114"/>
      <c r="P9" s="114"/>
      <c r="Q9" s="114"/>
      <c r="R9" s="114"/>
      <c r="S9" s="114"/>
      <c r="T9" s="115"/>
      <c r="U9" s="116"/>
      <c r="V9" s="115"/>
      <c r="W9" s="115"/>
      <c r="X9" s="115"/>
      <c r="Y9" s="115"/>
      <c r="Z9" s="115"/>
      <c r="AA9" s="115"/>
      <c r="AB9" s="117"/>
      <c r="AC9" s="118"/>
      <c r="AE9" s="120"/>
      <c r="AF9" s="120"/>
      <c r="AG9" s="120"/>
      <c r="AH9" s="120"/>
      <c r="AI9" s="120"/>
      <c r="AJ9" s="120"/>
      <c r="AK9" s="118"/>
      <c r="AL9" s="118"/>
      <c r="AM9" s="121"/>
      <c r="AN9" s="121"/>
      <c r="AO9" s="121"/>
      <c r="AP9" s="121"/>
      <c r="AQ9" s="121"/>
      <c r="AR9" s="121"/>
      <c r="AS9" s="121"/>
      <c r="AT9" s="121"/>
      <c r="AU9" s="121"/>
      <c r="AV9" s="121"/>
      <c r="AW9" s="121"/>
      <c r="AX9" s="121"/>
      <c r="AY9" s="121"/>
      <c r="AZ9" s="121"/>
      <c r="BA9" s="122"/>
      <c r="BB9" s="122"/>
      <c r="BC9" s="122"/>
      <c r="BD9" s="122"/>
      <c r="BE9" s="123"/>
    </row>
    <row r="10" spans="2:58" s="303" customFormat="1" ht="19.899999999999999" customHeight="1">
      <c r="B10" s="301"/>
      <c r="C10" s="1186" t="s">
        <v>5</v>
      </c>
      <c r="D10" s="1186"/>
      <c r="E10" s="1186"/>
      <c r="F10" s="1186"/>
      <c r="G10" s="1186"/>
      <c r="H10" s="1186"/>
      <c r="I10" s="1186"/>
      <c r="J10" s="1186"/>
      <c r="K10" s="1186"/>
      <c r="L10" s="1186"/>
      <c r="M10" s="1186"/>
      <c r="N10" s="1186"/>
      <c r="O10" s="1186"/>
      <c r="P10" s="1186"/>
      <c r="Q10" s="1186"/>
      <c r="R10" s="1186"/>
      <c r="S10" s="1186"/>
      <c r="T10" s="1186"/>
      <c r="U10" s="1186"/>
      <c r="V10" s="1186"/>
      <c r="W10" s="1186"/>
      <c r="X10" s="1186"/>
      <c r="Y10" s="1186"/>
      <c r="Z10" s="1186"/>
      <c r="AA10" s="1186"/>
      <c r="AB10" s="1186"/>
      <c r="AC10" s="1186"/>
      <c r="AD10" s="1186"/>
      <c r="AE10" s="1186"/>
      <c r="AF10" s="1186"/>
      <c r="AG10" s="1186"/>
      <c r="AH10" s="1186"/>
      <c r="AI10" s="1186"/>
      <c r="AJ10" s="1186"/>
      <c r="AK10" s="1186"/>
      <c r="AL10" s="1186"/>
      <c r="AM10" s="1186"/>
      <c r="AN10" s="1186"/>
      <c r="AO10" s="1186"/>
      <c r="AP10" s="1186"/>
      <c r="AQ10" s="1186"/>
      <c r="AR10" s="1186"/>
      <c r="AS10" s="1186"/>
      <c r="AT10" s="1186"/>
      <c r="AU10" s="1186"/>
      <c r="AV10" s="1186"/>
      <c r="AW10" s="1186"/>
      <c r="AX10" s="1186"/>
      <c r="AY10" s="1186"/>
      <c r="AZ10" s="1186"/>
      <c r="BA10" s="1186"/>
      <c r="BB10" s="1186"/>
      <c r="BC10" s="1186"/>
      <c r="BD10" s="1186"/>
      <c r="BE10" s="1217"/>
    </row>
    <row r="11" spans="2:58" s="125" customFormat="1" ht="16.5" customHeight="1">
      <c r="B11" s="197"/>
      <c r="C11" s="126"/>
      <c r="E11" s="1218">
        <f>'PAG. MENSAL - IK'!E12</f>
        <v>0</v>
      </c>
      <c r="F11" s="1218"/>
      <c r="G11" s="1218"/>
      <c r="H11" s="1218"/>
      <c r="I11" s="1218"/>
      <c r="J11" s="1218"/>
      <c r="K11" s="1218"/>
      <c r="L11" s="1218"/>
      <c r="M11" s="1218"/>
      <c r="N11" s="1218"/>
      <c r="O11" s="1218"/>
      <c r="P11" s="1218"/>
      <c r="Q11" s="1218"/>
      <c r="R11" s="1218"/>
      <c r="S11" s="1218"/>
      <c r="T11" s="1218"/>
      <c r="U11" s="1218"/>
      <c r="V11" s="1218"/>
      <c r="W11" s="1218"/>
      <c r="X11" s="1218"/>
      <c r="Y11" s="1218"/>
      <c r="Z11" s="1218"/>
      <c r="AA11" s="1218"/>
      <c r="AB11" s="1218"/>
      <c r="AC11" s="1218"/>
      <c r="AD11" s="1218"/>
      <c r="AE11" s="1218"/>
      <c r="AF11" s="1218"/>
      <c r="AG11" s="1218"/>
      <c r="AH11" s="1218"/>
      <c r="AI11" s="1218"/>
      <c r="AJ11" s="1218"/>
      <c r="AK11" s="175"/>
      <c r="AL11" s="1219">
        <f>'PAG. MENSAL - IK'!AL12</f>
        <v>0</v>
      </c>
      <c r="AM11" s="1219"/>
      <c r="AN11" s="1219"/>
      <c r="AO11" s="1219"/>
      <c r="AP11" s="175"/>
      <c r="AQ11" s="1220">
        <f>'PAG. MENSAL - IK'!AQ12</f>
        <v>0</v>
      </c>
      <c r="AR11" s="1221"/>
      <c r="AS11" s="1221"/>
      <c r="AT11" s="1221"/>
      <c r="AU11" s="176"/>
      <c r="AV11" s="1219">
        <f>'PAG. MENSAL - IK'!AV12</f>
        <v>0</v>
      </c>
      <c r="AW11" s="1219"/>
      <c r="AX11" s="1219"/>
      <c r="AY11" s="1219"/>
      <c r="AZ11" s="177"/>
      <c r="BA11" s="1222">
        <f>'PAG. MENSAL - IK'!BA12</f>
        <v>0</v>
      </c>
      <c r="BB11" s="1222"/>
      <c r="BC11" s="1222"/>
      <c r="BD11" s="1222"/>
      <c r="BE11" s="128"/>
    </row>
    <row r="12" spans="2:58" s="131" customFormat="1" ht="20.25" customHeight="1">
      <c r="B12" s="197"/>
      <c r="C12" s="169"/>
      <c r="E12" s="129" t="s">
        <v>52</v>
      </c>
      <c r="F12" s="129"/>
      <c r="G12" s="129"/>
      <c r="H12" s="129"/>
      <c r="I12" s="129"/>
      <c r="J12" s="129"/>
      <c r="K12" s="129"/>
      <c r="L12" s="129"/>
      <c r="M12" s="129"/>
      <c r="N12" s="129"/>
      <c r="O12" s="129"/>
      <c r="P12" s="129"/>
      <c r="Q12" s="129"/>
      <c r="R12" s="129"/>
      <c r="S12" s="129"/>
      <c r="T12" s="129"/>
      <c r="U12" s="129"/>
      <c r="V12" s="129"/>
      <c r="W12" s="129"/>
      <c r="X12" s="129"/>
      <c r="Y12" s="129"/>
      <c r="Z12" s="129"/>
      <c r="AA12" s="129"/>
      <c r="AB12" s="129"/>
      <c r="AC12" s="129"/>
      <c r="AD12" s="129"/>
      <c r="AE12" s="129"/>
      <c r="AF12" s="129"/>
      <c r="AG12" s="129"/>
      <c r="AH12" s="129"/>
      <c r="AI12" s="129"/>
      <c r="AJ12" s="129"/>
      <c r="AK12" s="130"/>
      <c r="AL12" s="1223" t="s">
        <v>7</v>
      </c>
      <c r="AM12" s="1223"/>
      <c r="AN12" s="1223"/>
      <c r="AO12" s="1223"/>
      <c r="AP12" s="130"/>
      <c r="AQ12" s="1224" t="s">
        <v>8</v>
      </c>
      <c r="AR12" s="1224"/>
      <c r="AS12" s="1224"/>
      <c r="AT12" s="1224"/>
      <c r="AV12" s="1187" t="s">
        <v>121</v>
      </c>
      <c r="AW12" s="1187"/>
      <c r="AX12" s="1187"/>
      <c r="AY12" s="1187"/>
      <c r="AZ12" s="132"/>
      <c r="BA12" s="1224" t="s">
        <v>9</v>
      </c>
      <c r="BB12" s="1224"/>
      <c r="BC12" s="1224"/>
      <c r="BD12" s="1224"/>
      <c r="BE12" s="170"/>
    </row>
    <row r="13" spans="2:58" s="131" customFormat="1" ht="16.5" customHeight="1">
      <c r="B13" s="197"/>
      <c r="C13" s="134"/>
      <c r="E13" s="1181" t="e">
        <f>'PAG. MENSAL - IK'!#REF!</f>
        <v>#REF!</v>
      </c>
      <c r="F13" s="1181"/>
      <c r="G13" s="1181"/>
      <c r="H13" s="1181"/>
      <c r="I13" s="1181"/>
      <c r="J13" s="1181"/>
      <c r="K13" s="1181"/>
      <c r="L13" s="1181"/>
      <c r="M13" s="1181"/>
      <c r="N13" s="1181"/>
      <c r="O13" s="1181"/>
      <c r="P13" s="1181"/>
      <c r="Q13" s="1181"/>
      <c r="R13" s="1181"/>
      <c r="S13" s="1181"/>
      <c r="T13" s="1181"/>
      <c r="U13" s="1181"/>
      <c r="V13" s="1181"/>
      <c r="W13" s="1181"/>
      <c r="X13" s="1181"/>
      <c r="Y13" s="1181"/>
      <c r="Z13" s="173"/>
      <c r="AA13" s="1182">
        <f>'PAG. MENSAL - IK'!AA14</f>
        <v>0</v>
      </c>
      <c r="AB13" s="1182"/>
      <c r="AC13" s="1182"/>
      <c r="AD13" s="1182"/>
      <c r="AE13" s="1182"/>
      <c r="AF13" s="1182"/>
      <c r="AG13" s="1182"/>
      <c r="AH13" s="1182"/>
      <c r="AI13" s="1182"/>
      <c r="AJ13" s="1182"/>
      <c r="AK13" s="172"/>
      <c r="AL13" s="1183">
        <f>'PAG. MENSAL - IK'!AL14</f>
        <v>0</v>
      </c>
      <c r="AM13" s="1183"/>
      <c r="AN13" s="1183"/>
      <c r="AO13" s="1183"/>
      <c r="AP13" s="1183"/>
      <c r="AQ13" s="1183"/>
      <c r="AR13" s="1183"/>
      <c r="AS13" s="1183"/>
      <c r="AT13" s="1183"/>
      <c r="AU13" s="174"/>
      <c r="AV13" s="1184">
        <f>'PAG. MENSAL - IK'!AV14</f>
        <v>0</v>
      </c>
      <c r="AW13" s="1185"/>
      <c r="AX13" s="1185"/>
      <c r="AY13" s="1185"/>
      <c r="AZ13" s="1185"/>
      <c r="BA13" s="1185"/>
      <c r="BB13" s="1185"/>
      <c r="BC13" s="1185"/>
      <c r="BD13" s="1185"/>
      <c r="BE13" s="135"/>
    </row>
    <row r="14" spans="2:58" s="138" customFormat="1" ht="20.25" customHeight="1">
      <c r="B14" s="198"/>
      <c r="C14" s="126"/>
      <c r="E14" s="142" t="s">
        <v>10</v>
      </c>
      <c r="F14" s="142"/>
      <c r="G14" s="142"/>
      <c r="H14" s="142"/>
      <c r="I14" s="142"/>
      <c r="J14" s="142"/>
      <c r="K14" s="142"/>
      <c r="L14" s="142"/>
      <c r="M14" s="142"/>
      <c r="N14" s="142"/>
      <c r="O14" s="142"/>
      <c r="P14" s="142"/>
      <c r="Q14" s="142"/>
      <c r="R14" s="142"/>
      <c r="S14" s="142"/>
      <c r="T14" s="142"/>
      <c r="U14" s="142"/>
      <c r="V14" s="142"/>
      <c r="W14" s="142"/>
      <c r="X14" s="142"/>
      <c r="Y14" s="142"/>
      <c r="Z14" s="139"/>
      <c r="AA14" s="1187" t="s">
        <v>11</v>
      </c>
      <c r="AB14" s="1187"/>
      <c r="AC14" s="1187"/>
      <c r="AD14" s="1187"/>
      <c r="AE14" s="1187"/>
      <c r="AF14" s="1187"/>
      <c r="AG14" s="1187"/>
      <c r="AH14" s="1187"/>
      <c r="AI14" s="1187"/>
      <c r="AJ14" s="1187"/>
      <c r="AK14" s="137"/>
      <c r="AL14" s="129" t="s">
        <v>12</v>
      </c>
      <c r="AM14" s="129"/>
      <c r="AN14" s="129"/>
      <c r="AO14" s="129"/>
      <c r="AP14" s="129"/>
      <c r="AQ14" s="129"/>
      <c r="AU14" s="136"/>
      <c r="AV14" s="1188" t="s">
        <v>13</v>
      </c>
      <c r="AW14" s="1188"/>
      <c r="AX14" s="1188"/>
      <c r="AY14" s="1188"/>
      <c r="AZ14" s="1188"/>
      <c r="BA14" s="1188"/>
      <c r="BB14" s="1188"/>
      <c r="BC14" s="1188"/>
      <c r="BD14" s="1188"/>
      <c r="BE14" s="135"/>
    </row>
    <row r="15" spans="2:58" s="131" customFormat="1" ht="15.75" customHeight="1">
      <c r="B15" s="197"/>
      <c r="C15" s="141"/>
      <c r="E15" s="1214">
        <f>'PAG. MENSAL - IK'!E16</f>
        <v>0</v>
      </c>
      <c r="F15" s="1214"/>
      <c r="G15" s="1214"/>
      <c r="H15" s="1214"/>
      <c r="I15" s="1214"/>
      <c r="J15" s="1214"/>
      <c r="K15" s="1214"/>
      <c r="L15" s="1214"/>
      <c r="M15" s="1214"/>
      <c r="N15" s="1214"/>
      <c r="O15" s="1214"/>
      <c r="P15" s="1214"/>
      <c r="Q15" s="1214"/>
      <c r="R15" s="1214"/>
      <c r="S15" s="1214"/>
      <c r="T15" s="1214"/>
      <c r="U15" s="1214"/>
      <c r="V15" s="1214"/>
      <c r="W15" s="1214"/>
      <c r="X15" s="1214"/>
      <c r="Y15" s="1214"/>
      <c r="Z15" s="171"/>
      <c r="AA15" s="1181" t="e">
        <f>'PAG. MENSAL - IK'!#REF!</f>
        <v>#REF!</v>
      </c>
      <c r="AB15" s="1181"/>
      <c r="AC15" s="1181"/>
      <c r="AD15" s="1181"/>
      <c r="AE15" s="1181"/>
      <c r="AF15" s="1181"/>
      <c r="AG15" s="1181"/>
      <c r="AH15" s="1181"/>
      <c r="AI15" s="1181"/>
      <c r="AJ15" s="1181"/>
      <c r="AK15" s="172"/>
      <c r="AL15" s="1215" t="e">
        <f>'PAG. MENSAL - IK'!#REF!</f>
        <v>#REF!</v>
      </c>
      <c r="AM15" s="1215"/>
      <c r="AN15" s="1215"/>
      <c r="AO15" s="1215"/>
      <c r="AP15" s="1215"/>
      <c r="AQ15" s="1215"/>
      <c r="AR15" s="1215"/>
      <c r="AS15" s="1215"/>
      <c r="AT15" s="1215"/>
      <c r="AU15" s="420"/>
      <c r="AV15" s="1215" t="e">
        <f>'PAG. MENSAL - IK'!#REF!</f>
        <v>#REF!</v>
      </c>
      <c r="AW15" s="1215"/>
      <c r="AX15" s="1215"/>
      <c r="AY15" s="1215"/>
      <c r="AZ15" s="1215"/>
      <c r="BA15" s="1215"/>
      <c r="BB15" s="1215"/>
      <c r="BC15" s="1215"/>
      <c r="BD15" s="1215"/>
      <c r="BE15" s="135"/>
    </row>
    <row r="16" spans="2:58" s="138" customFormat="1" ht="20.25" customHeight="1">
      <c r="B16" s="198"/>
      <c r="C16" s="126"/>
      <c r="E16" s="142" t="s">
        <v>122</v>
      </c>
      <c r="F16" s="142"/>
      <c r="G16" s="142"/>
      <c r="H16" s="142"/>
      <c r="I16" s="142"/>
      <c r="J16" s="142"/>
      <c r="K16" s="142"/>
      <c r="L16" s="142"/>
      <c r="M16" s="142"/>
      <c r="N16" s="142"/>
      <c r="O16" s="142"/>
      <c r="P16" s="142"/>
      <c r="Q16" s="142"/>
      <c r="R16" s="142"/>
      <c r="S16" s="142"/>
      <c r="T16" s="142"/>
      <c r="U16" s="142"/>
      <c r="V16" s="142"/>
      <c r="W16" s="142"/>
      <c r="X16" s="142"/>
      <c r="Y16" s="142"/>
      <c r="Z16" s="136"/>
      <c r="AA16" s="1207" t="s">
        <v>123</v>
      </c>
      <c r="AB16" s="1207"/>
      <c r="AC16" s="1207"/>
      <c r="AD16" s="1207"/>
      <c r="AE16" s="1207"/>
      <c r="AF16" s="1207"/>
      <c r="AG16" s="1207"/>
      <c r="AH16" s="1207"/>
      <c r="AI16" s="1207"/>
      <c r="AJ16" s="1207"/>
      <c r="AK16" s="142"/>
      <c r="AL16" s="289" t="s">
        <v>124</v>
      </c>
      <c r="AM16" s="129"/>
      <c r="AN16" s="129"/>
      <c r="AO16" s="129"/>
      <c r="AP16" s="129"/>
      <c r="AQ16" s="129"/>
      <c r="AR16" s="129"/>
      <c r="AS16" s="129"/>
      <c r="AT16" s="129"/>
      <c r="AU16" s="129"/>
      <c r="AV16" s="289" t="s">
        <v>125</v>
      </c>
      <c r="AW16" s="289"/>
      <c r="AX16" s="289"/>
      <c r="AY16" s="289"/>
      <c r="AZ16" s="289"/>
      <c r="BA16" s="289"/>
      <c r="BB16" s="289"/>
      <c r="BC16" s="289"/>
      <c r="BD16" s="289"/>
      <c r="BE16" s="135"/>
    </row>
    <row r="17" spans="1:57" s="138" customFormat="1" ht="15" customHeight="1">
      <c r="B17" s="308"/>
      <c r="C17" s="112"/>
      <c r="E17" s="1208">
        <f>'PAG. MENSAL - IK'!AA16</f>
        <v>0</v>
      </c>
      <c r="F17" s="1208"/>
      <c r="G17" s="1208"/>
      <c r="H17" s="1208"/>
      <c r="I17" s="1208"/>
      <c r="J17" s="1208"/>
      <c r="K17" s="1208"/>
      <c r="L17" s="1208"/>
      <c r="M17" s="1208"/>
      <c r="N17" s="1208"/>
      <c r="O17" s="143"/>
      <c r="P17" s="143"/>
      <c r="Q17" s="1209" t="e">
        <f>'PAG. MENSAL - IK'!#REF!</f>
        <v>#REF!</v>
      </c>
      <c r="R17" s="1209"/>
      <c r="S17" s="1209"/>
      <c r="T17" s="1209"/>
      <c r="U17" s="1209"/>
      <c r="V17" s="1209"/>
      <c r="W17" s="1209"/>
      <c r="X17" s="1209"/>
      <c r="Y17" s="1209"/>
      <c r="Z17" s="1209"/>
      <c r="AA17" s="1209"/>
      <c r="AB17" s="1209"/>
      <c r="AC17" s="1209"/>
      <c r="AD17" s="1209"/>
      <c r="AE17" s="1209"/>
      <c r="AF17" s="1209"/>
      <c r="AG17" s="1209"/>
      <c r="AH17" s="1209"/>
      <c r="AI17" s="1209"/>
      <c r="AJ17" s="1209"/>
      <c r="AK17" s="421"/>
      <c r="AL17" s="1210">
        <f>'PAG. MENSAL - IK'!AL16</f>
        <v>0</v>
      </c>
      <c r="AM17" s="1210"/>
      <c r="AN17" s="1210"/>
      <c r="AO17" s="1210"/>
      <c r="AP17" s="346"/>
      <c r="AQ17" s="1210">
        <f>'PAG. MENSAL - IK'!AQ16</f>
        <v>0</v>
      </c>
      <c r="AR17" s="1210"/>
      <c r="AS17" s="1210"/>
      <c r="AT17" s="1210"/>
      <c r="AU17" s="421"/>
      <c r="AV17" s="1206" t="e">
        <f>'PAG. MENSAL - IK'!#REF!</f>
        <v>#REF!</v>
      </c>
      <c r="AW17" s="1206"/>
      <c r="AX17" s="1206"/>
      <c r="AY17" s="1206"/>
      <c r="AZ17" s="1206"/>
      <c r="BA17" s="1206"/>
      <c r="BB17" s="1206"/>
      <c r="BC17" s="1206"/>
      <c r="BD17" s="1206"/>
      <c r="BE17" s="348"/>
    </row>
    <row r="18" spans="1:57" ht="13.5" customHeight="1">
      <c r="B18" s="199"/>
      <c r="C18" s="144"/>
      <c r="E18" s="1211" t="s">
        <v>126</v>
      </c>
      <c r="F18" s="1211"/>
      <c r="G18" s="1211"/>
      <c r="H18" s="1211"/>
      <c r="I18" s="1211"/>
      <c r="J18" s="1211"/>
      <c r="K18" s="1211"/>
      <c r="L18" s="1211"/>
      <c r="M18" s="1211"/>
      <c r="N18" s="1211"/>
      <c r="O18" s="111"/>
      <c r="P18" s="111"/>
      <c r="Q18" s="129" t="s">
        <v>18</v>
      </c>
      <c r="R18" s="111"/>
      <c r="S18" s="111"/>
      <c r="T18" s="111"/>
      <c r="U18" s="111"/>
      <c r="V18" s="111"/>
      <c r="W18" s="111"/>
      <c r="X18" s="111"/>
      <c r="Y18" s="111"/>
      <c r="Z18" s="111"/>
      <c r="AB18" s="178"/>
      <c r="AC18" s="178"/>
      <c r="AD18" s="178"/>
      <c r="AE18" s="178"/>
      <c r="AF18" s="178"/>
      <c r="AG18" s="178"/>
      <c r="AH18" s="178"/>
      <c r="AI18" s="178"/>
      <c r="AJ18" s="178"/>
      <c r="AK18" s="111"/>
      <c r="AL18" s="1212" t="s">
        <v>16</v>
      </c>
      <c r="AM18" s="1212"/>
      <c r="AN18" s="1212"/>
      <c r="AO18" s="1212"/>
      <c r="AP18" s="138"/>
      <c r="AQ18" s="1213" t="s">
        <v>17</v>
      </c>
      <c r="AR18" s="1213"/>
      <c r="AS18" s="1213"/>
      <c r="AT18" s="1213"/>
      <c r="AU18" s="150"/>
      <c r="AV18" s="396" t="s">
        <v>127</v>
      </c>
      <c r="AW18" s="150"/>
      <c r="AX18" s="150"/>
      <c r="AY18" s="150"/>
      <c r="AZ18" s="150"/>
      <c r="BA18" s="150"/>
      <c r="BB18" s="150"/>
      <c r="BC18" s="150"/>
      <c r="BD18" s="150"/>
      <c r="BE18" s="349"/>
    </row>
    <row r="19" spans="1:57" ht="24.75" customHeight="1">
      <c r="B19" s="351"/>
      <c r="C19" s="352"/>
      <c r="D19" s="1196" t="s">
        <v>128</v>
      </c>
      <c r="E19" s="1196"/>
      <c r="F19" s="1196"/>
      <c r="G19" s="1196"/>
      <c r="H19" s="1196"/>
      <c r="I19" s="1196"/>
      <c r="J19" s="1196"/>
      <c r="K19" s="1196"/>
      <c r="L19" s="1196"/>
      <c r="M19" s="1196"/>
      <c r="N19" s="1196"/>
      <c r="O19" s="1196"/>
      <c r="P19" s="1196"/>
      <c r="Q19" s="1196"/>
      <c r="R19" s="1196"/>
      <c r="S19" s="1196"/>
      <c r="T19" s="1196"/>
      <c r="U19" s="1196"/>
      <c r="V19" s="1196"/>
      <c r="W19" s="1196"/>
      <c r="X19" s="1196"/>
      <c r="Y19" s="1196"/>
      <c r="Z19" s="1196"/>
      <c r="AA19" s="1196"/>
      <c r="AB19" s="1196"/>
      <c r="AC19" s="1196"/>
      <c r="AD19" s="1196"/>
      <c r="AE19" s="1196"/>
      <c r="AF19" s="1196"/>
      <c r="AG19" s="1196"/>
      <c r="AH19" s="1196"/>
      <c r="AI19" s="1196"/>
      <c r="AJ19" s="1196"/>
      <c r="AK19" s="1196"/>
      <c r="AL19" s="1196"/>
      <c r="AM19" s="1196"/>
      <c r="AN19" s="1196"/>
      <c r="AO19" s="1196"/>
      <c r="AP19" s="1196"/>
      <c r="AQ19" s="1196"/>
      <c r="AR19" s="1196"/>
      <c r="AS19" s="1196"/>
      <c r="AT19" s="1196"/>
      <c r="AU19" s="1196"/>
      <c r="AV19" s="1196"/>
      <c r="AW19" s="1196"/>
      <c r="AX19" s="1196"/>
      <c r="AY19" s="1196"/>
      <c r="AZ19" s="1196"/>
      <c r="BA19" s="1196"/>
      <c r="BB19" s="1196"/>
      <c r="BC19" s="1196"/>
      <c r="BD19" s="1196"/>
      <c r="BE19" s="164"/>
    </row>
    <row r="20" spans="1:57" ht="15.75" customHeight="1">
      <c r="B20" s="317"/>
      <c r="C20" s="144"/>
      <c r="D20" s="137"/>
      <c r="E20" s="1197">
        <f>'PAG. MENSAL - IK'!E19</f>
        <v>0</v>
      </c>
      <c r="F20" s="1197"/>
      <c r="G20" s="1197"/>
      <c r="H20" s="1197"/>
      <c r="I20" s="1197"/>
      <c r="J20" s="1197"/>
      <c r="K20" s="1197"/>
      <c r="L20" s="1197"/>
      <c r="M20" s="1197"/>
      <c r="N20" s="1197"/>
      <c r="O20" s="1197"/>
      <c r="P20" s="1197"/>
      <c r="Q20" s="1197"/>
      <c r="R20" s="1197"/>
      <c r="S20" s="1197"/>
      <c r="T20" s="1197"/>
      <c r="U20" s="1197"/>
      <c r="V20" s="1197"/>
      <c r="W20" s="1197"/>
      <c r="X20" s="1197"/>
      <c r="Y20" s="1197"/>
      <c r="Z20" s="1197"/>
      <c r="AA20" s="1197"/>
      <c r="AB20" s="1197"/>
      <c r="AC20" s="1197"/>
      <c r="AD20" s="444"/>
      <c r="AE20" s="443"/>
      <c r="AF20" s="443"/>
      <c r="AG20" s="443"/>
      <c r="AH20" s="443"/>
      <c r="AI20" s="443"/>
      <c r="AJ20" s="443"/>
      <c r="AK20" s="111"/>
      <c r="AL20" s="1197">
        <f>'PAG. MENSAL - IK'!AL19</f>
        <v>0</v>
      </c>
      <c r="AM20" s="1197"/>
      <c r="AN20" s="1197"/>
      <c r="AO20" s="1197"/>
      <c r="AP20" s="1197"/>
      <c r="AQ20" s="1197"/>
      <c r="AR20" s="1197"/>
      <c r="AS20" s="1197"/>
      <c r="AT20" s="1197"/>
      <c r="AU20" s="422"/>
      <c r="AV20" s="1197">
        <f>'PAG. MENSAL - IK'!AV19</f>
        <v>0</v>
      </c>
      <c r="AW20" s="1197"/>
      <c r="AX20" s="1197"/>
      <c r="AY20" s="1197"/>
      <c r="AZ20" s="1197"/>
      <c r="BA20" s="1197"/>
      <c r="BB20" s="1197"/>
      <c r="BC20" s="1197"/>
      <c r="BD20" s="1197"/>
      <c r="BE20" s="349"/>
    </row>
    <row r="21" spans="1:57" ht="20.25" customHeight="1">
      <c r="B21" s="317"/>
      <c r="C21" s="144"/>
      <c r="D21" s="137"/>
      <c r="E21" s="1205" t="s">
        <v>23</v>
      </c>
      <c r="F21" s="1205"/>
      <c r="G21" s="1205"/>
      <c r="H21" s="1205"/>
      <c r="I21" s="111"/>
      <c r="J21" s="111"/>
      <c r="K21" s="111"/>
      <c r="L21" s="111"/>
      <c r="M21" s="111"/>
      <c r="N21" s="111"/>
      <c r="O21" s="111"/>
      <c r="P21" s="111"/>
      <c r="Q21" s="111"/>
      <c r="R21" s="111"/>
      <c r="S21" s="111"/>
      <c r="T21" s="111"/>
      <c r="U21" s="111"/>
      <c r="V21" s="111"/>
      <c r="W21" s="111"/>
      <c r="X21" s="111"/>
      <c r="Y21" s="111"/>
      <c r="Z21" s="111"/>
      <c r="AA21" s="178"/>
      <c r="AB21" s="178"/>
      <c r="AC21" s="178"/>
      <c r="AD21" s="178"/>
      <c r="AE21" s="1198" t="s">
        <v>121</v>
      </c>
      <c r="AF21" s="1198"/>
      <c r="AG21" s="1198"/>
      <c r="AH21" s="1198"/>
      <c r="AI21" s="1198"/>
      <c r="AJ21" s="1198"/>
      <c r="AK21" s="111"/>
      <c r="AL21" s="445" t="s">
        <v>24</v>
      </c>
      <c r="AM21" s="307"/>
      <c r="AN21" s="307"/>
      <c r="AO21" s="307"/>
      <c r="AP21" s="284"/>
      <c r="AQ21" s="150"/>
      <c r="AR21" s="150"/>
      <c r="AS21" s="150"/>
      <c r="AT21" s="150"/>
      <c r="AU21" s="150"/>
      <c r="AV21" s="1205" t="s">
        <v>13</v>
      </c>
      <c r="AW21" s="1205"/>
      <c r="AX21" s="1205"/>
      <c r="AY21" s="1205"/>
      <c r="AZ21" s="150"/>
      <c r="BA21" s="150"/>
      <c r="BB21" s="150"/>
      <c r="BC21" s="150"/>
      <c r="BD21" s="150"/>
      <c r="BE21" s="349"/>
    </row>
    <row r="22" spans="1:57" ht="20.25" customHeight="1">
      <c r="B22" s="351"/>
      <c r="C22" s="352"/>
      <c r="D22" s="1186" t="s">
        <v>129</v>
      </c>
      <c r="E22" s="1186"/>
      <c r="F22" s="1186"/>
      <c r="G22" s="1186"/>
      <c r="H22" s="1186"/>
      <c r="I22" s="1186"/>
      <c r="J22" s="1186"/>
      <c r="K22" s="1186"/>
      <c r="L22" s="1186"/>
      <c r="M22" s="1186"/>
      <c r="N22" s="1186"/>
      <c r="O22" s="1186"/>
      <c r="P22" s="1186"/>
      <c r="Q22" s="1186"/>
      <c r="R22" s="1186"/>
      <c r="S22" s="1186"/>
      <c r="T22" s="1186"/>
      <c r="U22" s="1186"/>
      <c r="V22" s="1186"/>
      <c r="W22" s="1186"/>
      <c r="X22" s="1186"/>
      <c r="Y22" s="1186"/>
      <c r="Z22" s="1186"/>
      <c r="AA22" s="1186"/>
      <c r="AB22" s="1186"/>
      <c r="AC22" s="1186"/>
      <c r="AD22" s="1186"/>
      <c r="AE22" s="1186"/>
      <c r="AF22" s="1186"/>
      <c r="AG22" s="1186"/>
      <c r="AH22" s="1186"/>
      <c r="AI22" s="1186"/>
      <c r="AJ22" s="1186"/>
      <c r="AK22" s="1186"/>
      <c r="AL22" s="1186"/>
      <c r="AM22" s="1186"/>
      <c r="AN22" s="1186"/>
      <c r="AO22" s="1186"/>
      <c r="AP22" s="1186"/>
      <c r="AQ22" s="1186"/>
      <c r="AR22" s="1186"/>
      <c r="AS22" s="1186"/>
      <c r="AT22" s="1186"/>
      <c r="AU22" s="1186"/>
      <c r="AV22" s="1186"/>
      <c r="AW22" s="1186"/>
      <c r="AX22" s="1186"/>
      <c r="AY22" s="1186"/>
      <c r="AZ22" s="1186"/>
      <c r="BA22" s="1186"/>
      <c r="BB22" s="1186"/>
      <c r="BC22" s="1186"/>
      <c r="BD22" s="1186"/>
      <c r="BE22" s="164"/>
    </row>
    <row r="23" spans="1:57" ht="5.25" customHeight="1">
      <c r="B23" s="317"/>
      <c r="C23" s="144"/>
      <c r="D23" s="350"/>
      <c r="E23" s="350"/>
      <c r="F23" s="350"/>
      <c r="G23" s="350"/>
      <c r="H23" s="350"/>
      <c r="I23" s="350"/>
      <c r="J23" s="350"/>
      <c r="K23" s="350"/>
      <c r="L23" s="350"/>
      <c r="M23" s="350"/>
      <c r="N23" s="350"/>
      <c r="O23" s="350"/>
      <c r="P23" s="350"/>
      <c r="Q23" s="350"/>
      <c r="R23" s="350"/>
      <c r="S23" s="350"/>
      <c r="T23" s="350"/>
      <c r="U23" s="350"/>
      <c r="V23" s="350"/>
      <c r="W23" s="350"/>
      <c r="X23" s="350"/>
      <c r="Y23" s="350"/>
      <c r="Z23" s="350"/>
      <c r="AA23" s="350"/>
      <c r="AB23" s="350"/>
      <c r="AC23" s="350"/>
      <c r="AD23" s="350"/>
      <c r="AE23" s="350"/>
      <c r="AF23" s="350"/>
      <c r="AG23" s="350"/>
      <c r="AH23" s="350"/>
      <c r="AI23" s="350"/>
      <c r="AJ23" s="350"/>
      <c r="AK23" s="350"/>
      <c r="AL23" s="350"/>
      <c r="AM23" s="350"/>
      <c r="AN23" s="350"/>
      <c r="AO23" s="350"/>
      <c r="AP23" s="350"/>
      <c r="AQ23" s="350"/>
      <c r="AR23" s="350"/>
      <c r="AS23" s="350"/>
      <c r="AT23" s="350"/>
      <c r="AU23" s="350"/>
      <c r="AV23" s="350"/>
      <c r="AW23" s="350"/>
      <c r="AX23" s="350"/>
      <c r="AY23" s="350"/>
      <c r="AZ23" s="350"/>
      <c r="BA23" s="350"/>
      <c r="BB23" s="350"/>
      <c r="BC23" s="350"/>
      <c r="BD23" s="350"/>
      <c r="BE23" s="349"/>
    </row>
    <row r="24" spans="1:57" ht="18" customHeight="1">
      <c r="B24" s="317"/>
      <c r="C24" s="144"/>
      <c r="D24" s="350"/>
      <c r="E24" s="1199" t="s">
        <v>130</v>
      </c>
      <c r="F24" s="1200"/>
      <c r="G24" s="1200"/>
      <c r="H24" s="1200"/>
      <c r="I24" s="1200"/>
      <c r="J24" s="1200"/>
      <c r="K24" s="1200"/>
      <c r="L24" s="1200"/>
      <c r="M24" s="1200"/>
      <c r="N24" s="1200"/>
      <c r="O24" s="1200"/>
      <c r="P24" s="1200"/>
      <c r="Q24" s="1200"/>
      <c r="R24" s="1200"/>
      <c r="S24" s="1200"/>
      <c r="T24" s="1200"/>
      <c r="U24" s="1201" t="s">
        <v>27</v>
      </c>
      <c r="V24" s="1200"/>
      <c r="W24" s="1200"/>
      <c r="X24" s="1200"/>
      <c r="Y24" s="1200"/>
      <c r="Z24" s="1200"/>
      <c r="AA24" s="1200"/>
      <c r="AB24" s="1200"/>
      <c r="AC24" s="1200"/>
      <c r="AD24" s="1200"/>
      <c r="AE24" s="1200"/>
      <c r="AF24" s="1200"/>
      <c r="AG24" s="1200"/>
      <c r="AH24" s="1200"/>
      <c r="AI24" s="1200"/>
      <c r="AJ24" s="1200"/>
      <c r="AK24" s="1200"/>
      <c r="AL24" s="1200"/>
      <c r="AM24" s="1200"/>
      <c r="AN24" s="1200"/>
      <c r="AO24" s="1200"/>
      <c r="AP24" s="1202"/>
      <c r="AQ24" s="1203" t="s">
        <v>131</v>
      </c>
      <c r="AR24" s="1203"/>
      <c r="AS24" s="1203"/>
      <c r="AT24" s="1203"/>
      <c r="AU24" s="1203"/>
      <c r="AV24" s="1203"/>
      <c r="AW24" s="1203"/>
      <c r="AX24" s="1203"/>
      <c r="AY24" s="1204"/>
      <c r="AZ24" s="350"/>
      <c r="BA24" s="350"/>
      <c r="BB24" s="350"/>
      <c r="BC24" s="350"/>
      <c r="BD24" s="350"/>
      <c r="BE24" s="349"/>
    </row>
    <row r="25" spans="1:57" ht="18" customHeight="1">
      <c r="B25" s="317"/>
      <c r="C25" s="144"/>
      <c r="D25" s="350"/>
      <c r="E25" s="1171">
        <f>'PAG. MENSAL - IK'!E25</f>
        <v>0</v>
      </c>
      <c r="F25" s="1172"/>
      <c r="G25" s="1172"/>
      <c r="H25" s="1172"/>
      <c r="I25" s="1172"/>
      <c r="J25" s="1172"/>
      <c r="K25" s="1172"/>
      <c r="L25" s="1172"/>
      <c r="M25" s="1172"/>
      <c r="N25" s="1172"/>
      <c r="O25" s="1172"/>
      <c r="P25" s="1172"/>
      <c r="Q25" s="1172"/>
      <c r="R25" s="1172"/>
      <c r="S25" s="1172"/>
      <c r="T25" s="1172"/>
      <c r="U25" s="1192">
        <f>'PAG. MENSAL - IK'!U25</f>
        <v>0</v>
      </c>
      <c r="V25" s="1192"/>
      <c r="W25" s="1192"/>
      <c r="X25" s="1192"/>
      <c r="Y25" s="1192"/>
      <c r="Z25" s="1192"/>
      <c r="AA25" s="1192"/>
      <c r="AB25" s="1192"/>
      <c r="AC25" s="1192"/>
      <c r="AD25" s="1192"/>
      <c r="AE25" s="1192"/>
      <c r="AF25" s="1192"/>
      <c r="AG25" s="1192"/>
      <c r="AH25" s="1192"/>
      <c r="AI25" s="1192"/>
      <c r="AJ25" s="1192"/>
      <c r="AK25" s="1192"/>
      <c r="AL25" s="1192"/>
      <c r="AM25" s="1192"/>
      <c r="AN25" s="1192"/>
      <c r="AO25" s="1192"/>
      <c r="AP25" s="1192"/>
      <c r="AQ25" s="1174">
        <f>'PAG. MENSAL - IK'!AQ25</f>
        <v>0</v>
      </c>
      <c r="AR25" s="1174"/>
      <c r="AS25" s="1174"/>
      <c r="AT25" s="1174"/>
      <c r="AU25" s="1174"/>
      <c r="AV25" s="1174"/>
      <c r="AW25" s="1174"/>
      <c r="AX25" s="1174"/>
      <c r="AY25" s="1175"/>
      <c r="AZ25" s="350"/>
      <c r="BA25" s="1193">
        <f>'PAG. MENSAL - IK'!BA22</f>
        <v>0</v>
      </c>
      <c r="BB25" s="1193"/>
      <c r="BC25" s="1193"/>
      <c r="BD25" s="1193"/>
      <c r="BE25" s="349"/>
    </row>
    <row r="26" spans="1:57" ht="18" customHeight="1">
      <c r="B26" s="317"/>
      <c r="C26" s="144"/>
      <c r="D26" s="350"/>
      <c r="E26" s="1171" t="e">
        <f>'PAG. MENSAL - IK'!#REF!</f>
        <v>#REF!</v>
      </c>
      <c r="F26" s="1172"/>
      <c r="G26" s="1172"/>
      <c r="H26" s="1172"/>
      <c r="I26" s="1172"/>
      <c r="J26" s="1172"/>
      <c r="K26" s="1172"/>
      <c r="L26" s="1172"/>
      <c r="M26" s="1172"/>
      <c r="N26" s="1172"/>
      <c r="O26" s="1172"/>
      <c r="P26" s="1172"/>
      <c r="Q26" s="1172"/>
      <c r="R26" s="1172"/>
      <c r="S26" s="1172"/>
      <c r="T26" s="1172"/>
      <c r="U26" s="1173" t="e">
        <f>'PAG. MENSAL - IK'!#REF!</f>
        <v>#REF!</v>
      </c>
      <c r="V26" s="1173"/>
      <c r="W26" s="1173"/>
      <c r="X26" s="1173"/>
      <c r="Y26" s="1173"/>
      <c r="Z26" s="1173"/>
      <c r="AA26" s="1173"/>
      <c r="AB26" s="1173"/>
      <c r="AC26" s="1173"/>
      <c r="AD26" s="1173"/>
      <c r="AE26" s="1173"/>
      <c r="AF26" s="1173"/>
      <c r="AG26" s="1173"/>
      <c r="AH26" s="1173"/>
      <c r="AI26" s="1173"/>
      <c r="AJ26" s="1173"/>
      <c r="AK26" s="1173"/>
      <c r="AL26" s="1173"/>
      <c r="AM26" s="1173"/>
      <c r="AN26" s="1173"/>
      <c r="AO26" s="1173"/>
      <c r="AP26" s="1173"/>
      <c r="AQ26" s="1174" t="e">
        <f>'PAG. MENSAL - IK'!#REF!</f>
        <v>#REF!</v>
      </c>
      <c r="AR26" s="1174"/>
      <c r="AS26" s="1174"/>
      <c r="AT26" s="1174"/>
      <c r="AU26" s="1174"/>
      <c r="AV26" s="1174"/>
      <c r="AW26" s="1174"/>
      <c r="AX26" s="1174"/>
      <c r="AY26" s="1175"/>
      <c r="AZ26" s="350"/>
      <c r="BA26" s="1194" t="s">
        <v>132</v>
      </c>
      <c r="BB26" s="1194"/>
      <c r="BC26" s="1194"/>
      <c r="BD26" s="1194"/>
      <c r="BE26" s="349"/>
    </row>
    <row r="27" spans="1:57" ht="18" customHeight="1">
      <c r="B27" s="317"/>
      <c r="C27" s="144"/>
      <c r="D27" s="350"/>
      <c r="E27" s="1171" t="e">
        <f>'PAG. MENSAL - IK'!#REF!</f>
        <v>#REF!</v>
      </c>
      <c r="F27" s="1172"/>
      <c r="G27" s="1172"/>
      <c r="H27" s="1172"/>
      <c r="I27" s="1172"/>
      <c r="J27" s="1172"/>
      <c r="K27" s="1172"/>
      <c r="L27" s="1172"/>
      <c r="M27" s="1172"/>
      <c r="N27" s="1172"/>
      <c r="O27" s="1172"/>
      <c r="P27" s="1172"/>
      <c r="Q27" s="1172"/>
      <c r="R27" s="1172"/>
      <c r="S27" s="1172"/>
      <c r="T27" s="1172"/>
      <c r="U27" s="1173" t="e">
        <f>'PAG. MENSAL - IK'!#REF!</f>
        <v>#REF!</v>
      </c>
      <c r="V27" s="1173"/>
      <c r="W27" s="1173"/>
      <c r="X27" s="1173"/>
      <c r="Y27" s="1173"/>
      <c r="Z27" s="1173"/>
      <c r="AA27" s="1173"/>
      <c r="AB27" s="1173"/>
      <c r="AC27" s="1173"/>
      <c r="AD27" s="1173"/>
      <c r="AE27" s="1173"/>
      <c r="AF27" s="1173"/>
      <c r="AG27" s="1173"/>
      <c r="AH27" s="1173"/>
      <c r="AI27" s="1173"/>
      <c r="AJ27" s="1173"/>
      <c r="AK27" s="1173"/>
      <c r="AL27" s="1173"/>
      <c r="AM27" s="1173"/>
      <c r="AN27" s="1173"/>
      <c r="AO27" s="1173"/>
      <c r="AP27" s="1173"/>
      <c r="AQ27" s="1174" t="e">
        <f>'PAG. MENSAL - IK'!#REF!</f>
        <v>#REF!</v>
      </c>
      <c r="AR27" s="1174"/>
      <c r="AS27" s="1174"/>
      <c r="AT27" s="1174"/>
      <c r="AU27" s="1174"/>
      <c r="AV27" s="1174"/>
      <c r="AW27" s="1174"/>
      <c r="AX27" s="1174"/>
      <c r="AY27" s="1175"/>
      <c r="AZ27" s="350"/>
      <c r="BA27" s="1195" t="s">
        <v>133</v>
      </c>
      <c r="BB27" s="1195"/>
      <c r="BC27" s="1195"/>
      <c r="BD27" s="423">
        <f>'PAG. MENSAL - IK'!BD25</f>
        <v>0</v>
      </c>
      <c r="BE27" s="349"/>
    </row>
    <row r="28" spans="1:57" ht="18" customHeight="1">
      <c r="B28" s="317"/>
      <c r="C28" s="144"/>
      <c r="D28" s="137"/>
      <c r="E28" s="1171" t="e">
        <f>'PAG. MENSAL - IK'!#REF!</f>
        <v>#REF!</v>
      </c>
      <c r="F28" s="1172"/>
      <c r="G28" s="1172"/>
      <c r="H28" s="1172"/>
      <c r="I28" s="1172"/>
      <c r="J28" s="1172"/>
      <c r="K28" s="1172"/>
      <c r="L28" s="1172"/>
      <c r="M28" s="1172"/>
      <c r="N28" s="1172"/>
      <c r="O28" s="1172"/>
      <c r="P28" s="1172"/>
      <c r="Q28" s="1172"/>
      <c r="R28" s="1172"/>
      <c r="S28" s="1172"/>
      <c r="T28" s="1172"/>
      <c r="U28" s="1173" t="e">
        <f>'PAG. MENSAL - IK'!#REF!</f>
        <v>#REF!</v>
      </c>
      <c r="V28" s="1173"/>
      <c r="W28" s="1173"/>
      <c r="X28" s="1173"/>
      <c r="Y28" s="1173"/>
      <c r="Z28" s="1173"/>
      <c r="AA28" s="1173"/>
      <c r="AB28" s="1173"/>
      <c r="AC28" s="1173"/>
      <c r="AD28" s="1173"/>
      <c r="AE28" s="1173"/>
      <c r="AF28" s="1173"/>
      <c r="AG28" s="1173"/>
      <c r="AH28" s="1173"/>
      <c r="AI28" s="1173"/>
      <c r="AJ28" s="1173"/>
      <c r="AK28" s="1173"/>
      <c r="AL28" s="1173"/>
      <c r="AM28" s="1173"/>
      <c r="AN28" s="1173"/>
      <c r="AO28" s="1173"/>
      <c r="AP28" s="1173"/>
      <c r="AQ28" s="1174" t="e">
        <f>'PAG. MENSAL - IK'!#REF!</f>
        <v>#REF!</v>
      </c>
      <c r="AR28" s="1174"/>
      <c r="AS28" s="1174"/>
      <c r="AT28" s="1174"/>
      <c r="AU28" s="1174"/>
      <c r="AV28" s="1174"/>
      <c r="AW28" s="1174"/>
      <c r="AX28" s="1174"/>
      <c r="AY28" s="1175"/>
      <c r="AZ28" s="150"/>
      <c r="BA28" s="397"/>
      <c r="BB28" s="397"/>
      <c r="BC28" s="397"/>
      <c r="BD28" s="397"/>
      <c r="BE28" s="349"/>
    </row>
    <row r="29" spans="1:57" ht="20.25" customHeight="1">
      <c r="B29" s="200"/>
      <c r="C29" s="145"/>
      <c r="D29" s="145"/>
      <c r="E29" s="1176" t="e">
        <f>'PAG. MENSAL - IK'!#REF!</f>
        <v>#REF!</v>
      </c>
      <c r="F29" s="1177"/>
      <c r="G29" s="1177"/>
      <c r="H29" s="1177"/>
      <c r="I29" s="1177"/>
      <c r="J29" s="1177"/>
      <c r="K29" s="1177"/>
      <c r="L29" s="1177"/>
      <c r="M29" s="1177"/>
      <c r="N29" s="1177"/>
      <c r="O29" s="1177"/>
      <c r="P29" s="1177"/>
      <c r="Q29" s="1177"/>
      <c r="R29" s="1177"/>
      <c r="S29" s="1177"/>
      <c r="T29" s="1177"/>
      <c r="U29" s="1178" t="e">
        <f>'PAG. MENSAL - IK'!#REF!</f>
        <v>#REF!</v>
      </c>
      <c r="V29" s="1178"/>
      <c r="W29" s="1178"/>
      <c r="X29" s="1178"/>
      <c r="Y29" s="1178"/>
      <c r="Z29" s="1178"/>
      <c r="AA29" s="1178"/>
      <c r="AB29" s="1178"/>
      <c r="AC29" s="1178"/>
      <c r="AD29" s="1178"/>
      <c r="AE29" s="1178"/>
      <c r="AF29" s="1178"/>
      <c r="AG29" s="1178"/>
      <c r="AH29" s="1178"/>
      <c r="AI29" s="1178"/>
      <c r="AJ29" s="1178"/>
      <c r="AK29" s="1178"/>
      <c r="AL29" s="1178"/>
      <c r="AM29" s="1178"/>
      <c r="AN29" s="1178"/>
      <c r="AO29" s="1178"/>
      <c r="AP29" s="1178"/>
      <c r="AQ29" s="1179" t="e">
        <f>'PAG. MENSAL - IK'!#REF!</f>
        <v>#REF!</v>
      </c>
      <c r="AR29" s="1179"/>
      <c r="AS29" s="1179"/>
      <c r="AT29" s="1179"/>
      <c r="AU29" s="1179"/>
      <c r="AV29" s="1179"/>
      <c r="AW29" s="1179"/>
      <c r="AX29" s="1179"/>
      <c r="AY29" s="1180"/>
      <c r="AZ29" s="150"/>
      <c r="BA29" s="397"/>
      <c r="BB29" s="397"/>
      <c r="BC29" s="397"/>
      <c r="BD29" s="397"/>
      <c r="BE29" s="146"/>
    </row>
    <row r="30" spans="1:57" s="284" customFormat="1" ht="6" customHeight="1">
      <c r="A30" s="107"/>
      <c r="B30" s="200"/>
      <c r="C30" s="145"/>
      <c r="D30" s="145"/>
      <c r="E30" s="416"/>
      <c r="F30" s="416"/>
      <c r="G30" s="416"/>
      <c r="H30" s="416"/>
      <c r="I30" s="416"/>
      <c r="J30" s="416"/>
      <c r="K30" s="416"/>
      <c r="L30" s="416"/>
      <c r="M30" s="416"/>
      <c r="N30" s="416"/>
      <c r="O30" s="416"/>
      <c r="P30" s="416"/>
      <c r="Q30" s="416"/>
      <c r="R30" s="416"/>
      <c r="S30" s="416"/>
      <c r="T30" s="416"/>
      <c r="U30" s="417"/>
      <c r="V30" s="417"/>
      <c r="W30" s="417"/>
      <c r="X30" s="417"/>
      <c r="Y30" s="417"/>
      <c r="Z30" s="417"/>
      <c r="AA30" s="417"/>
      <c r="AB30" s="417"/>
      <c r="AC30" s="417"/>
      <c r="AD30" s="417"/>
      <c r="AE30" s="417"/>
      <c r="AF30" s="417"/>
      <c r="AG30" s="417"/>
      <c r="AH30" s="417"/>
      <c r="AI30" s="417"/>
      <c r="AJ30" s="417"/>
      <c r="AK30" s="417"/>
      <c r="AL30" s="417"/>
      <c r="AM30" s="417"/>
      <c r="AN30" s="417"/>
      <c r="AO30" s="417"/>
      <c r="AP30" s="417"/>
      <c r="AQ30" s="418"/>
      <c r="AR30" s="418"/>
      <c r="AS30" s="418"/>
      <c r="AT30" s="418"/>
      <c r="AU30" s="418"/>
      <c r="AV30" s="418"/>
      <c r="AW30" s="418"/>
      <c r="AX30" s="418"/>
      <c r="AY30" s="418"/>
      <c r="AZ30" s="150"/>
      <c r="BA30" s="397"/>
      <c r="BB30" s="397"/>
      <c r="BC30" s="397"/>
      <c r="BD30" s="397"/>
      <c r="BE30" s="419"/>
    </row>
    <row r="31" spans="1:57" ht="20.25" customHeight="1">
      <c r="B31" s="351"/>
      <c r="C31" s="352"/>
      <c r="D31" s="1186" t="s">
        <v>134</v>
      </c>
      <c r="E31" s="1186"/>
      <c r="F31" s="1186"/>
      <c r="G31" s="1186"/>
      <c r="H31" s="1186"/>
      <c r="I31" s="1186"/>
      <c r="J31" s="1186"/>
      <c r="K31" s="1186"/>
      <c r="L31" s="1186"/>
      <c r="M31" s="1186"/>
      <c r="N31" s="1186"/>
      <c r="O31" s="1186"/>
      <c r="P31" s="1186"/>
      <c r="Q31" s="1186"/>
      <c r="R31" s="1186"/>
      <c r="S31" s="1186"/>
      <c r="T31" s="1186"/>
      <c r="U31" s="1186"/>
      <c r="V31" s="1186"/>
      <c r="W31" s="1186"/>
      <c r="X31" s="1186"/>
      <c r="Y31" s="1186"/>
      <c r="Z31" s="1186"/>
      <c r="AA31" s="1186"/>
      <c r="AB31" s="1186"/>
      <c r="AC31" s="1186"/>
      <c r="AD31" s="1186"/>
      <c r="AE31" s="1186"/>
      <c r="AF31" s="1186"/>
      <c r="AG31" s="1186"/>
      <c r="AH31" s="1186"/>
      <c r="AI31" s="1186"/>
      <c r="AJ31" s="1186"/>
      <c r="AK31" s="1186"/>
      <c r="AL31" s="1186"/>
      <c r="AM31" s="1186"/>
      <c r="AN31" s="1186"/>
      <c r="AO31" s="1186"/>
      <c r="AP31" s="1186"/>
      <c r="AQ31" s="1186"/>
      <c r="AR31" s="1186"/>
      <c r="AS31" s="1186"/>
      <c r="AT31" s="1186"/>
      <c r="AU31" s="1186"/>
      <c r="AV31" s="1186"/>
      <c r="AW31" s="1186"/>
      <c r="AX31" s="1186"/>
      <c r="AY31" s="1186"/>
      <c r="AZ31" s="1186"/>
      <c r="BA31" s="1186"/>
      <c r="BB31" s="1186"/>
      <c r="BC31" s="1186"/>
      <c r="BD31" s="1186"/>
      <c r="BE31" s="164"/>
    </row>
    <row r="32" spans="1:57" ht="5.25" customHeight="1">
      <c r="B32" s="317"/>
      <c r="C32" s="144"/>
      <c r="D32" s="350"/>
      <c r="E32" s="350"/>
      <c r="F32" s="350"/>
      <c r="G32" s="350"/>
      <c r="H32" s="350"/>
      <c r="I32" s="350"/>
      <c r="J32" s="350"/>
      <c r="K32" s="350"/>
      <c r="L32" s="350"/>
      <c r="M32" s="350"/>
      <c r="N32" s="350"/>
      <c r="O32" s="350"/>
      <c r="P32" s="350"/>
      <c r="Q32" s="350"/>
      <c r="R32" s="350"/>
      <c r="S32" s="350"/>
      <c r="T32" s="350"/>
      <c r="U32" s="350"/>
      <c r="V32" s="350"/>
      <c r="W32" s="350"/>
      <c r="X32" s="350"/>
      <c r="Y32" s="350"/>
      <c r="Z32" s="350"/>
      <c r="AA32" s="350"/>
      <c r="AB32" s="350"/>
      <c r="AC32" s="350"/>
      <c r="AD32" s="350"/>
      <c r="AE32" s="350"/>
      <c r="AF32" s="350"/>
      <c r="AG32" s="350"/>
      <c r="AH32" s="350"/>
      <c r="AI32" s="350"/>
      <c r="AJ32" s="350"/>
      <c r="AK32" s="350"/>
      <c r="AL32" s="350"/>
      <c r="AM32" s="350"/>
      <c r="AN32" s="350"/>
      <c r="AO32" s="350"/>
      <c r="AP32" s="350"/>
      <c r="AQ32" s="350"/>
      <c r="AR32" s="350"/>
      <c r="AS32" s="350"/>
      <c r="AT32" s="350"/>
      <c r="AU32" s="350"/>
      <c r="AV32" s="350"/>
      <c r="AW32" s="350"/>
      <c r="AX32" s="350"/>
      <c r="AY32" s="350"/>
      <c r="AZ32" s="350"/>
      <c r="BA32" s="350"/>
      <c r="BB32" s="350"/>
      <c r="BC32" s="350"/>
      <c r="BD32" s="350"/>
      <c r="BE32" s="349"/>
    </row>
    <row r="33" spans="1:57" s="136" customFormat="1" ht="22.5" customHeight="1">
      <c r="B33" s="199"/>
      <c r="C33" s="147"/>
      <c r="E33" s="1181">
        <f>'PAG. MENSAL - IK'!E29</f>
        <v>0</v>
      </c>
      <c r="F33" s="1181"/>
      <c r="G33" s="1181"/>
      <c r="H33" s="1181"/>
      <c r="I33" s="1181"/>
      <c r="J33" s="1181"/>
      <c r="K33" s="1181"/>
      <c r="L33" s="1181"/>
      <c r="M33" s="1181"/>
      <c r="N33" s="1181"/>
      <c r="O33" s="1181"/>
      <c r="P33" s="1181"/>
      <c r="Q33" s="1181"/>
      <c r="R33" s="1181"/>
      <c r="S33" s="1181"/>
      <c r="T33" s="1181"/>
      <c r="U33" s="1181"/>
      <c r="V33" s="1181"/>
      <c r="W33" s="1181"/>
      <c r="X33" s="1181"/>
      <c r="Y33" s="1181"/>
      <c r="Z33" s="173"/>
      <c r="AA33" s="1182">
        <f>'PAG. MENSAL - IK'!AA29</f>
        <v>0</v>
      </c>
      <c r="AB33" s="1182"/>
      <c r="AC33" s="1182"/>
      <c r="AD33" s="1182"/>
      <c r="AE33" s="1182"/>
      <c r="AF33" s="1182"/>
      <c r="AG33" s="1182"/>
      <c r="AH33" s="1182"/>
      <c r="AI33" s="1182"/>
      <c r="AJ33" s="1182"/>
      <c r="AK33" s="172"/>
      <c r="AL33" s="1183" t="e">
        <f>'PAG. MENSAL - IK'!#REF!</f>
        <v>#REF!</v>
      </c>
      <c r="AM33" s="1183"/>
      <c r="AN33" s="1183"/>
      <c r="AO33" s="1183"/>
      <c r="AP33" s="1183"/>
      <c r="AQ33" s="1183"/>
      <c r="AR33" s="1183"/>
      <c r="AS33" s="1183"/>
      <c r="AT33" s="1183"/>
      <c r="AU33" s="174"/>
      <c r="AV33" s="1184" t="e">
        <f>'PAG. MENSAL - IK'!#REF!</f>
        <v>#REF!</v>
      </c>
      <c r="AW33" s="1185"/>
      <c r="AX33" s="1185"/>
      <c r="AY33" s="1185"/>
      <c r="AZ33" s="1185"/>
      <c r="BA33" s="1185"/>
      <c r="BB33" s="1185"/>
      <c r="BC33" s="1185"/>
      <c r="BD33" s="1185"/>
      <c r="BE33" s="149"/>
    </row>
    <row r="34" spans="1:57" s="136" customFormat="1" ht="15.75" customHeight="1">
      <c r="B34" s="199"/>
      <c r="C34" s="147"/>
      <c r="E34" s="142" t="s">
        <v>10</v>
      </c>
      <c r="F34" s="142"/>
      <c r="G34" s="142"/>
      <c r="H34" s="142"/>
      <c r="I34" s="142"/>
      <c r="J34" s="142"/>
      <c r="K34" s="142"/>
      <c r="L34" s="142"/>
      <c r="M34" s="142"/>
      <c r="N34" s="142"/>
      <c r="O34" s="142"/>
      <c r="P34" s="142"/>
      <c r="Q34" s="142"/>
      <c r="R34" s="142"/>
      <c r="S34" s="142"/>
      <c r="T34" s="142"/>
      <c r="U34" s="142"/>
      <c r="V34" s="142"/>
      <c r="W34" s="142"/>
      <c r="X34" s="142"/>
      <c r="Y34" s="142"/>
      <c r="Z34" s="139"/>
      <c r="AA34" s="1187" t="s">
        <v>11</v>
      </c>
      <c r="AB34" s="1187"/>
      <c r="AC34" s="1187"/>
      <c r="AD34" s="1187"/>
      <c r="AE34" s="1187"/>
      <c r="AF34" s="1187"/>
      <c r="AG34" s="1187"/>
      <c r="AH34" s="1187"/>
      <c r="AI34" s="1187"/>
      <c r="AJ34" s="1187"/>
      <c r="AK34" s="137"/>
      <c r="AL34" s="129" t="s">
        <v>12</v>
      </c>
      <c r="AM34" s="129"/>
      <c r="AN34" s="129"/>
      <c r="AO34" s="129"/>
      <c r="AP34" s="129"/>
      <c r="AQ34" s="129"/>
      <c r="AV34" s="1188" t="s">
        <v>13</v>
      </c>
      <c r="AW34" s="1188"/>
      <c r="AX34" s="1188"/>
      <c r="AY34" s="1188"/>
      <c r="AZ34" s="1188"/>
      <c r="BA34" s="1188"/>
      <c r="BB34" s="1188"/>
      <c r="BC34" s="1188"/>
      <c r="BD34" s="1188"/>
      <c r="BE34" s="149"/>
    </row>
    <row r="35" spans="1:57" s="136" customFormat="1" ht="21.75" customHeight="1">
      <c r="B35" s="199"/>
      <c r="C35" s="147"/>
      <c r="D35" s="345"/>
      <c r="E35" s="1181">
        <f>'PAG. MENSAL - IK'!AZ29</f>
        <v>0</v>
      </c>
      <c r="F35" s="1181"/>
      <c r="G35" s="1181"/>
      <c r="H35" s="1181"/>
      <c r="I35" s="1181"/>
      <c r="J35" s="1181"/>
      <c r="K35" s="1181"/>
      <c r="L35" s="1181"/>
      <c r="M35" s="1181"/>
      <c r="N35" s="1181"/>
      <c r="O35" s="1181"/>
      <c r="P35" s="1181"/>
      <c r="Q35" s="1181"/>
      <c r="R35" s="1181"/>
      <c r="S35" s="1181"/>
      <c r="T35" s="1181"/>
      <c r="U35" s="1181"/>
      <c r="V35" s="1181"/>
      <c r="W35" s="1181"/>
      <c r="X35" s="1181"/>
      <c r="Y35" s="1181"/>
      <c r="Z35" s="424"/>
      <c r="AA35" s="1189" t="e">
        <f>'PAG. MENSAL - IK'!#REF!</f>
        <v>#REF!</v>
      </c>
      <c r="AB35" s="1189"/>
      <c r="AC35" s="1189"/>
      <c r="AD35" s="1189"/>
      <c r="AE35" s="1189"/>
      <c r="AF35" s="1189"/>
      <c r="AG35" s="1189"/>
      <c r="AH35" s="1189"/>
      <c r="AI35" s="1189"/>
      <c r="AJ35" s="1189"/>
      <c r="AK35" s="424"/>
      <c r="AL35" s="1190" t="e">
        <f>'PAG. MENSAL - IK'!#REF!</f>
        <v>#REF!</v>
      </c>
      <c r="AM35" s="1190"/>
      <c r="AN35" s="1190"/>
      <c r="AO35" s="1190"/>
      <c r="AP35" s="148"/>
      <c r="AQ35" s="1190" t="e">
        <f>'PAG. MENSAL - IK'!#REF!</f>
        <v>#REF!</v>
      </c>
      <c r="AR35" s="1190"/>
      <c r="AS35" s="1190"/>
      <c r="AT35" s="1190"/>
      <c r="AU35" s="446"/>
      <c r="AV35" s="1191">
        <f>'PAG. MENSAL - IK'!AV29</f>
        <v>0</v>
      </c>
      <c r="AW35" s="1191"/>
      <c r="AX35" s="1191"/>
      <c r="AY35" s="1191"/>
      <c r="AZ35" s="318"/>
      <c r="BA35" s="318"/>
      <c r="BB35" s="318"/>
      <c r="BC35" s="318"/>
      <c r="BE35" s="149"/>
    </row>
    <row r="36" spans="1:57" s="136" customFormat="1" ht="13.5" customHeight="1">
      <c r="B36" s="199"/>
      <c r="C36" s="147"/>
      <c r="D36" s="345"/>
      <c r="E36" s="307" t="s">
        <v>135</v>
      </c>
      <c r="F36" s="307"/>
      <c r="G36" s="307"/>
      <c r="H36" s="307"/>
      <c r="I36" s="307"/>
      <c r="J36" s="307"/>
      <c r="K36" s="424"/>
      <c r="L36" s="424"/>
      <c r="M36" s="424"/>
      <c r="N36" s="424"/>
      <c r="O36" s="424"/>
      <c r="P36" s="424"/>
      <c r="Q36" s="424"/>
      <c r="R36" s="424"/>
      <c r="S36" s="424"/>
      <c r="T36" s="424"/>
      <c r="U36" s="424"/>
      <c r="V36" s="424"/>
      <c r="W36" s="424"/>
      <c r="X36" s="424"/>
      <c r="Y36" s="424"/>
      <c r="Z36" s="424"/>
      <c r="AA36" s="355" t="s">
        <v>136</v>
      </c>
      <c r="AB36" s="424"/>
      <c r="AC36" s="424"/>
      <c r="AD36" s="424"/>
      <c r="AE36" s="424"/>
      <c r="AF36" s="424"/>
      <c r="AG36" s="424"/>
      <c r="AH36" s="424"/>
      <c r="AI36" s="424"/>
      <c r="AJ36" s="424"/>
      <c r="AK36" s="424"/>
      <c r="AL36" s="136" t="s">
        <v>124</v>
      </c>
      <c r="AQ36" s="136" t="s">
        <v>137</v>
      </c>
      <c r="AU36" s="446"/>
      <c r="AV36" s="427" t="s">
        <v>138</v>
      </c>
      <c r="AW36" s="318"/>
      <c r="AX36" s="318"/>
      <c r="AY36" s="318"/>
      <c r="AZ36" s="428" t="s">
        <v>139</v>
      </c>
      <c r="BA36" s="318"/>
      <c r="BB36" s="318"/>
      <c r="BC36" s="318"/>
      <c r="BE36" s="149"/>
    </row>
    <row r="37" spans="1:57" s="154" customFormat="1" ht="8.25" customHeight="1">
      <c r="B37" s="201"/>
      <c r="C37" s="155"/>
      <c r="D37" s="255"/>
      <c r="E37" s="255"/>
      <c r="F37" s="255"/>
      <c r="G37" s="255"/>
      <c r="H37" s="255"/>
      <c r="I37" s="255"/>
      <c r="J37" s="255"/>
      <c r="K37" s="255"/>
      <c r="L37" s="255"/>
      <c r="M37" s="255"/>
      <c r="N37" s="255"/>
      <c r="O37" s="255"/>
      <c r="P37" s="255"/>
      <c r="Q37" s="255"/>
      <c r="R37" s="255"/>
      <c r="S37" s="255"/>
      <c r="T37" s="255"/>
      <c r="U37" s="255"/>
      <c r="V37" s="255"/>
      <c r="W37" s="255"/>
      <c r="X37" s="255"/>
      <c r="Y37" s="255"/>
      <c r="Z37" s="255"/>
      <c r="AA37" s="255"/>
      <c r="AB37" s="255"/>
      <c r="AC37" s="255"/>
      <c r="AD37" s="255"/>
      <c r="AE37" s="255"/>
      <c r="AF37" s="255"/>
      <c r="AG37" s="255"/>
      <c r="AH37" s="255"/>
      <c r="AI37" s="255"/>
      <c r="AJ37" s="255"/>
      <c r="AK37" s="255"/>
      <c r="AL37" s="255"/>
      <c r="AM37" s="255"/>
      <c r="AN37" s="255"/>
      <c r="AO37" s="255"/>
      <c r="AP37" s="255"/>
      <c r="AQ37" s="255"/>
      <c r="AR37" s="255"/>
      <c r="AS37" s="255"/>
      <c r="AT37" s="255"/>
      <c r="AU37" s="255"/>
      <c r="AV37" s="255"/>
      <c r="AW37" s="255"/>
      <c r="AX37" s="255"/>
      <c r="AY37" s="255"/>
      <c r="AZ37" s="255"/>
      <c r="BA37" s="255"/>
      <c r="BB37" s="255"/>
      <c r="BC37" s="255"/>
      <c r="BD37" s="255"/>
      <c r="BE37" s="157"/>
    </row>
    <row r="38" spans="1:57" s="154" customFormat="1" ht="24" customHeight="1">
      <c r="B38" s="356">
        <v>2</v>
      </c>
      <c r="C38" s="1020" t="s">
        <v>140</v>
      </c>
      <c r="D38" s="1020"/>
      <c r="E38" s="1020"/>
      <c r="F38" s="1020"/>
      <c r="G38" s="1020"/>
      <c r="H38" s="1020"/>
      <c r="I38" s="1020"/>
      <c r="J38" s="1020"/>
      <c r="K38" s="1020"/>
      <c r="L38" s="1020"/>
      <c r="M38" s="1020"/>
      <c r="N38" s="1020"/>
      <c r="O38" s="1020"/>
      <c r="P38" s="1020"/>
      <c r="Q38" s="1020"/>
      <c r="R38" s="1020"/>
      <c r="S38" s="1020"/>
      <c r="T38" s="1020"/>
      <c r="U38" s="1020"/>
      <c r="V38" s="1020"/>
      <c r="W38" s="1020"/>
      <c r="X38" s="1020"/>
      <c r="Y38" s="1020"/>
      <c r="Z38" s="1020"/>
      <c r="AA38" s="1020"/>
      <c r="AB38" s="1020"/>
      <c r="AC38" s="1020"/>
      <c r="AD38" s="1020"/>
      <c r="AE38" s="1020"/>
      <c r="AF38" s="1020"/>
      <c r="AG38" s="1020"/>
      <c r="AH38" s="1020"/>
      <c r="AI38" s="1020"/>
      <c r="AJ38" s="1020"/>
      <c r="AK38" s="1020"/>
      <c r="AL38" s="1020"/>
      <c r="AM38" s="1020"/>
      <c r="AN38" s="1020"/>
      <c r="AO38" s="1020"/>
      <c r="AP38" s="1020"/>
      <c r="AQ38" s="1020"/>
      <c r="AR38" s="1020"/>
      <c r="AS38" s="1020"/>
      <c r="AT38" s="1020"/>
      <c r="AU38" s="1020"/>
      <c r="AV38" s="1020"/>
      <c r="AW38" s="1020"/>
      <c r="AX38" s="1020"/>
      <c r="AY38" s="1020"/>
      <c r="AZ38" s="1020"/>
      <c r="BA38" s="1020"/>
      <c r="BB38" s="1020"/>
      <c r="BC38" s="1020"/>
      <c r="BD38" s="1020"/>
      <c r="BE38" s="11"/>
    </row>
    <row r="39" spans="1:57" s="271" customFormat="1" ht="15.75" customHeight="1">
      <c r="B39" s="359"/>
      <c r="C39" s="360"/>
      <c r="D39" s="360"/>
      <c r="E39" s="360"/>
      <c r="F39" s="360"/>
      <c r="G39" s="360"/>
      <c r="H39" s="360"/>
      <c r="I39" s="360"/>
      <c r="J39" s="360"/>
      <c r="K39" s="360"/>
      <c r="L39" s="360"/>
      <c r="M39" s="360"/>
      <c r="N39" s="360"/>
      <c r="O39" s="360"/>
      <c r="P39" s="360"/>
      <c r="Q39" s="360"/>
      <c r="R39" s="360"/>
      <c r="S39" s="360"/>
      <c r="T39" s="360"/>
      <c r="U39" s="360"/>
      <c r="V39" s="360"/>
      <c r="W39" s="360"/>
      <c r="X39" s="360"/>
      <c r="Y39" s="360"/>
      <c r="Z39" s="360"/>
      <c r="AA39" s="360"/>
      <c r="AB39" s="360"/>
      <c r="AC39" s="360"/>
      <c r="AD39" s="360"/>
      <c r="AE39" s="360"/>
      <c r="AF39" s="360"/>
      <c r="AG39" s="360"/>
      <c r="AH39" s="360"/>
      <c r="AI39" s="360"/>
      <c r="AJ39" s="360"/>
      <c r="AK39" s="360"/>
      <c r="AL39" s="361"/>
      <c r="AM39" s="362"/>
      <c r="AN39" s="359"/>
      <c r="AO39" s="360"/>
      <c r="AP39" s="360"/>
      <c r="AQ39" s="360"/>
      <c r="AR39" s="360"/>
      <c r="AS39" s="360"/>
      <c r="AT39" s="360"/>
      <c r="AU39" s="360"/>
      <c r="AV39" s="360"/>
      <c r="AW39" s="360"/>
      <c r="AX39" s="360"/>
      <c r="AY39" s="360"/>
      <c r="AZ39" s="360"/>
      <c r="BA39" s="360"/>
      <c r="BB39" s="360"/>
      <c r="BC39" s="360"/>
      <c r="BD39" s="360"/>
      <c r="BE39" s="363"/>
    </row>
    <row r="40" spans="1:57" s="154" customFormat="1" ht="15.75" customHeight="1">
      <c r="B40" s="311"/>
      <c r="C40" s="311"/>
      <c r="D40" s="365" t="s">
        <v>29</v>
      </c>
      <c r="E40" s="365"/>
      <c r="F40" s="365"/>
      <c r="G40" s="365"/>
      <c r="H40" s="365"/>
      <c r="I40" s="365"/>
      <c r="J40" s="365"/>
      <c r="M40" s="309"/>
      <c r="Q40" s="1141">
        <f>'PAG. MENSAL - IK'!AA33</f>
        <v>0</v>
      </c>
      <c r="R40" s="1141"/>
      <c r="S40" s="1141"/>
      <c r="T40" s="1141"/>
      <c r="U40" s="1141"/>
      <c r="V40" s="1141"/>
      <c r="W40" s="1141"/>
      <c r="X40" s="1141"/>
      <c r="Y40" s="1144" t="s">
        <v>141</v>
      </c>
      <c r="Z40" s="1144"/>
      <c r="AA40" s="1144"/>
      <c r="AB40" s="1144"/>
      <c r="AC40" s="1144"/>
      <c r="AD40" s="1144"/>
      <c r="AE40" s="1144"/>
      <c r="AF40" s="1145">
        <f>'PAG. MENSAL - IK'!AO33</f>
        <v>0</v>
      </c>
      <c r="AG40" s="1145"/>
      <c r="AH40" s="1145"/>
      <c r="AI40" s="1145"/>
      <c r="AM40" s="1146" t="s">
        <v>142</v>
      </c>
      <c r="AN40" s="1146"/>
      <c r="AO40" s="1146"/>
      <c r="AP40" s="1146"/>
      <c r="AQ40" s="1146"/>
      <c r="AR40" s="1146"/>
      <c r="AS40" s="1146"/>
      <c r="AT40" s="1146"/>
      <c r="AU40" s="1146"/>
      <c r="AV40" s="1146"/>
      <c r="AW40" s="1146"/>
      <c r="AX40" s="1146"/>
      <c r="AY40" s="1146"/>
      <c r="AZ40" s="1146"/>
      <c r="BA40" s="1146"/>
      <c r="BB40" s="156"/>
      <c r="BC40" s="155">
        <f>'PAG. MENSAL - IK'!BD33</f>
        <v>0</v>
      </c>
      <c r="BE40" s="15"/>
    </row>
    <row r="41" spans="1:57" s="154" customFormat="1" ht="6.75" customHeight="1">
      <c r="B41" s="310"/>
      <c r="C41" s="310"/>
      <c r="D41" s="310"/>
      <c r="E41" s="310"/>
      <c r="F41" s="310"/>
      <c r="G41" s="310"/>
      <c r="H41" s="310"/>
      <c r="I41" s="310"/>
      <c r="J41" s="310"/>
      <c r="K41" s="310"/>
      <c r="L41" s="310"/>
      <c r="M41" s="310"/>
      <c r="N41" s="310"/>
      <c r="O41" s="310"/>
      <c r="P41" s="310"/>
      <c r="Q41" s="310"/>
      <c r="R41" s="310"/>
      <c r="S41" s="310"/>
      <c r="T41" s="310"/>
      <c r="U41" s="310"/>
      <c r="V41" s="310"/>
      <c r="W41" s="310"/>
      <c r="X41" s="310"/>
      <c r="Y41" s="376"/>
      <c r="Z41" s="377"/>
      <c r="AA41" s="377"/>
      <c r="AB41" s="377"/>
      <c r="AC41" s="377"/>
      <c r="AD41" s="378"/>
      <c r="AE41" s="378"/>
      <c r="AF41" s="369"/>
      <c r="AG41" s="369"/>
      <c r="AH41" s="369"/>
      <c r="AI41" s="369"/>
      <c r="AJ41" s="271"/>
      <c r="AK41" s="271"/>
      <c r="AL41" s="271"/>
      <c r="AM41" s="375"/>
      <c r="AN41" s="374"/>
      <c r="AO41" s="374"/>
      <c r="AP41" s="374"/>
      <c r="AQ41" s="374"/>
      <c r="AR41" s="374"/>
      <c r="AS41" s="374"/>
      <c r="AT41" s="374"/>
      <c r="AU41" s="374"/>
      <c r="AV41" s="371"/>
      <c r="AW41" s="372"/>
      <c r="AX41" s="373"/>
      <c r="AY41" s="373"/>
      <c r="AZ41" s="373"/>
      <c r="BA41" s="373"/>
      <c r="BB41" s="370"/>
      <c r="BC41" s="370"/>
      <c r="BD41" s="271"/>
      <c r="BE41" s="15"/>
    </row>
    <row r="42" spans="1:57" s="154" customFormat="1" ht="15.75" customHeight="1">
      <c r="B42" s="1142" t="s">
        <v>143</v>
      </c>
      <c r="C42" s="1142"/>
      <c r="D42" s="1142"/>
      <c r="E42" s="1142"/>
      <c r="F42" s="1142"/>
      <c r="G42" s="1142"/>
      <c r="H42" s="1142"/>
      <c r="I42" s="1142"/>
      <c r="J42" s="1142"/>
      <c r="K42" s="1142"/>
      <c r="L42" s="1142"/>
      <c r="M42" s="1142"/>
      <c r="N42" s="1142"/>
      <c r="O42" s="1142"/>
      <c r="P42" s="1142"/>
      <c r="Q42" s="1143">
        <f>'PAG. MENSAL - IK'!AP35</f>
        <v>0</v>
      </c>
      <c r="R42" s="1143"/>
      <c r="S42" s="1143"/>
      <c r="T42" s="425"/>
      <c r="U42" s="425"/>
      <c r="V42" s="425"/>
      <c r="W42" s="425"/>
      <c r="X42" s="425"/>
      <c r="Y42" s="1144" t="s">
        <v>144</v>
      </c>
      <c r="Z42" s="1144"/>
      <c r="AA42" s="1144"/>
      <c r="AB42" s="1144"/>
      <c r="AC42" s="1144"/>
      <c r="AD42" s="1144"/>
      <c r="AE42" s="1144"/>
      <c r="AF42" s="1145" t="e">
        <f>'PAG. MENSAL - IK'!#REF!</f>
        <v>#REF!</v>
      </c>
      <c r="AG42" s="1145"/>
      <c r="AH42" s="1145"/>
      <c r="AI42" s="1145"/>
      <c r="AM42" s="1146" t="s">
        <v>145</v>
      </c>
      <c r="AN42" s="1146"/>
      <c r="AO42" s="1146"/>
      <c r="AP42" s="1146"/>
      <c r="AQ42" s="1146"/>
      <c r="AR42" s="1146"/>
      <c r="AS42" s="1146"/>
      <c r="AT42" s="1146"/>
      <c r="AU42" s="1146"/>
      <c r="AV42" s="1146"/>
      <c r="AW42" s="1146"/>
      <c r="AX42" s="1146"/>
      <c r="AY42" s="1146"/>
      <c r="AZ42" s="1146"/>
      <c r="BA42" s="1146"/>
      <c r="BB42" s="156"/>
      <c r="BC42" s="155" t="e">
        <f>'PAG. MENSAL - IK'!#REF!</f>
        <v>#REF!</v>
      </c>
      <c r="BE42" s="357"/>
    </row>
    <row r="43" spans="1:57" s="154" customFormat="1" ht="5.25" customHeight="1">
      <c r="B43" s="202"/>
      <c r="C43" s="2"/>
      <c r="D43" s="425"/>
      <c r="E43" s="425"/>
      <c r="F43" s="425"/>
      <c r="G43" s="425"/>
      <c r="H43" s="425"/>
      <c r="I43" s="425"/>
      <c r="J43" s="425"/>
      <c r="K43" s="425"/>
      <c r="L43" s="425"/>
      <c r="M43" s="425"/>
      <c r="N43" s="425"/>
      <c r="O43" s="425"/>
      <c r="P43" s="425"/>
      <c r="Q43" s="425"/>
      <c r="R43" s="425"/>
      <c r="S43" s="425"/>
      <c r="T43" s="425"/>
      <c r="U43" s="425"/>
      <c r="V43" s="425"/>
      <c r="W43" s="425"/>
      <c r="X43" s="425"/>
      <c r="Y43" s="425"/>
      <c r="Z43" s="425"/>
      <c r="AA43" s="425"/>
      <c r="AB43" s="425"/>
      <c r="AC43" s="425"/>
      <c r="AD43" s="425"/>
      <c r="AE43" s="425"/>
      <c r="AF43" s="425"/>
      <c r="AG43" s="425"/>
      <c r="AH43" s="425"/>
      <c r="AI43" s="425"/>
      <c r="AJ43" s="425"/>
      <c r="AK43" s="425"/>
      <c r="AL43" s="425"/>
      <c r="AM43" s="1"/>
      <c r="AN43" s="156"/>
      <c r="AO43" s="156"/>
      <c r="AP43" s="156"/>
      <c r="AQ43" s="156"/>
      <c r="AR43" s="156"/>
      <c r="AS43" s="156"/>
      <c r="AT43" s="156"/>
      <c r="AU43" s="156"/>
      <c r="AV43" s="156"/>
      <c r="AW43" s="156"/>
      <c r="AX43" s="156"/>
      <c r="AY43" s="156"/>
      <c r="AZ43" s="156"/>
      <c r="BA43" s="156"/>
      <c r="BB43" s="156"/>
      <c r="BC43" s="156"/>
      <c r="BD43" s="156"/>
      <c r="BE43" s="357"/>
    </row>
    <row r="44" spans="1:57" s="154" customFormat="1" ht="7.5" customHeight="1">
      <c r="B44" s="204"/>
      <c r="C44" s="165"/>
      <c r="D44" s="165"/>
      <c r="E44" s="165"/>
      <c r="F44" s="165"/>
      <c r="G44" s="165"/>
      <c r="H44" s="165"/>
      <c r="I44" s="165"/>
      <c r="J44" s="165"/>
      <c r="K44" s="165"/>
      <c r="L44" s="165"/>
      <c r="M44" s="165"/>
      <c r="N44" s="165"/>
      <c r="O44" s="165"/>
      <c r="P44" s="165"/>
      <c r="Q44" s="165"/>
      <c r="R44" s="165"/>
      <c r="S44" s="165"/>
      <c r="T44" s="165"/>
      <c r="U44" s="165"/>
      <c r="V44" s="165"/>
      <c r="W44" s="165"/>
      <c r="X44" s="165"/>
      <c r="Y44" s="165"/>
      <c r="Z44" s="165"/>
      <c r="AA44" s="165"/>
      <c r="AB44" s="165"/>
      <c r="AC44" s="165"/>
      <c r="AD44" s="165"/>
      <c r="AE44" s="165"/>
      <c r="AF44" s="165"/>
      <c r="AG44" s="165"/>
      <c r="AH44" s="165"/>
      <c r="AI44" s="165"/>
      <c r="AJ44" s="165"/>
      <c r="AK44" s="165"/>
      <c r="AL44" s="165"/>
      <c r="AM44" s="165"/>
      <c r="AN44" s="165"/>
      <c r="AO44" s="165"/>
      <c r="AP44" s="165"/>
      <c r="AQ44" s="165"/>
      <c r="AR44" s="165"/>
      <c r="AS44" s="165"/>
      <c r="AT44" s="165"/>
      <c r="AU44" s="165"/>
      <c r="AV44" s="165"/>
      <c r="AW44" s="165"/>
      <c r="AX44" s="165"/>
      <c r="AY44" s="165"/>
      <c r="AZ44" s="165"/>
      <c r="BA44" s="165"/>
      <c r="BB44" s="165"/>
      <c r="BC44" s="165"/>
      <c r="BD44" s="165"/>
      <c r="BE44" s="165"/>
    </row>
    <row r="45" spans="1:57" s="404" customFormat="1" ht="22.5" customHeight="1">
      <c r="A45" s="403"/>
      <c r="B45" s="196" t="s">
        <v>59</v>
      </c>
      <c r="C45" s="1140" t="s">
        <v>146</v>
      </c>
      <c r="D45" s="1140"/>
      <c r="E45" s="1140"/>
      <c r="F45" s="1140"/>
      <c r="G45" s="1140"/>
      <c r="H45" s="1140"/>
      <c r="I45" s="1140"/>
      <c r="J45" s="1140"/>
      <c r="K45" s="1140"/>
      <c r="L45" s="1140"/>
      <c r="M45" s="1140"/>
      <c r="N45" s="1140"/>
      <c r="O45" s="1140"/>
      <c r="P45" s="1140"/>
      <c r="Q45" s="1140"/>
      <c r="R45" s="1140"/>
      <c r="S45" s="1140"/>
      <c r="T45" s="1140"/>
      <c r="U45" s="1140"/>
      <c r="V45" s="1140"/>
      <c r="W45" s="1140"/>
      <c r="X45" s="1140"/>
      <c r="Y45" s="394"/>
      <c r="Z45" s="394"/>
      <c r="AA45" s="394"/>
      <c r="AB45" s="394"/>
      <c r="AC45" s="1168" t="s">
        <v>147</v>
      </c>
      <c r="AD45" s="1168"/>
      <c r="AE45" s="1168"/>
      <c r="AF45" s="1168"/>
      <c r="AG45" s="1168"/>
      <c r="AH45" s="1168" t="s">
        <v>148</v>
      </c>
      <c r="AI45" s="1168"/>
      <c r="AJ45" s="1168"/>
      <c r="AK45" s="1168"/>
      <c r="AL45" s="405"/>
      <c r="AM45" s="394"/>
      <c r="AN45" s="394"/>
      <c r="AO45" s="394"/>
      <c r="AP45" s="394"/>
      <c r="AQ45" s="394"/>
      <c r="AR45" s="394"/>
      <c r="AS45" s="394"/>
      <c r="AT45" s="394"/>
      <c r="AU45" s="394"/>
      <c r="AV45" s="394"/>
      <c r="AW45" s="394"/>
      <c r="AX45" s="394"/>
      <c r="AY45" s="394"/>
      <c r="AZ45" s="394"/>
      <c r="BA45" s="394"/>
      <c r="BB45" s="394"/>
      <c r="BC45" s="394"/>
      <c r="BD45" s="394"/>
      <c r="BE45" s="395"/>
    </row>
    <row r="46" spans="1:57" s="404" customFormat="1" ht="12.75" customHeight="1">
      <c r="A46" s="403"/>
      <c r="B46" s="197"/>
      <c r="C46" s="114"/>
      <c r="D46" s="114"/>
      <c r="E46" s="114"/>
      <c r="F46" s="114"/>
      <c r="G46" s="114"/>
      <c r="H46" s="114"/>
      <c r="I46" s="114"/>
      <c r="J46" s="114"/>
      <c r="K46" s="114"/>
      <c r="L46" s="114"/>
      <c r="M46" s="114"/>
      <c r="N46" s="114"/>
      <c r="O46" s="114"/>
      <c r="P46" s="114"/>
      <c r="Q46" s="114"/>
      <c r="R46" s="114"/>
      <c r="S46" s="114"/>
      <c r="T46" s="115"/>
      <c r="U46" s="116"/>
      <c r="V46" s="115"/>
      <c r="W46" s="115"/>
      <c r="X46" s="115"/>
      <c r="Y46" s="115"/>
      <c r="Z46" s="115"/>
      <c r="AA46" s="115"/>
      <c r="AB46" s="117"/>
      <c r="AC46" s="1169"/>
      <c r="AD46" s="1169"/>
      <c r="AE46" s="1169"/>
      <c r="AF46" s="1169"/>
      <c r="AG46" s="1169"/>
      <c r="AH46" s="1169"/>
      <c r="AI46" s="1169"/>
      <c r="AJ46" s="1169"/>
      <c r="AK46" s="1169"/>
      <c r="AL46" s="406"/>
      <c r="AM46" s="121"/>
      <c r="AN46" s="121"/>
      <c r="AO46" s="121"/>
      <c r="AP46" s="121"/>
      <c r="AQ46" s="121"/>
      <c r="AR46" s="121"/>
      <c r="AS46" s="121"/>
      <c r="AT46" s="121"/>
      <c r="AU46" s="121"/>
      <c r="AV46" s="121"/>
      <c r="AW46" s="121"/>
      <c r="AX46" s="121"/>
      <c r="AY46" s="121"/>
      <c r="AZ46" s="121"/>
      <c r="BA46" s="122"/>
      <c r="BB46" s="122"/>
      <c r="BC46" s="122"/>
      <c r="BD46" s="122"/>
      <c r="BE46" s="123"/>
    </row>
    <row r="47" spans="1:57" s="404" customFormat="1" ht="12.75" customHeight="1">
      <c r="A47" s="403"/>
      <c r="B47" s="197"/>
      <c r="C47" s="407"/>
      <c r="D47" s="1170" t="s">
        <v>149</v>
      </c>
      <c r="E47" s="1170"/>
      <c r="F47" s="1170"/>
      <c r="G47" s="1170"/>
      <c r="H47" s="1170"/>
      <c r="I47" s="1170"/>
      <c r="J47" s="1170"/>
      <c r="K47" s="1170"/>
      <c r="L47" s="1170"/>
      <c r="M47" s="1170"/>
      <c r="N47" s="1170"/>
      <c r="O47" s="1170"/>
      <c r="P47" s="1170"/>
      <c r="Q47" s="1170"/>
      <c r="R47" s="1170"/>
      <c r="S47" s="1170"/>
      <c r="T47" s="1170"/>
      <c r="U47" s="1170"/>
      <c r="V47" s="1170"/>
      <c r="W47" s="1170"/>
      <c r="X47" s="1170"/>
      <c r="Y47" s="1170"/>
      <c r="Z47" s="1170"/>
      <c r="AA47" s="1170"/>
      <c r="AB47" s="1170"/>
      <c r="AC47" s="1170"/>
      <c r="AD47" s="1156"/>
      <c r="AE47" s="1156"/>
      <c r="AF47" s="347" t="s">
        <v>150</v>
      </c>
      <c r="AG47" s="408"/>
      <c r="AH47" s="409"/>
      <c r="AI47" s="1156"/>
      <c r="AJ47" s="1156"/>
      <c r="AK47" s="410"/>
      <c r="AL47" s="138"/>
      <c r="AM47" s="1159" t="s">
        <v>151</v>
      </c>
      <c r="AN47" s="1159"/>
      <c r="AO47" s="1159"/>
      <c r="AP47" s="1159"/>
      <c r="AQ47" s="1159"/>
      <c r="AR47" s="1159"/>
      <c r="AS47" s="1159"/>
      <c r="AT47" s="1159"/>
      <c r="AU47" s="1159"/>
      <c r="AV47" s="1159"/>
      <c r="AW47" s="1159"/>
      <c r="AX47" s="1159"/>
      <c r="AY47" s="1159"/>
      <c r="AZ47" s="1159"/>
      <c r="BA47" s="1159"/>
      <c r="BB47" s="1159"/>
      <c r="BC47" s="1159"/>
      <c r="BD47" s="426"/>
      <c r="BE47" s="411"/>
    </row>
    <row r="48" spans="1:57" s="404" customFormat="1" ht="12.75" customHeight="1">
      <c r="A48" s="403"/>
      <c r="B48" s="197"/>
      <c r="C48" s="114"/>
      <c r="D48" s="114"/>
      <c r="E48" s="114"/>
      <c r="F48" s="114"/>
      <c r="G48" s="114"/>
      <c r="H48" s="114"/>
      <c r="I48" s="114"/>
      <c r="J48" s="114"/>
      <c r="K48" s="114"/>
      <c r="L48" s="114"/>
      <c r="M48" s="114"/>
      <c r="N48" s="114"/>
      <c r="O48" s="114"/>
      <c r="P48" s="114"/>
      <c r="Q48" s="114"/>
      <c r="R48" s="114"/>
      <c r="S48" s="114"/>
      <c r="T48" s="115"/>
      <c r="U48" s="116"/>
      <c r="V48" s="115"/>
      <c r="W48" s="115"/>
      <c r="X48" s="115"/>
      <c r="Y48" s="115"/>
      <c r="Z48" s="115"/>
      <c r="AA48" s="115"/>
      <c r="AB48" s="117"/>
      <c r="AC48" s="118"/>
      <c r="AD48" s="120"/>
      <c r="AE48" s="120"/>
      <c r="AF48" s="412"/>
      <c r="AG48" s="413"/>
      <c r="AH48" s="413"/>
      <c r="AI48" s="119"/>
      <c r="AJ48" s="119"/>
      <c r="AK48" s="118"/>
      <c r="AL48" s="118"/>
      <c r="AM48" s="414"/>
      <c r="AN48" s="414"/>
      <c r="AO48" s="414"/>
      <c r="AP48" s="414"/>
      <c r="AQ48" s="415"/>
      <c r="AR48" s="415"/>
      <c r="AS48" s="414"/>
      <c r="AT48" s="414"/>
      <c r="AU48" s="414"/>
      <c r="AV48" s="414"/>
      <c r="AW48" s="414"/>
      <c r="AX48" s="414"/>
      <c r="AY48" s="414"/>
      <c r="AZ48" s="414"/>
      <c r="BA48" s="122"/>
      <c r="BB48" s="122"/>
      <c r="BC48" s="122"/>
      <c r="BD48" s="122"/>
      <c r="BE48" s="123"/>
    </row>
    <row r="49" spans="1:57" s="404" customFormat="1" ht="12.75" customHeight="1">
      <c r="A49" s="403"/>
      <c r="B49" s="197"/>
      <c r="C49" s="114"/>
      <c r="D49" s="1157" t="s">
        <v>152</v>
      </c>
      <c r="E49" s="1157"/>
      <c r="F49" s="1157"/>
      <c r="G49" s="1157"/>
      <c r="H49" s="1157"/>
      <c r="I49" s="1157"/>
      <c r="J49" s="1157"/>
      <c r="K49" s="1157"/>
      <c r="L49" s="1157"/>
      <c r="M49" s="1157"/>
      <c r="N49" s="1157"/>
      <c r="O49" s="1157"/>
      <c r="P49" s="1157"/>
      <c r="Q49" s="1157"/>
      <c r="R49" s="1157"/>
      <c r="S49" s="1157"/>
      <c r="T49" s="1157"/>
      <c r="U49" s="1157"/>
      <c r="V49" s="1157"/>
      <c r="W49" s="1157"/>
      <c r="X49" s="1157"/>
      <c r="Y49" s="1157"/>
      <c r="Z49" s="1157"/>
      <c r="AA49" s="1157"/>
      <c r="AB49" s="1157"/>
      <c r="AC49" s="1157"/>
      <c r="AD49" s="1156"/>
      <c r="AE49" s="1156"/>
      <c r="AF49" s="412" t="s">
        <v>153</v>
      </c>
      <c r="AG49" s="408"/>
      <c r="AH49" s="413"/>
      <c r="AI49" s="1156"/>
      <c r="AJ49" s="1156"/>
      <c r="AK49" s="118"/>
      <c r="AL49" s="118"/>
      <c r="AM49" s="1158" t="s">
        <v>154</v>
      </c>
      <c r="AN49" s="1158"/>
      <c r="AO49" s="1158"/>
      <c r="AP49" s="1158"/>
      <c r="AQ49" s="1158"/>
      <c r="AR49" s="1158"/>
      <c r="AS49" s="1158"/>
      <c r="AT49" s="1158"/>
      <c r="AU49" s="1158"/>
      <c r="AV49" s="1158"/>
      <c r="AW49" s="1158"/>
      <c r="AX49" s="1158"/>
      <c r="AY49" s="1158"/>
      <c r="AZ49" s="1158"/>
      <c r="BA49" s="1158"/>
      <c r="BB49" s="1158"/>
      <c r="BC49" s="1158"/>
      <c r="BD49" s="426"/>
      <c r="BE49" s="123"/>
    </row>
    <row r="50" spans="1:57" s="404" customFormat="1" ht="12.75" customHeight="1">
      <c r="A50" s="403"/>
      <c r="B50" s="197"/>
      <c r="C50" s="114"/>
      <c r="D50" s="114"/>
      <c r="E50" s="114"/>
      <c r="F50" s="114"/>
      <c r="G50" s="114"/>
      <c r="H50" s="114"/>
      <c r="I50" s="114"/>
      <c r="J50" s="114"/>
      <c r="K50" s="114"/>
      <c r="L50" s="114"/>
      <c r="M50" s="114"/>
      <c r="N50" s="114"/>
      <c r="O50" s="114"/>
      <c r="P50" s="114"/>
      <c r="Q50" s="114"/>
      <c r="R50" s="114"/>
      <c r="S50" s="114"/>
      <c r="T50" s="115"/>
      <c r="U50" s="116"/>
      <c r="V50" s="115"/>
      <c r="W50" s="115"/>
      <c r="X50" s="115"/>
      <c r="Y50" s="115"/>
      <c r="Z50" s="115"/>
      <c r="AA50" s="115"/>
      <c r="AB50" s="117"/>
      <c r="AC50" s="118"/>
      <c r="AD50" s="119"/>
      <c r="AE50" s="120"/>
      <c r="AF50" s="413"/>
      <c r="AG50" s="413"/>
      <c r="AH50" s="413"/>
      <c r="AI50" s="413"/>
      <c r="AJ50" s="120"/>
      <c r="AK50" s="118"/>
      <c r="AL50" s="118"/>
      <c r="AM50" s="121"/>
      <c r="AN50" s="121"/>
      <c r="AO50" s="121"/>
      <c r="AP50" s="121"/>
      <c r="AQ50" s="121"/>
      <c r="AR50" s="121"/>
      <c r="AS50" s="121"/>
      <c r="AT50" s="121"/>
      <c r="AU50" s="121"/>
      <c r="AV50" s="121"/>
      <c r="AW50" s="121"/>
      <c r="AX50" s="121"/>
      <c r="AY50" s="121"/>
      <c r="AZ50" s="121"/>
      <c r="BA50" s="122"/>
      <c r="BB50" s="122"/>
      <c r="BC50" s="122"/>
      <c r="BD50" s="122"/>
      <c r="BE50" s="123"/>
    </row>
    <row r="51" spans="1:57" s="404" customFormat="1" ht="30.75" customHeight="1">
      <c r="A51" s="403"/>
      <c r="B51" s="197"/>
      <c r="C51" s="114"/>
      <c r="D51" s="1147" t="s">
        <v>155</v>
      </c>
      <c r="E51" s="1148"/>
      <c r="F51" s="1148"/>
      <c r="G51" s="1149"/>
      <c r="H51" s="1160"/>
      <c r="I51" s="1161"/>
      <c r="J51" s="1161"/>
      <c r="K51" s="1161"/>
      <c r="L51" s="1161"/>
      <c r="M51" s="1161"/>
      <c r="N51" s="1161"/>
      <c r="O51" s="1161"/>
      <c r="P51" s="1161"/>
      <c r="Q51" s="1161"/>
      <c r="R51" s="1161"/>
      <c r="S51" s="1161"/>
      <c r="T51" s="1161"/>
      <c r="U51" s="1161"/>
      <c r="V51" s="1161"/>
      <c r="W51" s="1161"/>
      <c r="X51" s="1161"/>
      <c r="Y51" s="1161"/>
      <c r="Z51" s="1161"/>
      <c r="AA51" s="1161"/>
      <c r="AB51" s="1161"/>
      <c r="AC51" s="1161"/>
      <c r="AD51" s="1161"/>
      <c r="AE51" s="1161"/>
      <c r="AF51" s="1161"/>
      <c r="AG51" s="1161"/>
      <c r="AH51" s="1161"/>
      <c r="AI51" s="1161"/>
      <c r="AJ51" s="1161"/>
      <c r="AK51" s="1161"/>
      <c r="AL51" s="1161"/>
      <c r="AM51" s="1161"/>
      <c r="AN51" s="1161"/>
      <c r="AO51" s="1161"/>
      <c r="AP51" s="1161"/>
      <c r="AQ51" s="1161"/>
      <c r="AR51" s="1161"/>
      <c r="AS51" s="1161"/>
      <c r="AT51" s="1161"/>
      <c r="AU51" s="1161"/>
      <c r="AV51" s="1161"/>
      <c r="AW51" s="1161"/>
      <c r="AX51" s="1161"/>
      <c r="AY51" s="1161"/>
      <c r="AZ51" s="1161"/>
      <c r="BA51" s="1161"/>
      <c r="BB51" s="1161"/>
      <c r="BC51" s="1161"/>
      <c r="BD51" s="1162"/>
      <c r="BE51" s="123"/>
    </row>
    <row r="52" spans="1:57" s="404" customFormat="1" ht="39.75" customHeight="1">
      <c r="A52" s="403"/>
      <c r="B52" s="197"/>
      <c r="C52" s="114"/>
      <c r="D52" s="1150"/>
      <c r="E52" s="1151"/>
      <c r="F52" s="1151"/>
      <c r="G52" s="1152"/>
      <c r="H52" s="1163"/>
      <c r="I52" s="1139"/>
      <c r="J52" s="1139"/>
      <c r="K52" s="1139"/>
      <c r="L52" s="1139"/>
      <c r="M52" s="1139"/>
      <c r="N52" s="1139"/>
      <c r="O52" s="1139"/>
      <c r="P52" s="1139"/>
      <c r="Q52" s="1139"/>
      <c r="R52" s="1139"/>
      <c r="S52" s="1139"/>
      <c r="T52" s="1139"/>
      <c r="U52" s="1139"/>
      <c r="V52" s="1139"/>
      <c r="W52" s="1139"/>
      <c r="X52" s="1139"/>
      <c r="Y52" s="1139"/>
      <c r="Z52" s="1139"/>
      <c r="AA52" s="1139"/>
      <c r="AB52" s="1139"/>
      <c r="AC52" s="1139"/>
      <c r="AD52" s="1139"/>
      <c r="AE52" s="1139"/>
      <c r="AF52" s="1139"/>
      <c r="AG52" s="1139"/>
      <c r="AH52" s="1139"/>
      <c r="AI52" s="1139"/>
      <c r="AJ52" s="1139"/>
      <c r="AK52" s="1139"/>
      <c r="AL52" s="1139"/>
      <c r="AM52" s="1139"/>
      <c r="AN52" s="1139"/>
      <c r="AO52" s="1139"/>
      <c r="AP52" s="1139"/>
      <c r="AQ52" s="1139"/>
      <c r="AR52" s="1139"/>
      <c r="AS52" s="1139"/>
      <c r="AT52" s="1139"/>
      <c r="AU52" s="1139"/>
      <c r="AV52" s="1139"/>
      <c r="AW52" s="1139"/>
      <c r="AX52" s="1139"/>
      <c r="AY52" s="1139"/>
      <c r="AZ52" s="1139"/>
      <c r="BA52" s="1139"/>
      <c r="BB52" s="1139"/>
      <c r="BC52" s="1139"/>
      <c r="BD52" s="1164"/>
      <c r="BE52" s="123"/>
    </row>
    <row r="53" spans="1:57" s="404" customFormat="1" ht="32.25" customHeight="1">
      <c r="A53" s="403"/>
      <c r="B53" s="199"/>
      <c r="C53" s="147"/>
      <c r="D53" s="1153"/>
      <c r="E53" s="1154"/>
      <c r="F53" s="1154"/>
      <c r="G53" s="1155"/>
      <c r="H53" s="1165"/>
      <c r="I53" s="1166"/>
      <c r="J53" s="1166"/>
      <c r="K53" s="1166"/>
      <c r="L53" s="1166"/>
      <c r="M53" s="1166"/>
      <c r="N53" s="1166"/>
      <c r="O53" s="1166"/>
      <c r="P53" s="1166"/>
      <c r="Q53" s="1166"/>
      <c r="R53" s="1166"/>
      <c r="S53" s="1166"/>
      <c r="T53" s="1166"/>
      <c r="U53" s="1166"/>
      <c r="V53" s="1166"/>
      <c r="W53" s="1166"/>
      <c r="X53" s="1166"/>
      <c r="Y53" s="1166"/>
      <c r="Z53" s="1166"/>
      <c r="AA53" s="1166"/>
      <c r="AB53" s="1166"/>
      <c r="AC53" s="1166"/>
      <c r="AD53" s="1166"/>
      <c r="AE53" s="1166"/>
      <c r="AF53" s="1166"/>
      <c r="AG53" s="1166"/>
      <c r="AH53" s="1166"/>
      <c r="AI53" s="1166"/>
      <c r="AJ53" s="1166"/>
      <c r="AK53" s="1166"/>
      <c r="AL53" s="1166"/>
      <c r="AM53" s="1166"/>
      <c r="AN53" s="1166"/>
      <c r="AO53" s="1166"/>
      <c r="AP53" s="1166"/>
      <c r="AQ53" s="1166"/>
      <c r="AR53" s="1166"/>
      <c r="AS53" s="1166"/>
      <c r="AT53" s="1166"/>
      <c r="AU53" s="1166"/>
      <c r="AV53" s="1166"/>
      <c r="AW53" s="1166"/>
      <c r="AX53" s="1166"/>
      <c r="AY53" s="1166"/>
      <c r="AZ53" s="1166"/>
      <c r="BA53" s="1166"/>
      <c r="BB53" s="1166"/>
      <c r="BC53" s="1166"/>
      <c r="BD53" s="1167"/>
      <c r="BE53" s="149"/>
    </row>
    <row r="54" spans="1:57" s="404" customFormat="1" ht="6" customHeight="1">
      <c r="A54" s="403"/>
      <c r="B54" s="203"/>
      <c r="C54" s="16"/>
      <c r="D54" s="933"/>
      <c r="E54" s="933"/>
      <c r="F54" s="933"/>
      <c r="G54" s="933"/>
      <c r="H54" s="933"/>
      <c r="I54" s="933"/>
      <c r="J54" s="933"/>
      <c r="K54" s="933"/>
      <c r="L54" s="933"/>
      <c r="M54" s="933"/>
      <c r="N54" s="933"/>
      <c r="O54" s="933"/>
      <c r="P54" s="933"/>
      <c r="Q54" s="933"/>
      <c r="R54" s="933"/>
      <c r="S54" s="933"/>
      <c r="T54" s="933"/>
      <c r="U54" s="933"/>
      <c r="V54" s="933"/>
      <c r="W54" s="933"/>
      <c r="X54" s="933"/>
      <c r="Y54" s="933"/>
      <c r="Z54" s="933"/>
      <c r="AA54" s="933"/>
      <c r="AB54" s="933"/>
      <c r="AC54" s="933"/>
      <c r="AD54" s="933"/>
      <c r="AE54" s="933"/>
      <c r="AF54" s="933"/>
      <c r="AG54" s="933"/>
      <c r="AH54" s="933"/>
      <c r="AI54" s="933"/>
      <c r="AJ54" s="933"/>
      <c r="AK54" s="933"/>
      <c r="AL54" s="933"/>
      <c r="AM54" s="933"/>
      <c r="AN54" s="933"/>
      <c r="AO54" s="933"/>
      <c r="AP54" s="933"/>
      <c r="AQ54" s="933"/>
      <c r="AR54" s="933"/>
      <c r="AS54" s="933"/>
      <c r="AT54" s="933"/>
      <c r="AU54" s="933"/>
      <c r="AV54" s="933"/>
      <c r="AW54" s="933"/>
      <c r="AX54" s="933"/>
      <c r="AY54" s="933"/>
      <c r="AZ54" s="17"/>
      <c r="BA54" s="17"/>
      <c r="BB54" s="17"/>
      <c r="BC54" s="17"/>
      <c r="BD54" s="17"/>
      <c r="BE54" s="18"/>
    </row>
    <row r="55" spans="1:57" s="404" customFormat="1" ht="21.75" customHeight="1">
      <c r="A55" s="403"/>
      <c r="B55" s="196" t="s">
        <v>60</v>
      </c>
      <c r="C55" s="1140" t="s">
        <v>156</v>
      </c>
      <c r="D55" s="1140"/>
      <c r="E55" s="1140"/>
      <c r="F55" s="1140"/>
      <c r="G55" s="1140"/>
      <c r="H55" s="1140"/>
      <c r="I55" s="1140"/>
      <c r="J55" s="1140"/>
      <c r="K55" s="1140"/>
      <c r="L55" s="1140"/>
      <c r="M55" s="1140"/>
      <c r="N55" s="1140"/>
      <c r="O55" s="1140"/>
      <c r="P55" s="1140"/>
      <c r="Q55" s="1140"/>
      <c r="R55" s="1140"/>
      <c r="S55" s="1140"/>
      <c r="T55" s="1140"/>
      <c r="U55" s="1140"/>
      <c r="V55" s="1140"/>
      <c r="W55" s="1140"/>
      <c r="X55" s="1140"/>
      <c r="Y55" s="1140"/>
      <c r="Z55" s="1140"/>
      <c r="AA55" s="1140"/>
      <c r="AB55" s="1140"/>
      <c r="AC55" s="1140"/>
      <c r="AD55" s="1140"/>
      <c r="AE55" s="1140"/>
      <c r="AF55" s="1140"/>
      <c r="AG55" s="1140"/>
      <c r="AH55" s="1140"/>
      <c r="AI55" s="1140"/>
      <c r="AJ55" s="1140"/>
      <c r="AK55" s="1140"/>
      <c r="AL55" s="1140"/>
      <c r="AM55" s="1140"/>
      <c r="AN55" s="1140"/>
      <c r="AO55" s="1140"/>
      <c r="AP55" s="1140"/>
      <c r="AQ55" s="1140"/>
      <c r="AR55" s="1140"/>
      <c r="AS55" s="1140"/>
      <c r="AT55" s="1140"/>
      <c r="AU55" s="1140"/>
      <c r="AV55" s="1140"/>
      <c r="AW55" s="1140"/>
      <c r="AX55" s="1140"/>
      <c r="AY55" s="1140"/>
      <c r="AZ55" s="9"/>
      <c r="BA55" s="151"/>
      <c r="BB55" s="10"/>
      <c r="BC55" s="12"/>
      <c r="BD55" s="12"/>
      <c r="BE55" s="11"/>
    </row>
    <row r="56" spans="1:57" s="404" customFormat="1" ht="96" customHeight="1">
      <c r="A56" s="403"/>
      <c r="B56" s="202"/>
      <c r="C56" s="2"/>
      <c r="D56" s="1139"/>
      <c r="E56" s="1139"/>
      <c r="F56" s="1139"/>
      <c r="G56" s="1139"/>
      <c r="H56" s="1139"/>
      <c r="I56" s="1139"/>
      <c r="J56" s="1139"/>
      <c r="K56" s="1139"/>
      <c r="L56" s="1139"/>
      <c r="M56" s="1139"/>
      <c r="N56" s="1139"/>
      <c r="O56" s="1139"/>
      <c r="P56" s="1139"/>
      <c r="Q56" s="1139"/>
      <c r="R56" s="1139"/>
      <c r="S56" s="1139"/>
      <c r="T56" s="1139"/>
      <c r="U56" s="1139"/>
      <c r="V56" s="1139"/>
      <c r="W56" s="1139"/>
      <c r="X56" s="1139"/>
      <c r="Y56" s="1139"/>
      <c r="Z56" s="1139"/>
      <c r="AA56" s="1139"/>
      <c r="AB56" s="1139"/>
      <c r="AC56" s="1139"/>
      <c r="AD56" s="1139"/>
      <c r="AE56" s="1139"/>
      <c r="AF56" s="1139"/>
      <c r="AG56" s="1139"/>
      <c r="AH56" s="1139"/>
      <c r="AI56" s="1139"/>
      <c r="AJ56" s="1139"/>
      <c r="AK56" s="1139"/>
      <c r="AL56" s="1139"/>
      <c r="AM56" s="1139"/>
      <c r="AN56" s="1139"/>
      <c r="AO56" s="1139"/>
      <c r="AP56" s="1139"/>
      <c r="AQ56" s="1139"/>
      <c r="AR56" s="1139"/>
      <c r="AS56" s="1139"/>
      <c r="AT56" s="1139"/>
      <c r="AU56" s="1139"/>
      <c r="AV56" s="1139"/>
      <c r="AW56" s="1139"/>
      <c r="AX56" s="1139"/>
      <c r="AY56" s="1139"/>
      <c r="AZ56" s="1139"/>
      <c r="BA56" s="1139"/>
      <c r="BB56" s="1139"/>
      <c r="BC56" s="1139"/>
      <c r="BD56" s="1139"/>
      <c r="BE56" s="7"/>
    </row>
    <row r="57" spans="1:57" s="404" customFormat="1" ht="12.75" customHeight="1">
      <c r="A57" s="403"/>
      <c r="B57" s="203"/>
      <c r="C57" s="16"/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19"/>
      <c r="AB57" s="19"/>
      <c r="AC57" s="19"/>
      <c r="AD57" s="19"/>
      <c r="AE57" s="19"/>
      <c r="AF57" s="19"/>
      <c r="AG57" s="19"/>
      <c r="AH57" s="19"/>
      <c r="AI57" s="19"/>
      <c r="AJ57" s="19"/>
      <c r="AK57" s="19"/>
      <c r="AL57" s="19"/>
      <c r="AM57" s="19"/>
      <c r="AN57" s="19"/>
      <c r="AO57" s="19"/>
      <c r="AP57" s="19"/>
      <c r="AQ57" s="19"/>
      <c r="AR57" s="19"/>
      <c r="AS57" s="19"/>
      <c r="AT57" s="19"/>
      <c r="AU57" s="19"/>
      <c r="AV57" s="19"/>
      <c r="AW57" s="19"/>
      <c r="AX57" s="19"/>
      <c r="AY57" s="19"/>
      <c r="AZ57" s="17"/>
      <c r="BA57" s="17"/>
      <c r="BB57" s="17"/>
      <c r="BC57" s="17"/>
      <c r="BD57" s="17"/>
      <c r="BE57" s="18"/>
    </row>
    <row r="58" spans="1:57" s="404" customFormat="1" ht="5.25" customHeight="1">
      <c r="A58" s="403"/>
      <c r="B58" s="209"/>
      <c r="C58" s="151"/>
      <c r="D58" s="151"/>
      <c r="E58" s="151"/>
      <c r="F58" s="151"/>
      <c r="G58" s="151"/>
      <c r="H58" s="151"/>
      <c r="I58" s="151"/>
      <c r="J58" s="151"/>
      <c r="K58" s="151"/>
      <c r="L58" s="151"/>
      <c r="M58" s="151"/>
      <c r="N58" s="151"/>
      <c r="O58" s="151"/>
      <c r="P58" s="151"/>
      <c r="Q58" s="151"/>
      <c r="R58" s="151"/>
      <c r="S58" s="151"/>
      <c r="T58" s="151"/>
      <c r="U58" s="151"/>
      <c r="V58" s="151"/>
      <c r="W58" s="151"/>
      <c r="X58" s="151"/>
      <c r="Y58" s="151"/>
      <c r="Z58" s="151"/>
      <c r="AA58" s="151"/>
      <c r="AB58" s="151"/>
      <c r="AC58" s="151"/>
      <c r="AD58" s="151"/>
      <c r="AE58" s="151"/>
      <c r="AF58" s="151"/>
      <c r="AG58" s="151"/>
      <c r="AH58" s="151"/>
      <c r="AI58" s="151"/>
      <c r="AJ58" s="151"/>
      <c r="AK58" s="151"/>
      <c r="AL58" s="151"/>
      <c r="AM58" s="151"/>
      <c r="AN58" s="151"/>
      <c r="AO58" s="151"/>
      <c r="AP58" s="151"/>
      <c r="AQ58" s="151"/>
      <c r="AR58" s="151"/>
      <c r="AS58" s="151"/>
      <c r="AT58" s="151"/>
      <c r="AU58" s="151"/>
      <c r="AV58" s="151"/>
      <c r="AW58" s="151"/>
      <c r="AX58" s="151"/>
      <c r="AY58" s="151"/>
      <c r="AZ58" s="151"/>
      <c r="BA58" s="151"/>
      <c r="BB58" s="151"/>
      <c r="BC58" s="151"/>
      <c r="BD58" s="151"/>
      <c r="BE58" s="210"/>
    </row>
    <row r="59" spans="1:57" s="404" customFormat="1" ht="21" customHeight="1">
      <c r="A59" s="403"/>
      <c r="B59" s="817" t="s">
        <v>49</v>
      </c>
      <c r="C59" s="818"/>
      <c r="D59" s="818"/>
      <c r="E59" s="818"/>
      <c r="F59" s="818"/>
      <c r="G59" s="818"/>
      <c r="H59" s="818"/>
      <c r="I59" s="818"/>
      <c r="J59" s="818"/>
      <c r="K59" s="818"/>
      <c r="L59" s="818"/>
      <c r="M59" s="818"/>
      <c r="N59" s="818"/>
      <c r="O59" s="818"/>
      <c r="P59" s="818"/>
      <c r="Q59" s="1137"/>
      <c r="R59" s="1137"/>
      <c r="S59" s="1137"/>
      <c r="T59" s="1137"/>
      <c r="U59" s="1137"/>
      <c r="V59" s="1137"/>
      <c r="W59" s="1137"/>
      <c r="X59" s="145"/>
      <c r="Y59" s="145"/>
      <c r="Z59" s="145"/>
      <c r="AA59" s="145"/>
      <c r="AB59" s="145"/>
      <c r="AC59" s="145"/>
      <c r="AD59" s="145"/>
      <c r="AE59" s="145"/>
      <c r="AF59" s="145"/>
      <c r="AG59" s="145"/>
      <c r="AH59" s="145"/>
      <c r="AI59" s="145"/>
      <c r="AJ59" s="145"/>
      <c r="AK59" s="145"/>
      <c r="AL59" s="145"/>
      <c r="AM59" s="145"/>
      <c r="AN59" s="145"/>
      <c r="AO59" s="145"/>
      <c r="AP59" s="145"/>
      <c r="AQ59" s="145"/>
      <c r="AR59" s="145"/>
      <c r="AS59" s="145"/>
      <c r="AT59" s="1138" t="s">
        <v>50</v>
      </c>
      <c r="AU59" s="1138"/>
      <c r="AV59" s="1138"/>
      <c r="AW59" s="1138"/>
      <c r="AX59" s="1138"/>
      <c r="AY59" s="1138"/>
      <c r="AZ59" s="1138"/>
      <c r="BA59" s="1138"/>
      <c r="BB59" s="1138"/>
      <c r="BC59" s="1138"/>
      <c r="BD59" s="1138"/>
      <c r="BE59" s="164"/>
    </row>
    <row r="60" spans="1:57" s="404" customFormat="1" ht="9" customHeight="1">
      <c r="A60" s="403"/>
      <c r="B60" s="211"/>
      <c r="C60" s="145"/>
      <c r="D60" s="145"/>
      <c r="E60" s="145"/>
      <c r="F60" s="145"/>
      <c r="G60" s="145"/>
      <c r="H60" s="145"/>
      <c r="I60" s="145"/>
      <c r="J60" s="145"/>
      <c r="K60" s="145"/>
      <c r="L60" s="145"/>
      <c r="M60" s="145"/>
      <c r="N60" s="145"/>
      <c r="O60" s="145"/>
      <c r="P60" s="145"/>
      <c r="Q60" s="145"/>
      <c r="R60" s="145"/>
      <c r="S60" s="145"/>
      <c r="T60" s="145"/>
      <c r="U60" s="145"/>
      <c r="V60" s="145"/>
      <c r="W60" s="145"/>
      <c r="X60" s="145"/>
      <c r="Y60" s="145"/>
      <c r="Z60" s="145"/>
      <c r="AA60" s="145"/>
      <c r="AB60" s="145"/>
      <c r="AC60" s="145"/>
      <c r="AD60" s="145"/>
      <c r="AE60" s="145"/>
      <c r="AF60" s="145"/>
      <c r="AG60" s="145"/>
      <c r="AH60" s="145"/>
      <c r="AI60" s="145"/>
      <c r="AJ60" s="145"/>
      <c r="AK60" s="145"/>
      <c r="AL60" s="145"/>
      <c r="AM60" s="145"/>
      <c r="AN60" s="145"/>
      <c r="AO60" s="145"/>
      <c r="AP60" s="145"/>
      <c r="AQ60" s="145"/>
      <c r="AR60" s="145"/>
      <c r="AS60" s="145"/>
      <c r="AT60" s="1135"/>
      <c r="AU60" s="1135"/>
      <c r="AV60" s="1135"/>
      <c r="AW60" s="1135"/>
      <c r="AX60" s="1135"/>
      <c r="AY60" s="1135"/>
      <c r="AZ60" s="1135"/>
      <c r="BA60" s="1135"/>
      <c r="BB60" s="1135"/>
      <c r="BC60" s="1135"/>
      <c r="BD60" s="1135"/>
      <c r="BE60" s="164"/>
    </row>
    <row r="61" spans="1:57" s="404" customFormat="1" ht="12.75" customHeight="1">
      <c r="A61" s="403"/>
      <c r="B61" s="211"/>
      <c r="C61" s="145"/>
      <c r="D61" s="119"/>
      <c r="E61" s="119"/>
      <c r="F61" s="119"/>
      <c r="G61" s="119"/>
      <c r="H61" s="119"/>
      <c r="I61" s="119"/>
      <c r="J61" s="145"/>
      <c r="K61" s="145"/>
      <c r="L61" s="145"/>
      <c r="M61" s="145"/>
      <c r="N61" s="145"/>
      <c r="O61" s="145"/>
      <c r="P61" s="145"/>
      <c r="Q61" s="145"/>
      <c r="R61" s="145"/>
      <c r="S61" s="145"/>
      <c r="T61" s="145"/>
      <c r="U61" s="145"/>
      <c r="V61" s="145"/>
      <c r="W61" s="145"/>
      <c r="X61" s="145"/>
      <c r="Y61" s="145"/>
      <c r="Z61" s="145"/>
      <c r="AA61" s="145"/>
      <c r="AB61" s="145"/>
      <c r="AC61" s="145"/>
      <c r="AD61" s="145"/>
      <c r="AE61" s="145"/>
      <c r="AF61" s="145"/>
      <c r="AG61" s="145"/>
      <c r="AH61" s="145"/>
      <c r="AI61" s="145"/>
      <c r="AJ61" s="145"/>
      <c r="AK61" s="145"/>
      <c r="AL61" s="145"/>
      <c r="AM61" s="145"/>
      <c r="AN61" s="145"/>
      <c r="AO61" s="145"/>
      <c r="AP61" s="145"/>
      <c r="AQ61" s="145"/>
      <c r="AR61" s="145"/>
      <c r="AS61" s="145"/>
      <c r="AT61" s="1136"/>
      <c r="AU61" s="1136"/>
      <c r="AV61" s="1136"/>
      <c r="AW61" s="1136"/>
      <c r="AX61" s="1136"/>
      <c r="AY61" s="1136"/>
      <c r="AZ61" s="1136"/>
      <c r="BA61" s="1136"/>
      <c r="BB61" s="1136"/>
      <c r="BC61" s="1136"/>
      <c r="BD61" s="1136"/>
      <c r="BE61" s="164"/>
    </row>
    <row r="62" spans="1:57" s="404" customFormat="1" ht="12.75" customHeight="1">
      <c r="A62" s="403"/>
      <c r="B62" s="212"/>
      <c r="C62" s="165"/>
      <c r="D62" s="165"/>
      <c r="E62" s="165"/>
      <c r="F62" s="165"/>
      <c r="G62" s="165"/>
      <c r="H62" s="165"/>
      <c r="I62" s="165"/>
      <c r="J62" s="165"/>
      <c r="K62" s="165"/>
      <c r="L62" s="165"/>
      <c r="M62" s="165"/>
      <c r="N62" s="165"/>
      <c r="O62" s="165"/>
      <c r="P62" s="165"/>
      <c r="Q62" s="165"/>
      <c r="R62" s="165"/>
      <c r="S62" s="165"/>
      <c r="T62" s="165"/>
      <c r="U62" s="165"/>
      <c r="V62" s="165"/>
      <c r="W62" s="165"/>
      <c r="X62" s="165"/>
      <c r="Y62" s="165"/>
      <c r="Z62" s="165"/>
      <c r="AA62" s="165"/>
      <c r="AB62" s="165"/>
      <c r="AC62" s="165"/>
      <c r="AD62" s="165"/>
      <c r="AE62" s="165"/>
      <c r="AF62" s="165"/>
      <c r="AG62" s="165"/>
      <c r="AH62" s="165"/>
      <c r="AI62" s="165"/>
      <c r="AJ62" s="165"/>
      <c r="AK62" s="165"/>
      <c r="AL62" s="165"/>
      <c r="AM62" s="165"/>
      <c r="AN62" s="165"/>
      <c r="AO62" s="165"/>
      <c r="AP62" s="165"/>
      <c r="AQ62" s="165"/>
      <c r="AR62" s="165"/>
      <c r="AS62" s="165"/>
      <c r="AT62" s="165"/>
      <c r="AU62" s="165"/>
      <c r="AV62" s="165"/>
      <c r="AW62" s="165"/>
      <c r="AX62" s="165"/>
      <c r="AY62" s="165"/>
      <c r="AZ62" s="165"/>
      <c r="BA62" s="165"/>
      <c r="BB62" s="165"/>
      <c r="BC62" s="165"/>
      <c r="BD62" s="165"/>
      <c r="BE62" s="166"/>
    </row>
  </sheetData>
  <sheetProtection selectLockedCells="1" sort="0"/>
  <dataConsolidate/>
  <mergeCells count="112">
    <mergeCell ref="BA5:BD5"/>
    <mergeCell ref="B5:S5"/>
    <mergeCell ref="T5:AZ5"/>
    <mergeCell ref="D6:F6"/>
    <mergeCell ref="B1:BE1"/>
    <mergeCell ref="B4:Q4"/>
    <mergeCell ref="Q2:AY3"/>
    <mergeCell ref="AZ2:BC2"/>
    <mergeCell ref="BA3:BC4"/>
    <mergeCell ref="BD3:BD4"/>
    <mergeCell ref="R4:AX4"/>
    <mergeCell ref="C8:BE8"/>
    <mergeCell ref="C10:BE10"/>
    <mergeCell ref="E11:AJ11"/>
    <mergeCell ref="AL11:AO11"/>
    <mergeCell ref="AQ11:AT11"/>
    <mergeCell ref="AV11:AY11"/>
    <mergeCell ref="BA11:BD11"/>
    <mergeCell ref="AL12:AO12"/>
    <mergeCell ref="AQ12:AT12"/>
    <mergeCell ref="AV12:AY12"/>
    <mergeCell ref="BA12:BD12"/>
    <mergeCell ref="E13:Y13"/>
    <mergeCell ref="AA13:AJ13"/>
    <mergeCell ref="AL13:AT13"/>
    <mergeCell ref="AV13:BD13"/>
    <mergeCell ref="AV14:BD14"/>
    <mergeCell ref="E15:Y15"/>
    <mergeCell ref="AA15:AJ15"/>
    <mergeCell ref="AL15:AT15"/>
    <mergeCell ref="AV15:BD15"/>
    <mergeCell ref="AV17:BD17"/>
    <mergeCell ref="AA16:AJ16"/>
    <mergeCell ref="E17:N17"/>
    <mergeCell ref="Q17:AJ17"/>
    <mergeCell ref="AL17:AO17"/>
    <mergeCell ref="AQ17:AT17"/>
    <mergeCell ref="AA14:AJ14"/>
    <mergeCell ref="E18:N18"/>
    <mergeCell ref="AL18:AO18"/>
    <mergeCell ref="AQ18:AT18"/>
    <mergeCell ref="D19:BD19"/>
    <mergeCell ref="E20:AC20"/>
    <mergeCell ref="AE21:AJ21"/>
    <mergeCell ref="D22:BD22"/>
    <mergeCell ref="E24:T24"/>
    <mergeCell ref="U24:AP24"/>
    <mergeCell ref="AQ24:AY24"/>
    <mergeCell ref="AL20:AT20"/>
    <mergeCell ref="AV20:BD20"/>
    <mergeCell ref="E21:H21"/>
    <mergeCell ref="AV21:AY21"/>
    <mergeCell ref="E25:T25"/>
    <mergeCell ref="U25:AP25"/>
    <mergeCell ref="AQ25:AY25"/>
    <mergeCell ref="BA25:BD25"/>
    <mergeCell ref="E26:T26"/>
    <mergeCell ref="U26:AP26"/>
    <mergeCell ref="AQ26:AY26"/>
    <mergeCell ref="BA26:BD26"/>
    <mergeCell ref="E27:T27"/>
    <mergeCell ref="U27:AP27"/>
    <mergeCell ref="AQ27:AY27"/>
    <mergeCell ref="BA27:BC27"/>
    <mergeCell ref="AC45:AG46"/>
    <mergeCell ref="AH45:AK46"/>
    <mergeCell ref="D47:AC47"/>
    <mergeCell ref="AD47:AE47"/>
    <mergeCell ref="E28:T28"/>
    <mergeCell ref="U28:AP28"/>
    <mergeCell ref="AQ28:AY28"/>
    <mergeCell ref="AF42:AI42"/>
    <mergeCell ref="AM42:BA42"/>
    <mergeCell ref="E29:T29"/>
    <mergeCell ref="U29:AP29"/>
    <mergeCell ref="AQ29:AY29"/>
    <mergeCell ref="E33:Y33"/>
    <mergeCell ref="AA33:AJ33"/>
    <mergeCell ref="AL33:AT33"/>
    <mergeCell ref="AV33:BD33"/>
    <mergeCell ref="D31:BD31"/>
    <mergeCell ref="AA34:AJ34"/>
    <mergeCell ref="AV34:BD34"/>
    <mergeCell ref="E35:Y35"/>
    <mergeCell ref="AA35:AJ35"/>
    <mergeCell ref="AL35:AO35"/>
    <mergeCell ref="AQ35:AT35"/>
    <mergeCell ref="AV35:AY35"/>
    <mergeCell ref="AT60:BD61"/>
    <mergeCell ref="B59:P59"/>
    <mergeCell ref="Q59:W59"/>
    <mergeCell ref="AT59:BD59"/>
    <mergeCell ref="D56:BD56"/>
    <mergeCell ref="D54:AY54"/>
    <mergeCell ref="C55:AY55"/>
    <mergeCell ref="C38:BD38"/>
    <mergeCell ref="Q40:X40"/>
    <mergeCell ref="B42:P42"/>
    <mergeCell ref="Q42:S42"/>
    <mergeCell ref="Y40:AE40"/>
    <mergeCell ref="AF40:AI40"/>
    <mergeCell ref="AM40:BA40"/>
    <mergeCell ref="Y42:AE42"/>
    <mergeCell ref="D51:G53"/>
    <mergeCell ref="AI47:AJ47"/>
    <mergeCell ref="D49:AC49"/>
    <mergeCell ref="AD49:AE49"/>
    <mergeCell ref="AI49:AJ49"/>
    <mergeCell ref="AM49:BC49"/>
    <mergeCell ref="AM47:BC47"/>
    <mergeCell ref="H51:BD53"/>
    <mergeCell ref="C45:X45"/>
  </mergeCells>
  <conditionalFormatting sqref="AD47:AE47 AI47:AJ47 BD47 AD49:AE49 AI49:AJ49 BD49 H51:BD53 D56:BD56 Q59:W59">
    <cfRule type="containsBlanks" dxfId="16" priority="2">
      <formula>LEN(TRIM(D47))=0</formula>
    </cfRule>
  </conditionalFormatting>
  <dataValidations count="12">
    <dataValidation type="list" allowBlank="1" showInputMessage="1" showErrorMessage="1" sqref="AQ30" xr:uid="{3DB0E1DD-5EA3-4C30-B664-C3EF9BD063EE}">
      <formula1>CIRS</formula1>
    </dataValidation>
    <dataValidation type="date" errorStyle="warning" operator="lessThanOrEqual" allowBlank="1" showErrorMessage="1" errorTitle="Erro na data de constituição" error="Data de constituiçãpo tem de ser anterior à data atual." sqref="AL17" xr:uid="{5EAFEB19-7821-4831-BEB6-DAA60755936E}">
      <formula1>45609</formula1>
    </dataValidation>
    <dataValidation type="date" errorStyle="warning" operator="lessThanOrEqual" allowBlank="1" showErrorMessage="1" errorTitle="Erro na data  início atividade" error="Data de início de atividade tem de ser anterior à data atual." sqref="AP17:AQ17" xr:uid="{58F634C7-18F0-444B-85C2-7B02CF4A42B5}">
      <formula1>45609</formula1>
    </dataValidation>
    <dataValidation operator="equal" allowBlank="1" showInputMessage="1" showErrorMessage="1" errorTitle="Erro no nº de telefone" error="O nº de telefone da rede fixa tem de ter 9 dígitos." sqref="AV11:AY11" xr:uid="{AABE7CB6-B09D-41B2-842F-52BADEE1C24D}"/>
    <dataValidation operator="equal" allowBlank="1" showInputMessage="1" showErrorMessage="1" errorTitle="Erro no NISS" error="O  NISS tem de ter 11 dígitos." sqref="AQ11:AT11" xr:uid="{040294EB-E5D8-4EA3-A79F-2505ACAF0B17}"/>
    <dataValidation allowBlank="1" showInputMessage="1" showErrorMessage="1" errorTitle="Erro no NIF ou NIPC" error="O NIF ou NIPC tem de ter 9 dígitos." sqref="AL11:AO11" xr:uid="{5B0B6824-72D7-429E-A8FF-C9CDFF3432F3}"/>
    <dataValidation type="list" allowBlank="1" showInputMessage="1" showErrorMessage="1" sqref="U30" xr:uid="{4B993E19-7B17-4A54-A558-07257E7E2FF0}">
      <formula1>cae</formula1>
    </dataValidation>
    <dataValidation promptTitle="TIPO DE FICHA" prompt="Escolha o tipo de ficha a usar: análise ou reanálise." sqref="R4" xr:uid="{EFBCC37F-8EC4-4E3B-B705-0BD3555C76BD}"/>
    <dataValidation allowBlank="1" sqref="B3" xr:uid="{457D1C2D-18FF-4AA1-8517-4C399DBB4B65}"/>
    <dataValidation type="whole" operator="greaterThanOrEqual" allowBlank="1" showInputMessage="1" showErrorMessage="1" errorTitle="Erro de inserção" error="Campo para inserir apenas dados numéricos" sqref="AG47 AG49" xr:uid="{B07A483F-38E2-4DD8-891A-6515A49FA542}">
      <formula1>0</formula1>
    </dataValidation>
    <dataValidation operator="greaterThanOrEqual" allowBlank="1" showInputMessage="1" showErrorMessage="1" errorTitle="Erro no capital social" error="Inserir capital social em valor monetário." sqref="E17:N17" xr:uid="{1557096C-29E9-4BBB-86CF-6425673F32FF}"/>
    <dataValidation allowBlank="1" showInputMessage="1" showErrorMessage="1" sqref="BD27 AQ25:AY29" xr:uid="{4457F216-A6B5-4C06-91FA-796D57E4922A}"/>
  </dataValidations>
  <printOptions horizontalCentered="1"/>
  <pageMargins left="0.23622047244094491" right="0.23622047244094491" top="0.35433070866141736" bottom="0.35433070866141736" header="0.31496062992125984" footer="0.31496062992125984"/>
  <pageSetup paperSize="9" scale="58" fitToHeight="3" orientation="portrait" r:id="rId1"/>
  <headerFooter scaleWithDoc="0"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2AF381-42D5-44AE-9538-CFBAD8DF2A4B}">
  <sheetPr codeName="Folha6"/>
  <dimension ref="A1:PO3402"/>
  <sheetViews>
    <sheetView showGridLines="0" topLeftCell="DO1" zoomScale="70" zoomScaleNormal="70" workbookViewId="0">
      <selection activeCell="DG60" sqref="DG60"/>
    </sheetView>
  </sheetViews>
  <sheetFormatPr defaultColWidth="25.5703125" defaultRowHeight="13.5"/>
  <cols>
    <col min="1" max="1" width="2.7109375" style="20" customWidth="1"/>
    <col min="2" max="2" width="13.7109375" style="23" customWidth="1"/>
    <col min="3" max="3" width="6.28515625" style="23" customWidth="1"/>
    <col min="4" max="4" width="2" style="23" customWidth="1"/>
    <col min="5" max="5" width="49.28515625" style="23" customWidth="1"/>
    <col min="6" max="6" width="2.140625" style="23" customWidth="1"/>
    <col min="7" max="7" width="41.42578125" style="23" customWidth="1"/>
    <col min="8" max="8" width="2.5703125" style="23" customWidth="1"/>
    <col min="9" max="9" width="52.28515625" style="23" hidden="1" customWidth="1"/>
    <col min="10" max="10" width="2.28515625" style="23" customWidth="1"/>
    <col min="11" max="11" width="54.85546875" style="23" hidden="1" customWidth="1"/>
    <col min="12" max="12" width="2.7109375" style="20" customWidth="1"/>
    <col min="13" max="14" width="3.7109375" style="21" hidden="1" customWidth="1"/>
    <col min="15" max="15" width="1.7109375" style="20" customWidth="1"/>
    <col min="16" max="16" width="29.85546875" style="42" customWidth="1"/>
    <col min="17" max="17" width="30.28515625" style="42" customWidth="1"/>
    <col min="18" max="18" width="28.85546875" style="42" customWidth="1"/>
    <col min="19" max="19" width="30.5703125" style="42" customWidth="1"/>
    <col min="20" max="20" width="55.85546875" style="42" customWidth="1"/>
    <col min="21" max="21" width="5.28515625" style="20" customWidth="1"/>
    <col min="22" max="22" width="9.42578125" style="77" customWidth="1"/>
    <col min="23" max="23" width="13.5703125" style="23" customWidth="1"/>
    <col min="24" max="24" width="9.42578125" style="24" customWidth="1"/>
    <col min="25" max="25" width="25" style="24" customWidth="1"/>
    <col min="26" max="26" width="9.7109375" style="25" customWidth="1"/>
    <col min="27" max="27" width="15.85546875" style="24" customWidth="1"/>
    <col min="28" max="28" width="15.42578125" style="24" customWidth="1"/>
    <col min="29" max="29" width="41.7109375" style="24" customWidth="1"/>
    <col min="30" max="30" width="11.28515625" style="26" customWidth="1"/>
    <col min="31" max="31" width="10.5703125" style="26" customWidth="1"/>
    <col min="32" max="32" width="7.28515625" style="23" customWidth="1"/>
    <col min="33" max="33" width="24.7109375" style="24" customWidth="1"/>
    <col min="34" max="34" width="32.85546875" style="24" customWidth="1"/>
    <col min="35" max="35" width="10.42578125" style="25" customWidth="1"/>
    <col min="36" max="36" width="22.28515625" style="24" customWidth="1"/>
    <col min="37" max="37" width="10.28515625" style="77" customWidth="1"/>
    <col min="38" max="38" width="16" style="26" customWidth="1"/>
    <col min="39" max="39" width="19.28515625" style="26" customWidth="1"/>
    <col min="40" max="40" width="14.140625" style="77" customWidth="1"/>
    <col min="41" max="41" width="15" style="26" hidden="1" customWidth="1"/>
    <col min="42" max="42" width="16.85546875" style="26" hidden="1" customWidth="1"/>
    <col min="43" max="43" width="12.85546875" style="26" hidden="1" customWidth="1"/>
    <col min="44" max="44" width="29.85546875" style="26" hidden="1" customWidth="1"/>
    <col min="45" max="45" width="17.140625" style="268" hidden="1" customWidth="1"/>
    <col min="46" max="46" width="23.7109375" style="23" customWidth="1"/>
    <col min="47" max="47" width="18.140625" style="23" customWidth="1"/>
    <col min="48" max="48" width="9.42578125" style="475" customWidth="1"/>
    <col min="49" max="49" width="9.42578125" style="23" customWidth="1"/>
    <col min="50" max="50" width="12.28515625" style="23" customWidth="1"/>
    <col min="51" max="51" width="9.42578125" style="269" customWidth="1"/>
    <col min="52" max="52" width="14.42578125" style="23" customWidth="1"/>
    <col min="53" max="53" width="17.5703125" style="23" customWidth="1"/>
    <col min="54" max="55" width="9.42578125" style="23" customWidth="1"/>
    <col min="56" max="56" width="9.42578125" style="24" customWidth="1"/>
    <col min="57" max="57" width="25" style="24" customWidth="1"/>
    <col min="58" max="58" width="9.7109375" style="25" customWidth="1"/>
    <col min="59" max="59" width="15.85546875" style="24" customWidth="1"/>
    <col min="60" max="60" width="15.42578125" style="24" customWidth="1"/>
    <col min="61" max="61" width="41.7109375" style="24" customWidth="1"/>
    <col min="62" max="62" width="11.28515625" style="26" customWidth="1"/>
    <col min="63" max="63" width="10.5703125" style="26" customWidth="1"/>
    <col min="64" max="66" width="21.42578125" style="28" customWidth="1"/>
    <col min="67" max="67" width="11.28515625" style="28" customWidth="1"/>
    <col min="68" max="68" width="8.42578125" style="28" customWidth="1"/>
    <col min="69" max="69" width="11.5703125" style="28" customWidth="1"/>
    <col min="70" max="70" width="21.42578125" style="28" customWidth="1"/>
    <col min="71" max="71" width="9.42578125" style="20" customWidth="1"/>
    <col min="72" max="72" width="32.85546875" style="54" customWidth="1"/>
    <col min="73" max="73" width="25.5703125" style="54" customWidth="1"/>
    <col min="74" max="74" width="14.5703125" style="54" customWidth="1"/>
    <col min="75" max="75" width="5.28515625" style="54" customWidth="1"/>
    <col min="76" max="76" width="25.5703125" style="54" customWidth="1"/>
    <col min="77" max="77" width="12.7109375" style="54" customWidth="1"/>
    <col min="78" max="81" width="25.5703125" style="54" customWidth="1"/>
    <col min="82" max="82" width="44" style="54" customWidth="1"/>
    <col min="83" max="93" width="25.5703125" style="54" customWidth="1"/>
    <col min="94" max="94" width="6.140625" style="54" customWidth="1"/>
    <col min="95" max="101" width="25.5703125" style="82" customWidth="1"/>
    <col min="102" max="102" width="3.140625" style="82" customWidth="1"/>
    <col min="103" max="103" width="6.85546875" style="82" customWidth="1"/>
    <col min="104" max="104" width="67.7109375" style="82" customWidth="1"/>
    <col min="105" max="105" width="39.7109375" style="82" customWidth="1"/>
    <col min="106" max="106" width="1.7109375" style="82" customWidth="1"/>
    <col min="107" max="107" width="6.28515625" style="82" customWidth="1"/>
    <col min="108" max="108" width="18.28515625" style="82" customWidth="1"/>
    <col min="109" max="109" width="13.28515625" style="82" customWidth="1"/>
    <col min="110" max="110" width="7.85546875" style="82" customWidth="1"/>
    <col min="111" max="111" width="10.28515625" style="82" customWidth="1"/>
    <col min="112" max="112" width="10.5703125" style="82" customWidth="1"/>
    <col min="113" max="113" width="27.7109375" style="82" customWidth="1"/>
    <col min="114" max="114" width="20.7109375" style="82" customWidth="1"/>
    <col min="115" max="115" width="14.28515625" style="82" customWidth="1"/>
    <col min="116" max="116" width="25.5703125" style="82"/>
    <col min="117" max="117" width="19.7109375" style="667" customWidth="1"/>
    <col min="118" max="118" width="9.28515625" style="82" customWidth="1"/>
    <col min="119" max="119" width="10.42578125" style="82" customWidth="1"/>
    <col min="120" max="120" width="25.5703125" style="82"/>
    <col min="121" max="121" width="7.7109375" style="82" customWidth="1"/>
    <col min="122" max="122" width="25.5703125" style="82"/>
    <col min="123" max="123" width="23" style="82" customWidth="1"/>
    <col min="124" max="124" width="23.42578125" style="82" customWidth="1"/>
    <col min="125" max="125" width="9.85546875" style="82" customWidth="1"/>
    <col min="126" max="126" width="17.7109375" style="82" customWidth="1"/>
    <col min="127" max="127" width="14.42578125" style="82" customWidth="1"/>
    <col min="128" max="128" width="15.7109375" style="82" customWidth="1"/>
    <col min="129" max="129" width="9.140625" style="82" customWidth="1"/>
    <col min="130" max="130" width="8.5703125" style="82" customWidth="1"/>
    <col min="131" max="131" width="10.85546875" style="82" customWidth="1"/>
    <col min="132" max="142" width="7.28515625" style="82" customWidth="1"/>
    <col min="143" max="143" width="2.85546875" style="82" customWidth="1"/>
    <col min="144" max="144" width="9.7109375" style="577" customWidth="1"/>
    <col min="145" max="145" width="45.42578125" style="562" customWidth="1"/>
    <col min="146" max="146" width="15.42578125" style="562" customWidth="1"/>
    <col min="147" max="147" width="10.140625" style="582" customWidth="1"/>
    <col min="148" max="148" width="20.28515625" style="562" customWidth="1"/>
    <col min="149" max="149" width="27.42578125" style="562" customWidth="1"/>
    <col min="150" max="150" width="3.28515625" style="82" customWidth="1"/>
    <col min="151" max="152" width="25.5703125" style="82"/>
    <col min="153" max="406" width="33.28515625" style="54" customWidth="1"/>
    <col min="407" max="428" width="33.28515625" style="20" customWidth="1"/>
    <col min="429" max="429" width="35.28515625" style="20" customWidth="1"/>
    <col min="430" max="430" width="3" style="82" customWidth="1"/>
    <col min="431" max="431" width="38.42578125" style="82" customWidth="1"/>
    <col min="432" max="16384" width="25.5703125" style="82"/>
  </cols>
  <sheetData>
    <row r="1" spans="2:431" ht="29.45" customHeight="1" thickBot="1">
      <c r="P1" s="402" t="s">
        <v>157</v>
      </c>
      <c r="Q1" s="402" t="s">
        <v>158</v>
      </c>
      <c r="R1" s="402" t="s">
        <v>159</v>
      </c>
      <c r="S1" s="402" t="s">
        <v>160</v>
      </c>
      <c r="T1" s="402" t="s">
        <v>161</v>
      </c>
      <c r="V1" s="263" t="s">
        <v>162</v>
      </c>
      <c r="AD1" s="264"/>
      <c r="AL1" s="260" t="s">
        <v>163</v>
      </c>
      <c r="AM1" s="265" t="s">
        <v>88</v>
      </c>
      <c r="AN1" s="266" t="s">
        <v>164</v>
      </c>
      <c r="AO1" s="265" t="s">
        <v>165</v>
      </c>
      <c r="AP1" s="265" t="s">
        <v>166</v>
      </c>
      <c r="AQ1" s="265" t="s">
        <v>167</v>
      </c>
      <c r="AR1" s="267" t="s">
        <v>168</v>
      </c>
      <c r="BJ1" s="264"/>
      <c r="BT1" s="29" t="s">
        <v>169</v>
      </c>
      <c r="BU1" s="30"/>
      <c r="BV1" s="30"/>
      <c r="BW1" s="30"/>
      <c r="BX1" s="30"/>
      <c r="BY1" s="30"/>
      <c r="BZ1" s="30"/>
      <c r="CA1" s="30"/>
      <c r="CB1" s="30"/>
      <c r="CC1" s="30"/>
      <c r="CD1" s="30"/>
      <c r="CE1" s="30"/>
      <c r="CF1" s="30"/>
      <c r="CG1" s="30"/>
      <c r="CH1" s="30"/>
      <c r="CI1" s="30"/>
      <c r="CJ1" s="30"/>
      <c r="CK1" s="30"/>
      <c r="CL1" s="30"/>
      <c r="CM1" s="30"/>
      <c r="CN1" s="30"/>
      <c r="CO1" s="30"/>
      <c r="CP1" s="30"/>
      <c r="CQ1" s="83"/>
      <c r="CR1" s="83"/>
      <c r="CS1" s="83"/>
      <c r="CT1" s="83"/>
      <c r="CU1" s="83"/>
      <c r="CV1" s="83"/>
      <c r="CW1" s="83"/>
      <c r="CX1" s="83"/>
      <c r="CY1" s="517" t="s">
        <v>170</v>
      </c>
      <c r="CZ1" s="518" t="s">
        <v>171</v>
      </c>
      <c r="DA1" s="594"/>
      <c r="DC1" s="523" t="s">
        <v>172</v>
      </c>
      <c r="DD1" s="524" t="s">
        <v>173</v>
      </c>
      <c r="DE1" s="525" t="s">
        <v>174</v>
      </c>
      <c r="DF1" s="525" t="s">
        <v>175</v>
      </c>
      <c r="DG1" s="525" t="s">
        <v>176</v>
      </c>
      <c r="DH1" s="525" t="s">
        <v>177</v>
      </c>
      <c r="DI1" s="525" t="s">
        <v>164</v>
      </c>
      <c r="DJ1" s="526" t="s">
        <v>178</v>
      </c>
      <c r="DK1" s="526" t="s">
        <v>179</v>
      </c>
      <c r="DL1" s="526" t="s">
        <v>180</v>
      </c>
      <c r="DM1" s="662" t="s">
        <v>181</v>
      </c>
      <c r="DN1" s="526" t="s">
        <v>182</v>
      </c>
      <c r="DO1" s="526" t="s">
        <v>183</v>
      </c>
      <c r="DP1" s="525" t="s">
        <v>184</v>
      </c>
      <c r="DQ1" s="525" t="s">
        <v>185</v>
      </c>
      <c r="DR1" s="525" t="s">
        <v>186</v>
      </c>
      <c r="DS1" s="525" t="s">
        <v>187</v>
      </c>
      <c r="DT1" s="525" t="s">
        <v>188</v>
      </c>
      <c r="DU1" s="525" t="s">
        <v>189</v>
      </c>
      <c r="DV1" s="525" t="s">
        <v>190</v>
      </c>
      <c r="DW1" s="525" t="s">
        <v>191</v>
      </c>
      <c r="DX1" s="525" t="s">
        <v>192</v>
      </c>
      <c r="DY1" s="525" t="s">
        <v>193</v>
      </c>
      <c r="DZ1" s="525" t="s">
        <v>194</v>
      </c>
      <c r="EA1" s="525" t="s">
        <v>195</v>
      </c>
      <c r="EB1" s="527" t="s">
        <v>196</v>
      </c>
      <c r="EC1" s="527" t="s">
        <v>197</v>
      </c>
      <c r="ED1" s="527" t="s">
        <v>198</v>
      </c>
      <c r="EE1" s="527" t="s">
        <v>199</v>
      </c>
      <c r="EF1" s="527" t="s">
        <v>200</v>
      </c>
      <c r="EG1" s="527" t="s">
        <v>201</v>
      </c>
      <c r="EH1" s="527" t="s">
        <v>202</v>
      </c>
      <c r="EI1" s="528" t="s">
        <v>203</v>
      </c>
      <c r="EJ1" s="529" t="s">
        <v>204</v>
      </c>
      <c r="EK1" s="529" t="s">
        <v>205</v>
      </c>
      <c r="EL1" s="530" t="s">
        <v>206</v>
      </c>
      <c r="EN1" s="564" t="s">
        <v>207</v>
      </c>
      <c r="EO1" s="578" t="s">
        <v>208</v>
      </c>
      <c r="EP1" s="565" t="s">
        <v>164</v>
      </c>
      <c r="EQ1" s="579" t="s">
        <v>209</v>
      </c>
      <c r="ER1" s="565" t="s">
        <v>186</v>
      </c>
      <c r="ES1" s="566" t="s">
        <v>13</v>
      </c>
      <c r="EU1" s="20" t="s">
        <v>210</v>
      </c>
      <c r="OQ1" s="42"/>
      <c r="OR1" s="42"/>
      <c r="OS1" s="42"/>
      <c r="OT1" s="42"/>
      <c r="OU1" s="42"/>
      <c r="OV1" s="42"/>
      <c r="OW1" s="42"/>
      <c r="OX1" s="42"/>
      <c r="OY1" s="42"/>
      <c r="OZ1" s="42"/>
      <c r="PA1" s="42"/>
      <c r="PB1" s="42"/>
      <c r="PC1" s="42"/>
      <c r="PD1" s="42"/>
      <c r="PE1" s="42"/>
      <c r="PF1" s="42"/>
      <c r="PG1" s="42"/>
      <c r="PH1" s="42"/>
      <c r="PI1" s="42"/>
      <c r="PJ1" s="42"/>
      <c r="PK1" s="42"/>
      <c r="PL1" s="42"/>
      <c r="PM1" s="42"/>
      <c r="PO1" s="635" t="s">
        <v>211</v>
      </c>
    </row>
    <row r="2" spans="2:431" ht="15.75">
      <c r="B2" s="216" t="s">
        <v>212</v>
      </c>
      <c r="P2" s="398" t="s">
        <v>213</v>
      </c>
      <c r="Q2" s="31" t="s">
        <v>214</v>
      </c>
      <c r="R2" s="32" t="s">
        <v>215</v>
      </c>
      <c r="S2" s="33" t="s">
        <v>216</v>
      </c>
      <c r="T2" s="33" t="s">
        <v>217</v>
      </c>
      <c r="V2" s="258" t="s">
        <v>218</v>
      </c>
      <c r="W2" s="259" t="s">
        <v>219</v>
      </c>
      <c r="X2" s="259" t="s">
        <v>220</v>
      </c>
      <c r="Y2" s="259" t="s">
        <v>221</v>
      </c>
      <c r="Z2" s="258" t="s">
        <v>175</v>
      </c>
      <c r="AA2" s="474" t="s">
        <v>173</v>
      </c>
      <c r="AB2" s="259" t="s">
        <v>174</v>
      </c>
      <c r="AC2" s="259" t="s">
        <v>222</v>
      </c>
      <c r="AD2" s="259" t="s">
        <v>176</v>
      </c>
      <c r="AE2" s="259" t="s">
        <v>177</v>
      </c>
      <c r="AF2" s="258" t="s">
        <v>223</v>
      </c>
      <c r="AG2" s="259" t="s">
        <v>224</v>
      </c>
      <c r="AH2" s="259" t="s">
        <v>225</v>
      </c>
      <c r="AI2" s="258" t="s">
        <v>226</v>
      </c>
      <c r="AJ2" s="259" t="s">
        <v>227</v>
      </c>
      <c r="AK2" s="258" t="s">
        <v>228</v>
      </c>
      <c r="AL2" s="259" t="s">
        <v>229</v>
      </c>
      <c r="AM2" s="259" t="s">
        <v>230</v>
      </c>
      <c r="AN2" s="258" t="s">
        <v>231</v>
      </c>
      <c r="AO2" s="259" t="s">
        <v>232</v>
      </c>
      <c r="AP2" s="259" t="s">
        <v>233</v>
      </c>
      <c r="AQ2" s="259" t="s">
        <v>234</v>
      </c>
      <c r="AR2" s="259" t="s">
        <v>235</v>
      </c>
      <c r="AS2" s="259" t="s">
        <v>236</v>
      </c>
      <c r="AT2" s="259" t="s">
        <v>237</v>
      </c>
      <c r="AU2" s="259" t="s">
        <v>238</v>
      </c>
      <c r="AV2" s="476" t="s">
        <v>239</v>
      </c>
      <c r="AW2" s="259" t="s">
        <v>240</v>
      </c>
      <c r="AX2" s="259" t="s">
        <v>241</v>
      </c>
      <c r="AY2" s="259" t="s">
        <v>242</v>
      </c>
      <c r="AZ2" s="259" t="s">
        <v>243</v>
      </c>
      <c r="BA2" s="259" t="s">
        <v>244</v>
      </c>
      <c r="BB2" s="259" t="s">
        <v>245</v>
      </c>
      <c r="BC2" s="259" t="s">
        <v>246</v>
      </c>
      <c r="BD2" s="259" t="s">
        <v>247</v>
      </c>
      <c r="BE2" s="259" t="s">
        <v>248</v>
      </c>
      <c r="BF2" s="258" t="s">
        <v>249</v>
      </c>
      <c r="BG2" s="259" t="s">
        <v>250</v>
      </c>
      <c r="BH2" s="259" t="s">
        <v>251</v>
      </c>
      <c r="BI2" s="259" t="s">
        <v>252</v>
      </c>
      <c r="BJ2" s="259" t="s">
        <v>253</v>
      </c>
      <c r="BK2" s="259" t="s">
        <v>254</v>
      </c>
      <c r="BL2" s="34"/>
      <c r="BM2" s="34"/>
      <c r="BN2" s="34"/>
      <c r="BO2" s="35" t="s">
        <v>255</v>
      </c>
      <c r="BP2" s="35" t="s">
        <v>256</v>
      </c>
      <c r="BQ2" s="35" t="s">
        <v>257</v>
      </c>
      <c r="BR2" s="35" t="s">
        <v>258</v>
      </c>
      <c r="BS2" s="36" t="s">
        <v>257</v>
      </c>
      <c r="BT2" s="35" t="s">
        <v>259</v>
      </c>
      <c r="BU2" s="35" t="s">
        <v>260</v>
      </c>
      <c r="BV2" s="35" t="s">
        <v>261</v>
      </c>
      <c r="BW2" s="35" t="s">
        <v>262</v>
      </c>
      <c r="BX2" s="35" t="s">
        <v>263</v>
      </c>
      <c r="BY2" s="35" t="s">
        <v>264</v>
      </c>
      <c r="BZ2" s="35" t="s">
        <v>265</v>
      </c>
      <c r="CA2" s="35" t="s">
        <v>266</v>
      </c>
      <c r="CB2" s="37" t="s">
        <v>267</v>
      </c>
      <c r="CC2" s="36" t="s">
        <v>257</v>
      </c>
      <c r="CD2" s="35" t="s">
        <v>259</v>
      </c>
      <c r="CE2" s="20"/>
      <c r="CF2" s="38" t="s">
        <v>268</v>
      </c>
      <c r="CG2" s="39" t="s">
        <v>269</v>
      </c>
      <c r="CH2" s="39" t="s">
        <v>270</v>
      </c>
      <c r="CI2" s="39" t="s">
        <v>271</v>
      </c>
      <c r="CJ2" s="39" t="s">
        <v>272</v>
      </c>
      <c r="CK2" s="39" t="s">
        <v>273</v>
      </c>
      <c r="CL2" s="39" t="s">
        <v>274</v>
      </c>
      <c r="CM2" s="39" t="s">
        <v>275</v>
      </c>
      <c r="CN2" s="39" t="s">
        <v>276</v>
      </c>
      <c r="CO2" s="39" t="s">
        <v>277</v>
      </c>
      <c r="CP2" s="39" t="s">
        <v>278</v>
      </c>
      <c r="CQ2" s="39" t="s">
        <v>279</v>
      </c>
      <c r="CR2" s="39" t="s">
        <v>280</v>
      </c>
      <c r="CS2" s="39" t="s">
        <v>281</v>
      </c>
      <c r="CT2" s="39" t="s">
        <v>282</v>
      </c>
      <c r="CU2" s="39" t="s">
        <v>283</v>
      </c>
      <c r="CV2" s="39" t="s">
        <v>284</v>
      </c>
      <c r="CW2" s="40" t="s">
        <v>285</v>
      </c>
      <c r="CX2" s="20"/>
      <c r="CY2" s="519" t="s">
        <v>286</v>
      </c>
      <c r="CZ2" s="520" t="s">
        <v>287</v>
      </c>
      <c r="DA2" s="595" t="str">
        <f>CY2&amp;" - "&amp;CZ2</f>
        <v>01111 - CEREALICULTURA (EXCETO ARROZ)</v>
      </c>
      <c r="DC2" s="531">
        <v>101</v>
      </c>
      <c r="DD2" s="532" t="s">
        <v>288</v>
      </c>
      <c r="DE2" s="533" t="s">
        <v>281</v>
      </c>
      <c r="DF2" s="534">
        <v>0</v>
      </c>
      <c r="DG2" s="533" t="s">
        <v>289</v>
      </c>
      <c r="DH2" s="533"/>
      <c r="DI2" s="533" t="s">
        <v>290</v>
      </c>
      <c r="DJ2" s="533" t="s">
        <v>291</v>
      </c>
      <c r="DK2" s="533" t="s">
        <v>292</v>
      </c>
      <c r="DL2" s="533" t="s">
        <v>293</v>
      </c>
      <c r="DM2" s="663" t="s">
        <v>294</v>
      </c>
      <c r="DN2" s="533" t="s">
        <v>295</v>
      </c>
      <c r="DO2" s="533"/>
      <c r="DP2" s="535" t="s">
        <v>55</v>
      </c>
      <c r="DQ2" s="535" t="s">
        <v>296</v>
      </c>
      <c r="DR2" s="535" t="s">
        <v>297</v>
      </c>
      <c r="DS2" s="535" t="s">
        <v>298</v>
      </c>
      <c r="DT2" s="535" t="s">
        <v>299</v>
      </c>
      <c r="DU2" s="535" t="s">
        <v>300</v>
      </c>
      <c r="DV2" s="535" t="s">
        <v>301</v>
      </c>
      <c r="DW2" s="533"/>
      <c r="DX2" s="533"/>
      <c r="DY2" s="533"/>
      <c r="DZ2" s="533"/>
      <c r="EA2" s="536">
        <v>46187</v>
      </c>
      <c r="EB2" s="537" t="s">
        <v>302</v>
      </c>
      <c r="EC2" s="538" t="s">
        <v>303</v>
      </c>
      <c r="ED2" s="538"/>
      <c r="EE2" s="538" t="s">
        <v>304</v>
      </c>
      <c r="EF2" s="538">
        <v>6.5</v>
      </c>
      <c r="EG2" s="538" t="s">
        <v>305</v>
      </c>
      <c r="EH2" s="538">
        <v>44</v>
      </c>
      <c r="EI2" s="538">
        <v>714.7</v>
      </c>
      <c r="EJ2" s="538">
        <v>13</v>
      </c>
      <c r="EK2" s="538">
        <v>48.1</v>
      </c>
      <c r="EL2" s="539">
        <v>92.5</v>
      </c>
      <c r="EN2" s="571">
        <v>94</v>
      </c>
      <c r="EO2" s="560" t="s">
        <v>306</v>
      </c>
      <c r="EP2" s="560" t="s">
        <v>289</v>
      </c>
      <c r="EQ2" s="580">
        <v>339</v>
      </c>
      <c r="ER2" s="560" t="s">
        <v>307</v>
      </c>
      <c r="ES2" s="567" t="s">
        <v>308</v>
      </c>
      <c r="EU2" s="23" t="s">
        <v>309</v>
      </c>
      <c r="EW2" s="583" t="s">
        <v>268</v>
      </c>
      <c r="EX2" s="583" t="s">
        <v>268</v>
      </c>
      <c r="EY2" s="583" t="s">
        <v>268</v>
      </c>
      <c r="EZ2" s="583" t="s">
        <v>268</v>
      </c>
      <c r="FA2" s="583" t="s">
        <v>268</v>
      </c>
      <c r="FB2" s="583" t="s">
        <v>268</v>
      </c>
      <c r="FC2" s="583" t="s">
        <v>268</v>
      </c>
      <c r="FD2" s="583" t="s">
        <v>268</v>
      </c>
      <c r="FE2" s="583" t="s">
        <v>268</v>
      </c>
      <c r="FF2" s="583" t="s">
        <v>268</v>
      </c>
      <c r="FG2" s="583" t="s">
        <v>268</v>
      </c>
      <c r="FH2" s="583" t="s">
        <v>268</v>
      </c>
      <c r="FI2" s="583" t="s">
        <v>268</v>
      </c>
      <c r="FJ2" s="583" t="s">
        <v>268</v>
      </c>
      <c r="FK2" s="583" t="s">
        <v>268</v>
      </c>
      <c r="FL2" s="583" t="s">
        <v>268</v>
      </c>
      <c r="FM2" s="583" t="s">
        <v>268</v>
      </c>
      <c r="FN2" s="583" t="s">
        <v>268</v>
      </c>
      <c r="FO2" s="584" t="s">
        <v>269</v>
      </c>
      <c r="FP2" s="584" t="s">
        <v>269</v>
      </c>
      <c r="FQ2" s="584" t="s">
        <v>269</v>
      </c>
      <c r="FR2" s="584" t="s">
        <v>269</v>
      </c>
      <c r="FS2" s="584" t="s">
        <v>269</v>
      </c>
      <c r="FT2" s="584" t="s">
        <v>269</v>
      </c>
      <c r="FU2" s="584" t="s">
        <v>269</v>
      </c>
      <c r="FV2" s="584" t="s">
        <v>269</v>
      </c>
      <c r="FW2" s="584" t="s">
        <v>269</v>
      </c>
      <c r="FX2" s="584" t="s">
        <v>269</v>
      </c>
      <c r="FY2" s="584" t="s">
        <v>269</v>
      </c>
      <c r="FZ2" s="584" t="s">
        <v>269</v>
      </c>
      <c r="GA2" s="584" t="s">
        <v>269</v>
      </c>
      <c r="GB2" s="584" t="s">
        <v>269</v>
      </c>
      <c r="GC2" s="585" t="s">
        <v>270</v>
      </c>
      <c r="GD2" s="585" t="s">
        <v>270</v>
      </c>
      <c r="GE2" s="585" t="s">
        <v>270</v>
      </c>
      <c r="GF2" s="585" t="s">
        <v>270</v>
      </c>
      <c r="GG2" s="585" t="s">
        <v>270</v>
      </c>
      <c r="GH2" s="585" t="s">
        <v>270</v>
      </c>
      <c r="GI2" s="585" t="s">
        <v>270</v>
      </c>
      <c r="GJ2" s="585" t="s">
        <v>270</v>
      </c>
      <c r="GK2" s="585" t="s">
        <v>270</v>
      </c>
      <c r="GL2" s="585" t="s">
        <v>270</v>
      </c>
      <c r="GM2" s="585" t="s">
        <v>270</v>
      </c>
      <c r="GN2" s="585" t="s">
        <v>270</v>
      </c>
      <c r="GO2" s="585" t="s">
        <v>270</v>
      </c>
      <c r="GP2" s="585" t="s">
        <v>270</v>
      </c>
      <c r="GQ2" s="586" t="s">
        <v>271</v>
      </c>
      <c r="GR2" s="586" t="s">
        <v>271</v>
      </c>
      <c r="GS2" s="586" t="s">
        <v>271</v>
      </c>
      <c r="GT2" s="586" t="s">
        <v>271</v>
      </c>
      <c r="GU2" s="586" t="s">
        <v>271</v>
      </c>
      <c r="GV2" s="586" t="s">
        <v>271</v>
      </c>
      <c r="GW2" s="586" t="s">
        <v>271</v>
      </c>
      <c r="GX2" s="586" t="s">
        <v>271</v>
      </c>
      <c r="GY2" s="586" t="s">
        <v>271</v>
      </c>
      <c r="GZ2" s="586" t="s">
        <v>271</v>
      </c>
      <c r="HA2" s="586" t="s">
        <v>271</v>
      </c>
      <c r="HB2" s="586" t="s">
        <v>271</v>
      </c>
      <c r="HC2" s="585" t="s">
        <v>272</v>
      </c>
      <c r="HD2" s="585" t="s">
        <v>272</v>
      </c>
      <c r="HE2" s="585" t="s">
        <v>272</v>
      </c>
      <c r="HF2" s="585" t="s">
        <v>272</v>
      </c>
      <c r="HG2" s="585" t="s">
        <v>272</v>
      </c>
      <c r="HH2" s="585" t="s">
        <v>272</v>
      </c>
      <c r="HI2" s="585" t="s">
        <v>272</v>
      </c>
      <c r="HJ2" s="585" t="s">
        <v>272</v>
      </c>
      <c r="HK2" s="585" t="s">
        <v>272</v>
      </c>
      <c r="HL2" s="585" t="s">
        <v>272</v>
      </c>
      <c r="HM2" s="585" t="s">
        <v>272</v>
      </c>
      <c r="HN2" s="584" t="s">
        <v>273</v>
      </c>
      <c r="HO2" s="584" t="s">
        <v>273</v>
      </c>
      <c r="HP2" s="584" t="s">
        <v>273</v>
      </c>
      <c r="HQ2" s="584" t="s">
        <v>273</v>
      </c>
      <c r="HR2" s="584" t="s">
        <v>273</v>
      </c>
      <c r="HS2" s="584" t="s">
        <v>273</v>
      </c>
      <c r="HT2" s="584" t="s">
        <v>273</v>
      </c>
      <c r="HU2" s="584" t="s">
        <v>273</v>
      </c>
      <c r="HV2" s="584" t="s">
        <v>273</v>
      </c>
      <c r="HW2" s="584" t="s">
        <v>273</v>
      </c>
      <c r="HX2" s="584" t="s">
        <v>273</v>
      </c>
      <c r="HY2" s="584" t="s">
        <v>273</v>
      </c>
      <c r="HZ2" s="584" t="s">
        <v>273</v>
      </c>
      <c r="IA2" s="584" t="s">
        <v>273</v>
      </c>
      <c r="IB2" s="584" t="s">
        <v>273</v>
      </c>
      <c r="IC2" s="584" t="s">
        <v>273</v>
      </c>
      <c r="ID2" s="584" t="s">
        <v>273</v>
      </c>
      <c r="IE2" s="583" t="s">
        <v>274</v>
      </c>
      <c r="IF2" s="583" t="s">
        <v>274</v>
      </c>
      <c r="IG2" s="583" t="s">
        <v>274</v>
      </c>
      <c r="IH2" s="583" t="s">
        <v>274</v>
      </c>
      <c r="II2" s="583" t="s">
        <v>274</v>
      </c>
      <c r="IJ2" s="583" t="s">
        <v>274</v>
      </c>
      <c r="IK2" s="583" t="s">
        <v>274</v>
      </c>
      <c r="IL2" s="583" t="s">
        <v>274</v>
      </c>
      <c r="IM2" s="583" t="s">
        <v>274</v>
      </c>
      <c r="IN2" s="583" t="s">
        <v>274</v>
      </c>
      <c r="IO2" s="583" t="s">
        <v>274</v>
      </c>
      <c r="IP2" s="583" t="s">
        <v>274</v>
      </c>
      <c r="IQ2" s="583" t="s">
        <v>274</v>
      </c>
      <c r="IR2" s="583" t="s">
        <v>274</v>
      </c>
      <c r="IS2" s="584" t="s">
        <v>275</v>
      </c>
      <c r="IT2" s="584" t="s">
        <v>275</v>
      </c>
      <c r="IU2" s="584" t="s">
        <v>275</v>
      </c>
      <c r="IV2" s="584" t="s">
        <v>275</v>
      </c>
      <c r="IW2" s="584" t="s">
        <v>275</v>
      </c>
      <c r="IX2" s="584" t="s">
        <v>275</v>
      </c>
      <c r="IY2" s="584" t="s">
        <v>275</v>
      </c>
      <c r="IZ2" s="584" t="s">
        <v>275</v>
      </c>
      <c r="JA2" s="584" t="s">
        <v>275</v>
      </c>
      <c r="JB2" s="584" t="s">
        <v>275</v>
      </c>
      <c r="JC2" s="584" t="s">
        <v>275</v>
      </c>
      <c r="JD2" s="584" t="s">
        <v>275</v>
      </c>
      <c r="JE2" s="584" t="s">
        <v>275</v>
      </c>
      <c r="JF2" s="584" t="s">
        <v>275</v>
      </c>
      <c r="JG2" s="584" t="s">
        <v>275</v>
      </c>
      <c r="JH2" s="584" t="s">
        <v>275</v>
      </c>
      <c r="JI2" s="585" t="s">
        <v>276</v>
      </c>
      <c r="JJ2" s="585" t="s">
        <v>276</v>
      </c>
      <c r="JK2" s="585" t="s">
        <v>276</v>
      </c>
      <c r="JL2" s="585" t="s">
        <v>276</v>
      </c>
      <c r="JM2" s="585" t="s">
        <v>276</v>
      </c>
      <c r="JN2" s="585" t="s">
        <v>276</v>
      </c>
      <c r="JO2" s="585" t="s">
        <v>276</v>
      </c>
      <c r="JP2" s="585" t="s">
        <v>276</v>
      </c>
      <c r="JQ2" s="585" t="s">
        <v>276</v>
      </c>
      <c r="JR2" s="585" t="s">
        <v>276</v>
      </c>
      <c r="JS2" s="585" t="s">
        <v>276</v>
      </c>
      <c r="JT2" s="585" t="s">
        <v>276</v>
      </c>
      <c r="JU2" s="585" t="s">
        <v>276</v>
      </c>
      <c r="JV2" s="585" t="s">
        <v>276</v>
      </c>
      <c r="JW2" s="586" t="s">
        <v>277</v>
      </c>
      <c r="JX2" s="586" t="s">
        <v>277</v>
      </c>
      <c r="JY2" s="586" t="s">
        <v>277</v>
      </c>
      <c r="JZ2" s="586" t="s">
        <v>277</v>
      </c>
      <c r="KA2" s="586" t="s">
        <v>277</v>
      </c>
      <c r="KB2" s="586" t="s">
        <v>277</v>
      </c>
      <c r="KC2" s="586" t="s">
        <v>277</v>
      </c>
      <c r="KD2" s="586" t="s">
        <v>277</v>
      </c>
      <c r="KE2" s="586" t="s">
        <v>277</v>
      </c>
      <c r="KF2" s="586" t="s">
        <v>277</v>
      </c>
      <c r="KG2" s="586" t="s">
        <v>277</v>
      </c>
      <c r="KH2" s="586" t="s">
        <v>277</v>
      </c>
      <c r="KI2" s="586" t="s">
        <v>277</v>
      </c>
      <c r="KJ2" s="586" t="s">
        <v>277</v>
      </c>
      <c r="KK2" s="586" t="s">
        <v>277</v>
      </c>
      <c r="KL2" s="586" t="s">
        <v>277</v>
      </c>
      <c r="KM2" s="585" t="s">
        <v>278</v>
      </c>
      <c r="KN2" s="585" t="s">
        <v>278</v>
      </c>
      <c r="KO2" s="585" t="s">
        <v>278</v>
      </c>
      <c r="KP2" s="585" t="s">
        <v>278</v>
      </c>
      <c r="KQ2" s="585" t="s">
        <v>278</v>
      </c>
      <c r="KR2" s="585" t="s">
        <v>278</v>
      </c>
      <c r="KS2" s="585" t="s">
        <v>278</v>
      </c>
      <c r="KT2" s="585" t="s">
        <v>278</v>
      </c>
      <c r="KU2" s="585" t="s">
        <v>278</v>
      </c>
      <c r="KV2" s="585" t="s">
        <v>278</v>
      </c>
      <c r="KW2" s="585" t="s">
        <v>278</v>
      </c>
      <c r="KX2" s="585" t="s">
        <v>278</v>
      </c>
      <c r="KY2" s="585" t="s">
        <v>278</v>
      </c>
      <c r="KZ2" s="585" t="s">
        <v>278</v>
      </c>
      <c r="LA2" s="585" t="s">
        <v>278</v>
      </c>
      <c r="LB2" s="585" t="s">
        <v>278</v>
      </c>
      <c r="LC2" s="584" t="s">
        <v>279</v>
      </c>
      <c r="LD2" s="584" t="s">
        <v>279</v>
      </c>
      <c r="LE2" s="584" t="s">
        <v>279</v>
      </c>
      <c r="LF2" s="584" t="s">
        <v>279</v>
      </c>
      <c r="LG2" s="584" t="s">
        <v>279</v>
      </c>
      <c r="LH2" s="584" t="s">
        <v>279</v>
      </c>
      <c r="LI2" s="584" t="s">
        <v>279</v>
      </c>
      <c r="LJ2" s="584" t="s">
        <v>279</v>
      </c>
      <c r="LK2" s="584" t="s">
        <v>279</v>
      </c>
      <c r="LL2" s="584" t="s">
        <v>279</v>
      </c>
      <c r="LM2" s="584" t="s">
        <v>279</v>
      </c>
      <c r="LN2" s="584" t="s">
        <v>279</v>
      </c>
      <c r="LO2" s="584" t="s">
        <v>279</v>
      </c>
      <c r="LP2" s="584" t="s">
        <v>279</v>
      </c>
      <c r="LQ2" s="584" t="s">
        <v>279</v>
      </c>
      <c r="LR2" s="583" t="s">
        <v>280</v>
      </c>
      <c r="LS2" s="583" t="s">
        <v>280</v>
      </c>
      <c r="LT2" s="583" t="s">
        <v>280</v>
      </c>
      <c r="LU2" s="583" t="s">
        <v>280</v>
      </c>
      <c r="LV2" s="583" t="s">
        <v>280</v>
      </c>
      <c r="LW2" s="583" t="s">
        <v>280</v>
      </c>
      <c r="LX2" s="583" t="s">
        <v>280</v>
      </c>
      <c r="LY2" s="583" t="s">
        <v>280</v>
      </c>
      <c r="LZ2" s="583" t="s">
        <v>280</v>
      </c>
      <c r="MA2" s="583" t="s">
        <v>280</v>
      </c>
      <c r="MB2" s="583" t="s">
        <v>280</v>
      </c>
      <c r="MC2" s="583" t="s">
        <v>280</v>
      </c>
      <c r="MD2" s="583" t="s">
        <v>280</v>
      </c>
      <c r="ME2" s="583" t="s">
        <v>280</v>
      </c>
      <c r="MF2" s="583" t="s">
        <v>280</v>
      </c>
      <c r="MG2" s="583" t="s">
        <v>280</v>
      </c>
      <c r="MH2" s="583" t="s">
        <v>280</v>
      </c>
      <c r="MI2" s="583" t="s">
        <v>280</v>
      </c>
      <c r="MJ2" s="584" t="s">
        <v>281</v>
      </c>
      <c r="MK2" s="584" t="s">
        <v>281</v>
      </c>
      <c r="ML2" s="584" t="s">
        <v>281</v>
      </c>
      <c r="MM2" s="584" t="s">
        <v>281</v>
      </c>
      <c r="MN2" s="584" t="s">
        <v>281</v>
      </c>
      <c r="MO2" s="584" t="s">
        <v>281</v>
      </c>
      <c r="MP2" s="584" t="s">
        <v>281</v>
      </c>
      <c r="MQ2" s="584" t="s">
        <v>281</v>
      </c>
      <c r="MR2" s="584" t="s">
        <v>281</v>
      </c>
      <c r="MS2" s="584" t="s">
        <v>281</v>
      </c>
      <c r="MT2" s="584" t="s">
        <v>281</v>
      </c>
      <c r="MU2" s="584" t="s">
        <v>281</v>
      </c>
      <c r="MV2" s="584" t="s">
        <v>281</v>
      </c>
      <c r="MW2" s="584" t="s">
        <v>281</v>
      </c>
      <c r="MX2" s="584" t="s">
        <v>281</v>
      </c>
      <c r="MY2" s="584" t="s">
        <v>281</v>
      </c>
      <c r="MZ2" s="584" t="s">
        <v>281</v>
      </c>
      <c r="NA2" s="584" t="s">
        <v>281</v>
      </c>
      <c r="NB2" s="584" t="s">
        <v>281</v>
      </c>
      <c r="NC2" s="584" t="s">
        <v>281</v>
      </c>
      <c r="ND2" s="584" t="s">
        <v>281</v>
      </c>
      <c r="NE2" s="585" t="s">
        <v>282</v>
      </c>
      <c r="NF2" s="585" t="s">
        <v>282</v>
      </c>
      <c r="NG2" s="585" t="s">
        <v>282</v>
      </c>
      <c r="NH2" s="585" t="s">
        <v>282</v>
      </c>
      <c r="NI2" s="585" t="s">
        <v>282</v>
      </c>
      <c r="NJ2" s="585" t="s">
        <v>282</v>
      </c>
      <c r="NK2" s="585" t="s">
        <v>282</v>
      </c>
      <c r="NL2" s="585" t="s">
        <v>282</v>
      </c>
      <c r="NM2" s="585" t="s">
        <v>282</v>
      </c>
      <c r="NN2" s="585" t="s">
        <v>282</v>
      </c>
      <c r="NO2" s="585" t="s">
        <v>282</v>
      </c>
      <c r="NP2" s="585" t="s">
        <v>282</v>
      </c>
      <c r="NQ2" s="585" t="s">
        <v>282</v>
      </c>
      <c r="NR2" s="586" t="s">
        <v>283</v>
      </c>
      <c r="NS2" s="586" t="s">
        <v>283</v>
      </c>
      <c r="NT2" s="586" t="s">
        <v>283</v>
      </c>
      <c r="NU2" s="586" t="s">
        <v>283</v>
      </c>
      <c r="NV2" s="586" t="s">
        <v>283</v>
      </c>
      <c r="NW2" s="586" t="s">
        <v>283</v>
      </c>
      <c r="NX2" s="586" t="s">
        <v>283</v>
      </c>
      <c r="NY2" s="586" t="s">
        <v>283</v>
      </c>
      <c r="NZ2" s="586" t="s">
        <v>283</v>
      </c>
      <c r="OA2" s="586" t="s">
        <v>283</v>
      </c>
      <c r="OB2" s="585" t="s">
        <v>284</v>
      </c>
      <c r="OC2" s="585" t="s">
        <v>284</v>
      </c>
      <c r="OD2" s="585" t="s">
        <v>284</v>
      </c>
      <c r="OE2" s="585" t="s">
        <v>284</v>
      </c>
      <c r="OF2" s="585" t="s">
        <v>284</v>
      </c>
      <c r="OG2" s="585" t="s">
        <v>284</v>
      </c>
      <c r="OH2" s="585" t="s">
        <v>284</v>
      </c>
      <c r="OI2" s="585" t="s">
        <v>284</v>
      </c>
      <c r="OJ2" s="585" t="s">
        <v>284</v>
      </c>
      <c r="OK2" s="585" t="s">
        <v>284</v>
      </c>
      <c r="OL2" s="585" t="s">
        <v>284</v>
      </c>
      <c r="OM2" s="585" t="s">
        <v>284</v>
      </c>
      <c r="ON2" s="585" t="s">
        <v>284</v>
      </c>
      <c r="OO2" s="585" t="s">
        <v>284</v>
      </c>
      <c r="OP2" s="584" t="s">
        <v>285</v>
      </c>
      <c r="OQ2" s="584" t="s">
        <v>285</v>
      </c>
      <c r="OR2" s="584" t="s">
        <v>285</v>
      </c>
      <c r="OS2" s="584" t="s">
        <v>285</v>
      </c>
      <c r="OT2" s="584" t="s">
        <v>285</v>
      </c>
      <c r="OU2" s="584" t="s">
        <v>285</v>
      </c>
      <c r="OV2" s="584" t="s">
        <v>285</v>
      </c>
      <c r="OW2" s="584" t="s">
        <v>285</v>
      </c>
      <c r="OX2" s="584" t="s">
        <v>285</v>
      </c>
      <c r="OY2" s="584" t="s">
        <v>285</v>
      </c>
      <c r="OZ2" s="584" t="s">
        <v>285</v>
      </c>
      <c r="PA2" s="584" t="s">
        <v>285</v>
      </c>
      <c r="PB2" s="584" t="s">
        <v>285</v>
      </c>
      <c r="PC2" s="584" t="s">
        <v>285</v>
      </c>
      <c r="PD2" s="584" t="s">
        <v>285</v>
      </c>
      <c r="PE2" s="584" t="s">
        <v>285</v>
      </c>
      <c r="PF2" s="584" t="s">
        <v>285</v>
      </c>
      <c r="PG2" s="584" t="s">
        <v>285</v>
      </c>
      <c r="PH2" s="584" t="s">
        <v>285</v>
      </c>
      <c r="PI2" s="584" t="s">
        <v>285</v>
      </c>
      <c r="PJ2" s="584" t="s">
        <v>285</v>
      </c>
      <c r="PK2" s="584" t="s">
        <v>285</v>
      </c>
      <c r="PL2" s="584" t="s">
        <v>285</v>
      </c>
      <c r="PM2" s="584" t="s">
        <v>285</v>
      </c>
      <c r="PO2" s="635" t="s">
        <v>310</v>
      </c>
    </row>
    <row r="3" spans="2:431" ht="22.5">
      <c r="P3" s="399" t="s">
        <v>311</v>
      </c>
      <c r="Q3" s="31" t="s">
        <v>312</v>
      </c>
      <c r="R3" s="33" t="s">
        <v>313</v>
      </c>
      <c r="S3" s="33" t="s">
        <v>314</v>
      </c>
      <c r="T3" s="33" t="s">
        <v>315</v>
      </c>
      <c r="V3" s="43">
        <v>101</v>
      </c>
      <c r="W3" s="34" t="s">
        <v>316</v>
      </c>
      <c r="X3" s="44">
        <v>160201</v>
      </c>
      <c r="Y3" s="34" t="s">
        <v>317</v>
      </c>
      <c r="Z3" s="43" t="s">
        <v>318</v>
      </c>
      <c r="AA3" s="34" t="s">
        <v>319</v>
      </c>
      <c r="AB3" s="34" t="s">
        <v>283</v>
      </c>
      <c r="AC3" s="34" t="s">
        <v>317</v>
      </c>
      <c r="AD3" s="44" t="s">
        <v>320</v>
      </c>
      <c r="AE3" s="44" t="s">
        <v>321</v>
      </c>
      <c r="AF3" s="43">
        <v>101</v>
      </c>
      <c r="AG3" s="34" t="s">
        <v>316</v>
      </c>
      <c r="AH3" s="34" t="s">
        <v>322</v>
      </c>
      <c r="AI3" s="43" t="s">
        <v>323</v>
      </c>
      <c r="AJ3" s="44" t="s">
        <v>324</v>
      </c>
      <c r="AK3" s="261">
        <v>4904861</v>
      </c>
      <c r="AL3" s="44" t="s">
        <v>283</v>
      </c>
      <c r="AM3" s="44" t="s">
        <v>325</v>
      </c>
      <c r="AN3" s="262">
        <v>258026700</v>
      </c>
      <c r="AO3" s="34"/>
      <c r="AP3" s="34"/>
      <c r="AQ3" s="34"/>
      <c r="AR3" s="34"/>
      <c r="AS3" s="34"/>
      <c r="AT3" s="180" t="s">
        <v>326</v>
      </c>
      <c r="AU3" s="44"/>
      <c r="AV3" s="477" t="str">
        <f t="array" ref="AV3">_xlfn.IFS(
LEFT(Tabelas!$AI3,1)="N","DN",
LEFT(Tabelas!$AI3,1)="C","DC",
LEFT(Tabelas!$AI3,1)="L","DL",
LEFT(Tabelas!$AI3,1)="A","DA",
LEFT(Tabelas!$AI3,1)="G","DG")</f>
        <v>DN</v>
      </c>
      <c r="AW3" s="34"/>
      <c r="AX3" s="34"/>
      <c r="AY3" s="34"/>
      <c r="AZ3" s="34"/>
      <c r="BA3" s="34"/>
      <c r="BB3" s="34"/>
      <c r="BC3" s="34"/>
      <c r="BD3" s="44">
        <v>160201</v>
      </c>
      <c r="BE3" s="34" t="s">
        <v>317</v>
      </c>
      <c r="BF3" s="43" t="s">
        <v>318</v>
      </c>
      <c r="BG3" s="34" t="s">
        <v>319</v>
      </c>
      <c r="BH3" s="34" t="s">
        <v>283</v>
      </c>
      <c r="BI3" s="34" t="s">
        <v>317</v>
      </c>
      <c r="BJ3" s="44" t="s">
        <v>320</v>
      </c>
      <c r="BK3" s="44" t="s">
        <v>321</v>
      </c>
      <c r="BL3" s="34"/>
      <c r="BM3" s="34"/>
      <c r="BN3" s="34"/>
      <c r="BO3" s="45" t="s">
        <v>3</v>
      </c>
      <c r="BP3" s="46" t="s">
        <v>320</v>
      </c>
      <c r="BQ3" s="47">
        <v>132</v>
      </c>
      <c r="BR3" s="48" t="s">
        <v>327</v>
      </c>
      <c r="BS3" s="49">
        <v>101</v>
      </c>
      <c r="BT3" s="48" t="s">
        <v>322</v>
      </c>
      <c r="BU3" s="46" t="s">
        <v>316</v>
      </c>
      <c r="BV3" s="46" t="s">
        <v>323</v>
      </c>
      <c r="BW3" s="46" t="s">
        <v>324</v>
      </c>
      <c r="BX3" s="46" t="s">
        <v>328</v>
      </c>
      <c r="BY3" s="46" t="s">
        <v>329</v>
      </c>
      <c r="BZ3" s="46" t="s">
        <v>283</v>
      </c>
      <c r="CA3" s="46" t="s">
        <v>330</v>
      </c>
      <c r="CB3" s="46" t="s">
        <v>325</v>
      </c>
      <c r="CC3" s="49">
        <v>101</v>
      </c>
      <c r="CD3" s="48" t="s">
        <v>322</v>
      </c>
      <c r="CE3" s="20"/>
      <c r="CF3" s="50" t="s">
        <v>331</v>
      </c>
      <c r="CG3" s="51" t="s">
        <v>332</v>
      </c>
      <c r="CH3" s="51" t="s">
        <v>333</v>
      </c>
      <c r="CI3" s="51" t="s">
        <v>334</v>
      </c>
      <c r="CJ3" s="51" t="s">
        <v>335</v>
      </c>
      <c r="CK3" s="51" t="s">
        <v>336</v>
      </c>
      <c r="CL3" s="51" t="s">
        <v>337</v>
      </c>
      <c r="CM3" s="51" t="s">
        <v>338</v>
      </c>
      <c r="CN3" s="51" t="s">
        <v>339</v>
      </c>
      <c r="CO3" s="51" t="s">
        <v>340</v>
      </c>
      <c r="CP3" s="51" t="s">
        <v>341</v>
      </c>
      <c r="CQ3" s="51" t="s">
        <v>342</v>
      </c>
      <c r="CR3" s="51" t="s">
        <v>343</v>
      </c>
      <c r="CS3" s="51" t="s">
        <v>288</v>
      </c>
      <c r="CT3" s="51" t="s">
        <v>344</v>
      </c>
      <c r="CU3" s="51" t="s">
        <v>345</v>
      </c>
      <c r="CV3" s="51" t="s">
        <v>346</v>
      </c>
      <c r="CW3" s="52" t="s">
        <v>347</v>
      </c>
      <c r="CX3" s="20"/>
      <c r="CY3" s="519" t="s">
        <v>348</v>
      </c>
      <c r="CZ3" s="520" t="s">
        <v>349</v>
      </c>
      <c r="DA3" s="595" t="str">
        <f t="shared" ref="DA3:DA66" si="0">CY3&amp;" - "&amp;CZ3</f>
        <v>01112 - CULTURA DE LEGUMINOSAS SECAS E SEMENTES OLEAGINOSAS</v>
      </c>
      <c r="DC3" s="540">
        <v>102</v>
      </c>
      <c r="DD3" s="541" t="s">
        <v>331</v>
      </c>
      <c r="DE3" s="542" t="s">
        <v>268</v>
      </c>
      <c r="DF3" s="543">
        <v>0</v>
      </c>
      <c r="DG3" s="542" t="s">
        <v>350</v>
      </c>
      <c r="DH3" s="542"/>
      <c r="DI3" s="542" t="s">
        <v>351</v>
      </c>
      <c r="DJ3" s="542" t="s">
        <v>352</v>
      </c>
      <c r="DK3" s="542" t="s">
        <v>353</v>
      </c>
      <c r="DL3" s="544" t="s">
        <v>354</v>
      </c>
      <c r="DM3" s="664" t="s">
        <v>355</v>
      </c>
      <c r="DN3" s="544"/>
      <c r="DO3" s="544" t="s">
        <v>356</v>
      </c>
      <c r="DP3" s="545" t="s">
        <v>357</v>
      </c>
      <c r="DQ3" s="545" t="s">
        <v>358</v>
      </c>
      <c r="DR3" s="545" t="s">
        <v>359</v>
      </c>
      <c r="DS3" s="545" t="s">
        <v>360</v>
      </c>
      <c r="DT3" s="545" t="s">
        <v>361</v>
      </c>
      <c r="DU3" s="545" t="s">
        <v>362</v>
      </c>
      <c r="DV3" s="545" t="s">
        <v>363</v>
      </c>
      <c r="DW3" s="542"/>
      <c r="DX3" s="542"/>
      <c r="DY3" s="542"/>
      <c r="DZ3" s="542"/>
      <c r="EA3" s="546" t="s">
        <v>364</v>
      </c>
      <c r="EB3" s="547" t="s">
        <v>365</v>
      </c>
      <c r="EC3" s="548" t="s">
        <v>366</v>
      </c>
      <c r="ED3" s="548"/>
      <c r="EE3" s="548" t="s">
        <v>367</v>
      </c>
      <c r="EF3" s="548">
        <v>4.2</v>
      </c>
      <c r="EG3" s="548" t="s">
        <v>368</v>
      </c>
      <c r="EH3" s="548">
        <v>49.5</v>
      </c>
      <c r="EI3" s="548">
        <v>335.3</v>
      </c>
      <c r="EJ3" s="548">
        <v>11</v>
      </c>
      <c r="EK3" s="548">
        <v>137.4</v>
      </c>
      <c r="EL3" s="549">
        <v>95.8</v>
      </c>
      <c r="EN3" s="572">
        <v>108</v>
      </c>
      <c r="EO3" s="561" t="s">
        <v>369</v>
      </c>
      <c r="EP3" s="561" t="s">
        <v>370</v>
      </c>
      <c r="EQ3" s="576">
        <v>555</v>
      </c>
      <c r="ER3" s="561" t="s">
        <v>371</v>
      </c>
      <c r="ES3" s="568" t="s">
        <v>372</v>
      </c>
      <c r="EU3" s="23" t="s">
        <v>373</v>
      </c>
      <c r="EW3" s="587" t="s">
        <v>374</v>
      </c>
      <c r="EX3" s="587" t="s">
        <v>375</v>
      </c>
      <c r="EY3" s="587" t="s">
        <v>376</v>
      </c>
      <c r="EZ3" s="587" t="s">
        <v>268</v>
      </c>
      <c r="FA3" s="587" t="s">
        <v>377</v>
      </c>
      <c r="FB3" s="587" t="s">
        <v>378</v>
      </c>
      <c r="FC3" s="587" t="s">
        <v>379</v>
      </c>
      <c r="FD3" s="587" t="s">
        <v>380</v>
      </c>
      <c r="FE3" s="587" t="s">
        <v>381</v>
      </c>
      <c r="FF3" s="587" t="s">
        <v>382</v>
      </c>
      <c r="FG3" s="587" t="s">
        <v>383</v>
      </c>
      <c r="FH3" s="587" t="s">
        <v>384</v>
      </c>
      <c r="FI3" s="587" t="s">
        <v>385</v>
      </c>
      <c r="FJ3" s="587" t="s">
        <v>386</v>
      </c>
      <c r="FK3" s="587" t="s">
        <v>387</v>
      </c>
      <c r="FL3" s="587" t="s">
        <v>388</v>
      </c>
      <c r="FM3" s="587" t="s">
        <v>389</v>
      </c>
      <c r="FN3" s="587" t="s">
        <v>390</v>
      </c>
      <c r="FO3" s="587" t="s">
        <v>332</v>
      </c>
      <c r="FP3" s="587" t="s">
        <v>391</v>
      </c>
      <c r="FQ3" s="587" t="s">
        <v>392</v>
      </c>
      <c r="FR3" s="587" t="s">
        <v>393</v>
      </c>
      <c r="FS3" s="587" t="s">
        <v>269</v>
      </c>
      <c r="FT3" s="587" t="s">
        <v>394</v>
      </c>
      <c r="FU3" s="587" t="s">
        <v>395</v>
      </c>
      <c r="FV3" s="587" t="s">
        <v>396</v>
      </c>
      <c r="FW3" s="587" t="s">
        <v>397</v>
      </c>
      <c r="FX3" s="587" t="s">
        <v>398</v>
      </c>
      <c r="FY3" s="587" t="s">
        <v>399</v>
      </c>
      <c r="FZ3" s="587" t="s">
        <v>400</v>
      </c>
      <c r="GA3" s="587" t="s">
        <v>401</v>
      </c>
      <c r="GB3" s="587" t="s">
        <v>402</v>
      </c>
      <c r="GC3" s="587" t="s">
        <v>333</v>
      </c>
      <c r="GD3" s="587" t="s">
        <v>403</v>
      </c>
      <c r="GE3" s="587" t="s">
        <v>270</v>
      </c>
      <c r="GF3" s="587" t="s">
        <v>404</v>
      </c>
      <c r="GG3" s="587" t="s">
        <v>405</v>
      </c>
      <c r="GH3" s="587" t="s">
        <v>406</v>
      </c>
      <c r="GI3" s="587" t="s">
        <v>407</v>
      </c>
      <c r="GJ3" s="587" t="s">
        <v>408</v>
      </c>
      <c r="GK3" s="587" t="s">
        <v>409</v>
      </c>
      <c r="GL3" s="587" t="s">
        <v>410</v>
      </c>
      <c r="GM3" s="587" t="s">
        <v>411</v>
      </c>
      <c r="GN3" s="587" t="s">
        <v>412</v>
      </c>
      <c r="GO3" s="587" t="s">
        <v>413</v>
      </c>
      <c r="GP3" s="587" t="s">
        <v>414</v>
      </c>
      <c r="GQ3" s="587" t="s">
        <v>334</v>
      </c>
      <c r="GR3" s="587" t="s">
        <v>415</v>
      </c>
      <c r="GS3" s="587" t="s">
        <v>416</v>
      </c>
      <c r="GT3" s="587" t="s">
        <v>417</v>
      </c>
      <c r="GU3" s="587" t="s">
        <v>418</v>
      </c>
      <c r="GV3" s="587" t="s">
        <v>419</v>
      </c>
      <c r="GW3" s="587" t="s">
        <v>420</v>
      </c>
      <c r="GX3" s="587" t="s">
        <v>421</v>
      </c>
      <c r="GY3" s="587" t="s">
        <v>422</v>
      </c>
      <c r="GZ3" s="587" t="s">
        <v>423</v>
      </c>
      <c r="HA3" s="587" t="s">
        <v>424</v>
      </c>
      <c r="HB3" s="587" t="s">
        <v>425</v>
      </c>
      <c r="HC3" s="587" t="s">
        <v>335</v>
      </c>
      <c r="HD3" s="587" t="s">
        <v>272</v>
      </c>
      <c r="HE3" s="587" t="s">
        <v>426</v>
      </c>
      <c r="HF3" s="587" t="s">
        <v>427</v>
      </c>
      <c r="HG3" s="587" t="s">
        <v>428</v>
      </c>
      <c r="HH3" s="587" t="s">
        <v>429</v>
      </c>
      <c r="HI3" s="587" t="s">
        <v>430</v>
      </c>
      <c r="HJ3" s="587" t="s">
        <v>431</v>
      </c>
      <c r="HK3" s="587" t="s">
        <v>28</v>
      </c>
      <c r="HL3" s="587" t="s">
        <v>432</v>
      </c>
      <c r="HM3" s="587" t="s">
        <v>433</v>
      </c>
      <c r="HN3" s="587" t="s">
        <v>336</v>
      </c>
      <c r="HO3" s="587" t="s">
        <v>434</v>
      </c>
      <c r="HP3" s="587" t="s">
        <v>273</v>
      </c>
      <c r="HQ3" s="587" t="s">
        <v>435</v>
      </c>
      <c r="HR3" s="587" t="s">
        <v>436</v>
      </c>
      <c r="HS3" s="587" t="s">
        <v>437</v>
      </c>
      <c r="HT3" s="587" t="s">
        <v>438</v>
      </c>
      <c r="HU3" s="587" t="s">
        <v>439</v>
      </c>
      <c r="HV3" s="587" t="s">
        <v>440</v>
      </c>
      <c r="HW3" s="587" t="s">
        <v>441</v>
      </c>
      <c r="HX3" s="587" t="s">
        <v>442</v>
      </c>
      <c r="HY3" s="587" t="s">
        <v>443</v>
      </c>
      <c r="HZ3" s="587" t="s">
        <v>444</v>
      </c>
      <c r="IA3" s="587" t="s">
        <v>445</v>
      </c>
      <c r="IB3" s="587" t="s">
        <v>446</v>
      </c>
      <c r="IC3" s="587" t="s">
        <v>447</v>
      </c>
      <c r="ID3" s="587" t="s">
        <v>448</v>
      </c>
      <c r="IE3" s="587" t="s">
        <v>337</v>
      </c>
      <c r="IF3" s="587" t="s">
        <v>449</v>
      </c>
      <c r="IG3" s="587" t="s">
        <v>450</v>
      </c>
      <c r="IH3" s="587" t="s">
        <v>451</v>
      </c>
      <c r="II3" s="587" t="s">
        <v>274</v>
      </c>
      <c r="IJ3" s="587" t="s">
        <v>452</v>
      </c>
      <c r="IK3" s="587" t="s">
        <v>453</v>
      </c>
      <c r="IL3" s="587" t="s">
        <v>454</v>
      </c>
      <c r="IM3" s="587" t="s">
        <v>455</v>
      </c>
      <c r="IN3" s="587" t="s">
        <v>456</v>
      </c>
      <c r="IO3" s="587" t="s">
        <v>457</v>
      </c>
      <c r="IP3" s="587" t="s">
        <v>458</v>
      </c>
      <c r="IQ3" s="587" t="s">
        <v>459</v>
      </c>
      <c r="IR3" s="587" t="s">
        <v>460</v>
      </c>
      <c r="IS3" s="587" t="s">
        <v>338</v>
      </c>
      <c r="IT3" s="587" t="s">
        <v>461</v>
      </c>
      <c r="IU3" s="587" t="s">
        <v>462</v>
      </c>
      <c r="IV3" s="587" t="s">
        <v>463</v>
      </c>
      <c r="IW3" s="587" t="s">
        <v>275</v>
      </c>
      <c r="IX3" s="588" t="s">
        <v>464</v>
      </c>
      <c r="IY3" s="587" t="s">
        <v>465</v>
      </c>
      <c r="IZ3" s="587" t="s">
        <v>466</v>
      </c>
      <c r="JA3" s="587" t="s">
        <v>467</v>
      </c>
      <c r="JB3" s="587" t="s">
        <v>468</v>
      </c>
      <c r="JC3" s="587" t="s">
        <v>469</v>
      </c>
      <c r="JD3" s="587" t="s">
        <v>470</v>
      </c>
      <c r="JE3" s="587" t="s">
        <v>471</v>
      </c>
      <c r="JF3" s="587" t="s">
        <v>472</v>
      </c>
      <c r="JG3" s="587" t="s">
        <v>473</v>
      </c>
      <c r="JH3" s="587" t="s">
        <v>474</v>
      </c>
      <c r="JI3" s="587" t="s">
        <v>339</v>
      </c>
      <c r="JJ3" s="587" t="s">
        <v>475</v>
      </c>
      <c r="JK3" s="587" t="s">
        <v>476</v>
      </c>
      <c r="JL3" s="587" t="s">
        <v>477</v>
      </c>
      <c r="JM3" s="587" t="s">
        <v>478</v>
      </c>
      <c r="JN3" s="587" t="s">
        <v>479</v>
      </c>
      <c r="JO3" s="587" t="s">
        <v>276</v>
      </c>
      <c r="JP3" s="587" t="s">
        <v>480</v>
      </c>
      <c r="JQ3" s="587" t="s">
        <v>481</v>
      </c>
      <c r="JR3" s="587" t="s">
        <v>482</v>
      </c>
      <c r="JS3" s="587" t="s">
        <v>483</v>
      </c>
      <c r="JT3" s="587" t="s">
        <v>484</v>
      </c>
      <c r="JU3" s="587" t="s">
        <v>485</v>
      </c>
      <c r="JV3" s="587" t="s">
        <v>486</v>
      </c>
      <c r="JW3" s="587" t="s">
        <v>340</v>
      </c>
      <c r="JX3" s="587" t="s">
        <v>487</v>
      </c>
      <c r="JY3" s="587" t="s">
        <v>488</v>
      </c>
      <c r="JZ3" s="587" t="s">
        <v>489</v>
      </c>
      <c r="KA3" s="587" t="s">
        <v>490</v>
      </c>
      <c r="KB3" s="587" t="s">
        <v>491</v>
      </c>
      <c r="KC3" s="587" t="s">
        <v>492</v>
      </c>
      <c r="KD3" s="587" t="s">
        <v>493</v>
      </c>
      <c r="KE3" s="587" t="s">
        <v>277</v>
      </c>
      <c r="KF3" s="587" t="s">
        <v>494</v>
      </c>
      <c r="KG3" s="587" t="s">
        <v>495</v>
      </c>
      <c r="KH3" s="587" t="s">
        <v>496</v>
      </c>
      <c r="KI3" s="587" t="s">
        <v>497</v>
      </c>
      <c r="KJ3" s="587" t="s">
        <v>498</v>
      </c>
      <c r="KK3" s="587" t="s">
        <v>499</v>
      </c>
      <c r="KL3" s="587" t="s">
        <v>500</v>
      </c>
      <c r="KM3" s="587" t="s">
        <v>341</v>
      </c>
      <c r="KN3" s="587" t="s">
        <v>501</v>
      </c>
      <c r="KO3" s="587" t="s">
        <v>502</v>
      </c>
      <c r="KP3" s="587" t="s">
        <v>503</v>
      </c>
      <c r="KQ3" s="587" t="s">
        <v>504</v>
      </c>
      <c r="KR3" s="587" t="s">
        <v>278</v>
      </c>
      <c r="KS3" s="587" t="s">
        <v>505</v>
      </c>
      <c r="KT3" s="587" t="s">
        <v>506</v>
      </c>
      <c r="KU3" s="587" t="s">
        <v>507</v>
      </c>
      <c r="KV3" s="587" t="s">
        <v>508</v>
      </c>
      <c r="KW3" s="587" t="s">
        <v>509</v>
      </c>
      <c r="KX3" s="587" t="s">
        <v>510</v>
      </c>
      <c r="KY3" s="587" t="s">
        <v>511</v>
      </c>
      <c r="KZ3" s="587" t="s">
        <v>512</v>
      </c>
      <c r="LA3" s="587" t="s">
        <v>513</v>
      </c>
      <c r="LB3" s="587" t="s">
        <v>514</v>
      </c>
      <c r="LC3" s="587" t="s">
        <v>342</v>
      </c>
      <c r="LD3" s="587" t="s">
        <v>515</v>
      </c>
      <c r="LE3" s="587" t="s">
        <v>516</v>
      </c>
      <c r="LF3" s="587" t="s">
        <v>517</v>
      </c>
      <c r="LG3" s="587" t="s">
        <v>518</v>
      </c>
      <c r="LH3" s="587" t="s">
        <v>519</v>
      </c>
      <c r="LI3" s="587" t="s">
        <v>520</v>
      </c>
      <c r="LJ3" s="587" t="s">
        <v>521</v>
      </c>
      <c r="LK3" s="587" t="s">
        <v>522</v>
      </c>
      <c r="LL3" s="587" t="s">
        <v>523</v>
      </c>
      <c r="LM3" s="587" t="s">
        <v>524</v>
      </c>
      <c r="LN3" s="587" t="s">
        <v>525</v>
      </c>
      <c r="LO3" s="587" t="s">
        <v>526</v>
      </c>
      <c r="LP3" s="587" t="s">
        <v>279</v>
      </c>
      <c r="LQ3" s="587" t="s">
        <v>527</v>
      </c>
      <c r="LR3" s="587" t="s">
        <v>343</v>
      </c>
      <c r="LS3" s="587" t="s">
        <v>528</v>
      </c>
      <c r="LT3" s="587" t="s">
        <v>529</v>
      </c>
      <c r="LU3" s="587" t="s">
        <v>530</v>
      </c>
      <c r="LV3" s="587" t="s">
        <v>531</v>
      </c>
      <c r="LW3" s="587" t="s">
        <v>532</v>
      </c>
      <c r="LX3" s="587" t="s">
        <v>533</v>
      </c>
      <c r="LY3" s="587" t="s">
        <v>534</v>
      </c>
      <c r="LZ3" s="587" t="s">
        <v>535</v>
      </c>
      <c r="MA3" s="587" t="s">
        <v>536</v>
      </c>
      <c r="MB3" s="587" t="s">
        <v>537</v>
      </c>
      <c r="MC3" s="587" t="s">
        <v>280</v>
      </c>
      <c r="MD3" s="587" t="s">
        <v>538</v>
      </c>
      <c r="ME3" s="587" t="s">
        <v>539</v>
      </c>
      <c r="MF3" s="587" t="s">
        <v>540</v>
      </c>
      <c r="MG3" s="587" t="s">
        <v>541</v>
      </c>
      <c r="MH3" s="587" t="s">
        <v>542</v>
      </c>
      <c r="MI3" s="587" t="s">
        <v>543</v>
      </c>
      <c r="MJ3" s="587" t="s">
        <v>288</v>
      </c>
      <c r="MK3" s="587" t="s">
        <v>544</v>
      </c>
      <c r="ML3" s="587" t="s">
        <v>545</v>
      </c>
      <c r="MM3" s="587" t="s">
        <v>546</v>
      </c>
      <c r="MN3" s="587" t="s">
        <v>547</v>
      </c>
      <c r="MO3" s="587" t="s">
        <v>548</v>
      </c>
      <c r="MP3" s="587" t="s">
        <v>549</v>
      </c>
      <c r="MQ3" s="587" t="s">
        <v>550</v>
      </c>
      <c r="MR3" s="587" t="s">
        <v>551</v>
      </c>
      <c r="MS3" s="587" t="s">
        <v>552</v>
      </c>
      <c r="MT3" s="587" t="s">
        <v>553</v>
      </c>
      <c r="MU3" s="587" t="s">
        <v>554</v>
      </c>
      <c r="MV3" s="587" t="s">
        <v>555</v>
      </c>
      <c r="MW3" s="587" t="s">
        <v>556</v>
      </c>
      <c r="MX3" s="587" t="s">
        <v>557</v>
      </c>
      <c r="MY3" s="587" t="s">
        <v>558</v>
      </c>
      <c r="MZ3" s="587" t="s">
        <v>281</v>
      </c>
      <c r="NA3" s="587" t="s">
        <v>559</v>
      </c>
      <c r="NB3" s="587" t="s">
        <v>560</v>
      </c>
      <c r="NC3" s="587" t="s">
        <v>561</v>
      </c>
      <c r="ND3" s="587" t="s">
        <v>562</v>
      </c>
      <c r="NE3" s="587" t="s">
        <v>344</v>
      </c>
      <c r="NF3" s="587" t="s">
        <v>563</v>
      </c>
      <c r="NG3" s="587" t="s">
        <v>564</v>
      </c>
      <c r="NH3" s="587" t="s">
        <v>565</v>
      </c>
      <c r="NI3" s="587" t="s">
        <v>566</v>
      </c>
      <c r="NJ3" s="587" t="s">
        <v>567</v>
      </c>
      <c r="NK3" s="587" t="s">
        <v>568</v>
      </c>
      <c r="NL3" s="587" t="s">
        <v>569</v>
      </c>
      <c r="NM3" s="587" t="s">
        <v>570</v>
      </c>
      <c r="NN3" s="587" t="s">
        <v>571</v>
      </c>
      <c r="NO3" s="587" t="s">
        <v>572</v>
      </c>
      <c r="NP3" s="587" t="s">
        <v>282</v>
      </c>
      <c r="NQ3" s="587" t="s">
        <v>573</v>
      </c>
      <c r="NR3" s="587" t="s">
        <v>345</v>
      </c>
      <c r="NS3" s="587" t="s">
        <v>319</v>
      </c>
      <c r="NT3" s="587" t="s">
        <v>574</v>
      </c>
      <c r="NU3" s="587" t="s">
        <v>575</v>
      </c>
      <c r="NV3" s="587" t="s">
        <v>576</v>
      </c>
      <c r="NW3" s="587" t="s">
        <v>577</v>
      </c>
      <c r="NX3" s="587" t="s">
        <v>578</v>
      </c>
      <c r="NY3" s="587" t="s">
        <v>579</v>
      </c>
      <c r="NZ3" s="587" t="s">
        <v>283</v>
      </c>
      <c r="OA3" s="587" t="s">
        <v>580</v>
      </c>
      <c r="OB3" s="587" t="s">
        <v>346</v>
      </c>
      <c r="OC3" s="587" t="s">
        <v>581</v>
      </c>
      <c r="OD3" s="587" t="s">
        <v>582</v>
      </c>
      <c r="OE3" s="587" t="s">
        <v>583</v>
      </c>
      <c r="OF3" s="587" t="s">
        <v>584</v>
      </c>
      <c r="OG3" s="587" t="s">
        <v>585</v>
      </c>
      <c r="OH3" s="587" t="s">
        <v>586</v>
      </c>
      <c r="OI3" s="587" t="s">
        <v>587</v>
      </c>
      <c r="OJ3" s="587" t="s">
        <v>588</v>
      </c>
      <c r="OK3" s="587" t="s">
        <v>589</v>
      </c>
      <c r="OL3" s="587" t="s">
        <v>590</v>
      </c>
      <c r="OM3" s="587" t="s">
        <v>591</v>
      </c>
      <c r="ON3" s="587" t="s">
        <v>592</v>
      </c>
      <c r="OO3" s="587" t="s">
        <v>284</v>
      </c>
      <c r="OP3" s="587" t="s">
        <v>347</v>
      </c>
      <c r="OQ3" s="587" t="s">
        <v>593</v>
      </c>
      <c r="OR3" s="587" t="s">
        <v>594</v>
      </c>
      <c r="OS3" s="587" t="s">
        <v>595</v>
      </c>
      <c r="OT3" s="587" t="s">
        <v>596</v>
      </c>
      <c r="OU3" s="587" t="s">
        <v>597</v>
      </c>
      <c r="OV3" s="587" t="s">
        <v>598</v>
      </c>
      <c r="OW3" s="587" t="s">
        <v>599</v>
      </c>
      <c r="OX3" s="587" t="s">
        <v>600</v>
      </c>
      <c r="OY3" s="587" t="s">
        <v>601</v>
      </c>
      <c r="OZ3" s="587" t="s">
        <v>602</v>
      </c>
      <c r="PA3" s="587" t="s">
        <v>603</v>
      </c>
      <c r="PB3" s="587" t="s">
        <v>604</v>
      </c>
      <c r="PC3" s="587" t="s">
        <v>605</v>
      </c>
      <c r="PD3" s="587" t="s">
        <v>606</v>
      </c>
      <c r="PE3" s="587" t="s">
        <v>607</v>
      </c>
      <c r="PF3" s="587" t="s">
        <v>608</v>
      </c>
      <c r="PG3" s="587" t="s">
        <v>609</v>
      </c>
      <c r="PH3" s="587" t="s">
        <v>610</v>
      </c>
      <c r="PI3" s="587" t="s">
        <v>611</v>
      </c>
      <c r="PJ3" s="587" t="s">
        <v>612</v>
      </c>
      <c r="PK3" s="587" t="s">
        <v>613</v>
      </c>
      <c r="PL3" s="587" t="s">
        <v>285</v>
      </c>
      <c r="PM3" s="587" t="s">
        <v>614</v>
      </c>
      <c r="PO3" s="635" t="s">
        <v>615</v>
      </c>
    </row>
    <row r="4" spans="2:431" s="22" customFormat="1">
      <c r="B4" s="333" t="s">
        <v>616</v>
      </c>
      <c r="C4" s="334"/>
      <c r="D4" s="217"/>
      <c r="E4" s="335" t="s">
        <v>164</v>
      </c>
      <c r="F4" s="217"/>
      <c r="G4" s="68" t="s">
        <v>617</v>
      </c>
      <c r="H4" s="217"/>
      <c r="I4" s="66" t="s">
        <v>618</v>
      </c>
      <c r="J4" s="218"/>
      <c r="K4" s="66" t="s">
        <v>619</v>
      </c>
      <c r="P4" s="400" t="s">
        <v>620</v>
      </c>
      <c r="Q4" s="31" t="s">
        <v>621</v>
      </c>
      <c r="R4" s="33" t="s">
        <v>622</v>
      </c>
      <c r="S4" s="33" t="s">
        <v>623</v>
      </c>
      <c r="T4" s="33" t="s">
        <v>624</v>
      </c>
      <c r="V4" s="43">
        <v>101</v>
      </c>
      <c r="W4" s="34" t="s">
        <v>316</v>
      </c>
      <c r="X4" s="44">
        <v>160205</v>
      </c>
      <c r="Y4" s="34" t="s">
        <v>625</v>
      </c>
      <c r="Z4" s="43" t="s">
        <v>318</v>
      </c>
      <c r="AA4" s="34" t="s">
        <v>319</v>
      </c>
      <c r="AB4" s="34" t="s">
        <v>283</v>
      </c>
      <c r="AC4" s="34" t="s">
        <v>625</v>
      </c>
      <c r="AD4" s="44" t="s">
        <v>320</v>
      </c>
      <c r="AE4" s="44" t="s">
        <v>321</v>
      </c>
      <c r="AF4" s="43">
        <v>101</v>
      </c>
      <c r="AG4" s="34" t="s">
        <v>316</v>
      </c>
      <c r="AH4" s="34" t="s">
        <v>322</v>
      </c>
      <c r="AI4" s="43" t="s">
        <v>323</v>
      </c>
      <c r="AJ4" s="44" t="s">
        <v>324</v>
      </c>
      <c r="AK4" s="261">
        <v>4904861</v>
      </c>
      <c r="AL4" s="44" t="s">
        <v>283</v>
      </c>
      <c r="AM4" s="44" t="s">
        <v>325</v>
      </c>
      <c r="AN4" s="262">
        <v>258026700</v>
      </c>
      <c r="AO4" s="34"/>
      <c r="AP4" s="34"/>
      <c r="AQ4" s="34"/>
      <c r="AR4" s="34"/>
      <c r="AS4" s="34"/>
      <c r="AT4" s="44" t="s">
        <v>326</v>
      </c>
      <c r="AU4" s="44"/>
      <c r="AV4" s="477" t="str">
        <f t="array" ref="AV4">_xlfn.IFS(
LEFT(Tabelas!$AI4,1)="N","DN",
LEFT(Tabelas!$AI4,1)="C","DC",
LEFT(Tabelas!$AI4,1)="L","DL",
LEFT(Tabelas!$AI4,1)="A","DA",
LEFT(Tabelas!$AI4,1)="G","DG")</f>
        <v>DN</v>
      </c>
      <c r="AW4" s="34"/>
      <c r="AX4" s="34"/>
      <c r="AY4" s="34"/>
      <c r="AZ4" s="34"/>
      <c r="BA4" s="34"/>
      <c r="BB4" s="34"/>
      <c r="BC4" s="34"/>
      <c r="BD4" s="44">
        <v>160205</v>
      </c>
      <c r="BE4" s="34" t="s">
        <v>625</v>
      </c>
      <c r="BF4" s="43" t="s">
        <v>318</v>
      </c>
      <c r="BG4" s="34" t="s">
        <v>319</v>
      </c>
      <c r="BH4" s="34" t="s">
        <v>283</v>
      </c>
      <c r="BI4" s="34" t="s">
        <v>625</v>
      </c>
      <c r="BJ4" s="44" t="s">
        <v>320</v>
      </c>
      <c r="BK4" s="44" t="s">
        <v>321</v>
      </c>
      <c r="BL4" s="34"/>
      <c r="BM4" s="34"/>
      <c r="BN4" s="34"/>
      <c r="BO4" s="53">
        <v>1</v>
      </c>
      <c r="BP4" s="46" t="s">
        <v>320</v>
      </c>
      <c r="BQ4" s="47">
        <v>122</v>
      </c>
      <c r="BR4" s="48" t="s">
        <v>626</v>
      </c>
      <c r="BS4" s="49">
        <v>102</v>
      </c>
      <c r="BT4" s="48" t="s">
        <v>627</v>
      </c>
      <c r="BU4" s="46" t="s">
        <v>628</v>
      </c>
      <c r="BV4" s="46" t="s">
        <v>629</v>
      </c>
      <c r="BW4" s="46" t="s">
        <v>630</v>
      </c>
      <c r="BX4" s="46" t="s">
        <v>631</v>
      </c>
      <c r="BY4" s="46" t="s">
        <v>632</v>
      </c>
      <c r="BZ4" s="46" t="s">
        <v>270</v>
      </c>
      <c r="CA4" s="46" t="s">
        <v>633</v>
      </c>
      <c r="CB4" s="46" t="s">
        <v>634</v>
      </c>
      <c r="CC4" s="49">
        <v>102</v>
      </c>
      <c r="CD4" s="48" t="s">
        <v>627</v>
      </c>
      <c r="CF4" s="50" t="s">
        <v>374</v>
      </c>
      <c r="CG4" s="51" t="s">
        <v>391</v>
      </c>
      <c r="CH4" s="51" t="s">
        <v>403</v>
      </c>
      <c r="CI4" s="51" t="s">
        <v>415</v>
      </c>
      <c r="CJ4" s="51" t="s">
        <v>272</v>
      </c>
      <c r="CK4" s="51" t="s">
        <v>434</v>
      </c>
      <c r="CL4" s="51" t="s">
        <v>449</v>
      </c>
      <c r="CM4" s="51" t="s">
        <v>461</v>
      </c>
      <c r="CN4" s="51" t="s">
        <v>475</v>
      </c>
      <c r="CO4" s="51" t="s">
        <v>487</v>
      </c>
      <c r="CP4" s="51" t="s">
        <v>514</v>
      </c>
      <c r="CQ4" s="51" t="s">
        <v>515</v>
      </c>
      <c r="CR4" s="51" t="s">
        <v>528</v>
      </c>
      <c r="CS4" s="51" t="s">
        <v>544</v>
      </c>
      <c r="CT4" s="51" t="s">
        <v>563</v>
      </c>
      <c r="CU4" s="51" t="s">
        <v>319</v>
      </c>
      <c r="CV4" s="51" t="s">
        <v>581</v>
      </c>
      <c r="CW4" s="52" t="s">
        <v>593</v>
      </c>
      <c r="CY4" s="519" t="s">
        <v>635</v>
      </c>
      <c r="CZ4" s="520" t="s">
        <v>636</v>
      </c>
      <c r="DA4" s="595" t="str">
        <f t="shared" si="0"/>
        <v>01120 - CULTURA DE ARROZ</v>
      </c>
      <c r="DC4" s="550">
        <v>117</v>
      </c>
      <c r="DD4" s="541" t="s">
        <v>374</v>
      </c>
      <c r="DE4" s="542" t="s">
        <v>268</v>
      </c>
      <c r="DF4" s="543">
        <v>0</v>
      </c>
      <c r="DG4" s="542" t="s">
        <v>350</v>
      </c>
      <c r="DH4" s="542"/>
      <c r="DI4" s="542" t="s">
        <v>351</v>
      </c>
      <c r="DJ4" s="542" t="s">
        <v>637</v>
      </c>
      <c r="DK4" s="542" t="s">
        <v>353</v>
      </c>
      <c r="DL4" s="544" t="s">
        <v>638</v>
      </c>
      <c r="DM4" s="668" t="s">
        <v>355</v>
      </c>
      <c r="DN4" s="544"/>
      <c r="DO4" s="544" t="s">
        <v>356</v>
      </c>
      <c r="DP4" s="545" t="s">
        <v>357</v>
      </c>
      <c r="DQ4" s="545" t="s">
        <v>358</v>
      </c>
      <c r="DR4" s="545" t="s">
        <v>359</v>
      </c>
      <c r="DS4" s="545" t="s">
        <v>360</v>
      </c>
      <c r="DT4" s="545" t="s">
        <v>361</v>
      </c>
      <c r="DU4" s="545" t="s">
        <v>362</v>
      </c>
      <c r="DV4" s="545" t="s">
        <v>363</v>
      </c>
      <c r="DW4" s="542"/>
      <c r="DX4" s="542"/>
      <c r="DY4" s="542"/>
      <c r="DZ4" s="542"/>
      <c r="EA4" s="546" t="s">
        <v>639</v>
      </c>
      <c r="EB4" s="547" t="s">
        <v>640</v>
      </c>
      <c r="EC4" s="548" t="s">
        <v>641</v>
      </c>
      <c r="ED4" s="548"/>
      <c r="EE4" s="548" t="s">
        <v>642</v>
      </c>
      <c r="EF4" s="548">
        <v>4.5</v>
      </c>
      <c r="EG4" s="548" t="s">
        <v>643</v>
      </c>
      <c r="EH4" s="548">
        <v>48.7</v>
      </c>
      <c r="EI4" s="548">
        <v>158.80000000000001</v>
      </c>
      <c r="EJ4" s="548">
        <v>6</v>
      </c>
      <c r="EK4" s="548">
        <v>156.4</v>
      </c>
      <c r="EL4" s="549">
        <v>88.4</v>
      </c>
      <c r="EN4" s="571">
        <v>175</v>
      </c>
      <c r="EO4" s="560" t="s">
        <v>644</v>
      </c>
      <c r="EP4" s="560" t="s">
        <v>289</v>
      </c>
      <c r="EQ4" s="580">
        <v>345</v>
      </c>
      <c r="ER4" s="560" t="s">
        <v>645</v>
      </c>
      <c r="ES4" s="567" t="s">
        <v>646</v>
      </c>
      <c r="EU4" s="23" t="s">
        <v>647</v>
      </c>
      <c r="EW4" s="54" t="s">
        <v>648</v>
      </c>
      <c r="EX4" s="54" t="s">
        <v>649</v>
      </c>
      <c r="EY4" s="54" t="s">
        <v>650</v>
      </c>
      <c r="EZ4" s="54" t="s">
        <v>651</v>
      </c>
      <c r="FA4" s="54" t="s">
        <v>652</v>
      </c>
      <c r="FB4" s="54" t="s">
        <v>653</v>
      </c>
      <c r="FC4" s="54" t="s">
        <v>654</v>
      </c>
      <c r="FD4" s="54" t="s">
        <v>655</v>
      </c>
      <c r="FE4" s="54" t="s">
        <v>656</v>
      </c>
      <c r="FF4" s="54" t="s">
        <v>657</v>
      </c>
      <c r="FG4" s="54" t="s">
        <v>658</v>
      </c>
      <c r="FH4" s="54" t="s">
        <v>659</v>
      </c>
      <c r="FI4" s="54" t="s">
        <v>660</v>
      </c>
      <c r="FJ4" s="54" t="s">
        <v>661</v>
      </c>
      <c r="FK4" s="54" t="s">
        <v>662</v>
      </c>
      <c r="FL4" s="54" t="s">
        <v>663</v>
      </c>
      <c r="FM4" s="54" t="s">
        <v>664</v>
      </c>
      <c r="FN4" s="54" t="s">
        <v>665</v>
      </c>
      <c r="FO4" s="54" t="s">
        <v>666</v>
      </c>
      <c r="FP4" s="54" t="s">
        <v>667</v>
      </c>
      <c r="FQ4" s="54" t="s">
        <v>668</v>
      </c>
      <c r="FR4" s="54" t="s">
        <v>669</v>
      </c>
      <c r="FS4" s="54" t="s">
        <v>670</v>
      </c>
      <c r="FT4" s="54" t="s">
        <v>671</v>
      </c>
      <c r="FU4" s="54" t="s">
        <v>672</v>
      </c>
      <c r="FV4" s="54" t="s">
        <v>673</v>
      </c>
      <c r="FW4" s="54" t="s">
        <v>674</v>
      </c>
      <c r="FX4" s="54" t="s">
        <v>675</v>
      </c>
      <c r="FY4" s="54" t="s">
        <v>676</v>
      </c>
      <c r="FZ4" s="54" t="s">
        <v>677</v>
      </c>
      <c r="GA4" s="54" t="s">
        <v>678</v>
      </c>
      <c r="GB4" s="54" t="s">
        <v>679</v>
      </c>
      <c r="GC4" s="54" t="s">
        <v>680</v>
      </c>
      <c r="GD4" s="54" t="s">
        <v>681</v>
      </c>
      <c r="GE4" s="54" t="s">
        <v>682</v>
      </c>
      <c r="GF4" s="54" t="s">
        <v>683</v>
      </c>
      <c r="GG4" s="54" t="s">
        <v>684</v>
      </c>
      <c r="GH4" s="54" t="s">
        <v>685</v>
      </c>
      <c r="GI4" s="54" t="s">
        <v>686</v>
      </c>
      <c r="GJ4" s="54" t="s">
        <v>687</v>
      </c>
      <c r="GK4" s="54" t="s">
        <v>688</v>
      </c>
      <c r="GL4" s="54" t="s">
        <v>689</v>
      </c>
      <c r="GM4" s="54" t="s">
        <v>690</v>
      </c>
      <c r="GN4" s="54" t="s">
        <v>691</v>
      </c>
      <c r="GO4" s="54" t="s">
        <v>692</v>
      </c>
      <c r="GP4" s="54" t="s">
        <v>693</v>
      </c>
      <c r="GQ4" s="54" t="s">
        <v>694</v>
      </c>
      <c r="GR4" s="54" t="s">
        <v>695</v>
      </c>
      <c r="GS4" s="54" t="s">
        <v>696</v>
      </c>
      <c r="GT4" s="54" t="s">
        <v>697</v>
      </c>
      <c r="GU4" s="54" t="s">
        <v>698</v>
      </c>
      <c r="GV4" s="54" t="s">
        <v>699</v>
      </c>
      <c r="GW4" s="54" t="s">
        <v>700</v>
      </c>
      <c r="GX4" s="54" t="s">
        <v>701</v>
      </c>
      <c r="GY4" s="54" t="s">
        <v>702</v>
      </c>
      <c r="GZ4" s="54" t="s">
        <v>703</v>
      </c>
      <c r="HA4" s="54" t="s">
        <v>704</v>
      </c>
      <c r="HB4" s="54" t="s">
        <v>705</v>
      </c>
      <c r="HC4" s="54" t="s">
        <v>706</v>
      </c>
      <c r="HD4" s="54" t="s">
        <v>707</v>
      </c>
      <c r="HE4" s="54" t="s">
        <v>708</v>
      </c>
      <c r="HF4" s="54" t="s">
        <v>709</v>
      </c>
      <c r="HG4" s="54" t="s">
        <v>710</v>
      </c>
      <c r="HH4" s="54" t="s">
        <v>711</v>
      </c>
      <c r="HI4" s="54" t="s">
        <v>712</v>
      </c>
      <c r="HJ4" s="54" t="s">
        <v>713</v>
      </c>
      <c r="HK4" s="54" t="s">
        <v>714</v>
      </c>
      <c r="HL4" s="54" t="s">
        <v>715</v>
      </c>
      <c r="HM4" s="54" t="s">
        <v>716</v>
      </c>
      <c r="HN4" s="54" t="s">
        <v>717</v>
      </c>
      <c r="HO4" s="54" t="s">
        <v>718</v>
      </c>
      <c r="HP4" s="54" t="s">
        <v>719</v>
      </c>
      <c r="HQ4" s="54" t="s">
        <v>720</v>
      </c>
      <c r="HR4" s="54" t="s">
        <v>721</v>
      </c>
      <c r="HS4" s="54" t="s">
        <v>722</v>
      </c>
      <c r="HT4" s="54" t="s">
        <v>723</v>
      </c>
      <c r="HU4" s="54" t="s">
        <v>724</v>
      </c>
      <c r="HV4" s="54" t="s">
        <v>725</v>
      </c>
      <c r="HW4" s="54" t="s">
        <v>726</v>
      </c>
      <c r="HX4" s="54" t="s">
        <v>727</v>
      </c>
      <c r="HY4" s="54" t="s">
        <v>728</v>
      </c>
      <c r="HZ4" s="54" t="s">
        <v>729</v>
      </c>
      <c r="IA4" s="54" t="s">
        <v>730</v>
      </c>
      <c r="IB4" s="54" t="s">
        <v>731</v>
      </c>
      <c r="IC4" s="54" t="s">
        <v>732</v>
      </c>
      <c r="ID4" s="54" t="s">
        <v>733</v>
      </c>
      <c r="IE4" s="54" t="s">
        <v>734</v>
      </c>
      <c r="IF4" s="54" t="s">
        <v>735</v>
      </c>
      <c r="IG4" s="54" t="s">
        <v>736</v>
      </c>
      <c r="IH4" s="54" t="s">
        <v>737</v>
      </c>
      <c r="II4" s="54" t="s">
        <v>738</v>
      </c>
      <c r="IJ4" s="54" t="s">
        <v>739</v>
      </c>
      <c r="IK4" s="54" t="s">
        <v>740</v>
      </c>
      <c r="IL4" s="54" t="s">
        <v>741</v>
      </c>
      <c r="IM4" s="54" t="s">
        <v>742</v>
      </c>
      <c r="IN4" s="54" t="s">
        <v>743</v>
      </c>
      <c r="IO4" s="54" t="s">
        <v>744</v>
      </c>
      <c r="IP4" s="54" t="s">
        <v>745</v>
      </c>
      <c r="IQ4" s="54" t="s">
        <v>746</v>
      </c>
      <c r="IR4" s="54" t="s">
        <v>747</v>
      </c>
      <c r="IS4" s="54" t="s">
        <v>748</v>
      </c>
      <c r="IT4" s="54" t="s">
        <v>749</v>
      </c>
      <c r="IU4" s="54" t="s">
        <v>750</v>
      </c>
      <c r="IV4" s="54" t="s">
        <v>751</v>
      </c>
      <c r="IW4" s="54" t="s">
        <v>752</v>
      </c>
      <c r="IX4" s="54" t="s">
        <v>753</v>
      </c>
      <c r="IY4" s="54" t="s">
        <v>754</v>
      </c>
      <c r="IZ4" s="54" t="s">
        <v>755</v>
      </c>
      <c r="JA4" s="54" t="s">
        <v>756</v>
      </c>
      <c r="JB4" s="54" t="s">
        <v>757</v>
      </c>
      <c r="JC4" s="54" t="s">
        <v>758</v>
      </c>
      <c r="JD4" s="54" t="s">
        <v>759</v>
      </c>
      <c r="JE4" s="54" t="s">
        <v>760</v>
      </c>
      <c r="JF4" s="54" t="s">
        <v>761</v>
      </c>
      <c r="JG4" s="54" t="s">
        <v>762</v>
      </c>
      <c r="JH4" s="54" t="s">
        <v>763</v>
      </c>
      <c r="JI4" s="54" t="s">
        <v>764</v>
      </c>
      <c r="JJ4" s="54" t="s">
        <v>765</v>
      </c>
      <c r="JK4" s="54" t="s">
        <v>766</v>
      </c>
      <c r="JL4" s="54" t="s">
        <v>767</v>
      </c>
      <c r="JM4" s="54" t="s">
        <v>768</v>
      </c>
      <c r="JN4" s="54" t="s">
        <v>769</v>
      </c>
      <c r="JO4" s="54" t="s">
        <v>770</v>
      </c>
      <c r="JP4" s="54" t="s">
        <v>771</v>
      </c>
      <c r="JQ4" s="54" t="s">
        <v>772</v>
      </c>
      <c r="JR4" s="54" t="s">
        <v>773</v>
      </c>
      <c r="JS4" s="54" t="s">
        <v>774</v>
      </c>
      <c r="JT4" s="54" t="s">
        <v>775</v>
      </c>
      <c r="JU4" s="54" t="s">
        <v>776</v>
      </c>
      <c r="JV4" s="54" t="s">
        <v>777</v>
      </c>
      <c r="JW4" s="54" t="s">
        <v>778</v>
      </c>
      <c r="JX4" s="54" t="s">
        <v>779</v>
      </c>
      <c r="JY4" s="54" t="s">
        <v>780</v>
      </c>
      <c r="JZ4" s="54" t="s">
        <v>781</v>
      </c>
      <c r="KA4" s="54" t="s">
        <v>782</v>
      </c>
      <c r="KB4" s="54" t="s">
        <v>783</v>
      </c>
      <c r="KC4" s="54" t="s">
        <v>784</v>
      </c>
      <c r="KD4" s="54" t="s">
        <v>785</v>
      </c>
      <c r="KE4" s="54" t="s">
        <v>786</v>
      </c>
      <c r="KF4" s="54" t="s">
        <v>787</v>
      </c>
      <c r="KG4" s="54" t="s">
        <v>788</v>
      </c>
      <c r="KH4" s="54" t="s">
        <v>789</v>
      </c>
      <c r="KI4" s="54" t="s">
        <v>790</v>
      </c>
      <c r="KJ4" s="54" t="s">
        <v>791</v>
      </c>
      <c r="KK4" s="54" t="s">
        <v>792</v>
      </c>
      <c r="KL4" s="54" t="s">
        <v>793</v>
      </c>
      <c r="KM4" s="54" t="s">
        <v>794</v>
      </c>
      <c r="KN4" s="54" t="s">
        <v>795</v>
      </c>
      <c r="KO4" s="54" t="s">
        <v>796</v>
      </c>
      <c r="KP4" s="54" t="s">
        <v>797</v>
      </c>
      <c r="KQ4" s="54" t="s">
        <v>798</v>
      </c>
      <c r="KR4" s="54" t="s">
        <v>799</v>
      </c>
      <c r="KS4" s="54" t="s">
        <v>800</v>
      </c>
      <c r="KT4" s="54" t="s">
        <v>801</v>
      </c>
      <c r="KU4" s="54" t="s">
        <v>802</v>
      </c>
      <c r="KV4" s="589" t="s">
        <v>803</v>
      </c>
      <c r="KW4" s="54" t="s">
        <v>804</v>
      </c>
      <c r="KX4" s="54" t="s">
        <v>805</v>
      </c>
      <c r="KY4" s="54" t="s">
        <v>806</v>
      </c>
      <c r="KZ4" s="54" t="s">
        <v>807</v>
      </c>
      <c r="LA4" s="54" t="s">
        <v>808</v>
      </c>
      <c r="LB4" s="54" t="s">
        <v>809</v>
      </c>
      <c r="LC4" s="54" t="s">
        <v>810</v>
      </c>
      <c r="LD4" s="54" t="s">
        <v>811</v>
      </c>
      <c r="LE4" s="54" t="s">
        <v>812</v>
      </c>
      <c r="LF4" s="54" t="s">
        <v>813</v>
      </c>
      <c r="LG4" s="54" t="s">
        <v>814</v>
      </c>
      <c r="LH4" s="54" t="s">
        <v>815</v>
      </c>
      <c r="LI4" s="54" t="s">
        <v>816</v>
      </c>
      <c r="LJ4" s="54" t="s">
        <v>817</v>
      </c>
      <c r="LK4" s="54" t="s">
        <v>818</v>
      </c>
      <c r="LL4" s="54" t="s">
        <v>819</v>
      </c>
      <c r="LM4" s="54" t="s">
        <v>820</v>
      </c>
      <c r="LN4" s="54" t="s">
        <v>821</v>
      </c>
      <c r="LO4" s="54" t="s">
        <v>822</v>
      </c>
      <c r="LP4" s="54" t="s">
        <v>823</v>
      </c>
      <c r="LQ4" s="54" t="s">
        <v>824</v>
      </c>
      <c r="LR4" s="54" t="s">
        <v>825</v>
      </c>
      <c r="LS4" s="54" t="s">
        <v>826</v>
      </c>
      <c r="LT4" s="54" t="s">
        <v>827</v>
      </c>
      <c r="LU4" s="54" t="s">
        <v>828</v>
      </c>
      <c r="LV4" s="54" t="s">
        <v>829</v>
      </c>
      <c r="LW4" s="54" t="s">
        <v>830</v>
      </c>
      <c r="LX4" s="54" t="s">
        <v>831</v>
      </c>
      <c r="LY4" s="54" t="s">
        <v>832</v>
      </c>
      <c r="LZ4" s="54" t="s">
        <v>833</v>
      </c>
      <c r="MA4" s="54" t="s">
        <v>834</v>
      </c>
      <c r="MB4" s="54" t="s">
        <v>835</v>
      </c>
      <c r="MC4" s="54" t="s">
        <v>836</v>
      </c>
      <c r="MD4" s="54" t="s">
        <v>837</v>
      </c>
      <c r="ME4" s="54" t="s">
        <v>838</v>
      </c>
      <c r="MF4" s="54" t="s">
        <v>839</v>
      </c>
      <c r="MG4" s="54" t="s">
        <v>840</v>
      </c>
      <c r="MH4" s="54" t="s">
        <v>841</v>
      </c>
      <c r="MI4" s="54" t="s">
        <v>842</v>
      </c>
      <c r="MJ4" s="54" t="s">
        <v>843</v>
      </c>
      <c r="MK4" s="54" t="s">
        <v>844</v>
      </c>
      <c r="ML4" s="54" t="s">
        <v>845</v>
      </c>
      <c r="MM4" s="54" t="s">
        <v>846</v>
      </c>
      <c r="MN4" s="54" t="s">
        <v>847</v>
      </c>
      <c r="MO4" s="54" t="s">
        <v>848</v>
      </c>
      <c r="MP4" s="54" t="s">
        <v>849</v>
      </c>
      <c r="MQ4" s="54" t="s">
        <v>850</v>
      </c>
      <c r="MR4" s="54" t="s">
        <v>851</v>
      </c>
      <c r="MS4" s="54" t="s">
        <v>852</v>
      </c>
      <c r="MT4" s="54" t="s">
        <v>853</v>
      </c>
      <c r="MU4" s="54" t="s">
        <v>854</v>
      </c>
      <c r="MV4" s="54" t="s">
        <v>855</v>
      </c>
      <c r="MW4" s="54" t="s">
        <v>856</v>
      </c>
      <c r="MX4" s="54" t="s">
        <v>857</v>
      </c>
      <c r="MY4" s="54" t="s">
        <v>858</v>
      </c>
      <c r="MZ4" s="54" t="s">
        <v>859</v>
      </c>
      <c r="NA4" s="54" t="s">
        <v>860</v>
      </c>
      <c r="NB4" s="54" t="s">
        <v>861</v>
      </c>
      <c r="NC4" s="54" t="s">
        <v>862</v>
      </c>
      <c r="ND4" s="54" t="s">
        <v>863</v>
      </c>
      <c r="NE4" s="54" t="s">
        <v>864</v>
      </c>
      <c r="NF4" s="54" t="s">
        <v>865</v>
      </c>
      <c r="NG4" s="54" t="s">
        <v>866</v>
      </c>
      <c r="NH4" s="54" t="s">
        <v>867</v>
      </c>
      <c r="NI4" s="54" t="s">
        <v>868</v>
      </c>
      <c r="NJ4" s="54" t="s">
        <v>869</v>
      </c>
      <c r="NK4" s="54" t="s">
        <v>870</v>
      </c>
      <c r="NL4" s="54" t="s">
        <v>871</v>
      </c>
      <c r="NM4" s="54" t="s">
        <v>872</v>
      </c>
      <c r="NN4" s="54" t="s">
        <v>873</v>
      </c>
      <c r="NO4" s="54" t="s">
        <v>874</v>
      </c>
      <c r="NP4" s="54" t="s">
        <v>875</v>
      </c>
      <c r="NQ4" s="54" t="s">
        <v>876</v>
      </c>
      <c r="NR4" s="54" t="s">
        <v>877</v>
      </c>
      <c r="NS4" s="54" t="s">
        <v>878</v>
      </c>
      <c r="NT4" s="54" t="s">
        <v>879</v>
      </c>
      <c r="NU4" s="54" t="s">
        <v>880</v>
      </c>
      <c r="NV4" s="54" t="s">
        <v>881</v>
      </c>
      <c r="NW4" s="54" t="s">
        <v>882</v>
      </c>
      <c r="NX4" s="54" t="s">
        <v>883</v>
      </c>
      <c r="NY4" s="54" t="s">
        <v>884</v>
      </c>
      <c r="NZ4" s="54" t="s">
        <v>885</v>
      </c>
      <c r="OA4" s="54" t="s">
        <v>886</v>
      </c>
      <c r="OB4" s="54" t="s">
        <v>887</v>
      </c>
      <c r="OC4" s="54" t="s">
        <v>888</v>
      </c>
      <c r="OD4" s="54" t="s">
        <v>889</v>
      </c>
      <c r="OE4" s="54" t="s">
        <v>890</v>
      </c>
      <c r="OF4" s="54" t="s">
        <v>891</v>
      </c>
      <c r="OG4" s="54" t="s">
        <v>892</v>
      </c>
      <c r="OH4" s="54" t="s">
        <v>893</v>
      </c>
      <c r="OI4" s="54" t="s">
        <v>894</v>
      </c>
      <c r="OJ4" s="54" t="s">
        <v>895</v>
      </c>
      <c r="OK4" s="54" t="s">
        <v>896</v>
      </c>
      <c r="OL4" s="54" t="s">
        <v>897</v>
      </c>
      <c r="OM4" s="54" t="s">
        <v>898</v>
      </c>
      <c r="ON4" s="54" t="s">
        <v>899</v>
      </c>
      <c r="OO4" s="54" t="s">
        <v>900</v>
      </c>
      <c r="OP4" s="54" t="s">
        <v>901</v>
      </c>
      <c r="OQ4" s="54" t="s">
        <v>902</v>
      </c>
      <c r="OR4" s="54" t="s">
        <v>903</v>
      </c>
      <c r="OS4" s="54" t="s">
        <v>904</v>
      </c>
      <c r="OT4" s="54" t="s">
        <v>905</v>
      </c>
      <c r="OU4" s="54" t="s">
        <v>906</v>
      </c>
      <c r="OV4" s="54" t="s">
        <v>907</v>
      </c>
      <c r="OW4" s="54" t="s">
        <v>908</v>
      </c>
      <c r="OX4" s="54" t="s">
        <v>909</v>
      </c>
      <c r="OY4" s="54" t="s">
        <v>910</v>
      </c>
      <c r="OZ4" s="54" t="s">
        <v>911</v>
      </c>
      <c r="PA4" s="54" t="s">
        <v>912</v>
      </c>
      <c r="PB4" s="54" t="s">
        <v>913</v>
      </c>
      <c r="PC4" s="54" t="s">
        <v>914</v>
      </c>
      <c r="PD4" s="54" t="s">
        <v>915</v>
      </c>
      <c r="PE4" s="54" t="s">
        <v>916</v>
      </c>
      <c r="PF4" s="54" t="s">
        <v>917</v>
      </c>
      <c r="PG4" s="54" t="s">
        <v>918</v>
      </c>
      <c r="PH4" s="54" t="s">
        <v>919</v>
      </c>
      <c r="PI4" s="54" t="s">
        <v>920</v>
      </c>
      <c r="PJ4" s="54" t="s">
        <v>921</v>
      </c>
      <c r="PK4" s="54" t="s">
        <v>922</v>
      </c>
      <c r="PL4" s="54" t="s">
        <v>923</v>
      </c>
      <c r="PM4" s="590" t="s">
        <v>924</v>
      </c>
      <c r="PO4" s="635" t="s">
        <v>925</v>
      </c>
    </row>
    <row r="5" spans="2:431">
      <c r="B5" s="331" t="s">
        <v>926</v>
      </c>
      <c r="C5" s="332"/>
      <c r="E5" s="336" t="s">
        <v>157</v>
      </c>
      <c r="G5" s="219" t="s">
        <v>927</v>
      </c>
      <c r="I5" s="220" t="s">
        <v>928</v>
      </c>
      <c r="J5" s="213"/>
      <c r="K5" s="236" t="s">
        <v>929</v>
      </c>
      <c r="M5" s="20"/>
      <c r="N5" s="20"/>
      <c r="P5" s="400" t="s">
        <v>930</v>
      </c>
      <c r="Q5" s="56" t="s">
        <v>931</v>
      </c>
      <c r="R5" s="32" t="s">
        <v>932</v>
      </c>
      <c r="S5" s="33" t="s">
        <v>933</v>
      </c>
      <c r="T5" s="33" t="s">
        <v>934</v>
      </c>
      <c r="V5" s="43">
        <v>101</v>
      </c>
      <c r="W5" s="34" t="s">
        <v>316</v>
      </c>
      <c r="X5" s="44">
        <v>160200</v>
      </c>
      <c r="Y5" s="34" t="s">
        <v>878</v>
      </c>
      <c r="Z5" s="43" t="s">
        <v>318</v>
      </c>
      <c r="AA5" s="34" t="s">
        <v>319</v>
      </c>
      <c r="AB5" s="34" t="s">
        <v>283</v>
      </c>
      <c r="AC5" s="34" t="s">
        <v>935</v>
      </c>
      <c r="AD5" s="44" t="s">
        <v>320</v>
      </c>
      <c r="AE5" s="44" t="s">
        <v>321</v>
      </c>
      <c r="AF5" s="43">
        <v>101</v>
      </c>
      <c r="AG5" s="34" t="s">
        <v>316</v>
      </c>
      <c r="AH5" s="34" t="s">
        <v>322</v>
      </c>
      <c r="AI5" s="43" t="s">
        <v>323</v>
      </c>
      <c r="AJ5" s="44" t="s">
        <v>324</v>
      </c>
      <c r="AK5" s="261">
        <v>4904861</v>
      </c>
      <c r="AL5" s="44" t="s">
        <v>283</v>
      </c>
      <c r="AM5" s="44" t="s">
        <v>325</v>
      </c>
      <c r="AN5" s="262">
        <v>258026700</v>
      </c>
      <c r="AO5" s="34"/>
      <c r="AP5" s="34"/>
      <c r="AQ5" s="34"/>
      <c r="AR5" s="34"/>
      <c r="AS5" s="34"/>
      <c r="AT5" s="44" t="s">
        <v>326</v>
      </c>
      <c r="AU5" s="44"/>
      <c r="AV5" s="477" t="str">
        <f t="array" ref="AV5">_xlfn.IFS(
LEFT(Tabelas!$AI5,1)="N","DN",
LEFT(Tabelas!$AI5,1)="C","DC",
LEFT(Tabelas!$AI5,1)="L","DL",
LEFT(Tabelas!$AI5,1)="A","DA",
LEFT(Tabelas!$AI5,1)="G","DG")</f>
        <v>DN</v>
      </c>
      <c r="AW5" s="34"/>
      <c r="AX5" s="34"/>
      <c r="AY5" s="34"/>
      <c r="AZ5" s="34"/>
      <c r="BA5" s="34"/>
      <c r="BB5" s="34"/>
      <c r="BC5" s="34"/>
      <c r="BD5" s="44">
        <v>160200</v>
      </c>
      <c r="BE5" s="34" t="s">
        <v>878</v>
      </c>
      <c r="BF5" s="43" t="s">
        <v>318</v>
      </c>
      <c r="BG5" s="34" t="s">
        <v>319</v>
      </c>
      <c r="BH5" s="34" t="s">
        <v>283</v>
      </c>
      <c r="BI5" s="34" t="s">
        <v>935</v>
      </c>
      <c r="BJ5" s="44" t="s">
        <v>320</v>
      </c>
      <c r="BK5" s="44" t="s">
        <v>321</v>
      </c>
      <c r="BL5" s="34"/>
      <c r="BM5" s="34"/>
      <c r="BN5" s="34"/>
      <c r="BO5" s="57" t="s">
        <v>3</v>
      </c>
      <c r="BP5" s="58" t="s">
        <v>320</v>
      </c>
      <c r="BQ5" s="59">
        <v>137</v>
      </c>
      <c r="BR5" s="60" t="s">
        <v>936</v>
      </c>
      <c r="BS5" s="61">
        <v>103</v>
      </c>
      <c r="BT5" s="60" t="s">
        <v>937</v>
      </c>
      <c r="BU5" s="58" t="s">
        <v>938</v>
      </c>
      <c r="BV5" s="58" t="s">
        <v>939</v>
      </c>
      <c r="BW5" s="58" t="s">
        <v>940</v>
      </c>
      <c r="BX5" s="58" t="s">
        <v>941</v>
      </c>
      <c r="BY5" s="58" t="s">
        <v>942</v>
      </c>
      <c r="BZ5" s="58" t="s">
        <v>407</v>
      </c>
      <c r="CA5" s="58" t="s">
        <v>943</v>
      </c>
      <c r="CB5" s="58" t="s">
        <v>944</v>
      </c>
      <c r="CC5" s="61">
        <v>103</v>
      </c>
      <c r="CD5" s="60" t="s">
        <v>937</v>
      </c>
      <c r="CE5" s="20"/>
      <c r="CF5" s="50" t="s">
        <v>375</v>
      </c>
      <c r="CG5" s="51" t="s">
        <v>392</v>
      </c>
      <c r="CH5" s="51" t="s">
        <v>270</v>
      </c>
      <c r="CI5" s="51" t="s">
        <v>416</v>
      </c>
      <c r="CJ5" s="51" t="s">
        <v>426</v>
      </c>
      <c r="CK5" s="51" t="s">
        <v>273</v>
      </c>
      <c r="CL5" s="51" t="s">
        <v>450</v>
      </c>
      <c r="CM5" s="51" t="s">
        <v>462</v>
      </c>
      <c r="CN5" s="51" t="s">
        <v>476</v>
      </c>
      <c r="CO5" s="51" t="s">
        <v>488</v>
      </c>
      <c r="CP5" s="51" t="s">
        <v>501</v>
      </c>
      <c r="CQ5" s="51" t="s">
        <v>516</v>
      </c>
      <c r="CR5" s="51" t="s">
        <v>529</v>
      </c>
      <c r="CS5" s="51" t="s">
        <v>545</v>
      </c>
      <c r="CT5" s="51" t="s">
        <v>564</v>
      </c>
      <c r="CU5" s="51" t="s">
        <v>574</v>
      </c>
      <c r="CV5" s="51" t="s">
        <v>582</v>
      </c>
      <c r="CW5" s="52" t="s">
        <v>594</v>
      </c>
      <c r="CX5" s="20"/>
      <c r="CY5" s="519" t="s">
        <v>945</v>
      </c>
      <c r="CZ5" s="520" t="s">
        <v>946</v>
      </c>
      <c r="DA5" s="595" t="str">
        <f t="shared" si="0"/>
        <v>01130 - CULTURA DE PRODUTOS HORTÍCOLAS E MELÕES, RAÍZES E TUBÉRCULOS</v>
      </c>
      <c r="DC5" s="550">
        <v>111</v>
      </c>
      <c r="DD5" s="541" t="s">
        <v>344</v>
      </c>
      <c r="DE5" s="542" t="s">
        <v>282</v>
      </c>
      <c r="DF5" s="543">
        <v>0</v>
      </c>
      <c r="DG5" s="542" t="s">
        <v>947</v>
      </c>
      <c r="DH5" s="542"/>
      <c r="DI5" s="542" t="s">
        <v>948</v>
      </c>
      <c r="DJ5" s="544" t="s">
        <v>949</v>
      </c>
      <c r="DK5" s="542" t="s">
        <v>950</v>
      </c>
      <c r="DL5" s="544" t="s">
        <v>951</v>
      </c>
      <c r="DM5" s="665" t="s">
        <v>952</v>
      </c>
      <c r="DN5" s="544" t="s">
        <v>953</v>
      </c>
      <c r="DO5" s="544"/>
      <c r="DP5" s="545" t="s">
        <v>56</v>
      </c>
      <c r="DQ5" s="545" t="s">
        <v>954</v>
      </c>
      <c r="DR5" s="545" t="s">
        <v>955</v>
      </c>
      <c r="DS5" s="545" t="s">
        <v>956</v>
      </c>
      <c r="DT5" s="545" t="s">
        <v>957</v>
      </c>
      <c r="DU5" s="545" t="s">
        <v>958</v>
      </c>
      <c r="DV5" s="545" t="s">
        <v>959</v>
      </c>
      <c r="DW5" s="542"/>
      <c r="DX5" s="542"/>
      <c r="DY5" s="542"/>
      <c r="DZ5" s="542"/>
      <c r="EA5" s="546">
        <v>46197</v>
      </c>
      <c r="EB5" s="547" t="s">
        <v>960</v>
      </c>
      <c r="EC5" s="548" t="s">
        <v>961</v>
      </c>
      <c r="ED5" s="548"/>
      <c r="EE5" s="548" t="s">
        <v>962</v>
      </c>
      <c r="EF5" s="548">
        <v>7.8</v>
      </c>
      <c r="EG5" s="548" t="s">
        <v>963</v>
      </c>
      <c r="EH5" s="548">
        <v>43.1</v>
      </c>
      <c r="EI5" s="548" t="s">
        <v>964</v>
      </c>
      <c r="EJ5" s="548">
        <v>4</v>
      </c>
      <c r="EK5" s="548">
        <v>7.4</v>
      </c>
      <c r="EL5" s="549">
        <v>84.2</v>
      </c>
      <c r="EN5" s="571">
        <v>353</v>
      </c>
      <c r="EO5" s="560" t="s">
        <v>965</v>
      </c>
      <c r="EP5" s="560" t="s">
        <v>370</v>
      </c>
      <c r="EQ5" s="580">
        <v>500</v>
      </c>
      <c r="ER5" s="560" t="s">
        <v>966</v>
      </c>
      <c r="ES5" s="567" t="s">
        <v>967</v>
      </c>
      <c r="EU5" s="23" t="s">
        <v>968</v>
      </c>
      <c r="EW5" s="54" t="s">
        <v>969</v>
      </c>
      <c r="EX5" s="54" t="s">
        <v>970</v>
      </c>
      <c r="EY5" s="54" t="s">
        <v>971</v>
      </c>
      <c r="EZ5" s="54" t="s">
        <v>972</v>
      </c>
      <c r="FA5" s="54" t="s">
        <v>973</v>
      </c>
      <c r="FB5" s="54" t="s">
        <v>378</v>
      </c>
      <c r="FC5" s="54" t="s">
        <v>974</v>
      </c>
      <c r="FD5" s="54" t="s">
        <v>975</v>
      </c>
      <c r="FE5" s="54" t="s">
        <v>976</v>
      </c>
      <c r="FF5" s="54" t="s">
        <v>977</v>
      </c>
      <c r="FG5" s="54" t="s">
        <v>978</v>
      </c>
      <c r="FH5" s="54" t="s">
        <v>979</v>
      </c>
      <c r="FI5" s="54" t="s">
        <v>980</v>
      </c>
      <c r="FJ5" s="54" t="s">
        <v>981</v>
      </c>
      <c r="FK5" s="54" t="s">
        <v>387</v>
      </c>
      <c r="FL5" s="54" t="s">
        <v>982</v>
      </c>
      <c r="FM5" s="54" t="s">
        <v>983</v>
      </c>
      <c r="FN5" s="54" t="s">
        <v>984</v>
      </c>
      <c r="FO5" s="54" t="s">
        <v>985</v>
      </c>
      <c r="FP5" s="54" t="s">
        <v>986</v>
      </c>
      <c r="FQ5" s="54" t="s">
        <v>392</v>
      </c>
      <c r="FR5" s="54" t="s">
        <v>393</v>
      </c>
      <c r="FS5" s="54" t="s">
        <v>987</v>
      </c>
      <c r="FT5" s="54" t="s">
        <v>988</v>
      </c>
      <c r="FU5" s="54" t="s">
        <v>395</v>
      </c>
      <c r="FV5" s="54" t="s">
        <v>989</v>
      </c>
      <c r="FW5" s="54" t="s">
        <v>990</v>
      </c>
      <c r="FX5" s="54" t="s">
        <v>991</v>
      </c>
      <c r="FY5" s="54" t="s">
        <v>992</v>
      </c>
      <c r="FZ5" s="54" t="s">
        <v>400</v>
      </c>
      <c r="GA5" s="54" t="s">
        <v>993</v>
      </c>
      <c r="GB5" s="54" t="s">
        <v>994</v>
      </c>
      <c r="GC5" s="54" t="s">
        <v>995</v>
      </c>
      <c r="GD5" s="54" t="s">
        <v>996</v>
      </c>
      <c r="GE5" s="54" t="s">
        <v>997</v>
      </c>
      <c r="GF5" s="54" t="s">
        <v>998</v>
      </c>
      <c r="GG5" s="54" t="s">
        <v>999</v>
      </c>
      <c r="GH5" s="54" t="s">
        <v>1000</v>
      </c>
      <c r="GI5" s="54" t="s">
        <v>1001</v>
      </c>
      <c r="GJ5" s="54" t="s">
        <v>1002</v>
      </c>
      <c r="GK5" s="54" t="s">
        <v>1003</v>
      </c>
      <c r="GL5" s="54" t="s">
        <v>1004</v>
      </c>
      <c r="GM5" s="54" t="s">
        <v>1005</v>
      </c>
      <c r="GN5" s="54" t="s">
        <v>1006</v>
      </c>
      <c r="GO5" s="54" t="s">
        <v>1007</v>
      </c>
      <c r="GP5" s="54" t="s">
        <v>1008</v>
      </c>
      <c r="GQ5" s="54" t="s">
        <v>334</v>
      </c>
      <c r="GR5" s="54" t="s">
        <v>1009</v>
      </c>
      <c r="GS5" s="54" t="s">
        <v>416</v>
      </c>
      <c r="GT5" s="54" t="s">
        <v>1010</v>
      </c>
      <c r="GU5" s="54" t="s">
        <v>1011</v>
      </c>
      <c r="GV5" s="54" t="s">
        <v>1012</v>
      </c>
      <c r="GW5" s="54" t="s">
        <v>1013</v>
      </c>
      <c r="GX5" s="54" t="s">
        <v>1014</v>
      </c>
      <c r="GY5" s="54" t="s">
        <v>1015</v>
      </c>
      <c r="GZ5" s="54" t="s">
        <v>1016</v>
      </c>
      <c r="HA5" s="54" t="s">
        <v>1017</v>
      </c>
      <c r="HB5" s="54" t="s">
        <v>1018</v>
      </c>
      <c r="HC5" s="54" t="s">
        <v>1019</v>
      </c>
      <c r="HD5" s="54" t="s">
        <v>1020</v>
      </c>
      <c r="HE5" s="54" t="s">
        <v>1021</v>
      </c>
      <c r="HF5" s="54" t="s">
        <v>1022</v>
      </c>
      <c r="HG5" s="54" t="s">
        <v>1023</v>
      </c>
      <c r="HH5" s="54" t="s">
        <v>1024</v>
      </c>
      <c r="HI5" s="54" t="s">
        <v>1025</v>
      </c>
      <c r="HJ5" s="54" t="s">
        <v>1026</v>
      </c>
      <c r="HK5" s="54" t="s">
        <v>1027</v>
      </c>
      <c r="HL5" s="54" t="s">
        <v>1028</v>
      </c>
      <c r="HM5" s="54" t="s">
        <v>1029</v>
      </c>
      <c r="HN5" s="54" t="s">
        <v>336</v>
      </c>
      <c r="HO5" s="54" t="s">
        <v>1030</v>
      </c>
      <c r="HP5" s="54" t="s">
        <v>1031</v>
      </c>
      <c r="HQ5" s="54" t="s">
        <v>1032</v>
      </c>
      <c r="HR5" s="54" t="s">
        <v>1033</v>
      </c>
      <c r="HS5" s="54" t="s">
        <v>1034</v>
      </c>
      <c r="HT5" s="54" t="s">
        <v>1035</v>
      </c>
      <c r="HU5" s="54" t="s">
        <v>439</v>
      </c>
      <c r="HV5" s="54" t="s">
        <v>1036</v>
      </c>
      <c r="HW5" s="54" t="s">
        <v>1037</v>
      </c>
      <c r="HX5" s="54" t="s">
        <v>1038</v>
      </c>
      <c r="HY5" s="54" t="s">
        <v>1039</v>
      </c>
      <c r="HZ5" s="54" t="s">
        <v>1040</v>
      </c>
      <c r="IA5" s="54" t="s">
        <v>1041</v>
      </c>
      <c r="IB5" s="54" t="s">
        <v>1042</v>
      </c>
      <c r="IC5" s="54" t="s">
        <v>1043</v>
      </c>
      <c r="ID5" s="54" t="s">
        <v>1044</v>
      </c>
      <c r="IE5" s="54" t="s">
        <v>1045</v>
      </c>
      <c r="IF5" s="54" t="s">
        <v>449</v>
      </c>
      <c r="IG5" s="54" t="s">
        <v>1046</v>
      </c>
      <c r="IH5" s="54" t="s">
        <v>1047</v>
      </c>
      <c r="II5" s="54" t="s">
        <v>1048</v>
      </c>
      <c r="IJ5" s="54" t="s">
        <v>1049</v>
      </c>
      <c r="IK5" s="54" t="s">
        <v>1050</v>
      </c>
      <c r="IL5" s="54" t="s">
        <v>1051</v>
      </c>
      <c r="IM5" s="54" t="s">
        <v>1052</v>
      </c>
      <c r="IN5" s="54" t="s">
        <v>1053</v>
      </c>
      <c r="IO5" s="54" t="s">
        <v>1054</v>
      </c>
      <c r="IP5" s="54" t="s">
        <v>458</v>
      </c>
      <c r="IQ5" s="54" t="s">
        <v>1055</v>
      </c>
      <c r="IR5" s="54" t="s">
        <v>1056</v>
      </c>
      <c r="IS5" s="54" t="s">
        <v>1057</v>
      </c>
      <c r="IT5" s="54" t="s">
        <v>1058</v>
      </c>
      <c r="IU5" s="54" t="s">
        <v>462</v>
      </c>
      <c r="IV5" s="54" t="s">
        <v>1059</v>
      </c>
      <c r="IW5" s="54" t="s">
        <v>1060</v>
      </c>
      <c r="IX5" s="54" t="s">
        <v>1061</v>
      </c>
      <c r="IY5" s="54" t="s">
        <v>1062</v>
      </c>
      <c r="IZ5" s="54" t="s">
        <v>1063</v>
      </c>
      <c r="JA5" s="54" t="s">
        <v>1064</v>
      </c>
      <c r="JB5" s="54" t="s">
        <v>468</v>
      </c>
      <c r="JC5" s="54" t="s">
        <v>1065</v>
      </c>
      <c r="JD5" s="54" t="s">
        <v>470</v>
      </c>
      <c r="JE5" s="54" t="s">
        <v>1066</v>
      </c>
      <c r="JF5" s="54" t="s">
        <v>1067</v>
      </c>
      <c r="JG5" s="54" t="s">
        <v>1068</v>
      </c>
      <c r="JH5" s="54" t="s">
        <v>1069</v>
      </c>
      <c r="JI5" s="54" t="s">
        <v>1070</v>
      </c>
      <c r="JJ5" s="54" t="s">
        <v>475</v>
      </c>
      <c r="JK5" s="54" t="s">
        <v>1071</v>
      </c>
      <c r="JL5" s="54" t="s">
        <v>1072</v>
      </c>
      <c r="JM5" s="54" t="s">
        <v>1073</v>
      </c>
      <c r="JN5" s="54" t="s">
        <v>1074</v>
      </c>
      <c r="JO5" s="54" t="s">
        <v>1075</v>
      </c>
      <c r="JP5" s="54" t="s">
        <v>1076</v>
      </c>
      <c r="JQ5" s="54" t="s">
        <v>1077</v>
      </c>
      <c r="JR5" s="54" t="s">
        <v>1078</v>
      </c>
      <c r="JS5" s="54" t="s">
        <v>1079</v>
      </c>
      <c r="JT5" s="54" t="s">
        <v>1080</v>
      </c>
      <c r="JU5" s="54" t="s">
        <v>1081</v>
      </c>
      <c r="JV5" s="54" t="s">
        <v>1082</v>
      </c>
      <c r="JW5" s="54" t="s">
        <v>1083</v>
      </c>
      <c r="JX5" s="54" t="s">
        <v>1084</v>
      </c>
      <c r="JY5" s="54" t="s">
        <v>1085</v>
      </c>
      <c r="JZ5" s="54" t="s">
        <v>489</v>
      </c>
      <c r="KA5" s="54" t="s">
        <v>1086</v>
      </c>
      <c r="KB5" s="54" t="s">
        <v>1087</v>
      </c>
      <c r="KC5" s="54" t="s">
        <v>1088</v>
      </c>
      <c r="KD5" s="54" t="s">
        <v>1089</v>
      </c>
      <c r="KE5" s="54" t="s">
        <v>1090</v>
      </c>
      <c r="KF5" s="54" t="s">
        <v>494</v>
      </c>
      <c r="KG5" s="54" t="s">
        <v>1091</v>
      </c>
      <c r="KH5" s="54" t="s">
        <v>1092</v>
      </c>
      <c r="KI5" s="54" t="s">
        <v>1093</v>
      </c>
      <c r="KJ5" s="54" t="s">
        <v>1094</v>
      </c>
      <c r="KK5" s="54" t="s">
        <v>1095</v>
      </c>
      <c r="KL5" s="54" t="s">
        <v>1096</v>
      </c>
      <c r="KM5" s="54" t="s">
        <v>1097</v>
      </c>
      <c r="KN5" s="54" t="s">
        <v>1098</v>
      </c>
      <c r="KO5" s="54" t="s">
        <v>1099</v>
      </c>
      <c r="KP5" s="54" t="s">
        <v>1100</v>
      </c>
      <c r="KQ5" s="54" t="s">
        <v>1101</v>
      </c>
      <c r="KR5" s="54" t="s">
        <v>1102</v>
      </c>
      <c r="KS5" s="54" t="s">
        <v>1103</v>
      </c>
      <c r="KT5" s="54" t="s">
        <v>1104</v>
      </c>
      <c r="KU5" s="54" t="s">
        <v>1105</v>
      </c>
      <c r="KV5" s="589" t="s">
        <v>1106</v>
      </c>
      <c r="KW5" s="54" t="s">
        <v>1107</v>
      </c>
      <c r="KX5" s="54" t="s">
        <v>1108</v>
      </c>
      <c r="KY5" s="54" t="s">
        <v>1109</v>
      </c>
      <c r="KZ5" s="54" t="s">
        <v>1110</v>
      </c>
      <c r="LA5" s="54" t="s">
        <v>1111</v>
      </c>
      <c r="LB5" s="54" t="s">
        <v>1112</v>
      </c>
      <c r="LC5" s="54" t="s">
        <v>342</v>
      </c>
      <c r="LD5" s="54" t="s">
        <v>1113</v>
      </c>
      <c r="LE5" s="54" t="s">
        <v>1114</v>
      </c>
      <c r="LF5" s="54" t="s">
        <v>1115</v>
      </c>
      <c r="LG5" s="54" t="s">
        <v>1116</v>
      </c>
      <c r="LH5" s="54" t="s">
        <v>1117</v>
      </c>
      <c r="LI5" s="54" t="s">
        <v>1008</v>
      </c>
      <c r="LJ5" s="54" t="s">
        <v>1118</v>
      </c>
      <c r="LK5" s="54" t="s">
        <v>1119</v>
      </c>
      <c r="LL5" s="54" t="s">
        <v>1120</v>
      </c>
      <c r="LM5" s="54" t="s">
        <v>1121</v>
      </c>
      <c r="LN5" s="54" t="s">
        <v>1122</v>
      </c>
      <c r="LO5" s="54" t="s">
        <v>1123</v>
      </c>
      <c r="LP5" s="54" t="s">
        <v>1124</v>
      </c>
      <c r="LQ5" s="54" t="s">
        <v>1125</v>
      </c>
      <c r="LR5" s="54" t="s">
        <v>1126</v>
      </c>
      <c r="LS5" s="54" t="s">
        <v>1127</v>
      </c>
      <c r="LT5" s="54" t="s">
        <v>1128</v>
      </c>
      <c r="LU5" s="54" t="s">
        <v>1129</v>
      </c>
      <c r="LV5" s="54" t="s">
        <v>1130</v>
      </c>
      <c r="LW5" s="54" t="s">
        <v>1131</v>
      </c>
      <c r="LX5" s="54" t="s">
        <v>1132</v>
      </c>
      <c r="LY5" s="54" t="s">
        <v>1133</v>
      </c>
      <c r="LZ5" s="54" t="s">
        <v>1134</v>
      </c>
      <c r="MA5" s="54" t="s">
        <v>1135</v>
      </c>
      <c r="MB5" s="54" t="s">
        <v>1136</v>
      </c>
      <c r="MC5" s="54" t="s">
        <v>1137</v>
      </c>
      <c r="MD5" s="54" t="s">
        <v>1138</v>
      </c>
      <c r="ME5" s="54" t="s">
        <v>1139</v>
      </c>
      <c r="MF5" s="54" t="s">
        <v>1003</v>
      </c>
      <c r="MG5" s="54" t="s">
        <v>1140</v>
      </c>
      <c r="MH5" s="54" t="s">
        <v>1141</v>
      </c>
      <c r="MI5" s="54" t="s">
        <v>1074</v>
      </c>
      <c r="MJ5" s="54" t="s">
        <v>1142</v>
      </c>
      <c r="MK5" s="54" t="s">
        <v>1143</v>
      </c>
      <c r="ML5" s="54" t="s">
        <v>545</v>
      </c>
      <c r="MM5" s="54" t="s">
        <v>546</v>
      </c>
      <c r="MN5" s="54" t="s">
        <v>547</v>
      </c>
      <c r="MO5" s="54" t="s">
        <v>1144</v>
      </c>
      <c r="MP5" s="54" t="s">
        <v>1145</v>
      </c>
      <c r="MQ5" s="54" t="s">
        <v>550</v>
      </c>
      <c r="MR5" s="54" t="s">
        <v>1146</v>
      </c>
      <c r="MS5" s="54" t="s">
        <v>1147</v>
      </c>
      <c r="MT5" s="54" t="s">
        <v>1079</v>
      </c>
      <c r="MU5" s="54" t="s">
        <v>1148</v>
      </c>
      <c r="MV5" s="54" t="s">
        <v>1149</v>
      </c>
      <c r="MW5" s="54" t="s">
        <v>1150</v>
      </c>
      <c r="MX5" s="54" t="s">
        <v>1151</v>
      </c>
      <c r="MY5" s="54" t="s">
        <v>1152</v>
      </c>
      <c r="MZ5" s="54" t="s">
        <v>1153</v>
      </c>
      <c r="NA5" s="54" t="s">
        <v>1154</v>
      </c>
      <c r="NB5" s="54" t="s">
        <v>1155</v>
      </c>
      <c r="NC5" s="589" t="s">
        <v>1156</v>
      </c>
      <c r="ND5" s="54" t="s">
        <v>1157</v>
      </c>
      <c r="NE5" s="54" t="s">
        <v>1158</v>
      </c>
      <c r="NF5" s="54" t="s">
        <v>563</v>
      </c>
      <c r="NG5" s="54" t="s">
        <v>1159</v>
      </c>
      <c r="NH5" s="54" t="s">
        <v>1160</v>
      </c>
      <c r="NI5" s="54" t="s">
        <v>1161</v>
      </c>
      <c r="NJ5" s="54" t="s">
        <v>1162</v>
      </c>
      <c r="NK5" s="54" t="s">
        <v>1163</v>
      </c>
      <c r="NL5" s="54" t="s">
        <v>569</v>
      </c>
      <c r="NM5" s="54" t="s">
        <v>1164</v>
      </c>
      <c r="NN5" s="54" t="s">
        <v>1165</v>
      </c>
      <c r="NO5" s="54" t="s">
        <v>1166</v>
      </c>
      <c r="NP5" s="54" t="s">
        <v>1167</v>
      </c>
      <c r="NQ5" s="54" t="s">
        <v>573</v>
      </c>
      <c r="NR5" s="54" t="s">
        <v>1168</v>
      </c>
      <c r="NS5" s="54" t="s">
        <v>317</v>
      </c>
      <c r="NT5" s="54" t="s">
        <v>1169</v>
      </c>
      <c r="NU5" s="54" t="s">
        <v>1170</v>
      </c>
      <c r="NV5" s="54" t="s">
        <v>1171</v>
      </c>
      <c r="NW5" s="54" t="s">
        <v>1172</v>
      </c>
      <c r="NX5" s="54" t="s">
        <v>1173</v>
      </c>
      <c r="NY5" s="54" t="s">
        <v>1174</v>
      </c>
      <c r="NZ5" s="54" t="s">
        <v>1175</v>
      </c>
      <c r="OA5" s="54" t="s">
        <v>1176</v>
      </c>
      <c r="OB5" s="54" t="s">
        <v>346</v>
      </c>
      <c r="OC5" s="54" t="s">
        <v>1177</v>
      </c>
      <c r="OD5" s="54" t="s">
        <v>1178</v>
      </c>
      <c r="OE5" s="54" t="s">
        <v>1179</v>
      </c>
      <c r="OF5" s="54" t="s">
        <v>1180</v>
      </c>
      <c r="OG5" s="54" t="s">
        <v>1039</v>
      </c>
      <c r="OH5" s="54" t="s">
        <v>1181</v>
      </c>
      <c r="OI5" s="54" t="s">
        <v>1182</v>
      </c>
      <c r="OJ5" s="54" t="s">
        <v>1183</v>
      </c>
      <c r="OK5" s="54" t="s">
        <v>1184</v>
      </c>
      <c r="OL5" s="54" t="s">
        <v>1185</v>
      </c>
      <c r="OM5" s="54" t="s">
        <v>1186</v>
      </c>
      <c r="ON5" s="54" t="s">
        <v>1187</v>
      </c>
      <c r="OO5" s="54" t="s">
        <v>1188</v>
      </c>
      <c r="OP5" s="54" t="s">
        <v>1189</v>
      </c>
      <c r="OQ5" s="54" t="s">
        <v>1190</v>
      </c>
      <c r="OR5" s="54" t="s">
        <v>1191</v>
      </c>
      <c r="OS5" s="54" t="s">
        <v>595</v>
      </c>
      <c r="OT5" s="54" t="s">
        <v>1192</v>
      </c>
      <c r="OU5" s="54" t="s">
        <v>1193</v>
      </c>
      <c r="OV5" s="54" t="s">
        <v>1194</v>
      </c>
      <c r="OW5" s="54" t="s">
        <v>1195</v>
      </c>
      <c r="OX5" s="54" t="s">
        <v>1196</v>
      </c>
      <c r="OY5" s="54" t="s">
        <v>1197</v>
      </c>
      <c r="OZ5" s="54" t="s">
        <v>1198</v>
      </c>
      <c r="PA5" s="54" t="s">
        <v>1199</v>
      </c>
      <c r="PB5" s="54" t="s">
        <v>1200</v>
      </c>
      <c r="PC5" s="54" t="s">
        <v>1201</v>
      </c>
      <c r="PD5" s="54" t="s">
        <v>1202</v>
      </c>
      <c r="PE5" s="54" t="s">
        <v>1203</v>
      </c>
      <c r="PF5" s="54" t="s">
        <v>1204</v>
      </c>
      <c r="PG5" s="54" t="s">
        <v>1205</v>
      </c>
      <c r="PH5" s="54" t="s">
        <v>1206</v>
      </c>
      <c r="PI5" s="54" t="s">
        <v>1207</v>
      </c>
      <c r="PJ5" s="54" t="s">
        <v>1208</v>
      </c>
      <c r="PK5" s="54" t="s">
        <v>1209</v>
      </c>
      <c r="PL5" s="54" t="s">
        <v>1210</v>
      </c>
      <c r="PM5" s="590" t="s">
        <v>1211</v>
      </c>
      <c r="PO5" s="635" t="s">
        <v>1212</v>
      </c>
    </row>
    <row r="6" spans="2:431">
      <c r="B6" s="331" t="s">
        <v>1213</v>
      </c>
      <c r="C6" s="332"/>
      <c r="E6" s="336" t="s">
        <v>158</v>
      </c>
      <c r="G6" s="219" t="s">
        <v>1214</v>
      </c>
      <c r="I6" s="220" t="s">
        <v>1215</v>
      </c>
      <c r="J6" s="213"/>
      <c r="K6" s="236" t="s">
        <v>1216</v>
      </c>
      <c r="M6" s="20"/>
      <c r="N6" s="20"/>
      <c r="P6" s="400" t="s">
        <v>1217</v>
      </c>
      <c r="Q6" s="401" t="s">
        <v>1218</v>
      </c>
      <c r="R6" s="32" t="s">
        <v>1219</v>
      </c>
      <c r="S6" s="33" t="s">
        <v>1220</v>
      </c>
      <c r="T6" s="33" t="s">
        <v>1221</v>
      </c>
      <c r="V6" s="43">
        <v>101</v>
      </c>
      <c r="W6" s="34" t="s">
        <v>316</v>
      </c>
      <c r="X6" s="44">
        <v>160209</v>
      </c>
      <c r="Y6" s="34" t="s">
        <v>1222</v>
      </c>
      <c r="Z6" s="43" t="s">
        <v>1223</v>
      </c>
      <c r="AA6" s="34" t="s">
        <v>319</v>
      </c>
      <c r="AB6" s="34" t="s">
        <v>283</v>
      </c>
      <c r="AC6" s="34" t="s">
        <v>1222</v>
      </c>
      <c r="AD6" s="44" t="s">
        <v>320</v>
      </c>
      <c r="AE6" s="44" t="s">
        <v>321</v>
      </c>
      <c r="AF6" s="43">
        <v>101</v>
      </c>
      <c r="AG6" s="34" t="s">
        <v>316</v>
      </c>
      <c r="AH6" s="34" t="s">
        <v>322</v>
      </c>
      <c r="AI6" s="43" t="s">
        <v>323</v>
      </c>
      <c r="AJ6" s="44" t="s">
        <v>324</v>
      </c>
      <c r="AK6" s="261">
        <v>4904861</v>
      </c>
      <c r="AL6" s="44" t="s">
        <v>283</v>
      </c>
      <c r="AM6" s="44" t="s">
        <v>325</v>
      </c>
      <c r="AN6" s="262">
        <v>258026700</v>
      </c>
      <c r="AO6" s="34"/>
      <c r="AP6" s="34"/>
      <c r="AQ6" s="34"/>
      <c r="AR6" s="34"/>
      <c r="AS6" s="34"/>
      <c r="AT6" s="44" t="s">
        <v>326</v>
      </c>
      <c r="AU6" s="44"/>
      <c r="AV6" s="477" t="str">
        <f t="array" ref="AV6">_xlfn.IFS(
LEFT(Tabelas!$AI6,1)="N","DN",
LEFT(Tabelas!$AI6,1)="C","DC",
LEFT(Tabelas!$AI6,1)="L","DL",
LEFT(Tabelas!$AI6,1)="A","DA",
LEFT(Tabelas!$AI6,1)="G","DG")</f>
        <v>DN</v>
      </c>
      <c r="AW6" s="34"/>
      <c r="AX6" s="34"/>
      <c r="AY6" s="34"/>
      <c r="AZ6" s="34"/>
      <c r="BA6" s="34"/>
      <c r="BB6" s="34"/>
      <c r="BC6" s="34"/>
      <c r="BD6" s="44">
        <v>160209</v>
      </c>
      <c r="BE6" s="34" t="s">
        <v>1222</v>
      </c>
      <c r="BF6" s="43" t="s">
        <v>1223</v>
      </c>
      <c r="BG6" s="34" t="s">
        <v>319</v>
      </c>
      <c r="BH6" s="34" t="s">
        <v>283</v>
      </c>
      <c r="BI6" s="34" t="s">
        <v>1222</v>
      </c>
      <c r="BJ6" s="44" t="s">
        <v>320</v>
      </c>
      <c r="BK6" s="44" t="s">
        <v>321</v>
      </c>
      <c r="BL6" s="34"/>
      <c r="BM6" s="34"/>
      <c r="BN6" s="34"/>
      <c r="BO6" s="45" t="s">
        <v>3</v>
      </c>
      <c r="BP6" s="46" t="s">
        <v>320</v>
      </c>
      <c r="BQ6" s="47">
        <v>137</v>
      </c>
      <c r="BR6" s="48" t="s">
        <v>936</v>
      </c>
      <c r="BS6" s="49">
        <v>104</v>
      </c>
      <c r="BT6" s="48" t="s">
        <v>1224</v>
      </c>
      <c r="BU6" s="46" t="s">
        <v>1225</v>
      </c>
      <c r="BV6" s="46" t="s">
        <v>939</v>
      </c>
      <c r="BW6" s="46" t="s">
        <v>1226</v>
      </c>
      <c r="BX6" s="46" t="s">
        <v>1227</v>
      </c>
      <c r="BY6" s="46" t="s">
        <v>1228</v>
      </c>
      <c r="BZ6" s="46" t="s">
        <v>408</v>
      </c>
      <c r="CA6" s="46" t="s">
        <v>1229</v>
      </c>
      <c r="CB6" s="46" t="s">
        <v>1230</v>
      </c>
      <c r="CC6" s="49">
        <v>104</v>
      </c>
      <c r="CD6" s="48" t="s">
        <v>1224</v>
      </c>
      <c r="CE6" s="20"/>
      <c r="CF6" s="50" t="s">
        <v>376</v>
      </c>
      <c r="CG6" s="51" t="s">
        <v>393</v>
      </c>
      <c r="CH6" s="51" t="s">
        <v>404</v>
      </c>
      <c r="CI6" s="51" t="s">
        <v>417</v>
      </c>
      <c r="CJ6" s="51" t="s">
        <v>427</v>
      </c>
      <c r="CK6" s="51" t="s">
        <v>435</v>
      </c>
      <c r="CL6" s="51" t="s">
        <v>451</v>
      </c>
      <c r="CM6" s="51" t="s">
        <v>463</v>
      </c>
      <c r="CN6" s="51" t="s">
        <v>477</v>
      </c>
      <c r="CO6" s="51" t="s">
        <v>489</v>
      </c>
      <c r="CP6" s="51" t="s">
        <v>502</v>
      </c>
      <c r="CQ6" s="51" t="s">
        <v>517</v>
      </c>
      <c r="CR6" s="51" t="s">
        <v>530</v>
      </c>
      <c r="CS6" s="51" t="s">
        <v>546</v>
      </c>
      <c r="CT6" s="51" t="s">
        <v>565</v>
      </c>
      <c r="CU6" s="51" t="s">
        <v>575</v>
      </c>
      <c r="CV6" s="51" t="s">
        <v>583</v>
      </c>
      <c r="CW6" s="52" t="s">
        <v>595</v>
      </c>
      <c r="CX6" s="20"/>
      <c r="CY6" s="519" t="s">
        <v>1231</v>
      </c>
      <c r="CZ6" s="520" t="s">
        <v>1232</v>
      </c>
      <c r="DA6" s="595" t="str">
        <f t="shared" si="0"/>
        <v>01140 - CULTURA DE CANA-DE-AÇÚCAR</v>
      </c>
      <c r="DC6" s="540">
        <v>602</v>
      </c>
      <c r="DD6" s="541" t="s">
        <v>544</v>
      </c>
      <c r="DE6" s="542" t="s">
        <v>281</v>
      </c>
      <c r="DF6" s="543">
        <v>0</v>
      </c>
      <c r="DG6" s="542" t="s">
        <v>289</v>
      </c>
      <c r="DH6" s="542"/>
      <c r="DI6" s="542" t="s">
        <v>290</v>
      </c>
      <c r="DJ6" s="542" t="s">
        <v>291</v>
      </c>
      <c r="DK6" s="542" t="s">
        <v>292</v>
      </c>
      <c r="DL6" s="542" t="s">
        <v>293</v>
      </c>
      <c r="DM6" s="664" t="s">
        <v>294</v>
      </c>
      <c r="DN6" s="542" t="s">
        <v>295</v>
      </c>
      <c r="DO6" s="542"/>
      <c r="DP6" s="545" t="s">
        <v>55</v>
      </c>
      <c r="DQ6" s="545" t="s">
        <v>296</v>
      </c>
      <c r="DR6" s="545" t="s">
        <v>1233</v>
      </c>
      <c r="DS6" s="545" t="s">
        <v>1234</v>
      </c>
      <c r="DT6" s="545" t="s">
        <v>1235</v>
      </c>
      <c r="DU6" s="545" t="s">
        <v>1236</v>
      </c>
      <c r="DV6" s="545" t="s">
        <v>1237</v>
      </c>
      <c r="DW6" s="542"/>
      <c r="DX6" s="542"/>
      <c r="DY6" s="542"/>
      <c r="DZ6" s="542"/>
      <c r="EA6" s="546" t="s">
        <v>1238</v>
      </c>
      <c r="EB6" s="547" t="s">
        <v>1239</v>
      </c>
      <c r="EC6" s="548" t="s">
        <v>1240</v>
      </c>
      <c r="ED6" s="548"/>
      <c r="EE6" s="548" t="s">
        <v>1241</v>
      </c>
      <c r="EF6" s="548">
        <v>5.0999999999999996</v>
      </c>
      <c r="EG6" s="548" t="s">
        <v>1242</v>
      </c>
      <c r="EH6" s="548">
        <v>47.3</v>
      </c>
      <c r="EI6" s="548">
        <v>137.30000000000001</v>
      </c>
      <c r="EJ6" s="548">
        <v>7</v>
      </c>
      <c r="EK6" s="548">
        <v>90.9</v>
      </c>
      <c r="EL6" s="549">
        <v>86.1</v>
      </c>
      <c r="EN6" s="571">
        <v>469</v>
      </c>
      <c r="EO6" s="560" t="s">
        <v>1243</v>
      </c>
      <c r="EP6" s="560" t="s">
        <v>289</v>
      </c>
      <c r="EQ6" s="580">
        <v>335</v>
      </c>
      <c r="ER6" s="560" t="s">
        <v>1244</v>
      </c>
      <c r="ES6" s="567"/>
      <c r="EU6" s="23" t="s">
        <v>1245</v>
      </c>
      <c r="EW6" s="54" t="s">
        <v>1246</v>
      </c>
      <c r="EX6" s="54" t="s">
        <v>1247</v>
      </c>
      <c r="EY6" s="54" t="s">
        <v>1248</v>
      </c>
      <c r="EZ6" s="54" t="s">
        <v>1249</v>
      </c>
      <c r="FA6" s="54" t="s">
        <v>1250</v>
      </c>
      <c r="FB6" s="54" t="s">
        <v>1251</v>
      </c>
      <c r="FC6" s="54" t="s">
        <v>1252</v>
      </c>
      <c r="FD6" s="54" t="s">
        <v>1044</v>
      </c>
      <c r="FE6" s="54" t="s">
        <v>1253</v>
      </c>
      <c r="FF6" s="54" t="s">
        <v>1254</v>
      </c>
      <c r="FG6" s="54" t="s">
        <v>1255</v>
      </c>
      <c r="FH6" s="54" t="s">
        <v>1256</v>
      </c>
      <c r="FI6" s="54" t="s">
        <v>385</v>
      </c>
      <c r="FJ6" s="54" t="s">
        <v>1257</v>
      </c>
      <c r="FL6" s="54" t="s">
        <v>1258</v>
      </c>
      <c r="FM6" s="54" t="s">
        <v>1259</v>
      </c>
      <c r="FN6" s="54" t="s">
        <v>1260</v>
      </c>
      <c r="FO6" s="54" t="s">
        <v>1261</v>
      </c>
      <c r="FP6" s="54" t="s">
        <v>1262</v>
      </c>
      <c r="FQ6" s="54" t="s">
        <v>1263</v>
      </c>
      <c r="FS6" s="54" t="s">
        <v>1264</v>
      </c>
      <c r="FT6" s="54" t="s">
        <v>1265</v>
      </c>
      <c r="FU6" s="54" t="s">
        <v>1266</v>
      </c>
      <c r="FV6" s="54" t="s">
        <v>508</v>
      </c>
      <c r="FW6" s="54" t="s">
        <v>1267</v>
      </c>
      <c r="FX6" s="54" t="s">
        <v>1268</v>
      </c>
      <c r="FY6" s="54" t="s">
        <v>1269</v>
      </c>
      <c r="FZ6" s="54" t="s">
        <v>1270</v>
      </c>
      <c r="GA6" s="54" t="s">
        <v>1271</v>
      </c>
      <c r="GB6" s="54" t="s">
        <v>1272</v>
      </c>
      <c r="GC6" s="54" t="s">
        <v>1273</v>
      </c>
      <c r="GD6" s="54" t="s">
        <v>1274</v>
      </c>
      <c r="GE6" s="54" t="s">
        <v>378</v>
      </c>
      <c r="GF6" s="54" t="s">
        <v>1275</v>
      </c>
      <c r="GG6" s="54" t="s">
        <v>1276</v>
      </c>
      <c r="GH6" s="54" t="s">
        <v>1277</v>
      </c>
      <c r="GI6" s="54" t="s">
        <v>1278</v>
      </c>
      <c r="GJ6" s="54" t="s">
        <v>1279</v>
      </c>
      <c r="GK6" s="54" t="s">
        <v>1280</v>
      </c>
      <c r="GL6" s="54" t="s">
        <v>1281</v>
      </c>
      <c r="GM6" s="54" t="s">
        <v>1282</v>
      </c>
      <c r="GN6" s="54" t="s">
        <v>1283</v>
      </c>
      <c r="GO6" s="54" t="s">
        <v>1284</v>
      </c>
      <c r="GP6" s="54" t="s">
        <v>1285</v>
      </c>
      <c r="GQ6" s="54" t="s">
        <v>1286</v>
      </c>
      <c r="GR6" s="54" t="s">
        <v>1287</v>
      </c>
      <c r="GS6" s="54" t="s">
        <v>1288</v>
      </c>
      <c r="GT6" s="54" t="s">
        <v>1289</v>
      </c>
      <c r="GU6" s="54" t="s">
        <v>1290</v>
      </c>
      <c r="GV6" s="54" t="s">
        <v>1291</v>
      </c>
      <c r="GW6" s="54" t="s">
        <v>1292</v>
      </c>
      <c r="GX6" s="54" t="s">
        <v>1142</v>
      </c>
      <c r="GY6" s="54" t="s">
        <v>1293</v>
      </c>
      <c r="GZ6" s="54" t="s">
        <v>1294</v>
      </c>
      <c r="HA6" s="54" t="s">
        <v>1295</v>
      </c>
      <c r="HB6" s="54" t="s">
        <v>1181</v>
      </c>
      <c r="HC6" s="54" t="s">
        <v>1296</v>
      </c>
      <c r="HD6" s="54" t="s">
        <v>1297</v>
      </c>
      <c r="HE6" s="54" t="s">
        <v>1298</v>
      </c>
      <c r="HF6" s="54" t="s">
        <v>1299</v>
      </c>
      <c r="HG6" s="54" t="s">
        <v>1300</v>
      </c>
      <c r="HH6" s="54" t="s">
        <v>1301</v>
      </c>
      <c r="HI6" s="54" t="s">
        <v>1302</v>
      </c>
      <c r="HJ6" s="54" t="s">
        <v>1303</v>
      </c>
      <c r="HK6" s="54" t="s">
        <v>1086</v>
      </c>
      <c r="HL6" s="54" t="s">
        <v>1304</v>
      </c>
      <c r="HM6" s="54" t="s">
        <v>1305</v>
      </c>
      <c r="HN6" s="54" t="s">
        <v>1306</v>
      </c>
      <c r="HO6" s="54" t="s">
        <v>1307</v>
      </c>
      <c r="HP6" s="54" t="s">
        <v>1308</v>
      </c>
      <c r="HQ6" s="54" t="s">
        <v>1309</v>
      </c>
      <c r="HR6" s="54" t="s">
        <v>1310</v>
      </c>
      <c r="HS6" s="54" t="s">
        <v>437</v>
      </c>
      <c r="HT6" s="54" t="s">
        <v>1311</v>
      </c>
      <c r="HU6" s="54" t="s">
        <v>1312</v>
      </c>
      <c r="HV6" s="54" t="s">
        <v>440</v>
      </c>
      <c r="HW6" s="54" t="s">
        <v>1313</v>
      </c>
      <c r="HX6" s="54" t="s">
        <v>1314</v>
      </c>
      <c r="HY6" s="54" t="s">
        <v>1315</v>
      </c>
      <c r="HZ6" s="54" t="s">
        <v>1316</v>
      </c>
      <c r="IA6" s="54" t="s">
        <v>1317</v>
      </c>
      <c r="IB6" s="54" t="s">
        <v>1318</v>
      </c>
      <c r="IC6" s="54" t="s">
        <v>1319</v>
      </c>
      <c r="ID6" s="54" t="s">
        <v>1320</v>
      </c>
      <c r="IE6" s="54" t="s">
        <v>1321</v>
      </c>
      <c r="IF6" s="54" t="s">
        <v>1322</v>
      </c>
      <c r="IG6" s="54" t="s">
        <v>1323</v>
      </c>
      <c r="IH6" s="54" t="s">
        <v>1324</v>
      </c>
      <c r="II6" s="54" t="s">
        <v>1325</v>
      </c>
      <c r="IJ6" s="54" t="s">
        <v>1326</v>
      </c>
      <c r="IK6" s="54" t="s">
        <v>1327</v>
      </c>
      <c r="IL6" s="54" t="s">
        <v>1062</v>
      </c>
      <c r="IM6" s="54" t="s">
        <v>455</v>
      </c>
      <c r="IN6" s="54" t="s">
        <v>456</v>
      </c>
      <c r="IO6" s="54" t="s">
        <v>1328</v>
      </c>
      <c r="IP6" s="54" t="s">
        <v>1329</v>
      </c>
      <c r="IQ6" s="54" t="s">
        <v>459</v>
      </c>
      <c r="IR6" s="54" t="s">
        <v>1330</v>
      </c>
      <c r="IS6" s="54" t="s">
        <v>1331</v>
      </c>
      <c r="IT6" s="54" t="s">
        <v>1332</v>
      </c>
      <c r="IU6" s="54" t="s">
        <v>1333</v>
      </c>
      <c r="IV6" s="54" t="s">
        <v>463</v>
      </c>
      <c r="IW6" s="54" t="s">
        <v>1334</v>
      </c>
      <c r="IX6" s="54" t="s">
        <v>1335</v>
      </c>
      <c r="IY6" s="54" t="s">
        <v>1336</v>
      </c>
      <c r="IZ6" s="54" t="s">
        <v>1337</v>
      </c>
      <c r="JA6" s="54" t="s">
        <v>1338</v>
      </c>
      <c r="JB6" s="54" t="s">
        <v>1339</v>
      </c>
      <c r="JC6" s="54" t="s">
        <v>1340</v>
      </c>
      <c r="JE6" s="54" t="s">
        <v>1341</v>
      </c>
      <c r="JF6" s="54" t="s">
        <v>1342</v>
      </c>
      <c r="JG6" s="54" t="s">
        <v>1343</v>
      </c>
      <c r="JH6" s="54" t="s">
        <v>474</v>
      </c>
      <c r="JI6" s="54" t="s">
        <v>1344</v>
      </c>
      <c r="JJ6" s="54" t="s">
        <v>1345</v>
      </c>
      <c r="JK6" s="54" t="s">
        <v>1346</v>
      </c>
      <c r="JL6" s="54" t="s">
        <v>1347</v>
      </c>
      <c r="JM6" s="54" t="s">
        <v>1348</v>
      </c>
      <c r="JN6" s="54" t="s">
        <v>1349</v>
      </c>
      <c r="JO6" s="54" t="s">
        <v>1350</v>
      </c>
      <c r="JP6" s="54" t="s">
        <v>1351</v>
      </c>
      <c r="JQ6" s="54" t="s">
        <v>1352</v>
      </c>
      <c r="JR6" s="54" t="s">
        <v>1353</v>
      </c>
      <c r="JS6" s="54" t="s">
        <v>1075</v>
      </c>
      <c r="JT6" s="54" t="s">
        <v>1354</v>
      </c>
      <c r="JU6" s="54" t="s">
        <v>1355</v>
      </c>
      <c r="JV6" s="54" t="s">
        <v>1356</v>
      </c>
      <c r="JW6" s="54" t="s">
        <v>1357</v>
      </c>
      <c r="JX6" s="54" t="s">
        <v>1358</v>
      </c>
      <c r="JY6" s="54" t="s">
        <v>1359</v>
      </c>
      <c r="JZ6" s="54" t="s">
        <v>1360</v>
      </c>
      <c r="KA6" s="54" t="s">
        <v>1361</v>
      </c>
      <c r="KB6" s="54" t="s">
        <v>1362</v>
      </c>
      <c r="KD6" s="54" t="s">
        <v>1363</v>
      </c>
      <c r="KE6" s="54" t="s">
        <v>1364</v>
      </c>
      <c r="KF6" s="54" t="s">
        <v>1365</v>
      </c>
      <c r="KG6" s="54" t="s">
        <v>495</v>
      </c>
      <c r="KH6" s="54" t="s">
        <v>1366</v>
      </c>
      <c r="KI6" s="54" t="s">
        <v>497</v>
      </c>
      <c r="KJ6" s="54" t="s">
        <v>1367</v>
      </c>
      <c r="KK6" s="54" t="s">
        <v>1368</v>
      </c>
      <c r="KL6" s="54" t="s">
        <v>1369</v>
      </c>
      <c r="KM6" s="54" t="s">
        <v>1370</v>
      </c>
      <c r="KN6" s="54" t="s">
        <v>501</v>
      </c>
      <c r="KO6" s="54" t="s">
        <v>1371</v>
      </c>
      <c r="KP6" s="54" t="s">
        <v>1372</v>
      </c>
      <c r="KQ6" s="54" t="s">
        <v>1373</v>
      </c>
      <c r="KR6" s="54" t="s">
        <v>1374</v>
      </c>
      <c r="KS6" s="54" t="s">
        <v>1375</v>
      </c>
      <c r="KT6" s="54" t="s">
        <v>1376</v>
      </c>
      <c r="KU6" s="54" t="s">
        <v>1377</v>
      </c>
      <c r="KV6" s="589" t="s">
        <v>1378</v>
      </c>
      <c r="KW6" s="54" t="s">
        <v>1379</v>
      </c>
      <c r="KX6" s="54" t="s">
        <v>1380</v>
      </c>
      <c r="KY6" s="54" t="s">
        <v>1381</v>
      </c>
      <c r="KZ6" s="54" t="s">
        <v>1382</v>
      </c>
      <c r="LA6" s="54" t="s">
        <v>513</v>
      </c>
      <c r="LB6" s="54" t="s">
        <v>1383</v>
      </c>
      <c r="LC6" s="54" t="s">
        <v>1384</v>
      </c>
      <c r="LD6" s="54" t="s">
        <v>1385</v>
      </c>
      <c r="LE6" s="54" t="s">
        <v>516</v>
      </c>
      <c r="LF6" s="54" t="s">
        <v>1386</v>
      </c>
      <c r="LG6" s="54" t="s">
        <v>1387</v>
      </c>
      <c r="LH6" s="54" t="s">
        <v>1388</v>
      </c>
      <c r="LI6" s="54" t="s">
        <v>1389</v>
      </c>
      <c r="LJ6" s="54" t="s">
        <v>521</v>
      </c>
      <c r="LK6" s="54" t="s">
        <v>1390</v>
      </c>
      <c r="LL6" s="54" t="s">
        <v>1391</v>
      </c>
      <c r="LM6" s="54" t="s">
        <v>524</v>
      </c>
      <c r="LN6" s="54" t="s">
        <v>1392</v>
      </c>
      <c r="LO6" s="54" t="s">
        <v>1393</v>
      </c>
      <c r="LP6" s="54" t="s">
        <v>1394</v>
      </c>
      <c r="LQ6" s="54" t="s">
        <v>1395</v>
      </c>
      <c r="LR6" s="54" t="s">
        <v>1396</v>
      </c>
      <c r="LS6" s="54" t="s">
        <v>1397</v>
      </c>
      <c r="LT6" s="54" t="s">
        <v>1398</v>
      </c>
      <c r="LU6" s="54" t="s">
        <v>1399</v>
      </c>
      <c r="LV6" s="54" t="s">
        <v>1400</v>
      </c>
      <c r="LW6" s="54" t="s">
        <v>1401</v>
      </c>
      <c r="LX6" s="54" t="s">
        <v>1402</v>
      </c>
      <c r="LY6" s="54" t="s">
        <v>1403</v>
      </c>
      <c r="LZ6" s="54" t="s">
        <v>1404</v>
      </c>
      <c r="MA6" s="54" t="s">
        <v>1405</v>
      </c>
      <c r="MB6" s="54" t="s">
        <v>1406</v>
      </c>
      <c r="MC6" s="54" t="s">
        <v>1407</v>
      </c>
      <c r="MD6" s="54" t="s">
        <v>1408</v>
      </c>
      <c r="ME6" s="54" t="s">
        <v>1409</v>
      </c>
      <c r="MF6" s="54" t="s">
        <v>1410</v>
      </c>
      <c r="MG6" s="54" t="s">
        <v>1411</v>
      </c>
      <c r="MH6" s="54" t="s">
        <v>1130</v>
      </c>
      <c r="MI6" s="54" t="s">
        <v>1412</v>
      </c>
      <c r="MJ6" s="54" t="s">
        <v>1413</v>
      </c>
      <c r="MK6" s="54" t="s">
        <v>1414</v>
      </c>
      <c r="ML6" s="54" t="s">
        <v>1415</v>
      </c>
      <c r="MN6" s="54" t="s">
        <v>1416</v>
      </c>
      <c r="MO6" s="54" t="s">
        <v>1417</v>
      </c>
      <c r="MP6" s="54" t="s">
        <v>1418</v>
      </c>
      <c r="MQ6" s="54" t="s">
        <v>1419</v>
      </c>
      <c r="MR6" s="54" t="s">
        <v>1420</v>
      </c>
      <c r="MS6" s="54" t="s">
        <v>1421</v>
      </c>
      <c r="MT6" s="54" t="s">
        <v>1422</v>
      </c>
      <c r="MU6" s="54" t="s">
        <v>554</v>
      </c>
      <c r="MV6" s="54" t="s">
        <v>1423</v>
      </c>
      <c r="MW6" s="54" t="s">
        <v>1424</v>
      </c>
      <c r="MX6" s="54" t="s">
        <v>1425</v>
      </c>
      <c r="MY6" s="54" t="s">
        <v>1426</v>
      </c>
      <c r="MZ6" s="54" t="s">
        <v>1427</v>
      </c>
      <c r="NA6" s="54" t="s">
        <v>1428</v>
      </c>
      <c r="NB6" s="54" t="s">
        <v>1429</v>
      </c>
      <c r="NC6" s="589" t="s">
        <v>1384</v>
      </c>
      <c r="ND6" s="54" t="s">
        <v>1430</v>
      </c>
      <c r="NE6" s="54" t="s">
        <v>1431</v>
      </c>
      <c r="NF6" s="54" t="s">
        <v>1432</v>
      </c>
      <c r="NG6" s="54" t="s">
        <v>1433</v>
      </c>
      <c r="NH6" s="54" t="s">
        <v>1434</v>
      </c>
      <c r="NI6" s="54" t="s">
        <v>1435</v>
      </c>
      <c r="NJ6" s="54" t="s">
        <v>567</v>
      </c>
      <c r="NK6" s="54" t="s">
        <v>1436</v>
      </c>
      <c r="NL6" s="54" t="s">
        <v>1437</v>
      </c>
      <c r="NM6" s="54" t="s">
        <v>1438</v>
      </c>
      <c r="NN6" s="54" t="s">
        <v>1439</v>
      </c>
      <c r="NO6" s="54" t="s">
        <v>1440</v>
      </c>
      <c r="NP6" s="54" t="s">
        <v>1441</v>
      </c>
      <c r="NQ6" s="54" t="s">
        <v>1442</v>
      </c>
      <c r="NR6" s="54" t="s">
        <v>1443</v>
      </c>
      <c r="NS6" s="54" t="s">
        <v>625</v>
      </c>
      <c r="NT6" s="54" t="s">
        <v>1444</v>
      </c>
      <c r="NU6" s="54" t="s">
        <v>1445</v>
      </c>
      <c r="NV6" s="54" t="s">
        <v>1355</v>
      </c>
      <c r="NW6" s="54" t="s">
        <v>1446</v>
      </c>
      <c r="NX6" s="54" t="s">
        <v>1447</v>
      </c>
      <c r="NY6" s="54" t="s">
        <v>1448</v>
      </c>
      <c r="NZ6" s="54" t="s">
        <v>1449</v>
      </c>
      <c r="OA6" s="54" t="s">
        <v>1450</v>
      </c>
      <c r="OB6" s="54" t="s">
        <v>1451</v>
      </c>
      <c r="OC6" s="54" t="s">
        <v>1452</v>
      </c>
      <c r="OD6" s="54" t="s">
        <v>1453</v>
      </c>
      <c r="OE6" s="54" t="s">
        <v>1454</v>
      </c>
      <c r="OF6" s="54" t="s">
        <v>1455</v>
      </c>
      <c r="OG6" s="54" t="s">
        <v>1456</v>
      </c>
      <c r="OH6" s="54" t="s">
        <v>1457</v>
      </c>
      <c r="OI6" s="54" t="s">
        <v>1458</v>
      </c>
      <c r="OJ6" s="54" t="s">
        <v>1459</v>
      </c>
      <c r="OK6" s="54" t="s">
        <v>1460</v>
      </c>
      <c r="OL6" s="54" t="s">
        <v>1461</v>
      </c>
      <c r="OM6" s="54" t="s">
        <v>1462</v>
      </c>
      <c r="ON6" s="54" t="s">
        <v>1463</v>
      </c>
      <c r="OO6" s="54" t="s">
        <v>1464</v>
      </c>
      <c r="OP6" s="54" t="s">
        <v>1465</v>
      </c>
      <c r="OQ6" s="54" t="s">
        <v>1466</v>
      </c>
      <c r="OR6" s="54" t="s">
        <v>1039</v>
      </c>
      <c r="OS6" s="54" t="s">
        <v>1467</v>
      </c>
      <c r="OT6" s="54" t="s">
        <v>1468</v>
      </c>
      <c r="OU6" s="54" t="s">
        <v>1469</v>
      </c>
      <c r="OV6" s="54" t="s">
        <v>1470</v>
      </c>
      <c r="OW6" s="54" t="s">
        <v>378</v>
      </c>
      <c r="OX6" s="54" t="s">
        <v>600</v>
      </c>
      <c r="OY6" s="54" t="s">
        <v>1471</v>
      </c>
      <c r="OZ6" s="54" t="s">
        <v>1472</v>
      </c>
      <c r="PA6" s="54" t="s">
        <v>1473</v>
      </c>
      <c r="PB6" s="54" t="s">
        <v>1474</v>
      </c>
      <c r="PC6" s="54" t="s">
        <v>1475</v>
      </c>
      <c r="PD6" s="54" t="s">
        <v>1476</v>
      </c>
      <c r="PE6" s="54" t="s">
        <v>1477</v>
      </c>
      <c r="PF6" s="54" t="s">
        <v>1478</v>
      </c>
      <c r="PG6" s="54" t="s">
        <v>1479</v>
      </c>
      <c r="PH6" s="54" t="s">
        <v>1047</v>
      </c>
      <c r="PI6" s="54" t="s">
        <v>1480</v>
      </c>
      <c r="PJ6" s="54" t="s">
        <v>1481</v>
      </c>
      <c r="PK6" s="54" t="s">
        <v>1482</v>
      </c>
      <c r="PL6" s="54" t="s">
        <v>1483</v>
      </c>
      <c r="PM6" s="590" t="s">
        <v>1484</v>
      </c>
      <c r="PO6" s="635" t="s">
        <v>1485</v>
      </c>
    </row>
    <row r="7" spans="2:431">
      <c r="B7" s="331" t="s">
        <v>1486</v>
      </c>
      <c r="C7" s="332"/>
      <c r="E7" s="336" t="s">
        <v>159</v>
      </c>
      <c r="G7" s="219" t="s">
        <v>1487</v>
      </c>
      <c r="I7" s="220" t="s">
        <v>1488</v>
      </c>
      <c r="J7" s="213"/>
      <c r="K7" s="236" t="s">
        <v>1489</v>
      </c>
      <c r="M7" s="20"/>
      <c r="N7" s="20"/>
      <c r="P7" s="400" t="s">
        <v>1490</v>
      </c>
      <c r="Q7" s="31" t="s">
        <v>1491</v>
      </c>
      <c r="R7" s="33" t="s">
        <v>1492</v>
      </c>
      <c r="S7" s="33" t="s">
        <v>1493</v>
      </c>
      <c r="T7" s="20" t="s">
        <v>1494</v>
      </c>
      <c r="V7" s="43">
        <v>101</v>
      </c>
      <c r="W7" s="34" t="s">
        <v>316</v>
      </c>
      <c r="X7" s="44">
        <v>160211</v>
      </c>
      <c r="Y7" s="34" t="s">
        <v>1495</v>
      </c>
      <c r="Z7" s="43" t="s">
        <v>318</v>
      </c>
      <c r="AA7" s="34" t="s">
        <v>319</v>
      </c>
      <c r="AB7" s="34" t="s">
        <v>283</v>
      </c>
      <c r="AC7" s="34" t="s">
        <v>1495</v>
      </c>
      <c r="AD7" s="44" t="s">
        <v>320</v>
      </c>
      <c r="AE7" s="44" t="s">
        <v>321</v>
      </c>
      <c r="AF7" s="43">
        <v>101</v>
      </c>
      <c r="AG7" s="34" t="s">
        <v>316</v>
      </c>
      <c r="AH7" s="34" t="s">
        <v>322</v>
      </c>
      <c r="AI7" s="43" t="s">
        <v>323</v>
      </c>
      <c r="AJ7" s="44" t="s">
        <v>324</v>
      </c>
      <c r="AK7" s="261">
        <v>4904861</v>
      </c>
      <c r="AL7" s="44" t="s">
        <v>283</v>
      </c>
      <c r="AM7" s="44" t="s">
        <v>325</v>
      </c>
      <c r="AN7" s="262">
        <v>258026700</v>
      </c>
      <c r="AO7" s="34"/>
      <c r="AP7" s="34"/>
      <c r="AQ7" s="34"/>
      <c r="AR7" s="34"/>
      <c r="AS7" s="34"/>
      <c r="AT7" s="44" t="s">
        <v>326</v>
      </c>
      <c r="AU7" s="44"/>
      <c r="AV7" s="477" t="str">
        <f t="array" ref="AV7">_xlfn.IFS(
LEFT(Tabelas!$AI7,1)="N","DN",
LEFT(Tabelas!$AI7,1)="C","DC",
LEFT(Tabelas!$AI7,1)="L","DL",
LEFT(Tabelas!$AI7,1)="A","DA",
LEFT(Tabelas!$AI7,1)="G","DG")</f>
        <v>DN</v>
      </c>
      <c r="AW7" s="34"/>
      <c r="AX7" s="34"/>
      <c r="AY7" s="34"/>
      <c r="AZ7" s="34"/>
      <c r="BA7" s="34"/>
      <c r="BB7" s="34"/>
      <c r="BC7" s="34"/>
      <c r="BD7" s="44">
        <v>160211</v>
      </c>
      <c r="BE7" s="34" t="s">
        <v>1495</v>
      </c>
      <c r="BF7" s="43" t="s">
        <v>318</v>
      </c>
      <c r="BG7" s="34" t="s">
        <v>319</v>
      </c>
      <c r="BH7" s="34" t="s">
        <v>283</v>
      </c>
      <c r="BI7" s="34" t="s">
        <v>1495</v>
      </c>
      <c r="BJ7" s="44" t="s">
        <v>320</v>
      </c>
      <c r="BK7" s="44" t="s">
        <v>321</v>
      </c>
      <c r="BL7" s="34"/>
      <c r="BM7" s="34"/>
      <c r="BN7" s="34"/>
      <c r="BO7" s="57" t="s">
        <v>3</v>
      </c>
      <c r="BP7" s="58" t="s">
        <v>320</v>
      </c>
      <c r="BQ7" s="59">
        <v>153</v>
      </c>
      <c r="BR7" s="60" t="s">
        <v>1496</v>
      </c>
      <c r="BS7" s="61">
        <v>105</v>
      </c>
      <c r="BT7" s="60" t="s">
        <v>1497</v>
      </c>
      <c r="BU7" s="58" t="s">
        <v>1498</v>
      </c>
      <c r="BV7" s="58" t="s">
        <v>1499</v>
      </c>
      <c r="BW7" s="58" t="s">
        <v>1500</v>
      </c>
      <c r="BX7" s="58" t="s">
        <v>1501</v>
      </c>
      <c r="BY7" s="58" t="s">
        <v>1502</v>
      </c>
      <c r="BZ7" s="58" t="s">
        <v>412</v>
      </c>
      <c r="CA7" s="58" t="s">
        <v>1503</v>
      </c>
      <c r="CB7" s="58" t="s">
        <v>1504</v>
      </c>
      <c r="CC7" s="61">
        <v>105</v>
      </c>
      <c r="CD7" s="60" t="s">
        <v>1497</v>
      </c>
      <c r="CE7" s="20"/>
      <c r="CF7" s="50" t="s">
        <v>268</v>
      </c>
      <c r="CG7" s="51" t="s">
        <v>269</v>
      </c>
      <c r="CH7" s="51" t="s">
        <v>405</v>
      </c>
      <c r="CI7" s="51" t="s">
        <v>418</v>
      </c>
      <c r="CJ7" s="51" t="s">
        <v>428</v>
      </c>
      <c r="CK7" s="51" t="s">
        <v>436</v>
      </c>
      <c r="CL7" s="51" t="s">
        <v>274</v>
      </c>
      <c r="CM7" s="51" t="s">
        <v>275</v>
      </c>
      <c r="CN7" s="51" t="s">
        <v>478</v>
      </c>
      <c r="CO7" s="51" t="s">
        <v>490</v>
      </c>
      <c r="CP7" s="51" t="s">
        <v>503</v>
      </c>
      <c r="CQ7" s="51" t="s">
        <v>518</v>
      </c>
      <c r="CR7" s="51" t="s">
        <v>531</v>
      </c>
      <c r="CS7" s="51" t="s">
        <v>547</v>
      </c>
      <c r="CT7" s="51" t="s">
        <v>566</v>
      </c>
      <c r="CU7" s="51" t="s">
        <v>576</v>
      </c>
      <c r="CV7" s="51" t="s">
        <v>584</v>
      </c>
      <c r="CW7" s="52" t="s">
        <v>596</v>
      </c>
      <c r="CX7" s="20"/>
      <c r="CY7" s="519" t="s">
        <v>1505</v>
      </c>
      <c r="CZ7" s="520" t="s">
        <v>1506</v>
      </c>
      <c r="DA7" s="595" t="str">
        <f t="shared" si="0"/>
        <v>01150 - CULTURA DE TABACO</v>
      </c>
      <c r="DC7" s="550">
        <v>603</v>
      </c>
      <c r="DD7" s="541" t="s">
        <v>340</v>
      </c>
      <c r="DE7" s="542" t="s">
        <v>277</v>
      </c>
      <c r="DF7" s="543">
        <v>0</v>
      </c>
      <c r="DG7" s="542" t="s">
        <v>289</v>
      </c>
      <c r="DH7" s="542"/>
      <c r="DI7" s="542" t="s">
        <v>290</v>
      </c>
      <c r="DJ7" s="542" t="s">
        <v>291</v>
      </c>
      <c r="DK7" s="542" t="s">
        <v>292</v>
      </c>
      <c r="DL7" s="542" t="s">
        <v>293</v>
      </c>
      <c r="DM7" s="664" t="s">
        <v>294</v>
      </c>
      <c r="DN7" s="542" t="s">
        <v>295</v>
      </c>
      <c r="DO7" s="542"/>
      <c r="DP7" s="545" t="s">
        <v>1507</v>
      </c>
      <c r="DQ7" s="545" t="s">
        <v>1508</v>
      </c>
      <c r="DR7" s="545" t="s">
        <v>1509</v>
      </c>
      <c r="DS7" s="545" t="s">
        <v>1510</v>
      </c>
      <c r="DT7" s="545" t="s">
        <v>1511</v>
      </c>
      <c r="DU7" s="545" t="s">
        <v>1512</v>
      </c>
      <c r="DV7" s="545" t="s">
        <v>1513</v>
      </c>
      <c r="DW7" s="542"/>
      <c r="DX7" s="542"/>
      <c r="DY7" s="542"/>
      <c r="DZ7" s="542"/>
      <c r="EA7" s="546">
        <v>46254</v>
      </c>
      <c r="EB7" s="547" t="s">
        <v>1514</v>
      </c>
      <c r="EC7" s="548" t="s">
        <v>1515</v>
      </c>
      <c r="ED7" s="548"/>
      <c r="EE7" s="548" t="s">
        <v>1516</v>
      </c>
      <c r="EF7" s="548">
        <v>4.8</v>
      </c>
      <c r="EG7" s="548" t="s">
        <v>1517</v>
      </c>
      <c r="EH7" s="548">
        <v>48.2</v>
      </c>
      <c r="EI7" s="548">
        <v>408.1</v>
      </c>
      <c r="EJ7" s="548">
        <v>13</v>
      </c>
      <c r="EK7" s="548">
        <v>134.69999999999999</v>
      </c>
      <c r="EL7" s="549">
        <v>90.3</v>
      </c>
      <c r="EN7" s="572">
        <v>540</v>
      </c>
      <c r="EO7" s="561" t="s">
        <v>1518</v>
      </c>
      <c r="EP7" s="561" t="s">
        <v>1519</v>
      </c>
      <c r="EQ7" s="576">
        <v>800</v>
      </c>
      <c r="ER7" s="561" t="s">
        <v>1520</v>
      </c>
      <c r="ES7" s="568" t="s">
        <v>1521</v>
      </c>
      <c r="EU7" s="23" t="s">
        <v>1522</v>
      </c>
      <c r="EW7" s="54" t="s">
        <v>1523</v>
      </c>
      <c r="EX7" s="54" t="s">
        <v>567</v>
      </c>
      <c r="EY7" s="54" t="s">
        <v>1524</v>
      </c>
      <c r="EZ7" s="54" t="s">
        <v>1525</v>
      </c>
      <c r="FA7" s="54" t="s">
        <v>1526</v>
      </c>
      <c r="FB7" s="54" t="s">
        <v>1527</v>
      </c>
      <c r="FC7" s="54" t="s">
        <v>1528</v>
      </c>
      <c r="FD7" s="54" t="s">
        <v>1529</v>
      </c>
      <c r="FE7" s="54" t="s">
        <v>1530</v>
      </c>
      <c r="FF7" s="54" t="s">
        <v>1531</v>
      </c>
      <c r="FG7" s="54" t="s">
        <v>383</v>
      </c>
      <c r="FH7" s="54" t="s">
        <v>1532</v>
      </c>
      <c r="FI7" s="54" t="s">
        <v>1533</v>
      </c>
      <c r="FJ7" s="54" t="s">
        <v>1534</v>
      </c>
      <c r="FL7" s="54" t="s">
        <v>1535</v>
      </c>
      <c r="FM7" s="54" t="s">
        <v>1536</v>
      </c>
      <c r="FN7" s="54" t="s">
        <v>1537</v>
      </c>
      <c r="FO7" s="54" t="s">
        <v>1538</v>
      </c>
      <c r="FP7" s="54" t="s">
        <v>1539</v>
      </c>
      <c r="FS7" s="589" t="s">
        <v>1540</v>
      </c>
      <c r="FT7" s="54" t="s">
        <v>1541</v>
      </c>
      <c r="FU7" s="54" t="s">
        <v>1542</v>
      </c>
      <c r="FV7" s="54" t="s">
        <v>1543</v>
      </c>
      <c r="FW7" s="54" t="s">
        <v>1544</v>
      </c>
      <c r="FX7" s="54" t="s">
        <v>1545</v>
      </c>
      <c r="FY7" s="54" t="s">
        <v>1546</v>
      </c>
      <c r="FZ7" s="54" t="s">
        <v>1547</v>
      </c>
      <c r="GA7" s="54" t="s">
        <v>1548</v>
      </c>
      <c r="GB7" s="54" t="s">
        <v>402</v>
      </c>
      <c r="GC7" s="54" t="s">
        <v>1549</v>
      </c>
      <c r="GD7" s="54" t="s">
        <v>1550</v>
      </c>
      <c r="GE7" s="54" t="s">
        <v>1551</v>
      </c>
      <c r="GF7" s="54" t="s">
        <v>1552</v>
      </c>
      <c r="GG7" s="54" t="s">
        <v>1553</v>
      </c>
      <c r="GH7" s="54" t="s">
        <v>1554</v>
      </c>
      <c r="GI7" s="54" t="s">
        <v>407</v>
      </c>
      <c r="GJ7" s="54" t="s">
        <v>1555</v>
      </c>
      <c r="GK7" s="54" t="s">
        <v>1556</v>
      </c>
      <c r="GL7" s="54" t="s">
        <v>1557</v>
      </c>
      <c r="GM7" s="54" t="s">
        <v>1558</v>
      </c>
      <c r="GN7" s="54" t="s">
        <v>1559</v>
      </c>
      <c r="GO7" s="54" t="s">
        <v>1560</v>
      </c>
      <c r="GP7" s="54" t="s">
        <v>1561</v>
      </c>
      <c r="GQ7" s="54" t="s">
        <v>1562</v>
      </c>
      <c r="GR7" s="54" t="s">
        <v>1563</v>
      </c>
      <c r="GS7" s="54" t="s">
        <v>1564</v>
      </c>
      <c r="GT7" s="54" t="s">
        <v>1565</v>
      </c>
      <c r="GU7" s="54" t="s">
        <v>1566</v>
      </c>
      <c r="GV7" s="54" t="s">
        <v>1567</v>
      </c>
      <c r="GW7" s="54" t="s">
        <v>1568</v>
      </c>
      <c r="GX7" s="54" t="s">
        <v>1569</v>
      </c>
      <c r="GY7" s="54" t="s">
        <v>1570</v>
      </c>
      <c r="GZ7" s="54" t="s">
        <v>1571</v>
      </c>
      <c r="HA7" s="54" t="s">
        <v>1572</v>
      </c>
      <c r="HB7" s="54" t="s">
        <v>1573</v>
      </c>
      <c r="HC7" s="54" t="s">
        <v>1574</v>
      </c>
      <c r="HD7" s="54" t="s">
        <v>1575</v>
      </c>
      <c r="HE7" s="54" t="s">
        <v>1576</v>
      </c>
      <c r="HF7" s="54" t="s">
        <v>1577</v>
      </c>
      <c r="HG7" s="54" t="s">
        <v>1578</v>
      </c>
      <c r="HH7" s="54" t="s">
        <v>1579</v>
      </c>
      <c r="HI7" s="54" t="s">
        <v>1580</v>
      </c>
      <c r="HJ7" s="54" t="s">
        <v>1581</v>
      </c>
      <c r="HK7" s="54" t="s">
        <v>1582</v>
      </c>
      <c r="HL7" s="54" t="s">
        <v>432</v>
      </c>
      <c r="HM7" s="54" t="s">
        <v>1583</v>
      </c>
      <c r="HN7" s="54" t="s">
        <v>1584</v>
      </c>
      <c r="HO7" s="54" t="s">
        <v>1585</v>
      </c>
      <c r="HP7" s="54" t="s">
        <v>1586</v>
      </c>
      <c r="HQ7" s="54" t="s">
        <v>1587</v>
      </c>
      <c r="HR7" s="54" t="s">
        <v>1588</v>
      </c>
      <c r="HS7" s="54" t="s">
        <v>1589</v>
      </c>
      <c r="HT7" s="54" t="s">
        <v>1590</v>
      </c>
      <c r="HU7" s="54" t="s">
        <v>1591</v>
      </c>
      <c r="HV7" s="54" t="s">
        <v>1592</v>
      </c>
      <c r="HW7" s="54" t="s">
        <v>1593</v>
      </c>
      <c r="HX7" s="54" t="s">
        <v>1594</v>
      </c>
      <c r="HY7" s="54" t="s">
        <v>1595</v>
      </c>
      <c r="HZ7" s="54" t="s">
        <v>1596</v>
      </c>
      <c r="IA7" s="54" t="s">
        <v>1597</v>
      </c>
      <c r="IB7" s="54" t="s">
        <v>1598</v>
      </c>
      <c r="IC7" s="54" t="s">
        <v>1599</v>
      </c>
      <c r="ID7" s="54" t="s">
        <v>1600</v>
      </c>
      <c r="IE7" s="54" t="s">
        <v>1601</v>
      </c>
      <c r="IF7" s="54" t="s">
        <v>1602</v>
      </c>
      <c r="IG7" s="54" t="s">
        <v>1603</v>
      </c>
      <c r="IH7" s="54" t="s">
        <v>1604</v>
      </c>
      <c r="II7" s="54" t="s">
        <v>1605</v>
      </c>
      <c r="IJ7" s="54" t="s">
        <v>1606</v>
      </c>
      <c r="IK7" s="54" t="s">
        <v>453</v>
      </c>
      <c r="IL7" s="54" t="s">
        <v>454</v>
      </c>
      <c r="IM7" s="54" t="s">
        <v>1607</v>
      </c>
      <c r="IO7" s="54" t="s">
        <v>457</v>
      </c>
      <c r="IQ7" s="54" t="s">
        <v>1608</v>
      </c>
      <c r="IR7" s="54" t="s">
        <v>1609</v>
      </c>
      <c r="IS7" s="54" t="s">
        <v>1610</v>
      </c>
      <c r="IT7" s="54" t="s">
        <v>1611</v>
      </c>
      <c r="IU7" s="54" t="s">
        <v>1612</v>
      </c>
      <c r="IV7" s="54" t="s">
        <v>1613</v>
      </c>
      <c r="IW7" s="54" t="s">
        <v>1614</v>
      </c>
      <c r="IX7" s="54" t="s">
        <v>1615</v>
      </c>
      <c r="IY7" s="54" t="s">
        <v>1616</v>
      </c>
      <c r="IZ7" s="54" t="s">
        <v>1617</v>
      </c>
      <c r="JA7" s="54" t="s">
        <v>467</v>
      </c>
      <c r="JB7" s="54" t="s">
        <v>1618</v>
      </c>
      <c r="JC7" s="54" t="s">
        <v>469</v>
      </c>
      <c r="JE7" s="54" t="s">
        <v>1619</v>
      </c>
      <c r="JF7" s="54" t="s">
        <v>1620</v>
      </c>
      <c r="JG7" s="54" t="s">
        <v>1621</v>
      </c>
      <c r="JH7" s="54" t="s">
        <v>1622</v>
      </c>
      <c r="JI7" s="54" t="s">
        <v>1623</v>
      </c>
      <c r="JJ7" s="54" t="s">
        <v>1624</v>
      </c>
      <c r="JK7" s="54" t="s">
        <v>1625</v>
      </c>
      <c r="JL7" s="54" t="s">
        <v>477</v>
      </c>
      <c r="JM7" s="54" t="s">
        <v>1626</v>
      </c>
      <c r="JN7" s="54" t="s">
        <v>1627</v>
      </c>
      <c r="JO7" s="54" t="s">
        <v>1628</v>
      </c>
      <c r="JP7" s="54" t="s">
        <v>1629</v>
      </c>
      <c r="JQ7" s="54" t="s">
        <v>1630</v>
      </c>
      <c r="JR7" s="54" t="s">
        <v>1631</v>
      </c>
      <c r="JS7" s="54" t="s">
        <v>1632</v>
      </c>
      <c r="JT7" s="54" t="s">
        <v>1633</v>
      </c>
      <c r="JU7" s="54" t="s">
        <v>1634</v>
      </c>
      <c r="JV7" s="54" t="s">
        <v>1635</v>
      </c>
      <c r="JW7" s="54" t="s">
        <v>1636</v>
      </c>
      <c r="JX7" s="54" t="s">
        <v>1637</v>
      </c>
      <c r="JY7" s="54" t="s">
        <v>1638</v>
      </c>
      <c r="JZ7" s="54" t="s">
        <v>1639</v>
      </c>
      <c r="KA7" s="54" t="s">
        <v>1640</v>
      </c>
      <c r="KB7" s="54" t="s">
        <v>1641</v>
      </c>
      <c r="KD7" s="54" t="s">
        <v>1642</v>
      </c>
      <c r="KE7" s="54" t="s">
        <v>1643</v>
      </c>
      <c r="KF7" s="54" t="s">
        <v>567</v>
      </c>
      <c r="KG7" s="54" t="s">
        <v>1644</v>
      </c>
      <c r="KH7" s="54" t="s">
        <v>1645</v>
      </c>
      <c r="KI7" s="54" t="s">
        <v>1646</v>
      </c>
      <c r="KJ7" s="54" t="s">
        <v>1647</v>
      </c>
      <c r="KK7" s="54" t="s">
        <v>1648</v>
      </c>
      <c r="KL7" s="54" t="s">
        <v>1649</v>
      </c>
      <c r="KM7" s="54" t="s">
        <v>1650</v>
      </c>
      <c r="KN7" s="54" t="s">
        <v>1651</v>
      </c>
      <c r="KO7" s="54" t="s">
        <v>1652</v>
      </c>
      <c r="KP7" s="54" t="s">
        <v>1653</v>
      </c>
      <c r="KQ7" s="54" t="s">
        <v>1654</v>
      </c>
      <c r="KR7" s="54" t="s">
        <v>1655</v>
      </c>
      <c r="KS7" s="54" t="s">
        <v>505</v>
      </c>
      <c r="KT7" s="54" t="s">
        <v>1656</v>
      </c>
      <c r="KU7" s="54" t="s">
        <v>1657</v>
      </c>
      <c r="KV7" s="589" t="s">
        <v>1658</v>
      </c>
      <c r="KW7" s="54" t="s">
        <v>1659</v>
      </c>
      <c r="KX7" s="54" t="s">
        <v>1660</v>
      </c>
      <c r="KY7" s="54" t="s">
        <v>1661</v>
      </c>
      <c r="KZ7" s="54" t="s">
        <v>1662</v>
      </c>
      <c r="LA7" s="54" t="s">
        <v>1663</v>
      </c>
      <c r="LB7" s="54" t="s">
        <v>1664</v>
      </c>
      <c r="LC7" s="54" t="s">
        <v>1665</v>
      </c>
      <c r="LD7" s="54" t="s">
        <v>1666</v>
      </c>
      <c r="LE7" s="54" t="s">
        <v>1667</v>
      </c>
      <c r="LF7" s="54" t="s">
        <v>1147</v>
      </c>
      <c r="LG7" s="54" t="s">
        <v>1045</v>
      </c>
      <c r="LH7" s="54" t="s">
        <v>1668</v>
      </c>
      <c r="LI7" s="54" t="s">
        <v>1669</v>
      </c>
      <c r="LJ7" s="54" t="s">
        <v>1670</v>
      </c>
      <c r="LK7" s="54" t="s">
        <v>1671</v>
      </c>
      <c r="LL7" s="54" t="s">
        <v>1672</v>
      </c>
      <c r="LM7" s="54" t="s">
        <v>1673</v>
      </c>
      <c r="LN7" s="54" t="s">
        <v>1607</v>
      </c>
      <c r="LO7" s="54" t="s">
        <v>1674</v>
      </c>
      <c r="LP7" s="54" t="s">
        <v>1675</v>
      </c>
      <c r="LQ7" s="54" t="s">
        <v>1676</v>
      </c>
      <c r="LR7" s="54" t="s">
        <v>1677</v>
      </c>
      <c r="LS7" s="54" t="s">
        <v>1678</v>
      </c>
      <c r="LT7" s="54" t="s">
        <v>1679</v>
      </c>
      <c r="LU7" s="54" t="s">
        <v>1680</v>
      </c>
      <c r="LV7" s="54" t="s">
        <v>1681</v>
      </c>
      <c r="LW7" s="54" t="s">
        <v>1682</v>
      </c>
      <c r="LX7" s="54" t="s">
        <v>1683</v>
      </c>
      <c r="LY7" s="54" t="s">
        <v>1684</v>
      </c>
      <c r="LZ7" s="54" t="s">
        <v>1685</v>
      </c>
      <c r="MA7" s="54" t="s">
        <v>1686</v>
      </c>
      <c r="MB7" s="54" t="s">
        <v>1687</v>
      </c>
      <c r="MC7" s="54" t="s">
        <v>1688</v>
      </c>
      <c r="MD7" s="54" t="s">
        <v>1689</v>
      </c>
      <c r="ME7" s="54" t="s">
        <v>1690</v>
      </c>
      <c r="MF7" s="54" t="s">
        <v>1691</v>
      </c>
      <c r="MG7" s="54" t="s">
        <v>541</v>
      </c>
      <c r="MH7" s="54" t="s">
        <v>1692</v>
      </c>
      <c r="MI7" s="54" t="s">
        <v>1693</v>
      </c>
      <c r="MJ7" s="54" t="s">
        <v>1694</v>
      </c>
      <c r="MK7" s="54" t="s">
        <v>1695</v>
      </c>
      <c r="ML7" s="54" t="s">
        <v>1696</v>
      </c>
      <c r="MN7" s="54" t="s">
        <v>1697</v>
      </c>
      <c r="MO7" s="54" t="s">
        <v>1698</v>
      </c>
      <c r="MP7" s="54" t="s">
        <v>1699</v>
      </c>
      <c r="MQ7" s="54" t="s">
        <v>1700</v>
      </c>
      <c r="MR7" s="54" t="s">
        <v>1523</v>
      </c>
      <c r="MT7" s="54" t="s">
        <v>1701</v>
      </c>
      <c r="MU7" s="54" t="s">
        <v>1702</v>
      </c>
      <c r="MV7" s="54" t="s">
        <v>1703</v>
      </c>
      <c r="MW7" s="54" t="s">
        <v>1704</v>
      </c>
      <c r="MX7" s="54" t="s">
        <v>1705</v>
      </c>
      <c r="MY7" s="54" t="s">
        <v>1706</v>
      </c>
      <c r="MZ7" s="54" t="s">
        <v>1707</v>
      </c>
      <c r="NA7" s="54" t="s">
        <v>559</v>
      </c>
      <c r="NB7" s="54" t="s">
        <v>1708</v>
      </c>
      <c r="NC7" s="589" t="s">
        <v>1709</v>
      </c>
      <c r="ND7" s="54" t="s">
        <v>1710</v>
      </c>
      <c r="NE7" s="54" t="s">
        <v>1711</v>
      </c>
      <c r="NF7" s="54" t="s">
        <v>1712</v>
      </c>
      <c r="NG7" s="54" t="s">
        <v>1713</v>
      </c>
      <c r="NH7" s="54" t="s">
        <v>1714</v>
      </c>
      <c r="NI7" s="54" t="s">
        <v>1086</v>
      </c>
      <c r="NJ7" s="54" t="s">
        <v>1715</v>
      </c>
      <c r="NK7" s="54" t="s">
        <v>1716</v>
      </c>
      <c r="NL7" s="54" t="s">
        <v>1717</v>
      </c>
      <c r="NM7" s="54" t="s">
        <v>1718</v>
      </c>
      <c r="NN7" s="54" t="s">
        <v>1719</v>
      </c>
      <c r="NO7" s="54" t="s">
        <v>1720</v>
      </c>
      <c r="NP7" s="54" t="s">
        <v>1721</v>
      </c>
      <c r="NR7" s="54" t="s">
        <v>1722</v>
      </c>
      <c r="NS7" s="54" t="s">
        <v>1222</v>
      </c>
      <c r="NT7" s="54" t="s">
        <v>1723</v>
      </c>
      <c r="NU7" s="54" t="s">
        <v>1724</v>
      </c>
      <c r="NV7" s="54" t="s">
        <v>1725</v>
      </c>
      <c r="NW7" s="54" t="s">
        <v>1726</v>
      </c>
      <c r="NX7" s="54" t="s">
        <v>1074</v>
      </c>
      <c r="NY7" s="54" t="s">
        <v>1727</v>
      </c>
      <c r="NZ7" s="54" t="s">
        <v>1728</v>
      </c>
      <c r="OA7" s="54" t="s">
        <v>1729</v>
      </c>
      <c r="OB7" s="54" t="s">
        <v>1730</v>
      </c>
      <c r="OC7" s="54" t="s">
        <v>1623</v>
      </c>
      <c r="OD7" s="54" t="s">
        <v>1687</v>
      </c>
      <c r="OE7" s="54" t="s">
        <v>1731</v>
      </c>
      <c r="OF7" s="589" t="s">
        <v>1732</v>
      </c>
      <c r="OG7" s="54" t="s">
        <v>1733</v>
      </c>
      <c r="OH7" s="54" t="s">
        <v>1734</v>
      </c>
      <c r="OI7" s="54" t="s">
        <v>1735</v>
      </c>
      <c r="OJ7" s="54" t="s">
        <v>1736</v>
      </c>
      <c r="OK7" s="54" t="s">
        <v>1737</v>
      </c>
      <c r="OL7" s="54" t="s">
        <v>1738</v>
      </c>
      <c r="OM7" s="54" t="s">
        <v>1739</v>
      </c>
      <c r="ON7" s="54" t="s">
        <v>1740</v>
      </c>
      <c r="OO7" s="54" t="s">
        <v>1741</v>
      </c>
      <c r="OP7" s="54" t="s">
        <v>1401</v>
      </c>
      <c r="OQ7" s="54" t="s">
        <v>1742</v>
      </c>
      <c r="OR7" s="54" t="s">
        <v>594</v>
      </c>
      <c r="OS7" s="54" t="s">
        <v>1743</v>
      </c>
      <c r="OT7" s="54" t="s">
        <v>1744</v>
      </c>
      <c r="OU7" s="54" t="s">
        <v>1745</v>
      </c>
      <c r="OV7" s="54" t="s">
        <v>1746</v>
      </c>
      <c r="OW7" s="54" t="s">
        <v>1747</v>
      </c>
      <c r="OX7" s="54" t="s">
        <v>1748</v>
      </c>
      <c r="OY7" s="54" t="s">
        <v>1749</v>
      </c>
      <c r="OZ7" s="54" t="s">
        <v>1750</v>
      </c>
      <c r="PA7" s="54" t="s">
        <v>1751</v>
      </c>
      <c r="PB7" s="54" t="s">
        <v>1752</v>
      </c>
      <c r="PC7" s="54" t="s">
        <v>1753</v>
      </c>
      <c r="PD7" s="54" t="s">
        <v>1754</v>
      </c>
      <c r="PE7" s="54" t="s">
        <v>1755</v>
      </c>
      <c r="PF7" s="54" t="s">
        <v>1756</v>
      </c>
      <c r="PG7" s="54" t="s">
        <v>1757</v>
      </c>
      <c r="PH7" s="54" t="s">
        <v>1758</v>
      </c>
      <c r="PI7" s="54" t="s">
        <v>1759</v>
      </c>
      <c r="PJ7" s="54" t="s">
        <v>1559</v>
      </c>
      <c r="PK7" s="54" t="s">
        <v>1760</v>
      </c>
      <c r="PL7" s="54" t="s">
        <v>1761</v>
      </c>
      <c r="PM7" s="590" t="s">
        <v>1762</v>
      </c>
      <c r="PO7" s="635" t="s">
        <v>1763</v>
      </c>
    </row>
    <row r="8" spans="2:431" ht="27">
      <c r="B8" s="55"/>
      <c r="C8" s="215"/>
      <c r="E8" s="336" t="s">
        <v>160</v>
      </c>
      <c r="G8" s="219" t="s">
        <v>928</v>
      </c>
      <c r="I8" s="220" t="s">
        <v>1764</v>
      </c>
      <c r="J8" s="213"/>
      <c r="K8" s="236" t="s">
        <v>1765</v>
      </c>
      <c r="M8" s="20"/>
      <c r="N8" s="20"/>
      <c r="P8" s="400" t="s">
        <v>1766</v>
      </c>
      <c r="Q8" s="31" t="s">
        <v>1767</v>
      </c>
      <c r="R8" s="33" t="s">
        <v>1768</v>
      </c>
      <c r="S8" s="33" t="s">
        <v>1769</v>
      </c>
      <c r="T8" s="64" t="s">
        <v>1770</v>
      </c>
      <c r="V8" s="43">
        <v>101</v>
      </c>
      <c r="W8" s="34" t="s">
        <v>316</v>
      </c>
      <c r="X8" s="44">
        <v>160214</v>
      </c>
      <c r="Y8" s="34" t="s">
        <v>1771</v>
      </c>
      <c r="Z8" s="43" t="s">
        <v>318</v>
      </c>
      <c r="AA8" s="34" t="s">
        <v>319</v>
      </c>
      <c r="AB8" s="34" t="s">
        <v>283</v>
      </c>
      <c r="AC8" s="34" t="s">
        <v>1771</v>
      </c>
      <c r="AD8" s="44" t="s">
        <v>320</v>
      </c>
      <c r="AE8" s="44" t="s">
        <v>321</v>
      </c>
      <c r="AF8" s="43">
        <v>101</v>
      </c>
      <c r="AG8" s="34" t="s">
        <v>316</v>
      </c>
      <c r="AH8" s="34" t="s">
        <v>322</v>
      </c>
      <c r="AI8" s="43" t="s">
        <v>323</v>
      </c>
      <c r="AJ8" s="44" t="s">
        <v>324</v>
      </c>
      <c r="AK8" s="261">
        <v>4904861</v>
      </c>
      <c r="AL8" s="44" t="s">
        <v>283</v>
      </c>
      <c r="AM8" s="44" t="s">
        <v>325</v>
      </c>
      <c r="AN8" s="262">
        <v>258026700</v>
      </c>
      <c r="AO8" s="34"/>
      <c r="AP8" s="34"/>
      <c r="AQ8" s="34"/>
      <c r="AR8" s="34"/>
      <c r="AS8" s="34"/>
      <c r="AT8" s="44" t="s">
        <v>326</v>
      </c>
      <c r="AU8" s="44"/>
      <c r="AV8" s="477" t="str">
        <f t="array" ref="AV8">_xlfn.IFS(
LEFT(Tabelas!$AI8,1)="N","DN",
LEFT(Tabelas!$AI8,1)="C","DC",
LEFT(Tabelas!$AI8,1)="L","DL",
LEFT(Tabelas!$AI8,1)="A","DA",
LEFT(Tabelas!$AI8,1)="G","DG")</f>
        <v>DN</v>
      </c>
      <c r="AW8" s="34"/>
      <c r="AX8" s="34"/>
      <c r="AY8" s="34"/>
      <c r="AZ8" s="34"/>
      <c r="BA8" s="34"/>
      <c r="BB8" s="34"/>
      <c r="BC8" s="34"/>
      <c r="BD8" s="44">
        <v>160214</v>
      </c>
      <c r="BE8" s="34" t="s">
        <v>1771</v>
      </c>
      <c r="BF8" s="43" t="s">
        <v>318</v>
      </c>
      <c r="BG8" s="34" t="s">
        <v>319</v>
      </c>
      <c r="BH8" s="34" t="s">
        <v>283</v>
      </c>
      <c r="BI8" s="34" t="s">
        <v>1771</v>
      </c>
      <c r="BJ8" s="44" t="s">
        <v>320</v>
      </c>
      <c r="BK8" s="44" t="s">
        <v>321</v>
      </c>
      <c r="BL8" s="34"/>
      <c r="BM8" s="34"/>
      <c r="BN8" s="34"/>
      <c r="BO8" s="45" t="s">
        <v>3</v>
      </c>
      <c r="BP8" s="46" t="s">
        <v>320</v>
      </c>
      <c r="BQ8" s="47">
        <v>135</v>
      </c>
      <c r="BR8" s="48" t="s">
        <v>1772</v>
      </c>
      <c r="BS8" s="49">
        <v>106</v>
      </c>
      <c r="BT8" s="48" t="s">
        <v>1773</v>
      </c>
      <c r="BU8" s="46" t="s">
        <v>1774</v>
      </c>
      <c r="BV8" s="46" t="s">
        <v>1775</v>
      </c>
      <c r="BW8" s="46" t="s">
        <v>1776</v>
      </c>
      <c r="BX8" s="46" t="s">
        <v>1777</v>
      </c>
      <c r="BY8" s="46" t="s">
        <v>1778</v>
      </c>
      <c r="BZ8" s="46" t="s">
        <v>343</v>
      </c>
      <c r="CA8" s="46" t="s">
        <v>1779</v>
      </c>
      <c r="CB8" s="46" t="s">
        <v>1780</v>
      </c>
      <c r="CC8" s="49">
        <v>106</v>
      </c>
      <c r="CD8" s="48" t="s">
        <v>1773</v>
      </c>
      <c r="CE8" s="20"/>
      <c r="CF8" s="50" t="s">
        <v>377</v>
      </c>
      <c r="CG8" s="51" t="s">
        <v>394</v>
      </c>
      <c r="CH8" s="51" t="s">
        <v>406</v>
      </c>
      <c r="CI8" s="51" t="s">
        <v>419</v>
      </c>
      <c r="CJ8" s="51" t="s">
        <v>429</v>
      </c>
      <c r="CK8" s="51" t="s">
        <v>437</v>
      </c>
      <c r="CL8" s="51" t="s">
        <v>452</v>
      </c>
      <c r="CM8" s="51" t="s">
        <v>464</v>
      </c>
      <c r="CN8" s="51" t="s">
        <v>479</v>
      </c>
      <c r="CO8" s="51" t="s">
        <v>491</v>
      </c>
      <c r="CP8" s="51" t="s">
        <v>504</v>
      </c>
      <c r="CQ8" s="51" t="s">
        <v>519</v>
      </c>
      <c r="CR8" s="51" t="s">
        <v>532</v>
      </c>
      <c r="CS8" s="51" t="s">
        <v>548</v>
      </c>
      <c r="CT8" s="51" t="s">
        <v>567</v>
      </c>
      <c r="CU8" s="51" t="s">
        <v>577</v>
      </c>
      <c r="CV8" s="51" t="s">
        <v>585</v>
      </c>
      <c r="CW8" s="52" t="s">
        <v>597</v>
      </c>
      <c r="CX8" s="20"/>
      <c r="CY8" s="519" t="s">
        <v>1781</v>
      </c>
      <c r="CZ8" s="520" t="s">
        <v>1782</v>
      </c>
      <c r="DA8" s="595" t="str">
        <f t="shared" si="0"/>
        <v>01160 - CULTURA DE PLANTAS TÊXTEIS</v>
      </c>
      <c r="DC8" s="739"/>
      <c r="DD8" s="743" t="s">
        <v>13956</v>
      </c>
      <c r="DE8" s="745" t="s">
        <v>275</v>
      </c>
      <c r="DF8" s="745"/>
      <c r="DG8" s="745" t="s">
        <v>370</v>
      </c>
      <c r="DH8" s="745"/>
      <c r="DI8" s="745" t="s">
        <v>13957</v>
      </c>
      <c r="DJ8" s="745" t="s">
        <v>13958</v>
      </c>
      <c r="DK8" s="745" t="s">
        <v>13959</v>
      </c>
      <c r="DL8" s="745" t="s">
        <v>13960</v>
      </c>
      <c r="DM8" s="664" t="s">
        <v>13961</v>
      </c>
      <c r="DN8" s="745"/>
      <c r="DO8" s="745"/>
      <c r="DP8" s="745"/>
      <c r="DQ8" s="745"/>
      <c r="DR8" s="745"/>
      <c r="DS8" s="745"/>
      <c r="DT8" s="745"/>
      <c r="DU8" s="745"/>
      <c r="DV8" s="745"/>
      <c r="DW8" s="745"/>
      <c r="DX8" s="745"/>
      <c r="DY8" s="745"/>
      <c r="DZ8" s="745"/>
      <c r="EA8" s="745"/>
      <c r="EB8" s="745"/>
      <c r="EC8" s="745"/>
      <c r="ED8" s="745"/>
      <c r="EE8" s="745"/>
      <c r="EF8" s="745"/>
      <c r="EG8" s="745"/>
      <c r="EH8" s="745"/>
      <c r="EI8" s="745"/>
      <c r="EJ8" s="745"/>
      <c r="EK8" s="745"/>
      <c r="EL8" s="753"/>
      <c r="EN8" s="571">
        <v>655</v>
      </c>
      <c r="EO8" s="560" t="s">
        <v>1792</v>
      </c>
      <c r="EP8" s="560" t="s">
        <v>1519</v>
      </c>
      <c r="EQ8" s="580">
        <v>800</v>
      </c>
      <c r="ER8" s="560" t="s">
        <v>1520</v>
      </c>
      <c r="ES8" s="567" t="s">
        <v>1793</v>
      </c>
      <c r="EU8" s="23" t="s">
        <v>1794</v>
      </c>
      <c r="EW8" s="54" t="s">
        <v>1795</v>
      </c>
      <c r="EX8" s="54" t="s">
        <v>1796</v>
      </c>
      <c r="EY8" s="54" t="s">
        <v>1797</v>
      </c>
      <c r="EZ8" s="54" t="s">
        <v>1798</v>
      </c>
      <c r="FA8" s="54" t="s">
        <v>1799</v>
      </c>
      <c r="FB8" s="54" t="s">
        <v>1800</v>
      </c>
      <c r="FC8" s="54" t="s">
        <v>1801</v>
      </c>
      <c r="FD8" s="54" t="s">
        <v>1802</v>
      </c>
      <c r="FE8" s="54" t="s">
        <v>1803</v>
      </c>
      <c r="FF8" s="54" t="s">
        <v>1804</v>
      </c>
      <c r="FG8" s="54" t="s">
        <v>1805</v>
      </c>
      <c r="FH8" s="54" t="s">
        <v>1458</v>
      </c>
      <c r="FI8" s="54" t="s">
        <v>1806</v>
      </c>
      <c r="FJ8" s="54" t="s">
        <v>1807</v>
      </c>
      <c r="FL8" s="54" t="s">
        <v>388</v>
      </c>
      <c r="FM8" s="54" t="s">
        <v>1808</v>
      </c>
      <c r="FN8" s="54" t="s">
        <v>1809</v>
      </c>
      <c r="FO8" s="54" t="s">
        <v>1810</v>
      </c>
      <c r="FP8" s="54" t="s">
        <v>1811</v>
      </c>
      <c r="FS8" s="589" t="s">
        <v>1812</v>
      </c>
      <c r="FT8" s="54" t="s">
        <v>1813</v>
      </c>
      <c r="FU8" s="54" t="s">
        <v>1814</v>
      </c>
      <c r="FV8" s="54" t="s">
        <v>1815</v>
      </c>
      <c r="FW8" s="54" t="s">
        <v>397</v>
      </c>
      <c r="FX8" s="54" t="s">
        <v>1816</v>
      </c>
      <c r="FY8" s="54" t="s">
        <v>1817</v>
      </c>
      <c r="FZ8" s="54" t="s">
        <v>1818</v>
      </c>
      <c r="GA8" s="54" t="s">
        <v>1819</v>
      </c>
      <c r="GB8" s="54" t="s">
        <v>1820</v>
      </c>
      <c r="GC8" s="54" t="s">
        <v>1821</v>
      </c>
      <c r="GD8" s="54" t="s">
        <v>1822</v>
      </c>
      <c r="GE8" s="54" t="s">
        <v>1823</v>
      </c>
      <c r="GF8" s="54" t="s">
        <v>404</v>
      </c>
      <c r="GG8" s="54" t="s">
        <v>1824</v>
      </c>
      <c r="GH8" s="54" t="s">
        <v>1825</v>
      </c>
      <c r="GI8" s="54" t="s">
        <v>1826</v>
      </c>
      <c r="GJ8" s="54" t="s">
        <v>1827</v>
      </c>
      <c r="GK8" s="54" t="s">
        <v>1828</v>
      </c>
      <c r="GL8" s="54" t="s">
        <v>1829</v>
      </c>
      <c r="GM8" s="54" t="s">
        <v>1830</v>
      </c>
      <c r="GN8" s="54" t="s">
        <v>1831</v>
      </c>
      <c r="GO8" s="54" t="s">
        <v>1832</v>
      </c>
      <c r="GP8" s="54" t="s">
        <v>1833</v>
      </c>
      <c r="GQ8" s="54" t="s">
        <v>1834</v>
      </c>
      <c r="GR8" s="54" t="s">
        <v>1835</v>
      </c>
      <c r="GS8" s="54" t="s">
        <v>1836</v>
      </c>
      <c r="GT8" s="54" t="s">
        <v>1837</v>
      </c>
      <c r="GU8" s="54" t="s">
        <v>1838</v>
      </c>
      <c r="GV8" s="54" t="s">
        <v>419</v>
      </c>
      <c r="GW8" s="54" t="s">
        <v>1839</v>
      </c>
      <c r="GX8" s="54" t="s">
        <v>1840</v>
      </c>
      <c r="GY8" s="54" t="s">
        <v>1841</v>
      </c>
      <c r="GZ8" s="54" t="s">
        <v>1842</v>
      </c>
      <c r="HA8" s="54" t="s">
        <v>1843</v>
      </c>
      <c r="HB8" s="54" t="s">
        <v>1844</v>
      </c>
      <c r="HC8" s="54" t="s">
        <v>1845</v>
      </c>
      <c r="HD8" s="54" t="s">
        <v>272</v>
      </c>
      <c r="HE8" s="54" t="s">
        <v>1846</v>
      </c>
      <c r="HF8" s="54" t="s">
        <v>1847</v>
      </c>
      <c r="HG8" s="54" t="s">
        <v>1848</v>
      </c>
      <c r="HH8" s="54" t="s">
        <v>1849</v>
      </c>
      <c r="HI8" s="54" t="s">
        <v>1850</v>
      </c>
      <c r="HJ8" s="54" t="s">
        <v>1851</v>
      </c>
      <c r="HK8" s="54" t="s">
        <v>1852</v>
      </c>
      <c r="HM8" s="54" t="s">
        <v>1853</v>
      </c>
      <c r="HN8" s="54" t="s">
        <v>1854</v>
      </c>
      <c r="HO8" s="54" t="s">
        <v>1855</v>
      </c>
      <c r="HP8" s="54" t="s">
        <v>1856</v>
      </c>
      <c r="HQ8" s="54" t="s">
        <v>1857</v>
      </c>
      <c r="HR8" s="54" t="s">
        <v>1858</v>
      </c>
      <c r="HS8" s="54" t="s">
        <v>1859</v>
      </c>
      <c r="HT8" s="54" t="s">
        <v>1860</v>
      </c>
      <c r="HU8" s="54" t="s">
        <v>1861</v>
      </c>
      <c r="HV8" s="54" t="s">
        <v>1862</v>
      </c>
      <c r="HW8" s="54" t="s">
        <v>1863</v>
      </c>
      <c r="HX8" s="54" t="s">
        <v>1864</v>
      </c>
      <c r="HY8" s="54" t="s">
        <v>443</v>
      </c>
      <c r="HZ8" s="54" t="s">
        <v>444</v>
      </c>
      <c r="IA8" s="54" t="s">
        <v>1865</v>
      </c>
      <c r="IB8" s="54" t="s">
        <v>1866</v>
      </c>
      <c r="IC8" s="54" t="s">
        <v>1867</v>
      </c>
      <c r="ID8" s="54" t="s">
        <v>1868</v>
      </c>
      <c r="IE8" s="54" t="s">
        <v>1869</v>
      </c>
      <c r="IF8" s="54" t="s">
        <v>1870</v>
      </c>
      <c r="IG8" s="54" t="s">
        <v>1871</v>
      </c>
      <c r="IH8" s="54" t="s">
        <v>1872</v>
      </c>
      <c r="II8" s="54" t="s">
        <v>1873</v>
      </c>
      <c r="IJ8" s="54" t="s">
        <v>1874</v>
      </c>
      <c r="IK8" s="54" t="s">
        <v>1875</v>
      </c>
      <c r="IM8" s="54" t="s">
        <v>1876</v>
      </c>
      <c r="IO8" s="54" t="s">
        <v>1877</v>
      </c>
      <c r="IR8" s="54" t="s">
        <v>1878</v>
      </c>
      <c r="IS8" s="54" t="s">
        <v>1879</v>
      </c>
      <c r="IT8" s="54" t="s">
        <v>1880</v>
      </c>
      <c r="IU8" s="54" t="s">
        <v>1881</v>
      </c>
      <c r="IV8" s="54" t="s">
        <v>1882</v>
      </c>
      <c r="IW8" s="54" t="s">
        <v>1883</v>
      </c>
      <c r="IX8" s="54" t="s">
        <v>1884</v>
      </c>
      <c r="IY8" s="589" t="s">
        <v>1885</v>
      </c>
      <c r="IZ8" s="54" t="s">
        <v>1886</v>
      </c>
      <c r="JB8" s="54" t="s">
        <v>1887</v>
      </c>
      <c r="JE8" s="54" t="s">
        <v>471</v>
      </c>
      <c r="JF8" s="54" t="s">
        <v>1888</v>
      </c>
      <c r="JG8" s="54" t="s">
        <v>1889</v>
      </c>
      <c r="JI8" s="54" t="s">
        <v>1890</v>
      </c>
      <c r="JJ8" s="54" t="s">
        <v>1891</v>
      </c>
      <c r="JK8" s="54" t="s">
        <v>1892</v>
      </c>
      <c r="JL8" s="54" t="s">
        <v>1893</v>
      </c>
      <c r="JM8" s="54" t="s">
        <v>478</v>
      </c>
      <c r="JN8" s="54" t="s">
        <v>1894</v>
      </c>
      <c r="JO8" s="54" t="s">
        <v>1044</v>
      </c>
      <c r="JP8" s="54" t="s">
        <v>1895</v>
      </c>
      <c r="JQ8" s="54" t="s">
        <v>1896</v>
      </c>
      <c r="JR8" s="54" t="s">
        <v>1897</v>
      </c>
      <c r="JS8" s="54" t="s">
        <v>1114</v>
      </c>
      <c r="JT8" s="54" t="s">
        <v>1688</v>
      </c>
      <c r="JU8" s="54" t="s">
        <v>1898</v>
      </c>
      <c r="JV8" s="54" t="s">
        <v>1899</v>
      </c>
      <c r="JW8" s="54" t="s">
        <v>1900</v>
      </c>
      <c r="JX8" s="54" t="s">
        <v>487</v>
      </c>
      <c r="JY8" s="54" t="s">
        <v>1901</v>
      </c>
      <c r="JZ8" s="54" t="s">
        <v>1902</v>
      </c>
      <c r="KA8" s="54" t="s">
        <v>1903</v>
      </c>
      <c r="KB8" s="54" t="s">
        <v>1904</v>
      </c>
      <c r="KD8" s="54" t="s">
        <v>1905</v>
      </c>
      <c r="KE8" s="54" t="s">
        <v>1906</v>
      </c>
      <c r="KH8" s="54" t="s">
        <v>1907</v>
      </c>
      <c r="KJ8" s="54" t="s">
        <v>498</v>
      </c>
      <c r="KK8" s="54" t="s">
        <v>1908</v>
      </c>
      <c r="KL8" s="54" t="s">
        <v>1909</v>
      </c>
      <c r="KM8" s="54" t="s">
        <v>1910</v>
      </c>
      <c r="KN8" s="54" t="s">
        <v>1911</v>
      </c>
      <c r="KO8" s="54" t="s">
        <v>502</v>
      </c>
      <c r="KP8" s="54" t="s">
        <v>1912</v>
      </c>
      <c r="KQ8" s="54" t="s">
        <v>1913</v>
      </c>
      <c r="KR8" s="54" t="s">
        <v>1914</v>
      </c>
      <c r="KS8" s="54" t="s">
        <v>1915</v>
      </c>
      <c r="KT8" s="54" t="s">
        <v>1916</v>
      </c>
      <c r="KU8" s="54" t="s">
        <v>507</v>
      </c>
      <c r="KW8" s="54" t="s">
        <v>1917</v>
      </c>
      <c r="KX8" s="54" t="s">
        <v>1918</v>
      </c>
      <c r="KZ8" s="54" t="s">
        <v>1919</v>
      </c>
      <c r="LA8" s="54" t="s">
        <v>1920</v>
      </c>
      <c r="LB8" s="54" t="s">
        <v>1921</v>
      </c>
      <c r="LC8" s="54" t="s">
        <v>1922</v>
      </c>
      <c r="LE8" s="54" t="s">
        <v>1923</v>
      </c>
      <c r="LG8" s="54" t="s">
        <v>1147</v>
      </c>
      <c r="LH8" s="54" t="s">
        <v>1924</v>
      </c>
      <c r="LI8" s="54" t="s">
        <v>1925</v>
      </c>
      <c r="LK8" s="54" t="s">
        <v>1926</v>
      </c>
      <c r="LL8" s="54" t="s">
        <v>1927</v>
      </c>
      <c r="LM8" s="54" t="s">
        <v>1928</v>
      </c>
      <c r="LN8" s="54" t="s">
        <v>1929</v>
      </c>
      <c r="LO8" s="54" t="s">
        <v>1930</v>
      </c>
      <c r="LP8" s="54" t="s">
        <v>1931</v>
      </c>
      <c r="LQ8" s="54" t="s">
        <v>527</v>
      </c>
      <c r="LR8" s="54" t="s">
        <v>1932</v>
      </c>
      <c r="LS8" s="54" t="s">
        <v>1933</v>
      </c>
      <c r="LT8" s="54" t="s">
        <v>1934</v>
      </c>
      <c r="LU8" s="54" t="s">
        <v>1935</v>
      </c>
      <c r="LV8" s="54" t="s">
        <v>1936</v>
      </c>
      <c r="LW8" s="54" t="s">
        <v>1937</v>
      </c>
      <c r="LX8" s="54" t="s">
        <v>1938</v>
      </c>
      <c r="LY8" s="54" t="s">
        <v>1939</v>
      </c>
      <c r="LZ8" s="54" t="s">
        <v>1940</v>
      </c>
      <c r="MA8" s="54" t="s">
        <v>1941</v>
      </c>
      <c r="MB8" s="54" t="s">
        <v>1942</v>
      </c>
      <c r="MC8" s="54" t="s">
        <v>1943</v>
      </c>
      <c r="MD8" s="54" t="s">
        <v>1944</v>
      </c>
      <c r="ME8" s="54" t="s">
        <v>1945</v>
      </c>
      <c r="MF8" s="54" t="s">
        <v>1946</v>
      </c>
      <c r="MG8" s="54" t="s">
        <v>1947</v>
      </c>
      <c r="MH8" s="54" t="s">
        <v>1948</v>
      </c>
      <c r="MI8" s="54" t="s">
        <v>1949</v>
      </c>
      <c r="MJ8" s="54" t="s">
        <v>1950</v>
      </c>
      <c r="MK8" s="54" t="s">
        <v>1951</v>
      </c>
      <c r="ML8" s="54" t="s">
        <v>1952</v>
      </c>
      <c r="MN8" s="54" t="s">
        <v>1953</v>
      </c>
      <c r="MO8" s="54" t="s">
        <v>1954</v>
      </c>
      <c r="MP8" s="54" t="s">
        <v>1955</v>
      </c>
      <c r="MR8" s="54" t="s">
        <v>1956</v>
      </c>
      <c r="MT8" s="54" t="s">
        <v>553</v>
      </c>
      <c r="MV8" s="54" t="s">
        <v>1957</v>
      </c>
      <c r="MW8" s="54" t="s">
        <v>1958</v>
      </c>
      <c r="MX8" s="54" t="s">
        <v>557</v>
      </c>
      <c r="MY8" s="54" t="s">
        <v>1959</v>
      </c>
      <c r="MZ8" s="54" t="s">
        <v>1960</v>
      </c>
      <c r="NA8" s="54" t="s">
        <v>1961</v>
      </c>
      <c r="NB8" s="54" t="s">
        <v>1962</v>
      </c>
      <c r="NC8" s="589" t="s">
        <v>994</v>
      </c>
      <c r="ND8" s="54" t="s">
        <v>562</v>
      </c>
      <c r="NE8" s="54" t="s">
        <v>1963</v>
      </c>
      <c r="NG8" s="54" t="s">
        <v>1964</v>
      </c>
      <c r="NH8" s="54" t="s">
        <v>1965</v>
      </c>
      <c r="NI8" s="54" t="s">
        <v>1966</v>
      </c>
      <c r="NJ8" s="54" t="s">
        <v>1967</v>
      </c>
      <c r="NK8" s="54" t="s">
        <v>1968</v>
      </c>
      <c r="NL8" s="54" t="s">
        <v>1969</v>
      </c>
      <c r="NM8" s="54" t="s">
        <v>1970</v>
      </c>
      <c r="NN8" s="54" t="s">
        <v>1971</v>
      </c>
      <c r="NP8" s="54" t="s">
        <v>1972</v>
      </c>
      <c r="NR8" s="54" t="s">
        <v>1973</v>
      </c>
      <c r="NS8" s="54" t="s">
        <v>1495</v>
      </c>
      <c r="NT8" s="54" t="s">
        <v>1802</v>
      </c>
      <c r="NU8" s="54" t="s">
        <v>1974</v>
      </c>
      <c r="NV8" s="54" t="s">
        <v>1975</v>
      </c>
      <c r="NW8" s="54" t="s">
        <v>1976</v>
      </c>
      <c r="NX8" s="54" t="s">
        <v>1977</v>
      </c>
      <c r="NY8" s="54" t="s">
        <v>1978</v>
      </c>
      <c r="NZ8" s="54" t="s">
        <v>1979</v>
      </c>
      <c r="OA8" s="54" t="s">
        <v>1980</v>
      </c>
      <c r="OB8" s="54" t="s">
        <v>1981</v>
      </c>
      <c r="OC8" s="54" t="s">
        <v>1982</v>
      </c>
      <c r="OD8" s="54" t="s">
        <v>1983</v>
      </c>
      <c r="OE8" s="54" t="s">
        <v>1984</v>
      </c>
      <c r="OF8" s="54" t="s">
        <v>1985</v>
      </c>
      <c r="OG8" s="54" t="s">
        <v>1986</v>
      </c>
      <c r="OH8" s="54" t="s">
        <v>586</v>
      </c>
      <c r="OI8" s="54" t="s">
        <v>1987</v>
      </c>
      <c r="OJ8" s="54" t="s">
        <v>1988</v>
      </c>
      <c r="OK8" s="54" t="s">
        <v>1989</v>
      </c>
      <c r="OL8" s="54" t="s">
        <v>1990</v>
      </c>
      <c r="OM8" s="54" t="s">
        <v>1991</v>
      </c>
      <c r="ON8" s="54" t="s">
        <v>1992</v>
      </c>
      <c r="OO8" s="54" t="s">
        <v>1993</v>
      </c>
      <c r="OP8" s="54" t="s">
        <v>1994</v>
      </c>
      <c r="OQ8" s="54" t="s">
        <v>1995</v>
      </c>
      <c r="OR8" s="54" t="s">
        <v>1996</v>
      </c>
      <c r="OS8" s="54" t="s">
        <v>1826</v>
      </c>
      <c r="OT8" s="54" t="s">
        <v>1997</v>
      </c>
      <c r="OU8" s="54" t="s">
        <v>378</v>
      </c>
      <c r="OV8" s="54" t="s">
        <v>1998</v>
      </c>
      <c r="OW8" s="54" t="s">
        <v>1999</v>
      </c>
      <c r="OX8" s="54" t="s">
        <v>2000</v>
      </c>
      <c r="OY8" s="54" t="s">
        <v>2001</v>
      </c>
      <c r="OZ8" s="54" t="s">
        <v>2002</v>
      </c>
      <c r="PA8" s="54" t="s">
        <v>2003</v>
      </c>
      <c r="PB8" s="54" t="s">
        <v>604</v>
      </c>
      <c r="PC8" s="54" t="s">
        <v>2004</v>
      </c>
      <c r="PD8" s="54" t="s">
        <v>2005</v>
      </c>
      <c r="PE8" s="54" t="s">
        <v>2006</v>
      </c>
      <c r="PF8" s="54" t="s">
        <v>1603</v>
      </c>
      <c r="PG8" s="54" t="s">
        <v>1975</v>
      </c>
      <c r="PH8" s="54" t="s">
        <v>2007</v>
      </c>
      <c r="PI8" s="54" t="s">
        <v>2008</v>
      </c>
      <c r="PJ8" s="54" t="s">
        <v>2009</v>
      </c>
      <c r="PK8" s="54" t="s">
        <v>2010</v>
      </c>
      <c r="PL8" s="54" t="s">
        <v>65</v>
      </c>
      <c r="PM8" s="590" t="s">
        <v>2011</v>
      </c>
      <c r="PO8" s="635" t="s">
        <v>2012</v>
      </c>
    </row>
    <row r="9" spans="2:431" ht="27">
      <c r="B9" s="62"/>
      <c r="C9" s="221"/>
      <c r="E9" s="337" t="s">
        <v>161</v>
      </c>
      <c r="G9" s="219" t="s">
        <v>2013</v>
      </c>
      <c r="I9" s="220" t="s">
        <v>2014</v>
      </c>
      <c r="J9" s="213"/>
      <c r="K9" s="236" t="s">
        <v>2015</v>
      </c>
      <c r="M9" s="20"/>
      <c r="N9" s="20"/>
      <c r="P9" s="400" t="s">
        <v>2016</v>
      </c>
      <c r="Q9" s="31" t="s">
        <v>2017</v>
      </c>
      <c r="R9" s="33" t="s">
        <v>2018</v>
      </c>
      <c r="S9" s="33" t="s">
        <v>2019</v>
      </c>
      <c r="T9" s="65" t="s">
        <v>2020</v>
      </c>
      <c r="V9" s="43">
        <v>101</v>
      </c>
      <c r="W9" s="34" t="s">
        <v>316</v>
      </c>
      <c r="X9" s="44">
        <v>160215</v>
      </c>
      <c r="Y9" s="34" t="s">
        <v>2021</v>
      </c>
      <c r="Z9" s="43" t="s">
        <v>318</v>
      </c>
      <c r="AA9" s="34" t="s">
        <v>319</v>
      </c>
      <c r="AB9" s="34" t="s">
        <v>283</v>
      </c>
      <c r="AC9" s="34" t="s">
        <v>2021</v>
      </c>
      <c r="AD9" s="44" t="s">
        <v>320</v>
      </c>
      <c r="AE9" s="44" t="s">
        <v>321</v>
      </c>
      <c r="AF9" s="43">
        <v>101</v>
      </c>
      <c r="AG9" s="34" t="s">
        <v>316</v>
      </c>
      <c r="AH9" s="34" t="s">
        <v>322</v>
      </c>
      <c r="AI9" s="43" t="s">
        <v>323</v>
      </c>
      <c r="AJ9" s="44" t="s">
        <v>324</v>
      </c>
      <c r="AK9" s="261">
        <v>4904861</v>
      </c>
      <c r="AL9" s="44" t="s">
        <v>283</v>
      </c>
      <c r="AM9" s="44" t="s">
        <v>325</v>
      </c>
      <c r="AN9" s="262">
        <v>258026700</v>
      </c>
      <c r="AO9" s="34"/>
      <c r="AP9" s="34"/>
      <c r="AQ9" s="34"/>
      <c r="AR9" s="34"/>
      <c r="AS9" s="34"/>
      <c r="AT9" s="44" t="s">
        <v>326</v>
      </c>
      <c r="AU9" s="44"/>
      <c r="AV9" s="477" t="str">
        <f t="array" ref="AV9">_xlfn.IFS(
LEFT(Tabelas!$AI9,1)="N","DN",
LEFT(Tabelas!$AI9,1)="C","DC",
LEFT(Tabelas!$AI9,1)="L","DL",
LEFT(Tabelas!$AI9,1)="A","DA",
LEFT(Tabelas!$AI9,1)="G","DG")</f>
        <v>DN</v>
      </c>
      <c r="AW9" s="34"/>
      <c r="AX9" s="34"/>
      <c r="AY9" s="34"/>
      <c r="AZ9" s="34"/>
      <c r="BA9" s="34"/>
      <c r="BB9" s="34"/>
      <c r="BC9" s="34"/>
      <c r="BD9" s="44">
        <v>160215</v>
      </c>
      <c r="BE9" s="34" t="s">
        <v>2021</v>
      </c>
      <c r="BF9" s="43" t="s">
        <v>318</v>
      </c>
      <c r="BG9" s="34" t="s">
        <v>319</v>
      </c>
      <c r="BH9" s="34" t="s">
        <v>283</v>
      </c>
      <c r="BI9" s="34" t="s">
        <v>2021</v>
      </c>
      <c r="BJ9" s="44" t="s">
        <v>320</v>
      </c>
      <c r="BK9" s="44" t="s">
        <v>321</v>
      </c>
      <c r="BL9" s="34"/>
      <c r="BM9" s="34"/>
      <c r="BN9" s="34"/>
      <c r="BO9" s="45" t="s">
        <v>3</v>
      </c>
      <c r="BP9" s="46" t="s">
        <v>320</v>
      </c>
      <c r="BQ9" s="47">
        <v>143</v>
      </c>
      <c r="BR9" s="48" t="s">
        <v>2022</v>
      </c>
      <c r="BS9" s="49">
        <v>107</v>
      </c>
      <c r="BT9" s="48" t="s">
        <v>2023</v>
      </c>
      <c r="BU9" s="46" t="s">
        <v>2024</v>
      </c>
      <c r="BV9" s="46" t="s">
        <v>2025</v>
      </c>
      <c r="BW9" s="46" t="s">
        <v>2026</v>
      </c>
      <c r="BX9" s="46" t="s">
        <v>2027</v>
      </c>
      <c r="BY9" s="46" t="s">
        <v>2028</v>
      </c>
      <c r="BZ9" s="46" t="s">
        <v>534</v>
      </c>
      <c r="CA9" s="46" t="s">
        <v>2029</v>
      </c>
      <c r="CB9" s="46" t="s">
        <v>2030</v>
      </c>
      <c r="CC9" s="49">
        <v>107</v>
      </c>
      <c r="CD9" s="48" t="s">
        <v>2023</v>
      </c>
      <c r="CE9" s="20"/>
      <c r="CF9" s="50" t="s">
        <v>378</v>
      </c>
      <c r="CG9" s="51" t="s">
        <v>395</v>
      </c>
      <c r="CH9" s="51" t="s">
        <v>407</v>
      </c>
      <c r="CI9" s="51" t="s">
        <v>420</v>
      </c>
      <c r="CJ9" s="51" t="s">
        <v>430</v>
      </c>
      <c r="CK9" s="51" t="s">
        <v>438</v>
      </c>
      <c r="CL9" s="51" t="s">
        <v>453</v>
      </c>
      <c r="CM9" s="51" t="s">
        <v>465</v>
      </c>
      <c r="CN9" s="51" t="s">
        <v>276</v>
      </c>
      <c r="CO9" s="51" t="s">
        <v>492</v>
      </c>
      <c r="CP9" s="51" t="s">
        <v>278</v>
      </c>
      <c r="CQ9" s="51" t="s">
        <v>520</v>
      </c>
      <c r="CR9" s="51" t="s">
        <v>533</v>
      </c>
      <c r="CS9" s="51" t="s">
        <v>549</v>
      </c>
      <c r="CT9" s="51" t="s">
        <v>568</v>
      </c>
      <c r="CU9" s="51" t="s">
        <v>578</v>
      </c>
      <c r="CV9" s="51" t="s">
        <v>586</v>
      </c>
      <c r="CW9" s="52" t="s">
        <v>598</v>
      </c>
      <c r="CX9" s="20"/>
      <c r="CY9" s="519" t="s">
        <v>2031</v>
      </c>
      <c r="CZ9" s="520" t="s">
        <v>2032</v>
      </c>
      <c r="DA9" s="595" t="str">
        <f t="shared" si="0"/>
        <v>01191 - CULTURA DE FLORES E DE PLANTAS ORNAMENTAIS</v>
      </c>
      <c r="DC9" s="739" t="s">
        <v>13964</v>
      </c>
      <c r="DD9" s="743" t="s">
        <v>341</v>
      </c>
      <c r="DE9" s="745" t="s">
        <v>278</v>
      </c>
      <c r="DF9" s="745"/>
      <c r="DG9" s="542" t="s">
        <v>289</v>
      </c>
      <c r="DH9" s="542"/>
      <c r="DI9" s="542" t="s">
        <v>290</v>
      </c>
      <c r="DJ9" s="542" t="s">
        <v>291</v>
      </c>
      <c r="DK9" s="542" t="s">
        <v>292</v>
      </c>
      <c r="DL9" s="542" t="s">
        <v>293</v>
      </c>
      <c r="DM9" s="664" t="s">
        <v>294</v>
      </c>
      <c r="DN9" s="745"/>
      <c r="DO9" s="745"/>
      <c r="DP9" s="745"/>
      <c r="DQ9" s="745"/>
      <c r="DR9" s="745"/>
      <c r="DS9" s="745"/>
      <c r="DT9" s="745"/>
      <c r="DU9" s="745"/>
      <c r="DV9" s="745"/>
      <c r="DW9" s="745"/>
      <c r="DX9" s="745"/>
      <c r="DY9" s="745"/>
      <c r="DZ9" s="745"/>
      <c r="EA9" s="745"/>
      <c r="EB9" s="745"/>
      <c r="EC9" s="745"/>
      <c r="ED9" s="745"/>
      <c r="EE9" s="745"/>
      <c r="EF9" s="745"/>
      <c r="EG9" s="745"/>
      <c r="EH9" s="745"/>
      <c r="EI9" s="745"/>
      <c r="EJ9" s="745"/>
      <c r="EK9" s="745"/>
      <c r="EL9" s="753"/>
      <c r="EN9" s="571">
        <v>698</v>
      </c>
      <c r="EO9" s="560" t="s">
        <v>2037</v>
      </c>
      <c r="EP9" s="560" t="s">
        <v>289</v>
      </c>
      <c r="EQ9" s="580">
        <v>341</v>
      </c>
      <c r="ER9" s="560" t="s">
        <v>2038</v>
      </c>
      <c r="ES9" s="567" t="s">
        <v>2039</v>
      </c>
      <c r="EU9" s="23" t="s">
        <v>2040</v>
      </c>
      <c r="EW9" s="54" t="s">
        <v>2041</v>
      </c>
      <c r="EX9" s="54" t="s">
        <v>2042</v>
      </c>
      <c r="EY9" s="54" t="s">
        <v>2043</v>
      </c>
      <c r="EZ9" s="54" t="s">
        <v>2044</v>
      </c>
      <c r="FA9" s="54" t="s">
        <v>2045</v>
      </c>
      <c r="FC9" s="54" t="s">
        <v>2046</v>
      </c>
      <c r="FD9" s="54" t="s">
        <v>973</v>
      </c>
      <c r="FF9" s="54" t="s">
        <v>2047</v>
      </c>
      <c r="FH9" s="54" t="s">
        <v>2048</v>
      </c>
      <c r="FJ9" s="54" t="s">
        <v>2049</v>
      </c>
      <c r="FL9" s="54" t="s">
        <v>2050</v>
      </c>
      <c r="FM9" s="54" t="s">
        <v>2051</v>
      </c>
      <c r="FN9" s="54" t="s">
        <v>2052</v>
      </c>
      <c r="FP9" s="54" t="s">
        <v>2053</v>
      </c>
      <c r="FS9" s="54" t="s">
        <v>2054</v>
      </c>
      <c r="FW9" s="54" t="s">
        <v>2055</v>
      </c>
      <c r="FX9" s="54" t="s">
        <v>2056</v>
      </c>
      <c r="FY9" s="54" t="s">
        <v>2057</v>
      </c>
      <c r="GA9" s="54" t="s">
        <v>2058</v>
      </c>
      <c r="GC9" s="54" t="s">
        <v>1623</v>
      </c>
      <c r="GD9" s="54" t="s">
        <v>2059</v>
      </c>
      <c r="GE9" s="54" t="s">
        <v>2060</v>
      </c>
      <c r="GF9" s="54" t="s">
        <v>2061</v>
      </c>
      <c r="GG9" s="54" t="s">
        <v>2062</v>
      </c>
      <c r="GH9" s="54" t="s">
        <v>2063</v>
      </c>
      <c r="GI9" s="54" t="s">
        <v>2064</v>
      </c>
      <c r="GJ9" s="54" t="s">
        <v>2065</v>
      </c>
      <c r="GK9" s="54" t="s">
        <v>2066</v>
      </c>
      <c r="GL9" s="54" t="s">
        <v>2067</v>
      </c>
      <c r="GM9" s="54" t="s">
        <v>2068</v>
      </c>
      <c r="GN9" s="54" t="s">
        <v>2069</v>
      </c>
      <c r="GO9" s="54" t="s">
        <v>2070</v>
      </c>
      <c r="GP9" s="54" t="s">
        <v>2071</v>
      </c>
      <c r="GQ9" s="54" t="s">
        <v>2072</v>
      </c>
      <c r="GR9" s="54" t="s">
        <v>2073</v>
      </c>
      <c r="GS9" s="54" t="s">
        <v>2074</v>
      </c>
      <c r="GU9" s="54" t="s">
        <v>2075</v>
      </c>
      <c r="GV9" s="54" t="s">
        <v>2076</v>
      </c>
      <c r="GW9" s="54" t="s">
        <v>2077</v>
      </c>
      <c r="GX9" s="54" t="s">
        <v>272</v>
      </c>
      <c r="GY9" s="54" t="s">
        <v>2078</v>
      </c>
      <c r="GZ9" s="54" t="s">
        <v>2079</v>
      </c>
      <c r="HA9" s="54" t="s">
        <v>2080</v>
      </c>
      <c r="HB9" s="54" t="s">
        <v>2081</v>
      </c>
      <c r="HD9" s="54" t="s">
        <v>2082</v>
      </c>
      <c r="HE9" s="54" t="s">
        <v>2083</v>
      </c>
      <c r="HF9" s="54" t="s">
        <v>2084</v>
      </c>
      <c r="HG9" s="54" t="s">
        <v>2085</v>
      </c>
      <c r="HH9" s="54" t="s">
        <v>2068</v>
      </c>
      <c r="HI9" s="54" t="s">
        <v>430</v>
      </c>
      <c r="HK9" s="54" t="s">
        <v>28</v>
      </c>
      <c r="HN9" s="54" t="s">
        <v>2086</v>
      </c>
      <c r="HO9" s="54" t="s">
        <v>2087</v>
      </c>
      <c r="HP9" s="54" t="s">
        <v>2088</v>
      </c>
      <c r="HQ9" s="54" t="s">
        <v>2089</v>
      </c>
      <c r="HR9" s="54" t="s">
        <v>413</v>
      </c>
      <c r="HW9" s="54" t="s">
        <v>2090</v>
      </c>
      <c r="HX9" s="54" t="s">
        <v>2091</v>
      </c>
      <c r="HY9" s="54" t="s">
        <v>2092</v>
      </c>
      <c r="HZ9" s="54" t="s">
        <v>2093</v>
      </c>
      <c r="IB9" s="54" t="s">
        <v>446</v>
      </c>
      <c r="IC9" s="54" t="s">
        <v>2094</v>
      </c>
      <c r="IF9" s="54" t="s">
        <v>2095</v>
      </c>
      <c r="IH9" s="54" t="s">
        <v>2096</v>
      </c>
      <c r="II9" s="54" t="s">
        <v>2097</v>
      </c>
      <c r="IJ9" s="54" t="s">
        <v>2098</v>
      </c>
      <c r="IM9" s="54" t="s">
        <v>2099</v>
      </c>
      <c r="IZ9" s="54" t="s">
        <v>2100</v>
      </c>
      <c r="JE9" s="54" t="s">
        <v>2101</v>
      </c>
      <c r="JF9" s="54" t="s">
        <v>2102</v>
      </c>
      <c r="JI9" s="54" t="s">
        <v>2103</v>
      </c>
      <c r="JJ9" s="54" t="s">
        <v>2104</v>
      </c>
      <c r="JK9" s="54" t="s">
        <v>1564</v>
      </c>
      <c r="JL9" s="54" t="s">
        <v>2105</v>
      </c>
      <c r="JM9" s="54" t="s">
        <v>1285</v>
      </c>
      <c r="JN9" s="54" t="s">
        <v>2106</v>
      </c>
      <c r="JO9" s="54" t="s">
        <v>2107</v>
      </c>
      <c r="JQ9" s="54" t="s">
        <v>2108</v>
      </c>
      <c r="JR9" s="54" t="s">
        <v>2109</v>
      </c>
      <c r="JS9" s="54" t="s">
        <v>2110</v>
      </c>
      <c r="JT9" s="54" t="s">
        <v>2111</v>
      </c>
      <c r="JU9" s="54" t="s">
        <v>1802</v>
      </c>
      <c r="JV9" s="54" t="s">
        <v>2112</v>
      </c>
      <c r="JW9" s="54" t="s">
        <v>2113</v>
      </c>
      <c r="JX9" s="54" t="s">
        <v>2114</v>
      </c>
      <c r="JY9" s="54" t="s">
        <v>2115</v>
      </c>
      <c r="KB9" s="54" t="s">
        <v>2116</v>
      </c>
      <c r="KE9" s="54" t="s">
        <v>2117</v>
      </c>
      <c r="KH9" s="54" t="s">
        <v>2118</v>
      </c>
      <c r="KK9" s="54" t="s">
        <v>2119</v>
      </c>
      <c r="KL9" s="54" t="s">
        <v>2120</v>
      </c>
      <c r="KM9" s="54" t="s">
        <v>2121</v>
      </c>
      <c r="KO9" s="54" t="s">
        <v>2122</v>
      </c>
      <c r="KP9" s="54" t="s">
        <v>2123</v>
      </c>
      <c r="KR9" s="54" t="s">
        <v>2124</v>
      </c>
      <c r="KS9" s="54" t="s">
        <v>2125</v>
      </c>
      <c r="KT9" s="54" t="s">
        <v>2126</v>
      </c>
      <c r="KU9" s="54" t="s">
        <v>2127</v>
      </c>
      <c r="KW9" s="54" t="s">
        <v>2128</v>
      </c>
      <c r="KX9" s="54" t="s">
        <v>2129</v>
      </c>
      <c r="KZ9" s="54" t="s">
        <v>2130</v>
      </c>
      <c r="LA9" s="54" t="s">
        <v>2131</v>
      </c>
      <c r="LB9" s="54" t="s">
        <v>2132</v>
      </c>
      <c r="LE9" s="54" t="s">
        <v>2133</v>
      </c>
      <c r="LI9" s="54" t="s">
        <v>2134</v>
      </c>
      <c r="LN9" s="54" t="s">
        <v>2135</v>
      </c>
      <c r="LO9" s="54" t="s">
        <v>2136</v>
      </c>
      <c r="LP9" s="54" t="s">
        <v>2137</v>
      </c>
      <c r="LR9" s="54" t="s">
        <v>2138</v>
      </c>
      <c r="LS9" s="54" t="s">
        <v>2139</v>
      </c>
      <c r="LT9" s="54" t="s">
        <v>2140</v>
      </c>
      <c r="LU9" s="54" t="s">
        <v>2141</v>
      </c>
      <c r="LV9" s="54" t="s">
        <v>2142</v>
      </c>
      <c r="LW9" s="54" t="s">
        <v>2143</v>
      </c>
      <c r="LX9" s="54" t="s">
        <v>2144</v>
      </c>
      <c r="LZ9" s="54" t="s">
        <v>2145</v>
      </c>
      <c r="MA9" s="54" t="s">
        <v>2146</v>
      </c>
      <c r="MB9" s="54" t="s">
        <v>1693</v>
      </c>
      <c r="MC9" s="54" t="s">
        <v>2147</v>
      </c>
      <c r="MD9" s="54" t="s">
        <v>2148</v>
      </c>
      <c r="ME9" s="54" t="s">
        <v>2149</v>
      </c>
      <c r="MF9" s="54" t="s">
        <v>2150</v>
      </c>
      <c r="MH9" s="54" t="s">
        <v>2151</v>
      </c>
      <c r="MI9" s="54" t="s">
        <v>2152</v>
      </c>
      <c r="MJ9" s="54" t="s">
        <v>1603</v>
      </c>
      <c r="MK9" s="54" t="s">
        <v>2153</v>
      </c>
      <c r="MO9" s="54" t="s">
        <v>2154</v>
      </c>
      <c r="MP9" s="54" t="s">
        <v>2155</v>
      </c>
      <c r="MR9" s="54" t="s">
        <v>2156</v>
      </c>
      <c r="MT9" s="54" t="s">
        <v>2157</v>
      </c>
      <c r="MV9" s="54" t="s">
        <v>2158</v>
      </c>
      <c r="MW9" s="54" t="s">
        <v>2159</v>
      </c>
      <c r="MX9" s="54" t="s">
        <v>1155</v>
      </c>
      <c r="MZ9" s="54" t="s">
        <v>1084</v>
      </c>
      <c r="NB9" s="54" t="s">
        <v>2160</v>
      </c>
      <c r="NC9" s="589" t="s">
        <v>2161</v>
      </c>
      <c r="NG9" s="54" t="s">
        <v>2162</v>
      </c>
      <c r="NK9" s="54" t="s">
        <v>2163</v>
      </c>
      <c r="NM9" s="54" t="s">
        <v>2164</v>
      </c>
      <c r="NP9" s="54" t="s">
        <v>2165</v>
      </c>
      <c r="NR9" s="54" t="s">
        <v>2166</v>
      </c>
      <c r="NS9" s="54" t="s">
        <v>1771</v>
      </c>
      <c r="NT9" s="54" t="s">
        <v>2167</v>
      </c>
      <c r="NU9" s="54" t="s">
        <v>2168</v>
      </c>
      <c r="NV9" s="54" t="s">
        <v>2169</v>
      </c>
      <c r="NW9" s="54" t="s">
        <v>2170</v>
      </c>
      <c r="NX9" s="54" t="s">
        <v>2171</v>
      </c>
      <c r="NY9" s="54" t="s">
        <v>2172</v>
      </c>
      <c r="NZ9" s="54" t="s">
        <v>2173</v>
      </c>
      <c r="OA9" s="54" t="s">
        <v>2174</v>
      </c>
      <c r="OB9" s="54" t="s">
        <v>2175</v>
      </c>
      <c r="OC9" s="54" t="s">
        <v>2176</v>
      </c>
      <c r="OD9" s="54" t="s">
        <v>2177</v>
      </c>
      <c r="OE9" s="54" t="s">
        <v>2178</v>
      </c>
      <c r="OF9" s="54" t="s">
        <v>2179</v>
      </c>
      <c r="OG9" s="54" t="s">
        <v>2180</v>
      </c>
      <c r="OH9" s="54" t="s">
        <v>2181</v>
      </c>
      <c r="OI9" s="54" t="s">
        <v>2182</v>
      </c>
      <c r="OJ9" s="589" t="s">
        <v>2183</v>
      </c>
      <c r="OK9" s="54" t="s">
        <v>2184</v>
      </c>
      <c r="OL9" s="54" t="s">
        <v>2185</v>
      </c>
      <c r="OM9" s="54" t="s">
        <v>2186</v>
      </c>
      <c r="ON9" s="54" t="s">
        <v>2187</v>
      </c>
      <c r="OO9" s="54" t="s">
        <v>2188</v>
      </c>
      <c r="OP9" s="54" t="s">
        <v>2189</v>
      </c>
      <c r="OQ9" s="54" t="s">
        <v>2190</v>
      </c>
      <c r="OR9" s="54" t="s">
        <v>2191</v>
      </c>
      <c r="OS9" s="54" t="s">
        <v>2192</v>
      </c>
      <c r="OT9" s="54" t="s">
        <v>2193</v>
      </c>
      <c r="OU9" s="54" t="s">
        <v>2194</v>
      </c>
      <c r="OV9" s="54" t="s">
        <v>1019</v>
      </c>
      <c r="OW9" s="54" t="s">
        <v>2195</v>
      </c>
      <c r="OX9" s="54" t="s">
        <v>2196</v>
      </c>
      <c r="OY9" s="54" t="s">
        <v>2197</v>
      </c>
      <c r="OZ9" s="54" t="s">
        <v>2198</v>
      </c>
      <c r="PA9" s="54" t="s">
        <v>2199</v>
      </c>
      <c r="PB9" s="54" t="s">
        <v>2200</v>
      </c>
      <c r="PC9" s="54" t="s">
        <v>2201</v>
      </c>
      <c r="PD9" s="54" t="s">
        <v>2202</v>
      </c>
      <c r="PE9" s="54" t="s">
        <v>1982</v>
      </c>
      <c r="PF9" s="54" t="s">
        <v>2203</v>
      </c>
      <c r="PG9" s="54" t="s">
        <v>2204</v>
      </c>
      <c r="PH9" s="54" t="s">
        <v>2205</v>
      </c>
      <c r="PI9" s="54" t="s">
        <v>2206</v>
      </c>
      <c r="PJ9" s="54" t="s">
        <v>2207</v>
      </c>
      <c r="PK9" s="54" t="s">
        <v>2208</v>
      </c>
      <c r="PL9" s="54" t="s">
        <v>2209</v>
      </c>
      <c r="PM9" s="590" t="s">
        <v>2210</v>
      </c>
      <c r="PO9" s="635" t="s">
        <v>2211</v>
      </c>
    </row>
    <row r="10" spans="2:431" ht="27">
      <c r="G10" s="219" t="s">
        <v>2212</v>
      </c>
      <c r="I10" s="220" t="s">
        <v>2213</v>
      </c>
      <c r="K10" s="236" t="s">
        <v>2214</v>
      </c>
      <c r="M10" s="20"/>
      <c r="N10" s="20"/>
      <c r="P10" s="400" t="s">
        <v>2215</v>
      </c>
      <c r="Q10" s="31" t="s">
        <v>2216</v>
      </c>
      <c r="R10" s="32" t="s">
        <v>2217</v>
      </c>
      <c r="S10" s="33" t="s">
        <v>2218</v>
      </c>
      <c r="T10" s="64" t="s">
        <v>2219</v>
      </c>
      <c r="V10" s="43">
        <v>101</v>
      </c>
      <c r="W10" s="34" t="s">
        <v>316</v>
      </c>
      <c r="X10" s="44">
        <v>160221</v>
      </c>
      <c r="Y10" s="34" t="s">
        <v>2220</v>
      </c>
      <c r="Z10" s="43" t="s">
        <v>1223</v>
      </c>
      <c r="AA10" s="34" t="s">
        <v>319</v>
      </c>
      <c r="AB10" s="34" t="s">
        <v>283</v>
      </c>
      <c r="AC10" s="34" t="s">
        <v>2221</v>
      </c>
      <c r="AD10" s="44" t="s">
        <v>320</v>
      </c>
      <c r="AE10" s="44" t="s">
        <v>321</v>
      </c>
      <c r="AF10" s="43">
        <v>101</v>
      </c>
      <c r="AG10" s="34" t="s">
        <v>316</v>
      </c>
      <c r="AH10" s="34" t="s">
        <v>322</v>
      </c>
      <c r="AI10" s="43" t="s">
        <v>323</v>
      </c>
      <c r="AJ10" s="44" t="s">
        <v>324</v>
      </c>
      <c r="AK10" s="261">
        <v>4904861</v>
      </c>
      <c r="AL10" s="44" t="s">
        <v>283</v>
      </c>
      <c r="AM10" s="44" t="s">
        <v>325</v>
      </c>
      <c r="AN10" s="262">
        <v>258026700</v>
      </c>
      <c r="AO10" s="34"/>
      <c r="AP10" s="34"/>
      <c r="AQ10" s="34"/>
      <c r="AR10" s="34"/>
      <c r="AS10" s="34"/>
      <c r="AT10" s="44" t="s">
        <v>326</v>
      </c>
      <c r="AU10" s="44"/>
      <c r="AV10" s="477" t="str">
        <f t="array" ref="AV10">_xlfn.IFS(
LEFT(Tabelas!$AI10,1)="N","DN",
LEFT(Tabelas!$AI10,1)="C","DC",
LEFT(Tabelas!$AI10,1)="L","DL",
LEFT(Tabelas!$AI10,1)="A","DA",
LEFT(Tabelas!$AI10,1)="G","DG")</f>
        <v>DN</v>
      </c>
      <c r="AW10" s="34"/>
      <c r="AX10" s="34"/>
      <c r="AY10" s="34"/>
      <c r="AZ10" s="34"/>
      <c r="BA10" s="34"/>
      <c r="BB10" s="34"/>
      <c r="BC10" s="34"/>
      <c r="BD10" s="44">
        <v>160221</v>
      </c>
      <c r="BE10" s="34" t="s">
        <v>2220</v>
      </c>
      <c r="BF10" s="43" t="s">
        <v>1223</v>
      </c>
      <c r="BG10" s="34" t="s">
        <v>319</v>
      </c>
      <c r="BH10" s="34" t="s">
        <v>283</v>
      </c>
      <c r="BI10" s="34" t="s">
        <v>2221</v>
      </c>
      <c r="BJ10" s="44" t="s">
        <v>320</v>
      </c>
      <c r="BK10" s="44" t="s">
        <v>321</v>
      </c>
      <c r="BL10" s="34"/>
      <c r="BM10" s="34"/>
      <c r="BN10" s="34"/>
      <c r="BO10" s="57" t="s">
        <v>3</v>
      </c>
      <c r="BP10" s="58" t="s">
        <v>320</v>
      </c>
      <c r="BQ10" s="59">
        <v>144</v>
      </c>
      <c r="BR10" s="60" t="s">
        <v>2222</v>
      </c>
      <c r="BS10" s="61">
        <v>108</v>
      </c>
      <c r="BT10" s="60" t="s">
        <v>2223</v>
      </c>
      <c r="BU10" s="58" t="s">
        <v>2224</v>
      </c>
      <c r="BV10" s="58" t="s">
        <v>2225</v>
      </c>
      <c r="BW10" s="58" t="s">
        <v>2226</v>
      </c>
      <c r="BX10" s="58" t="s">
        <v>2227</v>
      </c>
      <c r="BY10" s="58" t="s">
        <v>2228</v>
      </c>
      <c r="BZ10" s="58" t="s">
        <v>537</v>
      </c>
      <c r="CA10" s="58" t="s">
        <v>2229</v>
      </c>
      <c r="CB10" s="58" t="s">
        <v>2230</v>
      </c>
      <c r="CC10" s="61">
        <v>108</v>
      </c>
      <c r="CD10" s="60" t="s">
        <v>2223</v>
      </c>
      <c r="CE10" s="20"/>
      <c r="CF10" s="50" t="s">
        <v>379</v>
      </c>
      <c r="CG10" s="51" t="s">
        <v>396</v>
      </c>
      <c r="CH10" s="51" t="s">
        <v>408</v>
      </c>
      <c r="CI10" s="51" t="s">
        <v>421</v>
      </c>
      <c r="CJ10" s="51" t="s">
        <v>431</v>
      </c>
      <c r="CK10" s="51" t="s">
        <v>439</v>
      </c>
      <c r="CL10" s="51" t="s">
        <v>454</v>
      </c>
      <c r="CM10" s="51" t="s">
        <v>466</v>
      </c>
      <c r="CN10" s="51" t="s">
        <v>480</v>
      </c>
      <c r="CO10" s="51" t="s">
        <v>493</v>
      </c>
      <c r="CP10" s="51" t="s">
        <v>505</v>
      </c>
      <c r="CQ10" s="51" t="s">
        <v>521</v>
      </c>
      <c r="CR10" s="51" t="s">
        <v>534</v>
      </c>
      <c r="CS10" s="51" t="s">
        <v>550</v>
      </c>
      <c r="CT10" s="51" t="s">
        <v>569</v>
      </c>
      <c r="CU10" s="51" t="s">
        <v>579</v>
      </c>
      <c r="CV10" s="51" t="s">
        <v>587</v>
      </c>
      <c r="CW10" s="52" t="s">
        <v>599</v>
      </c>
      <c r="CX10" s="20"/>
      <c r="CY10" s="519" t="s">
        <v>2231</v>
      </c>
      <c r="CZ10" s="520" t="s">
        <v>2232</v>
      </c>
      <c r="DA10" s="595" t="str">
        <f t="shared" si="0"/>
        <v>01192 - OUTRAS CULTURAS TEMPORÁRIAS, N. E.</v>
      </c>
      <c r="DC10" s="739" t="s">
        <v>13964</v>
      </c>
      <c r="DD10" s="743" t="s">
        <v>545</v>
      </c>
      <c r="DE10" s="745" t="s">
        <v>13962</v>
      </c>
      <c r="DF10" s="745"/>
      <c r="DG10" s="542" t="s">
        <v>289</v>
      </c>
      <c r="DH10" s="542"/>
      <c r="DI10" s="542" t="s">
        <v>290</v>
      </c>
      <c r="DJ10" s="542" t="s">
        <v>291</v>
      </c>
      <c r="DK10" s="542" t="s">
        <v>292</v>
      </c>
      <c r="DL10" s="542" t="s">
        <v>293</v>
      </c>
      <c r="DM10" s="664" t="s">
        <v>294</v>
      </c>
      <c r="DN10" s="745"/>
      <c r="DO10" s="745"/>
      <c r="DP10" s="745"/>
      <c r="DQ10" s="745"/>
      <c r="DR10" s="745"/>
      <c r="DS10" s="745"/>
      <c r="DT10" s="745"/>
      <c r="DU10" s="745"/>
      <c r="DV10" s="745"/>
      <c r="DW10" s="745"/>
      <c r="DX10" s="745"/>
      <c r="DY10" s="745"/>
      <c r="DZ10" s="745"/>
      <c r="EA10" s="745"/>
      <c r="EB10" s="745"/>
      <c r="EC10" s="745"/>
      <c r="ED10" s="745"/>
      <c r="EE10" s="745"/>
      <c r="EF10" s="745"/>
      <c r="EG10" s="745"/>
      <c r="EH10" s="745"/>
      <c r="EI10" s="745"/>
      <c r="EJ10" s="745"/>
      <c r="EK10" s="745"/>
      <c r="EL10" s="753"/>
      <c r="EN10" s="572">
        <v>760</v>
      </c>
      <c r="EO10" s="561" t="s">
        <v>2244</v>
      </c>
      <c r="EP10" s="561" t="s">
        <v>289</v>
      </c>
      <c r="EQ10" s="576">
        <v>379</v>
      </c>
      <c r="ER10" s="561" t="s">
        <v>2245</v>
      </c>
      <c r="ES10" s="568" t="s">
        <v>2246</v>
      </c>
      <c r="EU10" s="23" t="s">
        <v>2247</v>
      </c>
      <c r="EW10" s="54" t="s">
        <v>2248</v>
      </c>
      <c r="EX10" s="54" t="s">
        <v>2249</v>
      </c>
      <c r="EY10" s="54" t="s">
        <v>2250</v>
      </c>
      <c r="EZ10" s="54" t="s">
        <v>2251</v>
      </c>
      <c r="FA10" s="54" t="s">
        <v>2252</v>
      </c>
      <c r="FD10" s="54" t="s">
        <v>2253</v>
      </c>
      <c r="FF10" s="54" t="s">
        <v>2254</v>
      </c>
      <c r="FH10" s="54" t="s">
        <v>2255</v>
      </c>
      <c r="FL10" s="54" t="s">
        <v>2256</v>
      </c>
      <c r="FM10" s="54" t="s">
        <v>2257</v>
      </c>
      <c r="FN10" s="54" t="s">
        <v>2258</v>
      </c>
      <c r="FP10" s="54" t="s">
        <v>2259</v>
      </c>
      <c r="FS10" s="54" t="s">
        <v>2260</v>
      </c>
      <c r="FW10" s="54" t="s">
        <v>2261</v>
      </c>
      <c r="FY10" s="54" t="s">
        <v>2262</v>
      </c>
      <c r="GC10" s="54" t="s">
        <v>2263</v>
      </c>
      <c r="GD10" s="54" t="s">
        <v>2264</v>
      </c>
      <c r="GE10" s="54" t="s">
        <v>1036</v>
      </c>
      <c r="GF10" s="54" t="s">
        <v>2204</v>
      </c>
      <c r="GG10" s="54" t="s">
        <v>2265</v>
      </c>
      <c r="GH10" s="54" t="s">
        <v>2266</v>
      </c>
      <c r="GI10" s="54" t="s">
        <v>2267</v>
      </c>
      <c r="GJ10" s="54" t="s">
        <v>2268</v>
      </c>
      <c r="GK10" s="54" t="s">
        <v>2269</v>
      </c>
      <c r="GL10" s="54" t="s">
        <v>2192</v>
      </c>
      <c r="GM10" s="54" t="s">
        <v>2270</v>
      </c>
      <c r="GN10" s="54" t="s">
        <v>2271</v>
      </c>
      <c r="GO10" s="54" t="s">
        <v>2272</v>
      </c>
      <c r="GQ10" s="54" t="s">
        <v>2273</v>
      </c>
      <c r="GR10" s="54" t="s">
        <v>2274</v>
      </c>
      <c r="GS10" s="54" t="s">
        <v>2275</v>
      </c>
      <c r="GU10" s="54" t="s">
        <v>2276</v>
      </c>
      <c r="GV10" s="54" t="s">
        <v>2277</v>
      </c>
      <c r="GW10" s="54" t="s">
        <v>1284</v>
      </c>
      <c r="GX10" s="54" t="s">
        <v>2278</v>
      </c>
      <c r="GY10" s="54" t="s">
        <v>2279</v>
      </c>
      <c r="GZ10" s="54" t="s">
        <v>2280</v>
      </c>
      <c r="HA10" s="54" t="s">
        <v>2000</v>
      </c>
      <c r="HB10" s="54" t="s">
        <v>1078</v>
      </c>
      <c r="HD10" s="54" t="s">
        <v>2281</v>
      </c>
      <c r="HE10" s="54" t="s">
        <v>2282</v>
      </c>
      <c r="HF10" s="54" t="s">
        <v>2283</v>
      </c>
      <c r="HG10" s="54" t="s">
        <v>2284</v>
      </c>
      <c r="HH10" s="54" t="s">
        <v>2285</v>
      </c>
      <c r="HI10" s="54" t="s">
        <v>2286</v>
      </c>
      <c r="HK10" s="54" t="s">
        <v>2287</v>
      </c>
      <c r="HN10" s="54" t="s">
        <v>2288</v>
      </c>
      <c r="HO10" s="54" t="s">
        <v>2289</v>
      </c>
      <c r="HP10" s="54" t="s">
        <v>2290</v>
      </c>
      <c r="HQ10" s="54" t="s">
        <v>2291</v>
      </c>
      <c r="HR10" s="54" t="s">
        <v>2292</v>
      </c>
      <c r="HW10" s="54" t="s">
        <v>2293</v>
      </c>
      <c r="HX10" s="54" t="s">
        <v>2253</v>
      </c>
      <c r="HY10" s="54" t="s">
        <v>2294</v>
      </c>
      <c r="HZ10" s="54" t="s">
        <v>2295</v>
      </c>
      <c r="IB10" s="54" t="s">
        <v>2296</v>
      </c>
      <c r="IC10" s="54" t="s">
        <v>2297</v>
      </c>
      <c r="IH10" s="54" t="s">
        <v>2298</v>
      </c>
      <c r="II10" s="54" t="s">
        <v>2299</v>
      </c>
      <c r="IJ10" s="54" t="s">
        <v>2300</v>
      </c>
      <c r="IM10" s="54" t="s">
        <v>2301</v>
      </c>
      <c r="IZ10" s="54" t="s">
        <v>2302</v>
      </c>
      <c r="JE10" s="54" t="s">
        <v>2303</v>
      </c>
      <c r="JF10" s="54" t="s">
        <v>2304</v>
      </c>
      <c r="JI10" s="54" t="s">
        <v>2305</v>
      </c>
      <c r="JJ10" s="54" t="s">
        <v>2306</v>
      </c>
      <c r="JK10" s="54" t="s">
        <v>2307</v>
      </c>
      <c r="JL10" s="54" t="s">
        <v>2308</v>
      </c>
      <c r="JM10" s="54" t="s">
        <v>2117</v>
      </c>
      <c r="JN10" s="54" t="s">
        <v>2309</v>
      </c>
      <c r="JO10" s="54" t="s">
        <v>2310</v>
      </c>
      <c r="JQ10" s="54" t="s">
        <v>2311</v>
      </c>
      <c r="JR10" s="54" t="s">
        <v>1999</v>
      </c>
      <c r="JS10" s="54" t="s">
        <v>1071</v>
      </c>
      <c r="JT10" s="54" t="s">
        <v>2312</v>
      </c>
      <c r="JU10" s="54" t="s">
        <v>1051</v>
      </c>
      <c r="JV10" s="54" t="s">
        <v>2313</v>
      </c>
      <c r="JW10" s="54" t="s">
        <v>2314</v>
      </c>
      <c r="JY10" s="54" t="s">
        <v>488</v>
      </c>
      <c r="KB10" s="54" t="s">
        <v>2315</v>
      </c>
      <c r="KE10" s="54" t="s">
        <v>2316</v>
      </c>
      <c r="KH10" s="54" t="s">
        <v>2317</v>
      </c>
      <c r="KK10" s="54" t="s">
        <v>2318</v>
      </c>
      <c r="KL10" s="54" t="s">
        <v>2319</v>
      </c>
      <c r="KM10" s="54" t="s">
        <v>2320</v>
      </c>
      <c r="KO10" s="54" t="s">
        <v>2321</v>
      </c>
      <c r="KP10" s="54" t="s">
        <v>2322</v>
      </c>
      <c r="KR10" s="54" t="s">
        <v>1648</v>
      </c>
      <c r="KS10" s="54" t="s">
        <v>2323</v>
      </c>
      <c r="KT10" s="54" t="s">
        <v>2324</v>
      </c>
      <c r="KU10" s="54" t="s">
        <v>2325</v>
      </c>
      <c r="KX10" s="54" t="s">
        <v>2326</v>
      </c>
      <c r="KZ10" s="54" t="s">
        <v>2327</v>
      </c>
      <c r="LA10" s="54" t="s">
        <v>2328</v>
      </c>
      <c r="LB10" s="54" t="s">
        <v>2329</v>
      </c>
      <c r="LE10" s="54" t="s">
        <v>2330</v>
      </c>
      <c r="LI10" s="54" t="s">
        <v>2331</v>
      </c>
      <c r="LN10" s="54" t="s">
        <v>2332</v>
      </c>
      <c r="LP10" s="54" t="s">
        <v>2333</v>
      </c>
      <c r="LR10" s="54" t="s">
        <v>2334</v>
      </c>
      <c r="LS10" s="54" t="s">
        <v>2335</v>
      </c>
      <c r="LT10" s="54" t="s">
        <v>444</v>
      </c>
      <c r="LU10" s="54" t="s">
        <v>2336</v>
      </c>
      <c r="LV10" s="54" t="s">
        <v>2337</v>
      </c>
      <c r="LW10" s="54" t="s">
        <v>2338</v>
      </c>
      <c r="LX10" s="54" t="s">
        <v>2339</v>
      </c>
      <c r="LZ10" s="54" t="s">
        <v>2340</v>
      </c>
      <c r="MA10" s="54" t="s">
        <v>2341</v>
      </c>
      <c r="MB10" s="54" t="s">
        <v>2342</v>
      </c>
      <c r="MC10" s="54" t="s">
        <v>2343</v>
      </c>
      <c r="MD10" s="54" t="s">
        <v>2344</v>
      </c>
      <c r="ME10" s="54" t="s">
        <v>2345</v>
      </c>
      <c r="MH10" s="54" t="s">
        <v>2346</v>
      </c>
      <c r="MI10" s="54" t="s">
        <v>2347</v>
      </c>
      <c r="MJ10" s="54" t="s">
        <v>2348</v>
      </c>
      <c r="MK10" s="54" t="s">
        <v>2349</v>
      </c>
      <c r="MO10" s="54" t="s">
        <v>2350</v>
      </c>
      <c r="MR10" s="54" t="s">
        <v>2351</v>
      </c>
      <c r="MT10" s="54" t="s">
        <v>2352</v>
      </c>
      <c r="MV10" s="54" t="s">
        <v>2353</v>
      </c>
      <c r="MW10" s="54" t="s">
        <v>2354</v>
      </c>
      <c r="MX10" s="54" t="s">
        <v>2355</v>
      </c>
      <c r="MZ10" s="54" t="s">
        <v>2356</v>
      </c>
      <c r="NB10" s="54" t="s">
        <v>2357</v>
      </c>
      <c r="NC10" s="589" t="s">
        <v>2358</v>
      </c>
      <c r="NM10" s="54" t="s">
        <v>2359</v>
      </c>
      <c r="NR10" s="54" t="s">
        <v>2360</v>
      </c>
      <c r="NS10" s="54" t="s">
        <v>2021</v>
      </c>
      <c r="NT10" s="54" t="s">
        <v>1331</v>
      </c>
      <c r="NU10" s="54" t="s">
        <v>2361</v>
      </c>
      <c r="NV10" s="54" t="s">
        <v>2362</v>
      </c>
      <c r="NW10" s="54" t="s">
        <v>2363</v>
      </c>
      <c r="NX10" s="54" t="s">
        <v>2364</v>
      </c>
      <c r="NY10" s="54" t="s">
        <v>2365</v>
      </c>
      <c r="NZ10" s="54" t="s">
        <v>2366</v>
      </c>
      <c r="OA10" s="54" t="s">
        <v>2367</v>
      </c>
      <c r="OB10" s="54" t="s">
        <v>2368</v>
      </c>
      <c r="OC10" s="54" t="s">
        <v>2369</v>
      </c>
      <c r="OD10" s="54" t="s">
        <v>2370</v>
      </c>
      <c r="OF10" s="54" t="s">
        <v>2371</v>
      </c>
      <c r="OG10" s="54" t="s">
        <v>2372</v>
      </c>
      <c r="OH10" s="54" t="s">
        <v>2373</v>
      </c>
      <c r="OI10" s="54" t="s">
        <v>2374</v>
      </c>
      <c r="OK10" s="54" t="s">
        <v>589</v>
      </c>
      <c r="OL10" s="54" t="s">
        <v>2375</v>
      </c>
      <c r="OM10" s="54" t="s">
        <v>2376</v>
      </c>
      <c r="ON10" s="54" t="s">
        <v>2377</v>
      </c>
      <c r="OO10" s="54" t="s">
        <v>2378</v>
      </c>
      <c r="OP10" s="54" t="s">
        <v>2379</v>
      </c>
      <c r="OQ10" s="54"/>
      <c r="OR10" s="54" t="s">
        <v>2380</v>
      </c>
      <c r="OS10" s="54" t="s">
        <v>1894</v>
      </c>
      <c r="OT10" s="54" t="s">
        <v>2381</v>
      </c>
      <c r="OU10" s="54" t="s">
        <v>2382</v>
      </c>
      <c r="OV10" s="54" t="s">
        <v>1582</v>
      </c>
      <c r="OW10" s="54" t="s">
        <v>2383</v>
      </c>
      <c r="OX10" s="54" t="s">
        <v>2384</v>
      </c>
      <c r="OY10" s="54" t="s">
        <v>2385</v>
      </c>
      <c r="OZ10" s="54" t="s">
        <v>2386</v>
      </c>
      <c r="PA10" s="54" t="s">
        <v>2387</v>
      </c>
      <c r="PB10" s="54" t="s">
        <v>2388</v>
      </c>
      <c r="PC10" s="54" t="s">
        <v>2389</v>
      </c>
      <c r="PD10" s="54" t="s">
        <v>2390</v>
      </c>
      <c r="PE10" s="54" t="s">
        <v>2391</v>
      </c>
      <c r="PF10" s="54" t="s">
        <v>608</v>
      </c>
      <c r="PG10" s="54" t="s">
        <v>2392</v>
      </c>
      <c r="PH10" s="54" t="s">
        <v>2393</v>
      </c>
      <c r="PI10" s="54" t="s">
        <v>2394</v>
      </c>
      <c r="PJ10" s="54" t="s">
        <v>2395</v>
      </c>
      <c r="PK10" s="54"/>
      <c r="PL10" s="54" t="s">
        <v>2396</v>
      </c>
      <c r="PM10" s="590" t="s">
        <v>2121</v>
      </c>
      <c r="PO10" s="635" t="s">
        <v>2397</v>
      </c>
    </row>
    <row r="11" spans="2:431">
      <c r="B11" s="338" t="s">
        <v>2398</v>
      </c>
      <c r="C11" s="339"/>
      <c r="D11" s="340"/>
      <c r="E11" s="341"/>
      <c r="G11" s="219" t="s">
        <v>2399</v>
      </c>
      <c r="I11" s="220" t="s">
        <v>2400</v>
      </c>
      <c r="K11" s="236" t="s">
        <v>2401</v>
      </c>
      <c r="M11" s="20"/>
      <c r="N11" s="20"/>
      <c r="P11" s="400" t="s">
        <v>2402</v>
      </c>
      <c r="Q11" s="31" t="s">
        <v>2403</v>
      </c>
      <c r="R11" s="32" t="s">
        <v>2404</v>
      </c>
      <c r="S11" s="33" t="s">
        <v>2405</v>
      </c>
      <c r="T11" s="20"/>
      <c r="V11" s="43">
        <v>101</v>
      </c>
      <c r="W11" s="34" t="s">
        <v>316</v>
      </c>
      <c r="X11" s="44">
        <v>160222</v>
      </c>
      <c r="Y11" s="34" t="s">
        <v>2406</v>
      </c>
      <c r="Z11" s="43" t="s">
        <v>318</v>
      </c>
      <c r="AA11" s="34" t="s">
        <v>319</v>
      </c>
      <c r="AB11" s="34" t="s">
        <v>283</v>
      </c>
      <c r="AC11" s="34" t="s">
        <v>935</v>
      </c>
      <c r="AD11" s="44" t="s">
        <v>320</v>
      </c>
      <c r="AE11" s="44" t="s">
        <v>321</v>
      </c>
      <c r="AF11" s="43">
        <v>101</v>
      </c>
      <c r="AG11" s="34" t="s">
        <v>316</v>
      </c>
      <c r="AH11" s="34" t="s">
        <v>322</v>
      </c>
      <c r="AI11" s="43" t="s">
        <v>323</v>
      </c>
      <c r="AJ11" s="44" t="s">
        <v>324</v>
      </c>
      <c r="AK11" s="261">
        <v>4904861</v>
      </c>
      <c r="AL11" s="44" t="s">
        <v>283</v>
      </c>
      <c r="AM11" s="44" t="s">
        <v>325</v>
      </c>
      <c r="AN11" s="262">
        <v>258026700</v>
      </c>
      <c r="AO11" s="34"/>
      <c r="AP11" s="34"/>
      <c r="AQ11" s="34"/>
      <c r="AR11" s="34"/>
      <c r="AS11" s="34"/>
      <c r="AT11" s="44" t="s">
        <v>326</v>
      </c>
      <c r="AU11" s="44"/>
      <c r="AV11" s="477" t="str">
        <f t="array" ref="AV11">_xlfn.IFS(
LEFT(Tabelas!$AI11,1)="N","DN",
LEFT(Tabelas!$AI11,1)="C","DC",
LEFT(Tabelas!$AI11,1)="L","DL",
LEFT(Tabelas!$AI11,1)="A","DA",
LEFT(Tabelas!$AI11,1)="G","DG")</f>
        <v>DN</v>
      </c>
      <c r="AW11" s="34"/>
      <c r="AX11" s="34"/>
      <c r="AY11" s="34"/>
      <c r="AZ11" s="34"/>
      <c r="BA11" s="34"/>
      <c r="BB11" s="34"/>
      <c r="BC11" s="34"/>
      <c r="BD11" s="44">
        <v>160222</v>
      </c>
      <c r="BE11" s="34" t="s">
        <v>2406</v>
      </c>
      <c r="BF11" s="43" t="s">
        <v>318</v>
      </c>
      <c r="BG11" s="34" t="s">
        <v>319</v>
      </c>
      <c r="BH11" s="34" t="s">
        <v>283</v>
      </c>
      <c r="BI11" s="34" t="s">
        <v>935</v>
      </c>
      <c r="BJ11" s="44" t="s">
        <v>320</v>
      </c>
      <c r="BK11" s="44" t="s">
        <v>321</v>
      </c>
      <c r="BL11" s="34"/>
      <c r="BM11" s="34"/>
      <c r="BN11" s="34"/>
      <c r="BO11" s="45" t="s">
        <v>3</v>
      </c>
      <c r="BP11" s="46" t="s">
        <v>320</v>
      </c>
      <c r="BQ11" s="47">
        <v>124</v>
      </c>
      <c r="BR11" s="48" t="s">
        <v>2407</v>
      </c>
      <c r="BS11" s="49">
        <v>109</v>
      </c>
      <c r="BT11" s="48" t="s">
        <v>2408</v>
      </c>
      <c r="BU11" s="46" t="s">
        <v>2409</v>
      </c>
      <c r="BV11" s="46" t="s">
        <v>2410</v>
      </c>
      <c r="BW11" s="46" t="s">
        <v>2411</v>
      </c>
      <c r="BX11" s="46" t="s">
        <v>2412</v>
      </c>
      <c r="BY11" s="46" t="s">
        <v>2413</v>
      </c>
      <c r="BZ11" s="46" t="s">
        <v>280</v>
      </c>
      <c r="CA11" s="46" t="s">
        <v>2414</v>
      </c>
      <c r="CB11" s="46" t="s">
        <v>2415</v>
      </c>
      <c r="CC11" s="49">
        <v>109</v>
      </c>
      <c r="CD11" s="48" t="s">
        <v>2408</v>
      </c>
      <c r="CE11" s="20"/>
      <c r="CF11" s="50" t="s">
        <v>380</v>
      </c>
      <c r="CG11" s="51" t="s">
        <v>397</v>
      </c>
      <c r="CH11" s="51" t="s">
        <v>409</v>
      </c>
      <c r="CI11" s="51" t="s">
        <v>422</v>
      </c>
      <c r="CJ11" s="51" t="s">
        <v>28</v>
      </c>
      <c r="CK11" s="51" t="s">
        <v>440</v>
      </c>
      <c r="CL11" s="51" t="s">
        <v>455</v>
      </c>
      <c r="CM11" s="51" t="s">
        <v>467</v>
      </c>
      <c r="CN11" s="51" t="s">
        <v>481</v>
      </c>
      <c r="CO11" s="51" t="s">
        <v>277</v>
      </c>
      <c r="CP11" s="51" t="s">
        <v>506</v>
      </c>
      <c r="CQ11" s="51" t="s">
        <v>522</v>
      </c>
      <c r="CR11" s="51" t="s">
        <v>535</v>
      </c>
      <c r="CS11" s="51" t="s">
        <v>551</v>
      </c>
      <c r="CT11" s="51" t="s">
        <v>570</v>
      </c>
      <c r="CU11" s="51" t="s">
        <v>283</v>
      </c>
      <c r="CV11" s="51" t="s">
        <v>588</v>
      </c>
      <c r="CW11" s="52" t="s">
        <v>600</v>
      </c>
      <c r="CX11" s="20"/>
      <c r="CY11" s="519" t="s">
        <v>2416</v>
      </c>
      <c r="CZ11" s="520" t="s">
        <v>2417</v>
      </c>
      <c r="DA11" s="595" t="str">
        <f t="shared" si="0"/>
        <v>01210 - VITICULTURA</v>
      </c>
      <c r="DC11" s="739" t="s">
        <v>13964</v>
      </c>
      <c r="DD11" s="743" t="s">
        <v>546</v>
      </c>
      <c r="DE11" s="745" t="s">
        <v>13962</v>
      </c>
      <c r="DF11" s="745"/>
      <c r="DG11" s="542" t="s">
        <v>289</v>
      </c>
      <c r="DH11" s="542"/>
      <c r="DI11" s="542" t="s">
        <v>290</v>
      </c>
      <c r="DJ11" s="542" t="s">
        <v>291</v>
      </c>
      <c r="DK11" s="542" t="s">
        <v>292</v>
      </c>
      <c r="DL11" s="542" t="s">
        <v>293</v>
      </c>
      <c r="DM11" s="664" t="s">
        <v>294</v>
      </c>
      <c r="DN11" s="745"/>
      <c r="DO11" s="745"/>
      <c r="DP11" s="745"/>
      <c r="DQ11" s="745"/>
      <c r="DR11" s="745"/>
      <c r="DS11" s="745"/>
      <c r="DT11" s="745"/>
      <c r="DU11" s="745"/>
      <c r="DV11" s="745"/>
      <c r="DW11" s="745"/>
      <c r="DX11" s="745"/>
      <c r="DY11" s="745"/>
      <c r="DZ11" s="745"/>
      <c r="EA11" s="745"/>
      <c r="EB11" s="745"/>
      <c r="EC11" s="745"/>
      <c r="ED11" s="745"/>
      <c r="EE11" s="745"/>
      <c r="EF11" s="745"/>
      <c r="EG11" s="745"/>
      <c r="EH11" s="745"/>
      <c r="EI11" s="745"/>
      <c r="EJ11" s="745"/>
      <c r="EK11" s="745"/>
      <c r="EL11" s="753"/>
      <c r="EN11" s="572">
        <v>795</v>
      </c>
      <c r="EO11" s="561" t="s">
        <v>2427</v>
      </c>
      <c r="EP11" s="561" t="s">
        <v>289</v>
      </c>
      <c r="EQ11" s="576">
        <v>338</v>
      </c>
      <c r="ER11" s="561" t="s">
        <v>2428</v>
      </c>
      <c r="ES11" s="568" t="s">
        <v>2429</v>
      </c>
      <c r="EU11" s="23" t="s">
        <v>2430</v>
      </c>
      <c r="EX11" s="54" t="s">
        <v>2431</v>
      </c>
      <c r="EY11" s="54" t="s">
        <v>2432</v>
      </c>
      <c r="EZ11" s="54" t="s">
        <v>2433</v>
      </c>
      <c r="FD11" s="54" t="s">
        <v>2434</v>
      </c>
      <c r="FH11" s="54" t="s">
        <v>2435</v>
      </c>
      <c r="FL11" s="54" t="s">
        <v>2436</v>
      </c>
      <c r="FM11" s="54" t="s">
        <v>2437</v>
      </c>
      <c r="FN11" s="54" t="s">
        <v>2438</v>
      </c>
      <c r="FS11" s="54" t="s">
        <v>2439</v>
      </c>
      <c r="FW11" s="54" t="s">
        <v>2440</v>
      </c>
      <c r="FX11" s="591" t="s">
        <v>2441</v>
      </c>
      <c r="FY11" s="54" t="s">
        <v>2442</v>
      </c>
      <c r="GC11" s="54" t="s">
        <v>2443</v>
      </c>
      <c r="GD11" s="54" t="s">
        <v>1074</v>
      </c>
      <c r="GE11" s="54" t="s">
        <v>2444</v>
      </c>
      <c r="GF11" s="54" t="s">
        <v>2445</v>
      </c>
      <c r="GG11" s="54" t="s">
        <v>2446</v>
      </c>
      <c r="GH11" s="54" t="s">
        <v>2447</v>
      </c>
      <c r="GI11" s="54" t="s">
        <v>2448</v>
      </c>
      <c r="GJ11" s="54" t="s">
        <v>2449</v>
      </c>
      <c r="GK11" s="54" t="s">
        <v>2450</v>
      </c>
      <c r="GL11" s="54" t="s">
        <v>2451</v>
      </c>
      <c r="GM11" s="54" t="s">
        <v>1471</v>
      </c>
      <c r="GN11" s="54" t="s">
        <v>522</v>
      </c>
      <c r="GO11" s="54" t="s">
        <v>2452</v>
      </c>
      <c r="GQ11" s="54" t="s">
        <v>2453</v>
      </c>
      <c r="GR11" s="54" t="s">
        <v>2454</v>
      </c>
      <c r="GS11" s="54" t="s">
        <v>2455</v>
      </c>
      <c r="GU11" s="54" t="s">
        <v>1685</v>
      </c>
      <c r="GV11" s="54" t="s">
        <v>2456</v>
      </c>
      <c r="GW11" s="54" t="s">
        <v>2457</v>
      </c>
      <c r="GX11" s="54" t="s">
        <v>2458</v>
      </c>
      <c r="GY11" s="54" t="s">
        <v>1915</v>
      </c>
      <c r="GZ11" s="54" t="s">
        <v>2459</v>
      </c>
      <c r="HA11" s="54" t="s">
        <v>424</v>
      </c>
      <c r="HB11" s="54" t="s">
        <v>2460</v>
      </c>
      <c r="HD11" s="54" t="s">
        <v>2461</v>
      </c>
      <c r="HE11" s="54" t="s">
        <v>2462</v>
      </c>
      <c r="HF11" s="54" t="s">
        <v>2463</v>
      </c>
      <c r="HG11" s="54" t="s">
        <v>2464</v>
      </c>
      <c r="HH11" s="54" t="s">
        <v>2465</v>
      </c>
      <c r="HI11" s="54" t="s">
        <v>2466</v>
      </c>
      <c r="HK11" s="54" t="s">
        <v>2467</v>
      </c>
      <c r="HN11" s="54" t="s">
        <v>2468</v>
      </c>
      <c r="HO11" s="54" t="s">
        <v>2469</v>
      </c>
      <c r="HP11" s="54" t="s">
        <v>2470</v>
      </c>
      <c r="HQ11" s="54" t="s">
        <v>2471</v>
      </c>
      <c r="HR11" s="54" t="s">
        <v>2472</v>
      </c>
      <c r="HW11" s="54" t="s">
        <v>2473</v>
      </c>
      <c r="HX11" s="54" t="s">
        <v>2474</v>
      </c>
      <c r="HY11" s="54" t="s">
        <v>2475</v>
      </c>
      <c r="HZ11" s="54" t="s">
        <v>2476</v>
      </c>
      <c r="IB11" s="54" t="s">
        <v>2477</v>
      </c>
      <c r="IC11" s="54" t="s">
        <v>447</v>
      </c>
      <c r="IH11" s="54" t="s">
        <v>2478</v>
      </c>
      <c r="II11" s="54" t="s">
        <v>2479</v>
      </c>
      <c r="IJ11" s="54" t="s">
        <v>2480</v>
      </c>
      <c r="IZ11" s="54" t="s">
        <v>2481</v>
      </c>
      <c r="JI11" s="54" t="s">
        <v>1471</v>
      </c>
      <c r="JJ11" s="54" t="s">
        <v>2482</v>
      </c>
      <c r="JK11" s="54" t="s">
        <v>2483</v>
      </c>
      <c r="JL11" s="54" t="s">
        <v>2484</v>
      </c>
      <c r="JM11" s="54" t="s">
        <v>2485</v>
      </c>
      <c r="JN11" s="54" t="s">
        <v>2486</v>
      </c>
      <c r="JO11" s="54" t="s">
        <v>2487</v>
      </c>
      <c r="JQ11" s="54" t="s">
        <v>2488</v>
      </c>
      <c r="JR11" s="54" t="s">
        <v>482</v>
      </c>
      <c r="JS11" s="54" t="s">
        <v>2489</v>
      </c>
      <c r="JT11" s="54" t="s">
        <v>2490</v>
      </c>
      <c r="JU11" s="54" t="s">
        <v>2491</v>
      </c>
      <c r="JV11" s="54" t="s">
        <v>2492</v>
      </c>
      <c r="JW11" s="54" t="s">
        <v>2493</v>
      </c>
      <c r="KB11" s="54" t="s">
        <v>2494</v>
      </c>
      <c r="KE11" s="54" t="s">
        <v>2495</v>
      </c>
      <c r="KH11" s="54" t="s">
        <v>2496</v>
      </c>
      <c r="KK11" s="54" t="s">
        <v>499</v>
      </c>
      <c r="KL11" s="54" t="s">
        <v>2497</v>
      </c>
      <c r="KM11" s="54" t="s">
        <v>2498</v>
      </c>
      <c r="KO11" s="54" t="s">
        <v>2499</v>
      </c>
      <c r="KP11" s="54" t="s">
        <v>2500</v>
      </c>
      <c r="KR11" s="54" t="s">
        <v>2501</v>
      </c>
      <c r="KS11" s="54" t="s">
        <v>2502</v>
      </c>
      <c r="KT11" s="54" t="s">
        <v>2503</v>
      </c>
      <c r="KU11" s="54" t="s">
        <v>2504</v>
      </c>
      <c r="KX11" s="54" t="s">
        <v>2505</v>
      </c>
      <c r="KZ11" s="54" t="s">
        <v>2121</v>
      </c>
      <c r="LI11" s="54" t="s">
        <v>2506</v>
      </c>
      <c r="LN11" s="54" t="s">
        <v>2507</v>
      </c>
      <c r="LP11" s="54" t="s">
        <v>2508</v>
      </c>
      <c r="LR11" s="54" t="s">
        <v>1129</v>
      </c>
      <c r="LS11" s="54" t="s">
        <v>2509</v>
      </c>
      <c r="LT11" s="54" t="s">
        <v>1471</v>
      </c>
      <c r="LU11" s="54" t="s">
        <v>2510</v>
      </c>
      <c r="LV11" s="54" t="s">
        <v>2511</v>
      </c>
      <c r="LW11" s="54" t="s">
        <v>2512</v>
      </c>
      <c r="LX11" s="54" t="s">
        <v>2513</v>
      </c>
      <c r="LZ11" s="54" t="s">
        <v>2514</v>
      </c>
      <c r="MA11" s="54" t="s">
        <v>1012</v>
      </c>
      <c r="MB11" s="54" t="s">
        <v>1559</v>
      </c>
      <c r="MC11" s="54" t="s">
        <v>2515</v>
      </c>
      <c r="MD11" s="54" t="s">
        <v>2516</v>
      </c>
      <c r="ME11" s="54" t="s">
        <v>2517</v>
      </c>
      <c r="MH11" s="54" t="s">
        <v>1809</v>
      </c>
      <c r="MI11" s="54" t="s">
        <v>2518</v>
      </c>
      <c r="MJ11" s="54" t="s">
        <v>1738</v>
      </c>
      <c r="MK11" s="54" t="s">
        <v>2519</v>
      </c>
      <c r="MT11" s="54" t="s">
        <v>2520</v>
      </c>
      <c r="MW11" s="54" t="s">
        <v>2521</v>
      </c>
      <c r="MX11" s="54" t="s">
        <v>2522</v>
      </c>
      <c r="MZ11" s="54" t="s">
        <v>2523</v>
      </c>
      <c r="NB11" s="54" t="s">
        <v>2524</v>
      </c>
      <c r="NC11" s="589" t="s">
        <v>2525</v>
      </c>
      <c r="NM11" s="54" t="s">
        <v>2526</v>
      </c>
      <c r="NR11" s="54" t="s">
        <v>2527</v>
      </c>
      <c r="NS11" s="54" t="s">
        <v>2528</v>
      </c>
      <c r="NT11" s="54" t="s">
        <v>2529</v>
      </c>
      <c r="NU11" s="54" t="s">
        <v>2530</v>
      </c>
      <c r="NV11" s="54" t="s">
        <v>2531</v>
      </c>
      <c r="NW11" s="54" t="s">
        <v>2532</v>
      </c>
      <c r="NX11" s="54" t="s">
        <v>2533</v>
      </c>
      <c r="NY11" s="54" t="s">
        <v>2534</v>
      </c>
      <c r="NZ11" s="54" t="s">
        <v>2535</v>
      </c>
      <c r="OA11" s="54" t="s">
        <v>2536</v>
      </c>
      <c r="OB11" s="54" t="s">
        <v>2537</v>
      </c>
      <c r="OC11" s="54" t="s">
        <v>2538</v>
      </c>
      <c r="OD11" s="54" t="s">
        <v>2539</v>
      </c>
      <c r="OG11" s="54" t="s">
        <v>2540</v>
      </c>
      <c r="OH11" s="54" t="s">
        <v>2541</v>
      </c>
      <c r="OI11" s="54" t="s">
        <v>2542</v>
      </c>
      <c r="OK11" s="54" t="s">
        <v>2543</v>
      </c>
      <c r="OL11" s="54" t="s">
        <v>2544</v>
      </c>
      <c r="OM11" s="54" t="s">
        <v>2545</v>
      </c>
      <c r="ON11" s="54" t="s">
        <v>2546</v>
      </c>
      <c r="OO11" s="54" t="s">
        <v>2547</v>
      </c>
      <c r="OP11" s="54" t="s">
        <v>1262</v>
      </c>
      <c r="OQ11" s="54"/>
      <c r="OR11" s="54" t="s">
        <v>2548</v>
      </c>
      <c r="OS11" s="54" t="s">
        <v>2347</v>
      </c>
      <c r="OT11" s="54" t="s">
        <v>2549</v>
      </c>
      <c r="OU11" s="54" t="s">
        <v>2550</v>
      </c>
      <c r="OV11" s="54" t="s">
        <v>2551</v>
      </c>
      <c r="OW11" s="54" t="s">
        <v>2552</v>
      </c>
      <c r="OX11" s="54" t="s">
        <v>2553</v>
      </c>
      <c r="OY11" s="54" t="s">
        <v>2554</v>
      </c>
      <c r="OZ11" s="54" t="s">
        <v>1250</v>
      </c>
      <c r="PA11" s="54" t="s">
        <v>2555</v>
      </c>
      <c r="PB11" s="54" t="s">
        <v>2556</v>
      </c>
      <c r="PC11" s="54"/>
      <c r="PD11" s="54" t="s">
        <v>2557</v>
      </c>
      <c r="PE11" s="54" t="s">
        <v>2558</v>
      </c>
      <c r="PF11" s="54" t="s">
        <v>2559</v>
      </c>
      <c r="PG11" s="54" t="s">
        <v>2560</v>
      </c>
      <c r="PH11" s="54" t="s">
        <v>2561</v>
      </c>
      <c r="PI11" s="54" t="s">
        <v>2562</v>
      </c>
      <c r="PJ11" s="54" t="s">
        <v>2563</v>
      </c>
      <c r="PK11" s="54"/>
      <c r="PL11" s="54" t="s">
        <v>2564</v>
      </c>
      <c r="PM11" s="590" t="s">
        <v>2565</v>
      </c>
      <c r="PO11" s="635" t="s">
        <v>2566</v>
      </c>
    </row>
    <row r="12" spans="2:431">
      <c r="B12" s="342" t="s">
        <v>15</v>
      </c>
      <c r="C12" s="222"/>
      <c r="D12" s="252" t="s">
        <v>2567</v>
      </c>
      <c r="E12" s="223"/>
      <c r="G12" s="219" t="s">
        <v>2568</v>
      </c>
      <c r="I12" s="220" t="s">
        <v>2569</v>
      </c>
      <c r="K12" s="236" t="s">
        <v>2570</v>
      </c>
      <c r="M12" s="20"/>
      <c r="N12" s="20"/>
      <c r="P12" s="399" t="s">
        <v>2571</v>
      </c>
      <c r="Q12" s="31" t="s">
        <v>2572</v>
      </c>
      <c r="R12" s="33" t="s">
        <v>2573</v>
      </c>
      <c r="S12" s="33" t="s">
        <v>2574</v>
      </c>
      <c r="T12" s="20"/>
      <c r="V12" s="43">
        <v>101</v>
      </c>
      <c r="W12" s="34" t="s">
        <v>316</v>
      </c>
      <c r="X12" s="44">
        <v>160223</v>
      </c>
      <c r="Y12" s="34" t="s">
        <v>2575</v>
      </c>
      <c r="Z12" s="43" t="s">
        <v>1223</v>
      </c>
      <c r="AA12" s="34" t="s">
        <v>319</v>
      </c>
      <c r="AB12" s="34" t="s">
        <v>283</v>
      </c>
      <c r="AC12" s="34" t="s">
        <v>2576</v>
      </c>
      <c r="AD12" s="44" t="s">
        <v>320</v>
      </c>
      <c r="AE12" s="44" t="s">
        <v>321</v>
      </c>
      <c r="AF12" s="43">
        <v>101</v>
      </c>
      <c r="AG12" s="34" t="s">
        <v>316</v>
      </c>
      <c r="AH12" s="34" t="s">
        <v>322</v>
      </c>
      <c r="AI12" s="43" t="s">
        <v>323</v>
      </c>
      <c r="AJ12" s="44" t="s">
        <v>324</v>
      </c>
      <c r="AK12" s="261">
        <v>4904861</v>
      </c>
      <c r="AL12" s="44" t="s">
        <v>283</v>
      </c>
      <c r="AM12" s="44" t="s">
        <v>325</v>
      </c>
      <c r="AN12" s="262">
        <v>258026700</v>
      </c>
      <c r="AO12" s="34"/>
      <c r="AP12" s="34"/>
      <c r="AQ12" s="34"/>
      <c r="AR12" s="34"/>
      <c r="AS12" s="34"/>
      <c r="AT12" s="44" t="s">
        <v>326</v>
      </c>
      <c r="AU12" s="44"/>
      <c r="AV12" s="477" t="str">
        <f t="array" ref="AV12">_xlfn.IFS(
LEFT(Tabelas!$AI12,1)="N","DN",
LEFT(Tabelas!$AI12,1)="C","DC",
LEFT(Tabelas!$AI12,1)="L","DL",
LEFT(Tabelas!$AI12,1)="A","DA",
LEFT(Tabelas!$AI12,1)="G","DG")</f>
        <v>DN</v>
      </c>
      <c r="AW12" s="34"/>
      <c r="AX12" s="34"/>
      <c r="AY12" s="34"/>
      <c r="AZ12" s="34"/>
      <c r="BA12" s="34"/>
      <c r="BB12" s="34"/>
      <c r="BC12" s="34"/>
      <c r="BD12" s="44">
        <v>160223</v>
      </c>
      <c r="BE12" s="34" t="s">
        <v>2575</v>
      </c>
      <c r="BF12" s="43" t="s">
        <v>1223</v>
      </c>
      <c r="BG12" s="34" t="s">
        <v>319</v>
      </c>
      <c r="BH12" s="34" t="s">
        <v>283</v>
      </c>
      <c r="BI12" s="34" t="s">
        <v>2576</v>
      </c>
      <c r="BJ12" s="44" t="s">
        <v>320</v>
      </c>
      <c r="BK12" s="44" t="s">
        <v>321</v>
      </c>
      <c r="BL12" s="34"/>
      <c r="BM12" s="34"/>
      <c r="BN12" s="34"/>
      <c r="BO12" s="45" t="s">
        <v>3</v>
      </c>
      <c r="BP12" s="46" t="s">
        <v>320</v>
      </c>
      <c r="BQ12" s="47">
        <v>145</v>
      </c>
      <c r="BR12" s="48" t="s">
        <v>2577</v>
      </c>
      <c r="BS12" s="49">
        <v>110</v>
      </c>
      <c r="BT12" s="48" t="s">
        <v>2578</v>
      </c>
      <c r="BU12" s="46" t="s">
        <v>2579</v>
      </c>
      <c r="BV12" s="46" t="s">
        <v>2580</v>
      </c>
      <c r="BW12" s="46" t="s">
        <v>2581</v>
      </c>
      <c r="BX12" s="46" t="s">
        <v>2582</v>
      </c>
      <c r="BY12" s="46" t="s">
        <v>2583</v>
      </c>
      <c r="BZ12" s="46" t="s">
        <v>538</v>
      </c>
      <c r="CA12" s="46" t="s">
        <v>2584</v>
      </c>
      <c r="CB12" s="46" t="s">
        <v>2585</v>
      </c>
      <c r="CC12" s="49">
        <v>110</v>
      </c>
      <c r="CD12" s="48" t="s">
        <v>2578</v>
      </c>
      <c r="CE12" s="20"/>
      <c r="CF12" s="50" t="s">
        <v>381</v>
      </c>
      <c r="CG12" s="51" t="s">
        <v>398</v>
      </c>
      <c r="CH12" s="51" t="s">
        <v>410</v>
      </c>
      <c r="CI12" s="51" t="s">
        <v>423</v>
      </c>
      <c r="CJ12" s="51" t="s">
        <v>432</v>
      </c>
      <c r="CK12" s="51" t="s">
        <v>441</v>
      </c>
      <c r="CL12" s="51" t="s">
        <v>456</v>
      </c>
      <c r="CM12" s="51" t="s">
        <v>468</v>
      </c>
      <c r="CN12" s="51" t="s">
        <v>482</v>
      </c>
      <c r="CO12" s="51" t="s">
        <v>494</v>
      </c>
      <c r="CP12" s="51" t="s">
        <v>507</v>
      </c>
      <c r="CQ12" s="51" t="s">
        <v>523</v>
      </c>
      <c r="CR12" s="51" t="s">
        <v>536</v>
      </c>
      <c r="CS12" s="51" t="s">
        <v>552</v>
      </c>
      <c r="CT12" s="51" t="s">
        <v>571</v>
      </c>
      <c r="CU12" s="51" t="s">
        <v>580</v>
      </c>
      <c r="CV12" s="51" t="s">
        <v>589</v>
      </c>
      <c r="CW12" s="52" t="s">
        <v>601</v>
      </c>
      <c r="CX12" s="20"/>
      <c r="CY12" s="519" t="s">
        <v>2586</v>
      </c>
      <c r="CZ12" s="520" t="s">
        <v>2587</v>
      </c>
      <c r="DA12" s="595" t="str">
        <f t="shared" si="0"/>
        <v>01220 - CULTURA DE FRUTOS TROPICAIS E SUBTROPICAIS</v>
      </c>
      <c r="DC12" s="540">
        <v>604</v>
      </c>
      <c r="DD12" s="541" t="s">
        <v>487</v>
      </c>
      <c r="DE12" s="542" t="s">
        <v>277</v>
      </c>
      <c r="DF12" s="543">
        <v>0</v>
      </c>
      <c r="DG12" s="542" t="s">
        <v>350</v>
      </c>
      <c r="DH12" s="542"/>
      <c r="DI12" s="542" t="s">
        <v>351</v>
      </c>
      <c r="DJ12" s="542" t="s">
        <v>352</v>
      </c>
      <c r="DK12" s="542" t="s">
        <v>353</v>
      </c>
      <c r="DL12" s="544" t="s">
        <v>354</v>
      </c>
      <c r="DM12" s="664" t="s">
        <v>355</v>
      </c>
      <c r="DN12" s="544"/>
      <c r="DO12" s="544" t="s">
        <v>356</v>
      </c>
      <c r="DP12" s="545" t="s">
        <v>1783</v>
      </c>
      <c r="DQ12" s="545" t="s">
        <v>1784</v>
      </c>
      <c r="DR12" s="545" t="s">
        <v>1785</v>
      </c>
      <c r="DS12" s="545" t="s">
        <v>1786</v>
      </c>
      <c r="DT12" s="545" t="s">
        <v>1787</v>
      </c>
      <c r="DU12" s="545" t="s">
        <v>1788</v>
      </c>
      <c r="DV12" s="545" t="s">
        <v>1789</v>
      </c>
      <c r="DW12" s="542"/>
      <c r="DX12" s="542"/>
      <c r="DY12" s="542"/>
      <c r="DZ12" s="542"/>
      <c r="EA12" s="546">
        <v>46186</v>
      </c>
      <c r="EB12" s="547" t="s">
        <v>1790</v>
      </c>
      <c r="EC12" s="548" t="s">
        <v>1791</v>
      </c>
      <c r="ED12" s="548"/>
      <c r="EE12" s="548">
        <v>550</v>
      </c>
      <c r="EF12" s="548">
        <v>4</v>
      </c>
      <c r="EG12" s="548">
        <v>980</v>
      </c>
      <c r="EH12" s="548">
        <v>38.5</v>
      </c>
      <c r="EI12" s="548">
        <v>160.5</v>
      </c>
      <c r="EJ12" s="548">
        <v>5</v>
      </c>
      <c r="EK12" s="548">
        <v>38.799999999999997</v>
      </c>
      <c r="EL12" s="549">
        <v>68.400000000000006</v>
      </c>
      <c r="EN12" s="571">
        <v>841</v>
      </c>
      <c r="EO12" s="560" t="s">
        <v>2596</v>
      </c>
      <c r="EP12" s="560" t="s">
        <v>289</v>
      </c>
      <c r="EQ12" s="580">
        <v>383</v>
      </c>
      <c r="ER12" s="560" t="s">
        <v>2597</v>
      </c>
      <c r="ES12" s="567" t="s">
        <v>2598</v>
      </c>
      <c r="EU12" s="23" t="s">
        <v>2599</v>
      </c>
      <c r="EX12" s="54" t="s">
        <v>2600</v>
      </c>
      <c r="EY12" s="54" t="s">
        <v>1008</v>
      </c>
      <c r="EZ12" s="54" t="s">
        <v>2601</v>
      </c>
      <c r="FD12" s="54" t="s">
        <v>2362</v>
      </c>
      <c r="FH12" s="54" t="s">
        <v>2602</v>
      </c>
      <c r="FM12" s="54" t="s">
        <v>2603</v>
      </c>
      <c r="FS12" s="54" t="s">
        <v>2604</v>
      </c>
      <c r="FY12" s="54" t="s">
        <v>2605</v>
      </c>
      <c r="GC12" s="54" t="s">
        <v>2606</v>
      </c>
      <c r="GD12" s="54" t="s">
        <v>2607</v>
      </c>
      <c r="GE12" s="54" t="s">
        <v>2608</v>
      </c>
      <c r="GF12" s="54" t="s">
        <v>2609</v>
      </c>
      <c r="GG12" s="54" t="s">
        <v>2610</v>
      </c>
      <c r="GH12" s="54" t="s">
        <v>2611</v>
      </c>
      <c r="GI12" s="54" t="s">
        <v>2612</v>
      </c>
      <c r="GJ12" s="54" t="s">
        <v>2613</v>
      </c>
      <c r="GK12" s="54" t="s">
        <v>2614</v>
      </c>
      <c r="GL12" s="54" t="s">
        <v>2615</v>
      </c>
      <c r="GM12" s="54" t="s">
        <v>2432</v>
      </c>
      <c r="GN12" s="54" t="s">
        <v>2616</v>
      </c>
      <c r="GO12" s="54" t="s">
        <v>2617</v>
      </c>
      <c r="GQ12" s="54" t="s">
        <v>2618</v>
      </c>
      <c r="GR12" s="54" t="s">
        <v>2619</v>
      </c>
      <c r="GS12" s="54" t="s">
        <v>499</v>
      </c>
      <c r="GU12" s="54" t="s">
        <v>2620</v>
      </c>
      <c r="GV12" s="54" t="s">
        <v>2621</v>
      </c>
      <c r="GW12" s="54" t="s">
        <v>2622</v>
      </c>
      <c r="GX12" s="54" t="s">
        <v>2623</v>
      </c>
      <c r="GY12" s="54" t="s">
        <v>2624</v>
      </c>
      <c r="GZ12" s="54" t="s">
        <v>2625</v>
      </c>
      <c r="HA12" s="54" t="s">
        <v>2626</v>
      </c>
      <c r="HB12" s="54" t="s">
        <v>2627</v>
      </c>
      <c r="HD12" s="54" t="s">
        <v>2628</v>
      </c>
      <c r="HE12" s="54" t="s">
        <v>2629</v>
      </c>
      <c r="HF12" s="54" t="s">
        <v>2630</v>
      </c>
      <c r="HG12" s="54" t="s">
        <v>2631</v>
      </c>
      <c r="HH12" s="54" t="s">
        <v>2195</v>
      </c>
      <c r="HI12" s="54" t="s">
        <v>2632</v>
      </c>
      <c r="HK12" s="54" t="s">
        <v>2633</v>
      </c>
      <c r="HN12" s="54" t="s">
        <v>2634</v>
      </c>
      <c r="HO12" s="54" t="s">
        <v>2635</v>
      </c>
      <c r="HP12" s="54" t="s">
        <v>2636</v>
      </c>
      <c r="HR12" s="54" t="s">
        <v>2637</v>
      </c>
      <c r="HW12" s="54" t="s">
        <v>2638</v>
      </c>
      <c r="HX12" s="54" t="s">
        <v>2639</v>
      </c>
      <c r="HY12" s="54" t="s">
        <v>2640</v>
      </c>
      <c r="HZ12" s="54" t="s">
        <v>2641</v>
      </c>
      <c r="IB12" s="54" t="s">
        <v>2642</v>
      </c>
      <c r="IC12" s="54" t="s">
        <v>2643</v>
      </c>
      <c r="IH12" s="54" t="s">
        <v>2644</v>
      </c>
      <c r="II12" s="54" t="s">
        <v>2645</v>
      </c>
      <c r="IZ12" s="54" t="s">
        <v>2646</v>
      </c>
      <c r="JI12" s="54" t="s">
        <v>2647</v>
      </c>
      <c r="JJ12" s="54" t="s">
        <v>2648</v>
      </c>
      <c r="JK12" s="54" t="s">
        <v>2649</v>
      </c>
      <c r="JL12" s="54" t="s">
        <v>2650</v>
      </c>
      <c r="JM12" s="54" t="s">
        <v>2492</v>
      </c>
      <c r="JN12" s="54" t="s">
        <v>2651</v>
      </c>
      <c r="JO12" s="54" t="s">
        <v>1355</v>
      </c>
      <c r="JQ12" s="54" t="s">
        <v>2652</v>
      </c>
      <c r="JR12" s="54" t="s">
        <v>2653</v>
      </c>
      <c r="JS12" s="54" t="s">
        <v>2654</v>
      </c>
      <c r="JT12" s="54" t="s">
        <v>2655</v>
      </c>
      <c r="JU12" s="54" t="s">
        <v>2656</v>
      </c>
      <c r="JV12" s="54" t="s">
        <v>2657</v>
      </c>
      <c r="JW12" s="54" t="s">
        <v>2658</v>
      </c>
      <c r="KB12" s="54" t="s">
        <v>2659</v>
      </c>
      <c r="KE12" s="54" t="s">
        <v>2660</v>
      </c>
      <c r="KK12" s="54" t="s">
        <v>2661</v>
      </c>
      <c r="KL12" s="54" t="s">
        <v>2662</v>
      </c>
      <c r="KM12" s="54" t="s">
        <v>2663</v>
      </c>
      <c r="KR12" s="54" t="s">
        <v>2664</v>
      </c>
      <c r="KS12" s="54" t="s">
        <v>2665</v>
      </c>
      <c r="KT12" s="54" t="s">
        <v>2666</v>
      </c>
      <c r="KU12" s="54" t="s">
        <v>2667</v>
      </c>
      <c r="KX12" s="54" t="s">
        <v>2668</v>
      </c>
      <c r="KZ12" s="54" t="s">
        <v>2669</v>
      </c>
      <c r="LR12" s="54" t="s">
        <v>1830</v>
      </c>
      <c r="LS12" s="54" t="s">
        <v>2670</v>
      </c>
      <c r="LT12" s="54" t="s">
        <v>2671</v>
      </c>
      <c r="LV12" s="54" t="s">
        <v>2672</v>
      </c>
      <c r="LW12" s="54" t="s">
        <v>2673</v>
      </c>
      <c r="LX12" s="54" t="s">
        <v>2674</v>
      </c>
      <c r="LZ12" s="54" t="s">
        <v>2675</v>
      </c>
      <c r="MA12" s="54" t="s">
        <v>2676</v>
      </c>
      <c r="MB12" s="54" t="s">
        <v>2677</v>
      </c>
      <c r="ME12" s="54" t="s">
        <v>2678</v>
      </c>
      <c r="MH12" s="54" t="s">
        <v>2679</v>
      </c>
      <c r="MI12" s="54" t="s">
        <v>2680</v>
      </c>
      <c r="MJ12" s="54" t="s">
        <v>1086</v>
      </c>
      <c r="MW12" s="54" t="s">
        <v>2681</v>
      </c>
      <c r="MX12" s="54" t="s">
        <v>2682</v>
      </c>
      <c r="MZ12" s="54" t="s">
        <v>2683</v>
      </c>
      <c r="NB12" s="54" t="s">
        <v>2684</v>
      </c>
      <c r="NC12" s="589" t="s">
        <v>2685</v>
      </c>
      <c r="NM12" s="54" t="s">
        <v>2686</v>
      </c>
      <c r="NR12" s="54" t="s">
        <v>2687</v>
      </c>
      <c r="NS12" s="54" t="s">
        <v>2688</v>
      </c>
      <c r="NT12" s="54" t="s">
        <v>2486</v>
      </c>
      <c r="NU12" s="54" t="s">
        <v>2689</v>
      </c>
      <c r="NV12" s="54" t="s">
        <v>1995</v>
      </c>
      <c r="NW12" s="54" t="s">
        <v>2690</v>
      </c>
      <c r="NX12" s="54" t="s">
        <v>2691</v>
      </c>
      <c r="NY12" s="54" t="s">
        <v>2692</v>
      </c>
      <c r="NZ12" s="54" t="s">
        <v>2693</v>
      </c>
      <c r="OA12" s="54" t="s">
        <v>2694</v>
      </c>
      <c r="OB12" s="54" t="s">
        <v>1825</v>
      </c>
      <c r="OC12" s="54" t="s">
        <v>2695</v>
      </c>
      <c r="OD12" s="54" t="s">
        <v>2696</v>
      </c>
      <c r="OG12" s="54" t="s">
        <v>2697</v>
      </c>
      <c r="OI12" s="54" t="s">
        <v>2698</v>
      </c>
      <c r="OK12" s="54" t="s">
        <v>2699</v>
      </c>
      <c r="OM12" s="54" t="s">
        <v>2700</v>
      </c>
      <c r="ON12" s="54" t="s">
        <v>2701</v>
      </c>
      <c r="OO12" s="54" t="s">
        <v>2702</v>
      </c>
      <c r="OP12" s="54" t="s">
        <v>2703</v>
      </c>
      <c r="OQ12" s="54"/>
      <c r="OR12" s="54" t="s">
        <v>2704</v>
      </c>
      <c r="OS12" s="54" t="s">
        <v>2705</v>
      </c>
      <c r="OT12" s="54" t="s">
        <v>2706</v>
      </c>
      <c r="OU12" s="54" t="s">
        <v>2707</v>
      </c>
      <c r="OV12" s="54" t="s">
        <v>598</v>
      </c>
      <c r="OW12" s="54"/>
      <c r="OX12" s="54"/>
      <c r="OY12" s="54" t="s">
        <v>2708</v>
      </c>
      <c r="OZ12" s="54" t="s">
        <v>2709</v>
      </c>
      <c r="PA12" s="54"/>
      <c r="PB12" s="54" t="s">
        <v>2710</v>
      </c>
      <c r="PC12" s="54"/>
      <c r="PD12" s="54" t="s">
        <v>2711</v>
      </c>
      <c r="PE12" s="54" t="s">
        <v>2712</v>
      </c>
      <c r="PF12" s="54" t="s">
        <v>2713</v>
      </c>
      <c r="PG12" s="54" t="s">
        <v>2714</v>
      </c>
      <c r="PH12" s="54" t="s">
        <v>610</v>
      </c>
      <c r="PI12" s="54"/>
      <c r="PJ12" s="54" t="s">
        <v>2715</v>
      </c>
      <c r="PK12" s="54"/>
      <c r="PL12" s="54" t="s">
        <v>2716</v>
      </c>
      <c r="PM12" s="590" t="s">
        <v>2717</v>
      </c>
      <c r="PO12" s="635" t="s">
        <v>2718</v>
      </c>
    </row>
    <row r="13" spans="2:431">
      <c r="B13" s="343" t="s">
        <v>19</v>
      </c>
      <c r="C13" s="41"/>
      <c r="D13" s="253" t="s">
        <v>20</v>
      </c>
      <c r="E13" s="215"/>
      <c r="G13" s="219" t="s">
        <v>2719</v>
      </c>
      <c r="I13" s="220" t="s">
        <v>2720</v>
      </c>
      <c r="K13" s="236" t="s">
        <v>2721</v>
      </c>
      <c r="M13" s="20"/>
      <c r="N13" s="20"/>
      <c r="P13" s="399" t="s">
        <v>2722</v>
      </c>
      <c r="Q13" s="31" t="s">
        <v>2723</v>
      </c>
      <c r="R13" s="33" t="s">
        <v>2724</v>
      </c>
      <c r="S13" s="20" t="s">
        <v>2725</v>
      </c>
      <c r="T13" s="20"/>
      <c r="V13" s="43">
        <v>101</v>
      </c>
      <c r="W13" s="34" t="s">
        <v>316</v>
      </c>
      <c r="X13" s="44">
        <v>160224</v>
      </c>
      <c r="Y13" s="34" t="s">
        <v>2726</v>
      </c>
      <c r="Z13" s="43" t="s">
        <v>318</v>
      </c>
      <c r="AA13" s="34" t="s">
        <v>319</v>
      </c>
      <c r="AB13" s="34" t="s">
        <v>283</v>
      </c>
      <c r="AC13" s="34" t="s">
        <v>2727</v>
      </c>
      <c r="AD13" s="44" t="s">
        <v>320</v>
      </c>
      <c r="AE13" s="44" t="s">
        <v>321</v>
      </c>
      <c r="AF13" s="43">
        <v>101</v>
      </c>
      <c r="AG13" s="34" t="s">
        <v>316</v>
      </c>
      <c r="AH13" s="34" t="s">
        <v>322</v>
      </c>
      <c r="AI13" s="43" t="s">
        <v>323</v>
      </c>
      <c r="AJ13" s="44" t="s">
        <v>324</v>
      </c>
      <c r="AK13" s="261">
        <v>4904861</v>
      </c>
      <c r="AL13" s="44" t="s">
        <v>283</v>
      </c>
      <c r="AM13" s="44" t="s">
        <v>325</v>
      </c>
      <c r="AN13" s="262">
        <v>258026700</v>
      </c>
      <c r="AO13" s="34"/>
      <c r="AP13" s="34"/>
      <c r="AQ13" s="34"/>
      <c r="AR13" s="34"/>
      <c r="AS13" s="34"/>
      <c r="AT13" s="44" t="s">
        <v>326</v>
      </c>
      <c r="AU13" s="44"/>
      <c r="AV13" s="477" t="str">
        <f t="array" ref="AV13">_xlfn.IFS(
LEFT(Tabelas!$AI13,1)="N","DN",
LEFT(Tabelas!$AI13,1)="C","DC",
LEFT(Tabelas!$AI13,1)="L","DL",
LEFT(Tabelas!$AI13,1)="A","DA",
LEFT(Tabelas!$AI13,1)="G","DG")</f>
        <v>DN</v>
      </c>
      <c r="AW13" s="34"/>
      <c r="AX13" s="34"/>
      <c r="AY13" s="34"/>
      <c r="AZ13" s="34"/>
      <c r="BA13" s="34"/>
      <c r="BB13" s="34"/>
      <c r="BC13" s="34"/>
      <c r="BD13" s="44">
        <v>160224</v>
      </c>
      <c r="BE13" s="34" t="s">
        <v>2726</v>
      </c>
      <c r="BF13" s="43" t="s">
        <v>318</v>
      </c>
      <c r="BG13" s="34" t="s">
        <v>319</v>
      </c>
      <c r="BH13" s="34" t="s">
        <v>283</v>
      </c>
      <c r="BI13" s="34" t="s">
        <v>2727</v>
      </c>
      <c r="BJ13" s="44" t="s">
        <v>320</v>
      </c>
      <c r="BK13" s="44" t="s">
        <v>321</v>
      </c>
      <c r="BL13" s="34"/>
      <c r="BM13" s="34"/>
      <c r="BN13" s="34"/>
      <c r="BO13" s="45" t="s">
        <v>3</v>
      </c>
      <c r="BP13" s="46" t="s">
        <v>320</v>
      </c>
      <c r="BQ13" s="47">
        <v>154</v>
      </c>
      <c r="BR13" s="48" t="s">
        <v>2728</v>
      </c>
      <c r="BS13" s="49">
        <v>111</v>
      </c>
      <c r="BT13" s="48" t="s">
        <v>2729</v>
      </c>
      <c r="BU13" s="46" t="s">
        <v>2730</v>
      </c>
      <c r="BV13" s="46" t="s">
        <v>2731</v>
      </c>
      <c r="BW13" s="46" t="s">
        <v>2732</v>
      </c>
      <c r="BX13" s="46" t="s">
        <v>2733</v>
      </c>
      <c r="BY13" s="46" t="s">
        <v>2734</v>
      </c>
      <c r="BZ13" s="46" t="s">
        <v>539</v>
      </c>
      <c r="CA13" s="46" t="s">
        <v>2735</v>
      </c>
      <c r="CB13" s="46" t="s">
        <v>2736</v>
      </c>
      <c r="CC13" s="49">
        <v>111</v>
      </c>
      <c r="CD13" s="48" t="s">
        <v>2729</v>
      </c>
      <c r="CE13" s="20"/>
      <c r="CF13" s="50" t="s">
        <v>382</v>
      </c>
      <c r="CG13" s="51" t="s">
        <v>399</v>
      </c>
      <c r="CH13" s="51" t="s">
        <v>411</v>
      </c>
      <c r="CI13" s="51" t="s">
        <v>424</v>
      </c>
      <c r="CJ13" s="51" t="s">
        <v>433</v>
      </c>
      <c r="CK13" s="51" t="s">
        <v>442</v>
      </c>
      <c r="CL13" s="51" t="s">
        <v>457</v>
      </c>
      <c r="CM13" s="51" t="s">
        <v>469</v>
      </c>
      <c r="CN13" s="51" t="s">
        <v>483</v>
      </c>
      <c r="CO13" s="51" t="s">
        <v>495</v>
      </c>
      <c r="CP13" s="51" t="s">
        <v>508</v>
      </c>
      <c r="CQ13" s="51" t="s">
        <v>524</v>
      </c>
      <c r="CR13" s="51" t="s">
        <v>537</v>
      </c>
      <c r="CS13" s="51" t="s">
        <v>553</v>
      </c>
      <c r="CT13" s="51" t="s">
        <v>572</v>
      </c>
      <c r="CU13" s="51"/>
      <c r="CV13" s="51" t="s">
        <v>590</v>
      </c>
      <c r="CW13" s="52" t="s">
        <v>602</v>
      </c>
      <c r="CX13" s="20"/>
      <c r="CY13" s="519" t="s">
        <v>2737</v>
      </c>
      <c r="CZ13" s="520" t="s">
        <v>2738</v>
      </c>
      <c r="DA13" s="595" t="str">
        <f t="shared" si="0"/>
        <v>01230 - CULTURA DE CITRINOS</v>
      </c>
      <c r="DC13" s="739" t="s">
        <v>13964</v>
      </c>
      <c r="DD13" s="743" t="s">
        <v>375</v>
      </c>
      <c r="DE13" s="745" t="s">
        <v>268</v>
      </c>
      <c r="DF13" s="745"/>
      <c r="DG13" s="542" t="s">
        <v>350</v>
      </c>
      <c r="DH13" s="542"/>
      <c r="DI13" s="542" t="s">
        <v>351</v>
      </c>
      <c r="DJ13" s="542" t="s">
        <v>352</v>
      </c>
      <c r="DK13" s="542" t="s">
        <v>353</v>
      </c>
      <c r="DL13" s="544" t="s">
        <v>354</v>
      </c>
      <c r="DM13" s="664" t="s">
        <v>355</v>
      </c>
      <c r="DN13" s="745"/>
      <c r="DO13" s="745"/>
      <c r="DP13" s="745"/>
      <c r="DQ13" s="745"/>
      <c r="DR13" s="745"/>
      <c r="DS13" s="745"/>
      <c r="DT13" s="745"/>
      <c r="DU13" s="745"/>
      <c r="DV13" s="745"/>
      <c r="DW13" s="745"/>
      <c r="DX13" s="745"/>
      <c r="DY13" s="745"/>
      <c r="DZ13" s="745"/>
      <c r="EA13" s="745"/>
      <c r="EB13" s="745"/>
      <c r="EC13" s="745"/>
      <c r="ED13" s="745"/>
      <c r="EE13" s="745"/>
      <c r="EF13" s="745"/>
      <c r="EG13" s="745"/>
      <c r="EH13" s="745"/>
      <c r="EI13" s="745"/>
      <c r="EJ13" s="745"/>
      <c r="EK13" s="745"/>
      <c r="EL13" s="753"/>
      <c r="EN13" s="572">
        <v>876</v>
      </c>
      <c r="EO13" s="561" t="s">
        <v>2742</v>
      </c>
      <c r="EP13" s="561" t="s">
        <v>289</v>
      </c>
      <c r="EQ13" s="576">
        <v>341</v>
      </c>
      <c r="ER13" s="561" t="s">
        <v>2038</v>
      </c>
      <c r="ES13" s="568" t="s">
        <v>2743</v>
      </c>
      <c r="EU13" s="23" t="s">
        <v>2744</v>
      </c>
      <c r="EX13" s="54" t="s">
        <v>2745</v>
      </c>
      <c r="EY13" s="54" t="s">
        <v>2210</v>
      </c>
      <c r="EZ13" s="54" t="s">
        <v>2746</v>
      </c>
      <c r="FD13" s="54" t="s">
        <v>2747</v>
      </c>
      <c r="FH13" s="54" t="s">
        <v>2748</v>
      </c>
      <c r="FS13" s="54" t="s">
        <v>2749</v>
      </c>
      <c r="FY13" s="54" t="s">
        <v>2750</v>
      </c>
      <c r="GC13" s="54" t="s">
        <v>2751</v>
      </c>
      <c r="GD13" s="54" t="s">
        <v>2752</v>
      </c>
      <c r="GE13" s="54" t="s">
        <v>2753</v>
      </c>
      <c r="GF13" s="54" t="s">
        <v>2754</v>
      </c>
      <c r="GG13" s="54" t="s">
        <v>2755</v>
      </c>
      <c r="GH13" s="54" t="s">
        <v>2756</v>
      </c>
      <c r="GI13" s="54" t="s">
        <v>2757</v>
      </c>
      <c r="GJ13" s="54" t="s">
        <v>2758</v>
      </c>
      <c r="GK13" s="54" t="s">
        <v>2759</v>
      </c>
      <c r="GL13" s="54" t="s">
        <v>2199</v>
      </c>
      <c r="GM13" s="54" t="s">
        <v>2760</v>
      </c>
      <c r="GN13" s="54" t="s">
        <v>2761</v>
      </c>
      <c r="GO13" s="54" t="s">
        <v>2762</v>
      </c>
      <c r="GQ13" s="54" t="s">
        <v>2763</v>
      </c>
      <c r="GR13" s="54" t="s">
        <v>2764</v>
      </c>
      <c r="GS13" s="54" t="s">
        <v>2765</v>
      </c>
      <c r="GU13" s="54" t="s">
        <v>464</v>
      </c>
      <c r="GV13" s="54" t="s">
        <v>2766</v>
      </c>
      <c r="GW13" s="54" t="s">
        <v>2767</v>
      </c>
      <c r="GX13" s="54" t="s">
        <v>2768</v>
      </c>
      <c r="GY13" s="54" t="s">
        <v>422</v>
      </c>
      <c r="GZ13" s="54" t="s">
        <v>2769</v>
      </c>
      <c r="HA13" s="54" t="s">
        <v>2770</v>
      </c>
      <c r="HB13" s="54" t="s">
        <v>2771</v>
      </c>
      <c r="HD13" s="54" t="s">
        <v>2772</v>
      </c>
      <c r="HE13" s="54" t="s">
        <v>2773</v>
      </c>
      <c r="HF13" s="54" t="s">
        <v>2774</v>
      </c>
      <c r="HG13" s="54" t="s">
        <v>2775</v>
      </c>
      <c r="HH13" s="54" t="s">
        <v>2776</v>
      </c>
      <c r="HI13" s="54" t="s">
        <v>2777</v>
      </c>
      <c r="HK13" s="54" t="s">
        <v>2778</v>
      </c>
      <c r="HN13" s="54" t="s">
        <v>2779</v>
      </c>
      <c r="HO13" s="54" t="s">
        <v>2780</v>
      </c>
      <c r="HP13" s="54" t="s">
        <v>2781</v>
      </c>
      <c r="HR13" s="54" t="s">
        <v>2782</v>
      </c>
      <c r="HW13" s="54" t="s">
        <v>2783</v>
      </c>
      <c r="HX13" s="54" t="s">
        <v>2784</v>
      </c>
      <c r="IB13" s="54" t="s">
        <v>2785</v>
      </c>
      <c r="IC13" s="54" t="s">
        <v>2786</v>
      </c>
      <c r="IH13" s="54" t="s">
        <v>2787</v>
      </c>
      <c r="II13" s="54" t="s">
        <v>2788</v>
      </c>
      <c r="IZ13" s="54" t="s">
        <v>2789</v>
      </c>
      <c r="JI13" s="54" t="s">
        <v>2790</v>
      </c>
      <c r="JJ13" s="54" t="s">
        <v>2791</v>
      </c>
      <c r="JK13" s="54" t="s">
        <v>2792</v>
      </c>
      <c r="JL13" s="54" t="s">
        <v>2793</v>
      </c>
      <c r="JM13" s="54" t="s">
        <v>2794</v>
      </c>
      <c r="JN13" s="54" t="s">
        <v>2795</v>
      </c>
      <c r="JO13" s="54" t="s">
        <v>2796</v>
      </c>
      <c r="JQ13" s="54" t="s">
        <v>2797</v>
      </c>
      <c r="JR13" s="54" t="s">
        <v>2798</v>
      </c>
      <c r="JS13" s="54" t="s">
        <v>2799</v>
      </c>
      <c r="JT13" s="54" t="s">
        <v>2800</v>
      </c>
      <c r="JU13" s="54" t="s">
        <v>2801</v>
      </c>
      <c r="JV13" s="54" t="s">
        <v>2655</v>
      </c>
      <c r="JW13" s="54" t="s">
        <v>1916</v>
      </c>
      <c r="KB13" s="54" t="s">
        <v>2802</v>
      </c>
      <c r="KE13" s="54" t="s">
        <v>2803</v>
      </c>
      <c r="KK13" s="54" t="s">
        <v>2804</v>
      </c>
      <c r="KL13" s="54" t="s">
        <v>2805</v>
      </c>
      <c r="KM13" s="54" t="s">
        <v>2806</v>
      </c>
      <c r="KR13" s="54" t="s">
        <v>2807</v>
      </c>
      <c r="KS13" s="54" t="s">
        <v>2808</v>
      </c>
      <c r="KU13" s="54" t="s">
        <v>2809</v>
      </c>
      <c r="KX13" s="54" t="s">
        <v>2810</v>
      </c>
      <c r="KZ13" s="54" t="s">
        <v>2811</v>
      </c>
      <c r="LR13" s="54" t="s">
        <v>2812</v>
      </c>
      <c r="LS13" s="54" t="s">
        <v>2813</v>
      </c>
      <c r="LT13" s="54" t="s">
        <v>2814</v>
      </c>
      <c r="LV13" s="54" t="s">
        <v>2815</v>
      </c>
      <c r="LW13" s="54" t="s">
        <v>2816</v>
      </c>
      <c r="LX13" s="54" t="s">
        <v>2817</v>
      </c>
      <c r="LZ13" s="54" t="s">
        <v>2818</v>
      </c>
      <c r="MA13" s="54" t="s">
        <v>2547</v>
      </c>
      <c r="MB13" s="54" t="s">
        <v>1012</v>
      </c>
      <c r="ME13" s="54" t="s">
        <v>2819</v>
      </c>
      <c r="MH13" s="54" t="s">
        <v>2820</v>
      </c>
      <c r="MI13" s="54" t="s">
        <v>2821</v>
      </c>
      <c r="MJ13" s="54" t="s">
        <v>2822</v>
      </c>
      <c r="MW13" s="54" t="s">
        <v>2823</v>
      </c>
      <c r="MX13" s="54" t="s">
        <v>2824</v>
      </c>
      <c r="MZ13" s="54" t="s">
        <v>2825</v>
      </c>
      <c r="NB13" s="54" t="s">
        <v>2826</v>
      </c>
      <c r="NC13" s="589" t="s">
        <v>2827</v>
      </c>
      <c r="NR13" s="54" t="s">
        <v>2067</v>
      </c>
      <c r="NS13" s="54" t="s">
        <v>2828</v>
      </c>
      <c r="NT13" s="54" t="s">
        <v>2829</v>
      </c>
      <c r="NU13" s="54" t="s">
        <v>1937</v>
      </c>
      <c r="NV13" s="54" t="s">
        <v>2830</v>
      </c>
      <c r="NW13" s="54" t="s">
        <v>429</v>
      </c>
      <c r="NX13" s="54" t="s">
        <v>2831</v>
      </c>
      <c r="NY13" s="54" t="s">
        <v>2832</v>
      </c>
      <c r="NZ13" s="54" t="s">
        <v>2833</v>
      </c>
      <c r="OA13" s="54" t="s">
        <v>2834</v>
      </c>
      <c r="OB13" s="54" t="s">
        <v>413</v>
      </c>
      <c r="OC13" s="54" t="s">
        <v>2835</v>
      </c>
      <c r="OD13" s="54" t="s">
        <v>2836</v>
      </c>
      <c r="OG13" s="54" t="s">
        <v>2837</v>
      </c>
      <c r="OK13" s="54" t="s">
        <v>2838</v>
      </c>
      <c r="OM13" s="54" t="s">
        <v>2839</v>
      </c>
      <c r="ON13" s="54" t="s">
        <v>592</v>
      </c>
      <c r="OO13" s="54" t="s">
        <v>2840</v>
      </c>
      <c r="OP13" s="54" t="s">
        <v>2841</v>
      </c>
      <c r="OQ13" s="54"/>
      <c r="OR13" s="54" t="s">
        <v>2842</v>
      </c>
      <c r="OS13" s="54" t="s">
        <v>2843</v>
      </c>
      <c r="OT13" s="54" t="s">
        <v>2844</v>
      </c>
      <c r="OU13" s="54" t="s">
        <v>2845</v>
      </c>
      <c r="OV13" s="54" t="s">
        <v>2846</v>
      </c>
      <c r="OW13" s="54"/>
      <c r="OX13" s="54"/>
      <c r="OY13" s="54"/>
      <c r="OZ13" s="54" t="s">
        <v>2847</v>
      </c>
      <c r="PA13" s="54"/>
      <c r="PB13" s="54" t="s">
        <v>2848</v>
      </c>
      <c r="PC13" s="54"/>
      <c r="PD13" s="54" t="s">
        <v>2849</v>
      </c>
      <c r="PE13" s="54" t="s">
        <v>2509</v>
      </c>
      <c r="PF13" s="54" t="s">
        <v>2850</v>
      </c>
      <c r="PG13" s="54" t="s">
        <v>2851</v>
      </c>
      <c r="PH13" s="54" t="s">
        <v>2852</v>
      </c>
      <c r="PI13" s="54"/>
      <c r="PJ13" s="54" t="s">
        <v>2853</v>
      </c>
      <c r="PK13" s="54"/>
      <c r="PL13" s="54" t="s">
        <v>2854</v>
      </c>
      <c r="PM13" s="590" t="s">
        <v>2855</v>
      </c>
      <c r="PO13" s="635" t="s">
        <v>2856</v>
      </c>
    </row>
    <row r="14" spans="2:431" ht="27">
      <c r="B14" s="343" t="s">
        <v>21</v>
      </c>
      <c r="C14" s="41"/>
      <c r="D14" s="253" t="s">
        <v>22</v>
      </c>
      <c r="E14" s="215"/>
      <c r="G14" s="219" t="s">
        <v>2857</v>
      </c>
      <c r="I14" s="220" t="s">
        <v>2858</v>
      </c>
      <c r="K14" s="236" t="s">
        <v>2859</v>
      </c>
      <c r="M14" s="20"/>
      <c r="N14" s="20"/>
      <c r="P14" s="400" t="s">
        <v>2860</v>
      </c>
      <c r="Q14" s="31" t="s">
        <v>2861</v>
      </c>
      <c r="R14" s="33" t="s">
        <v>2862</v>
      </c>
      <c r="S14" s="64" t="s">
        <v>2863</v>
      </c>
      <c r="T14" s="20"/>
      <c r="V14" s="43">
        <v>101</v>
      </c>
      <c r="W14" s="34" t="s">
        <v>316</v>
      </c>
      <c r="X14" s="44">
        <v>160225</v>
      </c>
      <c r="Y14" s="34" t="s">
        <v>2864</v>
      </c>
      <c r="Z14" s="43" t="s">
        <v>318</v>
      </c>
      <c r="AA14" s="34" t="s">
        <v>319</v>
      </c>
      <c r="AB14" s="34" t="s">
        <v>283</v>
      </c>
      <c r="AC14" s="34" t="s">
        <v>2865</v>
      </c>
      <c r="AD14" s="44" t="s">
        <v>320</v>
      </c>
      <c r="AE14" s="44" t="s">
        <v>321</v>
      </c>
      <c r="AF14" s="43">
        <v>101</v>
      </c>
      <c r="AG14" s="34" t="s">
        <v>316</v>
      </c>
      <c r="AH14" s="34" t="s">
        <v>322</v>
      </c>
      <c r="AI14" s="43" t="s">
        <v>323</v>
      </c>
      <c r="AJ14" s="44" t="s">
        <v>324</v>
      </c>
      <c r="AK14" s="261">
        <v>4904861</v>
      </c>
      <c r="AL14" s="44" t="s">
        <v>283</v>
      </c>
      <c r="AM14" s="44" t="s">
        <v>325</v>
      </c>
      <c r="AN14" s="262">
        <v>258026700</v>
      </c>
      <c r="AO14" s="34"/>
      <c r="AP14" s="34"/>
      <c r="AQ14" s="34"/>
      <c r="AR14" s="34"/>
      <c r="AS14" s="34"/>
      <c r="AT14" s="44" t="s">
        <v>326</v>
      </c>
      <c r="AU14" s="44"/>
      <c r="AV14" s="477" t="str">
        <f t="array" ref="AV14">_xlfn.IFS(
LEFT(Tabelas!$AI14,1)="N","DN",
LEFT(Tabelas!$AI14,1)="C","DC",
LEFT(Tabelas!$AI14,1)="L","DL",
LEFT(Tabelas!$AI14,1)="A","DA",
LEFT(Tabelas!$AI14,1)="G","DG")</f>
        <v>DN</v>
      </c>
      <c r="AW14" s="34"/>
      <c r="AX14" s="34"/>
      <c r="AY14" s="34"/>
      <c r="AZ14" s="34"/>
      <c r="BA14" s="34"/>
      <c r="BB14" s="34"/>
      <c r="BC14" s="34"/>
      <c r="BD14" s="44">
        <v>160225</v>
      </c>
      <c r="BE14" s="34" t="s">
        <v>2864</v>
      </c>
      <c r="BF14" s="43" t="s">
        <v>318</v>
      </c>
      <c r="BG14" s="34" t="s">
        <v>319</v>
      </c>
      <c r="BH14" s="34" t="s">
        <v>283</v>
      </c>
      <c r="BI14" s="34" t="s">
        <v>2865</v>
      </c>
      <c r="BJ14" s="44" t="s">
        <v>320</v>
      </c>
      <c r="BK14" s="44" t="s">
        <v>321</v>
      </c>
      <c r="BL14" s="34"/>
      <c r="BM14" s="34"/>
      <c r="BN14" s="34"/>
      <c r="BO14" s="57" t="s">
        <v>3</v>
      </c>
      <c r="BP14" s="58" t="s">
        <v>320</v>
      </c>
      <c r="BQ14" s="59">
        <v>149</v>
      </c>
      <c r="BR14" s="60" t="s">
        <v>2866</v>
      </c>
      <c r="BS14" s="61">
        <v>112</v>
      </c>
      <c r="BT14" s="60" t="s">
        <v>2867</v>
      </c>
      <c r="BU14" s="58" t="s">
        <v>2868</v>
      </c>
      <c r="BV14" s="58" t="s">
        <v>2869</v>
      </c>
      <c r="BW14" s="58" t="s">
        <v>2870</v>
      </c>
      <c r="BX14" s="58" t="s">
        <v>2871</v>
      </c>
      <c r="BY14" s="58" t="s">
        <v>2872</v>
      </c>
      <c r="BZ14" s="58" t="s">
        <v>543</v>
      </c>
      <c r="CA14" s="58" t="s">
        <v>2873</v>
      </c>
      <c r="CB14" s="58" t="s">
        <v>2874</v>
      </c>
      <c r="CC14" s="61">
        <v>112</v>
      </c>
      <c r="CD14" s="60" t="s">
        <v>2867</v>
      </c>
      <c r="CE14" s="20"/>
      <c r="CF14" s="50" t="s">
        <v>383</v>
      </c>
      <c r="CG14" s="51" t="s">
        <v>400</v>
      </c>
      <c r="CH14" s="51" t="s">
        <v>412</v>
      </c>
      <c r="CI14" s="51" t="s">
        <v>425</v>
      </c>
      <c r="CJ14" s="51"/>
      <c r="CK14" s="51" t="s">
        <v>443</v>
      </c>
      <c r="CL14" s="51" t="s">
        <v>458</v>
      </c>
      <c r="CM14" s="51" t="s">
        <v>470</v>
      </c>
      <c r="CN14" s="51" t="s">
        <v>484</v>
      </c>
      <c r="CO14" s="51" t="s">
        <v>496</v>
      </c>
      <c r="CP14" s="51" t="s">
        <v>509</v>
      </c>
      <c r="CQ14" s="51" t="s">
        <v>525</v>
      </c>
      <c r="CR14" s="51" t="s">
        <v>280</v>
      </c>
      <c r="CS14" s="51" t="s">
        <v>554</v>
      </c>
      <c r="CT14" s="51" t="s">
        <v>282</v>
      </c>
      <c r="CU14" s="51"/>
      <c r="CV14" s="51" t="s">
        <v>591</v>
      </c>
      <c r="CW14" s="52" t="s">
        <v>603</v>
      </c>
      <c r="CX14" s="20"/>
      <c r="CY14" s="519" t="s">
        <v>2875</v>
      </c>
      <c r="CZ14" s="520" t="s">
        <v>2876</v>
      </c>
      <c r="DA14" s="595" t="str">
        <f t="shared" si="0"/>
        <v>01240 - CULTURA DE POMÓIDEAS E PRUNÓIDEAS</v>
      </c>
      <c r="DC14" s="550">
        <v>613</v>
      </c>
      <c r="DD14" s="541" t="s">
        <v>488</v>
      </c>
      <c r="DE14" s="542" t="s">
        <v>277</v>
      </c>
      <c r="DF14" s="543">
        <v>0</v>
      </c>
      <c r="DG14" s="542" t="s">
        <v>350</v>
      </c>
      <c r="DH14" s="542"/>
      <c r="DI14" s="542" t="s">
        <v>351</v>
      </c>
      <c r="DJ14" s="542" t="s">
        <v>352</v>
      </c>
      <c r="DK14" s="542" t="s">
        <v>353</v>
      </c>
      <c r="DL14" s="544" t="s">
        <v>354</v>
      </c>
      <c r="DM14" s="664" t="s">
        <v>355</v>
      </c>
      <c r="DN14" s="544"/>
      <c r="DO14" s="544" t="s">
        <v>356</v>
      </c>
      <c r="DP14" s="545" t="s">
        <v>1783</v>
      </c>
      <c r="DQ14" s="545" t="s">
        <v>1784</v>
      </c>
      <c r="DR14" s="545" t="s">
        <v>1785</v>
      </c>
      <c r="DS14" s="545" t="s">
        <v>1786</v>
      </c>
      <c r="DT14" s="545" t="s">
        <v>1787</v>
      </c>
      <c r="DU14" s="545" t="s">
        <v>1788</v>
      </c>
      <c r="DV14" s="545" t="s">
        <v>1789</v>
      </c>
      <c r="DW14" s="542"/>
      <c r="DX14" s="542"/>
      <c r="DY14" s="542"/>
      <c r="DZ14" s="542"/>
      <c r="EA14" s="546" t="s">
        <v>1238</v>
      </c>
      <c r="EB14" s="547" t="s">
        <v>2033</v>
      </c>
      <c r="EC14" s="548" t="s">
        <v>2034</v>
      </c>
      <c r="ED14" s="548"/>
      <c r="EE14" s="548" t="s">
        <v>2035</v>
      </c>
      <c r="EF14" s="548">
        <v>4.3</v>
      </c>
      <c r="EG14" s="548" t="s">
        <v>2036</v>
      </c>
      <c r="EH14" s="548">
        <v>42.1</v>
      </c>
      <c r="EI14" s="548">
        <v>176.1</v>
      </c>
      <c r="EJ14" s="548">
        <v>6</v>
      </c>
      <c r="EK14" s="548">
        <v>66.099999999999994</v>
      </c>
      <c r="EL14" s="549">
        <v>74.5</v>
      </c>
      <c r="EN14" s="571">
        <v>922</v>
      </c>
      <c r="EO14" s="560" t="s">
        <v>2881</v>
      </c>
      <c r="EP14" s="560" t="s">
        <v>370</v>
      </c>
      <c r="EQ14" s="580">
        <v>500</v>
      </c>
      <c r="ER14" s="560" t="s">
        <v>966</v>
      </c>
      <c r="ES14" s="567" t="s">
        <v>2882</v>
      </c>
      <c r="EU14" s="23" t="s">
        <v>2883</v>
      </c>
      <c r="EX14" s="54" t="s">
        <v>2884</v>
      </c>
      <c r="EY14" s="54" t="s">
        <v>2885</v>
      </c>
      <c r="EZ14" s="54" t="s">
        <v>2886</v>
      </c>
      <c r="FD14" s="54" t="s">
        <v>2887</v>
      </c>
      <c r="FH14" s="54" t="s">
        <v>2888</v>
      </c>
      <c r="FS14" s="54" t="s">
        <v>2889</v>
      </c>
      <c r="FY14" s="54" t="s">
        <v>2890</v>
      </c>
      <c r="GC14" s="54" t="s">
        <v>2891</v>
      </c>
      <c r="GD14" s="54" t="s">
        <v>2892</v>
      </c>
      <c r="GE14" s="54" t="s">
        <v>2893</v>
      </c>
      <c r="GF14" s="54" t="s">
        <v>2894</v>
      </c>
      <c r="GG14" s="54" t="s">
        <v>2895</v>
      </c>
      <c r="GI14" s="54" t="s">
        <v>2896</v>
      </c>
      <c r="GJ14" s="54" t="s">
        <v>2138</v>
      </c>
      <c r="GK14" s="54" t="s">
        <v>2897</v>
      </c>
      <c r="GL14" s="54" t="s">
        <v>2898</v>
      </c>
      <c r="GM14" s="54" t="s">
        <v>2899</v>
      </c>
      <c r="GN14" s="54" t="s">
        <v>2900</v>
      </c>
      <c r="GO14" s="54" t="s">
        <v>2901</v>
      </c>
      <c r="GQ14" s="54" t="s">
        <v>2902</v>
      </c>
      <c r="GR14" s="54" t="s">
        <v>2903</v>
      </c>
      <c r="GS14" s="54" t="s">
        <v>2904</v>
      </c>
      <c r="GU14" s="54" t="s">
        <v>2905</v>
      </c>
      <c r="GV14" s="54" t="s">
        <v>2906</v>
      </c>
      <c r="GW14" s="54" t="s">
        <v>2907</v>
      </c>
      <c r="GX14" s="54" t="s">
        <v>2908</v>
      </c>
      <c r="GY14" s="54" t="s">
        <v>2909</v>
      </c>
      <c r="GZ14" s="54" t="s">
        <v>2910</v>
      </c>
      <c r="HA14" s="54" t="s">
        <v>2911</v>
      </c>
      <c r="HB14" s="54" t="s">
        <v>2912</v>
      </c>
      <c r="HD14" s="54" t="s">
        <v>2913</v>
      </c>
      <c r="HE14" s="54" t="s">
        <v>2914</v>
      </c>
      <c r="HF14" s="54" t="s">
        <v>2915</v>
      </c>
      <c r="HG14" s="54" t="s">
        <v>2916</v>
      </c>
      <c r="HH14" s="54" t="s">
        <v>2917</v>
      </c>
      <c r="HK14" s="54" t="s">
        <v>2918</v>
      </c>
      <c r="HN14" s="54" t="s">
        <v>2919</v>
      </c>
      <c r="HO14" s="54" t="s">
        <v>2920</v>
      </c>
      <c r="HP14" s="54" t="s">
        <v>2921</v>
      </c>
      <c r="HR14" s="54" t="s">
        <v>2922</v>
      </c>
      <c r="HW14" s="54" t="s">
        <v>2923</v>
      </c>
      <c r="HX14" s="54" t="s">
        <v>2924</v>
      </c>
      <c r="IB14" s="54" t="s">
        <v>2925</v>
      </c>
      <c r="IC14" s="54" t="s">
        <v>2926</v>
      </c>
      <c r="II14" s="54" t="s">
        <v>2927</v>
      </c>
      <c r="JI14" s="54" t="s">
        <v>2928</v>
      </c>
      <c r="JJ14" s="54" t="s">
        <v>2929</v>
      </c>
      <c r="JK14" s="54" t="s">
        <v>2930</v>
      </c>
      <c r="JL14" s="54" t="s">
        <v>2931</v>
      </c>
      <c r="JM14" s="54" t="s">
        <v>2932</v>
      </c>
      <c r="JN14" s="54" t="s">
        <v>2933</v>
      </c>
      <c r="JO14" s="54" t="s">
        <v>2934</v>
      </c>
      <c r="JQ14" s="54" t="s">
        <v>2935</v>
      </c>
      <c r="JR14" s="54" t="s">
        <v>2936</v>
      </c>
      <c r="JS14" s="54" t="s">
        <v>2937</v>
      </c>
      <c r="JT14" s="54" t="s">
        <v>2938</v>
      </c>
      <c r="JU14" s="54" t="s">
        <v>2939</v>
      </c>
      <c r="JV14" s="54" t="s">
        <v>2940</v>
      </c>
      <c r="JW14" s="54" t="s">
        <v>2941</v>
      </c>
      <c r="KB14" s="54" t="s">
        <v>2942</v>
      </c>
      <c r="KE14" s="54" t="s">
        <v>2943</v>
      </c>
      <c r="KK14" s="54" t="s">
        <v>2944</v>
      </c>
      <c r="KL14" s="54" t="s">
        <v>2945</v>
      </c>
      <c r="KM14" s="54" t="s">
        <v>2946</v>
      </c>
      <c r="KR14" s="54" t="s">
        <v>2947</v>
      </c>
      <c r="KS14" s="54" t="s">
        <v>2948</v>
      </c>
      <c r="KU14" s="54" t="s">
        <v>2949</v>
      </c>
      <c r="KX14" s="54" t="s">
        <v>2950</v>
      </c>
      <c r="KZ14" s="54" t="s">
        <v>2951</v>
      </c>
      <c r="LR14" s="54" t="s">
        <v>2952</v>
      </c>
      <c r="LS14" s="54" t="s">
        <v>2953</v>
      </c>
      <c r="LT14" s="54" t="s">
        <v>2954</v>
      </c>
      <c r="LV14" s="54" t="s">
        <v>2955</v>
      </c>
      <c r="LW14" s="54" t="s">
        <v>2956</v>
      </c>
      <c r="LX14" s="54" t="s">
        <v>2957</v>
      </c>
      <c r="LZ14" s="54" t="s">
        <v>2958</v>
      </c>
      <c r="MA14" s="54" t="s">
        <v>1830</v>
      </c>
      <c r="MB14" s="54" t="s">
        <v>2959</v>
      </c>
      <c r="ME14" s="54" t="s">
        <v>2960</v>
      </c>
      <c r="MH14" s="54" t="s">
        <v>2961</v>
      </c>
      <c r="MI14" s="54" t="s">
        <v>2962</v>
      </c>
      <c r="MJ14" s="54" t="s">
        <v>2963</v>
      </c>
      <c r="MW14" s="54" t="s">
        <v>2964</v>
      </c>
      <c r="MX14" s="54" t="s">
        <v>2965</v>
      </c>
      <c r="MZ14" s="54" t="s">
        <v>2966</v>
      </c>
      <c r="NB14" s="54" t="s">
        <v>2967</v>
      </c>
      <c r="NC14" s="589" t="s">
        <v>2968</v>
      </c>
      <c r="NR14" s="54" t="s">
        <v>2969</v>
      </c>
      <c r="NS14" s="54" t="s">
        <v>2220</v>
      </c>
      <c r="NT14" s="54" t="s">
        <v>2970</v>
      </c>
      <c r="NU14" s="54" t="s">
        <v>1271</v>
      </c>
      <c r="NV14" s="54" t="s">
        <v>2971</v>
      </c>
      <c r="NW14" s="54" t="s">
        <v>2972</v>
      </c>
      <c r="NX14" s="54" t="s">
        <v>2973</v>
      </c>
      <c r="NY14" s="54" t="s">
        <v>2974</v>
      </c>
      <c r="NZ14" s="54" t="s">
        <v>2975</v>
      </c>
      <c r="OA14" s="54" t="s">
        <v>2976</v>
      </c>
      <c r="OB14" s="54" t="s">
        <v>2977</v>
      </c>
      <c r="OC14" s="54" t="s">
        <v>2978</v>
      </c>
      <c r="OD14" s="54" t="s">
        <v>2979</v>
      </c>
      <c r="OG14" s="54" t="s">
        <v>2980</v>
      </c>
      <c r="OK14" s="54" t="s">
        <v>2981</v>
      </c>
      <c r="OM14" s="54" t="s">
        <v>2982</v>
      </c>
      <c r="ON14" s="54" t="s">
        <v>2983</v>
      </c>
      <c r="OO14" s="54" t="s">
        <v>2984</v>
      </c>
      <c r="OP14" s="54" t="s">
        <v>2985</v>
      </c>
      <c r="OQ14" s="54"/>
      <c r="OR14" s="54" t="s">
        <v>1471</v>
      </c>
      <c r="OS14" s="54" t="s">
        <v>2986</v>
      </c>
      <c r="OT14" s="54" t="s">
        <v>2987</v>
      </c>
      <c r="OU14" s="54" t="s">
        <v>2988</v>
      </c>
      <c r="OV14" s="54" t="s">
        <v>2779</v>
      </c>
      <c r="OW14" s="54"/>
      <c r="OX14" s="54"/>
      <c r="OY14" s="54"/>
      <c r="OZ14" s="54" t="s">
        <v>2989</v>
      </c>
      <c r="PA14" s="54"/>
      <c r="PB14" s="54" t="s">
        <v>2990</v>
      </c>
      <c r="PC14" s="54"/>
      <c r="PD14" s="54" t="s">
        <v>2991</v>
      </c>
      <c r="PE14" s="54" t="s">
        <v>2992</v>
      </c>
      <c r="PF14" s="54"/>
      <c r="PG14" s="54" t="s">
        <v>2993</v>
      </c>
      <c r="PH14" s="54" t="s">
        <v>2994</v>
      </c>
      <c r="PI14" s="54"/>
      <c r="PJ14" s="54" t="s">
        <v>2995</v>
      </c>
      <c r="PK14" s="54"/>
      <c r="PL14" s="54" t="s">
        <v>2996</v>
      </c>
      <c r="PM14" s="590"/>
      <c r="PO14" s="635" t="s">
        <v>2997</v>
      </c>
    </row>
    <row r="15" spans="2:431" ht="27">
      <c r="B15" s="344" t="s">
        <v>25</v>
      </c>
      <c r="C15" s="63"/>
      <c r="D15" s="254" t="s">
        <v>26</v>
      </c>
      <c r="E15" s="221"/>
      <c r="G15" s="219" t="s">
        <v>2998</v>
      </c>
      <c r="I15" s="220" t="s">
        <v>2999</v>
      </c>
      <c r="K15" s="236" t="s">
        <v>3000</v>
      </c>
      <c r="M15" s="20"/>
      <c r="N15" s="20"/>
      <c r="P15" s="400" t="s">
        <v>3001</v>
      </c>
      <c r="Q15" s="31" t="s">
        <v>3002</v>
      </c>
      <c r="R15" s="32" t="s">
        <v>3003</v>
      </c>
      <c r="S15" s="65" t="s">
        <v>3004</v>
      </c>
      <c r="T15" s="20"/>
      <c r="V15" s="43">
        <v>101</v>
      </c>
      <c r="W15" s="34" t="s">
        <v>316</v>
      </c>
      <c r="X15" s="44">
        <v>160217</v>
      </c>
      <c r="Y15" s="34" t="s">
        <v>2528</v>
      </c>
      <c r="Z15" s="43" t="s">
        <v>318</v>
      </c>
      <c r="AA15" s="34" t="s">
        <v>319</v>
      </c>
      <c r="AB15" s="34" t="s">
        <v>283</v>
      </c>
      <c r="AC15" s="34" t="s">
        <v>2528</v>
      </c>
      <c r="AD15" s="44" t="s">
        <v>320</v>
      </c>
      <c r="AE15" s="44" t="s">
        <v>321</v>
      </c>
      <c r="AF15" s="43">
        <v>101</v>
      </c>
      <c r="AG15" s="34" t="s">
        <v>316</v>
      </c>
      <c r="AH15" s="34" t="s">
        <v>322</v>
      </c>
      <c r="AI15" s="43" t="s">
        <v>323</v>
      </c>
      <c r="AJ15" s="44" t="s">
        <v>324</v>
      </c>
      <c r="AK15" s="261">
        <v>4904861</v>
      </c>
      <c r="AL15" s="44" t="s">
        <v>283</v>
      </c>
      <c r="AM15" s="44" t="s">
        <v>325</v>
      </c>
      <c r="AN15" s="262">
        <v>258026700</v>
      </c>
      <c r="AO15" s="34"/>
      <c r="AP15" s="34"/>
      <c r="AQ15" s="34"/>
      <c r="AR15" s="34"/>
      <c r="AS15" s="34"/>
      <c r="AT15" s="44" t="s">
        <v>326</v>
      </c>
      <c r="AU15" s="44"/>
      <c r="AV15" s="477" t="str">
        <f t="array" ref="AV15">_xlfn.IFS(
LEFT(Tabelas!$AI15,1)="N","DN",
LEFT(Tabelas!$AI15,1)="C","DC",
LEFT(Tabelas!$AI15,1)="L","DL",
LEFT(Tabelas!$AI15,1)="A","DA",
LEFT(Tabelas!$AI15,1)="G","DG")</f>
        <v>DN</v>
      </c>
      <c r="AW15" s="34"/>
      <c r="AX15" s="34"/>
      <c r="AY15" s="34"/>
      <c r="AZ15" s="34"/>
      <c r="BA15" s="34"/>
      <c r="BB15" s="34"/>
      <c r="BC15" s="34"/>
      <c r="BD15" s="44">
        <v>160217</v>
      </c>
      <c r="BE15" s="34" t="s">
        <v>2528</v>
      </c>
      <c r="BF15" s="43" t="s">
        <v>318</v>
      </c>
      <c r="BG15" s="34" t="s">
        <v>319</v>
      </c>
      <c r="BH15" s="34" t="s">
        <v>283</v>
      </c>
      <c r="BI15" s="34" t="s">
        <v>2528</v>
      </c>
      <c r="BJ15" s="44" t="s">
        <v>320</v>
      </c>
      <c r="BK15" s="44" t="s">
        <v>321</v>
      </c>
      <c r="BL15" s="34"/>
      <c r="BM15" s="34"/>
      <c r="BN15" s="34"/>
      <c r="BO15" s="57" t="s">
        <v>3</v>
      </c>
      <c r="BP15" s="58" t="s">
        <v>320</v>
      </c>
      <c r="BQ15" s="59">
        <v>130</v>
      </c>
      <c r="BR15" s="60" t="s">
        <v>3005</v>
      </c>
      <c r="BS15" s="61">
        <v>113</v>
      </c>
      <c r="BT15" s="60" t="s">
        <v>3006</v>
      </c>
      <c r="BU15" s="58" t="s">
        <v>3007</v>
      </c>
      <c r="BV15" s="58" t="s">
        <v>3008</v>
      </c>
      <c r="BW15" s="58" t="s">
        <v>3009</v>
      </c>
      <c r="BX15" s="58" t="s">
        <v>3010</v>
      </c>
      <c r="BY15" s="58" t="s">
        <v>3011</v>
      </c>
      <c r="BZ15" s="58" t="s">
        <v>284</v>
      </c>
      <c r="CA15" s="58" t="s">
        <v>3012</v>
      </c>
      <c r="CB15" s="58" t="s">
        <v>3013</v>
      </c>
      <c r="CC15" s="61">
        <v>113</v>
      </c>
      <c r="CD15" s="60" t="s">
        <v>3006</v>
      </c>
      <c r="CE15" s="20"/>
      <c r="CF15" s="50" t="s">
        <v>384</v>
      </c>
      <c r="CG15" s="51" t="s">
        <v>401</v>
      </c>
      <c r="CH15" s="51" t="s">
        <v>413</v>
      </c>
      <c r="CI15" s="51"/>
      <c r="CJ15" s="51"/>
      <c r="CK15" s="51" t="s">
        <v>444</v>
      </c>
      <c r="CL15" s="51" t="s">
        <v>459</v>
      </c>
      <c r="CM15" s="51" t="s">
        <v>471</v>
      </c>
      <c r="CN15" s="51" t="s">
        <v>485</v>
      </c>
      <c r="CO15" s="51" t="s">
        <v>497</v>
      </c>
      <c r="CP15" s="51" t="s">
        <v>510</v>
      </c>
      <c r="CQ15" s="51" t="s">
        <v>526</v>
      </c>
      <c r="CR15" s="51" t="s">
        <v>538</v>
      </c>
      <c r="CS15" s="51" t="s">
        <v>555</v>
      </c>
      <c r="CT15" s="51" t="s">
        <v>573</v>
      </c>
      <c r="CU15" s="51"/>
      <c r="CV15" s="51" t="s">
        <v>592</v>
      </c>
      <c r="CW15" s="52" t="s">
        <v>604</v>
      </c>
      <c r="CX15" s="20"/>
      <c r="CY15" s="519" t="s">
        <v>3014</v>
      </c>
      <c r="CZ15" s="520" t="s">
        <v>3015</v>
      </c>
      <c r="DA15" s="595" t="str">
        <f t="shared" si="0"/>
        <v>01251 - CULTURA DE FRUTOS DE CASCA RIJA</v>
      </c>
      <c r="DC15" s="739" t="s">
        <v>13964</v>
      </c>
      <c r="DD15" s="743" t="s">
        <v>336</v>
      </c>
      <c r="DE15" s="745" t="s">
        <v>273</v>
      </c>
      <c r="DF15" s="745"/>
      <c r="DG15" s="542" t="s">
        <v>350</v>
      </c>
      <c r="DH15" s="542"/>
      <c r="DI15" s="542" t="s">
        <v>351</v>
      </c>
      <c r="DJ15" s="542" t="s">
        <v>352</v>
      </c>
      <c r="DK15" s="542" t="s">
        <v>353</v>
      </c>
      <c r="DL15" s="544" t="s">
        <v>354</v>
      </c>
      <c r="DM15" s="664" t="s">
        <v>355</v>
      </c>
      <c r="DN15" s="745"/>
      <c r="DO15" s="745"/>
      <c r="DP15" s="745"/>
      <c r="DQ15" s="745"/>
      <c r="DR15" s="745"/>
      <c r="DS15" s="745"/>
      <c r="DT15" s="745"/>
      <c r="DU15" s="745"/>
      <c r="DV15" s="745"/>
      <c r="DW15" s="745"/>
      <c r="DX15" s="745"/>
      <c r="DY15" s="745"/>
      <c r="DZ15" s="745"/>
      <c r="EA15" s="745"/>
      <c r="EB15" s="745"/>
      <c r="EC15" s="745"/>
      <c r="ED15" s="745"/>
      <c r="EE15" s="745"/>
      <c r="EF15" s="745"/>
      <c r="EG15" s="745"/>
      <c r="EH15" s="745"/>
      <c r="EI15" s="745"/>
      <c r="EJ15" s="745"/>
      <c r="EK15" s="745"/>
      <c r="EL15" s="753"/>
      <c r="EN15" s="572">
        <v>930</v>
      </c>
      <c r="EO15" s="561" t="s">
        <v>3026</v>
      </c>
      <c r="EP15" s="561" t="s">
        <v>370</v>
      </c>
      <c r="EQ15" s="576">
        <v>555</v>
      </c>
      <c r="ER15" s="561" t="s">
        <v>371</v>
      </c>
      <c r="ES15" s="568" t="s">
        <v>3027</v>
      </c>
      <c r="EU15" s="23" t="s">
        <v>3028</v>
      </c>
      <c r="EY15" s="54" t="s">
        <v>3029</v>
      </c>
      <c r="FD15" s="54" t="s">
        <v>3030</v>
      </c>
      <c r="FH15" s="54" t="s">
        <v>3031</v>
      </c>
      <c r="FS15" s="54" t="s">
        <v>1929</v>
      </c>
      <c r="FY15" s="54" t="s">
        <v>3032</v>
      </c>
      <c r="GC15" s="54" t="s">
        <v>3033</v>
      </c>
      <c r="GD15" s="54" t="s">
        <v>1179</v>
      </c>
      <c r="GE15" s="54" t="s">
        <v>3034</v>
      </c>
      <c r="GF15" s="54" t="s">
        <v>3035</v>
      </c>
      <c r="GG15" s="54" t="s">
        <v>3036</v>
      </c>
      <c r="GI15" s="54" t="s">
        <v>3037</v>
      </c>
      <c r="GJ15" s="54" t="s">
        <v>3038</v>
      </c>
      <c r="GK15" s="54" t="s">
        <v>3039</v>
      </c>
      <c r="GL15" s="54" t="s">
        <v>3040</v>
      </c>
      <c r="GM15" s="54" t="s">
        <v>411</v>
      </c>
      <c r="GN15" s="54" t="s">
        <v>3041</v>
      </c>
      <c r="GO15" s="54" t="s">
        <v>3042</v>
      </c>
      <c r="GQ15" s="54" t="s">
        <v>3043</v>
      </c>
      <c r="GR15" s="54" t="s">
        <v>3044</v>
      </c>
      <c r="GS15" s="54" t="s">
        <v>3045</v>
      </c>
      <c r="GU15" s="54" t="s">
        <v>1036</v>
      </c>
      <c r="GV15" s="54" t="s">
        <v>3046</v>
      </c>
      <c r="GW15" s="54" t="s">
        <v>3047</v>
      </c>
      <c r="GX15" s="54" t="s">
        <v>3048</v>
      </c>
      <c r="GY15" s="54" t="s">
        <v>3049</v>
      </c>
      <c r="GZ15" s="54" t="s">
        <v>3050</v>
      </c>
      <c r="HB15" s="54" t="s">
        <v>3051</v>
      </c>
      <c r="HD15" s="54" t="s">
        <v>3052</v>
      </c>
      <c r="HE15" s="54" t="s">
        <v>3053</v>
      </c>
      <c r="HF15" s="54" t="s">
        <v>3054</v>
      </c>
      <c r="HG15" s="54" t="s">
        <v>3055</v>
      </c>
      <c r="HN15" s="54" t="s">
        <v>3056</v>
      </c>
      <c r="HO15" s="54" t="s">
        <v>3057</v>
      </c>
      <c r="HP15" s="54" t="s">
        <v>3058</v>
      </c>
      <c r="HR15" s="54" t="s">
        <v>3059</v>
      </c>
      <c r="HW15" s="54" t="s">
        <v>3060</v>
      </c>
      <c r="HX15" s="54" t="s">
        <v>3061</v>
      </c>
      <c r="IC15" s="54" t="s">
        <v>3062</v>
      </c>
      <c r="II15" s="54" t="s">
        <v>3063</v>
      </c>
      <c r="JJ15" s="54" t="s">
        <v>3064</v>
      </c>
      <c r="JK15" s="54" t="s">
        <v>3065</v>
      </c>
      <c r="JM15" s="54" t="s">
        <v>3066</v>
      </c>
      <c r="JN15" s="54" t="s">
        <v>3067</v>
      </c>
      <c r="JO15" s="54" t="s">
        <v>2204</v>
      </c>
      <c r="JQ15" s="54" t="s">
        <v>3068</v>
      </c>
      <c r="JR15" s="54" t="s">
        <v>3069</v>
      </c>
      <c r="JS15" s="54" t="s">
        <v>3070</v>
      </c>
      <c r="JT15" s="54" t="s">
        <v>3071</v>
      </c>
      <c r="JU15" s="54" t="s">
        <v>3072</v>
      </c>
      <c r="JV15" s="54" t="s">
        <v>2021</v>
      </c>
      <c r="JW15" s="54" t="s">
        <v>3073</v>
      </c>
      <c r="KB15" s="54" t="s">
        <v>3074</v>
      </c>
      <c r="KE15" s="54" t="s">
        <v>3075</v>
      </c>
      <c r="KK15" s="54" t="s">
        <v>3076</v>
      </c>
      <c r="KM15" s="54" t="s">
        <v>3077</v>
      </c>
      <c r="KR15" s="54" t="s">
        <v>1438</v>
      </c>
      <c r="KU15" s="54" t="s">
        <v>3078</v>
      </c>
      <c r="KX15" s="54" t="s">
        <v>3079</v>
      </c>
      <c r="KZ15" s="54" t="s">
        <v>3080</v>
      </c>
      <c r="LR15" s="54" t="s">
        <v>3081</v>
      </c>
      <c r="LS15" s="54" t="s">
        <v>3082</v>
      </c>
      <c r="LT15" s="54" t="s">
        <v>3083</v>
      </c>
      <c r="LV15" s="54" t="s">
        <v>3084</v>
      </c>
      <c r="LX15" s="54" t="s">
        <v>3085</v>
      </c>
      <c r="LZ15" s="54" t="s">
        <v>535</v>
      </c>
      <c r="MA15" s="54" t="s">
        <v>3086</v>
      </c>
      <c r="MB15" s="54" t="s">
        <v>3087</v>
      </c>
      <c r="ME15" s="589" t="s">
        <v>3088</v>
      </c>
      <c r="MH15" s="54" t="s">
        <v>3089</v>
      </c>
      <c r="MI15" s="54" t="s">
        <v>3090</v>
      </c>
      <c r="MJ15" s="54" t="s">
        <v>3091</v>
      </c>
      <c r="MW15" s="54" t="s">
        <v>3092</v>
      </c>
      <c r="MZ15" s="54" t="s">
        <v>3093</v>
      </c>
      <c r="NB15" s="54" t="s">
        <v>3094</v>
      </c>
      <c r="NR15" s="54" t="s">
        <v>3095</v>
      </c>
      <c r="NS15" s="54" t="s">
        <v>2406</v>
      </c>
      <c r="NT15" s="54" t="s">
        <v>3096</v>
      </c>
      <c r="NU15" s="54" t="s">
        <v>3097</v>
      </c>
      <c r="NV15" s="54" t="s">
        <v>3098</v>
      </c>
      <c r="NW15" s="54" t="s">
        <v>3099</v>
      </c>
      <c r="NX15" s="54" t="s">
        <v>1278</v>
      </c>
      <c r="NY15" s="54" t="s">
        <v>3100</v>
      </c>
      <c r="NZ15" s="54" t="s">
        <v>3101</v>
      </c>
      <c r="OA15" s="54" t="s">
        <v>3102</v>
      </c>
      <c r="OB15" s="54" t="s">
        <v>3103</v>
      </c>
      <c r="OD15" s="54" t="s">
        <v>3104</v>
      </c>
      <c r="OG15" s="54" t="s">
        <v>3105</v>
      </c>
      <c r="OK15" s="54" t="s">
        <v>3106</v>
      </c>
      <c r="OM15" s="54" t="s">
        <v>3107</v>
      </c>
      <c r="ON15" s="54" t="s">
        <v>3108</v>
      </c>
      <c r="OO15" s="54" t="s">
        <v>3109</v>
      </c>
      <c r="OP15" s="54" t="s">
        <v>347</v>
      </c>
      <c r="OQ15" s="54"/>
      <c r="OR15" s="54" t="s">
        <v>1475</v>
      </c>
      <c r="OS15" s="54" t="s">
        <v>3110</v>
      </c>
      <c r="OT15" s="54" t="s">
        <v>3111</v>
      </c>
      <c r="OU15" s="54" t="s">
        <v>3112</v>
      </c>
      <c r="OV15" s="54" t="s">
        <v>2185</v>
      </c>
      <c r="OW15" s="54"/>
      <c r="OX15" s="54"/>
      <c r="OY15" s="54"/>
      <c r="OZ15" s="54" t="s">
        <v>3113</v>
      </c>
      <c r="PA15" s="54"/>
      <c r="PB15" s="54" t="s">
        <v>3114</v>
      </c>
      <c r="PC15" s="54"/>
      <c r="PD15" s="54" t="s">
        <v>3115</v>
      </c>
      <c r="PE15" s="54" t="s">
        <v>3116</v>
      </c>
      <c r="PF15" s="54"/>
      <c r="PG15" s="54" t="s">
        <v>3117</v>
      </c>
      <c r="PH15" s="54" t="s">
        <v>3118</v>
      </c>
      <c r="PI15" s="54"/>
      <c r="PJ15" s="54" t="s">
        <v>3119</v>
      </c>
      <c r="PK15" s="54"/>
      <c r="PL15" s="54" t="s">
        <v>3120</v>
      </c>
      <c r="PM15" s="590"/>
      <c r="PO15" s="635" t="s">
        <v>3121</v>
      </c>
    </row>
    <row r="16" spans="2:431" ht="27">
      <c r="B16" s="224" t="s">
        <v>3122</v>
      </c>
      <c r="C16" s="214"/>
      <c r="G16" s="219" t="s">
        <v>3123</v>
      </c>
      <c r="I16" s="220" t="s">
        <v>3124</v>
      </c>
      <c r="K16" s="236" t="s">
        <v>3125</v>
      </c>
      <c r="M16" s="20"/>
      <c r="N16" s="20"/>
      <c r="P16" s="400" t="s">
        <v>3126</v>
      </c>
      <c r="Q16" s="31" t="s">
        <v>3127</v>
      </c>
      <c r="R16" s="33" t="s">
        <v>3128</v>
      </c>
      <c r="S16" s="64" t="s">
        <v>3129</v>
      </c>
      <c r="T16" s="20"/>
      <c r="V16" s="43">
        <v>101</v>
      </c>
      <c r="W16" s="34" t="s">
        <v>316</v>
      </c>
      <c r="X16" s="44">
        <v>160218</v>
      </c>
      <c r="Y16" s="34" t="s">
        <v>2688</v>
      </c>
      <c r="Z16" s="43" t="s">
        <v>318</v>
      </c>
      <c r="AA16" s="34" t="s">
        <v>319</v>
      </c>
      <c r="AB16" s="34" t="s">
        <v>283</v>
      </c>
      <c r="AC16" s="34" t="s">
        <v>2688</v>
      </c>
      <c r="AD16" s="44" t="s">
        <v>320</v>
      </c>
      <c r="AE16" s="44" t="s">
        <v>321</v>
      </c>
      <c r="AF16" s="43">
        <v>101</v>
      </c>
      <c r="AG16" s="34" t="s">
        <v>316</v>
      </c>
      <c r="AH16" s="34" t="s">
        <v>322</v>
      </c>
      <c r="AI16" s="43" t="s">
        <v>323</v>
      </c>
      <c r="AJ16" s="44" t="s">
        <v>324</v>
      </c>
      <c r="AK16" s="261">
        <v>4904861</v>
      </c>
      <c r="AL16" s="44" t="s">
        <v>283</v>
      </c>
      <c r="AM16" s="44" t="s">
        <v>325</v>
      </c>
      <c r="AN16" s="262">
        <v>258026700</v>
      </c>
      <c r="AO16" s="34"/>
      <c r="AP16" s="34"/>
      <c r="AQ16" s="34"/>
      <c r="AR16" s="34"/>
      <c r="AS16" s="34"/>
      <c r="AT16" s="44" t="s">
        <v>326</v>
      </c>
      <c r="AU16" s="44"/>
      <c r="AV16" s="477" t="str">
        <f t="array" ref="AV16">_xlfn.IFS(
LEFT(Tabelas!$AI16,1)="N","DN",
LEFT(Tabelas!$AI16,1)="C","DC",
LEFT(Tabelas!$AI16,1)="L","DL",
LEFT(Tabelas!$AI16,1)="A","DA",
LEFT(Tabelas!$AI16,1)="G","DG")</f>
        <v>DN</v>
      </c>
      <c r="AW16" s="34"/>
      <c r="AX16" s="34"/>
      <c r="AY16" s="34"/>
      <c r="AZ16" s="34"/>
      <c r="BA16" s="34"/>
      <c r="BB16" s="34"/>
      <c r="BC16" s="34"/>
      <c r="BD16" s="44">
        <v>160218</v>
      </c>
      <c r="BE16" s="34" t="s">
        <v>2688</v>
      </c>
      <c r="BF16" s="43" t="s">
        <v>318</v>
      </c>
      <c r="BG16" s="34" t="s">
        <v>319</v>
      </c>
      <c r="BH16" s="34" t="s">
        <v>283</v>
      </c>
      <c r="BI16" s="34" t="s">
        <v>2688</v>
      </c>
      <c r="BJ16" s="44" t="s">
        <v>320</v>
      </c>
      <c r="BK16" s="44" t="s">
        <v>321</v>
      </c>
      <c r="BL16" s="34"/>
      <c r="BM16" s="34"/>
      <c r="BN16" s="34"/>
      <c r="BO16" s="45" t="s">
        <v>3</v>
      </c>
      <c r="BP16" s="46" t="s">
        <v>320</v>
      </c>
      <c r="BQ16" s="47">
        <v>134</v>
      </c>
      <c r="BR16" s="48" t="s">
        <v>3130</v>
      </c>
      <c r="BS16" s="49">
        <v>114</v>
      </c>
      <c r="BT16" s="48" t="s">
        <v>3131</v>
      </c>
      <c r="BU16" s="46" t="s">
        <v>3132</v>
      </c>
      <c r="BV16" s="46" t="s">
        <v>3133</v>
      </c>
      <c r="BW16" s="46" t="s">
        <v>3134</v>
      </c>
      <c r="BX16" s="46" t="s">
        <v>3135</v>
      </c>
      <c r="BY16" s="46" t="s">
        <v>3136</v>
      </c>
      <c r="BZ16" s="46" t="s">
        <v>582</v>
      </c>
      <c r="CA16" s="46" t="s">
        <v>3137</v>
      </c>
      <c r="CB16" s="46" t="s">
        <v>3138</v>
      </c>
      <c r="CC16" s="49">
        <v>114</v>
      </c>
      <c r="CD16" s="48" t="s">
        <v>3131</v>
      </c>
      <c r="CE16" s="20"/>
      <c r="CF16" s="50" t="s">
        <v>385</v>
      </c>
      <c r="CG16" s="51" t="s">
        <v>402</v>
      </c>
      <c r="CH16" s="51" t="s">
        <v>414</v>
      </c>
      <c r="CI16" s="51"/>
      <c r="CJ16" s="51"/>
      <c r="CK16" s="51" t="s">
        <v>445</v>
      </c>
      <c r="CL16" s="51" t="s">
        <v>460</v>
      </c>
      <c r="CM16" s="51" t="s">
        <v>472</v>
      </c>
      <c r="CN16" s="51" t="s">
        <v>486</v>
      </c>
      <c r="CO16" s="51" t="s">
        <v>498</v>
      </c>
      <c r="CP16" s="51" t="s">
        <v>511</v>
      </c>
      <c r="CQ16" s="51" t="s">
        <v>279</v>
      </c>
      <c r="CR16" s="51" t="s">
        <v>539</v>
      </c>
      <c r="CS16" s="51" t="s">
        <v>556</v>
      </c>
      <c r="CT16" s="51"/>
      <c r="CU16" s="51"/>
      <c r="CV16" s="51" t="s">
        <v>284</v>
      </c>
      <c r="CW16" s="52" t="s">
        <v>605</v>
      </c>
      <c r="CX16" s="20"/>
      <c r="CY16" s="519" t="s">
        <v>3139</v>
      </c>
      <c r="CZ16" s="520" t="s">
        <v>3140</v>
      </c>
      <c r="DA16" s="595" t="str">
        <f t="shared" si="0"/>
        <v>01252 - CULTURA DE OUTROS FRUTOS EM ÁRVORES E ARBUSTOS</v>
      </c>
      <c r="DC16" s="739" t="s">
        <v>13965</v>
      </c>
      <c r="DD16" s="743" t="s">
        <v>501</v>
      </c>
      <c r="DE16" s="745" t="s">
        <v>278</v>
      </c>
      <c r="DF16" s="745"/>
      <c r="DG16" s="542" t="s">
        <v>289</v>
      </c>
      <c r="DH16" s="542"/>
      <c r="DI16" s="542" t="s">
        <v>290</v>
      </c>
      <c r="DJ16" s="542" t="s">
        <v>291</v>
      </c>
      <c r="DK16" s="542" t="s">
        <v>292</v>
      </c>
      <c r="DL16" s="542" t="s">
        <v>293</v>
      </c>
      <c r="DM16" s="664" t="s">
        <v>294</v>
      </c>
      <c r="DN16" s="745"/>
      <c r="DO16" s="745"/>
      <c r="DP16" s="745"/>
      <c r="DQ16" s="745"/>
      <c r="DR16" s="745"/>
      <c r="DS16" s="745"/>
      <c r="DT16" s="745"/>
      <c r="DU16" s="745"/>
      <c r="DV16" s="745"/>
      <c r="DW16" s="745"/>
      <c r="DX16" s="745"/>
      <c r="DY16" s="745"/>
      <c r="DZ16" s="745"/>
      <c r="EA16" s="745"/>
      <c r="EB16" s="745"/>
      <c r="EC16" s="745"/>
      <c r="ED16" s="745"/>
      <c r="EE16" s="745"/>
      <c r="EF16" s="745"/>
      <c r="EG16" s="745"/>
      <c r="EH16" s="745"/>
      <c r="EI16" s="745"/>
      <c r="EJ16" s="745"/>
      <c r="EK16" s="745"/>
      <c r="EL16" s="753"/>
      <c r="EN16" s="572">
        <v>965</v>
      </c>
      <c r="EO16" s="561" t="s">
        <v>3142</v>
      </c>
      <c r="EP16" s="561" t="s">
        <v>370</v>
      </c>
      <c r="EQ16" s="576">
        <v>556</v>
      </c>
      <c r="ER16" s="561" t="s">
        <v>3143</v>
      </c>
      <c r="ES16" s="568" t="s">
        <v>3144</v>
      </c>
      <c r="EU16" s="23" t="s">
        <v>3145</v>
      </c>
      <c r="EY16" s="54" t="s">
        <v>3146</v>
      </c>
      <c r="FD16" s="54" t="s">
        <v>3147</v>
      </c>
      <c r="FH16" s="54" t="s">
        <v>3148</v>
      </c>
      <c r="FS16" s="54" t="s">
        <v>3149</v>
      </c>
      <c r="FY16" s="54" t="s">
        <v>3150</v>
      </c>
      <c r="GC16" s="54" t="s">
        <v>3151</v>
      </c>
      <c r="GD16" s="54" t="s">
        <v>2168</v>
      </c>
      <c r="GE16" s="54" t="s">
        <v>3152</v>
      </c>
      <c r="GF16" s="54" t="s">
        <v>3153</v>
      </c>
      <c r="GG16" s="54" t="s">
        <v>3154</v>
      </c>
      <c r="GI16" s="54" t="s">
        <v>3155</v>
      </c>
      <c r="GJ16" s="54" t="s">
        <v>3156</v>
      </c>
      <c r="GK16" s="54" t="s">
        <v>3157</v>
      </c>
      <c r="GL16" s="54" t="s">
        <v>3158</v>
      </c>
      <c r="GM16" s="54" t="s">
        <v>3159</v>
      </c>
      <c r="GN16" s="54" t="s">
        <v>3160</v>
      </c>
      <c r="GO16" s="54" t="s">
        <v>429</v>
      </c>
      <c r="GQ16" s="54" t="s">
        <v>3161</v>
      </c>
      <c r="GR16" s="54" t="s">
        <v>3162</v>
      </c>
      <c r="GS16" s="54" t="s">
        <v>3163</v>
      </c>
      <c r="GU16" s="54" t="s">
        <v>3164</v>
      </c>
      <c r="GV16" s="54" t="s">
        <v>3165</v>
      </c>
      <c r="GW16" s="54" t="s">
        <v>3166</v>
      </c>
      <c r="GX16" s="54" t="s">
        <v>3167</v>
      </c>
      <c r="GY16" s="54" t="s">
        <v>3168</v>
      </c>
      <c r="GZ16" s="54" t="s">
        <v>3169</v>
      </c>
      <c r="HB16" s="54" t="s">
        <v>3170</v>
      </c>
      <c r="HD16" s="54" t="s">
        <v>3171</v>
      </c>
      <c r="HE16" s="54" t="s">
        <v>3172</v>
      </c>
      <c r="HF16" s="54" t="s">
        <v>3173</v>
      </c>
      <c r="HG16" s="54" t="s">
        <v>3174</v>
      </c>
      <c r="HN16" s="54" t="s">
        <v>3175</v>
      </c>
      <c r="HO16" s="54" t="s">
        <v>3176</v>
      </c>
      <c r="HP16" s="54" t="s">
        <v>3177</v>
      </c>
      <c r="HR16" s="54" t="s">
        <v>3178</v>
      </c>
      <c r="HX16" s="54" t="s">
        <v>3179</v>
      </c>
      <c r="II16" s="54" t="s">
        <v>3180</v>
      </c>
      <c r="JJ16" s="54" t="s">
        <v>3181</v>
      </c>
      <c r="JK16" s="54" t="s">
        <v>3182</v>
      </c>
      <c r="JM16" s="54" t="s">
        <v>3183</v>
      </c>
      <c r="JN16" s="54" t="s">
        <v>3184</v>
      </c>
      <c r="JO16" s="54" t="s">
        <v>1091</v>
      </c>
      <c r="JR16" s="54" t="s">
        <v>3185</v>
      </c>
      <c r="JS16" s="54" t="s">
        <v>3186</v>
      </c>
      <c r="JT16" s="54" t="s">
        <v>3187</v>
      </c>
      <c r="JU16" s="54" t="s">
        <v>3188</v>
      </c>
      <c r="JV16" s="54" t="s">
        <v>3189</v>
      </c>
      <c r="JW16" s="54" t="s">
        <v>3190</v>
      </c>
      <c r="KB16" s="54" t="s">
        <v>3191</v>
      </c>
      <c r="KE16" s="54" t="s">
        <v>3192</v>
      </c>
      <c r="KK16" s="54" t="s">
        <v>3193</v>
      </c>
      <c r="KR16" s="54" t="s">
        <v>3194</v>
      </c>
      <c r="KZ16" s="54" t="s">
        <v>3195</v>
      </c>
      <c r="LR16" s="54" t="s">
        <v>2771</v>
      </c>
      <c r="LS16" s="54" t="s">
        <v>3196</v>
      </c>
      <c r="LT16" s="54" t="s">
        <v>2561</v>
      </c>
      <c r="LV16" s="54" t="s">
        <v>3197</v>
      </c>
      <c r="LX16" s="54" t="s">
        <v>3198</v>
      </c>
      <c r="LZ16" s="54" t="s">
        <v>3199</v>
      </c>
      <c r="MA16" s="54" t="s">
        <v>3200</v>
      </c>
      <c r="MB16" s="54" t="s">
        <v>1556</v>
      </c>
      <c r="ME16" s="54" t="s">
        <v>3201</v>
      </c>
      <c r="MH16" s="54" t="s">
        <v>1825</v>
      </c>
      <c r="MI16" s="54" t="s">
        <v>3202</v>
      </c>
      <c r="MJ16" s="54" t="s">
        <v>3203</v>
      </c>
      <c r="MW16" s="54" t="s">
        <v>3204</v>
      </c>
      <c r="MZ16" s="54" t="s">
        <v>3205</v>
      </c>
      <c r="NR16" s="54" t="s">
        <v>3206</v>
      </c>
      <c r="NS16" s="54" t="s">
        <v>2575</v>
      </c>
      <c r="NT16" s="54" t="s">
        <v>3207</v>
      </c>
      <c r="NU16" s="54" t="s">
        <v>3208</v>
      </c>
      <c r="NV16" s="54" t="s">
        <v>3209</v>
      </c>
      <c r="NW16" s="54" t="s">
        <v>3210</v>
      </c>
      <c r="NX16" s="54" t="s">
        <v>3211</v>
      </c>
      <c r="NZ16" s="54" t="s">
        <v>3212</v>
      </c>
      <c r="OB16" s="54" t="s">
        <v>3213</v>
      </c>
      <c r="OD16" s="54" t="s">
        <v>3214</v>
      </c>
      <c r="OG16" s="54" t="s">
        <v>3215</v>
      </c>
      <c r="OK16" s="54" t="s">
        <v>3216</v>
      </c>
      <c r="OM16" s="54" t="s">
        <v>3217</v>
      </c>
      <c r="ON16" s="54" t="s">
        <v>3218</v>
      </c>
      <c r="OO16" s="54" t="s">
        <v>1984</v>
      </c>
      <c r="OP16" s="54" t="s">
        <v>3219</v>
      </c>
      <c r="OQ16" s="54"/>
      <c r="OR16" s="54" t="s">
        <v>3220</v>
      </c>
      <c r="OS16" s="54" t="s">
        <v>3221</v>
      </c>
      <c r="OT16" s="54" t="s">
        <v>3222</v>
      </c>
      <c r="OU16" s="54" t="s">
        <v>3223</v>
      </c>
      <c r="OV16" s="54" t="s">
        <v>3224</v>
      </c>
      <c r="OW16" s="54"/>
      <c r="OX16" s="54"/>
      <c r="OY16" s="54"/>
      <c r="OZ16" s="54"/>
      <c r="PA16" s="54"/>
      <c r="PB16" s="54"/>
      <c r="PC16" s="54"/>
      <c r="PD16" s="54"/>
      <c r="PE16" s="54" t="s">
        <v>3225</v>
      </c>
      <c r="PF16" s="54"/>
      <c r="PG16" s="54" t="s">
        <v>3226</v>
      </c>
      <c r="PH16" s="54" t="s">
        <v>3227</v>
      </c>
      <c r="PI16" s="54"/>
      <c r="PJ16" s="54" t="s">
        <v>3228</v>
      </c>
      <c r="PK16" s="54"/>
      <c r="PL16" s="54" t="s">
        <v>3229</v>
      </c>
      <c r="PM16" s="590"/>
      <c r="PO16" s="635" t="s">
        <v>3230</v>
      </c>
    </row>
    <row r="17" spans="2:431">
      <c r="B17" s="241" t="s">
        <v>3231</v>
      </c>
      <c r="C17" s="214"/>
      <c r="E17" s="287" t="s">
        <v>3232</v>
      </c>
      <c r="G17" s="219" t="s">
        <v>3233</v>
      </c>
      <c r="I17" s="220" t="s">
        <v>3234</v>
      </c>
      <c r="K17" s="236" t="s">
        <v>3235</v>
      </c>
      <c r="L17" s="67"/>
      <c r="M17" s="20"/>
      <c r="N17" s="20"/>
      <c r="P17" s="399" t="s">
        <v>3236</v>
      </c>
      <c r="Q17" s="31" t="s">
        <v>3237</v>
      </c>
      <c r="R17" s="33" t="s">
        <v>3238</v>
      </c>
      <c r="S17" s="20"/>
      <c r="T17" s="20"/>
      <c r="V17" s="43">
        <v>101</v>
      </c>
      <c r="W17" s="34" t="s">
        <v>316</v>
      </c>
      <c r="X17" s="44">
        <v>160220</v>
      </c>
      <c r="Y17" s="34" t="s">
        <v>2828</v>
      </c>
      <c r="Z17" s="43" t="s">
        <v>318</v>
      </c>
      <c r="AA17" s="34" t="s">
        <v>319</v>
      </c>
      <c r="AB17" s="34" t="s">
        <v>283</v>
      </c>
      <c r="AC17" s="34" t="s">
        <v>2828</v>
      </c>
      <c r="AD17" s="44" t="s">
        <v>320</v>
      </c>
      <c r="AE17" s="44" t="s">
        <v>321</v>
      </c>
      <c r="AF17" s="43">
        <v>101</v>
      </c>
      <c r="AG17" s="34" t="s">
        <v>316</v>
      </c>
      <c r="AH17" s="34" t="s">
        <v>322</v>
      </c>
      <c r="AI17" s="43" t="s">
        <v>323</v>
      </c>
      <c r="AJ17" s="44" t="s">
        <v>324</v>
      </c>
      <c r="AK17" s="261">
        <v>4904861</v>
      </c>
      <c r="AL17" s="44" t="s">
        <v>283</v>
      </c>
      <c r="AM17" s="44" t="s">
        <v>325</v>
      </c>
      <c r="AN17" s="262">
        <v>258026700</v>
      </c>
      <c r="AO17" s="34"/>
      <c r="AP17" s="34"/>
      <c r="AQ17" s="34"/>
      <c r="AR17" s="34"/>
      <c r="AS17" s="34"/>
      <c r="AT17" s="44" t="s">
        <v>326</v>
      </c>
      <c r="AU17" s="44"/>
      <c r="AV17" s="477" t="str">
        <f t="array" ref="AV17">_xlfn.IFS(
LEFT(Tabelas!$AI17,1)="N","DN",
LEFT(Tabelas!$AI17,1)="C","DC",
LEFT(Tabelas!$AI17,1)="L","DL",
LEFT(Tabelas!$AI17,1)="A","DA",
LEFT(Tabelas!$AI17,1)="G","DG")</f>
        <v>DN</v>
      </c>
      <c r="AW17" s="34"/>
      <c r="AX17" s="34"/>
      <c r="AY17" s="34"/>
      <c r="AZ17" s="34"/>
      <c r="BA17" s="34"/>
      <c r="BB17" s="34"/>
      <c r="BC17" s="34"/>
      <c r="BD17" s="44">
        <v>160220</v>
      </c>
      <c r="BE17" s="34" t="s">
        <v>2828</v>
      </c>
      <c r="BF17" s="43" t="s">
        <v>318</v>
      </c>
      <c r="BG17" s="34" t="s">
        <v>319</v>
      </c>
      <c r="BH17" s="34" t="s">
        <v>283</v>
      </c>
      <c r="BI17" s="34" t="s">
        <v>2828</v>
      </c>
      <c r="BJ17" s="44" t="s">
        <v>320</v>
      </c>
      <c r="BK17" s="44" t="s">
        <v>321</v>
      </c>
      <c r="BL17" s="92"/>
      <c r="BM17" s="92"/>
      <c r="BN17" s="92"/>
      <c r="BO17" s="93" t="s">
        <v>3</v>
      </c>
      <c r="BP17" s="94" t="s">
        <v>320</v>
      </c>
      <c r="BQ17" s="95">
        <v>123</v>
      </c>
      <c r="BR17" s="96" t="s">
        <v>3239</v>
      </c>
      <c r="BS17" s="97">
        <v>115</v>
      </c>
      <c r="BT17" s="96" t="s">
        <v>3240</v>
      </c>
      <c r="BU17" s="94" t="s">
        <v>3241</v>
      </c>
      <c r="BV17" s="94" t="s">
        <v>3242</v>
      </c>
      <c r="BW17" s="94" t="s">
        <v>3243</v>
      </c>
      <c r="BX17" s="94" t="s">
        <v>3244</v>
      </c>
      <c r="BY17" s="94" t="s">
        <v>3245</v>
      </c>
      <c r="BZ17" s="94" t="s">
        <v>415</v>
      </c>
      <c r="CA17" s="94" t="s">
        <v>3246</v>
      </c>
      <c r="CB17" s="94" t="s">
        <v>3247</v>
      </c>
      <c r="CC17" s="97">
        <v>115</v>
      </c>
      <c r="CD17" s="96" t="s">
        <v>3240</v>
      </c>
      <c r="CE17" s="20"/>
      <c r="CF17" s="98" t="s">
        <v>386</v>
      </c>
      <c r="CG17" s="99"/>
      <c r="CH17" s="99"/>
      <c r="CI17" s="99"/>
      <c r="CJ17" s="99"/>
      <c r="CK17" s="99" t="s">
        <v>446</v>
      </c>
      <c r="CL17" s="99"/>
      <c r="CM17" s="99" t="s">
        <v>473</v>
      </c>
      <c r="CN17" s="99"/>
      <c r="CO17" s="99" t="s">
        <v>499</v>
      </c>
      <c r="CP17" s="99" t="s">
        <v>512</v>
      </c>
      <c r="CQ17" s="99" t="s">
        <v>527</v>
      </c>
      <c r="CR17" s="99" t="s">
        <v>540</v>
      </c>
      <c r="CS17" s="99" t="s">
        <v>557</v>
      </c>
      <c r="CT17" s="99"/>
      <c r="CU17" s="99"/>
      <c r="CV17" s="99"/>
      <c r="CW17" s="100" t="s">
        <v>606</v>
      </c>
      <c r="CX17" s="20"/>
      <c r="CY17" s="519" t="s">
        <v>3248</v>
      </c>
      <c r="CZ17" s="520" t="s">
        <v>3249</v>
      </c>
      <c r="DA17" s="595" t="str">
        <f t="shared" si="0"/>
        <v>01261 - OLIVICULTURA</v>
      </c>
      <c r="DC17" s="540">
        <v>502</v>
      </c>
      <c r="DD17" s="541" t="s">
        <v>268</v>
      </c>
      <c r="DE17" s="542" t="s">
        <v>268</v>
      </c>
      <c r="DF17" s="543">
        <v>0</v>
      </c>
      <c r="DG17" s="542" t="s">
        <v>350</v>
      </c>
      <c r="DH17" s="542"/>
      <c r="DI17" s="542" t="s">
        <v>351</v>
      </c>
      <c r="DJ17" s="542" t="s">
        <v>352</v>
      </c>
      <c r="DK17" s="542" t="s">
        <v>353</v>
      </c>
      <c r="DL17" s="544" t="s">
        <v>354</v>
      </c>
      <c r="DM17" s="664" t="s">
        <v>355</v>
      </c>
      <c r="DN17" s="544"/>
      <c r="DO17" s="544" t="s">
        <v>356</v>
      </c>
      <c r="DP17" s="545" t="s">
        <v>2233</v>
      </c>
      <c r="DQ17" s="545" t="s">
        <v>2234</v>
      </c>
      <c r="DR17" s="545" t="s">
        <v>2235</v>
      </c>
      <c r="DS17" s="545" t="s">
        <v>2236</v>
      </c>
      <c r="DT17" s="545" t="s">
        <v>2237</v>
      </c>
      <c r="DU17" s="545" t="s">
        <v>2238</v>
      </c>
      <c r="DV17" s="545" t="s">
        <v>2239</v>
      </c>
      <c r="DW17" s="542"/>
      <c r="DX17" s="542"/>
      <c r="DY17" s="542"/>
      <c r="DZ17" s="542"/>
      <c r="EA17" s="546">
        <v>46154</v>
      </c>
      <c r="EB17" s="547" t="s">
        <v>2240</v>
      </c>
      <c r="EC17" s="548" t="s">
        <v>2241</v>
      </c>
      <c r="ED17" s="548"/>
      <c r="EE17" s="548" t="s">
        <v>2242</v>
      </c>
      <c r="EF17" s="548">
        <v>5.2</v>
      </c>
      <c r="EG17" s="548" t="s">
        <v>2243</v>
      </c>
      <c r="EH17" s="548">
        <v>50.1</v>
      </c>
      <c r="EI17" s="548">
        <v>197.6</v>
      </c>
      <c r="EJ17" s="548">
        <v>10</v>
      </c>
      <c r="EK17" s="548">
        <v>409.3</v>
      </c>
      <c r="EL17" s="549">
        <v>124.1</v>
      </c>
      <c r="EN17" s="571">
        <v>990</v>
      </c>
      <c r="EO17" s="560" t="s">
        <v>3262</v>
      </c>
      <c r="EP17" s="560" t="s">
        <v>947</v>
      </c>
      <c r="EQ17" s="580">
        <v>400</v>
      </c>
      <c r="ER17" s="560" t="s">
        <v>3263</v>
      </c>
      <c r="ES17" s="567" t="s">
        <v>3264</v>
      </c>
      <c r="EU17" s="23" t="s">
        <v>3265</v>
      </c>
      <c r="EY17" s="54" t="s">
        <v>3266</v>
      </c>
      <c r="FD17" s="54" t="s">
        <v>3267</v>
      </c>
      <c r="FY17" s="54" t="s">
        <v>3268</v>
      </c>
      <c r="GC17" s="54" t="s">
        <v>3269</v>
      </c>
      <c r="GD17" s="54" t="s">
        <v>3270</v>
      </c>
      <c r="GE17" s="54" t="s">
        <v>3271</v>
      </c>
      <c r="GG17" s="54" t="s">
        <v>3272</v>
      </c>
      <c r="GI17" s="54" t="s">
        <v>3273</v>
      </c>
      <c r="GJ17" s="54" t="s">
        <v>3274</v>
      </c>
      <c r="GK17" s="54" t="s">
        <v>3275</v>
      </c>
      <c r="GL17" s="54" t="s">
        <v>3276</v>
      </c>
      <c r="GM17" s="54" t="s">
        <v>3277</v>
      </c>
      <c r="GN17" s="54" t="s">
        <v>3278</v>
      </c>
      <c r="GO17" s="54" t="s">
        <v>3279</v>
      </c>
      <c r="GR17" s="54" t="s">
        <v>3280</v>
      </c>
      <c r="GS17" s="54" t="s">
        <v>3281</v>
      </c>
      <c r="GU17" s="54" t="s">
        <v>418</v>
      </c>
      <c r="GV17" s="54" t="s">
        <v>3282</v>
      </c>
      <c r="GW17" s="54" t="s">
        <v>3283</v>
      </c>
      <c r="GX17" s="54" t="s">
        <v>3284</v>
      </c>
      <c r="GY17" s="54" t="s">
        <v>3285</v>
      </c>
      <c r="GZ17" s="54" t="s">
        <v>3286</v>
      </c>
      <c r="HB17" s="54" t="s">
        <v>3287</v>
      </c>
      <c r="HD17" s="54" t="s">
        <v>3288</v>
      </c>
      <c r="HE17" s="54" t="s">
        <v>3289</v>
      </c>
      <c r="HF17" s="54" t="s">
        <v>3290</v>
      </c>
      <c r="HG17" s="54" t="s">
        <v>3291</v>
      </c>
      <c r="HN17" s="54" t="s">
        <v>3292</v>
      </c>
      <c r="HO17" s="54" t="s">
        <v>3293</v>
      </c>
      <c r="HP17" s="54" t="s">
        <v>3294</v>
      </c>
      <c r="HR17" s="54" t="s">
        <v>3295</v>
      </c>
      <c r="HX17" s="54" t="s">
        <v>3296</v>
      </c>
      <c r="JJ17" s="54" t="s">
        <v>3297</v>
      </c>
      <c r="JK17" s="54" t="s">
        <v>3298</v>
      </c>
      <c r="JN17" s="54" t="s">
        <v>3299</v>
      </c>
      <c r="JO17" s="54" t="s">
        <v>3300</v>
      </c>
      <c r="JR17" s="54" t="s">
        <v>3301</v>
      </c>
      <c r="JS17" s="54" t="s">
        <v>3302</v>
      </c>
      <c r="JT17" s="54" t="s">
        <v>3303</v>
      </c>
      <c r="JU17" s="54" t="s">
        <v>3304</v>
      </c>
      <c r="JV17" s="54" t="s">
        <v>3305</v>
      </c>
      <c r="JW17" s="54" t="s">
        <v>3306</v>
      </c>
      <c r="KE17" s="54" t="s">
        <v>3307</v>
      </c>
      <c r="KK17" s="54" t="s">
        <v>3308</v>
      </c>
      <c r="KR17" s="54" t="s">
        <v>1741</v>
      </c>
      <c r="KZ17" s="54" t="s">
        <v>3309</v>
      </c>
      <c r="LR17" s="54" t="s">
        <v>3310</v>
      </c>
      <c r="LS17" s="54" t="s">
        <v>3311</v>
      </c>
      <c r="LT17" s="54" t="s">
        <v>3312</v>
      </c>
      <c r="LV17" s="54" t="s">
        <v>3313</v>
      </c>
      <c r="LX17" s="54" t="s">
        <v>3314</v>
      </c>
      <c r="MA17" s="54" t="s">
        <v>3315</v>
      </c>
      <c r="MB17" s="54" t="s">
        <v>3316</v>
      </c>
      <c r="ME17" s="54" t="s">
        <v>3317</v>
      </c>
      <c r="MH17" s="54" t="s">
        <v>542</v>
      </c>
      <c r="MI17" s="54" t="s">
        <v>3318</v>
      </c>
      <c r="MJ17" s="54" t="s">
        <v>3319</v>
      </c>
      <c r="MW17" s="54" t="s">
        <v>3320</v>
      </c>
      <c r="MZ17" s="54" t="s">
        <v>3321</v>
      </c>
      <c r="NR17" s="54" t="s">
        <v>1731</v>
      </c>
      <c r="NS17" s="54" t="s">
        <v>2726</v>
      </c>
      <c r="NT17" s="54" t="s">
        <v>3322</v>
      </c>
      <c r="NU17" s="54" t="s">
        <v>3323</v>
      </c>
      <c r="NV17" s="54" t="s">
        <v>3324</v>
      </c>
      <c r="NW17" s="54" t="s">
        <v>3325</v>
      </c>
      <c r="NX17" s="54" t="s">
        <v>3326</v>
      </c>
      <c r="NZ17" s="54" t="s">
        <v>3327</v>
      </c>
      <c r="OB17" s="54" t="s">
        <v>3328</v>
      </c>
      <c r="OD17" s="54" t="s">
        <v>3329</v>
      </c>
      <c r="OG17" s="54" t="s">
        <v>2164</v>
      </c>
      <c r="OM17" s="54" t="s">
        <v>3330</v>
      </c>
      <c r="ON17" s="54" t="s">
        <v>3331</v>
      </c>
      <c r="OO17" s="54" t="s">
        <v>3332</v>
      </c>
      <c r="OP17" s="54" t="s">
        <v>3333</v>
      </c>
      <c r="OQ17" s="54"/>
      <c r="OR17" s="54" t="s">
        <v>3334</v>
      </c>
      <c r="OS17" s="54" t="s">
        <v>3335</v>
      </c>
      <c r="OT17" s="54" t="s">
        <v>3336</v>
      </c>
      <c r="OU17" s="54"/>
      <c r="OV17" s="54" t="s">
        <v>3337</v>
      </c>
      <c r="OW17" s="54"/>
      <c r="OX17" s="54"/>
      <c r="OY17" s="54"/>
      <c r="OZ17" s="54"/>
      <c r="PA17" s="54"/>
      <c r="PB17" s="54"/>
      <c r="PC17" s="54"/>
      <c r="PD17" s="54"/>
      <c r="PE17" s="54" t="s">
        <v>3338</v>
      </c>
      <c r="PF17" s="54"/>
      <c r="PG17" s="54" t="s">
        <v>3339</v>
      </c>
      <c r="PH17" s="54" t="s">
        <v>3340</v>
      </c>
      <c r="PI17" s="54"/>
      <c r="PJ17" s="54" t="s">
        <v>3341</v>
      </c>
      <c r="PK17" s="54"/>
      <c r="PL17" s="54" t="s">
        <v>2652</v>
      </c>
      <c r="PM17" s="590"/>
      <c r="PO17" s="635" t="s">
        <v>3342</v>
      </c>
    </row>
    <row r="18" spans="2:431">
      <c r="B18" s="238"/>
      <c r="C18" s="214"/>
      <c r="E18" s="330">
        <v>537.13</v>
      </c>
      <c r="G18" s="219" t="s">
        <v>3343</v>
      </c>
      <c r="I18" s="220" t="s">
        <v>3344</v>
      </c>
      <c r="K18" s="236" t="s">
        <v>3345</v>
      </c>
      <c r="L18" s="41"/>
      <c r="M18" s="20"/>
      <c r="N18" s="20"/>
      <c r="P18" s="400" t="s">
        <v>3346</v>
      </c>
      <c r="Q18" s="31" t="s">
        <v>3347</v>
      </c>
      <c r="R18" s="33" t="s">
        <v>3348</v>
      </c>
      <c r="S18" s="20"/>
      <c r="T18" s="20"/>
      <c r="V18" s="43">
        <v>101</v>
      </c>
      <c r="W18" s="34" t="s">
        <v>316</v>
      </c>
      <c r="X18" s="44">
        <v>160701</v>
      </c>
      <c r="Y18" s="34" t="s">
        <v>1173</v>
      </c>
      <c r="Z18" s="43" t="s">
        <v>1223</v>
      </c>
      <c r="AA18" s="34" t="s">
        <v>578</v>
      </c>
      <c r="AB18" s="34" t="s">
        <v>283</v>
      </c>
      <c r="AC18" s="34" t="s">
        <v>1173</v>
      </c>
      <c r="AD18" s="44" t="s">
        <v>320</v>
      </c>
      <c r="AE18" s="44" t="s">
        <v>321</v>
      </c>
      <c r="AF18" s="43">
        <v>101</v>
      </c>
      <c r="AG18" s="34" t="s">
        <v>316</v>
      </c>
      <c r="AH18" s="34" t="s">
        <v>322</v>
      </c>
      <c r="AI18" s="43" t="s">
        <v>323</v>
      </c>
      <c r="AJ18" s="44" t="s">
        <v>324</v>
      </c>
      <c r="AK18" s="261">
        <v>4904861</v>
      </c>
      <c r="AL18" s="44" t="s">
        <v>283</v>
      </c>
      <c r="AM18" s="44" t="s">
        <v>325</v>
      </c>
      <c r="AN18" s="262">
        <v>258026700</v>
      </c>
      <c r="AO18" s="34"/>
      <c r="AP18" s="34"/>
      <c r="AQ18" s="34"/>
      <c r="AR18" s="34"/>
      <c r="AS18" s="34"/>
      <c r="AT18" s="44" t="s">
        <v>326</v>
      </c>
      <c r="AU18" s="44"/>
      <c r="AV18" s="477" t="str">
        <f t="array" ref="AV18">_xlfn.IFS(
LEFT(Tabelas!$AI18,1)="N","DN",
LEFT(Tabelas!$AI18,1)="C","DC",
LEFT(Tabelas!$AI18,1)="L","DL",
LEFT(Tabelas!$AI18,1)="A","DA",
LEFT(Tabelas!$AI18,1)="G","DG")</f>
        <v>DN</v>
      </c>
      <c r="AW18" s="34"/>
      <c r="AX18" s="34"/>
      <c r="AY18" s="34"/>
      <c r="AZ18" s="34"/>
      <c r="BA18" s="34"/>
      <c r="BB18" s="34"/>
      <c r="BC18" s="34"/>
      <c r="BD18" s="44">
        <v>160701</v>
      </c>
      <c r="BE18" s="34" t="s">
        <v>1173</v>
      </c>
      <c r="BF18" s="43" t="s">
        <v>1223</v>
      </c>
      <c r="BG18" s="34" t="s">
        <v>578</v>
      </c>
      <c r="BH18" s="34" t="s">
        <v>283</v>
      </c>
      <c r="BI18" s="34" t="s">
        <v>1173</v>
      </c>
      <c r="BJ18" s="44" t="s">
        <v>320</v>
      </c>
      <c r="BK18" s="44" t="s">
        <v>321</v>
      </c>
      <c r="BL18" s="34"/>
      <c r="BM18" s="34"/>
      <c r="BN18" s="34"/>
      <c r="BO18" s="57" t="s">
        <v>3</v>
      </c>
      <c r="BP18" s="58" t="s">
        <v>320</v>
      </c>
      <c r="BQ18" s="59">
        <v>123</v>
      </c>
      <c r="BR18" s="60" t="s">
        <v>3239</v>
      </c>
      <c r="BS18" s="61">
        <v>116</v>
      </c>
      <c r="BT18" s="60" t="s">
        <v>3349</v>
      </c>
      <c r="BU18" s="58" t="s">
        <v>3350</v>
      </c>
      <c r="BV18" s="58" t="s">
        <v>3242</v>
      </c>
      <c r="BW18" s="58" t="s">
        <v>3351</v>
      </c>
      <c r="BX18" s="58" t="s">
        <v>3352</v>
      </c>
      <c r="BY18" s="58" t="s">
        <v>3353</v>
      </c>
      <c r="BZ18" s="58" t="s">
        <v>418</v>
      </c>
      <c r="CA18" s="58" t="s">
        <v>3354</v>
      </c>
      <c r="CB18" s="58" t="s">
        <v>3355</v>
      </c>
      <c r="CC18" s="61">
        <v>116</v>
      </c>
      <c r="CD18" s="60" t="s">
        <v>3349</v>
      </c>
      <c r="CE18" s="20"/>
      <c r="CF18" s="50" t="s">
        <v>387</v>
      </c>
      <c r="CG18" s="51"/>
      <c r="CH18" s="51"/>
      <c r="CI18" s="51"/>
      <c r="CJ18" s="51"/>
      <c r="CK18" s="51" t="s">
        <v>447</v>
      </c>
      <c r="CL18" s="51"/>
      <c r="CM18" s="51" t="s">
        <v>474</v>
      </c>
      <c r="CN18" s="51"/>
      <c r="CO18" s="51" t="s">
        <v>500</v>
      </c>
      <c r="CP18" s="51" t="s">
        <v>513</v>
      </c>
      <c r="CQ18" s="51"/>
      <c r="CR18" s="51" t="s">
        <v>541</v>
      </c>
      <c r="CS18" s="51" t="s">
        <v>558</v>
      </c>
      <c r="CT18" s="51"/>
      <c r="CU18" s="51"/>
      <c r="CV18" s="51"/>
      <c r="CW18" s="52" t="s">
        <v>607</v>
      </c>
      <c r="CX18" s="20"/>
      <c r="CY18" s="519" t="s">
        <v>3356</v>
      </c>
      <c r="CZ18" s="520" t="s">
        <v>3357</v>
      </c>
      <c r="DA18" s="595" t="str">
        <f t="shared" si="0"/>
        <v>01262 - CULTURA DE OUTROS FRUTOS OLEAGINOSOS</v>
      </c>
      <c r="DC18" s="739" t="s">
        <v>13964</v>
      </c>
      <c r="DD18" s="743" t="s">
        <v>502</v>
      </c>
      <c r="DE18" s="745" t="s">
        <v>278</v>
      </c>
      <c r="DF18" s="745"/>
      <c r="DG18" s="542" t="s">
        <v>289</v>
      </c>
      <c r="DH18" s="542"/>
      <c r="DI18" s="542" t="s">
        <v>290</v>
      </c>
      <c r="DJ18" s="542" t="s">
        <v>291</v>
      </c>
      <c r="DK18" s="542" t="s">
        <v>292</v>
      </c>
      <c r="DL18" s="542" t="s">
        <v>293</v>
      </c>
      <c r="DM18" s="664" t="s">
        <v>294</v>
      </c>
      <c r="DN18" s="745"/>
      <c r="DO18" s="745"/>
      <c r="DP18" s="745"/>
      <c r="DQ18" s="745"/>
      <c r="DR18" s="745"/>
      <c r="DS18" s="745"/>
      <c r="DT18" s="745"/>
      <c r="DU18" s="745"/>
      <c r="DV18" s="745"/>
      <c r="DW18" s="745"/>
      <c r="DX18" s="745"/>
      <c r="DY18" s="745"/>
      <c r="DZ18" s="745"/>
      <c r="EA18" s="745"/>
      <c r="EB18" s="745"/>
      <c r="EC18" s="745"/>
      <c r="ED18" s="745"/>
      <c r="EE18" s="745"/>
      <c r="EF18" s="745"/>
      <c r="EG18" s="745"/>
      <c r="EH18" s="745"/>
      <c r="EI18" s="745"/>
      <c r="EJ18" s="745"/>
      <c r="EK18" s="745"/>
      <c r="EL18" s="753"/>
      <c r="EN18" s="573">
        <v>1007</v>
      </c>
      <c r="EO18" s="561" t="s">
        <v>3362</v>
      </c>
      <c r="EP18" s="561" t="s">
        <v>947</v>
      </c>
      <c r="EQ18" s="576">
        <v>400</v>
      </c>
      <c r="ER18" s="561" t="s">
        <v>3263</v>
      </c>
      <c r="ES18" s="568" t="s">
        <v>3363</v>
      </c>
      <c r="EU18" s="23" t="s">
        <v>3364</v>
      </c>
      <c r="EY18" s="54" t="s">
        <v>3365</v>
      </c>
      <c r="FD18" s="54" t="s">
        <v>3366</v>
      </c>
      <c r="GC18" s="54" t="s">
        <v>3367</v>
      </c>
      <c r="GD18" s="54" t="s">
        <v>1086</v>
      </c>
      <c r="GE18" s="54" t="s">
        <v>3368</v>
      </c>
      <c r="GG18" s="54" t="s">
        <v>3369</v>
      </c>
      <c r="GI18" s="54" t="s">
        <v>3370</v>
      </c>
      <c r="GJ18" s="54" t="s">
        <v>2547</v>
      </c>
      <c r="GK18" s="54" t="s">
        <v>3371</v>
      </c>
      <c r="GL18" s="54" t="s">
        <v>3372</v>
      </c>
      <c r="GM18" s="54" t="s">
        <v>3373</v>
      </c>
      <c r="GN18" s="54" t="s">
        <v>3374</v>
      </c>
      <c r="GO18" s="54" t="s">
        <v>3375</v>
      </c>
      <c r="GR18" s="54" t="s">
        <v>3376</v>
      </c>
      <c r="GS18" s="54" t="s">
        <v>3377</v>
      </c>
      <c r="GU18" s="54" t="s">
        <v>3378</v>
      </c>
      <c r="GW18" s="54" t="s">
        <v>3379</v>
      </c>
      <c r="GX18" s="54" t="s">
        <v>3335</v>
      </c>
      <c r="GZ18" s="54" t="s">
        <v>3380</v>
      </c>
      <c r="HB18" s="54" t="s">
        <v>413</v>
      </c>
      <c r="HD18" s="54" t="s">
        <v>3381</v>
      </c>
      <c r="HE18" s="54" t="s">
        <v>3382</v>
      </c>
      <c r="HF18" s="54" t="s">
        <v>3383</v>
      </c>
      <c r="HN18" s="54" t="s">
        <v>3384</v>
      </c>
      <c r="HO18" s="54" t="s">
        <v>3385</v>
      </c>
      <c r="HP18" s="54" t="s">
        <v>3386</v>
      </c>
      <c r="HR18" s="54" t="s">
        <v>3387</v>
      </c>
      <c r="HX18" s="54" t="s">
        <v>3388</v>
      </c>
      <c r="JJ18" s="54" t="s">
        <v>3389</v>
      </c>
      <c r="JK18" s="54" t="s">
        <v>3390</v>
      </c>
      <c r="JN18" s="54" t="s">
        <v>3391</v>
      </c>
      <c r="JO18" s="54" t="s">
        <v>3392</v>
      </c>
      <c r="JR18" s="54" t="s">
        <v>3393</v>
      </c>
      <c r="JS18" s="54" t="s">
        <v>3394</v>
      </c>
      <c r="JT18" s="54" t="s">
        <v>2010</v>
      </c>
      <c r="JU18" s="54" t="s">
        <v>3395</v>
      </c>
      <c r="JV18" s="54" t="s">
        <v>486</v>
      </c>
      <c r="KE18" s="54" t="s">
        <v>3396</v>
      </c>
      <c r="KR18" s="54" t="s">
        <v>3397</v>
      </c>
      <c r="LR18" s="54" t="s">
        <v>3398</v>
      </c>
      <c r="LS18" s="54" t="s">
        <v>3399</v>
      </c>
      <c r="LT18" s="54" t="s">
        <v>3400</v>
      </c>
      <c r="LV18" s="54" t="s">
        <v>3401</v>
      </c>
      <c r="LX18" s="54" t="s">
        <v>3402</v>
      </c>
      <c r="MA18" s="54" t="s">
        <v>3403</v>
      </c>
      <c r="MB18" s="54" t="s">
        <v>3404</v>
      </c>
      <c r="ME18" s="54" t="s">
        <v>3405</v>
      </c>
      <c r="MH18" s="54" t="s">
        <v>3406</v>
      </c>
      <c r="MI18" s="54" t="s">
        <v>3407</v>
      </c>
      <c r="MZ18" s="54" t="s">
        <v>3408</v>
      </c>
      <c r="NR18" s="54" t="s">
        <v>3409</v>
      </c>
      <c r="NS18" s="54" t="s">
        <v>2864</v>
      </c>
      <c r="NU18" s="54" t="s">
        <v>3410</v>
      </c>
      <c r="NV18" s="54" t="s">
        <v>3411</v>
      </c>
      <c r="NW18" s="54" t="s">
        <v>3412</v>
      </c>
      <c r="NX18" s="54" t="s">
        <v>3413</v>
      </c>
      <c r="NZ18" s="54" t="s">
        <v>2837</v>
      </c>
      <c r="OB18" s="54" t="s">
        <v>3414</v>
      </c>
      <c r="OD18" s="54" t="s">
        <v>2623</v>
      </c>
      <c r="OG18" s="54" t="s">
        <v>3415</v>
      </c>
      <c r="OM18" s="54" t="s">
        <v>3416</v>
      </c>
      <c r="ON18" s="54" t="s">
        <v>3417</v>
      </c>
      <c r="OO18" s="54" t="s">
        <v>3418</v>
      </c>
      <c r="OP18" s="54" t="s">
        <v>3419</v>
      </c>
      <c r="OQ18" s="54"/>
      <c r="OR18" s="54" t="s">
        <v>3420</v>
      </c>
      <c r="OS18" s="54" t="s">
        <v>3421</v>
      </c>
      <c r="OT18" s="54" t="s">
        <v>3422</v>
      </c>
      <c r="OU18" s="54"/>
      <c r="OV18" s="54" t="s">
        <v>3423</v>
      </c>
      <c r="OW18" s="54"/>
      <c r="OX18" s="54"/>
      <c r="OY18" s="54"/>
      <c r="OZ18" s="54"/>
      <c r="PA18" s="54"/>
      <c r="PB18" s="54"/>
      <c r="PC18" s="54"/>
      <c r="PD18" s="54"/>
      <c r="PE18" s="54" t="s">
        <v>3424</v>
      </c>
      <c r="PF18" s="54"/>
      <c r="PG18" s="54"/>
      <c r="PH18" s="54"/>
      <c r="PI18" s="54"/>
      <c r="PJ18" s="54" t="s">
        <v>3425</v>
      </c>
      <c r="PK18" s="54"/>
      <c r="PL18" s="54" t="s">
        <v>3426</v>
      </c>
      <c r="PM18" s="590"/>
      <c r="PO18" s="635" t="s">
        <v>3427</v>
      </c>
    </row>
    <row r="19" spans="2:431" ht="22.5">
      <c r="B19" s="239" t="s">
        <v>3428</v>
      </c>
      <c r="C19" s="214"/>
      <c r="E19" s="287" t="s">
        <v>3429</v>
      </c>
      <c r="G19" s="219" t="s">
        <v>3430</v>
      </c>
      <c r="I19" s="220" t="s">
        <v>3431</v>
      </c>
      <c r="K19" s="236" t="s">
        <v>3432</v>
      </c>
      <c r="L19" s="42"/>
      <c r="M19" s="20"/>
      <c r="N19" s="20"/>
      <c r="P19" s="400" t="s">
        <v>3433</v>
      </c>
      <c r="Q19" s="31" t="s">
        <v>3434</v>
      </c>
      <c r="R19" s="32" t="s">
        <v>3435</v>
      </c>
      <c r="S19" s="20"/>
      <c r="T19" s="20"/>
      <c r="V19" s="43">
        <v>101</v>
      </c>
      <c r="W19" s="34" t="s">
        <v>316</v>
      </c>
      <c r="X19" s="44">
        <v>160752</v>
      </c>
      <c r="Y19" s="34" t="s">
        <v>3436</v>
      </c>
      <c r="Z19" s="43" t="s">
        <v>318</v>
      </c>
      <c r="AA19" s="34" t="s">
        <v>578</v>
      </c>
      <c r="AB19" s="34" t="s">
        <v>283</v>
      </c>
      <c r="AC19" s="34" t="s">
        <v>3436</v>
      </c>
      <c r="AD19" s="44" t="s">
        <v>320</v>
      </c>
      <c r="AE19" s="44" t="s">
        <v>321</v>
      </c>
      <c r="AF19" s="43">
        <v>101</v>
      </c>
      <c r="AG19" s="34" t="s">
        <v>316</v>
      </c>
      <c r="AH19" s="34" t="s">
        <v>322</v>
      </c>
      <c r="AI19" s="43" t="s">
        <v>323</v>
      </c>
      <c r="AJ19" s="44" t="s">
        <v>324</v>
      </c>
      <c r="AK19" s="261">
        <v>4904861</v>
      </c>
      <c r="AL19" s="44" t="s">
        <v>283</v>
      </c>
      <c r="AM19" s="44" t="s">
        <v>325</v>
      </c>
      <c r="AN19" s="262">
        <v>258026700</v>
      </c>
      <c r="AO19" s="34"/>
      <c r="AP19" s="34"/>
      <c r="AQ19" s="34"/>
      <c r="AR19" s="34"/>
      <c r="AS19" s="34"/>
      <c r="AT19" s="44" t="s">
        <v>326</v>
      </c>
      <c r="AU19" s="44"/>
      <c r="AV19" s="477" t="str">
        <f t="array" ref="AV19">_xlfn.IFS(
LEFT(Tabelas!$AI19,1)="N","DN",
LEFT(Tabelas!$AI19,1)="C","DC",
LEFT(Tabelas!$AI19,1)="L","DL",
LEFT(Tabelas!$AI19,1)="A","DA",
LEFT(Tabelas!$AI19,1)="G","DG")</f>
        <v>DN</v>
      </c>
      <c r="AW19" s="34"/>
      <c r="AX19" s="34"/>
      <c r="AY19" s="34"/>
      <c r="AZ19" s="34"/>
      <c r="BA19" s="34"/>
      <c r="BB19" s="34"/>
      <c r="BC19" s="34"/>
      <c r="BD19" s="44">
        <v>160752</v>
      </c>
      <c r="BE19" s="34" t="s">
        <v>3436</v>
      </c>
      <c r="BF19" s="43" t="s">
        <v>318</v>
      </c>
      <c r="BG19" s="34" t="s">
        <v>578</v>
      </c>
      <c r="BH19" s="34" t="s">
        <v>283</v>
      </c>
      <c r="BI19" s="34" t="s">
        <v>3436</v>
      </c>
      <c r="BJ19" s="44" t="s">
        <v>320</v>
      </c>
      <c r="BK19" s="44" t="s">
        <v>321</v>
      </c>
      <c r="BL19" s="34"/>
      <c r="BM19" s="34"/>
      <c r="BN19" s="34"/>
      <c r="BO19" s="45" t="s">
        <v>3</v>
      </c>
      <c r="BP19" s="46" t="s">
        <v>320</v>
      </c>
      <c r="BQ19" s="47">
        <v>123</v>
      </c>
      <c r="BR19" s="48" t="s">
        <v>3239</v>
      </c>
      <c r="BS19" s="49">
        <v>117</v>
      </c>
      <c r="BT19" s="48" t="s">
        <v>3437</v>
      </c>
      <c r="BU19" s="46" t="s">
        <v>3438</v>
      </c>
      <c r="BV19" s="46" t="s">
        <v>3242</v>
      </c>
      <c r="BW19" s="46" t="s">
        <v>3439</v>
      </c>
      <c r="BX19" s="46" t="s">
        <v>3440</v>
      </c>
      <c r="BY19" s="46" t="s">
        <v>3441</v>
      </c>
      <c r="BZ19" s="46" t="s">
        <v>420</v>
      </c>
      <c r="CA19" s="46" t="s">
        <v>3442</v>
      </c>
      <c r="CB19" s="46" t="s">
        <v>3443</v>
      </c>
      <c r="CC19" s="49">
        <v>117</v>
      </c>
      <c r="CD19" s="48" t="s">
        <v>3437</v>
      </c>
      <c r="CE19" s="20"/>
      <c r="CF19" s="50" t="s">
        <v>388</v>
      </c>
      <c r="CG19" s="51"/>
      <c r="CH19" s="51"/>
      <c r="CI19" s="51"/>
      <c r="CJ19" s="51"/>
      <c r="CK19" s="51" t="s">
        <v>448</v>
      </c>
      <c r="CL19" s="51"/>
      <c r="CM19" s="51"/>
      <c r="CN19" s="51"/>
      <c r="CO19" s="51"/>
      <c r="CP19" s="51"/>
      <c r="CQ19" s="51"/>
      <c r="CR19" s="51" t="s">
        <v>542</v>
      </c>
      <c r="CS19" s="51" t="s">
        <v>281</v>
      </c>
      <c r="CT19" s="51"/>
      <c r="CU19" s="51"/>
      <c r="CV19" s="51"/>
      <c r="CW19" s="52" t="s">
        <v>608</v>
      </c>
      <c r="CX19" s="20"/>
      <c r="CY19" s="519" t="s">
        <v>3444</v>
      </c>
      <c r="CZ19" s="520" t="s">
        <v>3445</v>
      </c>
      <c r="DA19" s="595" t="str">
        <f t="shared" si="0"/>
        <v>01270 - CULTURA DE PLANTAS DESTINADAS À PREPARAÇÃO DE BEBIDAS</v>
      </c>
      <c r="DC19" s="739" t="s">
        <v>13964</v>
      </c>
      <c r="DD19" s="743" t="s">
        <v>528</v>
      </c>
      <c r="DE19" s="745" t="s">
        <v>280</v>
      </c>
      <c r="DF19" s="745"/>
      <c r="DG19" s="745" t="s">
        <v>320</v>
      </c>
      <c r="DH19" s="745"/>
      <c r="DI19" s="542" t="s">
        <v>13966</v>
      </c>
      <c r="DJ19" s="745" t="s">
        <v>13967</v>
      </c>
      <c r="DK19" s="745" t="s">
        <v>13968</v>
      </c>
      <c r="DL19" s="748" t="s">
        <v>13969</v>
      </c>
      <c r="DM19" s="664" t="s">
        <v>13970</v>
      </c>
      <c r="DN19" s="745"/>
      <c r="DO19" s="745"/>
      <c r="DP19" s="745"/>
      <c r="DQ19" s="745"/>
      <c r="DR19" s="745"/>
      <c r="DS19" s="745"/>
      <c r="DT19" s="745"/>
      <c r="DU19" s="745"/>
      <c r="DV19" s="745"/>
      <c r="DW19" s="745"/>
      <c r="DX19" s="745"/>
      <c r="DY19" s="745"/>
      <c r="DZ19" s="745"/>
      <c r="EA19" s="745"/>
      <c r="EB19" s="745"/>
      <c r="EC19" s="745"/>
      <c r="ED19" s="745"/>
      <c r="EE19" s="745"/>
      <c r="EF19" s="745"/>
      <c r="EG19" s="745"/>
      <c r="EH19" s="745"/>
      <c r="EI19" s="745"/>
      <c r="EJ19" s="745"/>
      <c r="EK19" s="745"/>
      <c r="EL19" s="753"/>
      <c r="EN19" s="571">
        <v>1066</v>
      </c>
      <c r="EO19" s="560" t="s">
        <v>3448</v>
      </c>
      <c r="EP19" s="560" t="s">
        <v>947</v>
      </c>
      <c r="EQ19" s="580">
        <v>449</v>
      </c>
      <c r="ER19" s="560" t="s">
        <v>3449</v>
      </c>
      <c r="ES19" s="567" t="s">
        <v>3450</v>
      </c>
      <c r="EU19" s="23" t="s">
        <v>3451</v>
      </c>
      <c r="EY19" s="54" t="s">
        <v>3452</v>
      </c>
      <c r="FD19" s="54" t="s">
        <v>3453</v>
      </c>
      <c r="GC19" s="54" t="s">
        <v>3454</v>
      </c>
      <c r="GD19" s="54" t="s">
        <v>3455</v>
      </c>
      <c r="GE19" s="54" t="s">
        <v>3456</v>
      </c>
      <c r="GG19" s="54" t="s">
        <v>3457</v>
      </c>
      <c r="GI19" s="54" t="s">
        <v>3458</v>
      </c>
      <c r="GJ19" s="54" t="s">
        <v>583</v>
      </c>
      <c r="GK19" s="54" t="s">
        <v>3459</v>
      </c>
      <c r="GM19" s="54" t="s">
        <v>3460</v>
      </c>
      <c r="GN19" s="54" t="s">
        <v>3461</v>
      </c>
      <c r="GO19" s="54" t="s">
        <v>3462</v>
      </c>
      <c r="GR19" s="54" t="s">
        <v>2624</v>
      </c>
      <c r="GU19" s="54" t="s">
        <v>3463</v>
      </c>
      <c r="GW19" s="54" t="s">
        <v>420</v>
      </c>
      <c r="GX19" s="54" t="s">
        <v>3464</v>
      </c>
      <c r="HB19" s="54" t="s">
        <v>3465</v>
      </c>
      <c r="HD19" s="54" t="s">
        <v>3466</v>
      </c>
      <c r="HE19" s="54" t="s">
        <v>3467</v>
      </c>
      <c r="HF19" s="54" t="s">
        <v>3468</v>
      </c>
      <c r="HP19" s="54" t="s">
        <v>3469</v>
      </c>
      <c r="HX19" s="54" t="s">
        <v>3470</v>
      </c>
      <c r="JJ19" s="54" t="s">
        <v>3471</v>
      </c>
      <c r="JK19" s="54" t="s">
        <v>3472</v>
      </c>
      <c r="JN19" s="54" t="s">
        <v>3473</v>
      </c>
      <c r="JO19" s="54" t="s">
        <v>3474</v>
      </c>
      <c r="JR19" s="54" t="s">
        <v>3475</v>
      </c>
      <c r="JS19" s="54" t="s">
        <v>3476</v>
      </c>
      <c r="JT19" s="54" t="s">
        <v>3477</v>
      </c>
      <c r="JU19" s="54" t="s">
        <v>3478</v>
      </c>
      <c r="KE19" s="54" t="s">
        <v>3479</v>
      </c>
      <c r="KR19" s="54" t="s">
        <v>3480</v>
      </c>
      <c r="KZ19" s="591"/>
      <c r="LR19" s="54" t="s">
        <v>2377</v>
      </c>
      <c r="LT19" s="54" t="s">
        <v>3481</v>
      </c>
      <c r="LV19" s="54" t="s">
        <v>3482</v>
      </c>
      <c r="LX19" s="54" t="s">
        <v>3483</v>
      </c>
      <c r="MA19" s="54" t="s">
        <v>3484</v>
      </c>
      <c r="MB19" s="54" t="s">
        <v>3485</v>
      </c>
      <c r="MH19" s="54" t="s">
        <v>3486</v>
      </c>
      <c r="MI19" s="54" t="s">
        <v>3487</v>
      </c>
      <c r="MZ19" s="54" t="s">
        <v>3488</v>
      </c>
      <c r="NR19" s="54" t="s">
        <v>3489</v>
      </c>
      <c r="NU19" s="54" t="s">
        <v>3490</v>
      </c>
      <c r="NV19" s="54" t="s">
        <v>3491</v>
      </c>
      <c r="NW19" s="54" t="s">
        <v>3492</v>
      </c>
      <c r="NX19" s="54" t="s">
        <v>3493</v>
      </c>
      <c r="NZ19" s="54" t="s">
        <v>3494</v>
      </c>
      <c r="OD19" s="54" t="s">
        <v>3495</v>
      </c>
      <c r="OG19" s="54" t="s">
        <v>3496</v>
      </c>
      <c r="OM19" s="54" t="s">
        <v>3497</v>
      </c>
      <c r="OO19" s="54" t="s">
        <v>3498</v>
      </c>
      <c r="OQ19" s="54"/>
      <c r="OR19" s="54" t="s">
        <v>3499</v>
      </c>
      <c r="OS19" s="54"/>
      <c r="OT19" s="54" t="s">
        <v>3500</v>
      </c>
      <c r="OU19" s="54"/>
      <c r="OV19" s="589" t="s">
        <v>3501</v>
      </c>
      <c r="OW19" s="54"/>
      <c r="OX19" s="54"/>
      <c r="OY19" s="54"/>
      <c r="OZ19" s="54"/>
      <c r="PA19" s="54"/>
      <c r="PB19" s="54"/>
      <c r="PC19" s="54"/>
      <c r="PD19" s="54"/>
      <c r="PE19" s="54"/>
      <c r="PF19" s="54"/>
      <c r="PG19" s="54"/>
      <c r="PH19" s="54"/>
      <c r="PI19" s="54"/>
      <c r="PJ19" s="54" t="s">
        <v>3502</v>
      </c>
      <c r="PK19" s="54"/>
      <c r="PL19" s="54" t="s">
        <v>3503</v>
      </c>
      <c r="PM19" s="590"/>
      <c r="PO19" s="635" t="s">
        <v>3504</v>
      </c>
    </row>
    <row r="20" spans="2:431">
      <c r="B20" s="239" t="s">
        <v>3505</v>
      </c>
      <c r="C20" s="214"/>
      <c r="E20" s="330">
        <v>920</v>
      </c>
      <c r="G20" s="219" t="s">
        <v>3506</v>
      </c>
      <c r="I20" s="220" t="s">
        <v>3507</v>
      </c>
      <c r="K20" s="236" t="s">
        <v>3508</v>
      </c>
      <c r="M20" s="20"/>
      <c r="N20" s="20"/>
      <c r="P20" s="400" t="s">
        <v>3509</v>
      </c>
      <c r="Q20" s="20" t="s">
        <v>3510</v>
      </c>
      <c r="R20" s="33" t="s">
        <v>3511</v>
      </c>
      <c r="S20" s="20"/>
      <c r="T20" s="20"/>
      <c r="V20" s="43">
        <v>101</v>
      </c>
      <c r="W20" s="34" t="s">
        <v>316</v>
      </c>
      <c r="X20" s="44">
        <v>160704</v>
      </c>
      <c r="Y20" s="34" t="s">
        <v>1074</v>
      </c>
      <c r="Z20" s="43" t="s">
        <v>318</v>
      </c>
      <c r="AA20" s="34" t="s">
        <v>578</v>
      </c>
      <c r="AB20" s="34" t="s">
        <v>283</v>
      </c>
      <c r="AC20" s="34" t="s">
        <v>1074</v>
      </c>
      <c r="AD20" s="44" t="s">
        <v>320</v>
      </c>
      <c r="AE20" s="44" t="s">
        <v>321</v>
      </c>
      <c r="AF20" s="43">
        <v>101</v>
      </c>
      <c r="AG20" s="34" t="s">
        <v>316</v>
      </c>
      <c r="AH20" s="34" t="s">
        <v>322</v>
      </c>
      <c r="AI20" s="43" t="s">
        <v>323</v>
      </c>
      <c r="AJ20" s="44" t="s">
        <v>324</v>
      </c>
      <c r="AK20" s="261">
        <v>4904861</v>
      </c>
      <c r="AL20" s="44" t="s">
        <v>283</v>
      </c>
      <c r="AM20" s="44" t="s">
        <v>325</v>
      </c>
      <c r="AN20" s="262">
        <v>258026700</v>
      </c>
      <c r="AO20" s="34"/>
      <c r="AP20" s="34"/>
      <c r="AQ20" s="34"/>
      <c r="AR20" s="34"/>
      <c r="AS20" s="34"/>
      <c r="AT20" s="44" t="s">
        <v>326</v>
      </c>
      <c r="AU20" s="44"/>
      <c r="AV20" s="477" t="str">
        <f t="array" ref="AV20">_xlfn.IFS(
LEFT(Tabelas!$AI20,1)="N","DN",
LEFT(Tabelas!$AI20,1)="C","DC",
LEFT(Tabelas!$AI20,1)="L","DL",
LEFT(Tabelas!$AI20,1)="A","DA",
LEFT(Tabelas!$AI20,1)="G","DG")</f>
        <v>DN</v>
      </c>
      <c r="AW20" s="34"/>
      <c r="AX20" s="34"/>
      <c r="AY20" s="34"/>
      <c r="AZ20" s="34"/>
      <c r="BA20" s="34"/>
      <c r="BB20" s="34"/>
      <c r="BC20" s="34"/>
      <c r="BD20" s="44">
        <v>160704</v>
      </c>
      <c r="BE20" s="34" t="s">
        <v>1074</v>
      </c>
      <c r="BF20" s="43" t="s">
        <v>318</v>
      </c>
      <c r="BG20" s="34" t="s">
        <v>578</v>
      </c>
      <c r="BH20" s="34" t="s">
        <v>283</v>
      </c>
      <c r="BI20" s="34" t="s">
        <v>1074</v>
      </c>
      <c r="BJ20" s="44" t="s">
        <v>320</v>
      </c>
      <c r="BK20" s="44" t="s">
        <v>321</v>
      </c>
      <c r="BL20" s="34"/>
      <c r="BM20" s="34"/>
      <c r="BN20" s="34"/>
      <c r="BO20" s="45" t="s">
        <v>3</v>
      </c>
      <c r="BP20" s="46" t="s">
        <v>320</v>
      </c>
      <c r="BQ20" s="47">
        <v>130</v>
      </c>
      <c r="BR20" s="48" t="s">
        <v>3005</v>
      </c>
      <c r="BS20" s="49">
        <v>118</v>
      </c>
      <c r="BT20" s="48" t="s">
        <v>3512</v>
      </c>
      <c r="BU20" s="46" t="s">
        <v>3513</v>
      </c>
      <c r="BV20" s="46" t="s">
        <v>3008</v>
      </c>
      <c r="BW20" s="46" t="s">
        <v>3514</v>
      </c>
      <c r="BX20" s="46" t="s">
        <v>3515</v>
      </c>
      <c r="BY20" s="46" t="s">
        <v>3516</v>
      </c>
      <c r="BZ20" s="46" t="s">
        <v>422</v>
      </c>
      <c r="CA20" s="46" t="s">
        <v>3517</v>
      </c>
      <c r="CB20" s="46" t="s">
        <v>3518</v>
      </c>
      <c r="CC20" s="49">
        <v>118</v>
      </c>
      <c r="CD20" s="48" t="s">
        <v>3512</v>
      </c>
      <c r="CE20" s="20"/>
      <c r="CF20" s="50" t="s">
        <v>389</v>
      </c>
      <c r="CG20" s="51"/>
      <c r="CH20" s="51"/>
      <c r="CI20" s="51"/>
      <c r="CJ20" s="51"/>
      <c r="CK20" s="51"/>
      <c r="CL20" s="51"/>
      <c r="CM20" s="51"/>
      <c r="CN20" s="51"/>
      <c r="CO20" s="51"/>
      <c r="CP20" s="51"/>
      <c r="CQ20" s="51"/>
      <c r="CR20" s="51" t="s">
        <v>543</v>
      </c>
      <c r="CS20" s="51" t="s">
        <v>559</v>
      </c>
      <c r="CT20" s="51"/>
      <c r="CU20" s="51"/>
      <c r="CV20" s="51"/>
      <c r="CW20" s="52" t="s">
        <v>609</v>
      </c>
      <c r="CX20" s="20"/>
      <c r="CY20" s="519" t="s">
        <v>3519</v>
      </c>
      <c r="CZ20" s="520" t="s">
        <v>3520</v>
      </c>
      <c r="DA20" s="595" t="str">
        <f t="shared" si="0"/>
        <v>01280 - CULTURA DE ESPECIARIAS, PLANTAS AROMÁTICAS, MEDICINAIS E FARMACÊUTICAS.</v>
      </c>
      <c r="DC20" s="550">
        <v>505</v>
      </c>
      <c r="DD20" s="541" t="s">
        <v>489</v>
      </c>
      <c r="DE20" s="542" t="s">
        <v>277</v>
      </c>
      <c r="DF20" s="543">
        <v>0</v>
      </c>
      <c r="DG20" s="542" t="s">
        <v>350</v>
      </c>
      <c r="DH20" s="542"/>
      <c r="DI20" s="542" t="s">
        <v>351</v>
      </c>
      <c r="DJ20" s="542" t="s">
        <v>352</v>
      </c>
      <c r="DK20" s="542" t="s">
        <v>353</v>
      </c>
      <c r="DL20" s="544" t="s">
        <v>354</v>
      </c>
      <c r="DM20" s="664" t="s">
        <v>355</v>
      </c>
      <c r="DN20" s="544"/>
      <c r="DO20" s="544" t="s">
        <v>356</v>
      </c>
      <c r="DP20" s="545" t="s">
        <v>1783</v>
      </c>
      <c r="DQ20" s="545" t="s">
        <v>1784</v>
      </c>
      <c r="DR20" s="545" t="s">
        <v>2418</v>
      </c>
      <c r="DS20" s="545" t="s">
        <v>2419</v>
      </c>
      <c r="DT20" s="545" t="s">
        <v>2420</v>
      </c>
      <c r="DU20" s="545" t="s">
        <v>2421</v>
      </c>
      <c r="DV20" s="545" t="s">
        <v>2422</v>
      </c>
      <c r="DW20" s="542"/>
      <c r="DX20" s="542"/>
      <c r="DY20" s="542"/>
      <c r="DZ20" s="542"/>
      <c r="EA20" s="546">
        <v>46248</v>
      </c>
      <c r="EB20" s="547" t="s">
        <v>2423</v>
      </c>
      <c r="EC20" s="548" t="s">
        <v>2424</v>
      </c>
      <c r="ED20" s="548"/>
      <c r="EE20" s="548" t="s">
        <v>2425</v>
      </c>
      <c r="EF20" s="548">
        <v>3.8</v>
      </c>
      <c r="EG20" s="548" t="s">
        <v>2426</v>
      </c>
      <c r="EH20" s="548">
        <v>50.1</v>
      </c>
      <c r="EI20" s="548">
        <v>103.4</v>
      </c>
      <c r="EJ20" s="548">
        <v>4</v>
      </c>
      <c r="EK20" s="548">
        <v>150.4</v>
      </c>
      <c r="EL20" s="549">
        <v>96.2</v>
      </c>
      <c r="EN20" s="571">
        <v>1074</v>
      </c>
      <c r="EO20" s="560" t="s">
        <v>3525</v>
      </c>
      <c r="EP20" s="560" t="s">
        <v>947</v>
      </c>
      <c r="EQ20" s="580">
        <v>485</v>
      </c>
      <c r="ER20" s="560" t="s">
        <v>3526</v>
      </c>
      <c r="ES20" s="567" t="s">
        <v>3527</v>
      </c>
      <c r="EU20" s="23" t="s">
        <v>3528</v>
      </c>
      <c r="EY20" s="54" t="s">
        <v>3529</v>
      </c>
      <c r="FD20" s="54" t="s">
        <v>3530</v>
      </c>
      <c r="GC20" s="54" t="s">
        <v>3531</v>
      </c>
      <c r="GD20" s="54" t="s">
        <v>3532</v>
      </c>
      <c r="GE20" s="54" t="s">
        <v>3533</v>
      </c>
      <c r="GI20" s="54" t="s">
        <v>3534</v>
      </c>
      <c r="GJ20" s="54" t="s">
        <v>3535</v>
      </c>
      <c r="GK20" s="54" t="s">
        <v>3536</v>
      </c>
      <c r="GM20" s="54" t="s">
        <v>3537</v>
      </c>
      <c r="GN20" s="54" t="s">
        <v>3538</v>
      </c>
      <c r="GO20" s="54" t="s">
        <v>3539</v>
      </c>
      <c r="GR20" s="54" t="s">
        <v>2690</v>
      </c>
      <c r="GU20" s="54" t="s">
        <v>3540</v>
      </c>
      <c r="GW20" s="54" t="s">
        <v>3541</v>
      </c>
      <c r="GX20" s="54" t="s">
        <v>3542</v>
      </c>
      <c r="HB20" s="54" t="s">
        <v>3543</v>
      </c>
      <c r="HD20" s="54" t="s">
        <v>3544</v>
      </c>
      <c r="HE20" s="54" t="s">
        <v>3545</v>
      </c>
      <c r="HF20" s="54" t="s">
        <v>3546</v>
      </c>
      <c r="HP20" s="54" t="s">
        <v>3547</v>
      </c>
      <c r="HX20" s="54" t="s">
        <v>3548</v>
      </c>
      <c r="JJ20" s="54" t="s">
        <v>3549</v>
      </c>
      <c r="JK20" s="54" t="s">
        <v>3550</v>
      </c>
      <c r="JN20" s="54" t="s">
        <v>3551</v>
      </c>
      <c r="JO20" s="54" t="s">
        <v>1574</v>
      </c>
      <c r="JR20" s="54" t="s">
        <v>3552</v>
      </c>
      <c r="JS20" s="54" t="s">
        <v>3553</v>
      </c>
      <c r="JT20" s="54" t="s">
        <v>3554</v>
      </c>
      <c r="JU20" s="54" t="s">
        <v>3555</v>
      </c>
      <c r="KE20" s="54" t="s">
        <v>3556</v>
      </c>
      <c r="KR20" s="54" t="s">
        <v>3557</v>
      </c>
      <c r="LR20" s="54" t="s">
        <v>3335</v>
      </c>
      <c r="LT20" s="54" t="s">
        <v>3558</v>
      </c>
      <c r="LX20" s="54" t="s">
        <v>3559</v>
      </c>
      <c r="MA20" s="54" t="s">
        <v>3560</v>
      </c>
      <c r="MB20" s="54" t="s">
        <v>3561</v>
      </c>
      <c r="MH20" s="54" t="s">
        <v>3562</v>
      </c>
      <c r="MZ20" s="54" t="s">
        <v>3563</v>
      </c>
      <c r="NR20" s="54" t="s">
        <v>3564</v>
      </c>
      <c r="NU20" s="54" t="s">
        <v>3565</v>
      </c>
      <c r="NV20" s="54" t="s">
        <v>3566</v>
      </c>
      <c r="NW20" s="54" t="s">
        <v>3567</v>
      </c>
      <c r="NX20" s="54" t="s">
        <v>2676</v>
      </c>
      <c r="NZ20" s="54" t="s">
        <v>3568</v>
      </c>
      <c r="OD20" s="54" t="s">
        <v>3569</v>
      </c>
      <c r="OG20" s="54" t="s">
        <v>3570</v>
      </c>
      <c r="OM20" s="54" t="s">
        <v>3571</v>
      </c>
      <c r="OO20" s="54" t="s">
        <v>3572</v>
      </c>
      <c r="OQ20" s="54"/>
      <c r="OR20" s="54" t="s">
        <v>3573</v>
      </c>
      <c r="OS20" s="54"/>
      <c r="OT20" s="54" t="s">
        <v>3574</v>
      </c>
      <c r="OU20" s="54"/>
      <c r="OV20" s="54" t="s">
        <v>1912</v>
      </c>
      <c r="OW20" s="54"/>
      <c r="OX20" s="54"/>
      <c r="OY20" s="54"/>
      <c r="OZ20" s="54"/>
      <c r="PA20" s="54"/>
      <c r="PB20" s="54"/>
      <c r="PC20" s="54"/>
      <c r="PD20" s="54"/>
      <c r="PE20" s="54"/>
      <c r="PF20" s="54"/>
      <c r="PG20" s="54"/>
      <c r="PH20" s="54"/>
      <c r="PI20" s="54"/>
      <c r="PJ20" s="54" t="s">
        <v>3575</v>
      </c>
      <c r="PK20" s="54"/>
      <c r="PL20" s="54" t="s">
        <v>3576</v>
      </c>
      <c r="PM20" s="590"/>
      <c r="PO20" s="635" t="s">
        <v>3577</v>
      </c>
    </row>
    <row r="21" spans="2:431" ht="27">
      <c r="B21" s="239" t="s">
        <v>3578</v>
      </c>
      <c r="C21" s="214"/>
      <c r="E21" s="287" t="s">
        <v>3579</v>
      </c>
      <c r="G21" s="219" t="s">
        <v>3580</v>
      </c>
      <c r="I21" s="220" t="s">
        <v>3581</v>
      </c>
      <c r="K21" s="236" t="s">
        <v>3582</v>
      </c>
      <c r="M21" s="20"/>
      <c r="N21" s="20"/>
      <c r="P21" s="400" t="s">
        <v>3583</v>
      </c>
      <c r="Q21" s="64" t="s">
        <v>3584</v>
      </c>
      <c r="R21" s="33" t="s">
        <v>3585</v>
      </c>
      <c r="S21" s="20"/>
      <c r="T21" s="20"/>
      <c r="V21" s="43">
        <v>101</v>
      </c>
      <c r="W21" s="34" t="s">
        <v>316</v>
      </c>
      <c r="X21" s="44">
        <v>160753</v>
      </c>
      <c r="Y21" s="34" t="s">
        <v>3586</v>
      </c>
      <c r="Z21" s="43" t="s">
        <v>1223</v>
      </c>
      <c r="AA21" s="34" t="s">
        <v>578</v>
      </c>
      <c r="AB21" s="34" t="s">
        <v>283</v>
      </c>
      <c r="AC21" s="34" t="s">
        <v>3586</v>
      </c>
      <c r="AD21" s="44" t="s">
        <v>320</v>
      </c>
      <c r="AE21" s="44" t="s">
        <v>321</v>
      </c>
      <c r="AF21" s="43">
        <v>101</v>
      </c>
      <c r="AG21" s="34" t="s">
        <v>316</v>
      </c>
      <c r="AH21" s="34" t="s">
        <v>322</v>
      </c>
      <c r="AI21" s="43" t="s">
        <v>323</v>
      </c>
      <c r="AJ21" s="44" t="s">
        <v>324</v>
      </c>
      <c r="AK21" s="261">
        <v>4904861</v>
      </c>
      <c r="AL21" s="44" t="s">
        <v>283</v>
      </c>
      <c r="AM21" s="44" t="s">
        <v>325</v>
      </c>
      <c r="AN21" s="262">
        <v>258026700</v>
      </c>
      <c r="AO21" s="34"/>
      <c r="AP21" s="34"/>
      <c r="AQ21" s="34"/>
      <c r="AR21" s="34"/>
      <c r="AS21" s="34"/>
      <c r="AT21" s="44" t="s">
        <v>326</v>
      </c>
      <c r="AU21" s="44"/>
      <c r="AV21" s="477" t="str">
        <f t="array" ref="AV21">_xlfn.IFS(
LEFT(Tabelas!$AI21,1)="N","DN",
LEFT(Tabelas!$AI21,1)="C","DC",
LEFT(Tabelas!$AI21,1)="L","DL",
LEFT(Tabelas!$AI21,1)="A","DA",
LEFT(Tabelas!$AI21,1)="G","DG")</f>
        <v>DN</v>
      </c>
      <c r="AW21" s="34"/>
      <c r="AX21" s="34"/>
      <c r="AY21" s="34"/>
      <c r="AZ21" s="34"/>
      <c r="BA21" s="34"/>
      <c r="BB21" s="34"/>
      <c r="BC21" s="34"/>
      <c r="BD21" s="44">
        <v>160753</v>
      </c>
      <c r="BE21" s="34" t="s">
        <v>3586</v>
      </c>
      <c r="BF21" s="43" t="s">
        <v>1223</v>
      </c>
      <c r="BG21" s="34" t="s">
        <v>578</v>
      </c>
      <c r="BH21" s="34" t="s">
        <v>283</v>
      </c>
      <c r="BI21" s="34" t="s">
        <v>3586</v>
      </c>
      <c r="BJ21" s="44" t="s">
        <v>320</v>
      </c>
      <c r="BK21" s="44" t="s">
        <v>321</v>
      </c>
      <c r="BL21" s="34"/>
      <c r="BM21" s="34"/>
      <c r="BN21" s="34"/>
      <c r="BO21" s="57" t="s">
        <v>3</v>
      </c>
      <c r="BP21" s="58" t="s">
        <v>320</v>
      </c>
      <c r="BQ21" s="59">
        <v>135</v>
      </c>
      <c r="BR21" s="60" t="s">
        <v>1772</v>
      </c>
      <c r="BS21" s="61">
        <v>119</v>
      </c>
      <c r="BT21" s="60" t="s">
        <v>3587</v>
      </c>
      <c r="BU21" s="58" t="s">
        <v>3588</v>
      </c>
      <c r="BV21" s="58" t="s">
        <v>1775</v>
      </c>
      <c r="BW21" s="58" t="s">
        <v>3589</v>
      </c>
      <c r="BX21" s="58" t="s">
        <v>3590</v>
      </c>
      <c r="BY21" s="58" t="s">
        <v>3591</v>
      </c>
      <c r="BZ21" s="58" t="s">
        <v>529</v>
      </c>
      <c r="CA21" s="58" t="s">
        <v>3592</v>
      </c>
      <c r="CB21" s="58" t="s">
        <v>3593</v>
      </c>
      <c r="CC21" s="61">
        <v>119</v>
      </c>
      <c r="CD21" s="60" t="s">
        <v>3587</v>
      </c>
      <c r="CE21" s="20"/>
      <c r="CF21" s="50" t="s">
        <v>390</v>
      </c>
      <c r="CG21" s="51"/>
      <c r="CH21" s="51"/>
      <c r="CI21" s="51"/>
      <c r="CJ21" s="51"/>
      <c r="CK21" s="51"/>
      <c r="CL21" s="51"/>
      <c r="CM21" s="51"/>
      <c r="CN21" s="51"/>
      <c r="CO21" s="51"/>
      <c r="CP21" s="51"/>
      <c r="CQ21" s="51"/>
      <c r="CR21" s="51"/>
      <c r="CS21" s="51" t="s">
        <v>560</v>
      </c>
      <c r="CT21" s="51"/>
      <c r="CU21" s="51"/>
      <c r="CV21" s="51"/>
      <c r="CW21" s="52" t="s">
        <v>610</v>
      </c>
      <c r="CX21" s="20"/>
      <c r="CY21" s="519" t="s">
        <v>3594</v>
      </c>
      <c r="CZ21" s="520" t="s">
        <v>3595</v>
      </c>
      <c r="DA21" s="595" t="str">
        <f t="shared" si="0"/>
        <v>01290 - OUTRAS CULTURAS PERMANENTES</v>
      </c>
      <c r="DC21" s="739" t="s">
        <v>13964</v>
      </c>
      <c r="DD21" s="743" t="s">
        <v>547</v>
      </c>
      <c r="DE21" s="745" t="s">
        <v>13962</v>
      </c>
      <c r="DF21" s="745"/>
      <c r="DG21" s="542" t="s">
        <v>289</v>
      </c>
      <c r="DH21" s="542"/>
      <c r="DI21" s="542" t="s">
        <v>290</v>
      </c>
      <c r="DJ21" s="542" t="s">
        <v>291</v>
      </c>
      <c r="DK21" s="542" t="s">
        <v>292</v>
      </c>
      <c r="DL21" s="542" t="s">
        <v>293</v>
      </c>
      <c r="DM21" s="664" t="s">
        <v>294</v>
      </c>
      <c r="DN21" s="745"/>
      <c r="DO21" s="745"/>
      <c r="DP21" s="745"/>
      <c r="DQ21" s="745"/>
      <c r="DR21" s="745"/>
      <c r="DS21" s="745"/>
      <c r="DT21" s="745"/>
      <c r="DU21" s="745"/>
      <c r="DV21" s="745"/>
      <c r="DW21" s="745"/>
      <c r="DX21" s="745"/>
      <c r="DY21" s="745"/>
      <c r="DZ21" s="745"/>
      <c r="EA21" s="745"/>
      <c r="EB21" s="745"/>
      <c r="EC21" s="745"/>
      <c r="ED21" s="745"/>
      <c r="EE21" s="745"/>
      <c r="EF21" s="745"/>
      <c r="EG21" s="745"/>
      <c r="EH21" s="745"/>
      <c r="EI21" s="745"/>
      <c r="EJ21" s="745"/>
      <c r="EK21" s="745"/>
      <c r="EL21" s="753"/>
      <c r="EN21" s="571">
        <v>1090</v>
      </c>
      <c r="EO21" s="560" t="s">
        <v>3606</v>
      </c>
      <c r="EP21" s="560" t="s">
        <v>947</v>
      </c>
      <c r="EQ21" s="580">
        <v>400</v>
      </c>
      <c r="ER21" s="560" t="s">
        <v>3263</v>
      </c>
      <c r="ES21" s="567" t="s">
        <v>3607</v>
      </c>
      <c r="EU21" s="23" t="s">
        <v>3608</v>
      </c>
      <c r="FD21" s="54" t="s">
        <v>3609</v>
      </c>
      <c r="GD21" s="54" t="s">
        <v>2341</v>
      </c>
      <c r="GE21" s="54" t="s">
        <v>3610</v>
      </c>
      <c r="GI21" s="54" t="s">
        <v>3611</v>
      </c>
      <c r="GJ21" s="54" t="s">
        <v>1894</v>
      </c>
      <c r="GK21" s="54" t="s">
        <v>3612</v>
      </c>
      <c r="GN21" s="54" t="s">
        <v>3613</v>
      </c>
      <c r="GO21" s="54" t="s">
        <v>3614</v>
      </c>
      <c r="GR21" s="54" t="s">
        <v>2837</v>
      </c>
      <c r="GU21" s="54" t="s">
        <v>3615</v>
      </c>
      <c r="GW21" s="54" t="s">
        <v>2448</v>
      </c>
      <c r="GX21" s="54" t="s">
        <v>3616</v>
      </c>
      <c r="HB21" s="54" t="s">
        <v>3617</v>
      </c>
      <c r="HD21" s="54" t="s">
        <v>3618</v>
      </c>
      <c r="HE21" s="54" t="s">
        <v>3619</v>
      </c>
      <c r="HF21" s="54" t="s">
        <v>3620</v>
      </c>
      <c r="HP21" s="54" t="s">
        <v>3621</v>
      </c>
      <c r="JO21" s="54" t="s">
        <v>3622</v>
      </c>
      <c r="JR21" s="54" t="s">
        <v>3623</v>
      </c>
      <c r="JS21" s="54" t="s">
        <v>3624</v>
      </c>
      <c r="JT21" s="54" t="s">
        <v>3625</v>
      </c>
      <c r="JU21" s="54" t="s">
        <v>3626</v>
      </c>
      <c r="KE21" s="54" t="s">
        <v>3627</v>
      </c>
      <c r="KR21" s="54" t="s">
        <v>3628</v>
      </c>
      <c r="LR21" s="54" t="s">
        <v>3629</v>
      </c>
      <c r="LT21" s="54" t="s">
        <v>3630</v>
      </c>
      <c r="MA21" s="54" t="s">
        <v>3536</v>
      </c>
      <c r="MB21" s="54" t="s">
        <v>3631</v>
      </c>
      <c r="MH21" s="54" t="s">
        <v>3632</v>
      </c>
      <c r="MI21" s="591"/>
      <c r="MZ21" s="54" t="s">
        <v>3633</v>
      </c>
      <c r="NR21" s="54" t="s">
        <v>1603</v>
      </c>
      <c r="NU21" s="54" t="s">
        <v>3634</v>
      </c>
      <c r="NW21" s="54" t="s">
        <v>3635</v>
      </c>
      <c r="NX21" s="54" t="s">
        <v>3636</v>
      </c>
      <c r="NZ21" s="54" t="s">
        <v>3637</v>
      </c>
      <c r="OD21" s="54" t="s">
        <v>3638</v>
      </c>
      <c r="OG21" s="54" t="s">
        <v>2851</v>
      </c>
      <c r="OM21" s="54" t="s">
        <v>3639</v>
      </c>
      <c r="OO21" s="54" t="s">
        <v>3640</v>
      </c>
      <c r="OQ21" s="54"/>
      <c r="OR21" s="54"/>
      <c r="OS21" s="54"/>
      <c r="OT21" s="54" t="s">
        <v>3641</v>
      </c>
      <c r="OU21" s="54"/>
      <c r="OV21" s="54"/>
      <c r="OW21" s="54"/>
      <c r="OX21" s="54"/>
      <c r="OY21" s="54"/>
      <c r="OZ21" s="54"/>
      <c r="PA21" s="54"/>
      <c r="PB21" s="54"/>
      <c r="PC21" s="54"/>
      <c r="PD21" s="54"/>
      <c r="PE21" s="54"/>
      <c r="PF21" s="54"/>
      <c r="PG21" s="54"/>
      <c r="PH21" s="54"/>
      <c r="PI21" s="54"/>
      <c r="PJ21" s="54" t="s">
        <v>3642</v>
      </c>
      <c r="PK21" s="54"/>
      <c r="PL21" s="54" t="s">
        <v>3643</v>
      </c>
      <c r="PM21" s="590"/>
      <c r="PO21" s="635" t="s">
        <v>3644</v>
      </c>
    </row>
    <row r="22" spans="2:431" ht="27">
      <c r="B22" s="239" t="s">
        <v>3645</v>
      </c>
      <c r="C22" s="214"/>
      <c r="E22" s="330">
        <v>6.15</v>
      </c>
      <c r="G22" s="219" t="s">
        <v>3646</v>
      </c>
      <c r="I22" s="220" t="s">
        <v>3647</v>
      </c>
      <c r="K22" s="236" t="s">
        <v>3648</v>
      </c>
      <c r="M22" s="20"/>
      <c r="N22" s="20"/>
      <c r="P22" s="400" t="s">
        <v>3649</v>
      </c>
      <c r="Q22" s="65" t="s">
        <v>3650</v>
      </c>
      <c r="R22" s="33" t="s">
        <v>3651</v>
      </c>
      <c r="S22" s="20"/>
      <c r="T22" s="20"/>
      <c r="V22" s="43">
        <v>101</v>
      </c>
      <c r="W22" s="34" t="s">
        <v>316</v>
      </c>
      <c r="X22" s="44">
        <v>160754</v>
      </c>
      <c r="Y22" s="34" t="s">
        <v>3652</v>
      </c>
      <c r="Z22" s="43" t="s">
        <v>1223</v>
      </c>
      <c r="AA22" s="34" t="s">
        <v>578</v>
      </c>
      <c r="AB22" s="34" t="s">
        <v>283</v>
      </c>
      <c r="AC22" s="34" t="s">
        <v>3652</v>
      </c>
      <c r="AD22" s="44" t="s">
        <v>320</v>
      </c>
      <c r="AE22" s="44" t="s">
        <v>321</v>
      </c>
      <c r="AF22" s="43">
        <v>101</v>
      </c>
      <c r="AG22" s="34" t="s">
        <v>316</v>
      </c>
      <c r="AH22" s="34" t="s">
        <v>322</v>
      </c>
      <c r="AI22" s="43" t="s">
        <v>323</v>
      </c>
      <c r="AJ22" s="44" t="s">
        <v>324</v>
      </c>
      <c r="AK22" s="261">
        <v>4904861</v>
      </c>
      <c r="AL22" s="44" t="s">
        <v>283</v>
      </c>
      <c r="AM22" s="44" t="s">
        <v>325</v>
      </c>
      <c r="AN22" s="262">
        <v>258026700</v>
      </c>
      <c r="AO22" s="34"/>
      <c r="AP22" s="34"/>
      <c r="AQ22" s="34"/>
      <c r="AR22" s="34"/>
      <c r="AS22" s="34"/>
      <c r="AT22" s="44" t="s">
        <v>326</v>
      </c>
      <c r="AU22" s="44"/>
      <c r="AV22" s="477" t="str">
        <f t="array" ref="AV22">_xlfn.IFS(
LEFT(Tabelas!$AI22,1)="N","DN",
LEFT(Tabelas!$AI22,1)="C","DC",
LEFT(Tabelas!$AI22,1)="L","DL",
LEFT(Tabelas!$AI22,1)="A","DA",
LEFT(Tabelas!$AI22,1)="G","DG")</f>
        <v>DN</v>
      </c>
      <c r="AW22" s="34"/>
      <c r="AX22" s="34"/>
      <c r="AY22" s="34"/>
      <c r="AZ22" s="34"/>
      <c r="BA22" s="34"/>
      <c r="BB22" s="34"/>
      <c r="BC22" s="34"/>
      <c r="BD22" s="44">
        <v>160754</v>
      </c>
      <c r="BE22" s="34" t="s">
        <v>3652</v>
      </c>
      <c r="BF22" s="43" t="s">
        <v>1223</v>
      </c>
      <c r="BG22" s="34" t="s">
        <v>578</v>
      </c>
      <c r="BH22" s="34" t="s">
        <v>283</v>
      </c>
      <c r="BI22" s="34" t="s">
        <v>3652</v>
      </c>
      <c r="BJ22" s="44" t="s">
        <v>320</v>
      </c>
      <c r="BK22" s="44" t="s">
        <v>321</v>
      </c>
      <c r="BL22" s="34"/>
      <c r="BM22" s="34"/>
      <c r="BN22" s="34"/>
      <c r="BO22" s="57" t="s">
        <v>3</v>
      </c>
      <c r="BP22" s="58" t="s">
        <v>320</v>
      </c>
      <c r="BQ22" s="59">
        <v>137</v>
      </c>
      <c r="BR22" s="60" t="s">
        <v>936</v>
      </c>
      <c r="BS22" s="61">
        <v>120</v>
      </c>
      <c r="BT22" s="60" t="s">
        <v>3653</v>
      </c>
      <c r="BU22" s="58" t="s">
        <v>3654</v>
      </c>
      <c r="BV22" s="58" t="s">
        <v>939</v>
      </c>
      <c r="BW22" s="58" t="s">
        <v>3655</v>
      </c>
      <c r="BX22" s="58" t="s">
        <v>3656</v>
      </c>
      <c r="BY22" s="58" t="s">
        <v>3657</v>
      </c>
      <c r="BZ22" s="58" t="s">
        <v>3658</v>
      </c>
      <c r="CA22" s="58" t="s">
        <v>3659</v>
      </c>
      <c r="CB22" s="58" t="s">
        <v>3660</v>
      </c>
      <c r="CC22" s="61">
        <v>120</v>
      </c>
      <c r="CD22" s="60" t="s">
        <v>3653</v>
      </c>
      <c r="CE22" s="20"/>
      <c r="CF22" s="50"/>
      <c r="CG22" s="51"/>
      <c r="CH22" s="51"/>
      <c r="CI22" s="51"/>
      <c r="CJ22" s="51"/>
      <c r="CK22" s="51"/>
      <c r="CL22" s="51"/>
      <c r="CM22" s="51"/>
      <c r="CN22" s="51"/>
      <c r="CO22" s="51"/>
      <c r="CP22" s="51"/>
      <c r="CQ22" s="51"/>
      <c r="CR22" s="51"/>
      <c r="CS22" s="51" t="s">
        <v>561</v>
      </c>
      <c r="CT22" s="51"/>
      <c r="CU22" s="51"/>
      <c r="CV22" s="51"/>
      <c r="CW22" s="52" t="s">
        <v>611</v>
      </c>
      <c r="CX22" s="20"/>
      <c r="CY22" s="519" t="s">
        <v>3661</v>
      </c>
      <c r="CZ22" s="520" t="s">
        <v>3662</v>
      </c>
      <c r="DA22" s="595" t="str">
        <f t="shared" si="0"/>
        <v>01300 - PROPAGAÇÃO DE PLANTAS</v>
      </c>
      <c r="DC22" s="540">
        <v>506</v>
      </c>
      <c r="DD22" s="541" t="s">
        <v>490</v>
      </c>
      <c r="DE22" s="542" t="s">
        <v>277</v>
      </c>
      <c r="DF22" s="543">
        <v>0</v>
      </c>
      <c r="DG22" s="542" t="s">
        <v>289</v>
      </c>
      <c r="DH22" s="542"/>
      <c r="DI22" s="542" t="s">
        <v>290</v>
      </c>
      <c r="DJ22" s="542" t="s">
        <v>291</v>
      </c>
      <c r="DK22" s="542" t="s">
        <v>292</v>
      </c>
      <c r="DL22" s="542" t="s">
        <v>293</v>
      </c>
      <c r="DM22" s="664" t="s">
        <v>294</v>
      </c>
      <c r="DN22" s="542" t="s">
        <v>295</v>
      </c>
      <c r="DO22" s="542"/>
      <c r="DP22" s="545" t="s">
        <v>1507</v>
      </c>
      <c r="DQ22" s="545" t="s">
        <v>1508</v>
      </c>
      <c r="DR22" s="545" t="s">
        <v>2588</v>
      </c>
      <c r="DS22" s="545" t="s">
        <v>2589</v>
      </c>
      <c r="DT22" s="545" t="s">
        <v>2590</v>
      </c>
      <c r="DU22" s="545" t="s">
        <v>2591</v>
      </c>
      <c r="DV22" s="545" t="s">
        <v>2592</v>
      </c>
      <c r="DW22" s="542"/>
      <c r="DX22" s="542"/>
      <c r="DY22" s="542"/>
      <c r="DZ22" s="542"/>
      <c r="EA22" s="546">
        <v>46202</v>
      </c>
      <c r="EB22" s="547" t="s">
        <v>2593</v>
      </c>
      <c r="EC22" s="548" t="s">
        <v>1240</v>
      </c>
      <c r="ED22" s="548"/>
      <c r="EE22" s="548" t="s">
        <v>2594</v>
      </c>
      <c r="EF22" s="548">
        <v>5.5</v>
      </c>
      <c r="EG22" s="548" t="s">
        <v>2595</v>
      </c>
      <c r="EH22" s="548">
        <v>46.3</v>
      </c>
      <c r="EI22" s="548">
        <v>91.3</v>
      </c>
      <c r="EJ22" s="548">
        <v>4</v>
      </c>
      <c r="EK22" s="548">
        <v>139.6</v>
      </c>
      <c r="EL22" s="549">
        <v>87.4</v>
      </c>
      <c r="EN22" s="571">
        <v>1104</v>
      </c>
      <c r="EO22" s="560" t="s">
        <v>3668</v>
      </c>
      <c r="EP22" s="560" t="s">
        <v>947</v>
      </c>
      <c r="EQ22" s="580">
        <v>449</v>
      </c>
      <c r="ER22" s="560" t="s">
        <v>3449</v>
      </c>
      <c r="ES22" s="567" t="s">
        <v>3669</v>
      </c>
      <c r="EU22" s="23" t="s">
        <v>3670</v>
      </c>
      <c r="FD22" s="54" t="s">
        <v>3671</v>
      </c>
      <c r="GD22" s="54" t="s">
        <v>1826</v>
      </c>
      <c r="GE22" s="54" t="s">
        <v>3672</v>
      </c>
      <c r="GI22" s="54" t="s">
        <v>3673</v>
      </c>
      <c r="GJ22" s="54" t="s">
        <v>3674</v>
      </c>
      <c r="GK22" s="54" t="s">
        <v>3675</v>
      </c>
      <c r="GN22" s="54" t="s">
        <v>3676</v>
      </c>
      <c r="GO22" s="54" t="s">
        <v>3677</v>
      </c>
      <c r="GR22" s="54" t="s">
        <v>3678</v>
      </c>
      <c r="GU22" s="54" t="s">
        <v>3679</v>
      </c>
      <c r="GW22" s="54" t="s">
        <v>3680</v>
      </c>
      <c r="GX22" s="54" t="s">
        <v>3681</v>
      </c>
      <c r="HB22" s="54" t="s">
        <v>425</v>
      </c>
      <c r="HD22" s="54" t="s">
        <v>3682</v>
      </c>
      <c r="HE22" s="54" t="s">
        <v>3683</v>
      </c>
      <c r="HF22" s="54" t="s">
        <v>3684</v>
      </c>
      <c r="HP22" s="54" t="s">
        <v>3685</v>
      </c>
      <c r="JO22" s="54" t="s">
        <v>3686</v>
      </c>
      <c r="JR22" s="54" t="s">
        <v>3687</v>
      </c>
      <c r="JS22" s="54" t="s">
        <v>3688</v>
      </c>
      <c r="JT22" s="54" t="s">
        <v>3689</v>
      </c>
      <c r="JU22" s="54" t="s">
        <v>3690</v>
      </c>
      <c r="KE22" s="54" t="s">
        <v>3691</v>
      </c>
      <c r="KR22" s="54" t="s">
        <v>3692</v>
      </c>
      <c r="LR22" s="54" t="s">
        <v>3693</v>
      </c>
      <c r="LT22" s="54" t="s">
        <v>3694</v>
      </c>
      <c r="LX22" s="591"/>
      <c r="MA22" s="54" t="s">
        <v>536</v>
      </c>
      <c r="MB22" s="54" t="s">
        <v>1603</v>
      </c>
      <c r="MH22" s="54" t="s">
        <v>3695</v>
      </c>
      <c r="MZ22" s="54" t="s">
        <v>3696</v>
      </c>
      <c r="NR22" s="54" t="s">
        <v>3697</v>
      </c>
      <c r="NU22" s="54" t="s">
        <v>3698</v>
      </c>
      <c r="NX22" s="54" t="s">
        <v>3699</v>
      </c>
      <c r="NZ22" s="54" t="s">
        <v>3700</v>
      </c>
      <c r="OD22" s="54" t="s">
        <v>3701</v>
      </c>
      <c r="OG22" s="54" t="s">
        <v>3702</v>
      </c>
      <c r="OM22" s="54" t="s">
        <v>3703</v>
      </c>
      <c r="OO22" s="54" t="s">
        <v>3704</v>
      </c>
      <c r="OQ22" s="54"/>
      <c r="OR22" s="54"/>
      <c r="OS22" s="54"/>
      <c r="OT22" s="54" t="s">
        <v>3705</v>
      </c>
      <c r="OU22" s="54"/>
      <c r="OV22" s="54"/>
      <c r="OW22" s="54"/>
      <c r="OX22" s="54"/>
      <c r="OY22" s="54"/>
      <c r="OZ22" s="54"/>
      <c r="PA22" s="54"/>
      <c r="PB22" s="54"/>
      <c r="PC22" s="54"/>
      <c r="PD22" s="54"/>
      <c r="PE22" s="54"/>
      <c r="PF22" s="54"/>
      <c r="PG22" s="54"/>
      <c r="PH22" s="54"/>
      <c r="PI22" s="54"/>
      <c r="PJ22" s="54" t="s">
        <v>3706</v>
      </c>
      <c r="PK22" s="54"/>
      <c r="PL22" s="54" t="s">
        <v>3707</v>
      </c>
      <c r="PM22" s="590"/>
      <c r="PO22" s="635" t="s">
        <v>3708</v>
      </c>
    </row>
    <row r="23" spans="2:431" ht="27">
      <c r="B23" s="239" t="s">
        <v>3709</v>
      </c>
      <c r="C23" s="214"/>
      <c r="E23" s="23" t="s">
        <v>3710</v>
      </c>
      <c r="F23" s="242"/>
      <c r="G23" s="219" t="s">
        <v>3711</v>
      </c>
      <c r="I23" s="220" t="s">
        <v>3712</v>
      </c>
      <c r="K23" s="236" t="s">
        <v>3713</v>
      </c>
      <c r="M23" s="20"/>
      <c r="N23" s="20"/>
      <c r="P23" s="400" t="s">
        <v>3714</v>
      </c>
      <c r="Q23" s="64" t="s">
        <v>3715</v>
      </c>
      <c r="R23" s="20" t="s">
        <v>3716</v>
      </c>
      <c r="S23" s="20"/>
      <c r="T23" s="20"/>
      <c r="V23" s="43">
        <v>101</v>
      </c>
      <c r="W23" s="34" t="s">
        <v>316</v>
      </c>
      <c r="X23" s="44">
        <v>160755</v>
      </c>
      <c r="Y23" s="34" t="s">
        <v>3717</v>
      </c>
      <c r="Z23" s="43" t="s">
        <v>1223</v>
      </c>
      <c r="AA23" s="34" t="s">
        <v>578</v>
      </c>
      <c r="AB23" s="34" t="s">
        <v>283</v>
      </c>
      <c r="AC23" s="34" t="s">
        <v>3717</v>
      </c>
      <c r="AD23" s="44" t="s">
        <v>320</v>
      </c>
      <c r="AE23" s="44" t="s">
        <v>321</v>
      </c>
      <c r="AF23" s="43">
        <v>101</v>
      </c>
      <c r="AG23" s="34" t="s">
        <v>316</v>
      </c>
      <c r="AH23" s="34" t="s">
        <v>322</v>
      </c>
      <c r="AI23" s="43" t="s">
        <v>323</v>
      </c>
      <c r="AJ23" s="44" t="s">
        <v>324</v>
      </c>
      <c r="AK23" s="261">
        <v>4904861</v>
      </c>
      <c r="AL23" s="44" t="s">
        <v>283</v>
      </c>
      <c r="AM23" s="44" t="s">
        <v>325</v>
      </c>
      <c r="AN23" s="262">
        <v>258026700</v>
      </c>
      <c r="AO23" s="34"/>
      <c r="AP23" s="34"/>
      <c r="AQ23" s="34"/>
      <c r="AR23" s="34"/>
      <c r="AS23" s="34"/>
      <c r="AT23" s="44" t="s">
        <v>326</v>
      </c>
      <c r="AU23" s="44"/>
      <c r="AV23" s="477" t="str">
        <f t="array" ref="AV23">_xlfn.IFS(
LEFT(Tabelas!$AI23,1)="N","DN",
LEFT(Tabelas!$AI23,1)="C","DC",
LEFT(Tabelas!$AI23,1)="L","DL",
LEFT(Tabelas!$AI23,1)="A","DA",
LEFT(Tabelas!$AI23,1)="G","DG")</f>
        <v>DN</v>
      </c>
      <c r="AW23" s="34"/>
      <c r="AX23" s="34"/>
      <c r="AY23" s="34"/>
      <c r="AZ23" s="34"/>
      <c r="BA23" s="34"/>
      <c r="BB23" s="34"/>
      <c r="BC23" s="34"/>
      <c r="BD23" s="44">
        <v>160755</v>
      </c>
      <c r="BE23" s="34" t="s">
        <v>3717</v>
      </c>
      <c r="BF23" s="43" t="s">
        <v>1223</v>
      </c>
      <c r="BG23" s="34" t="s">
        <v>578</v>
      </c>
      <c r="BH23" s="34" t="s">
        <v>283</v>
      </c>
      <c r="BI23" s="34" t="s">
        <v>3717</v>
      </c>
      <c r="BJ23" s="44" t="s">
        <v>320</v>
      </c>
      <c r="BK23" s="44" t="s">
        <v>321</v>
      </c>
      <c r="BL23" s="34"/>
      <c r="BM23" s="34"/>
      <c r="BN23" s="34"/>
      <c r="BO23" s="45" t="s">
        <v>3</v>
      </c>
      <c r="BP23" s="46" t="s">
        <v>320</v>
      </c>
      <c r="BQ23" s="47">
        <v>138</v>
      </c>
      <c r="BR23" s="48" t="s">
        <v>3718</v>
      </c>
      <c r="BS23" s="49">
        <v>126</v>
      </c>
      <c r="BT23" s="48" t="s">
        <v>3719</v>
      </c>
      <c r="BU23" s="46" t="s">
        <v>3720</v>
      </c>
      <c r="BV23" s="46" t="s">
        <v>3721</v>
      </c>
      <c r="BW23" s="46" t="s">
        <v>3722</v>
      </c>
      <c r="BX23" s="46" t="s">
        <v>3723</v>
      </c>
      <c r="BY23" s="46" t="s">
        <v>3724</v>
      </c>
      <c r="BZ23" s="46" t="s">
        <v>596</v>
      </c>
      <c r="CA23" s="46" t="s">
        <v>3725</v>
      </c>
      <c r="CB23" s="46" t="s">
        <v>3726</v>
      </c>
      <c r="CC23" s="49">
        <v>126</v>
      </c>
      <c r="CD23" s="48" t="s">
        <v>3719</v>
      </c>
      <c r="CE23" s="20"/>
      <c r="CF23" s="50"/>
      <c r="CG23" s="51"/>
      <c r="CH23" s="51"/>
      <c r="CI23" s="51"/>
      <c r="CJ23" s="51"/>
      <c r="CK23" s="51"/>
      <c r="CL23" s="51"/>
      <c r="CM23" s="51"/>
      <c r="CN23" s="51"/>
      <c r="CO23" s="51"/>
      <c r="CP23" s="51"/>
      <c r="CQ23" s="51"/>
      <c r="CR23" s="51"/>
      <c r="CS23" s="51" t="s">
        <v>562</v>
      </c>
      <c r="CT23" s="51"/>
      <c r="CU23" s="51"/>
      <c r="CV23" s="51"/>
      <c r="CW23" s="52" t="s">
        <v>612</v>
      </c>
      <c r="CX23" s="20"/>
      <c r="CY23" s="519" t="s">
        <v>3727</v>
      </c>
      <c r="CZ23" s="520" t="s">
        <v>3728</v>
      </c>
      <c r="DA23" s="595" t="str">
        <f t="shared" si="0"/>
        <v>01410 - CRIAÇÃO DE BOVINOS PARA PRODUÇÃO DE LEITE</v>
      </c>
      <c r="DC23" s="550">
        <v>507</v>
      </c>
      <c r="DD23" s="541" t="s">
        <v>503</v>
      </c>
      <c r="DE23" s="542" t="s">
        <v>278</v>
      </c>
      <c r="DF23" s="543">
        <v>0</v>
      </c>
      <c r="DG23" s="542" t="s">
        <v>289</v>
      </c>
      <c r="DH23" s="542"/>
      <c r="DI23" s="542" t="s">
        <v>290</v>
      </c>
      <c r="DJ23" s="542" t="s">
        <v>291</v>
      </c>
      <c r="DK23" s="542" t="s">
        <v>292</v>
      </c>
      <c r="DL23" s="542" t="s">
        <v>293</v>
      </c>
      <c r="DM23" s="664" t="s">
        <v>294</v>
      </c>
      <c r="DN23" s="542" t="s">
        <v>295</v>
      </c>
      <c r="DO23" s="542"/>
      <c r="DP23" s="545" t="s">
        <v>1507</v>
      </c>
      <c r="DQ23" s="545" t="s">
        <v>1508</v>
      </c>
      <c r="DR23" s="545" t="s">
        <v>2588</v>
      </c>
      <c r="DS23" s="545" t="s">
        <v>2589</v>
      </c>
      <c r="DT23" s="545" t="s">
        <v>2590</v>
      </c>
      <c r="DU23" s="545" t="s">
        <v>2591</v>
      </c>
      <c r="DV23" s="545" t="s">
        <v>2592</v>
      </c>
      <c r="DW23" s="542"/>
      <c r="DX23" s="542"/>
      <c r="DY23" s="542"/>
      <c r="DZ23" s="542"/>
      <c r="EA23" s="546">
        <v>46035</v>
      </c>
      <c r="EB23" s="547" t="s">
        <v>2739</v>
      </c>
      <c r="EC23" s="548" t="s">
        <v>2740</v>
      </c>
      <c r="ED23" s="548"/>
      <c r="EE23" s="548" t="s">
        <v>2741</v>
      </c>
      <c r="EF23" s="548">
        <v>5.8</v>
      </c>
      <c r="EG23" s="548">
        <v>990</v>
      </c>
      <c r="EH23" s="548">
        <v>46.3</v>
      </c>
      <c r="EI23" s="548">
        <v>174.9</v>
      </c>
      <c r="EJ23" s="548">
        <v>7</v>
      </c>
      <c r="EK23" s="548">
        <v>76.5</v>
      </c>
      <c r="EL23" s="549">
        <v>78.5</v>
      </c>
      <c r="EN23" s="572">
        <v>1139</v>
      </c>
      <c r="EO23" s="561" t="s">
        <v>3733</v>
      </c>
      <c r="EP23" s="561" t="s">
        <v>947</v>
      </c>
      <c r="EQ23" s="576">
        <v>452</v>
      </c>
      <c r="ER23" s="561" t="s">
        <v>3734</v>
      </c>
      <c r="ES23" s="568" t="s">
        <v>3735</v>
      </c>
      <c r="EU23" s="23" t="s">
        <v>3736</v>
      </c>
      <c r="FD23" s="54" t="s">
        <v>3737</v>
      </c>
      <c r="GD23" s="54" t="s">
        <v>3738</v>
      </c>
      <c r="GE23" s="54" t="s">
        <v>3739</v>
      </c>
      <c r="GI23" s="54" t="s">
        <v>3740</v>
      </c>
      <c r="GJ23" s="54" t="s">
        <v>1471</v>
      </c>
      <c r="GK23" s="54" t="s">
        <v>3741</v>
      </c>
      <c r="GN23" s="54" t="s">
        <v>3742</v>
      </c>
      <c r="GO23" s="54" t="s">
        <v>3743</v>
      </c>
      <c r="GR23" s="54" t="s">
        <v>3744</v>
      </c>
      <c r="GU23" s="54" t="s">
        <v>3745</v>
      </c>
      <c r="GW23" s="54" t="s">
        <v>3746</v>
      </c>
      <c r="GX23" s="54" t="s">
        <v>3747</v>
      </c>
      <c r="HB23" s="54" t="s">
        <v>3748</v>
      </c>
      <c r="HD23" s="54" t="s">
        <v>3749</v>
      </c>
      <c r="HE23" s="54" t="s">
        <v>3750</v>
      </c>
      <c r="HF23" s="54" t="s">
        <v>3751</v>
      </c>
      <c r="JO23" s="54" t="s">
        <v>3752</v>
      </c>
      <c r="JS23" s="54" t="s">
        <v>3753</v>
      </c>
      <c r="JT23" s="54" t="s">
        <v>3754</v>
      </c>
      <c r="JU23" s="54" t="s">
        <v>3755</v>
      </c>
      <c r="KR23" s="54" t="s">
        <v>3756</v>
      </c>
      <c r="LR23" s="54" t="s">
        <v>3757</v>
      </c>
      <c r="LT23" s="54" t="s">
        <v>3758</v>
      </c>
      <c r="LX23" s="591"/>
      <c r="MB23" s="54" t="s">
        <v>3759</v>
      </c>
      <c r="MH23" s="54" t="s">
        <v>3760</v>
      </c>
      <c r="NR23" s="54" t="s">
        <v>3761</v>
      </c>
      <c r="NU23" s="54" t="s">
        <v>3762</v>
      </c>
      <c r="NW23" s="591"/>
      <c r="NX23" s="54" t="s">
        <v>3763</v>
      </c>
      <c r="NZ23" s="54" t="s">
        <v>3764</v>
      </c>
      <c r="OD23" s="54" t="s">
        <v>3765</v>
      </c>
      <c r="OG23" s="54" t="s">
        <v>3766</v>
      </c>
      <c r="OM23" s="54" t="s">
        <v>3767</v>
      </c>
      <c r="OO23" s="54" t="s">
        <v>3768</v>
      </c>
      <c r="OQ23" s="54"/>
      <c r="OR23" s="54"/>
      <c r="OS23" s="54"/>
      <c r="OT23" s="54"/>
      <c r="OU23" s="54"/>
      <c r="OV23" s="54"/>
      <c r="OW23" s="54"/>
      <c r="OX23" s="54"/>
      <c r="OY23" s="54"/>
      <c r="OZ23" s="54"/>
      <c r="PA23" s="54"/>
      <c r="PB23" s="54"/>
      <c r="PC23" s="54"/>
      <c r="PD23" s="54"/>
      <c r="PE23" s="54"/>
      <c r="PF23" s="54"/>
      <c r="PG23" s="54"/>
      <c r="PH23" s="54"/>
      <c r="PI23" s="54"/>
      <c r="PJ23" s="54" t="s">
        <v>3769</v>
      </c>
      <c r="PK23" s="54"/>
      <c r="PL23" s="54" t="s">
        <v>3770</v>
      </c>
      <c r="PM23" s="590"/>
      <c r="PO23" s="635" t="s">
        <v>3771</v>
      </c>
    </row>
    <row r="24" spans="2:431" ht="27">
      <c r="B24" s="240" t="s">
        <v>3772</v>
      </c>
      <c r="C24" s="214"/>
      <c r="E24" s="23" t="s">
        <v>3773</v>
      </c>
      <c r="F24" s="225"/>
      <c r="G24" s="219" t="s">
        <v>3774</v>
      </c>
      <c r="I24" s="220" t="s">
        <v>3775</v>
      </c>
      <c r="K24" s="236" t="s">
        <v>3776</v>
      </c>
      <c r="M24" s="20"/>
      <c r="N24" s="20"/>
      <c r="P24" s="400" t="s">
        <v>3777</v>
      </c>
      <c r="Q24" s="20"/>
      <c r="R24" s="64" t="s">
        <v>3778</v>
      </c>
      <c r="S24" s="20"/>
      <c r="T24" s="20"/>
      <c r="V24" s="43">
        <v>101</v>
      </c>
      <c r="W24" s="34" t="s">
        <v>316</v>
      </c>
      <c r="X24" s="44">
        <v>160707</v>
      </c>
      <c r="Y24" s="34" t="s">
        <v>1977</v>
      </c>
      <c r="Z24" s="43" t="s">
        <v>1223</v>
      </c>
      <c r="AA24" s="34" t="s">
        <v>578</v>
      </c>
      <c r="AB24" s="34" t="s">
        <v>283</v>
      </c>
      <c r="AC24" s="34" t="s">
        <v>1977</v>
      </c>
      <c r="AD24" s="44" t="s">
        <v>320</v>
      </c>
      <c r="AE24" s="44" t="s">
        <v>321</v>
      </c>
      <c r="AF24" s="43">
        <v>101</v>
      </c>
      <c r="AG24" s="34" t="s">
        <v>316</v>
      </c>
      <c r="AH24" s="34" t="s">
        <v>322</v>
      </c>
      <c r="AI24" s="43" t="s">
        <v>323</v>
      </c>
      <c r="AJ24" s="44" t="s">
        <v>324</v>
      </c>
      <c r="AK24" s="261">
        <v>4904861</v>
      </c>
      <c r="AL24" s="44" t="s">
        <v>283</v>
      </c>
      <c r="AM24" s="44" t="s">
        <v>325</v>
      </c>
      <c r="AN24" s="262">
        <v>258026700</v>
      </c>
      <c r="AO24" s="34"/>
      <c r="AP24" s="34"/>
      <c r="AQ24" s="34"/>
      <c r="AR24" s="34"/>
      <c r="AS24" s="34"/>
      <c r="AT24" s="44" t="s">
        <v>326</v>
      </c>
      <c r="AU24" s="44"/>
      <c r="AV24" s="477" t="str">
        <f t="array" ref="AV24">_xlfn.IFS(
LEFT(Tabelas!$AI24,1)="N","DN",
LEFT(Tabelas!$AI24,1)="C","DC",
LEFT(Tabelas!$AI24,1)="L","DL",
LEFT(Tabelas!$AI24,1)="A","DA",
LEFT(Tabelas!$AI24,1)="G","DG")</f>
        <v>DN</v>
      </c>
      <c r="AW24" s="34"/>
      <c r="AX24" s="34"/>
      <c r="AY24" s="34"/>
      <c r="AZ24" s="34"/>
      <c r="BA24" s="34"/>
      <c r="BB24" s="34"/>
      <c r="BC24" s="34"/>
      <c r="BD24" s="44">
        <v>160707</v>
      </c>
      <c r="BE24" s="34" t="s">
        <v>1977</v>
      </c>
      <c r="BF24" s="43" t="s">
        <v>1223</v>
      </c>
      <c r="BG24" s="34" t="s">
        <v>578</v>
      </c>
      <c r="BH24" s="34" t="s">
        <v>283</v>
      </c>
      <c r="BI24" s="34" t="s">
        <v>1977</v>
      </c>
      <c r="BJ24" s="44" t="s">
        <v>320</v>
      </c>
      <c r="BK24" s="44" t="s">
        <v>321</v>
      </c>
      <c r="BL24" s="34"/>
      <c r="BM24" s="34"/>
      <c r="BN24" s="34"/>
      <c r="BO24" s="57" t="s">
        <v>3</v>
      </c>
      <c r="BP24" s="58" t="s">
        <v>320</v>
      </c>
      <c r="BQ24" s="59">
        <v>125</v>
      </c>
      <c r="BR24" s="60" t="s">
        <v>3779</v>
      </c>
      <c r="BS24" s="61">
        <v>162</v>
      </c>
      <c r="BT24" s="60" t="s">
        <v>3780</v>
      </c>
      <c r="BU24" s="58" t="s">
        <v>3781</v>
      </c>
      <c r="BV24" s="58" t="s">
        <v>3782</v>
      </c>
      <c r="BW24" s="58" t="s">
        <v>3783</v>
      </c>
      <c r="BX24" s="58" t="s">
        <v>3784</v>
      </c>
      <c r="BY24" s="58" t="s">
        <v>3785</v>
      </c>
      <c r="BZ24" s="58" t="s">
        <v>387</v>
      </c>
      <c r="CA24" s="58" t="s">
        <v>3786</v>
      </c>
      <c r="CB24" s="58" t="s">
        <v>3787</v>
      </c>
      <c r="CC24" s="61">
        <v>162</v>
      </c>
      <c r="CD24" s="60" t="s">
        <v>3780</v>
      </c>
      <c r="CE24" s="20"/>
      <c r="CF24" s="50"/>
      <c r="CG24" s="51"/>
      <c r="CH24" s="51"/>
      <c r="CI24" s="51"/>
      <c r="CJ24" s="51"/>
      <c r="CK24" s="51"/>
      <c r="CL24" s="51"/>
      <c r="CM24" s="51"/>
      <c r="CN24" s="51"/>
      <c r="CO24" s="51"/>
      <c r="CP24" s="28"/>
      <c r="CQ24" s="51"/>
      <c r="CR24" s="51"/>
      <c r="CS24" s="51"/>
      <c r="CT24" s="51"/>
      <c r="CU24" s="51"/>
      <c r="CV24" s="51"/>
      <c r="CW24" s="52" t="s">
        <v>613</v>
      </c>
      <c r="CX24" s="20"/>
      <c r="CY24" s="519" t="s">
        <v>3788</v>
      </c>
      <c r="CZ24" s="520" t="s">
        <v>3789</v>
      </c>
      <c r="DA24" s="595" t="str">
        <f t="shared" si="0"/>
        <v>01420 - CRIAÇÃO DE OUTROS BOVINOS E BÚFALOS.</v>
      </c>
      <c r="DC24" s="540">
        <v>508</v>
      </c>
      <c r="DD24" s="541" t="s">
        <v>491</v>
      </c>
      <c r="DE24" s="542" t="s">
        <v>277</v>
      </c>
      <c r="DF24" s="543">
        <v>0</v>
      </c>
      <c r="DG24" s="542" t="s">
        <v>289</v>
      </c>
      <c r="DH24" s="542"/>
      <c r="DI24" s="542" t="s">
        <v>290</v>
      </c>
      <c r="DJ24" s="542" t="s">
        <v>291</v>
      </c>
      <c r="DK24" s="542" t="s">
        <v>292</v>
      </c>
      <c r="DL24" s="542" t="s">
        <v>293</v>
      </c>
      <c r="DM24" s="664" t="s">
        <v>294</v>
      </c>
      <c r="DN24" s="542" t="s">
        <v>295</v>
      </c>
      <c r="DO24" s="542"/>
      <c r="DP24" s="545" t="s">
        <v>1507</v>
      </c>
      <c r="DQ24" s="545" t="s">
        <v>1508</v>
      </c>
      <c r="DR24" s="545" t="s">
        <v>2588</v>
      </c>
      <c r="DS24" s="545" t="s">
        <v>2589</v>
      </c>
      <c r="DT24" s="545" t="s">
        <v>2590</v>
      </c>
      <c r="DU24" s="545" t="s">
        <v>2591</v>
      </c>
      <c r="DV24" s="545" t="s">
        <v>2592</v>
      </c>
      <c r="DW24" s="542"/>
      <c r="DX24" s="542"/>
      <c r="DY24" s="542"/>
      <c r="DZ24" s="542"/>
      <c r="EA24" s="546">
        <v>46157</v>
      </c>
      <c r="EB24" s="547" t="s">
        <v>2877</v>
      </c>
      <c r="EC24" s="548" t="s">
        <v>2878</v>
      </c>
      <c r="ED24" s="548"/>
      <c r="EE24" s="548" t="s">
        <v>2879</v>
      </c>
      <c r="EF24" s="548">
        <v>5.9</v>
      </c>
      <c r="EG24" s="548" t="s">
        <v>2880</v>
      </c>
      <c r="EH24" s="548">
        <v>47.3</v>
      </c>
      <c r="EI24" s="548">
        <v>255.7</v>
      </c>
      <c r="EJ24" s="548">
        <v>12</v>
      </c>
      <c r="EK24" s="548">
        <v>199.1</v>
      </c>
      <c r="EL24" s="549">
        <v>101.8</v>
      </c>
      <c r="EN24" s="572">
        <v>1147</v>
      </c>
      <c r="EO24" s="561" t="s">
        <v>3796</v>
      </c>
      <c r="EP24" s="561" t="s">
        <v>947</v>
      </c>
      <c r="EQ24" s="576">
        <v>443</v>
      </c>
      <c r="ER24" s="561" t="s">
        <v>3797</v>
      </c>
      <c r="ES24" s="568" t="s">
        <v>3798</v>
      </c>
      <c r="EU24" s="23" t="s">
        <v>3799</v>
      </c>
      <c r="FD24" s="54" t="s">
        <v>3800</v>
      </c>
      <c r="GD24" s="54" t="s">
        <v>3801</v>
      </c>
      <c r="GE24" s="54" t="s">
        <v>3802</v>
      </c>
      <c r="GI24" s="54" t="s">
        <v>3803</v>
      </c>
      <c r="GJ24" s="54" t="s">
        <v>3804</v>
      </c>
      <c r="GK24" s="54" t="s">
        <v>3805</v>
      </c>
      <c r="GN24" s="54" t="s">
        <v>3806</v>
      </c>
      <c r="GO24" s="54" t="s">
        <v>3807</v>
      </c>
      <c r="GR24" s="54" t="s">
        <v>3808</v>
      </c>
      <c r="GU24" s="54" t="s">
        <v>3809</v>
      </c>
      <c r="GW24" s="54" t="s">
        <v>3810</v>
      </c>
      <c r="GX24" s="54" t="s">
        <v>3811</v>
      </c>
      <c r="HB24" s="54" t="s">
        <v>3812</v>
      </c>
      <c r="HE24" s="54" t="s">
        <v>3813</v>
      </c>
      <c r="HF24" s="54" t="s">
        <v>3814</v>
      </c>
      <c r="JO24" s="54" t="s">
        <v>3815</v>
      </c>
      <c r="JS24" s="54" t="s">
        <v>2199</v>
      </c>
      <c r="JT24" s="54" t="s">
        <v>3816</v>
      </c>
      <c r="JU24" s="54" t="s">
        <v>3817</v>
      </c>
      <c r="KR24" s="54" t="s">
        <v>3818</v>
      </c>
      <c r="LR24" s="54" t="s">
        <v>3819</v>
      </c>
      <c r="LT24" s="54" t="s">
        <v>3820</v>
      </c>
      <c r="MB24" s="54" t="s">
        <v>3821</v>
      </c>
      <c r="MH24" s="54" t="s">
        <v>3822</v>
      </c>
      <c r="NR24" s="54" t="s">
        <v>3823</v>
      </c>
      <c r="NU24" s="54" t="s">
        <v>3824</v>
      </c>
      <c r="NX24" s="54" t="s">
        <v>1289</v>
      </c>
      <c r="NZ24" s="54" t="s">
        <v>3825</v>
      </c>
      <c r="OD24" s="54" t="s">
        <v>3826</v>
      </c>
      <c r="OG24" s="54" t="s">
        <v>3827</v>
      </c>
      <c r="OM24" s="54" t="s">
        <v>3828</v>
      </c>
      <c r="OO24" s="54" t="s">
        <v>3829</v>
      </c>
      <c r="OQ24" s="54"/>
      <c r="OR24" s="54"/>
      <c r="OS24" s="54"/>
      <c r="OT24" s="54"/>
      <c r="OU24" s="54"/>
      <c r="OV24" s="54"/>
      <c r="OW24" s="54"/>
      <c r="OX24" s="54"/>
      <c r="OY24" s="54"/>
      <c r="OZ24" s="54"/>
      <c r="PA24" s="54"/>
      <c r="PB24" s="54"/>
      <c r="PC24" s="54"/>
      <c r="PD24" s="54"/>
      <c r="PE24" s="54"/>
      <c r="PF24" s="54"/>
      <c r="PG24" s="54"/>
      <c r="PH24" s="54"/>
      <c r="PI24" s="54"/>
      <c r="PJ24" s="54"/>
      <c r="PK24" s="54"/>
      <c r="PL24" s="54" t="s">
        <v>3830</v>
      </c>
      <c r="PM24" s="590"/>
      <c r="PO24" s="635" t="s">
        <v>3831</v>
      </c>
    </row>
    <row r="25" spans="2:431" ht="27.75" thickBot="1">
      <c r="B25" s="239" t="s">
        <v>3832</v>
      </c>
      <c r="C25" s="214"/>
      <c r="E25" s="23" t="s">
        <v>3833</v>
      </c>
      <c r="F25" s="225"/>
      <c r="G25" s="219" t="s">
        <v>3834</v>
      </c>
      <c r="I25" s="220" t="s">
        <v>3835</v>
      </c>
      <c r="K25" s="236" t="s">
        <v>3836</v>
      </c>
      <c r="P25" s="400" t="s">
        <v>3837</v>
      </c>
      <c r="Q25" s="20"/>
      <c r="R25" s="65" t="s">
        <v>3838</v>
      </c>
      <c r="S25" s="20"/>
      <c r="T25" s="20"/>
      <c r="V25" s="43">
        <v>101</v>
      </c>
      <c r="W25" s="34" t="s">
        <v>316</v>
      </c>
      <c r="X25" s="44">
        <v>160708</v>
      </c>
      <c r="Y25" s="34" t="s">
        <v>2171</v>
      </c>
      <c r="Z25" s="43" t="s">
        <v>318</v>
      </c>
      <c r="AA25" s="34" t="s">
        <v>578</v>
      </c>
      <c r="AB25" s="34" t="s">
        <v>283</v>
      </c>
      <c r="AC25" s="34" t="s">
        <v>2171</v>
      </c>
      <c r="AD25" s="44" t="s">
        <v>320</v>
      </c>
      <c r="AE25" s="44" t="s">
        <v>321</v>
      </c>
      <c r="AF25" s="43">
        <v>101</v>
      </c>
      <c r="AG25" s="34" t="s">
        <v>316</v>
      </c>
      <c r="AH25" s="34" t="s">
        <v>322</v>
      </c>
      <c r="AI25" s="43" t="s">
        <v>323</v>
      </c>
      <c r="AJ25" s="44" t="s">
        <v>324</v>
      </c>
      <c r="AK25" s="261">
        <v>4904861</v>
      </c>
      <c r="AL25" s="44" t="s">
        <v>283</v>
      </c>
      <c r="AM25" s="44" t="s">
        <v>325</v>
      </c>
      <c r="AN25" s="262">
        <v>258026700</v>
      </c>
      <c r="AO25" s="34"/>
      <c r="AP25" s="34"/>
      <c r="AQ25" s="34"/>
      <c r="AR25" s="34"/>
      <c r="AS25" s="34"/>
      <c r="AT25" s="44" t="s">
        <v>326</v>
      </c>
      <c r="AU25" s="44"/>
      <c r="AV25" s="477" t="str">
        <f t="array" ref="AV25">_xlfn.IFS(
LEFT(Tabelas!$AI25,1)="N","DN",
LEFT(Tabelas!$AI25,1)="C","DC",
LEFT(Tabelas!$AI25,1)="L","DL",
LEFT(Tabelas!$AI25,1)="A","DA",
LEFT(Tabelas!$AI25,1)="G","DG")</f>
        <v>DN</v>
      </c>
      <c r="AW25" s="34"/>
      <c r="AX25" s="34"/>
      <c r="AY25" s="34"/>
      <c r="AZ25" s="34"/>
      <c r="BA25" s="34"/>
      <c r="BB25" s="34"/>
      <c r="BC25" s="34"/>
      <c r="BD25" s="44">
        <v>160708</v>
      </c>
      <c r="BE25" s="34" t="s">
        <v>2171</v>
      </c>
      <c r="BF25" s="43" t="s">
        <v>318</v>
      </c>
      <c r="BG25" s="34" t="s">
        <v>578</v>
      </c>
      <c r="BH25" s="34" t="s">
        <v>283</v>
      </c>
      <c r="BI25" s="34" t="s">
        <v>2171</v>
      </c>
      <c r="BJ25" s="44" t="s">
        <v>320</v>
      </c>
      <c r="BK25" s="44" t="s">
        <v>321</v>
      </c>
      <c r="BL25" s="34"/>
      <c r="BM25" s="34"/>
      <c r="BN25" s="34"/>
      <c r="BO25" s="57" t="s">
        <v>3</v>
      </c>
      <c r="BP25" s="58" t="s">
        <v>320</v>
      </c>
      <c r="BQ25" s="59">
        <v>148</v>
      </c>
      <c r="BR25" s="60" t="s">
        <v>3839</v>
      </c>
      <c r="BS25" s="61">
        <v>163</v>
      </c>
      <c r="BT25" s="60" t="s">
        <v>3840</v>
      </c>
      <c r="BU25" s="58" t="s">
        <v>3841</v>
      </c>
      <c r="BV25" s="58" t="s">
        <v>3842</v>
      </c>
      <c r="BW25" s="58" t="s">
        <v>3843</v>
      </c>
      <c r="BX25" s="58" t="s">
        <v>3844</v>
      </c>
      <c r="BY25" s="58" t="s">
        <v>3845</v>
      </c>
      <c r="BZ25" s="58" t="s">
        <v>345</v>
      </c>
      <c r="CA25" s="58" t="s">
        <v>3846</v>
      </c>
      <c r="CB25" s="58" t="s">
        <v>3847</v>
      </c>
      <c r="CC25" s="61">
        <v>163</v>
      </c>
      <c r="CD25" s="60" t="s">
        <v>3840</v>
      </c>
      <c r="CE25" s="20"/>
      <c r="CF25" s="50"/>
      <c r="CG25" s="51"/>
      <c r="CH25" s="51"/>
      <c r="CI25" s="51"/>
      <c r="CJ25" s="51"/>
      <c r="CK25" s="51"/>
      <c r="CL25" s="51"/>
      <c r="CM25" s="51"/>
      <c r="CN25" s="51"/>
      <c r="CO25" s="51"/>
      <c r="CP25" s="51"/>
      <c r="CQ25" s="51"/>
      <c r="CR25" s="51"/>
      <c r="CS25" s="51"/>
      <c r="CT25" s="51"/>
      <c r="CU25" s="51"/>
      <c r="CV25" s="51"/>
      <c r="CW25" s="52" t="s">
        <v>285</v>
      </c>
      <c r="CX25" s="20"/>
      <c r="CY25" s="519" t="s">
        <v>3848</v>
      </c>
      <c r="CZ25" s="520" t="s">
        <v>3849</v>
      </c>
      <c r="DA25" s="595" t="str">
        <f t="shared" si="0"/>
        <v>01430 - CRIAÇÃO DE CAVALOS E OUTROS EQUÍDEOS</v>
      </c>
      <c r="DC25" s="550">
        <v>511</v>
      </c>
      <c r="DD25" s="541" t="s">
        <v>434</v>
      </c>
      <c r="DE25" s="542" t="s">
        <v>273</v>
      </c>
      <c r="DF25" s="543">
        <v>0</v>
      </c>
      <c r="DG25" s="542" t="s">
        <v>350</v>
      </c>
      <c r="DH25" s="542"/>
      <c r="DI25" s="542" t="s">
        <v>351</v>
      </c>
      <c r="DJ25" s="542" t="s">
        <v>352</v>
      </c>
      <c r="DK25" s="542" t="s">
        <v>353</v>
      </c>
      <c r="DL25" s="544" t="s">
        <v>354</v>
      </c>
      <c r="DM25" s="664" t="s">
        <v>355</v>
      </c>
      <c r="DN25" s="544"/>
      <c r="DO25" s="544" t="s">
        <v>356</v>
      </c>
      <c r="DP25" s="545" t="s">
        <v>3016</v>
      </c>
      <c r="DQ25" s="545" t="s">
        <v>3017</v>
      </c>
      <c r="DR25" s="545" t="s">
        <v>3018</v>
      </c>
      <c r="DS25" s="545" t="s">
        <v>3019</v>
      </c>
      <c r="DT25" s="545" t="s">
        <v>353</v>
      </c>
      <c r="DU25" s="545" t="s">
        <v>3020</v>
      </c>
      <c r="DV25" s="545" t="s">
        <v>3021</v>
      </c>
      <c r="DW25" s="542"/>
      <c r="DX25" s="542"/>
      <c r="DY25" s="542"/>
      <c r="DZ25" s="542"/>
      <c r="EA25" s="546">
        <v>46228</v>
      </c>
      <c r="EB25" s="547" t="s">
        <v>3022</v>
      </c>
      <c r="EC25" s="548" t="s">
        <v>3023</v>
      </c>
      <c r="ED25" s="548"/>
      <c r="EE25" s="548" t="s">
        <v>3024</v>
      </c>
      <c r="EF25" s="548">
        <v>4.5</v>
      </c>
      <c r="EG25" s="548" t="s">
        <v>3025</v>
      </c>
      <c r="EH25" s="548">
        <v>47.4</v>
      </c>
      <c r="EI25" s="548">
        <v>390.9</v>
      </c>
      <c r="EJ25" s="548">
        <v>14</v>
      </c>
      <c r="EK25" s="548">
        <v>87.5</v>
      </c>
      <c r="EL25" s="549">
        <v>85.6</v>
      </c>
      <c r="EN25" s="572">
        <v>1155</v>
      </c>
      <c r="EO25" s="561" t="s">
        <v>3860</v>
      </c>
      <c r="EP25" s="561" t="s">
        <v>947</v>
      </c>
      <c r="EQ25" s="576">
        <v>443</v>
      </c>
      <c r="ER25" s="561" t="s">
        <v>3797</v>
      </c>
      <c r="ES25" s="568" t="s">
        <v>3861</v>
      </c>
      <c r="EU25" s="23" t="s">
        <v>3862</v>
      </c>
      <c r="FD25" s="54" t="s">
        <v>3863</v>
      </c>
      <c r="GD25" s="54" t="s">
        <v>3864</v>
      </c>
      <c r="GE25" s="54" t="s">
        <v>3865</v>
      </c>
      <c r="GI25" s="54" t="s">
        <v>3866</v>
      </c>
      <c r="GJ25" s="54" t="s">
        <v>3462</v>
      </c>
      <c r="GK25" s="54" t="s">
        <v>3867</v>
      </c>
      <c r="GN25" s="54" t="s">
        <v>3868</v>
      </c>
      <c r="GO25" s="54" t="s">
        <v>3869</v>
      </c>
      <c r="GR25" s="54" t="s">
        <v>3870</v>
      </c>
      <c r="GU25" s="54" t="s">
        <v>3871</v>
      </c>
      <c r="GW25" s="54" t="s">
        <v>3872</v>
      </c>
      <c r="GX25" s="54" t="s">
        <v>3873</v>
      </c>
      <c r="HB25" s="54" t="s">
        <v>3874</v>
      </c>
      <c r="HE25" s="54" t="s">
        <v>3875</v>
      </c>
      <c r="HF25" s="54" t="s">
        <v>3876</v>
      </c>
      <c r="JO25" s="54" t="s">
        <v>3877</v>
      </c>
      <c r="JS25" s="54" t="s">
        <v>3878</v>
      </c>
      <c r="JT25" s="54" t="s">
        <v>3879</v>
      </c>
      <c r="JU25" s="54" t="s">
        <v>3880</v>
      </c>
      <c r="KR25" s="54" t="s">
        <v>3881</v>
      </c>
      <c r="LR25" s="54" t="s">
        <v>3882</v>
      </c>
      <c r="MB25" s="54" t="s">
        <v>3883</v>
      </c>
      <c r="MH25" s="54" t="s">
        <v>3884</v>
      </c>
      <c r="NR25" s="54" t="s">
        <v>3885</v>
      </c>
      <c r="NU25" s="54" t="s">
        <v>3886</v>
      </c>
      <c r="NX25" s="54" t="s">
        <v>3887</v>
      </c>
      <c r="NZ25" s="54" t="s">
        <v>3888</v>
      </c>
      <c r="OD25" s="54" t="s">
        <v>1697</v>
      </c>
      <c r="OG25" s="54" t="s">
        <v>3889</v>
      </c>
      <c r="OM25" s="54" t="s">
        <v>3890</v>
      </c>
      <c r="OQ25" s="54"/>
      <c r="OR25" s="54"/>
      <c r="OS25" s="54"/>
      <c r="OT25" s="54"/>
      <c r="OU25" s="54"/>
      <c r="OV25" s="54"/>
      <c r="OW25" s="54"/>
      <c r="OX25" s="54"/>
      <c r="OY25" s="54"/>
      <c r="OZ25" s="54"/>
      <c r="PA25" s="54"/>
      <c r="PB25" s="54"/>
      <c r="PC25" s="54"/>
      <c r="PD25" s="54"/>
      <c r="PE25" s="54"/>
      <c r="PF25" s="54"/>
      <c r="PG25" s="54"/>
      <c r="PH25" s="54"/>
      <c r="PI25" s="54"/>
      <c r="PJ25" s="54"/>
      <c r="PK25" s="54"/>
      <c r="PL25" s="54" t="s">
        <v>3891</v>
      </c>
      <c r="PM25" s="590"/>
      <c r="PO25" s="635" t="s">
        <v>3892</v>
      </c>
    </row>
    <row r="26" spans="2:431" ht="27.75" thickBot="1">
      <c r="B26" s="1235" t="s">
        <v>3893</v>
      </c>
      <c r="C26" s="1236"/>
      <c r="D26" s="1236"/>
      <c r="E26" s="1237"/>
      <c r="F26" s="225"/>
      <c r="G26" s="219" t="s">
        <v>3894</v>
      </c>
      <c r="I26" s="220" t="s">
        <v>3895</v>
      </c>
      <c r="K26" s="236" t="s">
        <v>3896</v>
      </c>
      <c r="P26" s="399" t="s">
        <v>3897</v>
      </c>
      <c r="Q26" s="20"/>
      <c r="R26" s="64" t="s">
        <v>3898</v>
      </c>
      <c r="S26" s="20"/>
      <c r="T26" s="20"/>
      <c r="V26" s="43">
        <v>101</v>
      </c>
      <c r="W26" s="34" t="s">
        <v>316</v>
      </c>
      <c r="X26" s="44">
        <v>160709</v>
      </c>
      <c r="Y26" s="34" t="s">
        <v>2364</v>
      </c>
      <c r="Z26" s="43" t="s">
        <v>1223</v>
      </c>
      <c r="AA26" s="34" t="s">
        <v>578</v>
      </c>
      <c r="AB26" s="34" t="s">
        <v>283</v>
      </c>
      <c r="AC26" s="34" t="s">
        <v>2364</v>
      </c>
      <c r="AD26" s="44" t="s">
        <v>320</v>
      </c>
      <c r="AE26" s="44" t="s">
        <v>321</v>
      </c>
      <c r="AF26" s="43">
        <v>101</v>
      </c>
      <c r="AG26" s="34" t="s">
        <v>316</v>
      </c>
      <c r="AH26" s="34" t="s">
        <v>322</v>
      </c>
      <c r="AI26" s="43" t="s">
        <v>323</v>
      </c>
      <c r="AJ26" s="44" t="s">
        <v>324</v>
      </c>
      <c r="AK26" s="261">
        <v>4904861</v>
      </c>
      <c r="AL26" s="44" t="s">
        <v>283</v>
      </c>
      <c r="AM26" s="44" t="s">
        <v>325</v>
      </c>
      <c r="AN26" s="262">
        <v>258026700</v>
      </c>
      <c r="AO26" s="34"/>
      <c r="AP26" s="34"/>
      <c r="AQ26" s="34"/>
      <c r="AR26" s="34"/>
      <c r="AS26" s="34"/>
      <c r="AT26" s="44" t="s">
        <v>326</v>
      </c>
      <c r="AU26" s="44"/>
      <c r="AV26" s="477" t="str">
        <f t="array" ref="AV26">_xlfn.IFS(
LEFT(Tabelas!$AI26,1)="N","DN",
LEFT(Tabelas!$AI26,1)="C","DC",
LEFT(Tabelas!$AI26,1)="L","DL",
LEFT(Tabelas!$AI26,1)="A","DA",
LEFT(Tabelas!$AI26,1)="G","DG")</f>
        <v>DN</v>
      </c>
      <c r="AW26" s="34"/>
      <c r="AX26" s="34"/>
      <c r="AY26" s="34"/>
      <c r="AZ26" s="34"/>
      <c r="BA26" s="34"/>
      <c r="BB26" s="34"/>
      <c r="BC26" s="34"/>
      <c r="BD26" s="44">
        <v>160709</v>
      </c>
      <c r="BE26" s="34" t="s">
        <v>2364</v>
      </c>
      <c r="BF26" s="43" t="s">
        <v>1223</v>
      </c>
      <c r="BG26" s="34" t="s">
        <v>578</v>
      </c>
      <c r="BH26" s="34" t="s">
        <v>283</v>
      </c>
      <c r="BI26" s="34" t="s">
        <v>2364</v>
      </c>
      <c r="BJ26" s="44" t="s">
        <v>320</v>
      </c>
      <c r="BK26" s="44" t="s">
        <v>321</v>
      </c>
      <c r="BL26" s="34"/>
      <c r="BM26" s="34"/>
      <c r="BN26" s="34"/>
      <c r="BO26" s="45" t="s">
        <v>3</v>
      </c>
      <c r="BP26" s="46" t="s">
        <v>320</v>
      </c>
      <c r="BQ26" s="47">
        <v>136</v>
      </c>
      <c r="BR26" s="48" t="s">
        <v>3899</v>
      </c>
      <c r="BS26" s="49">
        <v>164</v>
      </c>
      <c r="BT26" s="48" t="s">
        <v>3900</v>
      </c>
      <c r="BU26" s="46" t="s">
        <v>3901</v>
      </c>
      <c r="BV26" s="46" t="s">
        <v>3902</v>
      </c>
      <c r="BW26" s="46" t="s">
        <v>3903</v>
      </c>
      <c r="BX26" s="46" t="s">
        <v>3904</v>
      </c>
      <c r="BY26" s="46" t="s">
        <v>3905</v>
      </c>
      <c r="BZ26" s="46" t="s">
        <v>403</v>
      </c>
      <c r="CA26" s="46" t="s">
        <v>3906</v>
      </c>
      <c r="CB26" s="46" t="s">
        <v>3907</v>
      </c>
      <c r="CC26" s="49">
        <v>164</v>
      </c>
      <c r="CD26" s="48" t="s">
        <v>3900</v>
      </c>
      <c r="CE26" s="20"/>
      <c r="CF26" s="69"/>
      <c r="CG26" s="70"/>
      <c r="CH26" s="70"/>
      <c r="CI26" s="70"/>
      <c r="CJ26" s="70"/>
      <c r="CK26" s="70"/>
      <c r="CL26" s="70"/>
      <c r="CM26" s="70"/>
      <c r="CN26" s="70"/>
      <c r="CO26" s="70"/>
      <c r="CP26" s="70"/>
      <c r="CQ26" s="70"/>
      <c r="CR26" s="70"/>
      <c r="CS26" s="70"/>
      <c r="CT26" s="70"/>
      <c r="CU26" s="70"/>
      <c r="CV26" s="70"/>
      <c r="CW26" s="71" t="s">
        <v>614</v>
      </c>
      <c r="CX26" s="20"/>
      <c r="CY26" s="519" t="s">
        <v>3908</v>
      </c>
      <c r="CZ26" s="520" t="s">
        <v>3909</v>
      </c>
      <c r="DA26" s="595" t="str">
        <f t="shared" si="0"/>
        <v>01440 - CRIAÇÃO DE CAMELOS E CAMELÍDEOS</v>
      </c>
      <c r="DC26" s="739" t="s">
        <v>13964</v>
      </c>
      <c r="DD26" s="743" t="s">
        <v>548</v>
      </c>
      <c r="DE26" s="745" t="s">
        <v>13962</v>
      </c>
      <c r="DF26" s="745"/>
      <c r="DG26" s="542" t="s">
        <v>289</v>
      </c>
      <c r="DH26" s="542"/>
      <c r="DI26" s="542" t="s">
        <v>290</v>
      </c>
      <c r="DJ26" s="542" t="s">
        <v>291</v>
      </c>
      <c r="DK26" s="542" t="s">
        <v>292</v>
      </c>
      <c r="DL26" s="542" t="s">
        <v>293</v>
      </c>
      <c r="DM26" s="664" t="s">
        <v>294</v>
      </c>
      <c r="DN26" s="745"/>
      <c r="DO26" s="745"/>
      <c r="DP26" s="745"/>
      <c r="DQ26" s="745"/>
      <c r="DR26" s="745"/>
      <c r="DS26" s="745"/>
      <c r="DT26" s="745"/>
      <c r="DU26" s="745"/>
      <c r="DV26" s="745"/>
      <c r="DW26" s="745"/>
      <c r="DX26" s="745"/>
      <c r="DY26" s="745"/>
      <c r="DZ26" s="745"/>
      <c r="EA26" s="745"/>
      <c r="EB26" s="745"/>
      <c r="EC26" s="745"/>
      <c r="ED26" s="745"/>
      <c r="EE26" s="745"/>
      <c r="EF26" s="745"/>
      <c r="EG26" s="745"/>
      <c r="EH26" s="745"/>
      <c r="EI26" s="745"/>
      <c r="EJ26" s="745"/>
      <c r="EK26" s="745"/>
      <c r="EL26" s="753"/>
      <c r="EN26" s="571">
        <v>1180</v>
      </c>
      <c r="EO26" s="560" t="s">
        <v>3911</v>
      </c>
      <c r="EP26" s="560" t="s">
        <v>947</v>
      </c>
      <c r="EQ26" s="580">
        <v>453</v>
      </c>
      <c r="ER26" s="560" t="s">
        <v>3912</v>
      </c>
      <c r="ES26" s="567" t="s">
        <v>3913</v>
      </c>
      <c r="EU26" s="23" t="s">
        <v>3914</v>
      </c>
      <c r="EW26" s="88" t="s">
        <v>331</v>
      </c>
      <c r="EX26" s="83" t="s">
        <v>3915</v>
      </c>
      <c r="EY26" s="89" t="e">
        <f>VLOOKUP('PAG. MENSAL - IK'!E16,converte_freg,2,0)</f>
        <v>#N/A</v>
      </c>
      <c r="EZ26" s="82"/>
      <c r="FA26" s="84" t="s">
        <v>288</v>
      </c>
      <c r="GD26" s="54" t="s">
        <v>3916</v>
      </c>
      <c r="GE26" s="54" t="s">
        <v>3917</v>
      </c>
      <c r="GI26" s="54" t="s">
        <v>3918</v>
      </c>
      <c r="GJ26" s="54" t="s">
        <v>3919</v>
      </c>
      <c r="GK26" s="54" t="s">
        <v>3920</v>
      </c>
      <c r="GN26" s="54" t="s">
        <v>3921</v>
      </c>
      <c r="GO26" s="54" t="s">
        <v>3922</v>
      </c>
      <c r="GR26" s="54" t="s">
        <v>3923</v>
      </c>
      <c r="GU26" s="54" t="s">
        <v>3924</v>
      </c>
      <c r="GW26" s="54" t="s">
        <v>3925</v>
      </c>
      <c r="HB26" s="54" t="s">
        <v>3926</v>
      </c>
      <c r="HF26" s="54" t="s">
        <v>3927</v>
      </c>
      <c r="JO26" s="54" t="s">
        <v>3928</v>
      </c>
      <c r="JS26" s="54" t="s">
        <v>3929</v>
      </c>
      <c r="KR26" s="54" t="s">
        <v>3765</v>
      </c>
      <c r="LR26" s="54" t="s">
        <v>3930</v>
      </c>
      <c r="MB26" s="54" t="s">
        <v>3931</v>
      </c>
      <c r="NR26" s="54" t="s">
        <v>3932</v>
      </c>
      <c r="NU26" s="54" t="s">
        <v>3933</v>
      </c>
      <c r="NX26" s="54" t="s">
        <v>2451</v>
      </c>
      <c r="NZ26" s="54" t="s">
        <v>3934</v>
      </c>
      <c r="OD26" s="54" t="s">
        <v>3935</v>
      </c>
      <c r="OG26" s="54" t="s">
        <v>3936</v>
      </c>
      <c r="OM26" s="54" t="s">
        <v>3937</v>
      </c>
      <c r="OQ26" s="54"/>
      <c r="OR26" s="54"/>
      <c r="OS26" s="54"/>
      <c r="OT26" s="54"/>
      <c r="OU26" s="54"/>
      <c r="OV26" s="54"/>
      <c r="OW26" s="54"/>
      <c r="OX26" s="54"/>
      <c r="OY26" s="54"/>
      <c r="OZ26" s="54"/>
      <c r="PA26" s="54"/>
      <c r="PB26" s="54"/>
      <c r="PC26" s="54"/>
      <c r="PD26" s="54"/>
      <c r="PE26" s="54"/>
      <c r="PF26" s="54"/>
      <c r="PG26" s="54"/>
      <c r="PH26" s="54"/>
      <c r="PI26" s="54"/>
      <c r="PJ26" s="54"/>
      <c r="PK26" s="54"/>
      <c r="PL26" s="54" t="s">
        <v>3938</v>
      </c>
      <c r="PM26" s="590"/>
      <c r="PO26" s="635" t="s">
        <v>3939</v>
      </c>
    </row>
    <row r="27" spans="2:431">
      <c r="B27" s="251" t="s">
        <v>3122</v>
      </c>
      <c r="C27" s="249"/>
      <c r="D27" s="249"/>
      <c r="E27" s="250"/>
      <c r="F27" s="225"/>
      <c r="G27" s="219" t="s">
        <v>3940</v>
      </c>
      <c r="I27" s="220" t="s">
        <v>3941</v>
      </c>
      <c r="K27" s="236" t="s">
        <v>3942</v>
      </c>
      <c r="P27" s="400" t="s">
        <v>3943</v>
      </c>
      <c r="Q27" s="20"/>
      <c r="R27" s="20"/>
      <c r="S27" s="20"/>
      <c r="T27" s="20"/>
      <c r="V27" s="43">
        <v>101</v>
      </c>
      <c r="W27" s="34" t="s">
        <v>316</v>
      </c>
      <c r="X27" s="44">
        <v>160710</v>
      </c>
      <c r="Y27" s="34" t="s">
        <v>2533</v>
      </c>
      <c r="Z27" s="43" t="s">
        <v>318</v>
      </c>
      <c r="AA27" s="34" t="s">
        <v>578</v>
      </c>
      <c r="AB27" s="34" t="s">
        <v>283</v>
      </c>
      <c r="AC27" s="34" t="s">
        <v>2533</v>
      </c>
      <c r="AD27" s="44" t="s">
        <v>320</v>
      </c>
      <c r="AE27" s="44" t="s">
        <v>321</v>
      </c>
      <c r="AF27" s="43">
        <v>101</v>
      </c>
      <c r="AG27" s="34" t="s">
        <v>316</v>
      </c>
      <c r="AH27" s="34" t="s">
        <v>322</v>
      </c>
      <c r="AI27" s="43" t="s">
        <v>323</v>
      </c>
      <c r="AJ27" s="44" t="s">
        <v>324</v>
      </c>
      <c r="AK27" s="261">
        <v>4904861</v>
      </c>
      <c r="AL27" s="44" t="s">
        <v>283</v>
      </c>
      <c r="AM27" s="44" t="s">
        <v>325</v>
      </c>
      <c r="AN27" s="262">
        <v>258026700</v>
      </c>
      <c r="AO27" s="34"/>
      <c r="AP27" s="34"/>
      <c r="AQ27" s="34"/>
      <c r="AR27" s="34"/>
      <c r="AS27" s="34"/>
      <c r="AT27" s="44" t="s">
        <v>326</v>
      </c>
      <c r="AU27" s="44"/>
      <c r="AV27" s="477" t="str">
        <f t="array" ref="AV27">_xlfn.IFS(
LEFT(Tabelas!$AI27,1)="N","DN",
LEFT(Tabelas!$AI27,1)="C","DC",
LEFT(Tabelas!$AI27,1)="L","DL",
LEFT(Tabelas!$AI27,1)="A","DA",
LEFT(Tabelas!$AI27,1)="G","DG")</f>
        <v>DN</v>
      </c>
      <c r="AW27" s="34"/>
      <c r="AX27" s="34"/>
      <c r="AY27" s="34"/>
      <c r="AZ27" s="34"/>
      <c r="BA27" s="34"/>
      <c r="BB27" s="34"/>
      <c r="BC27" s="34"/>
      <c r="BD27" s="44">
        <v>160710</v>
      </c>
      <c r="BE27" s="34" t="s">
        <v>2533</v>
      </c>
      <c r="BF27" s="43" t="s">
        <v>318</v>
      </c>
      <c r="BG27" s="34" t="s">
        <v>578</v>
      </c>
      <c r="BH27" s="34" t="s">
        <v>283</v>
      </c>
      <c r="BI27" s="34" t="s">
        <v>2533</v>
      </c>
      <c r="BJ27" s="44" t="s">
        <v>320</v>
      </c>
      <c r="BK27" s="44" t="s">
        <v>321</v>
      </c>
      <c r="BL27" s="34"/>
      <c r="BM27" s="34"/>
      <c r="BN27" s="34"/>
      <c r="BO27" s="57" t="s">
        <v>3</v>
      </c>
      <c r="BP27" s="58" t="s">
        <v>320</v>
      </c>
      <c r="BQ27" s="59">
        <v>140</v>
      </c>
      <c r="BR27" s="60" t="s">
        <v>3944</v>
      </c>
      <c r="BS27" s="61">
        <v>165</v>
      </c>
      <c r="BT27" s="60" t="s">
        <v>3945</v>
      </c>
      <c r="BU27" s="58" t="s">
        <v>3946</v>
      </c>
      <c r="BV27" s="58" t="s">
        <v>3947</v>
      </c>
      <c r="BW27" s="58" t="s">
        <v>3948</v>
      </c>
      <c r="BX27" s="58" t="s">
        <v>3949</v>
      </c>
      <c r="BY27" s="58" t="s">
        <v>3950</v>
      </c>
      <c r="BZ27" s="58" t="s">
        <v>532</v>
      </c>
      <c r="CA27" s="58" t="s">
        <v>3951</v>
      </c>
      <c r="CB27" s="58" t="s">
        <v>3952</v>
      </c>
      <c r="CC27" s="61">
        <v>165</v>
      </c>
      <c r="CD27" s="60" t="s">
        <v>3945</v>
      </c>
      <c r="CE27" s="20"/>
      <c r="CF27" s="51"/>
      <c r="CG27" s="51"/>
      <c r="CH27" s="51"/>
      <c r="CI27" s="51"/>
      <c r="CJ27" s="51"/>
      <c r="CK27" s="51"/>
      <c r="CL27" s="51"/>
      <c r="CM27" s="51"/>
      <c r="CN27" s="51"/>
      <c r="CO27" s="51"/>
      <c r="CP27" s="51"/>
      <c r="CQ27" s="51"/>
      <c r="CR27" s="51"/>
      <c r="CS27" s="51"/>
      <c r="CT27" s="51"/>
      <c r="CU27" s="51"/>
      <c r="CV27" s="51"/>
      <c r="CW27" s="51"/>
      <c r="CX27" s="20"/>
      <c r="CY27" s="519" t="s">
        <v>3953</v>
      </c>
      <c r="CZ27" s="520" t="s">
        <v>3954</v>
      </c>
      <c r="DA27" s="595" t="str">
        <f t="shared" si="0"/>
        <v>01450 - CRIAÇÃO DE OVINOS E CAPRINOS</v>
      </c>
      <c r="DC27" s="540">
        <v>105</v>
      </c>
      <c r="DD27" s="541" t="s">
        <v>492</v>
      </c>
      <c r="DE27" s="542" t="s">
        <v>277</v>
      </c>
      <c r="DF27" s="543">
        <v>0</v>
      </c>
      <c r="DG27" s="542" t="s">
        <v>350</v>
      </c>
      <c r="DH27" s="542"/>
      <c r="DI27" s="542" t="s">
        <v>351</v>
      </c>
      <c r="DJ27" s="542" t="s">
        <v>352</v>
      </c>
      <c r="DK27" s="542" t="s">
        <v>353</v>
      </c>
      <c r="DL27" s="544" t="s">
        <v>354</v>
      </c>
      <c r="DM27" s="664" t="s">
        <v>355</v>
      </c>
      <c r="DN27" s="544"/>
      <c r="DO27" s="544" t="s">
        <v>356</v>
      </c>
      <c r="DP27" s="545" t="s">
        <v>1783</v>
      </c>
      <c r="DQ27" s="545" t="s">
        <v>1784</v>
      </c>
      <c r="DR27" s="545" t="s">
        <v>1785</v>
      </c>
      <c r="DS27" s="545" t="s">
        <v>1786</v>
      </c>
      <c r="DT27" s="545" t="s">
        <v>1787</v>
      </c>
      <c r="DU27" s="545" t="s">
        <v>1788</v>
      </c>
      <c r="DV27" s="545" t="s">
        <v>1789</v>
      </c>
      <c r="DW27" s="542"/>
      <c r="DX27" s="542"/>
      <c r="DY27" s="542"/>
      <c r="DZ27" s="542"/>
      <c r="EA27" s="546">
        <v>46189</v>
      </c>
      <c r="EB27" s="547" t="s">
        <v>3141</v>
      </c>
      <c r="EC27" s="548" t="s">
        <v>2035</v>
      </c>
      <c r="ED27" s="548"/>
      <c r="EE27" s="548">
        <v>250</v>
      </c>
      <c r="EF27" s="548">
        <v>6.2</v>
      </c>
      <c r="EG27" s="548">
        <v>960</v>
      </c>
      <c r="EH27" s="548">
        <v>41.4</v>
      </c>
      <c r="EI27" s="548">
        <v>66.8</v>
      </c>
      <c r="EJ27" s="548">
        <v>1</v>
      </c>
      <c r="EK27" s="548">
        <v>39.799999999999997</v>
      </c>
      <c r="EL27" s="549">
        <v>72.099999999999994</v>
      </c>
      <c r="EN27" s="571">
        <v>1198</v>
      </c>
      <c r="EO27" s="560" t="s">
        <v>3956</v>
      </c>
      <c r="EP27" s="560" t="s">
        <v>947</v>
      </c>
      <c r="EQ27" s="580">
        <v>453</v>
      </c>
      <c r="ER27" s="560" t="s">
        <v>3912</v>
      </c>
      <c r="ES27" s="567" t="s">
        <v>3957</v>
      </c>
      <c r="EU27" s="23" t="s">
        <v>3958</v>
      </c>
      <c r="EW27" s="90" t="s">
        <v>374</v>
      </c>
      <c r="EX27" s="82" t="s">
        <v>3959</v>
      </c>
      <c r="EY27" s="80"/>
      <c r="EZ27" s="82"/>
      <c r="FA27" s="85" t="s">
        <v>331</v>
      </c>
      <c r="GD27" s="54" t="s">
        <v>3960</v>
      </c>
      <c r="GE27" s="54" t="s">
        <v>3961</v>
      </c>
      <c r="GI27" s="54" t="s">
        <v>3962</v>
      </c>
      <c r="GJ27" s="54" t="s">
        <v>3963</v>
      </c>
      <c r="GN27" s="54" t="s">
        <v>3964</v>
      </c>
      <c r="GO27" s="54" t="s">
        <v>3965</v>
      </c>
      <c r="GR27" s="54" t="s">
        <v>3966</v>
      </c>
      <c r="GU27" s="54" t="s">
        <v>3967</v>
      </c>
      <c r="GW27" s="54" t="s">
        <v>3968</v>
      </c>
      <c r="HB27" s="54" t="s">
        <v>3969</v>
      </c>
      <c r="HF27" s="54" t="s">
        <v>3970</v>
      </c>
      <c r="JO27" s="54" t="s">
        <v>3971</v>
      </c>
      <c r="JS27" s="54" t="s">
        <v>3972</v>
      </c>
      <c r="KR27" s="54" t="s">
        <v>3973</v>
      </c>
      <c r="LR27" s="54" t="s">
        <v>3974</v>
      </c>
      <c r="MB27" s="54" t="s">
        <v>3975</v>
      </c>
      <c r="NR27" s="54" t="s">
        <v>3976</v>
      </c>
      <c r="NU27" s="54" t="s">
        <v>3977</v>
      </c>
      <c r="NX27" s="54" t="s">
        <v>3978</v>
      </c>
      <c r="NZ27" s="54" t="s">
        <v>3979</v>
      </c>
      <c r="OD27" s="54" t="s">
        <v>3980</v>
      </c>
      <c r="OG27" s="54" t="s">
        <v>3981</v>
      </c>
      <c r="OM27" s="54" t="s">
        <v>3982</v>
      </c>
      <c r="OQ27" s="54"/>
      <c r="OR27" s="54"/>
      <c r="OS27" s="54"/>
      <c r="OT27" s="54"/>
      <c r="OU27" s="54"/>
      <c r="OV27" s="54"/>
      <c r="OW27" s="54"/>
      <c r="OX27" s="54"/>
      <c r="OY27" s="54"/>
      <c r="OZ27" s="54"/>
      <c r="PA27" s="54"/>
      <c r="PB27" s="54"/>
      <c r="PC27" s="54"/>
      <c r="PD27" s="54"/>
      <c r="PE27" s="54"/>
      <c r="PF27" s="54"/>
      <c r="PG27" s="54"/>
      <c r="PH27" s="54"/>
      <c r="PI27" s="54"/>
      <c r="PJ27" s="54"/>
      <c r="PK27" s="54"/>
      <c r="PL27" s="54" t="s">
        <v>3983</v>
      </c>
      <c r="PM27" s="590"/>
      <c r="PO27" s="635" t="s">
        <v>3984</v>
      </c>
    </row>
    <row r="28" spans="2:431">
      <c r="B28" s="243" t="s">
        <v>3985</v>
      </c>
      <c r="C28" s="244"/>
      <c r="D28" s="244"/>
      <c r="E28" s="245"/>
      <c r="F28" s="225"/>
      <c r="G28" s="219" t="s">
        <v>3986</v>
      </c>
      <c r="I28" s="220" t="s">
        <v>2998</v>
      </c>
      <c r="K28" s="236" t="s">
        <v>3987</v>
      </c>
      <c r="P28" s="399" t="s">
        <v>3988</v>
      </c>
      <c r="Q28" s="20"/>
      <c r="R28" s="20"/>
      <c r="S28" s="20"/>
      <c r="T28" s="20"/>
      <c r="V28" s="43">
        <v>101</v>
      </c>
      <c r="W28" s="34" t="s">
        <v>316</v>
      </c>
      <c r="X28" s="44">
        <v>160756</v>
      </c>
      <c r="Y28" s="34" t="s">
        <v>3989</v>
      </c>
      <c r="Z28" s="43" t="s">
        <v>1223</v>
      </c>
      <c r="AA28" s="34" t="s">
        <v>578</v>
      </c>
      <c r="AB28" s="34" t="s">
        <v>283</v>
      </c>
      <c r="AC28" s="34" t="s">
        <v>3989</v>
      </c>
      <c r="AD28" s="44" t="s">
        <v>320</v>
      </c>
      <c r="AE28" s="44" t="s">
        <v>321</v>
      </c>
      <c r="AF28" s="43">
        <v>101</v>
      </c>
      <c r="AG28" s="34" t="s">
        <v>316</v>
      </c>
      <c r="AH28" s="34" t="s">
        <v>322</v>
      </c>
      <c r="AI28" s="43" t="s">
        <v>323</v>
      </c>
      <c r="AJ28" s="44" t="s">
        <v>324</v>
      </c>
      <c r="AK28" s="261">
        <v>4904861</v>
      </c>
      <c r="AL28" s="44" t="s">
        <v>283</v>
      </c>
      <c r="AM28" s="44" t="s">
        <v>325</v>
      </c>
      <c r="AN28" s="262">
        <v>258026700</v>
      </c>
      <c r="AO28" s="34"/>
      <c r="AP28" s="34"/>
      <c r="AQ28" s="34"/>
      <c r="AR28" s="34"/>
      <c r="AS28" s="34"/>
      <c r="AT28" s="44" t="s">
        <v>326</v>
      </c>
      <c r="AU28" s="44"/>
      <c r="AV28" s="477" t="str">
        <f t="array" ref="AV28">_xlfn.IFS(
LEFT(Tabelas!$AI28,1)="N","DN",
LEFT(Tabelas!$AI28,1)="C","DC",
LEFT(Tabelas!$AI28,1)="L","DL",
LEFT(Tabelas!$AI28,1)="A","DA",
LEFT(Tabelas!$AI28,1)="G","DG")</f>
        <v>DN</v>
      </c>
      <c r="AW28" s="34"/>
      <c r="AX28" s="34"/>
      <c r="AY28" s="34"/>
      <c r="AZ28" s="34"/>
      <c r="BA28" s="34"/>
      <c r="BB28" s="34"/>
      <c r="BC28" s="34"/>
      <c r="BD28" s="44">
        <v>160756</v>
      </c>
      <c r="BE28" s="34" t="s">
        <v>3989</v>
      </c>
      <c r="BF28" s="43" t="s">
        <v>1223</v>
      </c>
      <c r="BG28" s="34" t="s">
        <v>578</v>
      </c>
      <c r="BH28" s="34" t="s">
        <v>283</v>
      </c>
      <c r="BI28" s="34" t="s">
        <v>3989</v>
      </c>
      <c r="BJ28" s="44" t="s">
        <v>320</v>
      </c>
      <c r="BK28" s="44" t="s">
        <v>321</v>
      </c>
      <c r="BL28" s="34"/>
      <c r="BM28" s="34"/>
      <c r="BN28" s="34"/>
      <c r="BO28" s="45" t="s">
        <v>3</v>
      </c>
      <c r="BP28" s="46" t="s">
        <v>320</v>
      </c>
      <c r="BQ28" s="47">
        <v>152</v>
      </c>
      <c r="BR28" s="48" t="s">
        <v>3990</v>
      </c>
      <c r="BS28" s="49">
        <v>166</v>
      </c>
      <c r="BT28" s="48" t="s">
        <v>3991</v>
      </c>
      <c r="BU28" s="46" t="s">
        <v>3992</v>
      </c>
      <c r="BV28" s="46" t="s">
        <v>3993</v>
      </c>
      <c r="BW28" s="46" t="s">
        <v>3994</v>
      </c>
      <c r="BX28" s="46" t="s">
        <v>3995</v>
      </c>
      <c r="BY28" s="46" t="s">
        <v>3996</v>
      </c>
      <c r="BZ28" s="46" t="s">
        <v>541</v>
      </c>
      <c r="CA28" s="46" t="s">
        <v>3997</v>
      </c>
      <c r="CB28" s="46" t="s">
        <v>3998</v>
      </c>
      <c r="CC28" s="49">
        <v>166</v>
      </c>
      <c r="CD28" s="48" t="s">
        <v>3991</v>
      </c>
      <c r="CE28" s="20"/>
      <c r="CF28" s="51"/>
      <c r="CG28" s="51"/>
      <c r="CH28" s="51"/>
      <c r="CI28" s="51"/>
      <c r="CJ28" s="51"/>
      <c r="CK28" s="51"/>
      <c r="CL28" s="51"/>
      <c r="CM28" s="51"/>
      <c r="CN28" s="51"/>
      <c r="CO28" s="51"/>
      <c r="CP28" s="51"/>
      <c r="CQ28" s="51"/>
      <c r="CR28" s="51"/>
      <c r="CS28" s="51"/>
      <c r="CT28" s="51"/>
      <c r="CU28" s="51"/>
      <c r="CV28" s="51"/>
      <c r="CW28" s="51"/>
      <c r="CX28" s="20"/>
      <c r="CY28" s="519" t="s">
        <v>3999</v>
      </c>
      <c r="CZ28" s="520" t="s">
        <v>4000</v>
      </c>
      <c r="DA28" s="595" t="str">
        <f t="shared" si="0"/>
        <v>01460 - SUINICULTURA</v>
      </c>
      <c r="DC28" s="550">
        <v>108</v>
      </c>
      <c r="DD28" s="541" t="s">
        <v>272</v>
      </c>
      <c r="DE28" s="542" t="s">
        <v>272</v>
      </c>
      <c r="DF28" s="543" t="s">
        <v>1223</v>
      </c>
      <c r="DG28" s="542" t="s">
        <v>350</v>
      </c>
      <c r="DH28" s="542"/>
      <c r="DI28" s="542" t="s">
        <v>351</v>
      </c>
      <c r="DJ28" s="542" t="s">
        <v>352</v>
      </c>
      <c r="DK28" s="542" t="s">
        <v>353</v>
      </c>
      <c r="DL28" s="544" t="s">
        <v>354</v>
      </c>
      <c r="DM28" s="664" t="s">
        <v>355</v>
      </c>
      <c r="DN28" s="544"/>
      <c r="DO28" s="544" t="s">
        <v>356</v>
      </c>
      <c r="DP28" s="545" t="s">
        <v>54</v>
      </c>
      <c r="DQ28" s="545" t="s">
        <v>3250</v>
      </c>
      <c r="DR28" s="545" t="s">
        <v>3251</v>
      </c>
      <c r="DS28" s="545" t="s">
        <v>3252</v>
      </c>
      <c r="DT28" s="545" t="s">
        <v>3253</v>
      </c>
      <c r="DU28" s="545" t="s">
        <v>3254</v>
      </c>
      <c r="DV28" s="545" t="s">
        <v>3255</v>
      </c>
      <c r="DW28" s="542"/>
      <c r="DX28" s="542"/>
      <c r="DY28" s="542"/>
      <c r="DZ28" s="542"/>
      <c r="EA28" s="546" t="s">
        <v>3256</v>
      </c>
      <c r="EB28" s="547" t="s">
        <v>3257</v>
      </c>
      <c r="EC28" s="548" t="s">
        <v>3258</v>
      </c>
      <c r="ED28" s="548"/>
      <c r="EE28" s="548" t="s">
        <v>3259</v>
      </c>
      <c r="EF28" s="548">
        <v>6.8</v>
      </c>
      <c r="EG28" s="548" t="s">
        <v>3260</v>
      </c>
      <c r="EH28" s="548">
        <v>46.9</v>
      </c>
      <c r="EI28" s="548" t="s">
        <v>3261</v>
      </c>
      <c r="EJ28" s="548">
        <v>19</v>
      </c>
      <c r="EK28" s="548">
        <v>36.299999999999997</v>
      </c>
      <c r="EL28" s="549">
        <v>102.4</v>
      </c>
      <c r="EN28" s="572">
        <v>1201</v>
      </c>
      <c r="EO28" s="561" t="s">
        <v>4008</v>
      </c>
      <c r="EP28" s="561" t="s">
        <v>947</v>
      </c>
      <c r="EQ28" s="576">
        <v>453</v>
      </c>
      <c r="ER28" s="561" t="s">
        <v>3912</v>
      </c>
      <c r="ES28" s="568" t="s">
        <v>4009</v>
      </c>
      <c r="EU28" s="23" t="s">
        <v>4010</v>
      </c>
      <c r="EW28" s="90" t="s">
        <v>375</v>
      </c>
      <c r="EX28" s="82" t="s">
        <v>4011</v>
      </c>
      <c r="EY28" s="80"/>
      <c r="EZ28" s="82"/>
      <c r="FA28" s="85" t="s">
        <v>339</v>
      </c>
      <c r="GD28" s="54" t="s">
        <v>4012</v>
      </c>
      <c r="GE28" s="54" t="s">
        <v>4013</v>
      </c>
      <c r="GI28" s="54" t="s">
        <v>4014</v>
      </c>
      <c r="GJ28" s="54" t="s">
        <v>4015</v>
      </c>
      <c r="GN28" s="54" t="s">
        <v>4016</v>
      </c>
      <c r="GO28" s="54" t="s">
        <v>4017</v>
      </c>
      <c r="GR28" s="54" t="s">
        <v>4018</v>
      </c>
      <c r="GU28" s="54" t="s">
        <v>4019</v>
      </c>
      <c r="GW28" s="54" t="s">
        <v>4020</v>
      </c>
      <c r="HB28" s="54" t="s">
        <v>4021</v>
      </c>
      <c r="JO28" s="54" t="s">
        <v>4022</v>
      </c>
      <c r="JS28" s="54" t="s">
        <v>4023</v>
      </c>
      <c r="KR28" s="54" t="s">
        <v>3980</v>
      </c>
      <c r="LR28" s="54" t="s">
        <v>4024</v>
      </c>
      <c r="MB28" s="54" t="s">
        <v>537</v>
      </c>
      <c r="NR28" s="589" t="s">
        <v>4025</v>
      </c>
      <c r="NU28" s="54" t="s">
        <v>4026</v>
      </c>
      <c r="NX28" s="54" t="s">
        <v>2655</v>
      </c>
      <c r="NZ28" s="54" t="s">
        <v>4027</v>
      </c>
      <c r="OD28" s="54" t="s">
        <v>4028</v>
      </c>
      <c r="OG28" s="54" t="s">
        <v>4029</v>
      </c>
      <c r="OM28" s="54" t="s">
        <v>4030</v>
      </c>
      <c r="OQ28" s="54"/>
      <c r="OR28" s="54"/>
      <c r="OS28" s="54"/>
      <c r="OT28" s="54"/>
      <c r="OU28" s="54"/>
      <c r="OV28" s="54"/>
      <c r="OW28" s="54"/>
      <c r="OX28" s="54"/>
      <c r="OY28" s="54"/>
      <c r="OZ28" s="54"/>
      <c r="PA28" s="54"/>
      <c r="PB28" s="54"/>
      <c r="PC28" s="54"/>
      <c r="PD28" s="54"/>
      <c r="PE28" s="54"/>
      <c r="PF28" s="54"/>
      <c r="PG28" s="54"/>
      <c r="PH28" s="54"/>
      <c r="PI28" s="54"/>
      <c r="PJ28" s="54"/>
      <c r="PK28" s="54"/>
      <c r="PL28" s="54" t="s">
        <v>4031</v>
      </c>
      <c r="PM28" s="590"/>
      <c r="PO28" s="635" t="s">
        <v>4032</v>
      </c>
    </row>
    <row r="29" spans="2:431">
      <c r="B29" s="243" t="s">
        <v>4033</v>
      </c>
      <c r="C29" s="244"/>
      <c r="D29" s="244"/>
      <c r="E29" s="245"/>
      <c r="F29" s="225"/>
      <c r="G29" s="219" t="s">
        <v>4034</v>
      </c>
      <c r="I29" s="220" t="s">
        <v>4035</v>
      </c>
      <c r="K29" s="236" t="s">
        <v>4036</v>
      </c>
      <c r="P29" s="400" t="s">
        <v>4037</v>
      </c>
      <c r="Q29" s="20"/>
      <c r="R29" s="20"/>
      <c r="S29" s="20"/>
      <c r="T29" s="20"/>
      <c r="V29" s="43">
        <v>101</v>
      </c>
      <c r="W29" s="34" t="s">
        <v>316</v>
      </c>
      <c r="X29" s="44">
        <v>160757</v>
      </c>
      <c r="Y29" s="34" t="s">
        <v>4038</v>
      </c>
      <c r="Z29" s="43" t="s">
        <v>1223</v>
      </c>
      <c r="AA29" s="34" t="s">
        <v>578</v>
      </c>
      <c r="AB29" s="34" t="s">
        <v>283</v>
      </c>
      <c r="AC29" s="34" t="s">
        <v>4038</v>
      </c>
      <c r="AD29" s="44" t="s">
        <v>320</v>
      </c>
      <c r="AE29" s="44" t="s">
        <v>321</v>
      </c>
      <c r="AF29" s="43">
        <v>101</v>
      </c>
      <c r="AG29" s="34" t="s">
        <v>316</v>
      </c>
      <c r="AH29" s="34" t="s">
        <v>322</v>
      </c>
      <c r="AI29" s="43" t="s">
        <v>323</v>
      </c>
      <c r="AJ29" s="44" t="s">
        <v>324</v>
      </c>
      <c r="AK29" s="261">
        <v>4904861</v>
      </c>
      <c r="AL29" s="44" t="s">
        <v>283</v>
      </c>
      <c r="AM29" s="44" t="s">
        <v>325</v>
      </c>
      <c r="AN29" s="262">
        <v>258026700</v>
      </c>
      <c r="AO29" s="34"/>
      <c r="AP29" s="34"/>
      <c r="AQ29" s="34"/>
      <c r="AR29" s="34"/>
      <c r="AS29" s="34"/>
      <c r="AT29" s="44" t="s">
        <v>326</v>
      </c>
      <c r="AU29" s="44"/>
      <c r="AV29" s="477" t="str">
        <f t="array" ref="AV29">_xlfn.IFS(
LEFT(Tabelas!$AI29,1)="N","DN",
LEFT(Tabelas!$AI29,1)="C","DC",
LEFT(Tabelas!$AI29,1)="L","DL",
LEFT(Tabelas!$AI29,1)="A","DA",
LEFT(Tabelas!$AI29,1)="G","DG")</f>
        <v>DN</v>
      </c>
      <c r="AW29" s="34"/>
      <c r="AX29" s="34"/>
      <c r="AY29" s="34"/>
      <c r="AZ29" s="34"/>
      <c r="BA29" s="34"/>
      <c r="BB29" s="34"/>
      <c r="BC29" s="34"/>
      <c r="BD29" s="44">
        <v>160757</v>
      </c>
      <c r="BE29" s="34" t="s">
        <v>4038</v>
      </c>
      <c r="BF29" s="43" t="s">
        <v>1223</v>
      </c>
      <c r="BG29" s="34" t="s">
        <v>578</v>
      </c>
      <c r="BH29" s="34" t="s">
        <v>283</v>
      </c>
      <c r="BI29" s="34" t="s">
        <v>4038</v>
      </c>
      <c r="BJ29" s="44" t="s">
        <v>320</v>
      </c>
      <c r="BK29" s="44" t="s">
        <v>321</v>
      </c>
      <c r="BL29" s="34"/>
      <c r="BM29" s="34"/>
      <c r="BN29" s="34"/>
      <c r="BO29" s="57" t="s">
        <v>3</v>
      </c>
      <c r="BP29" s="58" t="s">
        <v>320</v>
      </c>
      <c r="BQ29" s="59">
        <v>151</v>
      </c>
      <c r="BR29" s="60" t="s">
        <v>4039</v>
      </c>
      <c r="BS29" s="61">
        <v>167</v>
      </c>
      <c r="BT29" s="60" t="s">
        <v>4040</v>
      </c>
      <c r="BU29" s="58" t="s">
        <v>4041</v>
      </c>
      <c r="BV29" s="58" t="s">
        <v>4042</v>
      </c>
      <c r="BW29" s="58" t="s">
        <v>4043</v>
      </c>
      <c r="BX29" s="58" t="s">
        <v>4044</v>
      </c>
      <c r="BY29" s="58" t="s">
        <v>4045</v>
      </c>
      <c r="BZ29" s="58" t="s">
        <v>530</v>
      </c>
      <c r="CA29" s="58" t="s">
        <v>4046</v>
      </c>
      <c r="CB29" s="58" t="s">
        <v>4047</v>
      </c>
      <c r="CC29" s="61">
        <v>167</v>
      </c>
      <c r="CD29" s="60" t="s">
        <v>4040</v>
      </c>
      <c r="CE29" s="20"/>
      <c r="CF29" s="51"/>
      <c r="CG29" s="51"/>
      <c r="CH29" s="51"/>
      <c r="CI29" s="51"/>
      <c r="CJ29" s="51"/>
      <c r="CK29" s="51"/>
      <c r="CL29" s="51"/>
      <c r="CM29" s="51"/>
      <c r="CN29" s="51"/>
      <c r="CO29" s="51"/>
      <c r="CP29" s="51"/>
      <c r="CQ29" s="51"/>
      <c r="CR29" s="51"/>
      <c r="CS29" s="51"/>
      <c r="CT29" s="51"/>
      <c r="CU29" s="51"/>
      <c r="CV29" s="51"/>
      <c r="CW29" s="51"/>
      <c r="CX29" s="20"/>
      <c r="CY29" s="519" t="s">
        <v>4048</v>
      </c>
      <c r="CZ29" s="520" t="s">
        <v>4049</v>
      </c>
      <c r="DA29" s="595" t="str">
        <f t="shared" si="0"/>
        <v>01470 - AVICULTURA</v>
      </c>
      <c r="DC29" s="739" t="s">
        <v>13964</v>
      </c>
      <c r="DD29" s="743" t="s">
        <v>377</v>
      </c>
      <c r="DE29" s="745" t="s">
        <v>268</v>
      </c>
      <c r="DF29" s="745"/>
      <c r="DG29" s="542" t="s">
        <v>350</v>
      </c>
      <c r="DH29" s="542"/>
      <c r="DI29" s="542" t="s">
        <v>351</v>
      </c>
      <c r="DJ29" s="542" t="s">
        <v>352</v>
      </c>
      <c r="DK29" s="542" t="s">
        <v>353</v>
      </c>
      <c r="DL29" s="544" t="s">
        <v>354</v>
      </c>
      <c r="DM29" s="664" t="s">
        <v>355</v>
      </c>
      <c r="DN29" s="745"/>
      <c r="DO29" s="745"/>
      <c r="DP29" s="745"/>
      <c r="DQ29" s="745"/>
      <c r="DR29" s="745"/>
      <c r="DS29" s="745"/>
      <c r="DT29" s="745"/>
      <c r="DU29" s="745"/>
      <c r="DV29" s="745"/>
      <c r="DW29" s="745"/>
      <c r="DX29" s="745"/>
      <c r="DY29" s="745"/>
      <c r="DZ29" s="745"/>
      <c r="EA29" s="745"/>
      <c r="EB29" s="745"/>
      <c r="EC29" s="745"/>
      <c r="ED29" s="745"/>
      <c r="EE29" s="745"/>
      <c r="EF29" s="745"/>
      <c r="EG29" s="745"/>
      <c r="EH29" s="745"/>
      <c r="EI29" s="745"/>
      <c r="EJ29" s="745"/>
      <c r="EK29" s="745"/>
      <c r="EL29" s="753"/>
      <c r="EN29" s="572">
        <v>1236</v>
      </c>
      <c r="EO29" s="561" t="s">
        <v>4058</v>
      </c>
      <c r="EP29" s="561" t="s">
        <v>947</v>
      </c>
      <c r="EQ29" s="576">
        <v>449</v>
      </c>
      <c r="ER29" s="561" t="s">
        <v>3449</v>
      </c>
      <c r="ES29" s="568" t="s">
        <v>4059</v>
      </c>
      <c r="EU29" s="23" t="s">
        <v>4060</v>
      </c>
      <c r="EW29" s="90" t="s">
        <v>376</v>
      </c>
      <c r="EX29" s="82" t="s">
        <v>4061</v>
      </c>
      <c r="EY29" s="80"/>
      <c r="EZ29" s="82"/>
      <c r="FA29" s="85" t="s">
        <v>337</v>
      </c>
      <c r="GD29" s="54" t="s">
        <v>4062</v>
      </c>
      <c r="GE29" s="54" t="s">
        <v>4063</v>
      </c>
      <c r="GI29" s="54" t="s">
        <v>4064</v>
      </c>
      <c r="GJ29" s="54" t="s">
        <v>4065</v>
      </c>
      <c r="GN29" s="54" t="s">
        <v>4066</v>
      </c>
      <c r="GO29" s="54" t="s">
        <v>4067</v>
      </c>
      <c r="GR29" s="54" t="s">
        <v>4068</v>
      </c>
      <c r="GU29" s="54" t="s">
        <v>4069</v>
      </c>
      <c r="GW29" s="54" t="s">
        <v>4070</v>
      </c>
      <c r="HB29" s="54" t="s">
        <v>4071</v>
      </c>
      <c r="JO29" s="54" t="s">
        <v>4072</v>
      </c>
      <c r="JS29" s="54" t="s">
        <v>4073</v>
      </c>
      <c r="LR29" s="54" t="s">
        <v>4074</v>
      </c>
      <c r="MB29" s="54" t="s">
        <v>4075</v>
      </c>
      <c r="NR29" s="54" t="s">
        <v>4076</v>
      </c>
      <c r="NX29" s="54" t="s">
        <v>4077</v>
      </c>
      <c r="NZ29" s="54" t="s">
        <v>4078</v>
      </c>
      <c r="OD29" s="54" t="s">
        <v>4079</v>
      </c>
      <c r="OG29" s="54" t="s">
        <v>4080</v>
      </c>
      <c r="OM29" s="54" t="s">
        <v>4081</v>
      </c>
      <c r="OQ29" s="54"/>
      <c r="OR29" s="54"/>
      <c r="OS29" s="54"/>
      <c r="OT29" s="54"/>
      <c r="OU29" s="54"/>
      <c r="OV29" s="54"/>
      <c r="OW29" s="54"/>
      <c r="OX29" s="54"/>
      <c r="OY29" s="54"/>
      <c r="OZ29" s="54"/>
      <c r="PA29" s="54"/>
      <c r="PB29" s="54"/>
      <c r="PC29" s="54"/>
      <c r="PD29" s="54"/>
      <c r="PE29" s="54"/>
      <c r="PF29" s="54"/>
      <c r="PG29" s="54"/>
      <c r="PH29" s="54"/>
      <c r="PI29" s="54"/>
      <c r="PJ29" s="54"/>
      <c r="PK29" s="54"/>
      <c r="PL29" s="54" t="s">
        <v>4082</v>
      </c>
      <c r="PM29" s="590"/>
      <c r="PO29" s="635" t="s">
        <v>4083</v>
      </c>
    </row>
    <row r="30" spans="2:431" ht="27">
      <c r="B30" s="243" t="s">
        <v>4084</v>
      </c>
      <c r="C30" s="244"/>
      <c r="D30" s="244"/>
      <c r="E30" s="245"/>
      <c r="F30" s="225"/>
      <c r="G30" s="219" t="s">
        <v>4085</v>
      </c>
      <c r="H30" s="72"/>
      <c r="I30" s="220" t="s">
        <v>4086</v>
      </c>
      <c r="K30" s="236" t="s">
        <v>4087</v>
      </c>
      <c r="P30" s="64" t="s">
        <v>4088</v>
      </c>
      <c r="V30" s="43">
        <v>101</v>
      </c>
      <c r="W30" s="34" t="s">
        <v>316</v>
      </c>
      <c r="X30" s="44">
        <v>160713</v>
      </c>
      <c r="Y30" s="34" t="s">
        <v>2691</v>
      </c>
      <c r="Z30" s="43" t="s">
        <v>1223</v>
      </c>
      <c r="AA30" s="34" t="s">
        <v>578</v>
      </c>
      <c r="AB30" s="34" t="s">
        <v>283</v>
      </c>
      <c r="AC30" s="34" t="s">
        <v>2691</v>
      </c>
      <c r="AD30" s="44" t="s">
        <v>320</v>
      </c>
      <c r="AE30" s="44" t="s">
        <v>321</v>
      </c>
      <c r="AF30" s="43">
        <v>101</v>
      </c>
      <c r="AG30" s="34" t="s">
        <v>316</v>
      </c>
      <c r="AH30" s="34" t="s">
        <v>322</v>
      </c>
      <c r="AI30" s="43" t="s">
        <v>323</v>
      </c>
      <c r="AJ30" s="44" t="s">
        <v>324</v>
      </c>
      <c r="AK30" s="261">
        <v>4904861</v>
      </c>
      <c r="AL30" s="44" t="s">
        <v>283</v>
      </c>
      <c r="AM30" s="44" t="s">
        <v>325</v>
      </c>
      <c r="AN30" s="262">
        <v>258026700</v>
      </c>
      <c r="AO30" s="34"/>
      <c r="AP30" s="34"/>
      <c r="AQ30" s="34"/>
      <c r="AR30" s="34"/>
      <c r="AS30" s="34"/>
      <c r="AT30" s="44" t="s">
        <v>326</v>
      </c>
      <c r="AU30" s="44"/>
      <c r="AV30" s="477" t="str">
        <f t="array" ref="AV30">_xlfn.IFS(
LEFT(Tabelas!$AI30,1)="N","DN",
LEFT(Tabelas!$AI30,1)="C","DC",
LEFT(Tabelas!$AI30,1)="L","DL",
LEFT(Tabelas!$AI30,1)="A","DA",
LEFT(Tabelas!$AI30,1)="G","DG")</f>
        <v>DN</v>
      </c>
      <c r="AW30" s="34"/>
      <c r="AX30" s="34"/>
      <c r="AY30" s="34"/>
      <c r="AZ30" s="34"/>
      <c r="BA30" s="34"/>
      <c r="BB30" s="34"/>
      <c r="BC30" s="34"/>
      <c r="BD30" s="44">
        <v>160713</v>
      </c>
      <c r="BE30" s="34" t="s">
        <v>2691</v>
      </c>
      <c r="BF30" s="43" t="s">
        <v>1223</v>
      </c>
      <c r="BG30" s="34" t="s">
        <v>578</v>
      </c>
      <c r="BH30" s="34" t="s">
        <v>283</v>
      </c>
      <c r="BI30" s="34" t="s">
        <v>2691</v>
      </c>
      <c r="BJ30" s="44" t="s">
        <v>320</v>
      </c>
      <c r="BK30" s="44" t="s">
        <v>321</v>
      </c>
      <c r="BL30" s="34"/>
      <c r="BM30" s="34"/>
      <c r="BN30" s="34"/>
      <c r="BO30" s="45" t="s">
        <v>3</v>
      </c>
      <c r="BP30" s="46" t="s">
        <v>320</v>
      </c>
      <c r="BQ30" s="47">
        <v>148</v>
      </c>
      <c r="BR30" s="48" t="s">
        <v>3839</v>
      </c>
      <c r="BS30" s="49">
        <v>170</v>
      </c>
      <c r="BT30" s="48" t="s">
        <v>4089</v>
      </c>
      <c r="BU30" s="46" t="s">
        <v>4090</v>
      </c>
      <c r="BV30" s="46" t="s">
        <v>3842</v>
      </c>
      <c r="BW30" s="46" t="s">
        <v>4091</v>
      </c>
      <c r="BX30" s="46" t="s">
        <v>4092</v>
      </c>
      <c r="BY30" s="46" t="s">
        <v>4093</v>
      </c>
      <c r="BZ30" s="46" t="s">
        <v>579</v>
      </c>
      <c r="CA30" s="46" t="s">
        <v>4094</v>
      </c>
      <c r="CB30" s="46" t="s">
        <v>4095</v>
      </c>
      <c r="CC30" s="49">
        <v>170</v>
      </c>
      <c r="CD30" s="48" t="s">
        <v>4089</v>
      </c>
      <c r="CE30" s="20"/>
      <c r="CF30" s="51"/>
      <c r="CG30" s="51"/>
      <c r="CH30" s="51"/>
      <c r="CI30" s="51"/>
      <c r="CJ30" s="51"/>
      <c r="CK30" s="51"/>
      <c r="CL30" s="51"/>
      <c r="CM30" s="51"/>
      <c r="CN30" s="51"/>
      <c r="CO30" s="51"/>
      <c r="CP30" s="51"/>
      <c r="CQ30" s="51"/>
      <c r="CR30" s="51"/>
      <c r="CS30" s="51"/>
      <c r="CT30" s="51"/>
      <c r="CU30" s="51"/>
      <c r="CV30" s="51"/>
      <c r="CW30" s="51"/>
      <c r="CX30" s="20"/>
      <c r="CY30" s="519" t="s">
        <v>4096</v>
      </c>
      <c r="CZ30" s="520" t="s">
        <v>4097</v>
      </c>
      <c r="DA30" s="595" t="str">
        <f t="shared" si="0"/>
        <v>01481 - APICULTURA</v>
      </c>
      <c r="DC30" s="739" t="s">
        <v>13964</v>
      </c>
      <c r="DD30" s="743" t="s">
        <v>13963</v>
      </c>
      <c r="DE30" s="745" t="s">
        <v>13962</v>
      </c>
      <c r="DF30" s="745"/>
      <c r="DG30" s="542" t="s">
        <v>289</v>
      </c>
      <c r="DH30" s="542"/>
      <c r="DI30" s="542" t="s">
        <v>290</v>
      </c>
      <c r="DJ30" s="542" t="s">
        <v>291</v>
      </c>
      <c r="DK30" s="542" t="s">
        <v>292</v>
      </c>
      <c r="DL30" s="542" t="s">
        <v>293</v>
      </c>
      <c r="DM30" s="664" t="s">
        <v>294</v>
      </c>
      <c r="DN30" s="745"/>
      <c r="DO30" s="745"/>
      <c r="DP30" s="745"/>
      <c r="DQ30" s="745"/>
      <c r="DR30" s="745"/>
      <c r="DS30" s="745"/>
      <c r="DT30" s="745"/>
      <c r="DU30" s="745"/>
      <c r="DV30" s="745"/>
      <c r="DW30" s="745"/>
      <c r="DX30" s="745"/>
      <c r="DY30" s="745"/>
      <c r="DZ30" s="745"/>
      <c r="EA30" s="745"/>
      <c r="EB30" s="745"/>
      <c r="EC30" s="745"/>
      <c r="ED30" s="745"/>
      <c r="EE30" s="745"/>
      <c r="EF30" s="745"/>
      <c r="EG30" s="745"/>
      <c r="EH30" s="745"/>
      <c r="EI30" s="745"/>
      <c r="EJ30" s="745"/>
      <c r="EK30" s="745"/>
      <c r="EL30" s="753"/>
      <c r="EN30" s="572">
        <v>1244</v>
      </c>
      <c r="EO30" s="561" t="s">
        <v>4103</v>
      </c>
      <c r="EP30" s="561" t="s">
        <v>947</v>
      </c>
      <c r="EQ30" s="576">
        <v>451</v>
      </c>
      <c r="ER30" s="561" t="s">
        <v>4104</v>
      </c>
      <c r="ES30" s="568" t="s">
        <v>4105</v>
      </c>
      <c r="EU30" s="23" t="s">
        <v>4106</v>
      </c>
      <c r="EW30" s="90" t="s">
        <v>268</v>
      </c>
      <c r="EX30" s="82" t="s">
        <v>4107</v>
      </c>
      <c r="EY30" s="80"/>
      <c r="EZ30" s="82"/>
      <c r="FA30" s="85" t="s">
        <v>374</v>
      </c>
      <c r="GD30" s="54" t="s">
        <v>3042</v>
      </c>
      <c r="GE30" s="54" t="s">
        <v>4108</v>
      </c>
      <c r="GJ30" s="54" t="s">
        <v>4109</v>
      </c>
      <c r="GN30" s="54" t="s">
        <v>4110</v>
      </c>
      <c r="GO30" s="54" t="s">
        <v>4111</v>
      </c>
      <c r="GR30" s="54" t="s">
        <v>4112</v>
      </c>
      <c r="GU30" s="54" t="s">
        <v>4113</v>
      </c>
      <c r="GW30" s="54" t="s">
        <v>4114</v>
      </c>
      <c r="HB30" s="54" t="s">
        <v>4115</v>
      </c>
      <c r="JO30" s="54" t="s">
        <v>4116</v>
      </c>
      <c r="JS30" s="54" t="s">
        <v>4117</v>
      </c>
      <c r="LR30" s="54" t="s">
        <v>4118</v>
      </c>
      <c r="MB30" s="54" t="s">
        <v>4119</v>
      </c>
      <c r="NR30" s="54" t="s">
        <v>4120</v>
      </c>
      <c r="NX30" s="54" t="s">
        <v>4121</v>
      </c>
      <c r="NZ30" s="54" t="s">
        <v>4122</v>
      </c>
      <c r="OD30" s="54" t="s">
        <v>4123</v>
      </c>
      <c r="OQ30" s="54"/>
      <c r="OR30" s="54"/>
      <c r="OS30" s="54"/>
      <c r="OT30" s="54"/>
      <c r="OU30" s="54"/>
      <c r="OV30" s="54"/>
      <c r="OW30" s="54"/>
      <c r="OX30" s="54"/>
      <c r="OY30" s="54"/>
      <c r="OZ30" s="54"/>
      <c r="PA30" s="54"/>
      <c r="PB30" s="54"/>
      <c r="PC30" s="54"/>
      <c r="PD30" s="54"/>
      <c r="PE30" s="54"/>
      <c r="PF30" s="54"/>
      <c r="PG30" s="54"/>
      <c r="PH30" s="54"/>
      <c r="PI30" s="54"/>
      <c r="PJ30" s="54"/>
      <c r="PK30" s="54"/>
      <c r="PL30" s="54"/>
      <c r="PM30" s="590"/>
      <c r="PO30" s="635" t="s">
        <v>4124</v>
      </c>
    </row>
    <row r="31" spans="2:431" ht="27">
      <c r="B31" s="243" t="s">
        <v>4125</v>
      </c>
      <c r="C31" s="244"/>
      <c r="D31" s="244"/>
      <c r="E31" s="245"/>
      <c r="F31" s="225"/>
      <c r="G31" s="219" t="s">
        <v>4126</v>
      </c>
      <c r="H31" s="226"/>
      <c r="I31" s="220" t="s">
        <v>4127</v>
      </c>
      <c r="K31" s="236" t="s">
        <v>4128</v>
      </c>
      <c r="P31" s="64" t="s">
        <v>4129</v>
      </c>
      <c r="V31" s="43">
        <v>101</v>
      </c>
      <c r="W31" s="34" t="s">
        <v>316</v>
      </c>
      <c r="X31" s="44">
        <v>160714</v>
      </c>
      <c r="Y31" s="34" t="s">
        <v>2831</v>
      </c>
      <c r="Z31" s="43" t="s">
        <v>318</v>
      </c>
      <c r="AA31" s="34" t="s">
        <v>578</v>
      </c>
      <c r="AB31" s="34" t="s">
        <v>283</v>
      </c>
      <c r="AC31" s="34" t="s">
        <v>2831</v>
      </c>
      <c r="AD31" s="44" t="s">
        <v>320</v>
      </c>
      <c r="AE31" s="44" t="s">
        <v>321</v>
      </c>
      <c r="AF31" s="43">
        <v>101</v>
      </c>
      <c r="AG31" s="34" t="s">
        <v>316</v>
      </c>
      <c r="AH31" s="34" t="s">
        <v>322</v>
      </c>
      <c r="AI31" s="43" t="s">
        <v>323</v>
      </c>
      <c r="AJ31" s="44" t="s">
        <v>324</v>
      </c>
      <c r="AK31" s="261">
        <v>4904861</v>
      </c>
      <c r="AL31" s="44" t="s">
        <v>283</v>
      </c>
      <c r="AM31" s="44" t="s">
        <v>325</v>
      </c>
      <c r="AN31" s="262">
        <v>258026700</v>
      </c>
      <c r="AO31" s="34"/>
      <c r="AP31" s="34"/>
      <c r="AQ31" s="34"/>
      <c r="AR31" s="34"/>
      <c r="AS31" s="34"/>
      <c r="AT31" s="44" t="s">
        <v>326</v>
      </c>
      <c r="AU31" s="44"/>
      <c r="AV31" s="477" t="str">
        <f t="array" ref="AV31">_xlfn.IFS(
LEFT(Tabelas!$AI31,1)="N","DN",
LEFT(Tabelas!$AI31,1)="C","DC",
LEFT(Tabelas!$AI31,1)="L","DL",
LEFT(Tabelas!$AI31,1)="A","DA",
LEFT(Tabelas!$AI31,1)="G","DG")</f>
        <v>DN</v>
      </c>
      <c r="AW31" s="34"/>
      <c r="AX31" s="34"/>
      <c r="AY31" s="34"/>
      <c r="AZ31" s="34"/>
      <c r="BA31" s="34"/>
      <c r="BB31" s="34"/>
      <c r="BC31" s="34"/>
      <c r="BD31" s="44">
        <v>160714</v>
      </c>
      <c r="BE31" s="34" t="s">
        <v>2831</v>
      </c>
      <c r="BF31" s="43" t="s">
        <v>318</v>
      </c>
      <c r="BG31" s="34" t="s">
        <v>578</v>
      </c>
      <c r="BH31" s="34" t="s">
        <v>283</v>
      </c>
      <c r="BI31" s="34" t="s">
        <v>2831</v>
      </c>
      <c r="BJ31" s="44" t="s">
        <v>320</v>
      </c>
      <c r="BK31" s="44" t="s">
        <v>321</v>
      </c>
      <c r="BL31" s="34"/>
      <c r="BM31" s="34"/>
      <c r="BN31" s="34"/>
      <c r="BO31" s="45" t="s">
        <v>3</v>
      </c>
      <c r="BP31" s="46" t="s">
        <v>320</v>
      </c>
      <c r="BQ31" s="47">
        <v>149</v>
      </c>
      <c r="BR31" s="48" t="s">
        <v>2866</v>
      </c>
      <c r="BS31" s="49">
        <v>189</v>
      </c>
      <c r="BT31" s="48" t="s">
        <v>4130</v>
      </c>
      <c r="BU31" s="46"/>
      <c r="BV31" s="46" t="s">
        <v>2869</v>
      </c>
      <c r="BW31" s="46" t="s">
        <v>4131</v>
      </c>
      <c r="BX31" s="46" t="s">
        <v>4132</v>
      </c>
      <c r="BY31" s="46" t="s">
        <v>4133</v>
      </c>
      <c r="BZ31" s="46" t="s">
        <v>543</v>
      </c>
      <c r="CA31" s="46" t="s">
        <v>4134</v>
      </c>
      <c r="CB31" s="46" t="s">
        <v>2874</v>
      </c>
      <c r="CC31" s="49">
        <v>189</v>
      </c>
      <c r="CD31" s="48" t="s">
        <v>4130</v>
      </c>
      <c r="CE31" s="20"/>
      <c r="CF31" s="51"/>
      <c r="CG31" s="51"/>
      <c r="CH31" s="51"/>
      <c r="CI31" s="51"/>
      <c r="CJ31" s="51"/>
      <c r="CK31" s="51"/>
      <c r="CL31" s="51"/>
      <c r="CM31" s="51"/>
      <c r="CN31" s="51"/>
      <c r="CO31" s="51"/>
      <c r="CP31" s="51"/>
      <c r="CQ31" s="51"/>
      <c r="CR31" s="51"/>
      <c r="CS31" s="51"/>
      <c r="CT31" s="51"/>
      <c r="CU31" s="51"/>
      <c r="CV31" s="51"/>
      <c r="CW31" s="51"/>
      <c r="CX31" s="20"/>
      <c r="CY31" s="519" t="s">
        <v>4135</v>
      </c>
      <c r="CZ31" s="520" t="s">
        <v>4136</v>
      </c>
      <c r="DA31" s="595" t="str">
        <f t="shared" si="0"/>
        <v>01482 - CUNICULTURA</v>
      </c>
      <c r="DC31" s="540">
        <v>110</v>
      </c>
      <c r="DD31" s="541" t="s">
        <v>273</v>
      </c>
      <c r="DE31" s="542" t="s">
        <v>273</v>
      </c>
      <c r="DF31" s="543">
        <v>0</v>
      </c>
      <c r="DG31" s="542" t="s">
        <v>350</v>
      </c>
      <c r="DH31" s="542"/>
      <c r="DI31" s="542" t="s">
        <v>351</v>
      </c>
      <c r="DJ31" s="542" t="s">
        <v>352</v>
      </c>
      <c r="DK31" s="542" t="s">
        <v>353</v>
      </c>
      <c r="DL31" s="544" t="s">
        <v>354</v>
      </c>
      <c r="DM31" s="664" t="s">
        <v>355</v>
      </c>
      <c r="DN31" s="544"/>
      <c r="DO31" s="544" t="s">
        <v>356</v>
      </c>
      <c r="DP31" s="545" t="s">
        <v>3016</v>
      </c>
      <c r="DQ31" s="545" t="s">
        <v>3017</v>
      </c>
      <c r="DR31" s="545" t="s">
        <v>3018</v>
      </c>
      <c r="DS31" s="545" t="s">
        <v>3019</v>
      </c>
      <c r="DT31" s="545" t="s">
        <v>353</v>
      </c>
      <c r="DU31" s="545" t="s">
        <v>3020</v>
      </c>
      <c r="DV31" s="545" t="s">
        <v>3021</v>
      </c>
      <c r="DW31" s="542"/>
      <c r="DX31" s="542"/>
      <c r="DY31" s="542"/>
      <c r="DZ31" s="542"/>
      <c r="EA31" s="546">
        <v>46207</v>
      </c>
      <c r="EB31" s="547" t="s">
        <v>3358</v>
      </c>
      <c r="EC31" s="548" t="s">
        <v>3359</v>
      </c>
      <c r="ED31" s="548"/>
      <c r="EE31" s="548" t="s">
        <v>3360</v>
      </c>
      <c r="EF31" s="548">
        <v>6.1</v>
      </c>
      <c r="EG31" s="548" t="s">
        <v>3361</v>
      </c>
      <c r="EH31" s="548">
        <v>48.4</v>
      </c>
      <c r="EI31" s="548">
        <v>319.39999999999998</v>
      </c>
      <c r="EJ31" s="548">
        <v>18</v>
      </c>
      <c r="EK31" s="548">
        <v>440.8</v>
      </c>
      <c r="EL31" s="549">
        <v>128.69999999999999</v>
      </c>
      <c r="EN31" s="571">
        <v>1252</v>
      </c>
      <c r="EO31" s="560" t="s">
        <v>4141</v>
      </c>
      <c r="EP31" s="560" t="s">
        <v>1519</v>
      </c>
      <c r="EQ31" s="580">
        <v>800</v>
      </c>
      <c r="ER31" s="560" t="s">
        <v>1520</v>
      </c>
      <c r="ES31" s="567" t="s">
        <v>4142</v>
      </c>
      <c r="EU31" s="23" t="s">
        <v>4143</v>
      </c>
      <c r="EW31" s="90" t="s">
        <v>377</v>
      </c>
      <c r="EX31" s="82" t="s">
        <v>4144</v>
      </c>
      <c r="EY31" s="80"/>
      <c r="EZ31" s="82"/>
      <c r="FA31" s="85" t="s">
        <v>338</v>
      </c>
      <c r="GD31" s="54" t="s">
        <v>1731</v>
      </c>
      <c r="GE31" s="54" t="s">
        <v>4145</v>
      </c>
      <c r="GJ31" s="54" t="s">
        <v>4146</v>
      </c>
      <c r="GN31" s="54" t="s">
        <v>4147</v>
      </c>
      <c r="GO31" s="54" t="s">
        <v>4148</v>
      </c>
      <c r="GR31" s="54" t="s">
        <v>4149</v>
      </c>
      <c r="GU31" s="54" t="s">
        <v>4150</v>
      </c>
      <c r="GW31" s="54" t="s">
        <v>4151</v>
      </c>
      <c r="JO31" s="54" t="s">
        <v>4152</v>
      </c>
      <c r="JS31" s="54" t="s">
        <v>4153</v>
      </c>
      <c r="MB31" s="54" t="s">
        <v>4154</v>
      </c>
      <c r="NR31" s="54" t="s">
        <v>4155</v>
      </c>
      <c r="NX31" s="54" t="s">
        <v>4156</v>
      </c>
      <c r="NZ31" s="589" t="s">
        <v>4157</v>
      </c>
      <c r="OD31" s="54" t="s">
        <v>4158</v>
      </c>
      <c r="OQ31" s="54"/>
      <c r="OR31" s="54"/>
      <c r="OS31" s="54"/>
      <c r="OT31" s="54"/>
      <c r="OU31" s="54"/>
      <c r="OV31" s="54"/>
      <c r="OW31" s="54"/>
      <c r="OX31" s="54"/>
      <c r="OY31" s="54"/>
      <c r="OZ31" s="54"/>
      <c r="PA31" s="54"/>
      <c r="PB31" s="54"/>
      <c r="PC31" s="54"/>
      <c r="PD31" s="54"/>
      <c r="PE31" s="54"/>
      <c r="PF31" s="54"/>
      <c r="PG31" s="54"/>
      <c r="PH31" s="54"/>
      <c r="PI31" s="54"/>
      <c r="PJ31" s="54"/>
      <c r="PK31" s="54"/>
      <c r="PL31" s="54"/>
      <c r="PM31" s="590"/>
      <c r="PO31" s="635" t="s">
        <v>4124</v>
      </c>
    </row>
    <row r="32" spans="2:431">
      <c r="B32" s="243" t="s">
        <v>4159</v>
      </c>
      <c r="C32" s="244"/>
      <c r="D32" s="244"/>
      <c r="E32" s="245"/>
      <c r="F32" s="225"/>
      <c r="G32" s="219" t="s">
        <v>4160</v>
      </c>
      <c r="H32" s="226"/>
      <c r="I32" s="220" t="s">
        <v>4161</v>
      </c>
      <c r="K32" s="236" t="s">
        <v>4162</v>
      </c>
      <c r="P32" s="65" t="s">
        <v>4163</v>
      </c>
      <c r="V32" s="43">
        <v>101</v>
      </c>
      <c r="W32" s="34" t="s">
        <v>316</v>
      </c>
      <c r="X32" s="44">
        <v>160716</v>
      </c>
      <c r="Y32" s="34" t="s">
        <v>2973</v>
      </c>
      <c r="Z32" s="43" t="s">
        <v>318</v>
      </c>
      <c r="AA32" s="34" t="s">
        <v>578</v>
      </c>
      <c r="AB32" s="34" t="s">
        <v>283</v>
      </c>
      <c r="AC32" s="34" t="s">
        <v>2973</v>
      </c>
      <c r="AD32" s="44" t="s">
        <v>320</v>
      </c>
      <c r="AE32" s="44" t="s">
        <v>321</v>
      </c>
      <c r="AF32" s="43">
        <v>101</v>
      </c>
      <c r="AG32" s="34" t="s">
        <v>316</v>
      </c>
      <c r="AH32" s="34" t="s">
        <v>322</v>
      </c>
      <c r="AI32" s="43" t="s">
        <v>323</v>
      </c>
      <c r="AJ32" s="44" t="s">
        <v>324</v>
      </c>
      <c r="AK32" s="261">
        <v>4904861</v>
      </c>
      <c r="AL32" s="44" t="s">
        <v>283</v>
      </c>
      <c r="AM32" s="44" t="s">
        <v>325</v>
      </c>
      <c r="AN32" s="262">
        <v>258026700</v>
      </c>
      <c r="AO32" s="34"/>
      <c r="AP32" s="34"/>
      <c r="AQ32" s="34"/>
      <c r="AR32" s="34"/>
      <c r="AS32" s="34"/>
      <c r="AT32" s="44" t="s">
        <v>326</v>
      </c>
      <c r="AU32" s="44"/>
      <c r="AV32" s="477" t="str">
        <f t="array" ref="AV32">_xlfn.IFS(
LEFT(Tabelas!$AI32,1)="N","DN",
LEFT(Tabelas!$AI32,1)="C","DC",
LEFT(Tabelas!$AI32,1)="L","DL",
LEFT(Tabelas!$AI32,1)="A","DA",
LEFT(Tabelas!$AI32,1)="G","DG")</f>
        <v>DN</v>
      </c>
      <c r="AW32" s="34"/>
      <c r="AX32" s="34"/>
      <c r="AY32" s="34"/>
      <c r="AZ32" s="34"/>
      <c r="BA32" s="34"/>
      <c r="BB32" s="34"/>
      <c r="BC32" s="34"/>
      <c r="BD32" s="44">
        <v>160716</v>
      </c>
      <c r="BE32" s="34" t="s">
        <v>2973</v>
      </c>
      <c r="BF32" s="43" t="s">
        <v>318</v>
      </c>
      <c r="BG32" s="34" t="s">
        <v>578</v>
      </c>
      <c r="BH32" s="34" t="s">
        <v>283</v>
      </c>
      <c r="BI32" s="34" t="s">
        <v>2973</v>
      </c>
      <c r="BJ32" s="44" t="s">
        <v>320</v>
      </c>
      <c r="BK32" s="44" t="s">
        <v>321</v>
      </c>
      <c r="BL32" s="34"/>
      <c r="BM32" s="34"/>
      <c r="BN32" s="34"/>
      <c r="BO32" s="57" t="s">
        <v>3</v>
      </c>
      <c r="BP32" s="58" t="s">
        <v>320</v>
      </c>
      <c r="BQ32" s="59">
        <v>132</v>
      </c>
      <c r="BR32" s="60" t="s">
        <v>327</v>
      </c>
      <c r="BS32" s="61">
        <v>192</v>
      </c>
      <c r="BT32" s="60" t="s">
        <v>3939</v>
      </c>
      <c r="BU32" s="58" t="s">
        <v>4164</v>
      </c>
      <c r="BV32" s="58" t="s">
        <v>323</v>
      </c>
      <c r="BW32" s="58" t="s">
        <v>4165</v>
      </c>
      <c r="BX32" s="58" t="s">
        <v>328</v>
      </c>
      <c r="BY32" s="58" t="s">
        <v>4166</v>
      </c>
      <c r="BZ32" s="58" t="s">
        <v>283</v>
      </c>
      <c r="CA32" s="58" t="s">
        <v>4167</v>
      </c>
      <c r="CB32" s="58" t="s">
        <v>4168</v>
      </c>
      <c r="CC32" s="61">
        <v>192</v>
      </c>
      <c r="CD32" s="60" t="s">
        <v>3939</v>
      </c>
      <c r="CE32" s="20"/>
      <c r="CF32" s="28"/>
      <c r="CG32" s="28"/>
      <c r="CH32" s="28"/>
      <c r="CI32" s="28"/>
      <c r="CJ32" s="28"/>
      <c r="CK32" s="28"/>
      <c r="CL32" s="28"/>
      <c r="CM32" s="28"/>
      <c r="CN32" s="28"/>
      <c r="CO32" s="28"/>
      <c r="CP32" s="28"/>
      <c r="CQ32" s="28"/>
      <c r="CR32" s="28"/>
      <c r="CS32" s="28"/>
      <c r="CT32" s="28"/>
      <c r="CU32" s="28"/>
      <c r="CV32" s="28"/>
      <c r="CW32" s="28"/>
      <c r="CX32" s="20"/>
      <c r="CY32" s="519" t="s">
        <v>4169</v>
      </c>
      <c r="CZ32" s="520" t="s">
        <v>4170</v>
      </c>
      <c r="DA32" s="595" t="str">
        <f t="shared" si="0"/>
        <v>01483 - CRIAÇÃO DE ANIMAIS DE COMPANHIA</v>
      </c>
      <c r="DC32" s="550">
        <v>112</v>
      </c>
      <c r="DD32" s="541" t="s">
        <v>435</v>
      </c>
      <c r="DE32" s="542" t="s">
        <v>273</v>
      </c>
      <c r="DF32" s="543">
        <v>0</v>
      </c>
      <c r="DG32" s="542" t="s">
        <v>350</v>
      </c>
      <c r="DH32" s="542"/>
      <c r="DI32" s="542" t="s">
        <v>351</v>
      </c>
      <c r="DJ32" s="542" t="s">
        <v>352</v>
      </c>
      <c r="DK32" s="542" t="s">
        <v>353</v>
      </c>
      <c r="DL32" s="544" t="s">
        <v>354</v>
      </c>
      <c r="DM32" s="664" t="s">
        <v>355</v>
      </c>
      <c r="DN32" s="544"/>
      <c r="DO32" s="544" t="s">
        <v>356</v>
      </c>
      <c r="DP32" s="545" t="s">
        <v>3016</v>
      </c>
      <c r="DQ32" s="545" t="s">
        <v>3017</v>
      </c>
      <c r="DR32" s="545" t="s">
        <v>3018</v>
      </c>
      <c r="DS32" s="545" t="s">
        <v>3019</v>
      </c>
      <c r="DT32" s="545" t="s">
        <v>353</v>
      </c>
      <c r="DU32" s="545" t="s">
        <v>3020</v>
      </c>
      <c r="DV32" s="545" t="s">
        <v>3021</v>
      </c>
      <c r="DW32" s="542"/>
      <c r="DX32" s="542"/>
      <c r="DY32" s="542"/>
      <c r="DZ32" s="542"/>
      <c r="EA32" s="546">
        <v>46227</v>
      </c>
      <c r="EB32" s="547" t="s">
        <v>3446</v>
      </c>
      <c r="EC32" s="548" t="s">
        <v>3447</v>
      </c>
      <c r="ED32" s="548"/>
      <c r="EE32" s="548" t="s">
        <v>2594</v>
      </c>
      <c r="EF32" s="548">
        <v>5.4</v>
      </c>
      <c r="EG32" s="548" t="s">
        <v>305</v>
      </c>
      <c r="EH32" s="548">
        <v>48.4</v>
      </c>
      <c r="EI32" s="548">
        <v>138.69999999999999</v>
      </c>
      <c r="EJ32" s="548">
        <v>7</v>
      </c>
      <c r="EK32" s="548">
        <v>120.6</v>
      </c>
      <c r="EL32" s="549">
        <v>91.2</v>
      </c>
      <c r="EN32" s="572">
        <v>1260</v>
      </c>
      <c r="EO32" s="561" t="s">
        <v>4175</v>
      </c>
      <c r="EP32" s="561" t="s">
        <v>947</v>
      </c>
      <c r="EQ32" s="576">
        <v>451</v>
      </c>
      <c r="ER32" s="561" t="s">
        <v>4104</v>
      </c>
      <c r="ES32" s="568" t="s">
        <v>4176</v>
      </c>
      <c r="EU32" s="23" t="s">
        <v>4177</v>
      </c>
      <c r="EW32" s="90" t="s">
        <v>378</v>
      </c>
      <c r="EX32" s="82" t="s">
        <v>4178</v>
      </c>
      <c r="EY32" s="80"/>
      <c r="EZ32" s="82"/>
      <c r="FA32" s="85" t="s">
        <v>344</v>
      </c>
      <c r="GD32" s="54" t="s">
        <v>4179</v>
      </c>
      <c r="GE32" s="54" t="s">
        <v>4180</v>
      </c>
      <c r="GJ32" s="54" t="s">
        <v>4181</v>
      </c>
      <c r="GN32" s="54" t="s">
        <v>4182</v>
      </c>
      <c r="GO32" s="54" t="s">
        <v>4183</v>
      </c>
      <c r="GR32" s="54" t="s">
        <v>4184</v>
      </c>
      <c r="GU32" s="54" t="s">
        <v>4185</v>
      </c>
      <c r="GW32" s="54" t="s">
        <v>4186</v>
      </c>
      <c r="JO32" s="54" t="s">
        <v>4187</v>
      </c>
      <c r="JS32" s="54" t="s">
        <v>4188</v>
      </c>
      <c r="LR32" s="591"/>
      <c r="MB32" s="54" t="s">
        <v>4189</v>
      </c>
      <c r="NR32" s="54" t="s">
        <v>4190</v>
      </c>
      <c r="NX32" s="54" t="s">
        <v>4191</v>
      </c>
      <c r="OD32" s="54" t="s">
        <v>4192</v>
      </c>
      <c r="OQ32" s="54"/>
      <c r="OR32" s="54"/>
      <c r="OS32" s="54"/>
      <c r="OT32" s="54"/>
      <c r="OU32" s="54"/>
      <c r="OV32" s="54"/>
      <c r="OW32" s="54"/>
      <c r="OX32" s="54"/>
      <c r="OY32" s="54"/>
      <c r="OZ32" s="54"/>
      <c r="PA32" s="54"/>
      <c r="PB32" s="54"/>
      <c r="PC32" s="54"/>
      <c r="PD32" s="54"/>
      <c r="PE32" s="54"/>
      <c r="PF32" s="54"/>
      <c r="PG32" s="54"/>
      <c r="PH32" s="54"/>
      <c r="PI32" s="54"/>
      <c r="PJ32" s="54"/>
      <c r="PK32" s="54"/>
      <c r="PL32" s="54"/>
      <c r="PM32" s="590"/>
      <c r="PO32" s="635" t="s">
        <v>4193</v>
      </c>
    </row>
    <row r="33" spans="2:431" ht="27">
      <c r="B33" s="243" t="s">
        <v>4194</v>
      </c>
      <c r="C33" s="244"/>
      <c r="D33" s="244"/>
      <c r="E33" s="245"/>
      <c r="F33" s="225"/>
      <c r="G33" s="219" t="s">
        <v>4195</v>
      </c>
      <c r="H33" s="226"/>
      <c r="I33" s="220" t="s">
        <v>4196</v>
      </c>
      <c r="K33" s="236" t="s">
        <v>4197</v>
      </c>
      <c r="P33" s="64" t="s">
        <v>4198</v>
      </c>
      <c r="V33" s="43">
        <v>101</v>
      </c>
      <c r="W33" s="34" t="s">
        <v>316</v>
      </c>
      <c r="X33" s="44">
        <v>160717</v>
      </c>
      <c r="Y33" s="34" t="s">
        <v>1278</v>
      </c>
      <c r="Z33" s="43" t="s">
        <v>1223</v>
      </c>
      <c r="AA33" s="34" t="s">
        <v>578</v>
      </c>
      <c r="AB33" s="34" t="s">
        <v>283</v>
      </c>
      <c r="AC33" s="34" t="s">
        <v>1278</v>
      </c>
      <c r="AD33" s="44" t="s">
        <v>320</v>
      </c>
      <c r="AE33" s="44" t="s">
        <v>321</v>
      </c>
      <c r="AF33" s="43">
        <v>101</v>
      </c>
      <c r="AG33" s="34" t="s">
        <v>316</v>
      </c>
      <c r="AH33" s="34" t="s">
        <v>322</v>
      </c>
      <c r="AI33" s="43" t="s">
        <v>323</v>
      </c>
      <c r="AJ33" s="44" t="s">
        <v>324</v>
      </c>
      <c r="AK33" s="261">
        <v>4904861</v>
      </c>
      <c r="AL33" s="44" t="s">
        <v>283</v>
      </c>
      <c r="AM33" s="44" t="s">
        <v>325</v>
      </c>
      <c r="AN33" s="262">
        <v>258026700</v>
      </c>
      <c r="AO33" s="34"/>
      <c r="AP33" s="34"/>
      <c r="AQ33" s="34"/>
      <c r="AR33" s="34"/>
      <c r="AS33" s="34"/>
      <c r="AT33" s="44" t="s">
        <v>326</v>
      </c>
      <c r="AU33" s="44"/>
      <c r="AV33" s="477" t="str">
        <f t="array" ref="AV33">_xlfn.IFS(
LEFT(Tabelas!$AI33,1)="N","DN",
LEFT(Tabelas!$AI33,1)="C","DC",
LEFT(Tabelas!$AI33,1)="L","DL",
LEFT(Tabelas!$AI33,1)="A","DA",
LEFT(Tabelas!$AI33,1)="G","DG")</f>
        <v>DN</v>
      </c>
      <c r="AW33" s="34"/>
      <c r="AX33" s="34"/>
      <c r="AY33" s="34"/>
      <c r="AZ33" s="34"/>
      <c r="BA33" s="34"/>
      <c r="BB33" s="34"/>
      <c r="BC33" s="34"/>
      <c r="BD33" s="44">
        <v>160717</v>
      </c>
      <c r="BE33" s="34" t="s">
        <v>1278</v>
      </c>
      <c r="BF33" s="43" t="s">
        <v>1223</v>
      </c>
      <c r="BG33" s="34" t="s">
        <v>578</v>
      </c>
      <c r="BH33" s="34" t="s">
        <v>283</v>
      </c>
      <c r="BI33" s="34" t="s">
        <v>1278</v>
      </c>
      <c r="BJ33" s="44" t="s">
        <v>320</v>
      </c>
      <c r="BK33" s="44" t="s">
        <v>321</v>
      </c>
      <c r="BL33" s="34"/>
      <c r="BM33" s="34"/>
      <c r="BN33" s="34"/>
      <c r="BO33" s="57" t="s">
        <v>3</v>
      </c>
      <c r="BP33" s="58" t="s">
        <v>320</v>
      </c>
      <c r="BQ33" s="59">
        <v>134</v>
      </c>
      <c r="BR33" s="60" t="s">
        <v>3130</v>
      </c>
      <c r="BS33" s="61">
        <v>193</v>
      </c>
      <c r="BT33" s="60" t="s">
        <v>2997</v>
      </c>
      <c r="BU33" s="58" t="s">
        <v>4199</v>
      </c>
      <c r="BV33" s="58" t="s">
        <v>3133</v>
      </c>
      <c r="BW33" s="58" t="s">
        <v>4200</v>
      </c>
      <c r="BX33" s="58" t="s">
        <v>4201</v>
      </c>
      <c r="BY33" s="58" t="s">
        <v>4202</v>
      </c>
      <c r="BZ33" s="58" t="s">
        <v>4203</v>
      </c>
      <c r="CA33" s="58" t="s">
        <v>4204</v>
      </c>
      <c r="CB33" s="58" t="s">
        <v>4205</v>
      </c>
      <c r="CC33" s="61">
        <v>193</v>
      </c>
      <c r="CD33" s="60" t="s">
        <v>2997</v>
      </c>
      <c r="CE33" s="20"/>
      <c r="CF33" s="28"/>
      <c r="CG33" s="28"/>
      <c r="CH33" s="28"/>
      <c r="CI33" s="28"/>
      <c r="CJ33" s="28"/>
      <c r="CK33" s="28"/>
      <c r="CL33" s="28"/>
      <c r="CM33" s="28"/>
      <c r="CN33" s="28"/>
      <c r="CO33" s="28"/>
      <c r="CP33" s="28"/>
      <c r="CQ33" s="28"/>
      <c r="CR33" s="28"/>
      <c r="CS33" s="28"/>
      <c r="CT33" s="28"/>
      <c r="CU33" s="28"/>
      <c r="CV33" s="28"/>
      <c r="CW33" s="28"/>
      <c r="CX33" s="20"/>
      <c r="CY33" s="519" t="s">
        <v>4206</v>
      </c>
      <c r="CZ33" s="520" t="s">
        <v>4207</v>
      </c>
      <c r="DA33" s="595" t="str">
        <f t="shared" si="0"/>
        <v>01484 - CRIAÇÃO DE INSETOS PARA ALIMENTAÇÃO.</v>
      </c>
      <c r="DC33" s="540">
        <v>115</v>
      </c>
      <c r="DD33" s="541" t="s">
        <v>550</v>
      </c>
      <c r="DE33" s="542" t="s">
        <v>281</v>
      </c>
      <c r="DF33" s="543">
        <v>0</v>
      </c>
      <c r="DG33" s="542" t="s">
        <v>289</v>
      </c>
      <c r="DH33" s="542"/>
      <c r="DI33" s="542" t="s">
        <v>290</v>
      </c>
      <c r="DJ33" s="542" t="s">
        <v>291</v>
      </c>
      <c r="DK33" s="542" t="s">
        <v>292</v>
      </c>
      <c r="DL33" s="542" t="s">
        <v>293</v>
      </c>
      <c r="DM33" s="664" t="s">
        <v>294</v>
      </c>
      <c r="DN33" s="542" t="s">
        <v>295</v>
      </c>
      <c r="DO33" s="542"/>
      <c r="DP33" s="545" t="s">
        <v>55</v>
      </c>
      <c r="DQ33" s="545" t="s">
        <v>296</v>
      </c>
      <c r="DR33" s="545" t="s">
        <v>297</v>
      </c>
      <c r="DS33" s="545" t="s">
        <v>298</v>
      </c>
      <c r="DT33" s="545" t="s">
        <v>299</v>
      </c>
      <c r="DU33" s="545" t="s">
        <v>300</v>
      </c>
      <c r="DV33" s="545" t="s">
        <v>301</v>
      </c>
      <c r="DW33" s="542"/>
      <c r="DX33" s="542"/>
      <c r="DY33" s="542"/>
      <c r="DZ33" s="542"/>
      <c r="EA33" s="546" t="s">
        <v>3521</v>
      </c>
      <c r="EB33" s="547" t="s">
        <v>3522</v>
      </c>
      <c r="EC33" s="548" t="s">
        <v>3523</v>
      </c>
      <c r="ED33" s="548"/>
      <c r="EE33" s="548">
        <v>450</v>
      </c>
      <c r="EF33" s="548">
        <v>5.9</v>
      </c>
      <c r="EG33" s="548" t="s">
        <v>3524</v>
      </c>
      <c r="EH33" s="548">
        <v>44.7</v>
      </c>
      <c r="EI33" s="548">
        <v>80.400000000000006</v>
      </c>
      <c r="EJ33" s="548">
        <v>3</v>
      </c>
      <c r="EK33" s="548">
        <v>47.3</v>
      </c>
      <c r="EL33" s="549">
        <v>89.8</v>
      </c>
      <c r="EN33" s="572">
        <v>1279</v>
      </c>
      <c r="EO33" s="561" t="s">
        <v>4217</v>
      </c>
      <c r="EP33" s="561" t="s">
        <v>947</v>
      </c>
      <c r="EQ33" s="576">
        <v>451</v>
      </c>
      <c r="ER33" s="561" t="s">
        <v>4104</v>
      </c>
      <c r="ES33" s="568" t="s">
        <v>4218</v>
      </c>
      <c r="EU33" s="23" t="s">
        <v>4219</v>
      </c>
      <c r="EW33" s="90" t="s">
        <v>379</v>
      </c>
      <c r="EX33" s="82" t="s">
        <v>4220</v>
      </c>
      <c r="EY33" s="80"/>
      <c r="EZ33" s="82"/>
      <c r="FA33" s="85" t="s">
        <v>544</v>
      </c>
      <c r="GD33" s="54" t="s">
        <v>4221</v>
      </c>
      <c r="GE33" s="54" t="s">
        <v>4222</v>
      </c>
      <c r="GJ33" s="54" t="s">
        <v>3157</v>
      </c>
      <c r="GN33" s="54" t="s">
        <v>4223</v>
      </c>
      <c r="GO33" s="54" t="s">
        <v>4224</v>
      </c>
      <c r="GR33" s="54" t="s">
        <v>3571</v>
      </c>
      <c r="GU33" s="54" t="s">
        <v>4225</v>
      </c>
      <c r="GW33" s="54" t="s">
        <v>4226</v>
      </c>
      <c r="JO33" s="54" t="s">
        <v>4227</v>
      </c>
      <c r="JS33" s="54" t="s">
        <v>4228</v>
      </c>
      <c r="NR33" s="54" t="s">
        <v>4229</v>
      </c>
      <c r="NX33" s="54" t="s">
        <v>4230</v>
      </c>
      <c r="OD33" s="54" t="s">
        <v>4231</v>
      </c>
      <c r="OQ33" s="54"/>
      <c r="OR33" s="54"/>
      <c r="OS33" s="54"/>
      <c r="OT33" s="54"/>
      <c r="OU33" s="54"/>
      <c r="OV33" s="54"/>
      <c r="OW33" s="54"/>
      <c r="OX33" s="54"/>
      <c r="OY33" s="54"/>
      <c r="OZ33" s="54"/>
      <c r="PA33" s="54"/>
      <c r="PB33" s="54"/>
      <c r="PC33" s="54"/>
      <c r="PD33" s="54"/>
      <c r="PE33" s="54"/>
      <c r="PF33" s="54"/>
      <c r="PG33" s="54"/>
      <c r="PH33" s="54"/>
      <c r="PI33" s="54"/>
      <c r="PJ33" s="54"/>
      <c r="PK33" s="54"/>
      <c r="PL33" s="54"/>
      <c r="PM33" s="590"/>
      <c r="PO33" s="635" t="s">
        <v>4130</v>
      </c>
    </row>
    <row r="34" spans="2:431">
      <c r="B34" s="243" t="s">
        <v>4232</v>
      </c>
      <c r="C34" s="41"/>
      <c r="D34" s="41"/>
      <c r="E34" s="215"/>
      <c r="F34" s="225"/>
      <c r="G34" s="219" t="s">
        <v>4233</v>
      </c>
      <c r="H34" s="226"/>
      <c r="I34" s="220" t="s">
        <v>4234</v>
      </c>
      <c r="K34" s="236" t="s">
        <v>4235</v>
      </c>
      <c r="V34" s="43">
        <v>101</v>
      </c>
      <c r="W34" s="34" t="s">
        <v>316</v>
      </c>
      <c r="X34" s="44">
        <v>160718</v>
      </c>
      <c r="Y34" s="34" t="s">
        <v>3211</v>
      </c>
      <c r="Z34" s="43" t="s">
        <v>318</v>
      </c>
      <c r="AA34" s="34" t="s">
        <v>578</v>
      </c>
      <c r="AB34" s="34" t="s">
        <v>283</v>
      </c>
      <c r="AC34" s="34" t="s">
        <v>3211</v>
      </c>
      <c r="AD34" s="44" t="s">
        <v>320</v>
      </c>
      <c r="AE34" s="44" t="s">
        <v>321</v>
      </c>
      <c r="AF34" s="43">
        <v>101</v>
      </c>
      <c r="AG34" s="34" t="s">
        <v>316</v>
      </c>
      <c r="AH34" s="34" t="s">
        <v>322</v>
      </c>
      <c r="AI34" s="43" t="s">
        <v>323</v>
      </c>
      <c r="AJ34" s="44" t="s">
        <v>324</v>
      </c>
      <c r="AK34" s="261">
        <v>4904861</v>
      </c>
      <c r="AL34" s="44" t="s">
        <v>283</v>
      </c>
      <c r="AM34" s="44" t="s">
        <v>325</v>
      </c>
      <c r="AN34" s="262">
        <v>258026700</v>
      </c>
      <c r="AO34" s="34"/>
      <c r="AP34" s="34"/>
      <c r="AQ34" s="34"/>
      <c r="AR34" s="34"/>
      <c r="AS34" s="34"/>
      <c r="AT34" s="44" t="s">
        <v>326</v>
      </c>
      <c r="AU34" s="44"/>
      <c r="AV34" s="477" t="str">
        <f t="array" ref="AV34">_xlfn.IFS(
LEFT(Tabelas!$AI34,1)="N","DN",
LEFT(Tabelas!$AI34,1)="C","DC",
LEFT(Tabelas!$AI34,1)="L","DL",
LEFT(Tabelas!$AI34,1)="A","DA",
LEFT(Tabelas!$AI34,1)="G","DG")</f>
        <v>DN</v>
      </c>
      <c r="AW34" s="34"/>
      <c r="AX34" s="34"/>
      <c r="AY34" s="34"/>
      <c r="AZ34" s="34"/>
      <c r="BA34" s="34"/>
      <c r="BB34" s="34"/>
      <c r="BC34" s="34"/>
      <c r="BD34" s="44">
        <v>160718</v>
      </c>
      <c r="BE34" s="34" t="s">
        <v>3211</v>
      </c>
      <c r="BF34" s="43" t="s">
        <v>318</v>
      </c>
      <c r="BG34" s="34" t="s">
        <v>578</v>
      </c>
      <c r="BH34" s="34" t="s">
        <v>283</v>
      </c>
      <c r="BI34" s="34" t="s">
        <v>3211</v>
      </c>
      <c r="BJ34" s="44" t="s">
        <v>320</v>
      </c>
      <c r="BK34" s="44" t="s">
        <v>321</v>
      </c>
      <c r="BL34" s="34"/>
      <c r="BM34" s="34"/>
      <c r="BN34" s="34"/>
      <c r="BO34" s="57" t="s">
        <v>3</v>
      </c>
      <c r="BP34" s="58" t="s">
        <v>320</v>
      </c>
      <c r="BQ34" s="59">
        <v>130</v>
      </c>
      <c r="BR34" s="60" t="s">
        <v>3005</v>
      </c>
      <c r="BS34" s="61">
        <v>194</v>
      </c>
      <c r="BT34" s="60" t="s">
        <v>4032</v>
      </c>
      <c r="BU34" s="58" t="s">
        <v>4236</v>
      </c>
      <c r="BV34" s="58" t="s">
        <v>3008</v>
      </c>
      <c r="BW34" s="58" t="s">
        <v>4237</v>
      </c>
      <c r="BX34" s="58" t="s">
        <v>4238</v>
      </c>
      <c r="BY34" s="58" t="s">
        <v>4239</v>
      </c>
      <c r="BZ34" s="58" t="s">
        <v>4240</v>
      </c>
      <c r="CA34" s="58" t="s">
        <v>4241</v>
      </c>
      <c r="CB34" s="58" t="s">
        <v>4242</v>
      </c>
      <c r="CC34" s="61">
        <v>194</v>
      </c>
      <c r="CD34" s="60" t="s">
        <v>4032</v>
      </c>
      <c r="CE34" s="20"/>
      <c r="CF34" s="28"/>
      <c r="CG34" s="28"/>
      <c r="CH34" s="28"/>
      <c r="CI34" s="28"/>
      <c r="CJ34" s="28"/>
      <c r="CK34" s="28"/>
      <c r="CL34" s="28"/>
      <c r="CM34" s="28"/>
      <c r="CN34" s="28"/>
      <c r="CO34" s="28"/>
      <c r="CP34" s="28"/>
      <c r="CQ34" s="28"/>
      <c r="CR34" s="28"/>
      <c r="CS34" s="28"/>
      <c r="CT34" s="28"/>
      <c r="CU34" s="28"/>
      <c r="CV34" s="28"/>
      <c r="CW34" s="28"/>
      <c r="CX34" s="20"/>
      <c r="CY34" s="519" t="s">
        <v>4243</v>
      </c>
      <c r="CZ34" s="520" t="s">
        <v>4244</v>
      </c>
      <c r="DA34" s="595" t="str">
        <f t="shared" si="0"/>
        <v>01485 - OUTRA PRODUÇÃO ANIMAL, N. E.</v>
      </c>
      <c r="DC34" s="739" t="s">
        <v>13964</v>
      </c>
      <c r="DD34" s="743" t="s">
        <v>551</v>
      </c>
      <c r="DE34" s="745" t="s">
        <v>13962</v>
      </c>
      <c r="DF34" s="745"/>
      <c r="DG34" s="542" t="s">
        <v>289</v>
      </c>
      <c r="DH34" s="542"/>
      <c r="DI34" s="542" t="s">
        <v>290</v>
      </c>
      <c r="DJ34" s="542" t="s">
        <v>291</v>
      </c>
      <c r="DK34" s="542" t="s">
        <v>292</v>
      </c>
      <c r="DL34" s="542" t="s">
        <v>293</v>
      </c>
      <c r="DM34" s="664" t="s">
        <v>294</v>
      </c>
      <c r="DN34" s="745"/>
      <c r="DO34" s="745"/>
      <c r="DP34" s="745"/>
      <c r="DQ34" s="745"/>
      <c r="DR34" s="745"/>
      <c r="DS34" s="745"/>
      <c r="DT34" s="745"/>
      <c r="DU34" s="745"/>
      <c r="DV34" s="745"/>
      <c r="DW34" s="745"/>
      <c r="DX34" s="745"/>
      <c r="DY34" s="745"/>
      <c r="DZ34" s="745"/>
      <c r="EA34" s="745"/>
      <c r="EB34" s="745"/>
      <c r="EC34" s="745"/>
      <c r="ED34" s="745"/>
      <c r="EE34" s="745"/>
      <c r="EF34" s="745"/>
      <c r="EG34" s="745"/>
      <c r="EH34" s="745"/>
      <c r="EI34" s="745"/>
      <c r="EJ34" s="745"/>
      <c r="EK34" s="745"/>
      <c r="EL34" s="753"/>
      <c r="EN34" s="571">
        <v>1287</v>
      </c>
      <c r="EO34" s="560" t="s">
        <v>4252</v>
      </c>
      <c r="EP34" s="560" t="s">
        <v>947</v>
      </c>
      <c r="EQ34" s="580">
        <v>452</v>
      </c>
      <c r="ER34" s="560" t="s">
        <v>3734</v>
      </c>
      <c r="ES34" s="567" t="s">
        <v>4253</v>
      </c>
      <c r="EU34" s="23" t="s">
        <v>4254</v>
      </c>
      <c r="EW34" s="90" t="s">
        <v>380</v>
      </c>
      <c r="EX34" s="82" t="s">
        <v>4255</v>
      </c>
      <c r="EY34" s="80"/>
      <c r="EZ34" s="82"/>
      <c r="FA34" s="85" t="s">
        <v>340</v>
      </c>
      <c r="GD34" s="54" t="s">
        <v>2623</v>
      </c>
      <c r="GE34" s="54" t="s">
        <v>4256</v>
      </c>
      <c r="GJ34" s="54" t="s">
        <v>3383</v>
      </c>
      <c r="GN34" s="54" t="s">
        <v>4257</v>
      </c>
      <c r="GO34" s="54" t="s">
        <v>4258</v>
      </c>
      <c r="GR34" s="54" t="s">
        <v>4259</v>
      </c>
      <c r="GU34" s="54" t="s">
        <v>4260</v>
      </c>
      <c r="GW34" s="54" t="s">
        <v>4261</v>
      </c>
      <c r="JO34" s="54" t="s">
        <v>4262</v>
      </c>
      <c r="JS34" s="54" t="s">
        <v>4263</v>
      </c>
      <c r="NR34" s="54" t="s">
        <v>4264</v>
      </c>
      <c r="NX34" s="54" t="s">
        <v>4265</v>
      </c>
      <c r="NZ34" s="591"/>
      <c r="OD34" s="54" t="s">
        <v>4266</v>
      </c>
      <c r="OQ34" s="54"/>
      <c r="OR34" s="54"/>
      <c r="OS34" s="54"/>
      <c r="OT34" s="54"/>
      <c r="OU34" s="54"/>
      <c r="OV34" s="54"/>
      <c r="OW34" s="54"/>
      <c r="OX34" s="54"/>
      <c r="OY34" s="54"/>
      <c r="OZ34" s="54"/>
      <c r="PA34" s="54"/>
      <c r="PB34" s="54"/>
      <c r="PC34" s="54"/>
      <c r="PD34" s="54"/>
      <c r="PE34" s="54"/>
      <c r="PF34" s="54"/>
      <c r="PG34" s="54"/>
      <c r="PH34" s="54"/>
      <c r="PI34" s="54"/>
      <c r="PJ34" s="54"/>
      <c r="PK34" s="54"/>
      <c r="PL34" s="54"/>
      <c r="PM34" s="590"/>
    </row>
    <row r="35" spans="2:431">
      <c r="B35" s="246" t="s">
        <v>4267</v>
      </c>
      <c r="C35" s="247"/>
      <c r="D35" s="247"/>
      <c r="E35" s="248"/>
      <c r="F35" s="225"/>
      <c r="G35" s="219" t="s">
        <v>4268</v>
      </c>
      <c r="H35" s="226"/>
      <c r="I35" s="220" t="s">
        <v>4269</v>
      </c>
      <c r="K35" s="236" t="s">
        <v>4270</v>
      </c>
      <c r="V35" s="43">
        <v>101</v>
      </c>
      <c r="W35" s="34" t="s">
        <v>316</v>
      </c>
      <c r="X35" s="44">
        <v>160719</v>
      </c>
      <c r="Y35" s="34" t="s">
        <v>3326</v>
      </c>
      <c r="Z35" s="43" t="s">
        <v>318</v>
      </c>
      <c r="AA35" s="34" t="s">
        <v>578</v>
      </c>
      <c r="AB35" s="34" t="s">
        <v>283</v>
      </c>
      <c r="AC35" s="34" t="s">
        <v>3326</v>
      </c>
      <c r="AD35" s="44" t="s">
        <v>320</v>
      </c>
      <c r="AE35" s="44" t="s">
        <v>321</v>
      </c>
      <c r="AF35" s="43">
        <v>101</v>
      </c>
      <c r="AG35" s="34" t="s">
        <v>316</v>
      </c>
      <c r="AH35" s="34" t="s">
        <v>322</v>
      </c>
      <c r="AI35" s="43" t="s">
        <v>323</v>
      </c>
      <c r="AJ35" s="44" t="s">
        <v>324</v>
      </c>
      <c r="AK35" s="261">
        <v>4904861</v>
      </c>
      <c r="AL35" s="44" t="s">
        <v>283</v>
      </c>
      <c r="AM35" s="44" t="s">
        <v>325</v>
      </c>
      <c r="AN35" s="262">
        <v>258026700</v>
      </c>
      <c r="AO35" s="34"/>
      <c r="AP35" s="34"/>
      <c r="AQ35" s="34"/>
      <c r="AR35" s="34"/>
      <c r="AS35" s="34"/>
      <c r="AT35" s="44" t="s">
        <v>326</v>
      </c>
      <c r="AU35" s="44"/>
      <c r="AV35" s="477" t="str">
        <f t="array" ref="AV35">_xlfn.IFS(
LEFT(Tabelas!$AI35,1)="N","DN",
LEFT(Tabelas!$AI35,1)="C","DC",
LEFT(Tabelas!$AI35,1)="L","DL",
LEFT(Tabelas!$AI35,1)="A","DA",
LEFT(Tabelas!$AI35,1)="G","DG")</f>
        <v>DN</v>
      </c>
      <c r="AW35" s="34"/>
      <c r="AX35" s="34"/>
      <c r="AY35" s="34"/>
      <c r="AZ35" s="34"/>
      <c r="BA35" s="34"/>
      <c r="BB35" s="34"/>
      <c r="BC35" s="34"/>
      <c r="BD35" s="44">
        <v>160719</v>
      </c>
      <c r="BE35" s="34" t="s">
        <v>3326</v>
      </c>
      <c r="BF35" s="43" t="s">
        <v>318</v>
      </c>
      <c r="BG35" s="34" t="s">
        <v>578</v>
      </c>
      <c r="BH35" s="34" t="s">
        <v>283</v>
      </c>
      <c r="BI35" s="34" t="s">
        <v>3326</v>
      </c>
      <c r="BJ35" s="44" t="s">
        <v>320</v>
      </c>
      <c r="BK35" s="44" t="s">
        <v>321</v>
      </c>
      <c r="BL35" s="34"/>
      <c r="BM35" s="34"/>
      <c r="BN35" s="34"/>
      <c r="BO35" s="45" t="s">
        <v>3</v>
      </c>
      <c r="BP35" s="46" t="s">
        <v>320</v>
      </c>
      <c r="BQ35" s="47">
        <v>125</v>
      </c>
      <c r="BR35" s="48" t="s">
        <v>3779</v>
      </c>
      <c r="BS35" s="49">
        <v>195</v>
      </c>
      <c r="BT35" s="48" t="s">
        <v>3644</v>
      </c>
      <c r="BU35" s="46" t="s">
        <v>4271</v>
      </c>
      <c r="BV35" s="46" t="s">
        <v>3782</v>
      </c>
      <c r="BW35" s="46" t="s">
        <v>4272</v>
      </c>
      <c r="BX35" s="46" t="s">
        <v>4273</v>
      </c>
      <c r="BY35" s="46" t="s">
        <v>4274</v>
      </c>
      <c r="BZ35" s="46" t="s">
        <v>3147</v>
      </c>
      <c r="CA35" s="46" t="s">
        <v>4275</v>
      </c>
      <c r="CB35" s="46" t="s">
        <v>4276</v>
      </c>
      <c r="CC35" s="49">
        <v>195</v>
      </c>
      <c r="CD35" s="48" t="s">
        <v>3644</v>
      </c>
      <c r="CE35" s="20"/>
      <c r="CF35" s="28"/>
      <c r="CG35" s="28"/>
      <c r="CH35" s="28"/>
      <c r="CI35" s="28"/>
      <c r="CJ35" s="28"/>
      <c r="CK35" s="28"/>
      <c r="CL35" s="28"/>
      <c r="CM35" s="28"/>
      <c r="CN35" s="28"/>
      <c r="CO35" s="28"/>
      <c r="CP35" s="28"/>
      <c r="CQ35" s="28"/>
      <c r="CR35" s="28"/>
      <c r="CS35" s="28"/>
      <c r="CT35" s="28"/>
      <c r="CU35" s="28"/>
      <c r="CV35" s="28"/>
      <c r="CW35" s="28"/>
      <c r="CX35" s="20"/>
      <c r="CY35" s="519" t="s">
        <v>4277</v>
      </c>
      <c r="CZ35" s="520" t="s">
        <v>4278</v>
      </c>
      <c r="DA35" s="595" t="str">
        <f t="shared" si="0"/>
        <v>01500 - PRODUÇÕES AGRÍCOLA E ANIMAL COMBINADAS</v>
      </c>
      <c r="DC35" s="550">
        <v>118</v>
      </c>
      <c r="DD35" s="541" t="s">
        <v>426</v>
      </c>
      <c r="DE35" s="542" t="s">
        <v>272</v>
      </c>
      <c r="DF35" s="543" t="s">
        <v>1223</v>
      </c>
      <c r="DG35" s="542" t="s">
        <v>350</v>
      </c>
      <c r="DH35" s="542"/>
      <c r="DI35" s="542" t="s">
        <v>351</v>
      </c>
      <c r="DJ35" s="542" t="s">
        <v>352</v>
      </c>
      <c r="DK35" s="542" t="s">
        <v>353</v>
      </c>
      <c r="DL35" s="544" t="s">
        <v>354</v>
      </c>
      <c r="DM35" s="664" t="s">
        <v>355</v>
      </c>
      <c r="DN35" s="544"/>
      <c r="DO35" s="544" t="s">
        <v>356</v>
      </c>
      <c r="DP35" s="545" t="s">
        <v>3596</v>
      </c>
      <c r="DQ35" s="545" t="s">
        <v>3597</v>
      </c>
      <c r="DR35" s="545" t="s">
        <v>3598</v>
      </c>
      <c r="DS35" s="545" t="s">
        <v>3599</v>
      </c>
      <c r="DT35" s="545" t="s">
        <v>3600</v>
      </c>
      <c r="DU35" s="545" t="s">
        <v>3601</v>
      </c>
      <c r="DV35" s="545" t="s">
        <v>3602</v>
      </c>
      <c r="DW35" s="542"/>
      <c r="DX35" s="542"/>
      <c r="DY35" s="542"/>
      <c r="DZ35" s="542"/>
      <c r="EA35" s="546">
        <v>46315</v>
      </c>
      <c r="EB35" s="547" t="s">
        <v>3603</v>
      </c>
      <c r="EC35" s="548" t="s">
        <v>3604</v>
      </c>
      <c r="ED35" s="548"/>
      <c r="EE35" s="548" t="s">
        <v>3605</v>
      </c>
      <c r="EF35" s="548">
        <v>7.4</v>
      </c>
      <c r="EG35" s="548" t="s">
        <v>1242</v>
      </c>
      <c r="EH35" s="548">
        <v>45.8</v>
      </c>
      <c r="EI35" s="548">
        <v>555.6</v>
      </c>
      <c r="EJ35" s="548">
        <v>21</v>
      </c>
      <c r="EK35" s="548">
        <v>83.6</v>
      </c>
      <c r="EL35" s="549">
        <v>94.1</v>
      </c>
      <c r="EN35" s="571">
        <v>1295</v>
      </c>
      <c r="EO35" s="560" t="s">
        <v>4281</v>
      </c>
      <c r="EP35" s="560" t="s">
        <v>947</v>
      </c>
      <c r="EQ35" s="580">
        <v>452</v>
      </c>
      <c r="ER35" s="560" t="s">
        <v>3734</v>
      </c>
      <c r="ES35" s="567" t="s">
        <v>4282</v>
      </c>
      <c r="EU35" s="23" t="s">
        <v>4283</v>
      </c>
      <c r="EW35" s="90" t="s">
        <v>381</v>
      </c>
      <c r="EX35" s="82" t="s">
        <v>4284</v>
      </c>
      <c r="EY35" s="80"/>
      <c r="EZ35" s="82"/>
      <c r="FA35" s="85" t="s">
        <v>563</v>
      </c>
      <c r="GD35" s="54" t="s">
        <v>2090</v>
      </c>
      <c r="GE35" s="54" t="s">
        <v>4285</v>
      </c>
      <c r="GJ35" s="54" t="s">
        <v>4286</v>
      </c>
      <c r="GN35" s="54" t="s">
        <v>4287</v>
      </c>
      <c r="GO35" s="54" t="s">
        <v>4288</v>
      </c>
      <c r="GR35" s="54" t="s">
        <v>4289</v>
      </c>
      <c r="JO35" s="54" t="s">
        <v>4290</v>
      </c>
      <c r="NR35" s="54" t="s">
        <v>4291</v>
      </c>
      <c r="NX35" s="54" t="s">
        <v>3436</v>
      </c>
      <c r="OD35" s="54" t="s">
        <v>4292</v>
      </c>
      <c r="OQ35" s="54"/>
      <c r="OR35" s="54"/>
      <c r="OS35" s="54"/>
      <c r="OT35" s="54"/>
      <c r="OU35" s="54"/>
      <c r="OV35" s="54"/>
      <c r="OW35" s="54"/>
      <c r="OX35" s="54"/>
      <c r="OY35" s="54"/>
      <c r="OZ35" s="54"/>
      <c r="PA35" s="54"/>
      <c r="PB35" s="54"/>
      <c r="PC35" s="54"/>
      <c r="PD35" s="54"/>
      <c r="PE35" s="54"/>
      <c r="PF35" s="54"/>
      <c r="PG35" s="54"/>
      <c r="PH35" s="54"/>
      <c r="PI35" s="54"/>
      <c r="PJ35" s="54"/>
      <c r="PK35" s="54"/>
      <c r="PL35" s="54"/>
      <c r="PM35" s="590"/>
    </row>
    <row r="36" spans="2:431" ht="14.25" thickBot="1">
      <c r="B36" s="224"/>
      <c r="C36" s="214"/>
      <c r="F36" s="225"/>
      <c r="G36" s="219" t="s">
        <v>4293</v>
      </c>
      <c r="I36" s="220" t="s">
        <v>4294</v>
      </c>
      <c r="K36" s="236" t="s">
        <v>4295</v>
      </c>
      <c r="V36" s="43">
        <v>101</v>
      </c>
      <c r="W36" s="34" t="s">
        <v>316</v>
      </c>
      <c r="X36" s="44">
        <v>160721</v>
      </c>
      <c r="Y36" s="34" t="s">
        <v>3413</v>
      </c>
      <c r="Z36" s="43" t="s">
        <v>318</v>
      </c>
      <c r="AA36" s="34" t="s">
        <v>578</v>
      </c>
      <c r="AB36" s="34" t="s">
        <v>283</v>
      </c>
      <c r="AC36" s="34" t="s">
        <v>3413</v>
      </c>
      <c r="AD36" s="44" t="s">
        <v>320</v>
      </c>
      <c r="AE36" s="44" t="s">
        <v>321</v>
      </c>
      <c r="AF36" s="43">
        <v>101</v>
      </c>
      <c r="AG36" s="34" t="s">
        <v>316</v>
      </c>
      <c r="AH36" s="34" t="s">
        <v>322</v>
      </c>
      <c r="AI36" s="43" t="s">
        <v>323</v>
      </c>
      <c r="AJ36" s="44" t="s">
        <v>324</v>
      </c>
      <c r="AK36" s="261">
        <v>4904861</v>
      </c>
      <c r="AL36" s="44" t="s">
        <v>283</v>
      </c>
      <c r="AM36" s="44" t="s">
        <v>325</v>
      </c>
      <c r="AN36" s="262">
        <v>258026700</v>
      </c>
      <c r="AO36" s="34"/>
      <c r="AP36" s="34"/>
      <c r="AQ36" s="34"/>
      <c r="AR36" s="34"/>
      <c r="AS36" s="34"/>
      <c r="AT36" s="44" t="s">
        <v>326</v>
      </c>
      <c r="AU36" s="44"/>
      <c r="AV36" s="477" t="str">
        <f t="array" ref="AV36">_xlfn.IFS(
LEFT(Tabelas!$AI36,1)="N","DN",
LEFT(Tabelas!$AI36,1)="C","DC",
LEFT(Tabelas!$AI36,1)="L","DL",
LEFT(Tabelas!$AI36,1)="A","DA",
LEFT(Tabelas!$AI36,1)="G","DG")</f>
        <v>DN</v>
      </c>
      <c r="AW36" s="34"/>
      <c r="AX36" s="34"/>
      <c r="AY36" s="34"/>
      <c r="AZ36" s="34"/>
      <c r="BA36" s="34"/>
      <c r="BB36" s="34"/>
      <c r="BC36" s="34"/>
      <c r="BD36" s="44">
        <v>160721</v>
      </c>
      <c r="BE36" s="34" t="s">
        <v>3413</v>
      </c>
      <c r="BF36" s="43" t="s">
        <v>318</v>
      </c>
      <c r="BG36" s="34" t="s">
        <v>578</v>
      </c>
      <c r="BH36" s="34" t="s">
        <v>283</v>
      </c>
      <c r="BI36" s="34" t="s">
        <v>3413</v>
      </c>
      <c r="BJ36" s="44" t="s">
        <v>320</v>
      </c>
      <c r="BK36" s="44" t="s">
        <v>321</v>
      </c>
      <c r="BL36" s="34"/>
      <c r="BM36" s="34"/>
      <c r="BN36" s="34"/>
      <c r="BO36" s="57" t="s">
        <v>3</v>
      </c>
      <c r="BP36" s="58" t="s">
        <v>320</v>
      </c>
      <c r="BQ36" s="59">
        <v>124</v>
      </c>
      <c r="BR36" s="60" t="s">
        <v>2407</v>
      </c>
      <c r="BS36" s="61">
        <v>196</v>
      </c>
      <c r="BT36" s="60" t="s">
        <v>4124</v>
      </c>
      <c r="BU36" s="58" t="s">
        <v>4296</v>
      </c>
      <c r="BV36" s="58" t="s">
        <v>2410</v>
      </c>
      <c r="BW36" s="58" t="s">
        <v>4297</v>
      </c>
      <c r="BX36" s="58" t="s">
        <v>2412</v>
      </c>
      <c r="BY36" s="58" t="s">
        <v>4298</v>
      </c>
      <c r="BZ36" s="58" t="s">
        <v>280</v>
      </c>
      <c r="CA36" s="58" t="s">
        <v>4299</v>
      </c>
      <c r="CB36" s="58" t="s">
        <v>4300</v>
      </c>
      <c r="CC36" s="61">
        <v>196</v>
      </c>
      <c r="CD36" s="60" t="s">
        <v>4124</v>
      </c>
      <c r="CE36" s="20"/>
      <c r="CF36" s="28"/>
      <c r="CG36" s="28"/>
      <c r="CH36" s="28"/>
      <c r="CI36" s="28"/>
      <c r="CJ36" s="28"/>
      <c r="CK36" s="28"/>
      <c r="CL36" s="28"/>
      <c r="CM36" s="28"/>
      <c r="CN36" s="28"/>
      <c r="CO36" s="28"/>
      <c r="CP36" s="28"/>
      <c r="CQ36" s="28"/>
      <c r="CR36" s="28"/>
      <c r="CS36" s="28"/>
      <c r="CT36" s="28"/>
      <c r="CU36" s="28"/>
      <c r="CV36" s="28"/>
      <c r="CW36" s="28"/>
      <c r="CX36" s="20"/>
      <c r="CY36" s="519" t="s">
        <v>4301</v>
      </c>
      <c r="CZ36" s="520" t="s">
        <v>4302</v>
      </c>
      <c r="DA36" s="595" t="str">
        <f t="shared" si="0"/>
        <v>01610 - ATIVIDADES DE APOIO À AGRICULTURA</v>
      </c>
      <c r="DC36" s="550">
        <v>1004</v>
      </c>
      <c r="DD36" s="541" t="s">
        <v>552</v>
      </c>
      <c r="DE36" s="542" t="s">
        <v>281</v>
      </c>
      <c r="DF36" s="543">
        <v>0</v>
      </c>
      <c r="DG36" s="542" t="s">
        <v>289</v>
      </c>
      <c r="DH36" s="542"/>
      <c r="DI36" s="542" t="s">
        <v>290</v>
      </c>
      <c r="DJ36" s="542" t="s">
        <v>291</v>
      </c>
      <c r="DK36" s="542" t="s">
        <v>292</v>
      </c>
      <c r="DL36" s="542" t="s">
        <v>293</v>
      </c>
      <c r="DM36" s="664" t="s">
        <v>294</v>
      </c>
      <c r="DN36" s="542" t="s">
        <v>295</v>
      </c>
      <c r="DO36" s="542"/>
      <c r="DP36" s="545" t="s">
        <v>55</v>
      </c>
      <c r="DQ36" s="545" t="s">
        <v>296</v>
      </c>
      <c r="DR36" s="545" t="s">
        <v>1233</v>
      </c>
      <c r="DS36" s="545" t="s">
        <v>1234</v>
      </c>
      <c r="DT36" s="545" t="s">
        <v>1235</v>
      </c>
      <c r="DU36" s="545" t="s">
        <v>1236</v>
      </c>
      <c r="DV36" s="545" t="s">
        <v>1237</v>
      </c>
      <c r="DW36" s="542"/>
      <c r="DX36" s="542"/>
      <c r="DY36" s="542"/>
      <c r="DZ36" s="542"/>
      <c r="EA36" s="546">
        <v>46350</v>
      </c>
      <c r="EB36" s="547" t="s">
        <v>3663</v>
      </c>
      <c r="EC36" s="548" t="s">
        <v>3664</v>
      </c>
      <c r="ED36" s="548"/>
      <c r="EE36" s="548" t="s">
        <v>3665</v>
      </c>
      <c r="EF36" s="548">
        <v>7.2</v>
      </c>
      <c r="EG36" s="548" t="s">
        <v>3666</v>
      </c>
      <c r="EH36" s="548">
        <v>46.7</v>
      </c>
      <c r="EI36" s="548">
        <v>13.7</v>
      </c>
      <c r="EJ36" s="548">
        <v>2</v>
      </c>
      <c r="EK36" s="548" t="s">
        <v>3667</v>
      </c>
      <c r="EL36" s="549">
        <v>98.5</v>
      </c>
      <c r="EN36" s="571">
        <v>1368</v>
      </c>
      <c r="EO36" s="560" t="s">
        <v>4311</v>
      </c>
      <c r="EP36" s="560" t="s">
        <v>947</v>
      </c>
      <c r="EQ36" s="580">
        <v>450</v>
      </c>
      <c r="ER36" s="560" t="s">
        <v>4312</v>
      </c>
      <c r="ES36" s="567" t="s">
        <v>4313</v>
      </c>
      <c r="EU36" s="23" t="s">
        <v>4314</v>
      </c>
      <c r="EW36" s="90" t="s">
        <v>382</v>
      </c>
      <c r="EX36" s="82" t="s">
        <v>4315</v>
      </c>
      <c r="EY36" s="80"/>
      <c r="EZ36" s="82"/>
      <c r="FA36" s="85" t="s">
        <v>461</v>
      </c>
      <c r="GD36" s="54" t="s">
        <v>4316</v>
      </c>
      <c r="GE36" s="54" t="s">
        <v>4317</v>
      </c>
      <c r="GJ36" s="54" t="s">
        <v>4318</v>
      </c>
      <c r="GN36" s="54" t="s">
        <v>4319</v>
      </c>
      <c r="GO36" s="54" t="s">
        <v>4320</v>
      </c>
      <c r="GR36" s="54" t="s">
        <v>4321</v>
      </c>
      <c r="JO36" s="54" t="s">
        <v>4322</v>
      </c>
      <c r="JS36" s="591"/>
      <c r="NR36" s="54" t="s">
        <v>4323</v>
      </c>
      <c r="NX36" s="54" t="s">
        <v>3586</v>
      </c>
      <c r="OD36" s="54" t="s">
        <v>4324</v>
      </c>
      <c r="OQ36" s="54"/>
      <c r="OR36" s="54"/>
      <c r="OS36" s="54"/>
      <c r="OT36" s="54"/>
      <c r="OU36" s="54"/>
      <c r="OV36" s="54"/>
      <c r="OW36" s="54"/>
      <c r="OX36" s="54"/>
      <c r="OY36" s="54"/>
      <c r="OZ36" s="54"/>
      <c r="PA36" s="54"/>
      <c r="PB36" s="54"/>
      <c r="PC36" s="54"/>
      <c r="PD36" s="54"/>
      <c r="PE36" s="54"/>
      <c r="PF36" s="54"/>
      <c r="PG36" s="54"/>
      <c r="PH36" s="54"/>
      <c r="PI36" s="54"/>
      <c r="PJ36" s="54"/>
      <c r="PK36" s="54"/>
      <c r="PL36" s="54"/>
      <c r="PM36" s="590"/>
    </row>
    <row r="37" spans="2:431">
      <c r="B37" s="322" t="s">
        <v>4325</v>
      </c>
      <c r="C37" s="323" t="s">
        <v>4326</v>
      </c>
      <c r="D37" s="324"/>
      <c r="E37" s="325"/>
      <c r="F37" s="225"/>
      <c r="G37" s="219" t="s">
        <v>4327</v>
      </c>
      <c r="I37" s="220" t="s">
        <v>4328</v>
      </c>
      <c r="K37" s="236" t="s">
        <v>4329</v>
      </c>
      <c r="V37" s="43">
        <v>101</v>
      </c>
      <c r="W37" s="34" t="s">
        <v>316</v>
      </c>
      <c r="X37" s="44">
        <v>160758</v>
      </c>
      <c r="Y37" s="34" t="s">
        <v>4330</v>
      </c>
      <c r="Z37" s="43" t="s">
        <v>318</v>
      </c>
      <c r="AA37" s="34" t="s">
        <v>578</v>
      </c>
      <c r="AB37" s="34" t="s">
        <v>283</v>
      </c>
      <c r="AC37" s="34" t="s">
        <v>4330</v>
      </c>
      <c r="AD37" s="44" t="s">
        <v>320</v>
      </c>
      <c r="AE37" s="44" t="s">
        <v>321</v>
      </c>
      <c r="AF37" s="43">
        <v>101</v>
      </c>
      <c r="AG37" s="34" t="s">
        <v>316</v>
      </c>
      <c r="AH37" s="34" t="s">
        <v>322</v>
      </c>
      <c r="AI37" s="43" t="s">
        <v>323</v>
      </c>
      <c r="AJ37" s="44" t="s">
        <v>324</v>
      </c>
      <c r="AK37" s="261">
        <v>4904861</v>
      </c>
      <c r="AL37" s="44" t="s">
        <v>283</v>
      </c>
      <c r="AM37" s="44" t="s">
        <v>325</v>
      </c>
      <c r="AN37" s="262">
        <v>258026700</v>
      </c>
      <c r="AO37" s="34"/>
      <c r="AP37" s="34"/>
      <c r="AQ37" s="34"/>
      <c r="AR37" s="34"/>
      <c r="AS37" s="34"/>
      <c r="AT37" s="44" t="s">
        <v>326</v>
      </c>
      <c r="AU37" s="44"/>
      <c r="AV37" s="477" t="str">
        <f t="array" ref="AV37">_xlfn.IFS(
LEFT(Tabelas!$AI37,1)="N","DN",
LEFT(Tabelas!$AI37,1)="C","DC",
LEFT(Tabelas!$AI37,1)="L","DL",
LEFT(Tabelas!$AI37,1)="A","DA",
LEFT(Tabelas!$AI37,1)="G","DG")</f>
        <v>DN</v>
      </c>
      <c r="AW37" s="34"/>
      <c r="AX37" s="34"/>
      <c r="AY37" s="34"/>
      <c r="AZ37" s="34"/>
      <c r="BA37" s="34"/>
      <c r="BB37" s="34"/>
      <c r="BC37" s="34"/>
      <c r="BD37" s="44">
        <v>160758</v>
      </c>
      <c r="BE37" s="34" t="s">
        <v>4330</v>
      </c>
      <c r="BF37" s="43" t="s">
        <v>318</v>
      </c>
      <c r="BG37" s="34" t="s">
        <v>578</v>
      </c>
      <c r="BH37" s="34" t="s">
        <v>283</v>
      </c>
      <c r="BI37" s="34" t="s">
        <v>4330</v>
      </c>
      <c r="BJ37" s="44" t="s">
        <v>320</v>
      </c>
      <c r="BK37" s="44" t="s">
        <v>321</v>
      </c>
      <c r="BL37" s="34"/>
      <c r="BM37" s="34"/>
      <c r="BN37" s="34"/>
      <c r="BO37" s="45" t="s">
        <v>3</v>
      </c>
      <c r="BP37" s="46" t="s">
        <v>320</v>
      </c>
      <c r="BQ37" s="47">
        <v>124</v>
      </c>
      <c r="BR37" s="48" t="s">
        <v>2407</v>
      </c>
      <c r="BS37" s="49">
        <v>197</v>
      </c>
      <c r="BT37" s="48" t="s">
        <v>4124</v>
      </c>
      <c r="BU37" s="46" t="s">
        <v>4331</v>
      </c>
      <c r="BV37" s="46" t="s">
        <v>2410</v>
      </c>
      <c r="BW37" s="46" t="s">
        <v>4332</v>
      </c>
      <c r="BX37" s="46" t="s">
        <v>2412</v>
      </c>
      <c r="BY37" s="46" t="s">
        <v>4333</v>
      </c>
      <c r="BZ37" s="46" t="s">
        <v>280</v>
      </c>
      <c r="CA37" s="46" t="s">
        <v>4334</v>
      </c>
      <c r="CB37" s="46" t="s">
        <v>4300</v>
      </c>
      <c r="CC37" s="49">
        <v>197</v>
      </c>
      <c r="CD37" s="48" t="s">
        <v>4124</v>
      </c>
      <c r="CE37" s="20"/>
      <c r="CF37" s="28"/>
      <c r="CG37" s="28"/>
      <c r="CH37" s="28"/>
      <c r="CI37" s="28"/>
      <c r="CJ37" s="28"/>
      <c r="CK37" s="28"/>
      <c r="CL37" s="28"/>
      <c r="CM37" s="28"/>
      <c r="CN37" s="28"/>
      <c r="CO37" s="28"/>
      <c r="CP37" s="28"/>
      <c r="CQ37" s="28"/>
      <c r="CR37" s="28"/>
      <c r="CS37" s="28"/>
      <c r="CT37" s="28"/>
      <c r="CU37" s="28"/>
      <c r="CV37" s="28"/>
      <c r="CW37" s="28"/>
      <c r="CX37" s="20"/>
      <c r="CY37" s="519" t="s">
        <v>4335</v>
      </c>
      <c r="CZ37" s="520" t="s">
        <v>4336</v>
      </c>
      <c r="DA37" s="595" t="str">
        <f t="shared" si="0"/>
        <v>01620 - ATIVIDADES DE APOIO À PRODUÇÃO ANIMAL.</v>
      </c>
      <c r="DC37" s="540">
        <v>1009</v>
      </c>
      <c r="DD37" s="541" t="s">
        <v>379</v>
      </c>
      <c r="DE37" s="542" t="s">
        <v>268</v>
      </c>
      <c r="DF37" s="543">
        <v>0</v>
      </c>
      <c r="DG37" s="542" t="s">
        <v>350</v>
      </c>
      <c r="DH37" s="542"/>
      <c r="DI37" s="542" t="s">
        <v>351</v>
      </c>
      <c r="DJ37" s="542" t="s">
        <v>352</v>
      </c>
      <c r="DK37" s="542" t="s">
        <v>353</v>
      </c>
      <c r="DL37" s="544" t="s">
        <v>354</v>
      </c>
      <c r="DM37" s="664" t="s">
        <v>355</v>
      </c>
      <c r="DN37" s="544"/>
      <c r="DO37" s="544" t="s">
        <v>356</v>
      </c>
      <c r="DP37" s="545" t="s">
        <v>2233</v>
      </c>
      <c r="DQ37" s="545" t="s">
        <v>2234</v>
      </c>
      <c r="DR37" s="545" t="s">
        <v>2235</v>
      </c>
      <c r="DS37" s="545" t="s">
        <v>2236</v>
      </c>
      <c r="DT37" s="545" t="s">
        <v>2237</v>
      </c>
      <c r="DU37" s="545" t="s">
        <v>2238</v>
      </c>
      <c r="DV37" s="545" t="s">
        <v>2239</v>
      </c>
      <c r="DW37" s="542"/>
      <c r="DX37" s="542"/>
      <c r="DY37" s="542"/>
      <c r="DZ37" s="542"/>
      <c r="EA37" s="546">
        <v>46186</v>
      </c>
      <c r="EB37" s="547" t="s">
        <v>3729</v>
      </c>
      <c r="EC37" s="548" t="s">
        <v>3730</v>
      </c>
      <c r="ED37" s="548"/>
      <c r="EE37" s="548" t="s">
        <v>3731</v>
      </c>
      <c r="EF37" s="548">
        <v>4.9000000000000004</v>
      </c>
      <c r="EG37" s="548" t="s">
        <v>3732</v>
      </c>
      <c r="EH37" s="548">
        <v>48.8</v>
      </c>
      <c r="EI37" s="548">
        <v>108.1</v>
      </c>
      <c r="EJ37" s="548">
        <v>5</v>
      </c>
      <c r="EK37" s="548">
        <v>242.5</v>
      </c>
      <c r="EL37" s="549">
        <v>92.1</v>
      </c>
      <c r="EN37" s="571">
        <v>1384</v>
      </c>
      <c r="EO37" s="560" t="s">
        <v>4340</v>
      </c>
      <c r="EP37" s="560" t="s">
        <v>947</v>
      </c>
      <c r="EQ37" s="580">
        <v>452</v>
      </c>
      <c r="ER37" s="560" t="s">
        <v>3734</v>
      </c>
      <c r="ES37" s="567" t="s">
        <v>4341</v>
      </c>
      <c r="EU37" s="23" t="s">
        <v>4342</v>
      </c>
      <c r="EW37" s="90" t="s">
        <v>383</v>
      </c>
      <c r="EX37" s="82" t="s">
        <v>4343</v>
      </c>
      <c r="EY37" s="80"/>
      <c r="EZ37" s="82"/>
      <c r="FA37" s="85" t="s">
        <v>341</v>
      </c>
      <c r="GD37" s="54" t="s">
        <v>4344</v>
      </c>
      <c r="GE37" s="54" t="s">
        <v>4345</v>
      </c>
      <c r="GJ37" s="54" t="s">
        <v>4346</v>
      </c>
      <c r="GN37" s="54" t="s">
        <v>4347</v>
      </c>
      <c r="GO37" s="54" t="s">
        <v>4348</v>
      </c>
      <c r="GR37" s="54" t="s">
        <v>4349</v>
      </c>
      <c r="JO37" s="54" t="s">
        <v>4350</v>
      </c>
      <c r="NR37" s="54" t="s">
        <v>4351</v>
      </c>
      <c r="NX37" s="54" t="s">
        <v>3652</v>
      </c>
      <c r="OD37" s="589" t="s">
        <v>4352</v>
      </c>
      <c r="OQ37" s="54"/>
      <c r="OR37" s="54"/>
      <c r="OS37" s="54"/>
      <c r="OT37" s="54"/>
      <c r="OU37" s="54"/>
      <c r="OV37" s="54"/>
      <c r="OW37" s="54"/>
      <c r="OX37" s="54"/>
      <c r="OY37" s="54"/>
      <c r="OZ37" s="54"/>
      <c r="PA37" s="54"/>
      <c r="PB37" s="54"/>
      <c r="PC37" s="54"/>
      <c r="PD37" s="54"/>
      <c r="PE37" s="54"/>
      <c r="PF37" s="54"/>
      <c r="PG37" s="54"/>
      <c r="PH37" s="54"/>
      <c r="PI37" s="54"/>
      <c r="PJ37" s="54"/>
      <c r="PK37" s="54"/>
      <c r="PL37" s="54"/>
      <c r="PM37" s="590"/>
    </row>
    <row r="38" spans="2:431" ht="14.25" thickBot="1">
      <c r="B38" s="326" t="s">
        <v>4353</v>
      </c>
      <c r="C38" s="327" t="s">
        <v>4354</v>
      </c>
      <c r="D38" s="328"/>
      <c r="E38" s="329"/>
      <c r="F38" s="225"/>
      <c r="G38" s="219" t="s">
        <v>4355</v>
      </c>
      <c r="I38" s="220" t="s">
        <v>4356</v>
      </c>
      <c r="K38" s="236" t="s">
        <v>4357</v>
      </c>
      <c r="V38" s="43">
        <v>101</v>
      </c>
      <c r="W38" s="34" t="s">
        <v>316</v>
      </c>
      <c r="X38" s="44">
        <v>160724</v>
      </c>
      <c r="Y38" s="34" t="s">
        <v>3493</v>
      </c>
      <c r="Z38" s="43" t="s">
        <v>1223</v>
      </c>
      <c r="AA38" s="34" t="s">
        <v>578</v>
      </c>
      <c r="AB38" s="34" t="s">
        <v>283</v>
      </c>
      <c r="AC38" s="34" t="s">
        <v>3493</v>
      </c>
      <c r="AD38" s="44" t="s">
        <v>320</v>
      </c>
      <c r="AE38" s="44" t="s">
        <v>321</v>
      </c>
      <c r="AF38" s="43">
        <v>101</v>
      </c>
      <c r="AG38" s="34" t="s">
        <v>316</v>
      </c>
      <c r="AH38" s="34" t="s">
        <v>322</v>
      </c>
      <c r="AI38" s="43" t="s">
        <v>323</v>
      </c>
      <c r="AJ38" s="44" t="s">
        <v>324</v>
      </c>
      <c r="AK38" s="261">
        <v>4904861</v>
      </c>
      <c r="AL38" s="44" t="s">
        <v>283</v>
      </c>
      <c r="AM38" s="44" t="s">
        <v>325</v>
      </c>
      <c r="AN38" s="262">
        <v>258026700</v>
      </c>
      <c r="AO38" s="34"/>
      <c r="AP38" s="34"/>
      <c r="AQ38" s="34"/>
      <c r="AR38" s="34"/>
      <c r="AS38" s="34"/>
      <c r="AT38" s="44" t="s">
        <v>326</v>
      </c>
      <c r="AU38" s="44"/>
      <c r="AV38" s="477" t="str">
        <f t="array" ref="AV38">_xlfn.IFS(
LEFT(Tabelas!$AI38,1)="N","DN",
LEFT(Tabelas!$AI38,1)="C","DC",
LEFT(Tabelas!$AI38,1)="L","DL",
LEFT(Tabelas!$AI38,1)="A","DA",
LEFT(Tabelas!$AI38,1)="G","DG")</f>
        <v>DN</v>
      </c>
      <c r="AW38" s="34"/>
      <c r="AX38" s="34"/>
      <c r="AY38" s="34"/>
      <c r="AZ38" s="34"/>
      <c r="BA38" s="34"/>
      <c r="BB38" s="34"/>
      <c r="BC38" s="34"/>
      <c r="BD38" s="44">
        <v>160724</v>
      </c>
      <c r="BE38" s="34" t="s">
        <v>3493</v>
      </c>
      <c r="BF38" s="43" t="s">
        <v>1223</v>
      </c>
      <c r="BG38" s="34" t="s">
        <v>578</v>
      </c>
      <c r="BH38" s="34" t="s">
        <v>283</v>
      </c>
      <c r="BI38" s="34" t="s">
        <v>3493</v>
      </c>
      <c r="BJ38" s="44" t="s">
        <v>320</v>
      </c>
      <c r="BK38" s="44" t="s">
        <v>321</v>
      </c>
      <c r="BL38" s="34"/>
      <c r="BM38" s="34"/>
      <c r="BN38" s="34"/>
      <c r="BO38" s="57" t="s">
        <v>3</v>
      </c>
      <c r="BP38" s="58" t="s">
        <v>320</v>
      </c>
      <c r="BQ38" s="59">
        <v>123</v>
      </c>
      <c r="BR38" s="60" t="s">
        <v>3239</v>
      </c>
      <c r="BS38" s="61">
        <v>198</v>
      </c>
      <c r="BT38" s="60" t="s">
        <v>2718</v>
      </c>
      <c r="BU38" s="58" t="s">
        <v>4358</v>
      </c>
      <c r="BV38" s="58" t="s">
        <v>3242</v>
      </c>
      <c r="BW38" s="58" t="s">
        <v>4359</v>
      </c>
      <c r="BX38" s="58" t="s">
        <v>3244</v>
      </c>
      <c r="BY38" s="58" t="s">
        <v>4360</v>
      </c>
      <c r="BZ38" s="58" t="s">
        <v>415</v>
      </c>
      <c r="CA38" s="58" t="s">
        <v>4361</v>
      </c>
      <c r="CB38" s="58" t="s">
        <v>4362</v>
      </c>
      <c r="CC38" s="61">
        <v>198</v>
      </c>
      <c r="CD38" s="60" t="s">
        <v>2718</v>
      </c>
      <c r="CE38" s="20"/>
      <c r="CF38" s="28"/>
      <c r="CG38" s="28"/>
      <c r="CH38" s="28"/>
      <c r="CI38" s="28"/>
      <c r="CJ38" s="28"/>
      <c r="CK38" s="28"/>
      <c r="CL38" s="28"/>
      <c r="CM38" s="28"/>
      <c r="CN38" s="28"/>
      <c r="CO38" s="28"/>
      <c r="CP38" s="28"/>
      <c r="CQ38" s="28"/>
      <c r="CR38" s="28"/>
      <c r="CS38" s="28"/>
      <c r="CT38" s="28"/>
      <c r="CU38" s="28"/>
      <c r="CV38" s="28"/>
      <c r="CW38" s="28"/>
      <c r="CX38" s="20"/>
      <c r="CY38" s="519" t="s">
        <v>4363</v>
      </c>
      <c r="CZ38" s="520" t="s">
        <v>4364</v>
      </c>
      <c r="DA38" s="595" t="str">
        <f t="shared" si="0"/>
        <v>01631 - PREPARAÇÃO DE PRODUTOS AGRÍCOLAS PARA VENDA</v>
      </c>
      <c r="DC38" s="739" t="s">
        <v>13964</v>
      </c>
      <c r="DD38" s="743" t="s">
        <v>275</v>
      </c>
      <c r="DE38" s="745" t="s">
        <v>275</v>
      </c>
      <c r="DF38" s="745"/>
      <c r="DG38" s="745" t="s">
        <v>370</v>
      </c>
      <c r="DH38" s="745"/>
      <c r="DI38" s="745" t="s">
        <v>13957</v>
      </c>
      <c r="DJ38" s="745" t="s">
        <v>13958</v>
      </c>
      <c r="DK38" s="745" t="s">
        <v>13959</v>
      </c>
      <c r="DL38" s="745" t="s">
        <v>13960</v>
      </c>
      <c r="DM38" s="664" t="s">
        <v>13961</v>
      </c>
      <c r="DN38" s="745"/>
      <c r="DO38" s="745"/>
      <c r="DP38" s="745"/>
      <c r="DQ38" s="745"/>
      <c r="DR38" s="745"/>
      <c r="DS38" s="745"/>
      <c r="DT38" s="745"/>
      <c r="DU38" s="745"/>
      <c r="DV38" s="745"/>
      <c r="DW38" s="745"/>
      <c r="DX38" s="745"/>
      <c r="DY38" s="745"/>
      <c r="DZ38" s="745"/>
      <c r="EA38" s="745"/>
      <c r="EB38" s="745"/>
      <c r="EC38" s="745"/>
      <c r="ED38" s="745"/>
      <c r="EE38" s="745"/>
      <c r="EF38" s="745"/>
      <c r="EG38" s="745"/>
      <c r="EH38" s="745"/>
      <c r="EI38" s="745"/>
      <c r="EJ38" s="745"/>
      <c r="EK38" s="745"/>
      <c r="EL38" s="753"/>
      <c r="EN38" s="572">
        <v>1392</v>
      </c>
      <c r="EO38" s="561" t="s">
        <v>4368</v>
      </c>
      <c r="EP38" s="561" t="s">
        <v>947</v>
      </c>
      <c r="EQ38" s="576">
        <v>448</v>
      </c>
      <c r="ER38" s="561" t="s">
        <v>4369</v>
      </c>
      <c r="ES38" s="568" t="s">
        <v>4370</v>
      </c>
      <c r="EU38" s="23" t="s">
        <v>4371</v>
      </c>
      <c r="EW38" s="90" t="s">
        <v>384</v>
      </c>
      <c r="EX38" s="82" t="s">
        <v>4372</v>
      </c>
      <c r="EY38" s="80"/>
      <c r="EZ38" s="82"/>
      <c r="FA38" s="85" t="s">
        <v>334</v>
      </c>
      <c r="GD38" s="54" t="s">
        <v>4373</v>
      </c>
      <c r="GE38" s="54" t="s">
        <v>4374</v>
      </c>
      <c r="GJ38" s="54" t="s">
        <v>4375</v>
      </c>
      <c r="GN38" s="54" t="s">
        <v>4376</v>
      </c>
      <c r="GR38" s="54" t="s">
        <v>4377</v>
      </c>
      <c r="JO38" s="54" t="s">
        <v>4378</v>
      </c>
      <c r="NR38" s="54" t="s">
        <v>4379</v>
      </c>
      <c r="NX38" s="54" t="s">
        <v>3717</v>
      </c>
      <c r="OD38" s="54" t="s">
        <v>4380</v>
      </c>
      <c r="OQ38" s="54"/>
      <c r="OR38" s="54"/>
      <c r="OS38" s="54"/>
      <c r="OT38" s="54"/>
      <c r="OU38" s="54"/>
      <c r="OV38" s="54"/>
      <c r="OW38" s="54"/>
      <c r="OX38" s="54"/>
      <c r="OY38" s="54"/>
      <c r="OZ38" s="54"/>
      <c r="PA38" s="54"/>
      <c r="PB38" s="54"/>
      <c r="PC38" s="54"/>
      <c r="PD38" s="54"/>
      <c r="PE38" s="54"/>
      <c r="PF38" s="54"/>
      <c r="PG38" s="54"/>
      <c r="PH38" s="54"/>
      <c r="PI38" s="54"/>
      <c r="PJ38" s="54"/>
      <c r="PK38" s="54"/>
      <c r="PL38" s="54"/>
      <c r="PM38" s="590"/>
    </row>
    <row r="39" spans="2:431" ht="14.25" thickBot="1">
      <c r="B39" s="227"/>
      <c r="C39" s="214"/>
      <c r="D39" s="72"/>
      <c r="F39" s="73"/>
      <c r="G39" s="219" t="s">
        <v>4381</v>
      </c>
      <c r="I39" s="220" t="s">
        <v>4382</v>
      </c>
      <c r="K39" s="236" t="s">
        <v>4383</v>
      </c>
      <c r="V39" s="43">
        <v>101</v>
      </c>
      <c r="W39" s="34" t="s">
        <v>316</v>
      </c>
      <c r="X39" s="44">
        <v>160726</v>
      </c>
      <c r="Y39" s="34" t="s">
        <v>2676</v>
      </c>
      <c r="Z39" s="43" t="s">
        <v>318</v>
      </c>
      <c r="AA39" s="34" t="s">
        <v>578</v>
      </c>
      <c r="AB39" s="34" t="s">
        <v>283</v>
      </c>
      <c r="AC39" s="34" t="s">
        <v>2676</v>
      </c>
      <c r="AD39" s="44" t="s">
        <v>320</v>
      </c>
      <c r="AE39" s="44" t="s">
        <v>321</v>
      </c>
      <c r="AF39" s="43">
        <v>101</v>
      </c>
      <c r="AG39" s="34" t="s">
        <v>316</v>
      </c>
      <c r="AH39" s="34" t="s">
        <v>322</v>
      </c>
      <c r="AI39" s="43" t="s">
        <v>323</v>
      </c>
      <c r="AJ39" s="44" t="s">
        <v>324</v>
      </c>
      <c r="AK39" s="261">
        <v>4904861</v>
      </c>
      <c r="AL39" s="44" t="s">
        <v>283</v>
      </c>
      <c r="AM39" s="44" t="s">
        <v>325</v>
      </c>
      <c r="AN39" s="262">
        <v>258026700</v>
      </c>
      <c r="AO39" s="34"/>
      <c r="AP39" s="34"/>
      <c r="AQ39" s="34"/>
      <c r="AR39" s="34"/>
      <c r="AS39" s="34"/>
      <c r="AT39" s="44" t="s">
        <v>326</v>
      </c>
      <c r="AU39" s="44"/>
      <c r="AV39" s="477" t="str">
        <f t="array" ref="AV39">_xlfn.IFS(
LEFT(Tabelas!$AI39,1)="N","DN",
LEFT(Tabelas!$AI39,1)="C","DC",
LEFT(Tabelas!$AI39,1)="L","DL",
LEFT(Tabelas!$AI39,1)="A","DA",
LEFT(Tabelas!$AI39,1)="G","DG")</f>
        <v>DN</v>
      </c>
      <c r="AW39" s="34"/>
      <c r="AX39" s="34"/>
      <c r="AY39" s="34"/>
      <c r="AZ39" s="34"/>
      <c r="BA39" s="34"/>
      <c r="BB39" s="34"/>
      <c r="BC39" s="34"/>
      <c r="BD39" s="44">
        <v>160726</v>
      </c>
      <c r="BE39" s="34" t="s">
        <v>2676</v>
      </c>
      <c r="BF39" s="43" t="s">
        <v>318</v>
      </c>
      <c r="BG39" s="34" t="s">
        <v>578</v>
      </c>
      <c r="BH39" s="34" t="s">
        <v>283</v>
      </c>
      <c r="BI39" s="34" t="s">
        <v>2676</v>
      </c>
      <c r="BJ39" s="44" t="s">
        <v>320</v>
      </c>
      <c r="BK39" s="44" t="s">
        <v>321</v>
      </c>
      <c r="BL39" s="34"/>
      <c r="BM39" s="34"/>
      <c r="BN39" s="34"/>
      <c r="BO39" s="57" t="s">
        <v>3</v>
      </c>
      <c r="BP39" s="58" t="s">
        <v>320</v>
      </c>
      <c r="BQ39" s="59">
        <v>122</v>
      </c>
      <c r="BR39" s="60" t="s">
        <v>626</v>
      </c>
      <c r="BS39" s="61">
        <v>199</v>
      </c>
      <c r="BT39" s="60" t="s">
        <v>2566</v>
      </c>
      <c r="BU39" s="58" t="s">
        <v>4384</v>
      </c>
      <c r="BV39" s="58" t="s">
        <v>629</v>
      </c>
      <c r="BW39" s="58" t="s">
        <v>4385</v>
      </c>
      <c r="BX39" s="58" t="s">
        <v>631</v>
      </c>
      <c r="BY39" s="58" t="s">
        <v>4386</v>
      </c>
      <c r="BZ39" s="58" t="s">
        <v>4387</v>
      </c>
      <c r="CA39" s="58" t="s">
        <v>4388</v>
      </c>
      <c r="CB39" s="58" t="s">
        <v>4389</v>
      </c>
      <c r="CC39" s="61">
        <v>199</v>
      </c>
      <c r="CD39" s="60" t="s">
        <v>2566</v>
      </c>
      <c r="CE39" s="20"/>
      <c r="CF39" s="28"/>
      <c r="CG39" s="28"/>
      <c r="CH39" s="28"/>
      <c r="CI39" s="28"/>
      <c r="CJ39" s="28"/>
      <c r="CK39" s="28"/>
      <c r="CL39" s="28"/>
      <c r="CM39" s="28"/>
      <c r="CN39" s="28"/>
      <c r="CO39" s="28"/>
      <c r="CP39" s="28"/>
      <c r="CQ39" s="28"/>
      <c r="CR39" s="28"/>
      <c r="CS39" s="28"/>
      <c r="CT39" s="28"/>
      <c r="CU39" s="28"/>
      <c r="CV39" s="28"/>
      <c r="CW39" s="28"/>
      <c r="CX39" s="20"/>
      <c r="CY39" s="519" t="s">
        <v>4390</v>
      </c>
      <c r="CZ39" s="520" t="s">
        <v>4391</v>
      </c>
      <c r="DA39" s="595" t="str">
        <f t="shared" si="0"/>
        <v>01632 - PREPARAÇÃO E TRATAMENTO DE SEMENTES PARA PROPAGAÇÃO</v>
      </c>
      <c r="DC39" s="550">
        <v>1015</v>
      </c>
      <c r="DD39" s="541" t="s">
        <v>553</v>
      </c>
      <c r="DE39" s="542" t="s">
        <v>281</v>
      </c>
      <c r="DF39" s="543">
        <v>0</v>
      </c>
      <c r="DG39" s="542" t="s">
        <v>289</v>
      </c>
      <c r="DH39" s="542"/>
      <c r="DI39" s="542" t="s">
        <v>290</v>
      </c>
      <c r="DJ39" s="542" t="s">
        <v>291</v>
      </c>
      <c r="DK39" s="542" t="s">
        <v>292</v>
      </c>
      <c r="DL39" s="542" t="s">
        <v>293</v>
      </c>
      <c r="DM39" s="664" t="s">
        <v>294</v>
      </c>
      <c r="DN39" s="542" t="s">
        <v>295</v>
      </c>
      <c r="DO39" s="542"/>
      <c r="DP39" s="545" t="s">
        <v>55</v>
      </c>
      <c r="DQ39" s="545" t="s">
        <v>296</v>
      </c>
      <c r="DR39" s="545" t="s">
        <v>3790</v>
      </c>
      <c r="DS39" s="545" t="s">
        <v>3791</v>
      </c>
      <c r="DT39" s="545" t="s">
        <v>3792</v>
      </c>
      <c r="DU39" s="545" t="s">
        <v>3793</v>
      </c>
      <c r="DV39" s="545" t="s">
        <v>3794</v>
      </c>
      <c r="DW39" s="542"/>
      <c r="DX39" s="542"/>
      <c r="DY39" s="542"/>
      <c r="DZ39" s="542"/>
      <c r="EA39" s="546">
        <v>46186</v>
      </c>
      <c r="EB39" s="547" t="s">
        <v>3795</v>
      </c>
      <c r="EC39" s="548" t="s">
        <v>304</v>
      </c>
      <c r="ED39" s="548"/>
      <c r="EE39" s="548">
        <v>700</v>
      </c>
      <c r="EF39" s="548">
        <v>5.0999999999999996</v>
      </c>
      <c r="EG39" s="548">
        <v>980</v>
      </c>
      <c r="EH39" s="548">
        <v>40.700000000000003</v>
      </c>
      <c r="EI39" s="548">
        <v>190.4</v>
      </c>
      <c r="EJ39" s="548">
        <v>7</v>
      </c>
      <c r="EK39" s="548">
        <v>41.2</v>
      </c>
      <c r="EL39" s="549">
        <v>75.400000000000006</v>
      </c>
      <c r="EN39" s="571">
        <v>1554</v>
      </c>
      <c r="EO39" s="560" t="s">
        <v>4394</v>
      </c>
      <c r="EP39" s="560" t="s">
        <v>947</v>
      </c>
      <c r="EQ39" s="580">
        <v>452</v>
      </c>
      <c r="ER39" s="560" t="s">
        <v>3734</v>
      </c>
      <c r="ES39" s="567" t="s">
        <v>4395</v>
      </c>
      <c r="EU39" s="23" t="s">
        <v>4396</v>
      </c>
      <c r="EW39" s="90" t="s">
        <v>385</v>
      </c>
      <c r="EX39" s="82" t="s">
        <v>4397</v>
      </c>
      <c r="EY39" s="80"/>
      <c r="EZ39" s="82"/>
      <c r="FA39" s="85" t="s">
        <v>346</v>
      </c>
      <c r="GD39" s="54" t="s">
        <v>2517</v>
      </c>
      <c r="GE39" s="54" t="s">
        <v>4398</v>
      </c>
      <c r="GJ39" s="54" t="s">
        <v>4399</v>
      </c>
      <c r="GR39" s="54" t="s">
        <v>4400</v>
      </c>
      <c r="JO39" s="54" t="s">
        <v>276</v>
      </c>
      <c r="NR39" s="54" t="s">
        <v>4401</v>
      </c>
      <c r="NX39" s="54" t="s">
        <v>3989</v>
      </c>
      <c r="OD39" s="54" t="s">
        <v>4402</v>
      </c>
      <c r="OQ39" s="54"/>
      <c r="OR39" s="54"/>
      <c r="OS39" s="54"/>
      <c r="OT39" s="54"/>
      <c r="OU39" s="54"/>
      <c r="OV39" s="54"/>
      <c r="OW39" s="54"/>
      <c r="OX39" s="54"/>
      <c r="OY39" s="54"/>
      <c r="OZ39" s="54"/>
      <c r="PA39" s="54"/>
      <c r="PB39" s="54"/>
      <c r="PC39" s="54"/>
      <c r="PD39" s="54"/>
      <c r="PE39" s="54"/>
      <c r="PF39" s="54"/>
      <c r="PG39" s="54"/>
      <c r="PH39" s="54"/>
      <c r="PI39" s="54"/>
      <c r="PJ39" s="54"/>
      <c r="PK39" s="54"/>
      <c r="PL39" s="54"/>
      <c r="PM39" s="590"/>
    </row>
    <row r="40" spans="2:431">
      <c r="B40" s="319" t="s">
        <v>4403</v>
      </c>
      <c r="C40" s="214"/>
      <c r="D40" s="228"/>
      <c r="E40" s="636" t="s">
        <v>4404</v>
      </c>
      <c r="F40" s="229"/>
      <c r="G40" s="219" t="s">
        <v>4405</v>
      </c>
      <c r="I40" s="220" t="s">
        <v>4406</v>
      </c>
      <c r="K40" s="236" t="s">
        <v>4407</v>
      </c>
      <c r="V40" s="43">
        <v>101</v>
      </c>
      <c r="W40" s="34" t="s">
        <v>316</v>
      </c>
      <c r="X40" s="44">
        <v>160727</v>
      </c>
      <c r="Y40" s="34" t="s">
        <v>3636</v>
      </c>
      <c r="Z40" s="43" t="s">
        <v>1223</v>
      </c>
      <c r="AA40" s="34" t="s">
        <v>578</v>
      </c>
      <c r="AB40" s="34" t="s">
        <v>283</v>
      </c>
      <c r="AC40" s="34" t="s">
        <v>3636</v>
      </c>
      <c r="AD40" s="44" t="s">
        <v>320</v>
      </c>
      <c r="AE40" s="44" t="s">
        <v>321</v>
      </c>
      <c r="AF40" s="43">
        <v>101</v>
      </c>
      <c r="AG40" s="34" t="s">
        <v>316</v>
      </c>
      <c r="AH40" s="34" t="s">
        <v>322</v>
      </c>
      <c r="AI40" s="43" t="s">
        <v>323</v>
      </c>
      <c r="AJ40" s="44" t="s">
        <v>324</v>
      </c>
      <c r="AK40" s="261">
        <v>4904861</v>
      </c>
      <c r="AL40" s="44" t="s">
        <v>283</v>
      </c>
      <c r="AM40" s="44" t="s">
        <v>325</v>
      </c>
      <c r="AN40" s="262">
        <v>258026700</v>
      </c>
      <c r="AO40" s="34"/>
      <c r="AP40" s="34"/>
      <c r="AQ40" s="34"/>
      <c r="AR40" s="34"/>
      <c r="AS40" s="34"/>
      <c r="AT40" s="44" t="s">
        <v>326</v>
      </c>
      <c r="AU40" s="44"/>
      <c r="AV40" s="477" t="str">
        <f t="array" ref="AV40">_xlfn.IFS(
LEFT(Tabelas!$AI40,1)="N","DN",
LEFT(Tabelas!$AI40,1)="C","DC",
LEFT(Tabelas!$AI40,1)="L","DL",
LEFT(Tabelas!$AI40,1)="A","DA",
LEFT(Tabelas!$AI40,1)="G","DG")</f>
        <v>DN</v>
      </c>
      <c r="AW40" s="34"/>
      <c r="AX40" s="34"/>
      <c r="AY40" s="34"/>
      <c r="AZ40" s="34"/>
      <c r="BA40" s="34"/>
      <c r="BB40" s="34"/>
      <c r="BC40" s="34"/>
      <c r="BD40" s="44">
        <v>160727</v>
      </c>
      <c r="BE40" s="34" t="s">
        <v>3636</v>
      </c>
      <c r="BF40" s="43" t="s">
        <v>1223</v>
      </c>
      <c r="BG40" s="34" t="s">
        <v>578</v>
      </c>
      <c r="BH40" s="34" t="s">
        <v>283</v>
      </c>
      <c r="BI40" s="34" t="s">
        <v>3636</v>
      </c>
      <c r="BJ40" s="44" t="s">
        <v>320</v>
      </c>
      <c r="BK40" s="44" t="s">
        <v>321</v>
      </c>
      <c r="BL40" s="34"/>
      <c r="BM40" s="34"/>
      <c r="BN40" s="34"/>
      <c r="BO40" s="45" t="s">
        <v>58</v>
      </c>
      <c r="BP40" s="46" t="s">
        <v>350</v>
      </c>
      <c r="BQ40" s="47">
        <v>204</v>
      </c>
      <c r="BR40" s="48" t="s">
        <v>4408</v>
      </c>
      <c r="BS40" s="49">
        <v>219</v>
      </c>
      <c r="BT40" s="48" t="s">
        <v>2235</v>
      </c>
      <c r="BU40" s="46" t="s">
        <v>4409</v>
      </c>
      <c r="BV40" s="46" t="s">
        <v>2234</v>
      </c>
      <c r="BW40" s="46" t="s">
        <v>2236</v>
      </c>
      <c r="BX40" s="46" t="s">
        <v>4410</v>
      </c>
      <c r="BY40" s="46" t="s">
        <v>4411</v>
      </c>
      <c r="BZ40" s="46" t="s">
        <v>268</v>
      </c>
      <c r="CA40" s="46" t="s">
        <v>4412</v>
      </c>
      <c r="CB40" s="46" t="s">
        <v>2239</v>
      </c>
      <c r="CC40" s="49">
        <v>219</v>
      </c>
      <c r="CD40" s="48" t="s">
        <v>2235</v>
      </c>
      <c r="CE40" s="20"/>
      <c r="CF40" s="28"/>
      <c r="CG40" s="28"/>
      <c r="CH40" s="28"/>
      <c r="CI40" s="28"/>
      <c r="CJ40" s="28"/>
      <c r="CK40" s="28"/>
      <c r="CL40" s="28"/>
      <c r="CM40" s="28"/>
      <c r="CN40" s="28"/>
      <c r="CO40" s="28"/>
      <c r="CP40" s="28"/>
      <c r="CQ40" s="28"/>
      <c r="CR40" s="28"/>
      <c r="CS40" s="28"/>
      <c r="CT40" s="28"/>
      <c r="CU40" s="28"/>
      <c r="CV40" s="28"/>
      <c r="CW40" s="28"/>
      <c r="CX40" s="20"/>
      <c r="CY40" s="519" t="s">
        <v>4413</v>
      </c>
      <c r="CZ40" s="520" t="s">
        <v>4414</v>
      </c>
      <c r="DA40" s="595" t="str">
        <f t="shared" si="0"/>
        <v>01701 - CAÇA E REPOVOAMENTO CINEGÉTICO</v>
      </c>
      <c r="DC40" s="540">
        <v>1016</v>
      </c>
      <c r="DD40" s="541" t="s">
        <v>436</v>
      </c>
      <c r="DE40" s="542" t="s">
        <v>273</v>
      </c>
      <c r="DF40" s="543">
        <v>0</v>
      </c>
      <c r="DG40" s="542" t="s">
        <v>350</v>
      </c>
      <c r="DH40" s="542"/>
      <c r="DI40" s="542" t="s">
        <v>351</v>
      </c>
      <c r="DJ40" s="542" t="s">
        <v>352</v>
      </c>
      <c r="DK40" s="542" t="s">
        <v>353</v>
      </c>
      <c r="DL40" s="544" t="s">
        <v>354</v>
      </c>
      <c r="DM40" s="664" t="s">
        <v>355</v>
      </c>
      <c r="DN40" s="544"/>
      <c r="DO40" s="544" t="s">
        <v>356</v>
      </c>
      <c r="DP40" s="545" t="s">
        <v>3850</v>
      </c>
      <c r="DQ40" s="545" t="s">
        <v>3851</v>
      </c>
      <c r="DR40" s="545" t="s">
        <v>3852</v>
      </c>
      <c r="DS40" s="545" t="s">
        <v>3853</v>
      </c>
      <c r="DT40" s="545" t="s">
        <v>3854</v>
      </c>
      <c r="DU40" s="545" t="s">
        <v>3855</v>
      </c>
      <c r="DV40" s="545" t="s">
        <v>3856</v>
      </c>
      <c r="DW40" s="542"/>
      <c r="DX40" s="542"/>
      <c r="DY40" s="542"/>
      <c r="DZ40" s="542"/>
      <c r="EA40" s="546">
        <v>46197</v>
      </c>
      <c r="EB40" s="547" t="s">
        <v>3857</v>
      </c>
      <c r="EC40" s="548" t="s">
        <v>3858</v>
      </c>
      <c r="ED40" s="548"/>
      <c r="EE40" s="548" t="s">
        <v>2740</v>
      </c>
      <c r="EF40" s="548">
        <v>7.1</v>
      </c>
      <c r="EG40" s="548" t="s">
        <v>3859</v>
      </c>
      <c r="EH40" s="548">
        <v>45.5</v>
      </c>
      <c r="EI40" s="548">
        <v>379.1</v>
      </c>
      <c r="EJ40" s="548">
        <v>14</v>
      </c>
      <c r="EK40" s="548">
        <v>155.5</v>
      </c>
      <c r="EL40" s="549">
        <v>103.4</v>
      </c>
      <c r="EN40" s="572">
        <v>1589</v>
      </c>
      <c r="EO40" s="561" t="s">
        <v>4417</v>
      </c>
      <c r="EP40" s="561" t="s">
        <v>947</v>
      </c>
      <c r="EQ40" s="576">
        <v>453</v>
      </c>
      <c r="ER40" s="561" t="s">
        <v>3912</v>
      </c>
      <c r="ES40" s="568" t="s">
        <v>4418</v>
      </c>
      <c r="EU40" s="23" t="s">
        <v>4419</v>
      </c>
      <c r="EW40" s="90" t="s">
        <v>386</v>
      </c>
      <c r="EX40" s="82" t="s">
        <v>4420</v>
      </c>
      <c r="EY40" s="80"/>
      <c r="EZ40" s="82"/>
      <c r="FA40" s="85" t="s">
        <v>462</v>
      </c>
      <c r="GD40" s="54" t="s">
        <v>4421</v>
      </c>
      <c r="GE40" s="54" t="s">
        <v>4422</v>
      </c>
      <c r="GJ40" s="54" t="s">
        <v>4423</v>
      </c>
      <c r="GR40" s="54" t="s">
        <v>4424</v>
      </c>
      <c r="JO40" s="54" t="s">
        <v>4425</v>
      </c>
      <c r="NR40" s="54" t="s">
        <v>4426</v>
      </c>
      <c r="NX40" s="54" t="s">
        <v>4038</v>
      </c>
      <c r="OD40" s="54" t="s">
        <v>4427</v>
      </c>
      <c r="OQ40" s="54"/>
      <c r="OR40" s="54"/>
      <c r="OS40" s="54"/>
      <c r="OT40" s="54"/>
      <c r="OU40" s="54"/>
      <c r="OV40" s="54"/>
      <c r="OW40" s="54"/>
      <c r="OX40" s="54"/>
      <c r="OY40" s="54"/>
      <c r="OZ40" s="54"/>
      <c r="PA40" s="54"/>
      <c r="PB40" s="54"/>
      <c r="PC40" s="54"/>
      <c r="PD40" s="54"/>
      <c r="PE40" s="54"/>
      <c r="PF40" s="54"/>
      <c r="PG40" s="54"/>
      <c r="PH40" s="54"/>
      <c r="PI40" s="54"/>
      <c r="PJ40" s="54"/>
      <c r="PK40" s="54"/>
      <c r="PL40" s="54"/>
      <c r="PM40" s="590"/>
    </row>
    <row r="41" spans="2:431">
      <c r="B41" s="320" t="s">
        <v>4428</v>
      </c>
      <c r="C41" s="214"/>
      <c r="D41" s="228"/>
      <c r="E41" s="638" t="s">
        <v>4429</v>
      </c>
      <c r="F41" s="229"/>
      <c r="G41" s="219" t="s">
        <v>4430</v>
      </c>
      <c r="I41" s="220" t="s">
        <v>4431</v>
      </c>
      <c r="K41" s="236" t="s">
        <v>4432</v>
      </c>
      <c r="V41" s="43">
        <v>101</v>
      </c>
      <c r="W41" s="34" t="s">
        <v>316</v>
      </c>
      <c r="X41" s="44">
        <v>160728</v>
      </c>
      <c r="Y41" s="34" t="s">
        <v>3699</v>
      </c>
      <c r="Z41" s="43" t="s">
        <v>1223</v>
      </c>
      <c r="AA41" s="34" t="s">
        <v>578</v>
      </c>
      <c r="AB41" s="34" t="s">
        <v>283</v>
      </c>
      <c r="AC41" s="34" t="s">
        <v>3699</v>
      </c>
      <c r="AD41" s="44" t="s">
        <v>320</v>
      </c>
      <c r="AE41" s="44" t="s">
        <v>321</v>
      </c>
      <c r="AF41" s="43">
        <v>101</v>
      </c>
      <c r="AG41" s="34" t="s">
        <v>316</v>
      </c>
      <c r="AH41" s="34" t="s">
        <v>322</v>
      </c>
      <c r="AI41" s="43" t="s">
        <v>323</v>
      </c>
      <c r="AJ41" s="44" t="s">
        <v>324</v>
      </c>
      <c r="AK41" s="261">
        <v>4904861</v>
      </c>
      <c r="AL41" s="44" t="s">
        <v>283</v>
      </c>
      <c r="AM41" s="44" t="s">
        <v>325</v>
      </c>
      <c r="AN41" s="262">
        <v>258026700</v>
      </c>
      <c r="AO41" s="34"/>
      <c r="AP41" s="34"/>
      <c r="AQ41" s="34"/>
      <c r="AR41" s="34"/>
      <c r="AS41" s="34"/>
      <c r="AT41" s="44" t="s">
        <v>326</v>
      </c>
      <c r="AU41" s="44"/>
      <c r="AV41" s="477" t="str">
        <f t="array" ref="AV41">_xlfn.IFS(
LEFT(Tabelas!$AI41,1)="N","DN",
LEFT(Tabelas!$AI41,1)="C","DC",
LEFT(Tabelas!$AI41,1)="L","DL",
LEFT(Tabelas!$AI41,1)="A","DA",
LEFT(Tabelas!$AI41,1)="G","DG")</f>
        <v>DN</v>
      </c>
      <c r="AW41" s="34"/>
      <c r="AX41" s="34"/>
      <c r="AY41" s="34"/>
      <c r="AZ41" s="34"/>
      <c r="BA41" s="34"/>
      <c r="BB41" s="34"/>
      <c r="BC41" s="34"/>
      <c r="BD41" s="44">
        <v>160728</v>
      </c>
      <c r="BE41" s="34" t="s">
        <v>3699</v>
      </c>
      <c r="BF41" s="43" t="s">
        <v>1223</v>
      </c>
      <c r="BG41" s="34" t="s">
        <v>578</v>
      </c>
      <c r="BH41" s="34" t="s">
        <v>283</v>
      </c>
      <c r="BI41" s="34" t="s">
        <v>3699</v>
      </c>
      <c r="BJ41" s="44" t="s">
        <v>320</v>
      </c>
      <c r="BK41" s="44" t="s">
        <v>321</v>
      </c>
      <c r="BL41" s="34"/>
      <c r="BM41" s="34"/>
      <c r="BN41" s="34"/>
      <c r="BO41" s="57" t="s">
        <v>58</v>
      </c>
      <c r="BP41" s="58" t="s">
        <v>350</v>
      </c>
      <c r="BQ41" s="59">
        <v>201</v>
      </c>
      <c r="BR41" s="60" t="s">
        <v>4433</v>
      </c>
      <c r="BS41" s="61">
        <v>220</v>
      </c>
      <c r="BT41" s="60" t="s">
        <v>359</v>
      </c>
      <c r="BU41" s="58" t="s">
        <v>4434</v>
      </c>
      <c r="BV41" s="58" t="s">
        <v>358</v>
      </c>
      <c r="BW41" s="58" t="s">
        <v>360</v>
      </c>
      <c r="BX41" s="58" t="s">
        <v>4435</v>
      </c>
      <c r="BY41" s="58" t="s">
        <v>4436</v>
      </c>
      <c r="BZ41" s="58" t="s">
        <v>331</v>
      </c>
      <c r="CA41" s="58" t="s">
        <v>4437</v>
      </c>
      <c r="CB41" s="58" t="s">
        <v>363</v>
      </c>
      <c r="CC41" s="61">
        <v>220</v>
      </c>
      <c r="CD41" s="60" t="s">
        <v>359</v>
      </c>
      <c r="CE41" s="20"/>
      <c r="CF41" s="28"/>
      <c r="CG41" s="28"/>
      <c r="CH41" s="28"/>
      <c r="CI41" s="28"/>
      <c r="CJ41" s="28"/>
      <c r="CK41" s="28"/>
      <c r="CL41" s="28"/>
      <c r="CM41" s="28"/>
      <c r="CN41" s="28"/>
      <c r="CO41" s="28"/>
      <c r="CP41" s="28"/>
      <c r="CQ41" s="28"/>
      <c r="CR41" s="28"/>
      <c r="CS41" s="28"/>
      <c r="CT41" s="28"/>
      <c r="CU41" s="28"/>
      <c r="CV41" s="28"/>
      <c r="CW41" s="28"/>
      <c r="CX41" s="20"/>
      <c r="CY41" s="519" t="s">
        <v>4438</v>
      </c>
      <c r="CZ41" s="520" t="s">
        <v>4439</v>
      </c>
      <c r="DA41" s="595" t="str">
        <f t="shared" si="0"/>
        <v>01702 - ATIVIDADES DOS SERVIÇOS RELACIONADOS COM CAÇA E REPOVOAMENTO CINEGÉTICO</v>
      </c>
      <c r="DC41" s="550">
        <v>1010</v>
      </c>
      <c r="DD41" s="541" t="s">
        <v>493</v>
      </c>
      <c r="DE41" s="542" t="s">
        <v>277</v>
      </c>
      <c r="DF41" s="543">
        <v>0</v>
      </c>
      <c r="DG41" s="542" t="s">
        <v>350</v>
      </c>
      <c r="DH41" s="542"/>
      <c r="DI41" s="542" t="s">
        <v>351</v>
      </c>
      <c r="DJ41" s="542" t="s">
        <v>352</v>
      </c>
      <c r="DK41" s="542" t="s">
        <v>353</v>
      </c>
      <c r="DL41" s="544" t="s">
        <v>354</v>
      </c>
      <c r="DM41" s="664" t="s">
        <v>355</v>
      </c>
      <c r="DN41" s="544"/>
      <c r="DO41" s="544" t="s">
        <v>356</v>
      </c>
      <c r="DP41" s="545" t="s">
        <v>1783</v>
      </c>
      <c r="DQ41" s="545" t="s">
        <v>1784</v>
      </c>
      <c r="DR41" s="545" t="s">
        <v>1785</v>
      </c>
      <c r="DS41" s="545" t="s">
        <v>1786</v>
      </c>
      <c r="DT41" s="545" t="s">
        <v>1787</v>
      </c>
      <c r="DU41" s="545" t="s">
        <v>1788</v>
      </c>
      <c r="DV41" s="545" t="s">
        <v>1789</v>
      </c>
      <c r="DW41" s="542"/>
      <c r="DX41" s="542"/>
      <c r="DY41" s="542"/>
      <c r="DZ41" s="542"/>
      <c r="EA41" s="546">
        <v>46197</v>
      </c>
      <c r="EB41" s="547" t="s">
        <v>3910</v>
      </c>
      <c r="EC41" s="548" t="s">
        <v>2425</v>
      </c>
      <c r="ED41" s="548"/>
      <c r="EE41" s="548">
        <v>500</v>
      </c>
      <c r="EF41" s="548">
        <v>6.5</v>
      </c>
      <c r="EG41" s="548">
        <v>990</v>
      </c>
      <c r="EH41" s="548">
        <v>39.799999999999997</v>
      </c>
      <c r="EI41" s="548">
        <v>173.4</v>
      </c>
      <c r="EJ41" s="548">
        <v>4</v>
      </c>
      <c r="EK41" s="548">
        <v>30.5</v>
      </c>
      <c r="EL41" s="549">
        <v>76.8</v>
      </c>
      <c r="EN41" s="572">
        <v>1864</v>
      </c>
      <c r="EO41" s="561" t="s">
        <v>4442</v>
      </c>
      <c r="EP41" s="561" t="s">
        <v>947</v>
      </c>
      <c r="EQ41" s="576">
        <v>484</v>
      </c>
      <c r="ER41" s="561" t="s">
        <v>4443</v>
      </c>
      <c r="ES41" s="568" t="s">
        <v>4444</v>
      </c>
      <c r="EU41" s="23" t="s">
        <v>4445</v>
      </c>
      <c r="EW41" s="90" t="s">
        <v>387</v>
      </c>
      <c r="EX41" s="82" t="s">
        <v>4446</v>
      </c>
      <c r="EY41" s="80"/>
      <c r="EZ41" s="82"/>
      <c r="FA41" s="85" t="s">
        <v>332</v>
      </c>
      <c r="GD41" s="54" t="s">
        <v>4447</v>
      </c>
      <c r="GE41" s="54" t="s">
        <v>4448</v>
      </c>
      <c r="GJ41" s="54" t="s">
        <v>4449</v>
      </c>
      <c r="GR41" s="54" t="s">
        <v>4450</v>
      </c>
      <c r="JO41" s="54" t="s">
        <v>4451</v>
      </c>
      <c r="NX41" s="54" t="s">
        <v>4330</v>
      </c>
      <c r="OD41" s="54" t="s">
        <v>4452</v>
      </c>
      <c r="OQ41" s="54"/>
      <c r="OR41" s="54"/>
      <c r="OS41" s="54"/>
      <c r="OT41" s="54"/>
      <c r="OU41" s="54"/>
      <c r="OV41" s="54"/>
      <c r="OW41" s="54"/>
      <c r="OX41" s="54"/>
      <c r="OY41" s="54"/>
      <c r="OZ41" s="54"/>
      <c r="PA41" s="54"/>
      <c r="PB41" s="54"/>
      <c r="PC41" s="54"/>
      <c r="PD41" s="54"/>
      <c r="PE41" s="54"/>
      <c r="PF41" s="54"/>
      <c r="PG41" s="54"/>
      <c r="PH41" s="54"/>
      <c r="PI41" s="54"/>
      <c r="PJ41" s="54"/>
      <c r="PK41" s="54"/>
      <c r="PL41" s="54"/>
      <c r="PM41" s="590"/>
    </row>
    <row r="42" spans="2:431" ht="14.25" thickBot="1">
      <c r="B42" s="321" t="s">
        <v>4453</v>
      </c>
      <c r="C42" s="214"/>
      <c r="D42" s="228"/>
      <c r="E42" s="637" t="str">
        <f>TEXT('PAG. MENSAL - IK'!AV29,"mmmm")</f>
        <v>janeiro</v>
      </c>
      <c r="F42" s="229"/>
      <c r="G42" s="230" t="s">
        <v>4454</v>
      </c>
      <c r="I42" s="220" t="s">
        <v>4455</v>
      </c>
      <c r="K42" s="236" t="s">
        <v>4456</v>
      </c>
      <c r="V42" s="43">
        <v>101</v>
      </c>
      <c r="W42" s="34" t="s">
        <v>316</v>
      </c>
      <c r="X42" s="44">
        <v>160729</v>
      </c>
      <c r="Y42" s="34" t="s">
        <v>3763</v>
      </c>
      <c r="Z42" s="43" t="s">
        <v>1223</v>
      </c>
      <c r="AA42" s="34" t="s">
        <v>578</v>
      </c>
      <c r="AB42" s="34" t="s">
        <v>283</v>
      </c>
      <c r="AC42" s="34" t="s">
        <v>3763</v>
      </c>
      <c r="AD42" s="44" t="s">
        <v>320</v>
      </c>
      <c r="AE42" s="44" t="s">
        <v>321</v>
      </c>
      <c r="AF42" s="43">
        <v>101</v>
      </c>
      <c r="AG42" s="34" t="s">
        <v>316</v>
      </c>
      <c r="AH42" s="34" t="s">
        <v>322</v>
      </c>
      <c r="AI42" s="43" t="s">
        <v>323</v>
      </c>
      <c r="AJ42" s="44" t="s">
        <v>324</v>
      </c>
      <c r="AK42" s="261">
        <v>4904861</v>
      </c>
      <c r="AL42" s="44" t="s">
        <v>283</v>
      </c>
      <c r="AM42" s="44" t="s">
        <v>325</v>
      </c>
      <c r="AN42" s="262">
        <v>258026700</v>
      </c>
      <c r="AO42" s="34"/>
      <c r="AP42" s="34"/>
      <c r="AQ42" s="34"/>
      <c r="AR42" s="34"/>
      <c r="AS42" s="34"/>
      <c r="AT42" s="44" t="s">
        <v>326</v>
      </c>
      <c r="AU42" s="44"/>
      <c r="AV42" s="477" t="str">
        <f t="array" ref="AV42">_xlfn.IFS(
LEFT(Tabelas!$AI42,1)="N","DN",
LEFT(Tabelas!$AI42,1)="C","DC",
LEFT(Tabelas!$AI42,1)="L","DL",
LEFT(Tabelas!$AI42,1)="A","DA",
LEFT(Tabelas!$AI42,1)="G","DG")</f>
        <v>DN</v>
      </c>
      <c r="AW42" s="34"/>
      <c r="AX42" s="34"/>
      <c r="AY42" s="34"/>
      <c r="AZ42" s="34"/>
      <c r="BA42" s="34"/>
      <c r="BB42" s="34"/>
      <c r="BC42" s="34"/>
      <c r="BD42" s="44">
        <v>160729</v>
      </c>
      <c r="BE42" s="34" t="s">
        <v>3763</v>
      </c>
      <c r="BF42" s="43" t="s">
        <v>1223</v>
      </c>
      <c r="BG42" s="34" t="s">
        <v>578</v>
      </c>
      <c r="BH42" s="34" t="s">
        <v>283</v>
      </c>
      <c r="BI42" s="34" t="s">
        <v>3763</v>
      </c>
      <c r="BJ42" s="44" t="s">
        <v>320</v>
      </c>
      <c r="BK42" s="44" t="s">
        <v>321</v>
      </c>
      <c r="BL42" s="34"/>
      <c r="BM42" s="34"/>
      <c r="BN42" s="34"/>
      <c r="BO42" s="57" t="s">
        <v>58</v>
      </c>
      <c r="BP42" s="58" t="s">
        <v>350</v>
      </c>
      <c r="BQ42" s="59">
        <v>202</v>
      </c>
      <c r="BR42" s="60" t="s">
        <v>4457</v>
      </c>
      <c r="BS42" s="61">
        <v>221</v>
      </c>
      <c r="BT42" s="60" t="s">
        <v>3018</v>
      </c>
      <c r="BU42" s="58" t="s">
        <v>4458</v>
      </c>
      <c r="BV42" s="58" t="s">
        <v>3017</v>
      </c>
      <c r="BW42" s="58" t="s">
        <v>3019</v>
      </c>
      <c r="BX42" s="58" t="s">
        <v>4459</v>
      </c>
      <c r="BY42" s="58" t="s">
        <v>4460</v>
      </c>
      <c r="BZ42" s="58" t="s">
        <v>273</v>
      </c>
      <c r="CA42" s="58" t="s">
        <v>4461</v>
      </c>
      <c r="CB42" s="58" t="s">
        <v>3021</v>
      </c>
      <c r="CC42" s="61">
        <v>221</v>
      </c>
      <c r="CD42" s="60" t="s">
        <v>3018</v>
      </c>
      <c r="CE42" s="20"/>
      <c r="CF42" s="28"/>
      <c r="CG42" s="28"/>
      <c r="CH42" s="28"/>
      <c r="CI42" s="28"/>
      <c r="CJ42" s="28"/>
      <c r="CK42" s="28"/>
      <c r="CL42" s="28"/>
      <c r="CM42" s="28"/>
      <c r="CN42" s="28"/>
      <c r="CO42" s="28"/>
      <c r="CP42" s="28"/>
      <c r="CQ42" s="28"/>
      <c r="CR42" s="28"/>
      <c r="CS42" s="28"/>
      <c r="CT42" s="28"/>
      <c r="CU42" s="28"/>
      <c r="CV42" s="28"/>
      <c r="CW42" s="28"/>
      <c r="CX42" s="20"/>
      <c r="CY42" s="519" t="s">
        <v>4462</v>
      </c>
      <c r="CZ42" s="520" t="s">
        <v>4463</v>
      </c>
      <c r="DA42" s="595" t="str">
        <f t="shared" si="0"/>
        <v>02100 - SILVICULTURA E OUTRAS ATIVIDADES FLORESTAIS</v>
      </c>
      <c r="DC42" s="540">
        <v>1002</v>
      </c>
      <c r="DD42" s="541" t="s">
        <v>427</v>
      </c>
      <c r="DE42" s="542" t="s">
        <v>272</v>
      </c>
      <c r="DF42" s="543" t="s">
        <v>1223</v>
      </c>
      <c r="DG42" s="542" t="s">
        <v>350</v>
      </c>
      <c r="DH42" s="542"/>
      <c r="DI42" s="542" t="s">
        <v>351</v>
      </c>
      <c r="DJ42" s="542" t="s">
        <v>352</v>
      </c>
      <c r="DK42" s="542" t="s">
        <v>353</v>
      </c>
      <c r="DL42" s="544" t="s">
        <v>354</v>
      </c>
      <c r="DM42" s="664" t="s">
        <v>355</v>
      </c>
      <c r="DN42" s="544"/>
      <c r="DO42" s="544" t="s">
        <v>356</v>
      </c>
      <c r="DP42" s="545" t="s">
        <v>3596</v>
      </c>
      <c r="DQ42" s="545" t="s">
        <v>3597</v>
      </c>
      <c r="DR42" s="545" t="s">
        <v>3598</v>
      </c>
      <c r="DS42" s="545" t="s">
        <v>3599</v>
      </c>
      <c r="DT42" s="545" t="s">
        <v>3600</v>
      </c>
      <c r="DU42" s="545" t="s">
        <v>3601</v>
      </c>
      <c r="DV42" s="545" t="s">
        <v>3602</v>
      </c>
      <c r="DW42" s="542"/>
      <c r="DX42" s="542"/>
      <c r="DY42" s="542"/>
      <c r="DZ42" s="542"/>
      <c r="EA42" s="546">
        <v>46182</v>
      </c>
      <c r="EB42" s="547" t="s">
        <v>3955</v>
      </c>
      <c r="EC42" s="548" t="s">
        <v>2242</v>
      </c>
      <c r="ED42" s="548"/>
      <c r="EE42" s="548" t="s">
        <v>1791</v>
      </c>
      <c r="EF42" s="548">
        <v>7.2</v>
      </c>
      <c r="EG42" s="548" t="s">
        <v>963</v>
      </c>
      <c r="EH42" s="548">
        <v>43.4</v>
      </c>
      <c r="EI42" s="548">
        <v>700.2</v>
      </c>
      <c r="EJ42" s="548">
        <v>23</v>
      </c>
      <c r="EK42" s="548">
        <v>37.799999999999997</v>
      </c>
      <c r="EL42" s="549">
        <v>82.1</v>
      </c>
      <c r="EN42" s="572">
        <v>1953</v>
      </c>
      <c r="EO42" s="561" t="s">
        <v>4466</v>
      </c>
      <c r="EP42" s="561" t="s">
        <v>1519</v>
      </c>
      <c r="EQ42" s="576">
        <v>800</v>
      </c>
      <c r="ER42" s="561" t="s">
        <v>1520</v>
      </c>
      <c r="ES42" s="568" t="s">
        <v>4467</v>
      </c>
      <c r="EU42" s="23" t="s">
        <v>4468</v>
      </c>
      <c r="EW42" s="90" t="s">
        <v>388</v>
      </c>
      <c r="EX42" s="82" t="s">
        <v>4469</v>
      </c>
      <c r="EY42" s="80"/>
      <c r="EZ42" s="82"/>
      <c r="FA42" s="85" t="s">
        <v>564</v>
      </c>
      <c r="GD42" s="54" t="s">
        <v>4470</v>
      </c>
      <c r="GJ42" s="54" t="s">
        <v>4471</v>
      </c>
      <c r="GR42" s="54" t="s">
        <v>4472</v>
      </c>
      <c r="JO42" s="54" t="s">
        <v>4473</v>
      </c>
      <c r="NX42" s="54" t="s">
        <v>4474</v>
      </c>
      <c r="OD42" s="54" t="s">
        <v>4475</v>
      </c>
      <c r="OQ42" s="54"/>
      <c r="OR42" s="54"/>
      <c r="OS42" s="54"/>
      <c r="OT42" s="54"/>
      <c r="OU42" s="54"/>
      <c r="OV42" s="54"/>
      <c r="OW42" s="54"/>
      <c r="OX42" s="54"/>
      <c r="OY42" s="54"/>
      <c r="OZ42" s="54"/>
      <c r="PA42" s="54"/>
      <c r="PB42" s="54"/>
      <c r="PC42" s="54"/>
      <c r="PD42" s="54"/>
      <c r="PE42" s="54"/>
      <c r="PF42" s="54"/>
      <c r="PG42" s="54"/>
      <c r="PH42" s="54"/>
      <c r="PI42" s="54"/>
      <c r="PJ42" s="54"/>
      <c r="PK42" s="54"/>
      <c r="PL42" s="54"/>
      <c r="PM42" s="590"/>
    </row>
    <row r="43" spans="2:431" ht="14.25" thickBot="1">
      <c r="B43" s="227"/>
      <c r="C43" s="214"/>
      <c r="D43" s="228"/>
      <c r="E43" s="637" t="str">
        <f>TEXT(DATE(YEAR('PAG. MENSAL - IK'!AV29),MONTH('PAG. MENSAL - IK'!AV29)+1,DAY('PAG. MENSAL - IK'!AV29)),"mmmm")</f>
        <v>janeiro</v>
      </c>
      <c r="F43" s="229"/>
      <c r="I43" s="220" t="s">
        <v>4476</v>
      </c>
      <c r="K43" s="236" t="s">
        <v>4477</v>
      </c>
      <c r="V43" s="43">
        <v>101</v>
      </c>
      <c r="W43" s="34" t="s">
        <v>316</v>
      </c>
      <c r="X43" s="44">
        <v>160759</v>
      </c>
      <c r="Y43" s="34" t="s">
        <v>4474</v>
      </c>
      <c r="Z43" s="43" t="s">
        <v>1223</v>
      </c>
      <c r="AA43" s="34" t="s">
        <v>578</v>
      </c>
      <c r="AB43" s="34" t="s">
        <v>283</v>
      </c>
      <c r="AC43" s="34" t="s">
        <v>4474</v>
      </c>
      <c r="AD43" s="44" t="s">
        <v>320</v>
      </c>
      <c r="AE43" s="44" t="s">
        <v>321</v>
      </c>
      <c r="AF43" s="43">
        <v>101</v>
      </c>
      <c r="AG43" s="34" t="s">
        <v>316</v>
      </c>
      <c r="AH43" s="34" t="s">
        <v>322</v>
      </c>
      <c r="AI43" s="43" t="s">
        <v>323</v>
      </c>
      <c r="AJ43" s="44" t="s">
        <v>324</v>
      </c>
      <c r="AK43" s="261">
        <v>4904861</v>
      </c>
      <c r="AL43" s="44" t="s">
        <v>283</v>
      </c>
      <c r="AM43" s="44" t="s">
        <v>325</v>
      </c>
      <c r="AN43" s="262">
        <v>258026700</v>
      </c>
      <c r="AO43" s="34"/>
      <c r="AP43" s="34"/>
      <c r="AQ43" s="34"/>
      <c r="AR43" s="34"/>
      <c r="AS43" s="34"/>
      <c r="AT43" s="44" t="s">
        <v>326</v>
      </c>
      <c r="AU43" s="44"/>
      <c r="AV43" s="477" t="str">
        <f t="array" ref="AV43">_xlfn.IFS(
LEFT(Tabelas!$AI43,1)="N","DN",
LEFT(Tabelas!$AI43,1)="C","DC",
LEFT(Tabelas!$AI43,1)="L","DL",
LEFT(Tabelas!$AI43,1)="A","DA",
LEFT(Tabelas!$AI43,1)="G","DG")</f>
        <v>DN</v>
      </c>
      <c r="AW43" s="34"/>
      <c r="AX43" s="34"/>
      <c r="AY43" s="34"/>
      <c r="AZ43" s="34"/>
      <c r="BA43" s="34"/>
      <c r="BB43" s="34"/>
      <c r="BC43" s="34"/>
      <c r="BD43" s="44">
        <v>160759</v>
      </c>
      <c r="BE43" s="34" t="s">
        <v>4474</v>
      </c>
      <c r="BF43" s="43" t="s">
        <v>1223</v>
      </c>
      <c r="BG43" s="34" t="s">
        <v>578</v>
      </c>
      <c r="BH43" s="34" t="s">
        <v>283</v>
      </c>
      <c r="BI43" s="34" t="s">
        <v>4474</v>
      </c>
      <c r="BJ43" s="44" t="s">
        <v>320</v>
      </c>
      <c r="BK43" s="44" t="s">
        <v>321</v>
      </c>
      <c r="BL43" s="34"/>
      <c r="BM43" s="34"/>
      <c r="BN43" s="34"/>
      <c r="BO43" s="45" t="s">
        <v>58</v>
      </c>
      <c r="BP43" s="46" t="s">
        <v>350</v>
      </c>
      <c r="BQ43" s="47">
        <v>210</v>
      </c>
      <c r="BR43" s="48" t="s">
        <v>4478</v>
      </c>
      <c r="BS43" s="49">
        <v>222</v>
      </c>
      <c r="BT43" s="48" t="s">
        <v>3852</v>
      </c>
      <c r="BU43" s="46" t="s">
        <v>4479</v>
      </c>
      <c r="BV43" s="46" t="s">
        <v>3851</v>
      </c>
      <c r="BW43" s="46" t="s">
        <v>3853</v>
      </c>
      <c r="BX43" s="46" t="s">
        <v>4480</v>
      </c>
      <c r="BY43" s="46" t="s">
        <v>4481</v>
      </c>
      <c r="BZ43" s="46" t="s">
        <v>436</v>
      </c>
      <c r="CA43" s="46" t="s">
        <v>4482</v>
      </c>
      <c r="CB43" s="46" t="s">
        <v>3856</v>
      </c>
      <c r="CC43" s="49">
        <v>222</v>
      </c>
      <c r="CD43" s="48" t="s">
        <v>3852</v>
      </c>
      <c r="CE43" s="20"/>
      <c r="CF43" s="28"/>
      <c r="CG43" s="28"/>
      <c r="CH43" s="28"/>
      <c r="CI43" s="28"/>
      <c r="CJ43" s="28"/>
      <c r="CK43" s="28"/>
      <c r="CL43" s="28"/>
      <c r="CM43" s="28"/>
      <c r="CN43" s="28"/>
      <c r="CO43" s="28"/>
      <c r="CP43" s="28"/>
      <c r="CQ43" s="28"/>
      <c r="CR43" s="28"/>
      <c r="CS43" s="28"/>
      <c r="CT43" s="28"/>
      <c r="CU43" s="28"/>
      <c r="CV43" s="28"/>
      <c r="CW43" s="28"/>
      <c r="CX43" s="20"/>
      <c r="CY43" s="519" t="s">
        <v>4483</v>
      </c>
      <c r="CZ43" s="520" t="s">
        <v>4484</v>
      </c>
      <c r="DA43" s="595" t="str">
        <f t="shared" si="0"/>
        <v>02200 - EXPLORAÇÃO FLORESTAL</v>
      </c>
      <c r="DC43" s="550">
        <v>1003</v>
      </c>
      <c r="DD43" s="541" t="s">
        <v>437</v>
      </c>
      <c r="DE43" s="542" t="s">
        <v>273</v>
      </c>
      <c r="DF43" s="543">
        <v>0</v>
      </c>
      <c r="DG43" s="542" t="s">
        <v>350</v>
      </c>
      <c r="DH43" s="542"/>
      <c r="DI43" s="542" t="s">
        <v>351</v>
      </c>
      <c r="DJ43" s="542" t="s">
        <v>352</v>
      </c>
      <c r="DK43" s="542" t="s">
        <v>353</v>
      </c>
      <c r="DL43" s="544" t="s">
        <v>354</v>
      </c>
      <c r="DM43" s="664" t="s">
        <v>355</v>
      </c>
      <c r="DN43" s="544"/>
      <c r="DO43" s="544" t="s">
        <v>356</v>
      </c>
      <c r="DP43" s="545" t="s">
        <v>4001</v>
      </c>
      <c r="DQ43" s="545" t="s">
        <v>4002</v>
      </c>
      <c r="DR43" s="545" t="s">
        <v>615</v>
      </c>
      <c r="DS43" s="545" t="s">
        <v>4003</v>
      </c>
      <c r="DT43" s="545" t="s">
        <v>4004</v>
      </c>
      <c r="DU43" s="545" t="s">
        <v>4005</v>
      </c>
      <c r="DV43" s="545" t="s">
        <v>4006</v>
      </c>
      <c r="DW43" s="542"/>
      <c r="DX43" s="542"/>
      <c r="DY43" s="542"/>
      <c r="DZ43" s="542"/>
      <c r="EA43" s="546">
        <v>46247</v>
      </c>
      <c r="EB43" s="547" t="s">
        <v>4007</v>
      </c>
      <c r="EC43" s="548" t="s">
        <v>2594</v>
      </c>
      <c r="ED43" s="548"/>
      <c r="EE43" s="548">
        <v>350</v>
      </c>
      <c r="EF43" s="548">
        <v>5.8</v>
      </c>
      <c r="EG43" s="548">
        <v>970</v>
      </c>
      <c r="EH43" s="548">
        <v>36.700000000000003</v>
      </c>
      <c r="EI43" s="548">
        <v>263.3</v>
      </c>
      <c r="EJ43" s="548">
        <v>4</v>
      </c>
      <c r="EK43" s="548">
        <v>14.5</v>
      </c>
      <c r="EL43" s="549">
        <v>69.5</v>
      </c>
      <c r="EN43" s="571">
        <v>1961</v>
      </c>
      <c r="EO43" s="560" t="s">
        <v>4488</v>
      </c>
      <c r="EP43" s="560" t="s">
        <v>1519</v>
      </c>
      <c r="EQ43" s="580">
        <v>800</v>
      </c>
      <c r="ER43" s="560" t="s">
        <v>1520</v>
      </c>
      <c r="ES43" s="567" t="s">
        <v>4489</v>
      </c>
      <c r="EU43" s="23" t="s">
        <v>4490</v>
      </c>
      <c r="EW43" s="90" t="s">
        <v>389</v>
      </c>
      <c r="EX43" s="82" t="s">
        <v>4491</v>
      </c>
      <c r="EY43" s="80"/>
      <c r="EZ43" s="82"/>
      <c r="FA43" s="85" t="s">
        <v>475</v>
      </c>
      <c r="GD43" s="54" t="s">
        <v>4492</v>
      </c>
      <c r="GE43" s="591"/>
      <c r="GJ43" s="54" t="s">
        <v>4493</v>
      </c>
      <c r="GR43" s="54" t="s">
        <v>4494</v>
      </c>
      <c r="JO43" s="54" t="s">
        <v>4495</v>
      </c>
      <c r="NX43" s="54" t="s">
        <v>4496</v>
      </c>
      <c r="OD43" s="54" t="s">
        <v>4497</v>
      </c>
      <c r="OQ43" s="54"/>
      <c r="OR43" s="54"/>
      <c r="OS43" s="54"/>
      <c r="OT43" s="54"/>
      <c r="OU43" s="54"/>
      <c r="OV43" s="54"/>
      <c r="OW43" s="54"/>
      <c r="OX43" s="54"/>
      <c r="OY43" s="54"/>
      <c r="OZ43" s="54"/>
      <c r="PA43" s="54"/>
      <c r="PB43" s="54"/>
      <c r="PC43" s="54"/>
      <c r="PD43" s="54"/>
      <c r="PE43" s="54"/>
      <c r="PF43" s="54"/>
      <c r="PG43" s="54"/>
      <c r="PH43" s="54"/>
      <c r="PI43" s="54"/>
      <c r="PJ43" s="54"/>
      <c r="PK43" s="54"/>
      <c r="PL43" s="54"/>
      <c r="PM43" s="590"/>
    </row>
    <row r="44" spans="2:431">
      <c r="B44" s="366" t="s">
        <v>4498</v>
      </c>
      <c r="C44" s="214"/>
      <c r="D44" s="226"/>
      <c r="E44" s="637" t="str">
        <f>TEXT(DATE(YEAR('PAG. MENSAL - IK'!AV29),MONTH('PAG. MENSAL - IK'!AV29)+2,DAY('PAG. MENSAL - IK'!AV29)),"mmmm")</f>
        <v>fevereiro</v>
      </c>
      <c r="F44" s="229"/>
      <c r="G44" s="460" t="s">
        <v>4499</v>
      </c>
      <c r="I44" s="220" t="s">
        <v>4500</v>
      </c>
      <c r="K44" s="236" t="s">
        <v>4501</v>
      </c>
      <c r="P44" s="225" t="s">
        <v>157</v>
      </c>
      <c r="V44" s="43">
        <v>101</v>
      </c>
      <c r="W44" s="34" t="s">
        <v>316</v>
      </c>
      <c r="X44" s="44">
        <v>160760</v>
      </c>
      <c r="Y44" s="34" t="s">
        <v>4496</v>
      </c>
      <c r="Z44" s="43" t="s">
        <v>1223</v>
      </c>
      <c r="AA44" s="34" t="s">
        <v>578</v>
      </c>
      <c r="AB44" s="34" t="s">
        <v>283</v>
      </c>
      <c r="AC44" s="34" t="s">
        <v>4496</v>
      </c>
      <c r="AD44" s="44" t="s">
        <v>320</v>
      </c>
      <c r="AE44" s="44" t="s">
        <v>321</v>
      </c>
      <c r="AF44" s="43">
        <v>101</v>
      </c>
      <c r="AG44" s="34" t="s">
        <v>316</v>
      </c>
      <c r="AH44" s="34" t="s">
        <v>322</v>
      </c>
      <c r="AI44" s="43" t="s">
        <v>323</v>
      </c>
      <c r="AJ44" s="44" t="s">
        <v>324</v>
      </c>
      <c r="AK44" s="261">
        <v>4904861</v>
      </c>
      <c r="AL44" s="44" t="s">
        <v>283</v>
      </c>
      <c r="AM44" s="44" t="s">
        <v>325</v>
      </c>
      <c r="AN44" s="262">
        <v>258026700</v>
      </c>
      <c r="AO44" s="34"/>
      <c r="AP44" s="34"/>
      <c r="AQ44" s="34"/>
      <c r="AR44" s="34"/>
      <c r="AS44" s="34"/>
      <c r="AT44" s="44" t="s">
        <v>326</v>
      </c>
      <c r="AU44" s="44"/>
      <c r="AV44" s="477" t="str">
        <f t="array" ref="AV44">_xlfn.IFS(
LEFT(Tabelas!$AI44,1)="N","DN",
LEFT(Tabelas!$AI44,1)="C","DC",
LEFT(Tabelas!$AI44,1)="L","DL",
LEFT(Tabelas!$AI44,1)="A","DA",
LEFT(Tabelas!$AI44,1)="G","DG")</f>
        <v>DN</v>
      </c>
      <c r="AW44" s="34"/>
      <c r="AX44" s="34"/>
      <c r="AY44" s="34"/>
      <c r="AZ44" s="34"/>
      <c r="BA44" s="34"/>
      <c r="BB44" s="34"/>
      <c r="BC44" s="34"/>
      <c r="BD44" s="44">
        <v>160760</v>
      </c>
      <c r="BE44" s="34" t="s">
        <v>4496</v>
      </c>
      <c r="BF44" s="43" t="s">
        <v>1223</v>
      </c>
      <c r="BG44" s="34" t="s">
        <v>578</v>
      </c>
      <c r="BH44" s="34" t="s">
        <v>283</v>
      </c>
      <c r="BI44" s="34" t="s">
        <v>4496</v>
      </c>
      <c r="BJ44" s="44" t="s">
        <v>320</v>
      </c>
      <c r="BK44" s="44" t="s">
        <v>321</v>
      </c>
      <c r="BL44" s="34"/>
      <c r="BM44" s="34"/>
      <c r="BN44" s="34"/>
      <c r="BO44" s="57" t="s">
        <v>58</v>
      </c>
      <c r="BP44" s="58" t="s">
        <v>350</v>
      </c>
      <c r="BQ44" s="59">
        <v>208</v>
      </c>
      <c r="BR44" s="60" t="s">
        <v>4502</v>
      </c>
      <c r="BS44" s="61">
        <v>223</v>
      </c>
      <c r="BT44" s="60" t="s">
        <v>4245</v>
      </c>
      <c r="BU44" s="58" t="s">
        <v>4503</v>
      </c>
      <c r="BV44" s="58" t="s">
        <v>4002</v>
      </c>
      <c r="BW44" s="58" t="s">
        <v>4246</v>
      </c>
      <c r="BX44" s="58" t="s">
        <v>4504</v>
      </c>
      <c r="BY44" s="58" t="s">
        <v>4505</v>
      </c>
      <c r="BZ44" s="58" t="s">
        <v>438</v>
      </c>
      <c r="CA44" s="58" t="s">
        <v>4506</v>
      </c>
      <c r="CB44" s="58" t="s">
        <v>4249</v>
      </c>
      <c r="CC44" s="61">
        <v>223</v>
      </c>
      <c r="CD44" s="60" t="s">
        <v>4245</v>
      </c>
      <c r="CE44" s="20"/>
      <c r="CF44" s="28"/>
      <c r="CG44" s="28"/>
      <c r="CH44" s="28"/>
      <c r="CI44" s="28"/>
      <c r="CJ44" s="28"/>
      <c r="CK44" s="28"/>
      <c r="CL44" s="28"/>
      <c r="CM44" s="28"/>
      <c r="CN44" s="28"/>
      <c r="CO44" s="28"/>
      <c r="CP44" s="28"/>
      <c r="CQ44" s="28"/>
      <c r="CR44" s="28"/>
      <c r="CS44" s="28"/>
      <c r="CT44" s="28"/>
      <c r="CU44" s="28"/>
      <c r="CV44" s="28"/>
      <c r="CW44" s="28"/>
      <c r="CX44" s="20"/>
      <c r="CY44" s="519" t="s">
        <v>4507</v>
      </c>
      <c r="CZ44" s="520" t="s">
        <v>4508</v>
      </c>
      <c r="DA44" s="595" t="str">
        <f t="shared" si="0"/>
        <v>02300 - EXTRAÇÃO DE CORTIÇA, RESINA E DE OUTROS PRODUTOS FLORESTAIS, EXCETO MADEIRA</v>
      </c>
      <c r="DC44" s="540">
        <v>1007</v>
      </c>
      <c r="DD44" s="541" t="s">
        <v>554</v>
      </c>
      <c r="DE44" s="542" t="s">
        <v>281</v>
      </c>
      <c r="DF44" s="543">
        <v>0</v>
      </c>
      <c r="DG44" s="542" t="s">
        <v>289</v>
      </c>
      <c r="DH44" s="542"/>
      <c r="DI44" s="542" t="s">
        <v>290</v>
      </c>
      <c r="DJ44" s="542" t="s">
        <v>291</v>
      </c>
      <c r="DK44" s="542" t="s">
        <v>292</v>
      </c>
      <c r="DL44" s="542" t="s">
        <v>293</v>
      </c>
      <c r="DM44" s="664" t="s">
        <v>294</v>
      </c>
      <c r="DN44" s="542" t="s">
        <v>295</v>
      </c>
      <c r="DO44" s="542"/>
      <c r="DP44" s="545" t="s">
        <v>4050</v>
      </c>
      <c r="DQ44" s="545" t="s">
        <v>4051</v>
      </c>
      <c r="DR44" s="545" t="s">
        <v>4052</v>
      </c>
      <c r="DS44" s="545" t="s">
        <v>4053</v>
      </c>
      <c r="DT44" s="545" t="s">
        <v>4054</v>
      </c>
      <c r="DU44" s="545" t="s">
        <v>4055</v>
      </c>
      <c r="DV44" s="545" t="s">
        <v>4056</v>
      </c>
      <c r="DW44" s="542"/>
      <c r="DX44" s="542"/>
      <c r="DY44" s="542"/>
      <c r="DZ44" s="542"/>
      <c r="EA44" s="546" t="s">
        <v>1238</v>
      </c>
      <c r="EB44" s="547" t="s">
        <v>4057</v>
      </c>
      <c r="EC44" s="548" t="s">
        <v>1791</v>
      </c>
      <c r="ED44" s="548"/>
      <c r="EE44" s="548">
        <v>650</v>
      </c>
      <c r="EF44" s="548">
        <v>6.3</v>
      </c>
      <c r="EG44" s="548" t="s">
        <v>3025</v>
      </c>
      <c r="EH44" s="548">
        <v>44.4</v>
      </c>
      <c r="EI44" s="548">
        <v>76.599999999999994</v>
      </c>
      <c r="EJ44" s="548">
        <v>3</v>
      </c>
      <c r="EK44" s="548">
        <v>70.5</v>
      </c>
      <c r="EL44" s="549">
        <v>93.2</v>
      </c>
      <c r="EN44" s="572">
        <v>1970</v>
      </c>
      <c r="EO44" s="561" t="s">
        <v>4512</v>
      </c>
      <c r="EP44" s="561" t="s">
        <v>320</v>
      </c>
      <c r="EQ44" s="576">
        <v>109</v>
      </c>
      <c r="ER44" s="561" t="s">
        <v>2409</v>
      </c>
      <c r="ES44" s="568" t="s">
        <v>4513</v>
      </c>
      <c r="EU44" s="23" t="s">
        <v>4514</v>
      </c>
      <c r="EW44" s="90" t="s">
        <v>390</v>
      </c>
      <c r="EX44" s="82" t="s">
        <v>4515</v>
      </c>
      <c r="EY44" s="80"/>
      <c r="EZ44" s="82"/>
      <c r="FA44" s="85" t="s">
        <v>545</v>
      </c>
      <c r="GD44" s="54" t="s">
        <v>4516</v>
      </c>
      <c r="GJ44" s="54" t="s">
        <v>4517</v>
      </c>
      <c r="JO44" s="54" t="s">
        <v>4518</v>
      </c>
      <c r="OQ44" s="54"/>
      <c r="OR44" s="54"/>
      <c r="OS44" s="54"/>
      <c r="OT44" s="54"/>
      <c r="OU44" s="54"/>
      <c r="OV44" s="54"/>
      <c r="OW44" s="54"/>
      <c r="OX44" s="54"/>
      <c r="OY44" s="54"/>
      <c r="OZ44" s="54"/>
      <c r="PA44" s="54"/>
      <c r="PB44" s="54"/>
      <c r="PC44" s="54"/>
      <c r="PD44" s="54"/>
      <c r="PE44" s="54"/>
      <c r="PF44" s="54"/>
      <c r="PG44" s="54"/>
      <c r="PH44" s="54"/>
      <c r="PI44" s="54"/>
      <c r="PJ44" s="54"/>
      <c r="PK44" s="54"/>
      <c r="PL44" s="54"/>
      <c r="PM44" s="590"/>
    </row>
    <row r="45" spans="2:431" ht="14.25" thickBot="1">
      <c r="B45" s="367" t="s">
        <v>4519</v>
      </c>
      <c r="C45" s="214"/>
      <c r="E45" s="637" t="str">
        <f>TEXT(DATE(YEAR('PAG. MENSAL - IK'!AV29),MONTH('PAG. MENSAL - IK'!AV29)+1,DAY('PAG. MENSAL - IK'!AV29)),"mmmm")</f>
        <v>janeiro</v>
      </c>
      <c r="F45" s="225"/>
      <c r="G45" s="461" t="s">
        <v>4520</v>
      </c>
      <c r="I45" s="220" t="s">
        <v>4521</v>
      </c>
      <c r="K45" s="236" t="s">
        <v>4522</v>
      </c>
      <c r="P45" s="225" t="s">
        <v>158</v>
      </c>
      <c r="V45" s="43">
        <v>101</v>
      </c>
      <c r="W45" s="34" t="s">
        <v>316</v>
      </c>
      <c r="X45" s="44">
        <v>160734</v>
      </c>
      <c r="Y45" s="34" t="s">
        <v>1289</v>
      </c>
      <c r="Z45" s="43" t="s">
        <v>1223</v>
      </c>
      <c r="AA45" s="34" t="s">
        <v>578</v>
      </c>
      <c r="AB45" s="34" t="s">
        <v>283</v>
      </c>
      <c r="AC45" s="34" t="s">
        <v>1289</v>
      </c>
      <c r="AD45" s="44" t="s">
        <v>320</v>
      </c>
      <c r="AE45" s="44" t="s">
        <v>321</v>
      </c>
      <c r="AF45" s="43">
        <v>101</v>
      </c>
      <c r="AG45" s="34" t="s">
        <v>316</v>
      </c>
      <c r="AH45" s="34" t="s">
        <v>322</v>
      </c>
      <c r="AI45" s="43" t="s">
        <v>323</v>
      </c>
      <c r="AJ45" s="44" t="s">
        <v>324</v>
      </c>
      <c r="AK45" s="261">
        <v>4904861</v>
      </c>
      <c r="AL45" s="44" t="s">
        <v>283</v>
      </c>
      <c r="AM45" s="44" t="s">
        <v>325</v>
      </c>
      <c r="AN45" s="262">
        <v>258026700</v>
      </c>
      <c r="AO45" s="34"/>
      <c r="AP45" s="34"/>
      <c r="AQ45" s="34"/>
      <c r="AR45" s="34"/>
      <c r="AS45" s="34"/>
      <c r="AT45" s="44" t="s">
        <v>326</v>
      </c>
      <c r="AU45" s="44"/>
      <c r="AV45" s="477" t="str">
        <f t="array" ref="AV45">_xlfn.IFS(
LEFT(Tabelas!$AI45,1)="N","DN",
LEFT(Tabelas!$AI45,1)="C","DC",
LEFT(Tabelas!$AI45,1)="L","DL",
LEFT(Tabelas!$AI45,1)="A","DA",
LEFT(Tabelas!$AI45,1)="G","DG")</f>
        <v>DN</v>
      </c>
      <c r="AW45" s="34"/>
      <c r="AX45" s="34"/>
      <c r="AY45" s="34"/>
      <c r="AZ45" s="34"/>
      <c r="BA45" s="34"/>
      <c r="BB45" s="34"/>
      <c r="BC45" s="34"/>
      <c r="BD45" s="44">
        <v>160734</v>
      </c>
      <c r="BE45" s="34" t="s">
        <v>1289</v>
      </c>
      <c r="BF45" s="43" t="s">
        <v>1223</v>
      </c>
      <c r="BG45" s="34" t="s">
        <v>578</v>
      </c>
      <c r="BH45" s="34" t="s">
        <v>283</v>
      </c>
      <c r="BI45" s="34" t="s">
        <v>1289</v>
      </c>
      <c r="BJ45" s="44" t="s">
        <v>320</v>
      </c>
      <c r="BK45" s="44" t="s">
        <v>321</v>
      </c>
      <c r="BL45" s="34"/>
      <c r="BM45" s="34"/>
      <c r="BN45" s="34"/>
      <c r="BO45" s="45" t="s">
        <v>58</v>
      </c>
      <c r="BP45" s="46" t="s">
        <v>350</v>
      </c>
      <c r="BQ45" s="47">
        <v>205</v>
      </c>
      <c r="BR45" s="48" t="s">
        <v>4523</v>
      </c>
      <c r="BS45" s="49">
        <v>224</v>
      </c>
      <c r="BT45" s="48" t="s">
        <v>2418</v>
      </c>
      <c r="BU45" s="46" t="s">
        <v>4524</v>
      </c>
      <c r="BV45" s="46" t="s">
        <v>1784</v>
      </c>
      <c r="BW45" s="46" t="s">
        <v>2419</v>
      </c>
      <c r="BX45" s="46" t="s">
        <v>4525</v>
      </c>
      <c r="BY45" s="46" t="s">
        <v>4526</v>
      </c>
      <c r="BZ45" s="46" t="s">
        <v>277</v>
      </c>
      <c r="CA45" s="46" t="s">
        <v>4527</v>
      </c>
      <c r="CB45" s="46" t="s">
        <v>2422</v>
      </c>
      <c r="CC45" s="49">
        <v>224</v>
      </c>
      <c r="CD45" s="48" t="s">
        <v>2418</v>
      </c>
      <c r="CE45" s="20"/>
      <c r="CF45" s="28"/>
      <c r="CG45" s="28"/>
      <c r="CH45" s="28"/>
      <c r="CI45" s="28"/>
      <c r="CJ45" s="28"/>
      <c r="CK45" s="28"/>
      <c r="CL45" s="28"/>
      <c r="CM45" s="28"/>
      <c r="CN45" s="28"/>
      <c r="CO45" s="28"/>
      <c r="CP45" s="28"/>
      <c r="CQ45" s="28"/>
      <c r="CR45" s="28"/>
      <c r="CS45" s="28"/>
      <c r="CT45" s="28"/>
      <c r="CU45" s="28"/>
      <c r="CV45" s="28"/>
      <c r="CW45" s="28"/>
      <c r="CX45" s="20"/>
      <c r="CY45" s="519" t="s">
        <v>4528</v>
      </c>
      <c r="CZ45" s="520" t="s">
        <v>4529</v>
      </c>
      <c r="DA45" s="595" t="str">
        <f t="shared" si="0"/>
        <v>02400 - SERVIÇOS DE APOIO À SILVICULTURA E À EXPLORAÇÃO FLORESTAL</v>
      </c>
      <c r="DC45" s="550">
        <v>1008</v>
      </c>
      <c r="DD45" s="541" t="s">
        <v>428</v>
      </c>
      <c r="DE45" s="542" t="s">
        <v>272</v>
      </c>
      <c r="DF45" s="543" t="s">
        <v>1223</v>
      </c>
      <c r="DG45" s="542" t="s">
        <v>350</v>
      </c>
      <c r="DH45" s="542"/>
      <c r="DI45" s="542" t="s">
        <v>351</v>
      </c>
      <c r="DJ45" s="542" t="s">
        <v>352</v>
      </c>
      <c r="DK45" s="542" t="s">
        <v>353</v>
      </c>
      <c r="DL45" s="544" t="s">
        <v>354</v>
      </c>
      <c r="DM45" s="664" t="s">
        <v>355</v>
      </c>
      <c r="DN45" s="544"/>
      <c r="DO45" s="544" t="s">
        <v>356</v>
      </c>
      <c r="DP45" s="545" t="s">
        <v>54</v>
      </c>
      <c r="DQ45" s="545" t="s">
        <v>3250</v>
      </c>
      <c r="DR45" s="545" t="s">
        <v>3251</v>
      </c>
      <c r="DS45" s="545" t="s">
        <v>3252</v>
      </c>
      <c r="DT45" s="545" t="s">
        <v>3253</v>
      </c>
      <c r="DU45" s="545" t="s">
        <v>3254</v>
      </c>
      <c r="DV45" s="545" t="s">
        <v>3255</v>
      </c>
      <c r="DW45" s="542"/>
      <c r="DX45" s="542"/>
      <c r="DY45" s="542"/>
      <c r="DZ45" s="542"/>
      <c r="EA45" s="546" t="s">
        <v>4098</v>
      </c>
      <c r="EB45" s="547" t="s">
        <v>4099</v>
      </c>
      <c r="EC45" s="548" t="s">
        <v>4100</v>
      </c>
      <c r="ED45" s="548"/>
      <c r="EE45" s="548">
        <v>750</v>
      </c>
      <c r="EF45" s="548">
        <v>8.5</v>
      </c>
      <c r="EG45" s="548" t="s">
        <v>4101</v>
      </c>
      <c r="EH45" s="548">
        <v>37.1</v>
      </c>
      <c r="EI45" s="548" t="s">
        <v>4102</v>
      </c>
      <c r="EJ45" s="548">
        <v>13</v>
      </c>
      <c r="EK45" s="548">
        <v>5.2</v>
      </c>
      <c r="EL45" s="549">
        <v>79.400000000000006</v>
      </c>
      <c r="EN45" s="572">
        <v>1988</v>
      </c>
      <c r="EO45" s="561" t="s">
        <v>4533</v>
      </c>
      <c r="EP45" s="561" t="s">
        <v>289</v>
      </c>
      <c r="EQ45" s="576">
        <v>338</v>
      </c>
      <c r="ER45" s="561" t="s">
        <v>2428</v>
      </c>
      <c r="ES45" s="568" t="s">
        <v>4534</v>
      </c>
      <c r="EU45" s="23" t="s">
        <v>4535</v>
      </c>
      <c r="EW45" s="90" t="s">
        <v>332</v>
      </c>
      <c r="EX45" s="82" t="s">
        <v>4536</v>
      </c>
      <c r="EY45" s="80"/>
      <c r="EZ45" s="82"/>
      <c r="FA45" s="85" t="s">
        <v>391</v>
      </c>
      <c r="GD45" s="54" t="s">
        <v>4537</v>
      </c>
      <c r="GJ45" s="54" t="s">
        <v>4538</v>
      </c>
      <c r="JO45" s="54" t="s">
        <v>4539</v>
      </c>
      <c r="OQ45" s="54"/>
      <c r="OR45" s="54"/>
      <c r="OS45" s="54"/>
      <c r="OT45" s="54"/>
      <c r="OU45" s="54"/>
      <c r="OV45" s="54"/>
      <c r="OW45" s="54"/>
      <c r="OX45" s="54"/>
      <c r="OY45" s="54"/>
      <c r="OZ45" s="54"/>
      <c r="PA45" s="54"/>
      <c r="PB45" s="54"/>
      <c r="PC45" s="54"/>
      <c r="PD45" s="54"/>
      <c r="PE45" s="54"/>
      <c r="PF45" s="54"/>
      <c r="PG45" s="54"/>
      <c r="PH45" s="54"/>
      <c r="PI45" s="54"/>
      <c r="PJ45" s="54"/>
      <c r="PK45" s="54"/>
      <c r="PL45" s="54"/>
      <c r="PM45" s="590"/>
    </row>
    <row r="46" spans="2:431">
      <c r="B46" s="227"/>
      <c r="C46" s="214"/>
      <c r="E46" s="637" t="str">
        <f>TEXT(DATE(YEAR('PAG. MENSAL - IK'!AV29),MONTH('PAG. MENSAL - IK'!AV29)+2,DAY('PAG. MENSAL - IK'!AV29)),"mmmm")</f>
        <v>fevereiro</v>
      </c>
      <c r="F46" s="225"/>
      <c r="G46" s="461" t="s">
        <v>4540</v>
      </c>
      <c r="I46" s="220" t="s">
        <v>3646</v>
      </c>
      <c r="K46" s="236" t="s">
        <v>4541</v>
      </c>
      <c r="P46" s="225" t="s">
        <v>159</v>
      </c>
      <c r="V46" s="43">
        <v>101</v>
      </c>
      <c r="W46" s="34" t="s">
        <v>316</v>
      </c>
      <c r="X46" s="44">
        <v>160700</v>
      </c>
      <c r="Y46" s="34" t="s">
        <v>883</v>
      </c>
      <c r="Z46" s="43" t="s">
        <v>318</v>
      </c>
      <c r="AA46" s="34" t="s">
        <v>578</v>
      </c>
      <c r="AB46" s="34" t="s">
        <v>283</v>
      </c>
      <c r="AC46" s="34" t="s">
        <v>3436</v>
      </c>
      <c r="AD46" s="44" t="s">
        <v>320</v>
      </c>
      <c r="AE46" s="44" t="s">
        <v>321</v>
      </c>
      <c r="AF46" s="43">
        <v>101</v>
      </c>
      <c r="AG46" s="34" t="s">
        <v>316</v>
      </c>
      <c r="AH46" s="34" t="s">
        <v>322</v>
      </c>
      <c r="AI46" s="43" t="s">
        <v>323</v>
      </c>
      <c r="AJ46" s="44" t="s">
        <v>324</v>
      </c>
      <c r="AK46" s="261">
        <v>4904861</v>
      </c>
      <c r="AL46" s="44" t="s">
        <v>283</v>
      </c>
      <c r="AM46" s="44" t="s">
        <v>325</v>
      </c>
      <c r="AN46" s="262">
        <v>258026700</v>
      </c>
      <c r="AO46" s="34"/>
      <c r="AP46" s="34"/>
      <c r="AQ46" s="34"/>
      <c r="AR46" s="34"/>
      <c r="AS46" s="34"/>
      <c r="AT46" s="44" t="s">
        <v>326</v>
      </c>
      <c r="AU46" s="44"/>
      <c r="AV46" s="477" t="str">
        <f t="array" ref="AV46">_xlfn.IFS(
LEFT(Tabelas!$AI46,1)="N","DN",
LEFT(Tabelas!$AI46,1)="C","DC",
LEFT(Tabelas!$AI46,1)="L","DL",
LEFT(Tabelas!$AI46,1)="A","DA",
LEFT(Tabelas!$AI46,1)="G","DG")</f>
        <v>DN</v>
      </c>
      <c r="AW46" s="34"/>
      <c r="AX46" s="34"/>
      <c r="AY46" s="34"/>
      <c r="AZ46" s="34"/>
      <c r="BA46" s="34"/>
      <c r="BB46" s="34"/>
      <c r="BC46" s="34"/>
      <c r="BD46" s="44">
        <v>160700</v>
      </c>
      <c r="BE46" s="34" t="s">
        <v>883</v>
      </c>
      <c r="BF46" s="43" t="s">
        <v>318</v>
      </c>
      <c r="BG46" s="34" t="s">
        <v>578</v>
      </c>
      <c r="BH46" s="34" t="s">
        <v>283</v>
      </c>
      <c r="BI46" s="34" t="s">
        <v>3436</v>
      </c>
      <c r="BJ46" s="44" t="s">
        <v>320</v>
      </c>
      <c r="BK46" s="44" t="s">
        <v>321</v>
      </c>
      <c r="BL46" s="34"/>
      <c r="BM46" s="34"/>
      <c r="BN46" s="34"/>
      <c r="BO46" s="57" t="s">
        <v>58</v>
      </c>
      <c r="BP46" s="58" t="s">
        <v>350</v>
      </c>
      <c r="BQ46" s="59">
        <v>205</v>
      </c>
      <c r="BR46" s="60" t="s">
        <v>4523</v>
      </c>
      <c r="BS46" s="61">
        <v>225</v>
      </c>
      <c r="BT46" s="60" t="s">
        <v>4303</v>
      </c>
      <c r="BU46" s="58" t="s">
        <v>4542</v>
      </c>
      <c r="BV46" s="58" t="s">
        <v>1784</v>
      </c>
      <c r="BW46" s="58" t="s">
        <v>4304</v>
      </c>
      <c r="BX46" s="58" t="s">
        <v>4543</v>
      </c>
      <c r="BY46" s="58" t="s">
        <v>4544</v>
      </c>
      <c r="BZ46" s="58" t="s">
        <v>494</v>
      </c>
      <c r="CA46" s="58" t="s">
        <v>4545</v>
      </c>
      <c r="CB46" s="58" t="s">
        <v>4307</v>
      </c>
      <c r="CC46" s="61">
        <v>225</v>
      </c>
      <c r="CD46" s="60" t="s">
        <v>4303</v>
      </c>
      <c r="CE46" s="20"/>
      <c r="CF46" s="28"/>
      <c r="CG46" s="28"/>
      <c r="CH46" s="28"/>
      <c r="CI46" s="28"/>
      <c r="CJ46" s="28"/>
      <c r="CK46" s="28"/>
      <c r="CL46" s="28"/>
      <c r="CM46" s="28"/>
      <c r="CN46" s="28"/>
      <c r="CO46" s="28"/>
      <c r="CP46" s="28"/>
      <c r="CQ46" s="28"/>
      <c r="CR46" s="28"/>
      <c r="CS46" s="28"/>
      <c r="CT46" s="28"/>
      <c r="CU46" s="28"/>
      <c r="CV46" s="28"/>
      <c r="CW46" s="28"/>
      <c r="CX46" s="20"/>
      <c r="CY46" s="519" t="s">
        <v>4546</v>
      </c>
      <c r="CZ46" s="520" t="s">
        <v>4547</v>
      </c>
      <c r="DA46" s="595" t="str">
        <f t="shared" si="0"/>
        <v>03111 - PESCA MARÍTIMA, EXCETO APANHA DE ALGAS E DE OUTROS PRODUTOS DO MAR.</v>
      </c>
      <c r="DC46" s="540">
        <v>1013</v>
      </c>
      <c r="DD46" s="541" t="s">
        <v>381</v>
      </c>
      <c r="DE46" s="542" t="s">
        <v>268</v>
      </c>
      <c r="DF46" s="543">
        <v>0</v>
      </c>
      <c r="DG46" s="542" t="s">
        <v>350</v>
      </c>
      <c r="DH46" s="542"/>
      <c r="DI46" s="542" t="s">
        <v>351</v>
      </c>
      <c r="DJ46" s="542" t="s">
        <v>352</v>
      </c>
      <c r="DK46" s="542" t="s">
        <v>353</v>
      </c>
      <c r="DL46" s="544" t="s">
        <v>354</v>
      </c>
      <c r="DM46" s="664" t="s">
        <v>355</v>
      </c>
      <c r="DN46" s="544"/>
      <c r="DO46" s="544" t="s">
        <v>356</v>
      </c>
      <c r="DP46" s="545" t="s">
        <v>2233</v>
      </c>
      <c r="DQ46" s="545" t="s">
        <v>2234</v>
      </c>
      <c r="DR46" s="545" t="s">
        <v>2235</v>
      </c>
      <c r="DS46" s="545" t="s">
        <v>2236</v>
      </c>
      <c r="DT46" s="545" t="s">
        <v>2237</v>
      </c>
      <c r="DU46" s="545" t="s">
        <v>2238</v>
      </c>
      <c r="DV46" s="545" t="s">
        <v>2239</v>
      </c>
      <c r="DW46" s="542"/>
      <c r="DX46" s="542"/>
      <c r="DY46" s="542"/>
      <c r="DZ46" s="542"/>
      <c r="EA46" s="546" t="s">
        <v>3521</v>
      </c>
      <c r="EB46" s="547" t="s">
        <v>4137</v>
      </c>
      <c r="EC46" s="548" t="s">
        <v>4138</v>
      </c>
      <c r="ED46" s="548"/>
      <c r="EE46" s="548" t="s">
        <v>4139</v>
      </c>
      <c r="EF46" s="548">
        <v>4.8</v>
      </c>
      <c r="EG46" s="548" t="s">
        <v>4140</v>
      </c>
      <c r="EH46" s="548">
        <v>48.7</v>
      </c>
      <c r="EI46" s="548">
        <v>73.5</v>
      </c>
      <c r="EJ46" s="548">
        <v>4</v>
      </c>
      <c r="EK46" s="548">
        <v>533.9</v>
      </c>
      <c r="EL46" s="549">
        <v>108.6</v>
      </c>
      <c r="EN46" s="571">
        <v>1996</v>
      </c>
      <c r="EO46" s="560" t="s">
        <v>4551</v>
      </c>
      <c r="EP46" s="560" t="s">
        <v>320</v>
      </c>
      <c r="EQ46" s="580">
        <v>101</v>
      </c>
      <c r="ER46" s="560" t="s">
        <v>316</v>
      </c>
      <c r="ES46" s="567" t="s">
        <v>4552</v>
      </c>
      <c r="EU46" s="23" t="s">
        <v>4553</v>
      </c>
      <c r="EW46" s="90" t="s">
        <v>391</v>
      </c>
      <c r="EX46" s="82" t="s">
        <v>4554</v>
      </c>
      <c r="EY46" s="80"/>
      <c r="EZ46" s="82"/>
      <c r="FA46" s="85" t="s">
        <v>546</v>
      </c>
      <c r="GD46" s="54" t="s">
        <v>3146</v>
      </c>
      <c r="GJ46" s="54" t="s">
        <v>4555</v>
      </c>
      <c r="JO46" s="54" t="s">
        <v>4556</v>
      </c>
      <c r="OQ46" s="54"/>
      <c r="OR46" s="54"/>
      <c r="OS46" s="54"/>
      <c r="OT46" s="54"/>
      <c r="OU46" s="54"/>
      <c r="OV46" s="54"/>
      <c r="OW46" s="54"/>
      <c r="OX46" s="54"/>
      <c r="OY46" s="54"/>
      <c r="OZ46" s="54"/>
      <c r="PA46" s="54"/>
      <c r="PB46" s="54"/>
      <c r="PC46" s="54"/>
      <c r="PD46" s="54"/>
      <c r="PE46" s="54"/>
      <c r="PF46" s="54"/>
      <c r="PG46" s="54"/>
      <c r="PH46" s="54"/>
      <c r="PI46" s="54"/>
      <c r="PJ46" s="54"/>
      <c r="PK46" s="54"/>
      <c r="PL46" s="54"/>
      <c r="PM46" s="590"/>
    </row>
    <row r="47" spans="2:431" ht="14.25" thickBot="1">
      <c r="B47" s="227"/>
      <c r="C47" s="214"/>
      <c r="E47" s="639" t="str">
        <f>TEXT(DATE(YEAR('PAG. MENSAL - IK'!AV29),MONTH('PAG. MENSAL - IK'!AV29)+3,DAY('PAG. MENSAL - IK'!AV29)),"mmmm")</f>
        <v>março</v>
      </c>
      <c r="F47" s="225"/>
      <c r="G47" s="462" t="s">
        <v>14</v>
      </c>
      <c r="I47" s="220" t="s">
        <v>4557</v>
      </c>
      <c r="K47" s="236" t="s">
        <v>4558</v>
      </c>
      <c r="P47" s="225" t="s">
        <v>160</v>
      </c>
      <c r="V47" s="43">
        <v>101</v>
      </c>
      <c r="W47" s="34" t="s">
        <v>316</v>
      </c>
      <c r="X47" s="44">
        <v>160744</v>
      </c>
      <c r="Y47" s="34" t="s">
        <v>4121</v>
      </c>
      <c r="Z47" s="43" t="s">
        <v>318</v>
      </c>
      <c r="AA47" s="34" t="s">
        <v>578</v>
      </c>
      <c r="AB47" s="34" t="s">
        <v>283</v>
      </c>
      <c r="AC47" s="34" t="s">
        <v>4121</v>
      </c>
      <c r="AD47" s="44" t="s">
        <v>320</v>
      </c>
      <c r="AE47" s="44" t="s">
        <v>321</v>
      </c>
      <c r="AF47" s="43">
        <v>101</v>
      </c>
      <c r="AG47" s="34" t="s">
        <v>316</v>
      </c>
      <c r="AH47" s="34" t="s">
        <v>322</v>
      </c>
      <c r="AI47" s="43" t="s">
        <v>323</v>
      </c>
      <c r="AJ47" s="44" t="s">
        <v>324</v>
      </c>
      <c r="AK47" s="261">
        <v>4904861</v>
      </c>
      <c r="AL47" s="44" t="s">
        <v>283</v>
      </c>
      <c r="AM47" s="44" t="s">
        <v>325</v>
      </c>
      <c r="AN47" s="262">
        <v>258026700</v>
      </c>
      <c r="AO47" s="34"/>
      <c r="AP47" s="34"/>
      <c r="AQ47" s="34"/>
      <c r="AR47" s="34"/>
      <c r="AS47" s="34"/>
      <c r="AT47" s="44" t="s">
        <v>326</v>
      </c>
      <c r="AU47" s="44"/>
      <c r="AV47" s="477" t="str">
        <f t="array" ref="AV47">_xlfn.IFS(
LEFT(Tabelas!$AI47,1)="N","DN",
LEFT(Tabelas!$AI47,1)="C","DC",
LEFT(Tabelas!$AI47,1)="L","DL",
LEFT(Tabelas!$AI47,1)="A","DA",
LEFT(Tabelas!$AI47,1)="G","DG")</f>
        <v>DN</v>
      </c>
      <c r="AW47" s="34"/>
      <c r="AX47" s="34"/>
      <c r="AY47" s="34"/>
      <c r="AZ47" s="34"/>
      <c r="BA47" s="34"/>
      <c r="BB47" s="34"/>
      <c r="BC47" s="34"/>
      <c r="BD47" s="44">
        <v>160744</v>
      </c>
      <c r="BE47" s="34" t="s">
        <v>4121</v>
      </c>
      <c r="BF47" s="43" t="s">
        <v>318</v>
      </c>
      <c r="BG47" s="34" t="s">
        <v>578</v>
      </c>
      <c r="BH47" s="34" t="s">
        <v>283</v>
      </c>
      <c r="BI47" s="34" t="s">
        <v>4121</v>
      </c>
      <c r="BJ47" s="44" t="s">
        <v>320</v>
      </c>
      <c r="BK47" s="44" t="s">
        <v>321</v>
      </c>
      <c r="BL47" s="34"/>
      <c r="BM47" s="34"/>
      <c r="BN47" s="34"/>
      <c r="BO47" s="57" t="s">
        <v>58</v>
      </c>
      <c r="BP47" s="58" t="s">
        <v>350</v>
      </c>
      <c r="BQ47" s="59">
        <v>211</v>
      </c>
      <c r="BR47" s="60" t="s">
        <v>4559</v>
      </c>
      <c r="BS47" s="61">
        <v>226</v>
      </c>
      <c r="BT47" s="60" t="s">
        <v>4560</v>
      </c>
      <c r="BU47" s="58" t="s">
        <v>4561</v>
      </c>
      <c r="BV47" s="58" t="s">
        <v>4562</v>
      </c>
      <c r="BW47" s="58" t="s">
        <v>4563</v>
      </c>
      <c r="BX47" s="58" t="s">
        <v>4564</v>
      </c>
      <c r="BY47" s="58" t="s">
        <v>4565</v>
      </c>
      <c r="BZ47" s="58" t="s">
        <v>607</v>
      </c>
      <c r="CA47" s="58" t="s">
        <v>4566</v>
      </c>
      <c r="CB47" s="58" t="s">
        <v>4567</v>
      </c>
      <c r="CC47" s="61">
        <v>226</v>
      </c>
      <c r="CD47" s="60" t="s">
        <v>4560</v>
      </c>
      <c r="CE47" s="20"/>
      <c r="CF47" s="28"/>
      <c r="CG47" s="28"/>
      <c r="CH47" s="28"/>
      <c r="CI47" s="28"/>
      <c r="CJ47" s="28"/>
      <c r="CK47" s="28"/>
      <c r="CL47" s="28"/>
      <c r="CM47" s="28"/>
      <c r="CN47" s="28"/>
      <c r="CO47" s="28"/>
      <c r="CP47" s="28"/>
      <c r="CQ47" s="28"/>
      <c r="CR47" s="28"/>
      <c r="CS47" s="28"/>
      <c r="CT47" s="28"/>
      <c r="CU47" s="28"/>
      <c r="CV47" s="28"/>
      <c r="CW47" s="28"/>
      <c r="CX47" s="20"/>
      <c r="CY47" s="519" t="s">
        <v>4568</v>
      </c>
      <c r="CZ47" s="520" t="s">
        <v>4569</v>
      </c>
      <c r="DA47" s="595" t="str">
        <f t="shared" si="0"/>
        <v>03112 - APANHA DE ALGAS E DE OUTROS PRODUTOS DO MAR</v>
      </c>
      <c r="DC47" s="540">
        <v>607</v>
      </c>
      <c r="DD47" s="541" t="s">
        <v>277</v>
      </c>
      <c r="DE47" s="542" t="s">
        <v>277</v>
      </c>
      <c r="DF47" s="543">
        <v>0</v>
      </c>
      <c r="DG47" s="542" t="s">
        <v>350</v>
      </c>
      <c r="DH47" s="542"/>
      <c r="DI47" s="542" t="s">
        <v>351</v>
      </c>
      <c r="DJ47" s="542" t="s">
        <v>352</v>
      </c>
      <c r="DK47" s="542" t="s">
        <v>353</v>
      </c>
      <c r="DL47" s="544" t="s">
        <v>354</v>
      </c>
      <c r="DM47" s="664" t="s">
        <v>355</v>
      </c>
      <c r="DN47" s="544"/>
      <c r="DO47" s="544" t="s">
        <v>356</v>
      </c>
      <c r="DP47" s="545" t="s">
        <v>1783</v>
      </c>
      <c r="DQ47" s="545" t="s">
        <v>1784</v>
      </c>
      <c r="DR47" s="545" t="s">
        <v>2418</v>
      </c>
      <c r="DS47" s="545" t="s">
        <v>2419</v>
      </c>
      <c r="DT47" s="545" t="s">
        <v>2420</v>
      </c>
      <c r="DU47" s="545" t="s">
        <v>2421</v>
      </c>
      <c r="DV47" s="545" t="s">
        <v>2422</v>
      </c>
      <c r="DW47" s="542"/>
      <c r="DX47" s="542"/>
      <c r="DY47" s="542"/>
      <c r="DZ47" s="542"/>
      <c r="EA47" s="546">
        <v>46164</v>
      </c>
      <c r="EB47" s="547" t="s">
        <v>4171</v>
      </c>
      <c r="EC47" s="548" t="s">
        <v>4172</v>
      </c>
      <c r="ED47" s="548"/>
      <c r="EE47" s="548" t="s">
        <v>4173</v>
      </c>
      <c r="EF47" s="548">
        <v>4.5</v>
      </c>
      <c r="EG47" s="548" t="s">
        <v>4174</v>
      </c>
      <c r="EH47" s="548">
        <v>49.9</v>
      </c>
      <c r="EI47" s="548">
        <v>565.1</v>
      </c>
      <c r="EJ47" s="548">
        <v>18</v>
      </c>
      <c r="EK47" s="548">
        <v>227.2</v>
      </c>
      <c r="EL47" s="549">
        <v>115.3</v>
      </c>
      <c r="EN47" s="571">
        <v>2038</v>
      </c>
      <c r="EO47" s="560" t="s">
        <v>4571</v>
      </c>
      <c r="EP47" s="560" t="s">
        <v>320</v>
      </c>
      <c r="EQ47" s="580">
        <v>108</v>
      </c>
      <c r="ER47" s="560" t="s">
        <v>2224</v>
      </c>
      <c r="ES47" s="567" t="s">
        <v>4572</v>
      </c>
      <c r="EU47" s="23" t="s">
        <v>4573</v>
      </c>
      <c r="EW47" s="90" t="s">
        <v>392</v>
      </c>
      <c r="EX47" s="82" t="s">
        <v>4574</v>
      </c>
      <c r="EY47" s="80"/>
      <c r="EZ47" s="82"/>
      <c r="FA47" s="85" t="s">
        <v>342</v>
      </c>
      <c r="GD47" s="54" t="s">
        <v>4575</v>
      </c>
      <c r="GJ47" s="54" t="s">
        <v>4576</v>
      </c>
      <c r="JO47" s="54" t="s">
        <v>4577</v>
      </c>
      <c r="OQ47" s="54"/>
      <c r="OR47" s="54"/>
      <c r="OS47" s="54"/>
      <c r="OT47" s="54"/>
      <c r="OU47" s="54"/>
      <c r="OV47" s="54"/>
      <c r="OW47" s="54"/>
      <c r="OX47" s="54"/>
      <c r="OY47" s="54"/>
      <c r="OZ47" s="54"/>
      <c r="PA47" s="54"/>
      <c r="PB47" s="54"/>
      <c r="PC47" s="54"/>
      <c r="PD47" s="54"/>
      <c r="PE47" s="54"/>
      <c r="PF47" s="54"/>
      <c r="PG47" s="54"/>
      <c r="PH47" s="54"/>
      <c r="PI47" s="54"/>
      <c r="PJ47" s="54"/>
      <c r="PK47" s="54"/>
      <c r="PL47" s="54"/>
      <c r="PM47" s="590"/>
    </row>
    <row r="48" spans="2:431" ht="14.25" thickBot="1">
      <c r="B48" s="452" t="s">
        <v>4578</v>
      </c>
      <c r="C48" s="214"/>
      <c r="F48" s="225"/>
      <c r="G48" s="463" t="s">
        <v>4579</v>
      </c>
      <c r="I48" s="220" t="s">
        <v>4580</v>
      </c>
      <c r="K48" s="236" t="s">
        <v>4581</v>
      </c>
      <c r="P48" s="225" t="s">
        <v>161</v>
      </c>
      <c r="V48" s="43">
        <v>101</v>
      </c>
      <c r="W48" s="34" t="s">
        <v>316</v>
      </c>
      <c r="X48" s="44">
        <v>160747</v>
      </c>
      <c r="Y48" s="34" t="s">
        <v>4230</v>
      </c>
      <c r="Z48" s="43" t="s">
        <v>318</v>
      </c>
      <c r="AA48" s="34" t="s">
        <v>578</v>
      </c>
      <c r="AB48" s="34" t="s">
        <v>283</v>
      </c>
      <c r="AC48" s="34" t="s">
        <v>4230</v>
      </c>
      <c r="AD48" s="44" t="s">
        <v>320</v>
      </c>
      <c r="AE48" s="44" t="s">
        <v>321</v>
      </c>
      <c r="AF48" s="43">
        <v>101</v>
      </c>
      <c r="AG48" s="34" t="s">
        <v>316</v>
      </c>
      <c r="AH48" s="34" t="s">
        <v>322</v>
      </c>
      <c r="AI48" s="43" t="s">
        <v>323</v>
      </c>
      <c r="AJ48" s="44" t="s">
        <v>324</v>
      </c>
      <c r="AK48" s="261">
        <v>4904861</v>
      </c>
      <c r="AL48" s="44" t="s">
        <v>283</v>
      </c>
      <c r="AM48" s="44" t="s">
        <v>325</v>
      </c>
      <c r="AN48" s="262">
        <v>258026700</v>
      </c>
      <c r="AO48" s="34"/>
      <c r="AP48" s="34"/>
      <c r="AQ48" s="34"/>
      <c r="AR48" s="34"/>
      <c r="AS48" s="34"/>
      <c r="AT48" s="44" t="s">
        <v>326</v>
      </c>
      <c r="AU48" s="44"/>
      <c r="AV48" s="477" t="str">
        <f t="array" ref="AV48">_xlfn.IFS(
LEFT(Tabelas!$AI48,1)="N","DN",
LEFT(Tabelas!$AI48,1)="C","DC",
LEFT(Tabelas!$AI48,1)="L","DL",
LEFT(Tabelas!$AI48,1)="A","DA",
LEFT(Tabelas!$AI48,1)="G","DG")</f>
        <v>DN</v>
      </c>
      <c r="AW48" s="34"/>
      <c r="AX48" s="34"/>
      <c r="AY48" s="34"/>
      <c r="AZ48" s="34"/>
      <c r="BA48" s="34"/>
      <c r="BB48" s="34"/>
      <c r="BC48" s="34"/>
      <c r="BD48" s="44">
        <v>160747</v>
      </c>
      <c r="BE48" s="34" t="s">
        <v>4230</v>
      </c>
      <c r="BF48" s="43" t="s">
        <v>318</v>
      </c>
      <c r="BG48" s="34" t="s">
        <v>578</v>
      </c>
      <c r="BH48" s="34" t="s">
        <v>283</v>
      </c>
      <c r="BI48" s="34" t="s">
        <v>4230</v>
      </c>
      <c r="BJ48" s="44" t="s">
        <v>320</v>
      </c>
      <c r="BK48" s="44" t="s">
        <v>321</v>
      </c>
      <c r="BL48" s="34"/>
      <c r="BM48" s="34"/>
      <c r="BN48" s="34"/>
      <c r="BO48" s="45" t="s">
        <v>58</v>
      </c>
      <c r="BP48" s="46" t="s">
        <v>350</v>
      </c>
      <c r="BQ48" s="47">
        <v>206</v>
      </c>
      <c r="BR48" s="48" t="s">
        <v>4582</v>
      </c>
      <c r="BS48" s="49">
        <v>227</v>
      </c>
      <c r="BT48" s="48" t="s">
        <v>4583</v>
      </c>
      <c r="BU48" s="46" t="s">
        <v>4584</v>
      </c>
      <c r="BV48" s="46" t="s">
        <v>4585</v>
      </c>
      <c r="BW48" s="46" t="s">
        <v>4586</v>
      </c>
      <c r="BX48" s="46" t="s">
        <v>4587</v>
      </c>
      <c r="BY48" s="46" t="s">
        <v>4588</v>
      </c>
      <c r="BZ48" s="46" t="s">
        <v>285</v>
      </c>
      <c r="CA48" s="46" t="s">
        <v>4589</v>
      </c>
      <c r="CB48" s="46" t="s">
        <v>4590</v>
      </c>
      <c r="CC48" s="49">
        <v>227</v>
      </c>
      <c r="CD48" s="48" t="s">
        <v>4583</v>
      </c>
      <c r="CE48" s="20"/>
      <c r="CF48" s="28"/>
      <c r="CG48" s="28"/>
      <c r="CH48" s="28"/>
      <c r="CI48" s="28"/>
      <c r="CJ48" s="28"/>
      <c r="CK48" s="28"/>
      <c r="CL48" s="28"/>
      <c r="CM48" s="28"/>
      <c r="CN48" s="28"/>
      <c r="CO48" s="28"/>
      <c r="CP48" s="28"/>
      <c r="CQ48" s="28"/>
      <c r="CR48" s="28"/>
      <c r="CS48" s="28"/>
      <c r="CT48" s="28"/>
      <c r="CU48" s="28"/>
      <c r="CV48" s="28"/>
      <c r="CW48" s="28"/>
      <c r="CX48" s="20"/>
      <c r="CY48" s="519" t="s">
        <v>4591</v>
      </c>
      <c r="CZ48" s="520" t="s">
        <v>4592</v>
      </c>
      <c r="DA48" s="595" t="str">
        <f t="shared" si="0"/>
        <v>03121 - PESCA EM ÁGUA DOCE, EXCETO APANHA DE PRODUTOS EM ÁGUA DOCE.</v>
      </c>
      <c r="DC48" s="550">
        <v>609</v>
      </c>
      <c r="DD48" s="541" t="s">
        <v>506</v>
      </c>
      <c r="DE48" s="542" t="s">
        <v>278</v>
      </c>
      <c r="DF48" s="543">
        <v>0</v>
      </c>
      <c r="DG48" s="542" t="s">
        <v>289</v>
      </c>
      <c r="DH48" s="542"/>
      <c r="DI48" s="542" t="s">
        <v>290</v>
      </c>
      <c r="DJ48" s="542" t="s">
        <v>291</v>
      </c>
      <c r="DK48" s="542" t="s">
        <v>292</v>
      </c>
      <c r="DL48" s="542" t="s">
        <v>293</v>
      </c>
      <c r="DM48" s="664" t="s">
        <v>294</v>
      </c>
      <c r="DN48" s="542" t="s">
        <v>295</v>
      </c>
      <c r="DO48" s="542"/>
      <c r="DP48" s="545" t="s">
        <v>4208</v>
      </c>
      <c r="DQ48" s="545" t="s">
        <v>4209</v>
      </c>
      <c r="DR48" s="545" t="s">
        <v>4210</v>
      </c>
      <c r="DS48" s="545" t="s">
        <v>4211</v>
      </c>
      <c r="DT48" s="545" t="s">
        <v>4212</v>
      </c>
      <c r="DU48" s="545" t="s">
        <v>4213</v>
      </c>
      <c r="DV48" s="545" t="s">
        <v>4214</v>
      </c>
      <c r="DW48" s="542"/>
      <c r="DX48" s="542"/>
      <c r="DY48" s="542"/>
      <c r="DZ48" s="542"/>
      <c r="EA48" s="546">
        <v>46197</v>
      </c>
      <c r="EB48" s="547" t="s">
        <v>4215</v>
      </c>
      <c r="EC48" s="548" t="s">
        <v>4216</v>
      </c>
      <c r="ED48" s="548"/>
      <c r="EE48" s="548" t="s">
        <v>4100</v>
      </c>
      <c r="EF48" s="548">
        <v>5.2</v>
      </c>
      <c r="EG48" s="548" t="s">
        <v>4101</v>
      </c>
      <c r="EH48" s="548">
        <v>47.3</v>
      </c>
      <c r="EI48" s="548">
        <v>147.19999999999999</v>
      </c>
      <c r="EJ48" s="548">
        <v>8</v>
      </c>
      <c r="EK48" s="548">
        <v>178.3</v>
      </c>
      <c r="EL48" s="549">
        <v>85.4</v>
      </c>
      <c r="EN48" s="572">
        <v>2062</v>
      </c>
      <c r="EO48" s="561" t="s">
        <v>4594</v>
      </c>
      <c r="EP48" s="561" t="s">
        <v>320</v>
      </c>
      <c r="EQ48" s="576">
        <v>106</v>
      </c>
      <c r="ER48" s="561" t="s">
        <v>1774</v>
      </c>
      <c r="ES48" s="568" t="s">
        <v>4595</v>
      </c>
      <c r="EU48" s="23" t="s">
        <v>4596</v>
      </c>
      <c r="EW48" s="90" t="s">
        <v>393</v>
      </c>
      <c r="EX48" s="82" t="s">
        <v>4597</v>
      </c>
      <c r="EY48" s="80"/>
      <c r="EZ48" s="82"/>
      <c r="FA48" s="85" t="s">
        <v>487</v>
      </c>
      <c r="GD48" s="54" t="s">
        <v>4598</v>
      </c>
      <c r="GJ48" s="54" t="s">
        <v>4599</v>
      </c>
      <c r="OQ48" s="54"/>
      <c r="OR48" s="54"/>
      <c r="OS48" s="54"/>
      <c r="OT48" s="54"/>
      <c r="OU48" s="54"/>
      <c r="OV48" s="54"/>
      <c r="OW48" s="54"/>
      <c r="OX48" s="54"/>
      <c r="OY48" s="54"/>
      <c r="OZ48" s="54"/>
      <c r="PA48" s="54"/>
      <c r="PB48" s="54"/>
      <c r="PC48" s="54"/>
      <c r="PD48" s="54"/>
      <c r="PE48" s="54"/>
      <c r="PF48" s="54"/>
      <c r="PG48" s="54"/>
      <c r="PH48" s="54"/>
      <c r="PI48" s="54"/>
      <c r="PJ48" s="54"/>
      <c r="PK48" s="54"/>
      <c r="PL48" s="54"/>
      <c r="PM48" s="590"/>
    </row>
    <row r="49" spans="2:429">
      <c r="B49" s="453">
        <v>46050</v>
      </c>
      <c r="C49" s="214"/>
      <c r="F49" s="225"/>
      <c r="G49" s="225"/>
      <c r="I49" s="220" t="s">
        <v>4600</v>
      </c>
      <c r="K49" s="236" t="s">
        <v>4601</v>
      </c>
      <c r="V49" s="43">
        <v>101</v>
      </c>
      <c r="W49" s="34" t="s">
        <v>316</v>
      </c>
      <c r="X49" s="44">
        <v>160737</v>
      </c>
      <c r="Y49" s="34" t="s">
        <v>3887</v>
      </c>
      <c r="Z49" s="43" t="s">
        <v>318</v>
      </c>
      <c r="AA49" s="34" t="s">
        <v>578</v>
      </c>
      <c r="AB49" s="34" t="s">
        <v>283</v>
      </c>
      <c r="AC49" s="34" t="s">
        <v>3887</v>
      </c>
      <c r="AD49" s="44" t="s">
        <v>320</v>
      </c>
      <c r="AE49" s="44" t="s">
        <v>321</v>
      </c>
      <c r="AF49" s="43">
        <v>101</v>
      </c>
      <c r="AG49" s="34" t="s">
        <v>316</v>
      </c>
      <c r="AH49" s="34" t="s">
        <v>322</v>
      </c>
      <c r="AI49" s="43" t="s">
        <v>323</v>
      </c>
      <c r="AJ49" s="44" t="s">
        <v>324</v>
      </c>
      <c r="AK49" s="261">
        <v>4904861</v>
      </c>
      <c r="AL49" s="44" t="s">
        <v>283</v>
      </c>
      <c r="AM49" s="44" t="s">
        <v>325</v>
      </c>
      <c r="AN49" s="262">
        <v>258026700</v>
      </c>
      <c r="AO49" s="34"/>
      <c r="AP49" s="34"/>
      <c r="AQ49" s="34"/>
      <c r="AR49" s="34"/>
      <c r="AS49" s="34"/>
      <c r="AT49" s="44" t="s">
        <v>326</v>
      </c>
      <c r="AU49" s="44"/>
      <c r="AV49" s="477" t="str">
        <f t="array" ref="AV49">_xlfn.IFS(
LEFT(Tabelas!$AI49,1)="N","DN",
LEFT(Tabelas!$AI49,1)="C","DC",
LEFT(Tabelas!$AI49,1)="L","DL",
LEFT(Tabelas!$AI49,1)="A","DA",
LEFT(Tabelas!$AI49,1)="G","DG")</f>
        <v>DN</v>
      </c>
      <c r="AW49" s="34"/>
      <c r="AX49" s="34"/>
      <c r="AY49" s="34"/>
      <c r="AZ49" s="34"/>
      <c r="BA49" s="34"/>
      <c r="BB49" s="34"/>
      <c r="BC49" s="34"/>
      <c r="BD49" s="44">
        <v>160737</v>
      </c>
      <c r="BE49" s="34" t="s">
        <v>3887</v>
      </c>
      <c r="BF49" s="43" t="s">
        <v>318</v>
      </c>
      <c r="BG49" s="34" t="s">
        <v>578</v>
      </c>
      <c r="BH49" s="34" t="s">
        <v>283</v>
      </c>
      <c r="BI49" s="34" t="s">
        <v>3887</v>
      </c>
      <c r="BJ49" s="44" t="s">
        <v>320</v>
      </c>
      <c r="BK49" s="44" t="s">
        <v>321</v>
      </c>
      <c r="BL49" s="34"/>
      <c r="BM49" s="34"/>
      <c r="BN49" s="34"/>
      <c r="BO49" s="45" t="s">
        <v>58</v>
      </c>
      <c r="BP49" s="46" t="s">
        <v>350</v>
      </c>
      <c r="BQ49" s="47">
        <v>207</v>
      </c>
      <c r="BR49" s="48" t="s">
        <v>4602</v>
      </c>
      <c r="BS49" s="49">
        <v>228</v>
      </c>
      <c r="BT49" s="48" t="s">
        <v>310</v>
      </c>
      <c r="BU49" s="46" t="s">
        <v>4603</v>
      </c>
      <c r="BV49" s="46" t="s">
        <v>4604</v>
      </c>
      <c r="BW49" s="46" t="s">
        <v>4605</v>
      </c>
      <c r="BX49" s="46" t="s">
        <v>4606</v>
      </c>
      <c r="BY49" s="46" t="s">
        <v>4607</v>
      </c>
      <c r="BZ49" s="46" t="s">
        <v>276</v>
      </c>
      <c r="CA49" s="46" t="s">
        <v>4608</v>
      </c>
      <c r="CB49" s="46" t="s">
        <v>4609</v>
      </c>
      <c r="CC49" s="49">
        <v>228</v>
      </c>
      <c r="CD49" s="48" t="s">
        <v>310</v>
      </c>
      <c r="CE49" s="20"/>
      <c r="CF49" s="28"/>
      <c r="CG49" s="28"/>
      <c r="CH49" s="28"/>
      <c r="CI49" s="28"/>
      <c r="CJ49" s="28"/>
      <c r="CK49" s="28"/>
      <c r="CL49" s="28"/>
      <c r="CM49" s="28"/>
      <c r="CN49" s="28"/>
      <c r="CO49" s="28"/>
      <c r="CP49" s="28"/>
      <c r="CQ49" s="28"/>
      <c r="CR49" s="28"/>
      <c r="CS49" s="28"/>
      <c r="CT49" s="28"/>
      <c r="CU49" s="28"/>
      <c r="CV49" s="28"/>
      <c r="CW49" s="28"/>
      <c r="CX49" s="20"/>
      <c r="CY49" s="519" t="s">
        <v>4610</v>
      </c>
      <c r="CZ49" s="520" t="s">
        <v>4611</v>
      </c>
      <c r="DA49" s="595" t="str">
        <f t="shared" si="0"/>
        <v>03122 - APANHA DE PRODUTOS EM ÁGUA DOCE</v>
      </c>
      <c r="DC49" s="540">
        <v>614</v>
      </c>
      <c r="DD49" s="541" t="s">
        <v>438</v>
      </c>
      <c r="DE49" s="542" t="s">
        <v>273</v>
      </c>
      <c r="DF49" s="543">
        <v>0</v>
      </c>
      <c r="DG49" s="542" t="s">
        <v>350</v>
      </c>
      <c r="DH49" s="542"/>
      <c r="DI49" s="542" t="s">
        <v>351</v>
      </c>
      <c r="DJ49" s="542" t="s">
        <v>352</v>
      </c>
      <c r="DK49" s="542" t="s">
        <v>353</v>
      </c>
      <c r="DL49" s="544" t="s">
        <v>354</v>
      </c>
      <c r="DM49" s="664" t="s">
        <v>355</v>
      </c>
      <c r="DN49" s="544"/>
      <c r="DO49" s="544" t="s">
        <v>356</v>
      </c>
      <c r="DP49" s="545" t="s">
        <v>4001</v>
      </c>
      <c r="DQ49" s="545" t="s">
        <v>4002</v>
      </c>
      <c r="DR49" s="545" t="s">
        <v>4245</v>
      </c>
      <c r="DS49" s="545" t="s">
        <v>4246</v>
      </c>
      <c r="DT49" s="545" t="s">
        <v>4247</v>
      </c>
      <c r="DU49" s="545" t="s">
        <v>4248</v>
      </c>
      <c r="DV49" s="545" t="s">
        <v>4249</v>
      </c>
      <c r="DW49" s="542"/>
      <c r="DX49" s="542"/>
      <c r="DY49" s="542"/>
      <c r="DZ49" s="542"/>
      <c r="EA49" s="546">
        <v>46197</v>
      </c>
      <c r="EB49" s="547" t="s">
        <v>4250</v>
      </c>
      <c r="EC49" s="548" t="s">
        <v>4251</v>
      </c>
      <c r="ED49" s="548"/>
      <c r="EE49" s="548" t="s">
        <v>1241</v>
      </c>
      <c r="EF49" s="548">
        <v>5.7</v>
      </c>
      <c r="EG49" s="548" t="s">
        <v>2035</v>
      </c>
      <c r="EH49" s="548">
        <v>48.2</v>
      </c>
      <c r="EI49" s="548">
        <v>138.4</v>
      </c>
      <c r="EJ49" s="548">
        <v>4</v>
      </c>
      <c r="EK49" s="548">
        <v>122.9</v>
      </c>
      <c r="EL49" s="549">
        <v>84.1</v>
      </c>
      <c r="EN49" s="571">
        <v>2097</v>
      </c>
      <c r="EO49" s="560" t="s">
        <v>4613</v>
      </c>
      <c r="EP49" s="560" t="s">
        <v>320</v>
      </c>
      <c r="EQ49" s="580">
        <v>106</v>
      </c>
      <c r="ER49" s="560" t="s">
        <v>1774</v>
      </c>
      <c r="ES49" s="567" t="s">
        <v>4614</v>
      </c>
      <c r="EU49" s="23" t="s">
        <v>4615</v>
      </c>
      <c r="EW49" s="90" t="s">
        <v>269</v>
      </c>
      <c r="EX49" s="82" t="s">
        <v>4616</v>
      </c>
      <c r="EY49" s="80"/>
      <c r="EZ49" s="82"/>
      <c r="FA49" s="85" t="s">
        <v>392</v>
      </c>
      <c r="GD49" s="54" t="s">
        <v>4617</v>
      </c>
      <c r="GJ49" s="54" t="s">
        <v>4618</v>
      </c>
      <c r="OQ49" s="54"/>
      <c r="OR49" s="54"/>
      <c r="OS49" s="54"/>
      <c r="OT49" s="54"/>
      <c r="OU49" s="54"/>
      <c r="OV49" s="54"/>
      <c r="OW49" s="54"/>
      <c r="OX49" s="54"/>
      <c r="OY49" s="54"/>
      <c r="OZ49" s="54"/>
      <c r="PA49" s="54"/>
      <c r="PB49" s="54"/>
      <c r="PC49" s="54"/>
      <c r="PD49" s="54"/>
      <c r="PE49" s="54"/>
      <c r="PF49" s="54"/>
      <c r="PG49" s="54"/>
      <c r="PH49" s="54"/>
      <c r="PI49" s="54"/>
      <c r="PJ49" s="54"/>
      <c r="PK49" s="54"/>
      <c r="PL49" s="54"/>
      <c r="PM49" s="590"/>
    </row>
    <row r="50" spans="2:429">
      <c r="B50" s="453">
        <f t="shared" ref="B50:B81" si="1">B49+1</f>
        <v>46051</v>
      </c>
      <c r="C50" s="214"/>
      <c r="E50" s="23" t="str">
        <f>TEXT('PAG. MENSAL - IK'!AV29,"mmmm")&amp;" (mês da ocorrência); "&amp;TEXT(DATE(YEAR('PAG. MENSAL - IK'!AV29),MONTH('PAG. MENSAL - IK'!AV29)+1,DAY('PAG. MENSAL - IK'!AV29)),"mmmm")&amp;" e "&amp;TEXT(DATE(YEAR('PAG. MENSAL - IK'!AV29),MONTH('PAG. MENSAL - IK'!AV29)+2,DAY('PAG. MENSAL - IK'!AV29)),"mmmm")</f>
        <v>janeiro (mês da ocorrência); janeiro e fevereiro</v>
      </c>
      <c r="F50" s="225"/>
      <c r="I50" s="220" t="s">
        <v>4619</v>
      </c>
      <c r="K50" s="236" t="s">
        <v>4620</v>
      </c>
      <c r="V50" s="43">
        <v>101</v>
      </c>
      <c r="W50" s="34" t="s">
        <v>316</v>
      </c>
      <c r="X50" s="44">
        <v>160739</v>
      </c>
      <c r="Y50" s="34" t="s">
        <v>2451</v>
      </c>
      <c r="Z50" s="43" t="s">
        <v>318</v>
      </c>
      <c r="AA50" s="34" t="s">
        <v>578</v>
      </c>
      <c r="AB50" s="34" t="s">
        <v>283</v>
      </c>
      <c r="AC50" s="34" t="s">
        <v>2451</v>
      </c>
      <c r="AD50" s="44" t="s">
        <v>320</v>
      </c>
      <c r="AE50" s="44" t="s">
        <v>321</v>
      </c>
      <c r="AF50" s="43">
        <v>101</v>
      </c>
      <c r="AG50" s="34" t="s">
        <v>316</v>
      </c>
      <c r="AH50" s="34" t="s">
        <v>322</v>
      </c>
      <c r="AI50" s="43" t="s">
        <v>323</v>
      </c>
      <c r="AJ50" s="44" t="s">
        <v>324</v>
      </c>
      <c r="AK50" s="261">
        <v>4904861</v>
      </c>
      <c r="AL50" s="44" t="s">
        <v>283</v>
      </c>
      <c r="AM50" s="44" t="s">
        <v>325</v>
      </c>
      <c r="AN50" s="262">
        <v>258026700</v>
      </c>
      <c r="AO50" s="34"/>
      <c r="AP50" s="34"/>
      <c r="AQ50" s="34"/>
      <c r="AR50" s="34"/>
      <c r="AS50" s="34"/>
      <c r="AT50" s="44" t="s">
        <v>326</v>
      </c>
      <c r="AU50" s="44"/>
      <c r="AV50" s="477" t="str">
        <f t="array" ref="AV50">_xlfn.IFS(
LEFT(Tabelas!$AI50,1)="N","DN",
LEFT(Tabelas!$AI50,1)="C","DC",
LEFT(Tabelas!$AI50,1)="L","DL",
LEFT(Tabelas!$AI50,1)="A","DA",
LEFT(Tabelas!$AI50,1)="G","DG")</f>
        <v>DN</v>
      </c>
      <c r="AW50" s="34"/>
      <c r="AX50" s="34"/>
      <c r="AY50" s="34"/>
      <c r="AZ50" s="34"/>
      <c r="BA50" s="34"/>
      <c r="BB50" s="34"/>
      <c r="BC50" s="34"/>
      <c r="BD50" s="44">
        <v>160739</v>
      </c>
      <c r="BE50" s="34" t="s">
        <v>2451</v>
      </c>
      <c r="BF50" s="43" t="s">
        <v>318</v>
      </c>
      <c r="BG50" s="34" t="s">
        <v>578</v>
      </c>
      <c r="BH50" s="34" t="s">
        <v>283</v>
      </c>
      <c r="BI50" s="34" t="s">
        <v>2451</v>
      </c>
      <c r="BJ50" s="44" t="s">
        <v>320</v>
      </c>
      <c r="BK50" s="44" t="s">
        <v>321</v>
      </c>
      <c r="BL50" s="34"/>
      <c r="BM50" s="34"/>
      <c r="BN50" s="34"/>
      <c r="BO50" s="57" t="s">
        <v>58</v>
      </c>
      <c r="BP50" s="58" t="s">
        <v>350</v>
      </c>
      <c r="BQ50" s="59">
        <v>203</v>
      </c>
      <c r="BR50" s="60" t="s">
        <v>4621</v>
      </c>
      <c r="BS50" s="61">
        <v>229</v>
      </c>
      <c r="BT50" s="60" t="s">
        <v>3251</v>
      </c>
      <c r="BU50" s="58" t="s">
        <v>4622</v>
      </c>
      <c r="BV50" s="58" t="s">
        <v>3250</v>
      </c>
      <c r="BW50" s="58" t="s">
        <v>3252</v>
      </c>
      <c r="BX50" s="58" t="s">
        <v>4623</v>
      </c>
      <c r="BY50" s="58" t="s">
        <v>4624</v>
      </c>
      <c r="BZ50" s="58" t="s">
        <v>272</v>
      </c>
      <c r="CA50" s="58" t="s">
        <v>4625</v>
      </c>
      <c r="CB50" s="58" t="s">
        <v>3255</v>
      </c>
      <c r="CC50" s="61">
        <v>229</v>
      </c>
      <c r="CD50" s="60" t="s">
        <v>3251</v>
      </c>
      <c r="CE50" s="20"/>
      <c r="CF50" s="28"/>
      <c r="CG50" s="28"/>
      <c r="CH50" s="28"/>
      <c r="CI50" s="28"/>
      <c r="CJ50" s="28"/>
      <c r="CK50" s="28"/>
      <c r="CL50" s="28"/>
      <c r="CM50" s="28"/>
      <c r="CN50" s="28"/>
      <c r="CO50" s="28"/>
      <c r="CP50" s="28"/>
      <c r="CQ50" s="28"/>
      <c r="CR50" s="28"/>
      <c r="CS50" s="28"/>
      <c r="CT50" s="28"/>
      <c r="CU50" s="28"/>
      <c r="CV50" s="28"/>
      <c r="CW50" s="28"/>
      <c r="CX50" s="20"/>
      <c r="CY50" s="519" t="s">
        <v>4626</v>
      </c>
      <c r="CZ50" s="520" t="s">
        <v>4627</v>
      </c>
      <c r="DA50" s="595" t="str">
        <f t="shared" si="0"/>
        <v>03210 - AQUICULTURA EM ÁGUAS SALGADAS E SALOBRAS.</v>
      </c>
      <c r="DC50" s="550">
        <v>617</v>
      </c>
      <c r="DD50" s="541" t="s">
        <v>555</v>
      </c>
      <c r="DE50" s="542" t="s">
        <v>281</v>
      </c>
      <c r="DF50" s="543">
        <v>0</v>
      </c>
      <c r="DG50" s="542" t="s">
        <v>289</v>
      </c>
      <c r="DH50" s="542"/>
      <c r="DI50" s="542" t="s">
        <v>290</v>
      </c>
      <c r="DJ50" s="542" t="s">
        <v>291</v>
      </c>
      <c r="DK50" s="542" t="s">
        <v>292</v>
      </c>
      <c r="DL50" s="542" t="s">
        <v>293</v>
      </c>
      <c r="DM50" s="664" t="s">
        <v>294</v>
      </c>
      <c r="DN50" s="542" t="s">
        <v>295</v>
      </c>
      <c r="DO50" s="542"/>
      <c r="DP50" s="545" t="s">
        <v>55</v>
      </c>
      <c r="DQ50" s="545" t="s">
        <v>296</v>
      </c>
      <c r="DR50" s="545" t="s">
        <v>297</v>
      </c>
      <c r="DS50" s="545" t="s">
        <v>298</v>
      </c>
      <c r="DT50" s="545" t="s">
        <v>299</v>
      </c>
      <c r="DU50" s="545" t="s">
        <v>300</v>
      </c>
      <c r="DV50" s="545" t="s">
        <v>301</v>
      </c>
      <c r="DW50" s="542"/>
      <c r="DX50" s="542"/>
      <c r="DY50" s="542"/>
      <c r="DZ50" s="542"/>
      <c r="EA50" s="546" t="s">
        <v>4098</v>
      </c>
      <c r="EB50" s="547" t="s">
        <v>4279</v>
      </c>
      <c r="EC50" s="548" t="s">
        <v>4280</v>
      </c>
      <c r="ED50" s="548"/>
      <c r="EE50" s="548">
        <v>550</v>
      </c>
      <c r="EF50" s="548">
        <v>6.1</v>
      </c>
      <c r="EG50" s="548" t="s">
        <v>2036</v>
      </c>
      <c r="EH50" s="548">
        <v>39</v>
      </c>
      <c r="EI50" s="548">
        <v>399.9</v>
      </c>
      <c r="EJ50" s="548">
        <v>6</v>
      </c>
      <c r="EK50" s="548">
        <v>16</v>
      </c>
      <c r="EL50" s="549">
        <v>73.599999999999994</v>
      </c>
      <c r="EN50" s="571">
        <v>2135</v>
      </c>
      <c r="EO50" s="560" t="s">
        <v>4629</v>
      </c>
      <c r="EP50" s="560" t="s">
        <v>320</v>
      </c>
      <c r="EQ50" s="580">
        <v>100</v>
      </c>
      <c r="ER50" s="560" t="s">
        <v>4630</v>
      </c>
      <c r="ES50" s="567" t="s">
        <v>4631</v>
      </c>
      <c r="EU50" s="23" t="s">
        <v>4632</v>
      </c>
      <c r="EW50" s="90" t="s">
        <v>394</v>
      </c>
      <c r="EX50" s="82" t="s">
        <v>4633</v>
      </c>
      <c r="EY50" s="80"/>
      <c r="EZ50" s="82"/>
      <c r="FA50" s="85" t="s">
        <v>514</v>
      </c>
      <c r="GD50" s="54" t="s">
        <v>4634</v>
      </c>
      <c r="GJ50" s="54" t="s">
        <v>4635</v>
      </c>
      <c r="OQ50" s="54"/>
      <c r="OR50" s="54"/>
      <c r="OS50" s="54"/>
      <c r="OT50" s="54"/>
      <c r="OU50" s="54"/>
      <c r="OV50" s="54"/>
      <c r="OW50" s="54"/>
      <c r="OX50" s="54"/>
      <c r="OY50" s="54"/>
      <c r="OZ50" s="54"/>
      <c r="PA50" s="54"/>
      <c r="PB50" s="54"/>
      <c r="PC50" s="54"/>
      <c r="PD50" s="54"/>
      <c r="PE50" s="54"/>
      <c r="PF50" s="54"/>
      <c r="PG50" s="54"/>
      <c r="PH50" s="54"/>
      <c r="PI50" s="54"/>
      <c r="PJ50" s="54"/>
      <c r="PK50" s="54"/>
      <c r="PL50" s="54"/>
      <c r="PM50" s="590"/>
    </row>
    <row r="51" spans="2:429" ht="14.25" thickBot="1">
      <c r="B51" s="453">
        <f t="shared" si="1"/>
        <v>46052</v>
      </c>
      <c r="C51" s="214"/>
      <c r="E51" s="23" t="str">
        <f>TEXT(DATE(YEAR('PAG. MENSAL - IK'!AV29),MONTH('PAG. MENSAL - IK'!AV29)+1,DAY('PAG. MENSAL - IK'!AV29)),"mmmm")&amp;" (mês a seguir à ocorrência), "&amp;TEXT(DATE(YEAR('PAG. MENSAL - IK'!AV29),MONTH('PAG. MENSAL - IK'!AV29)+2,DAY('PAG. MENSAL - IK'!AV29)),"mmmm")&amp;" e "&amp;TEXT(DATE(YEAR('PAG. MENSAL - IK'!AV29),MONTH('PAG. MENSAL - IK'!AV29)+3,DAY('PAG. MENSAL - IK'!AV29)),"mmmm")</f>
        <v>janeiro (mês a seguir à ocorrência), fevereiro e março</v>
      </c>
      <c r="F51" s="225"/>
      <c r="I51" s="220" t="s">
        <v>4636</v>
      </c>
      <c r="K51" s="236" t="s">
        <v>4637</v>
      </c>
      <c r="V51" s="43">
        <v>101</v>
      </c>
      <c r="W51" s="34" t="s">
        <v>316</v>
      </c>
      <c r="X51" s="44">
        <v>160740</v>
      </c>
      <c r="Y51" s="34" t="s">
        <v>3978</v>
      </c>
      <c r="Z51" s="43" t="s">
        <v>318</v>
      </c>
      <c r="AA51" s="34" t="s">
        <v>578</v>
      </c>
      <c r="AB51" s="34" t="s">
        <v>283</v>
      </c>
      <c r="AC51" s="34" t="s">
        <v>3978</v>
      </c>
      <c r="AD51" s="44" t="s">
        <v>320</v>
      </c>
      <c r="AE51" s="44" t="s">
        <v>321</v>
      </c>
      <c r="AF51" s="43">
        <v>101</v>
      </c>
      <c r="AG51" s="34" t="s">
        <v>316</v>
      </c>
      <c r="AH51" s="34" t="s">
        <v>322</v>
      </c>
      <c r="AI51" s="43" t="s">
        <v>323</v>
      </c>
      <c r="AJ51" s="44" t="s">
        <v>324</v>
      </c>
      <c r="AK51" s="261">
        <v>4904861</v>
      </c>
      <c r="AL51" s="44" t="s">
        <v>283</v>
      </c>
      <c r="AM51" s="44" t="s">
        <v>325</v>
      </c>
      <c r="AN51" s="262">
        <v>258026700</v>
      </c>
      <c r="AO51" s="34"/>
      <c r="AP51" s="34"/>
      <c r="AQ51" s="34"/>
      <c r="AR51" s="34"/>
      <c r="AS51" s="34"/>
      <c r="AT51" s="44" t="s">
        <v>326</v>
      </c>
      <c r="AU51" s="44"/>
      <c r="AV51" s="477" t="str">
        <f t="array" ref="AV51">_xlfn.IFS(
LEFT(Tabelas!$AI51,1)="N","DN",
LEFT(Tabelas!$AI51,1)="C","DC",
LEFT(Tabelas!$AI51,1)="L","DL",
LEFT(Tabelas!$AI51,1)="A","DA",
LEFT(Tabelas!$AI51,1)="G","DG")</f>
        <v>DN</v>
      </c>
      <c r="AW51" s="34"/>
      <c r="AX51" s="34"/>
      <c r="AY51" s="34"/>
      <c r="AZ51" s="34"/>
      <c r="BA51" s="34"/>
      <c r="BB51" s="34"/>
      <c r="BC51" s="34"/>
      <c r="BD51" s="44">
        <v>160740</v>
      </c>
      <c r="BE51" s="34" t="s">
        <v>3978</v>
      </c>
      <c r="BF51" s="43" t="s">
        <v>318</v>
      </c>
      <c r="BG51" s="34" t="s">
        <v>578</v>
      </c>
      <c r="BH51" s="34" t="s">
        <v>283</v>
      </c>
      <c r="BI51" s="34" t="s">
        <v>3978</v>
      </c>
      <c r="BJ51" s="44" t="s">
        <v>320</v>
      </c>
      <c r="BK51" s="44" t="s">
        <v>321</v>
      </c>
      <c r="BL51" s="34"/>
      <c r="BM51" s="34"/>
      <c r="BN51" s="34"/>
      <c r="BO51" s="57" t="s">
        <v>58</v>
      </c>
      <c r="BP51" s="58" t="s">
        <v>350</v>
      </c>
      <c r="BQ51" s="59">
        <v>209</v>
      </c>
      <c r="BR51" s="60" t="s">
        <v>4638</v>
      </c>
      <c r="BS51" s="61">
        <v>230</v>
      </c>
      <c r="BT51" s="60" t="s">
        <v>3598</v>
      </c>
      <c r="BU51" s="58" t="s">
        <v>4639</v>
      </c>
      <c r="BV51" s="58" t="s">
        <v>3597</v>
      </c>
      <c r="BW51" s="58" t="s">
        <v>3599</v>
      </c>
      <c r="BX51" s="58" t="s">
        <v>4640</v>
      </c>
      <c r="BY51" s="58" t="s">
        <v>4641</v>
      </c>
      <c r="BZ51" s="58" t="s">
        <v>426</v>
      </c>
      <c r="CA51" s="58" t="s">
        <v>4642</v>
      </c>
      <c r="CB51" s="58" t="s">
        <v>3602</v>
      </c>
      <c r="CC51" s="61">
        <v>230</v>
      </c>
      <c r="CD51" s="60" t="s">
        <v>3598</v>
      </c>
      <c r="CE51" s="20"/>
      <c r="CF51" s="28"/>
      <c r="CG51" s="28"/>
      <c r="CH51" s="28"/>
      <c r="CI51" s="28"/>
      <c r="CJ51" s="28"/>
      <c r="CK51" s="28"/>
      <c r="CL51" s="28"/>
      <c r="CM51" s="28"/>
      <c r="CN51" s="28"/>
      <c r="CO51" s="28"/>
      <c r="CP51" s="28"/>
      <c r="CQ51" s="28"/>
      <c r="CR51" s="28"/>
      <c r="CS51" s="28"/>
      <c r="CT51" s="28"/>
      <c r="CU51" s="28"/>
      <c r="CV51" s="28"/>
      <c r="CW51" s="28"/>
      <c r="CX51" s="20"/>
      <c r="CY51" s="519" t="s">
        <v>4643</v>
      </c>
      <c r="CZ51" s="520" t="s">
        <v>4644</v>
      </c>
      <c r="DA51" s="595" t="str">
        <f t="shared" si="0"/>
        <v>03220 - AQUICULTURA EM ÁGUA DOCE.</v>
      </c>
      <c r="DC51" s="739" t="s">
        <v>13964</v>
      </c>
      <c r="DD51" s="743" t="s">
        <v>507</v>
      </c>
      <c r="DE51" s="745" t="s">
        <v>278</v>
      </c>
      <c r="DF51" s="745"/>
      <c r="DG51" s="542" t="s">
        <v>289</v>
      </c>
      <c r="DH51" s="542"/>
      <c r="DI51" s="542" t="s">
        <v>290</v>
      </c>
      <c r="DJ51" s="542" t="s">
        <v>291</v>
      </c>
      <c r="DK51" s="542" t="s">
        <v>292</v>
      </c>
      <c r="DL51" s="542" t="s">
        <v>293</v>
      </c>
      <c r="DM51" s="664" t="s">
        <v>294</v>
      </c>
      <c r="DN51" s="745"/>
      <c r="DO51" s="745"/>
      <c r="DP51" s="745"/>
      <c r="DQ51" s="745"/>
      <c r="DR51" s="745"/>
      <c r="DS51" s="745"/>
      <c r="DT51" s="745"/>
      <c r="DU51" s="745"/>
      <c r="DV51" s="745"/>
      <c r="DW51" s="745"/>
      <c r="DX51" s="745"/>
      <c r="DY51" s="745"/>
      <c r="DZ51" s="745"/>
      <c r="EA51" s="745"/>
      <c r="EB51" s="745"/>
      <c r="EC51" s="745"/>
      <c r="ED51" s="745"/>
      <c r="EE51" s="745"/>
      <c r="EF51" s="745"/>
      <c r="EG51" s="745"/>
      <c r="EH51" s="745"/>
      <c r="EI51" s="745"/>
      <c r="EJ51" s="745"/>
      <c r="EK51" s="745"/>
      <c r="EL51" s="753"/>
      <c r="EN51" s="571">
        <v>2143</v>
      </c>
      <c r="EO51" s="560" t="s">
        <v>4646</v>
      </c>
      <c r="EP51" s="560" t="s">
        <v>320</v>
      </c>
      <c r="EQ51" s="580">
        <v>100</v>
      </c>
      <c r="ER51" s="560" t="s">
        <v>4630</v>
      </c>
      <c r="ES51" s="567" t="s">
        <v>4647</v>
      </c>
      <c r="EU51" s="23" t="s">
        <v>4648</v>
      </c>
      <c r="EW51" s="90" t="s">
        <v>395</v>
      </c>
      <c r="EX51" s="82" t="s">
        <v>4649</v>
      </c>
      <c r="EY51" s="80"/>
      <c r="EZ51" s="82"/>
      <c r="FA51" s="85" t="s">
        <v>343</v>
      </c>
      <c r="GD51" s="54" t="s">
        <v>4650</v>
      </c>
      <c r="GJ51" s="54" t="s">
        <v>4651</v>
      </c>
      <c r="OQ51" s="54"/>
      <c r="OR51" s="54"/>
      <c r="OS51" s="54"/>
      <c r="OT51" s="54"/>
      <c r="OU51" s="54"/>
      <c r="OV51" s="54"/>
      <c r="OW51" s="54"/>
      <c r="OX51" s="54"/>
      <c r="OY51" s="54"/>
      <c r="OZ51" s="54"/>
      <c r="PA51" s="54"/>
      <c r="PB51" s="54"/>
      <c r="PC51" s="54"/>
      <c r="PD51" s="54"/>
      <c r="PE51" s="54"/>
      <c r="PF51" s="54"/>
      <c r="PG51" s="54"/>
      <c r="PH51" s="54"/>
      <c r="PI51" s="54"/>
      <c r="PJ51" s="54"/>
      <c r="PK51" s="54"/>
      <c r="PL51" s="54"/>
      <c r="PM51" s="590"/>
    </row>
    <row r="52" spans="2:429">
      <c r="B52" s="453">
        <f t="shared" si="1"/>
        <v>46053</v>
      </c>
      <c r="C52" s="214"/>
      <c r="F52" s="225"/>
      <c r="I52" s="220" t="s">
        <v>4652</v>
      </c>
      <c r="K52" s="236" t="s">
        <v>4653</v>
      </c>
      <c r="P52" s="484" t="s">
        <v>4654</v>
      </c>
      <c r="Q52" s="485" t="s">
        <v>4655</v>
      </c>
      <c r="R52" s="486" t="s">
        <v>4656</v>
      </c>
      <c r="S52" s="487" t="s">
        <v>4657</v>
      </c>
      <c r="T52" s="1238" t="s">
        <v>4658</v>
      </c>
      <c r="U52" s="1239"/>
      <c r="V52" s="43">
        <v>101</v>
      </c>
      <c r="W52" s="34" t="s">
        <v>316</v>
      </c>
      <c r="X52" s="44">
        <v>160742</v>
      </c>
      <c r="Y52" s="34" t="s">
        <v>2655</v>
      </c>
      <c r="Z52" s="43" t="s">
        <v>318</v>
      </c>
      <c r="AA52" s="34" t="s">
        <v>578</v>
      </c>
      <c r="AB52" s="34" t="s">
        <v>283</v>
      </c>
      <c r="AC52" s="34" t="s">
        <v>2655</v>
      </c>
      <c r="AD52" s="44" t="s">
        <v>320</v>
      </c>
      <c r="AE52" s="44" t="s">
        <v>321</v>
      </c>
      <c r="AF52" s="43">
        <v>101</v>
      </c>
      <c r="AG52" s="34" t="s">
        <v>316</v>
      </c>
      <c r="AH52" s="34" t="s">
        <v>322</v>
      </c>
      <c r="AI52" s="43" t="s">
        <v>323</v>
      </c>
      <c r="AJ52" s="44" t="s">
        <v>324</v>
      </c>
      <c r="AK52" s="261">
        <v>4904861</v>
      </c>
      <c r="AL52" s="44" t="s">
        <v>283</v>
      </c>
      <c r="AM52" s="44" t="s">
        <v>325</v>
      </c>
      <c r="AN52" s="262">
        <v>258026700</v>
      </c>
      <c r="AO52" s="34"/>
      <c r="AP52" s="34"/>
      <c r="AQ52" s="34"/>
      <c r="AR52" s="34"/>
      <c r="AS52" s="34"/>
      <c r="AT52" s="44" t="s">
        <v>326</v>
      </c>
      <c r="AU52" s="44"/>
      <c r="AV52" s="477" t="str">
        <f t="array" ref="AV52">_xlfn.IFS(
LEFT(Tabelas!$AI52,1)="N","DN",
LEFT(Tabelas!$AI52,1)="C","DC",
LEFT(Tabelas!$AI52,1)="L","DL",
LEFT(Tabelas!$AI52,1)="A","DA",
LEFT(Tabelas!$AI52,1)="G","DG")</f>
        <v>DN</v>
      </c>
      <c r="AW52" s="34"/>
      <c r="AX52" s="34"/>
      <c r="AY52" s="34"/>
      <c r="AZ52" s="34"/>
      <c r="BA52" s="34"/>
      <c r="BB52" s="34"/>
      <c r="BC52" s="34"/>
      <c r="BD52" s="44">
        <v>160742</v>
      </c>
      <c r="BE52" s="34" t="s">
        <v>2655</v>
      </c>
      <c r="BF52" s="43" t="s">
        <v>318</v>
      </c>
      <c r="BG52" s="34" t="s">
        <v>578</v>
      </c>
      <c r="BH52" s="34" t="s">
        <v>283</v>
      </c>
      <c r="BI52" s="34" t="s">
        <v>2655</v>
      </c>
      <c r="BJ52" s="44" t="s">
        <v>320</v>
      </c>
      <c r="BK52" s="44" t="s">
        <v>321</v>
      </c>
      <c r="BL52" s="34"/>
      <c r="BM52" s="34"/>
      <c r="BN52" s="34"/>
      <c r="BO52" s="45" t="s">
        <v>58</v>
      </c>
      <c r="BP52" s="46" t="s">
        <v>350</v>
      </c>
      <c r="BQ52" s="47">
        <v>208</v>
      </c>
      <c r="BR52" s="48" t="s">
        <v>4502</v>
      </c>
      <c r="BS52" s="49">
        <v>268</v>
      </c>
      <c r="BT52" s="48" t="s">
        <v>615</v>
      </c>
      <c r="BU52" s="46" t="s">
        <v>4659</v>
      </c>
      <c r="BV52" s="46" t="s">
        <v>4002</v>
      </c>
      <c r="BW52" s="46" t="s">
        <v>4003</v>
      </c>
      <c r="BX52" s="46" t="s">
        <v>4660</v>
      </c>
      <c r="BY52" s="46" t="s">
        <v>4661</v>
      </c>
      <c r="BZ52" s="46" t="s">
        <v>336</v>
      </c>
      <c r="CA52" s="46" t="s">
        <v>4662</v>
      </c>
      <c r="CB52" s="46" t="s">
        <v>4006</v>
      </c>
      <c r="CC52" s="49">
        <v>268</v>
      </c>
      <c r="CD52" s="48" t="s">
        <v>615</v>
      </c>
      <c r="CE52" s="20"/>
      <c r="CF52" s="28"/>
      <c r="CG52" s="28"/>
      <c r="CH52" s="28"/>
      <c r="CI52" s="28"/>
      <c r="CJ52" s="28"/>
      <c r="CK52" s="28"/>
      <c r="CL52" s="28"/>
      <c r="CM52" s="28"/>
      <c r="CN52" s="28"/>
      <c r="CO52" s="28"/>
      <c r="CP52" s="28"/>
      <c r="CQ52" s="28"/>
      <c r="CR52" s="28"/>
      <c r="CS52" s="28"/>
      <c r="CT52" s="28"/>
      <c r="CU52" s="28"/>
      <c r="CV52" s="28"/>
      <c r="CW52" s="28"/>
      <c r="CX52" s="20"/>
      <c r="CY52" s="519" t="s">
        <v>4663</v>
      </c>
      <c r="CZ52" s="520" t="s">
        <v>4664</v>
      </c>
      <c r="DA52" s="595" t="str">
        <f t="shared" si="0"/>
        <v>03300 - ATIVIDADES DE APOIO À PESCA E À AQUICULTURA.</v>
      </c>
      <c r="DC52" s="540">
        <v>606</v>
      </c>
      <c r="DD52" s="541" t="s">
        <v>494</v>
      </c>
      <c r="DE52" s="542" t="s">
        <v>277</v>
      </c>
      <c r="DF52" s="543">
        <v>0</v>
      </c>
      <c r="DG52" s="542" t="s">
        <v>350</v>
      </c>
      <c r="DH52" s="542"/>
      <c r="DI52" s="542" t="s">
        <v>351</v>
      </c>
      <c r="DJ52" s="542" t="s">
        <v>352</v>
      </c>
      <c r="DK52" s="542" t="s">
        <v>353</v>
      </c>
      <c r="DL52" s="544" t="s">
        <v>354</v>
      </c>
      <c r="DM52" s="664" t="s">
        <v>355</v>
      </c>
      <c r="DN52" s="544"/>
      <c r="DO52" s="544" t="s">
        <v>356</v>
      </c>
      <c r="DP52" s="545" t="s">
        <v>1783</v>
      </c>
      <c r="DQ52" s="545" t="s">
        <v>1784</v>
      </c>
      <c r="DR52" s="545" t="s">
        <v>4303</v>
      </c>
      <c r="DS52" s="545" t="s">
        <v>4304</v>
      </c>
      <c r="DT52" s="545" t="s">
        <v>4305</v>
      </c>
      <c r="DU52" s="545" t="s">
        <v>4306</v>
      </c>
      <c r="DV52" s="545" t="s">
        <v>4307</v>
      </c>
      <c r="DW52" s="542"/>
      <c r="DX52" s="542"/>
      <c r="DY52" s="542"/>
      <c r="DZ52" s="542"/>
      <c r="EA52" s="546" t="s">
        <v>1238</v>
      </c>
      <c r="EB52" s="547" t="s">
        <v>4308</v>
      </c>
      <c r="EC52" s="548" t="s">
        <v>4309</v>
      </c>
      <c r="ED52" s="548"/>
      <c r="EE52" s="548" t="s">
        <v>961</v>
      </c>
      <c r="EF52" s="548">
        <v>5.4</v>
      </c>
      <c r="EG52" s="548" t="s">
        <v>4310</v>
      </c>
      <c r="EH52" s="548">
        <v>49.7</v>
      </c>
      <c r="EI52" s="548">
        <v>187.3</v>
      </c>
      <c r="EJ52" s="548">
        <v>3</v>
      </c>
      <c r="EK52" s="548">
        <v>208.4</v>
      </c>
      <c r="EL52" s="549">
        <v>106.7</v>
      </c>
      <c r="EN52" s="572">
        <v>2151</v>
      </c>
      <c r="EO52" s="561" t="s">
        <v>4668</v>
      </c>
      <c r="EP52" s="561" t="s">
        <v>320</v>
      </c>
      <c r="EQ52" s="576">
        <v>100</v>
      </c>
      <c r="ER52" s="561" t="s">
        <v>4630</v>
      </c>
      <c r="ES52" s="568" t="s">
        <v>4669</v>
      </c>
      <c r="EU52" s="23" t="s">
        <v>4670</v>
      </c>
      <c r="EW52" s="90" t="s">
        <v>396</v>
      </c>
      <c r="EX52" s="82" t="s">
        <v>4671</v>
      </c>
      <c r="EY52" s="80"/>
      <c r="EZ52" s="82"/>
      <c r="FA52" s="85" t="s">
        <v>333</v>
      </c>
      <c r="GD52" s="54" t="s">
        <v>4672</v>
      </c>
      <c r="GJ52" s="54" t="s">
        <v>4673</v>
      </c>
      <c r="OQ52" s="54"/>
      <c r="OR52" s="54"/>
      <c r="OS52" s="54"/>
      <c r="OT52" s="54"/>
      <c r="OU52" s="54"/>
      <c r="OV52" s="54"/>
      <c r="OW52" s="54"/>
      <c r="OX52" s="54"/>
      <c r="OY52" s="54"/>
      <c r="OZ52" s="54"/>
      <c r="PA52" s="54"/>
      <c r="PB52" s="54"/>
      <c r="PC52" s="54"/>
      <c r="PD52" s="54"/>
      <c r="PE52" s="54"/>
      <c r="PF52" s="54"/>
      <c r="PG52" s="54"/>
      <c r="PH52" s="54"/>
      <c r="PI52" s="54"/>
      <c r="PJ52" s="54"/>
      <c r="PK52" s="54"/>
      <c r="PL52" s="54"/>
      <c r="PM52" s="590"/>
    </row>
    <row r="53" spans="2:429">
      <c r="B53" s="453">
        <f t="shared" si="1"/>
        <v>46054</v>
      </c>
      <c r="C53" s="214"/>
      <c r="E53" s="516" t="s">
        <v>4674</v>
      </c>
      <c r="F53" s="225"/>
      <c r="G53" s="23" t="s">
        <v>13923</v>
      </c>
      <c r="I53" s="220" t="s">
        <v>4675</v>
      </c>
      <c r="K53" s="236" t="s">
        <v>4676</v>
      </c>
      <c r="P53" s="488">
        <v>44452</v>
      </c>
      <c r="Q53" s="481">
        <f>WEEKNUM(P53,21)</f>
        <v>37</v>
      </c>
      <c r="R53" s="489">
        <v>43831</v>
      </c>
      <c r="S53" s="490">
        <v>43466</v>
      </c>
      <c r="T53" s="491">
        <v>1</v>
      </c>
      <c r="U53" s="492" t="s">
        <v>4429</v>
      </c>
      <c r="V53" s="43">
        <v>101</v>
      </c>
      <c r="W53" s="34" t="s">
        <v>316</v>
      </c>
      <c r="X53" s="44">
        <v>160743</v>
      </c>
      <c r="Y53" s="34" t="s">
        <v>4077</v>
      </c>
      <c r="Z53" s="43" t="s">
        <v>318</v>
      </c>
      <c r="AA53" s="34" t="s">
        <v>578</v>
      </c>
      <c r="AB53" s="34" t="s">
        <v>283</v>
      </c>
      <c r="AC53" s="34" t="s">
        <v>4077</v>
      </c>
      <c r="AD53" s="44" t="s">
        <v>320</v>
      </c>
      <c r="AE53" s="44" t="s">
        <v>321</v>
      </c>
      <c r="AF53" s="43">
        <v>101</v>
      </c>
      <c r="AG53" s="34" t="s">
        <v>316</v>
      </c>
      <c r="AH53" s="34" t="s">
        <v>322</v>
      </c>
      <c r="AI53" s="43" t="s">
        <v>323</v>
      </c>
      <c r="AJ53" s="44" t="s">
        <v>324</v>
      </c>
      <c r="AK53" s="261">
        <v>4904861</v>
      </c>
      <c r="AL53" s="44" t="s">
        <v>283</v>
      </c>
      <c r="AM53" s="44" t="s">
        <v>325</v>
      </c>
      <c r="AN53" s="262">
        <v>258026700</v>
      </c>
      <c r="AO53" s="34"/>
      <c r="AP53" s="34"/>
      <c r="AQ53" s="34"/>
      <c r="AR53" s="34"/>
      <c r="AS53" s="34"/>
      <c r="AT53" s="44" t="s">
        <v>326</v>
      </c>
      <c r="AU53" s="44"/>
      <c r="AV53" s="477" t="str">
        <f t="array" ref="AV53">_xlfn.IFS(
LEFT(Tabelas!$AI53,1)="N","DN",
LEFT(Tabelas!$AI53,1)="C","DC",
LEFT(Tabelas!$AI53,1)="L","DL",
LEFT(Tabelas!$AI53,1)="A","DA",
LEFT(Tabelas!$AI53,1)="G","DG")</f>
        <v>DN</v>
      </c>
      <c r="AW53" s="34"/>
      <c r="AX53" s="34"/>
      <c r="AY53" s="34"/>
      <c r="AZ53" s="34"/>
      <c r="BA53" s="34"/>
      <c r="BB53" s="34"/>
      <c r="BC53" s="34"/>
      <c r="BD53" s="44">
        <v>160743</v>
      </c>
      <c r="BE53" s="34" t="s">
        <v>4077</v>
      </c>
      <c r="BF53" s="43" t="s">
        <v>318</v>
      </c>
      <c r="BG53" s="34" t="s">
        <v>578</v>
      </c>
      <c r="BH53" s="34" t="s">
        <v>283</v>
      </c>
      <c r="BI53" s="34" t="s">
        <v>4077</v>
      </c>
      <c r="BJ53" s="44" t="s">
        <v>320</v>
      </c>
      <c r="BK53" s="44" t="s">
        <v>321</v>
      </c>
      <c r="BL53" s="34"/>
      <c r="BM53" s="34"/>
      <c r="BN53" s="34"/>
      <c r="BO53" s="45" t="s">
        <v>58</v>
      </c>
      <c r="BP53" s="46" t="s">
        <v>350</v>
      </c>
      <c r="BQ53" s="47">
        <v>205</v>
      </c>
      <c r="BR53" s="48" t="s">
        <v>4523</v>
      </c>
      <c r="BS53" s="49">
        <v>269</v>
      </c>
      <c r="BT53" s="48" t="s">
        <v>1785</v>
      </c>
      <c r="BU53" s="46" t="s">
        <v>4677</v>
      </c>
      <c r="BV53" s="46" t="s">
        <v>1784</v>
      </c>
      <c r="BW53" s="46" t="s">
        <v>1786</v>
      </c>
      <c r="BX53" s="46" t="s">
        <v>4678</v>
      </c>
      <c r="BY53" s="46" t="s">
        <v>4679</v>
      </c>
      <c r="BZ53" s="46" t="s">
        <v>493</v>
      </c>
      <c r="CA53" s="46" t="s">
        <v>4680</v>
      </c>
      <c r="CB53" s="46" t="s">
        <v>1789</v>
      </c>
      <c r="CC53" s="49">
        <v>269</v>
      </c>
      <c r="CD53" s="48" t="s">
        <v>1785</v>
      </c>
      <c r="CE53" s="20"/>
      <c r="CF53" s="28"/>
      <c r="CG53" s="28"/>
      <c r="CH53" s="28"/>
      <c r="CI53" s="28"/>
      <c r="CJ53" s="28"/>
      <c r="CK53" s="28"/>
      <c r="CL53" s="28"/>
      <c r="CM53" s="28"/>
      <c r="CN53" s="28"/>
      <c r="CO53" s="28"/>
      <c r="CP53" s="28"/>
      <c r="CQ53" s="28"/>
      <c r="CR53" s="28"/>
      <c r="CS53" s="28"/>
      <c r="CT53" s="28"/>
      <c r="CU53" s="28"/>
      <c r="CV53" s="28"/>
      <c r="CW53" s="28"/>
      <c r="CX53" s="20"/>
      <c r="CY53" s="519" t="s">
        <v>4681</v>
      </c>
      <c r="CZ53" s="520" t="s">
        <v>4682</v>
      </c>
      <c r="DA53" s="595" t="str">
        <f t="shared" si="0"/>
        <v>05100 - EXTRAÇÃO DE HULHA</v>
      </c>
      <c r="DC53" s="540">
        <v>612</v>
      </c>
      <c r="DD53" s="541" t="s">
        <v>382</v>
      </c>
      <c r="DE53" s="542" t="s">
        <v>268</v>
      </c>
      <c r="DF53" s="543">
        <v>0</v>
      </c>
      <c r="DG53" s="542" t="s">
        <v>350</v>
      </c>
      <c r="DH53" s="542"/>
      <c r="DI53" s="542" t="s">
        <v>351</v>
      </c>
      <c r="DJ53" s="542" t="s">
        <v>352</v>
      </c>
      <c r="DK53" s="542" t="s">
        <v>353</v>
      </c>
      <c r="DL53" s="544" t="s">
        <v>354</v>
      </c>
      <c r="DM53" s="664" t="s">
        <v>355</v>
      </c>
      <c r="DN53" s="544"/>
      <c r="DO53" s="544" t="s">
        <v>356</v>
      </c>
      <c r="DP53" s="545" t="s">
        <v>3016</v>
      </c>
      <c r="DQ53" s="545" t="s">
        <v>3017</v>
      </c>
      <c r="DR53" s="545" t="s">
        <v>3018</v>
      </c>
      <c r="DS53" s="545" t="s">
        <v>3019</v>
      </c>
      <c r="DT53" s="545" t="s">
        <v>353</v>
      </c>
      <c r="DU53" s="545" t="s">
        <v>3020</v>
      </c>
      <c r="DV53" s="545" t="s">
        <v>3021</v>
      </c>
      <c r="DW53" s="542"/>
      <c r="DX53" s="542"/>
      <c r="DY53" s="542"/>
      <c r="DZ53" s="542"/>
      <c r="EA53" s="546" t="s">
        <v>1238</v>
      </c>
      <c r="EB53" s="547" t="s">
        <v>4337</v>
      </c>
      <c r="EC53" s="548" t="s">
        <v>4338</v>
      </c>
      <c r="ED53" s="548"/>
      <c r="EE53" s="548" t="s">
        <v>4339</v>
      </c>
      <c r="EF53" s="548">
        <v>4.9000000000000004</v>
      </c>
      <c r="EG53" s="548" t="s">
        <v>368</v>
      </c>
      <c r="EH53" s="548">
        <v>48</v>
      </c>
      <c r="EI53" s="548">
        <v>110.7</v>
      </c>
      <c r="EJ53" s="548">
        <v>6</v>
      </c>
      <c r="EK53" s="548">
        <v>174.9</v>
      </c>
      <c r="EL53" s="549">
        <v>94.8</v>
      </c>
      <c r="EN53" s="572">
        <v>2160</v>
      </c>
      <c r="EO53" s="561" t="s">
        <v>4685</v>
      </c>
      <c r="EP53" s="561" t="s">
        <v>320</v>
      </c>
      <c r="EQ53" s="576">
        <v>109</v>
      </c>
      <c r="ER53" s="561" t="s">
        <v>2409</v>
      </c>
      <c r="ES53" s="568" t="s">
        <v>4686</v>
      </c>
      <c r="EU53" s="23" t="s">
        <v>4687</v>
      </c>
      <c r="EW53" s="90" t="s">
        <v>397</v>
      </c>
      <c r="EX53" s="82" t="s">
        <v>4688</v>
      </c>
      <c r="EY53" s="80"/>
      <c r="EZ53" s="82"/>
      <c r="FA53" s="85" t="s">
        <v>375</v>
      </c>
      <c r="GD53" s="54" t="s">
        <v>4689</v>
      </c>
      <c r="OQ53" s="54"/>
      <c r="OR53" s="54"/>
      <c r="OS53" s="54"/>
      <c r="OT53" s="54"/>
      <c r="OU53" s="54"/>
      <c r="OV53" s="54"/>
      <c r="OW53" s="54"/>
      <c r="OX53" s="54"/>
      <c r="OY53" s="54"/>
      <c r="OZ53" s="54"/>
      <c r="PA53" s="54"/>
      <c r="PB53" s="54"/>
      <c r="PC53" s="54"/>
      <c r="PD53" s="54"/>
      <c r="PE53" s="54"/>
      <c r="PF53" s="54"/>
      <c r="PG53" s="54"/>
      <c r="PH53" s="54"/>
      <c r="PI53" s="54"/>
      <c r="PJ53" s="54"/>
      <c r="PK53" s="54"/>
      <c r="PL53" s="54"/>
      <c r="PM53" s="590"/>
    </row>
    <row r="54" spans="2:429">
      <c r="B54" s="453">
        <f t="shared" si="1"/>
        <v>46055</v>
      </c>
      <c r="C54" s="214"/>
      <c r="F54" s="225"/>
      <c r="G54" s="23" t="s">
        <v>13924</v>
      </c>
      <c r="I54" s="220" t="s">
        <v>4690</v>
      </c>
      <c r="K54" s="236" t="s">
        <v>4691</v>
      </c>
      <c r="P54" s="488">
        <f>P53+7</f>
        <v>44459</v>
      </c>
      <c r="Q54" s="481">
        <f t="shared" ref="Q54:Q117" si="2">WEEKNUM(P54,21)</f>
        <v>38</v>
      </c>
      <c r="R54" s="489">
        <v>43832</v>
      </c>
      <c r="S54" s="490">
        <v>43574</v>
      </c>
      <c r="T54" s="493">
        <f>T53+1</f>
        <v>2</v>
      </c>
      <c r="U54" s="492" t="s">
        <v>4692</v>
      </c>
      <c r="V54" s="43">
        <v>101</v>
      </c>
      <c r="W54" s="34" t="s">
        <v>316</v>
      </c>
      <c r="X54" s="44">
        <v>160703</v>
      </c>
      <c r="Y54" s="34" t="s">
        <v>1447</v>
      </c>
      <c r="Z54" s="43" t="s">
        <v>318</v>
      </c>
      <c r="AA54" s="34" t="s">
        <v>578</v>
      </c>
      <c r="AB54" s="34" t="s">
        <v>283</v>
      </c>
      <c r="AC54" s="34" t="s">
        <v>1447</v>
      </c>
      <c r="AD54" s="44" t="s">
        <v>320</v>
      </c>
      <c r="AE54" s="44" t="s">
        <v>321</v>
      </c>
      <c r="AF54" s="43">
        <v>101</v>
      </c>
      <c r="AG54" s="34" t="s">
        <v>316</v>
      </c>
      <c r="AH54" s="34" t="s">
        <v>322</v>
      </c>
      <c r="AI54" s="43" t="s">
        <v>323</v>
      </c>
      <c r="AJ54" s="44" t="s">
        <v>324</v>
      </c>
      <c r="AK54" s="261">
        <v>4904861</v>
      </c>
      <c r="AL54" s="44" t="s">
        <v>283</v>
      </c>
      <c r="AM54" s="44" t="s">
        <v>325</v>
      </c>
      <c r="AN54" s="262">
        <v>258026700</v>
      </c>
      <c r="AO54" s="34"/>
      <c r="AP54" s="34"/>
      <c r="AQ54" s="34"/>
      <c r="AR54" s="34"/>
      <c r="AS54" s="34"/>
      <c r="AT54" s="44" t="s">
        <v>326</v>
      </c>
      <c r="AU54" s="44"/>
      <c r="AV54" s="477" t="str">
        <f t="array" ref="AV54">_xlfn.IFS(
LEFT(Tabelas!$AI54,1)="N","DN",
LEFT(Tabelas!$AI54,1)="C","DC",
LEFT(Tabelas!$AI54,1)="L","DL",
LEFT(Tabelas!$AI54,1)="A","DA",
LEFT(Tabelas!$AI54,1)="G","DG")</f>
        <v>DN</v>
      </c>
      <c r="AW54" s="34"/>
      <c r="AX54" s="34"/>
      <c r="AY54" s="34"/>
      <c r="AZ54" s="34"/>
      <c r="BA54" s="34"/>
      <c r="BB54" s="34"/>
      <c r="BC54" s="34"/>
      <c r="BD54" s="44">
        <v>160703</v>
      </c>
      <c r="BE54" s="34" t="s">
        <v>1447</v>
      </c>
      <c r="BF54" s="43" t="s">
        <v>318</v>
      </c>
      <c r="BG54" s="34" t="s">
        <v>578</v>
      </c>
      <c r="BH54" s="34" t="s">
        <v>283</v>
      </c>
      <c r="BI54" s="34" t="s">
        <v>1447</v>
      </c>
      <c r="BJ54" s="44" t="s">
        <v>320</v>
      </c>
      <c r="BK54" s="44" t="s">
        <v>321</v>
      </c>
      <c r="BL54" s="34"/>
      <c r="BM54" s="34"/>
      <c r="BN54" s="34"/>
      <c r="BO54" s="45" t="s">
        <v>58</v>
      </c>
      <c r="BP54" s="46" t="s">
        <v>350</v>
      </c>
      <c r="BQ54" s="47">
        <v>211</v>
      </c>
      <c r="BR54" s="48" t="s">
        <v>4559</v>
      </c>
      <c r="BS54" s="49">
        <v>271</v>
      </c>
      <c r="BT54" s="48" t="s">
        <v>4693</v>
      </c>
      <c r="BU54" s="46" t="s">
        <v>4694</v>
      </c>
      <c r="BV54" s="46" t="s">
        <v>4562</v>
      </c>
      <c r="BW54" s="46" t="s">
        <v>4695</v>
      </c>
      <c r="BX54" s="46" t="s">
        <v>4696</v>
      </c>
      <c r="BY54" s="46" t="s">
        <v>4697</v>
      </c>
      <c r="BZ54" s="46" t="s">
        <v>612</v>
      </c>
      <c r="CA54" s="46" t="s">
        <v>4698</v>
      </c>
      <c r="CB54" s="46" t="s">
        <v>4699</v>
      </c>
      <c r="CC54" s="49">
        <v>271</v>
      </c>
      <c r="CD54" s="48" t="s">
        <v>4693</v>
      </c>
      <c r="CE54" s="20"/>
      <c r="CF54" s="28"/>
      <c r="CG54" s="28"/>
      <c r="CH54" s="28"/>
      <c r="CI54" s="28"/>
      <c r="CJ54" s="28"/>
      <c r="CK54" s="28"/>
      <c r="CL54" s="28"/>
      <c r="CM54" s="28"/>
      <c r="CN54" s="28"/>
      <c r="CO54" s="28"/>
      <c r="CP54" s="28"/>
      <c r="CQ54" s="28"/>
      <c r="CR54" s="28"/>
      <c r="CS54" s="28"/>
      <c r="CT54" s="28"/>
      <c r="CU54" s="28"/>
      <c r="CV54" s="28"/>
      <c r="CW54" s="28"/>
      <c r="CX54" s="20"/>
      <c r="CY54" s="519" t="s">
        <v>4700</v>
      </c>
      <c r="CZ54" s="520" t="s">
        <v>4701</v>
      </c>
      <c r="DA54" s="595" t="str">
        <f t="shared" si="0"/>
        <v>05200 - EXTRAÇÃO DE LENHITE</v>
      </c>
      <c r="DC54" s="540">
        <v>503</v>
      </c>
      <c r="DD54" s="541" t="s">
        <v>439</v>
      </c>
      <c r="DE54" s="542" t="s">
        <v>273</v>
      </c>
      <c r="DF54" s="543">
        <v>0</v>
      </c>
      <c r="DG54" s="542" t="s">
        <v>350</v>
      </c>
      <c r="DH54" s="542"/>
      <c r="DI54" s="542" t="s">
        <v>351</v>
      </c>
      <c r="DJ54" s="542" t="s">
        <v>352</v>
      </c>
      <c r="DK54" s="542" t="s">
        <v>353</v>
      </c>
      <c r="DL54" s="544" t="s">
        <v>354</v>
      </c>
      <c r="DM54" s="664" t="s">
        <v>355</v>
      </c>
      <c r="DN54" s="544"/>
      <c r="DO54" s="544" t="s">
        <v>356</v>
      </c>
      <c r="DP54" s="545" t="s">
        <v>3850</v>
      </c>
      <c r="DQ54" s="545" t="s">
        <v>3851</v>
      </c>
      <c r="DR54" s="545" t="s">
        <v>3852</v>
      </c>
      <c r="DS54" s="545" t="s">
        <v>3853</v>
      </c>
      <c r="DT54" s="545" t="s">
        <v>3854</v>
      </c>
      <c r="DU54" s="545" t="s">
        <v>3855</v>
      </c>
      <c r="DV54" s="545" t="s">
        <v>3856</v>
      </c>
      <c r="DW54" s="542"/>
      <c r="DX54" s="542"/>
      <c r="DY54" s="542"/>
      <c r="DZ54" s="542"/>
      <c r="EA54" s="546">
        <v>46228</v>
      </c>
      <c r="EB54" s="547" t="s">
        <v>4365</v>
      </c>
      <c r="EC54" s="548" t="s">
        <v>4366</v>
      </c>
      <c r="ED54" s="548"/>
      <c r="EE54" s="548" t="s">
        <v>2741</v>
      </c>
      <c r="EF54" s="548">
        <v>4.5999999999999996</v>
      </c>
      <c r="EG54" s="548" t="s">
        <v>4367</v>
      </c>
      <c r="EH54" s="548">
        <v>47</v>
      </c>
      <c r="EI54" s="548">
        <v>124</v>
      </c>
      <c r="EJ54" s="548">
        <v>4</v>
      </c>
      <c r="EK54" s="548">
        <v>97.8</v>
      </c>
      <c r="EL54" s="549">
        <v>86.2</v>
      </c>
      <c r="EN54" s="571">
        <v>2259</v>
      </c>
      <c r="EO54" s="560" t="s">
        <v>4704</v>
      </c>
      <c r="EP54" s="560" t="s">
        <v>320</v>
      </c>
      <c r="EQ54" s="580">
        <v>100</v>
      </c>
      <c r="ER54" s="560" t="s">
        <v>4630</v>
      </c>
      <c r="ES54" s="567"/>
      <c r="EU54" s="23" t="s">
        <v>4705</v>
      </c>
      <c r="EW54" s="90" t="s">
        <v>398</v>
      </c>
      <c r="EX54" s="82" t="s">
        <v>4706</v>
      </c>
      <c r="EY54" s="80"/>
      <c r="EZ54" s="82"/>
      <c r="FA54" s="85" t="s">
        <v>488</v>
      </c>
      <c r="GD54" s="54" t="s">
        <v>4707</v>
      </c>
      <c r="OQ54" s="54"/>
      <c r="OR54" s="54"/>
      <c r="OS54" s="54"/>
      <c r="OT54" s="54"/>
      <c r="OU54" s="54"/>
      <c r="OV54" s="54"/>
      <c r="OW54" s="54"/>
      <c r="OX54" s="54"/>
      <c r="OY54" s="54"/>
      <c r="OZ54" s="54"/>
      <c r="PA54" s="54"/>
      <c r="PB54" s="54"/>
      <c r="PC54" s="54"/>
      <c r="PD54" s="54"/>
      <c r="PE54" s="54"/>
      <c r="PF54" s="54"/>
      <c r="PG54" s="54"/>
      <c r="PH54" s="54"/>
      <c r="PI54" s="54"/>
      <c r="PJ54" s="54"/>
      <c r="PK54" s="54"/>
      <c r="PL54" s="54"/>
      <c r="PM54" s="590"/>
    </row>
    <row r="55" spans="2:429">
      <c r="B55" s="453">
        <f t="shared" si="1"/>
        <v>46056</v>
      </c>
      <c r="C55" s="214"/>
      <c r="F55" s="225"/>
      <c r="G55" s="225" t="s">
        <v>13925</v>
      </c>
      <c r="I55" s="220" t="s">
        <v>4708</v>
      </c>
      <c r="K55" s="236" t="s">
        <v>4709</v>
      </c>
      <c r="P55" s="488">
        <f>P54+7</f>
        <v>44466</v>
      </c>
      <c r="Q55" s="481">
        <f t="shared" si="2"/>
        <v>39</v>
      </c>
      <c r="R55" s="489">
        <v>43833</v>
      </c>
      <c r="S55" s="490">
        <v>43576</v>
      </c>
      <c r="T55" s="493">
        <f t="shared" ref="T55:T64" si="3">T54+1</f>
        <v>3</v>
      </c>
      <c r="U55" s="492" t="s">
        <v>4710</v>
      </c>
      <c r="V55" s="43">
        <v>101</v>
      </c>
      <c r="W55" s="34" t="s">
        <v>316</v>
      </c>
      <c r="X55" s="44">
        <v>160745</v>
      </c>
      <c r="Y55" s="34" t="s">
        <v>4156</v>
      </c>
      <c r="Z55" s="43" t="s">
        <v>318</v>
      </c>
      <c r="AA55" s="34" t="s">
        <v>578</v>
      </c>
      <c r="AB55" s="34" t="s">
        <v>283</v>
      </c>
      <c r="AC55" s="34" t="s">
        <v>4156</v>
      </c>
      <c r="AD55" s="44" t="s">
        <v>320</v>
      </c>
      <c r="AE55" s="44" t="s">
        <v>321</v>
      </c>
      <c r="AF55" s="43">
        <v>101</v>
      </c>
      <c r="AG55" s="34" t="s">
        <v>316</v>
      </c>
      <c r="AH55" s="34" t="s">
        <v>322</v>
      </c>
      <c r="AI55" s="43" t="s">
        <v>323</v>
      </c>
      <c r="AJ55" s="44" t="s">
        <v>324</v>
      </c>
      <c r="AK55" s="261">
        <v>4904861</v>
      </c>
      <c r="AL55" s="44" t="s">
        <v>283</v>
      </c>
      <c r="AM55" s="44" t="s">
        <v>325</v>
      </c>
      <c r="AN55" s="262">
        <v>258026700</v>
      </c>
      <c r="AO55" s="34"/>
      <c r="AP55" s="34"/>
      <c r="AQ55" s="34"/>
      <c r="AR55" s="34"/>
      <c r="AS55" s="34"/>
      <c r="AT55" s="44" t="s">
        <v>326</v>
      </c>
      <c r="AU55" s="44"/>
      <c r="AV55" s="477" t="str">
        <f t="array" ref="AV55">_xlfn.IFS(
LEFT(Tabelas!$AI55,1)="N","DN",
LEFT(Tabelas!$AI55,1)="C","DC",
LEFT(Tabelas!$AI55,1)="L","DL",
LEFT(Tabelas!$AI55,1)="A","DA",
LEFT(Tabelas!$AI55,1)="G","DG")</f>
        <v>DN</v>
      </c>
      <c r="AW55" s="34"/>
      <c r="AX55" s="34"/>
      <c r="AY55" s="34"/>
      <c r="AZ55" s="34"/>
      <c r="BA55" s="34"/>
      <c r="BB55" s="34"/>
      <c r="BC55" s="34"/>
      <c r="BD55" s="44">
        <v>160745</v>
      </c>
      <c r="BE55" s="34" t="s">
        <v>4156</v>
      </c>
      <c r="BF55" s="43" t="s">
        <v>318</v>
      </c>
      <c r="BG55" s="34" t="s">
        <v>578</v>
      </c>
      <c r="BH55" s="34" t="s">
        <v>283</v>
      </c>
      <c r="BI55" s="34" t="s">
        <v>4156</v>
      </c>
      <c r="BJ55" s="44" t="s">
        <v>320</v>
      </c>
      <c r="BK55" s="44" t="s">
        <v>321</v>
      </c>
      <c r="BL55" s="34"/>
      <c r="BM55" s="34"/>
      <c r="BN55" s="34"/>
      <c r="BO55" s="57" t="s">
        <v>58</v>
      </c>
      <c r="BP55" s="58" t="s">
        <v>350</v>
      </c>
      <c r="BQ55" s="59">
        <v>207</v>
      </c>
      <c r="BR55" s="60" t="s">
        <v>4602</v>
      </c>
      <c r="BS55" s="61">
        <v>272</v>
      </c>
      <c r="BT55" s="60" t="s">
        <v>925</v>
      </c>
      <c r="BU55" s="58" t="s">
        <v>4711</v>
      </c>
      <c r="BV55" s="58" t="s">
        <v>4604</v>
      </c>
      <c r="BW55" s="58" t="s">
        <v>4712</v>
      </c>
      <c r="BX55" s="58" t="s">
        <v>4713</v>
      </c>
      <c r="BY55" s="58" t="s">
        <v>4714</v>
      </c>
      <c r="BZ55" s="58" t="s">
        <v>484</v>
      </c>
      <c r="CA55" s="58" t="s">
        <v>4715</v>
      </c>
      <c r="CB55" s="58" t="s">
        <v>4716</v>
      </c>
      <c r="CC55" s="61">
        <v>272</v>
      </c>
      <c r="CD55" s="60" t="s">
        <v>925</v>
      </c>
      <c r="CE55" s="20"/>
      <c r="CF55" s="28"/>
      <c r="CG55" s="28"/>
      <c r="CH55" s="28"/>
      <c r="CI55" s="28"/>
      <c r="CJ55" s="28"/>
      <c r="CK55" s="28"/>
      <c r="CL55" s="28"/>
      <c r="CM55" s="28"/>
      <c r="CN55" s="28"/>
      <c r="CO55" s="28"/>
      <c r="CP55" s="28"/>
      <c r="CQ55" s="28"/>
      <c r="CR55" s="28"/>
      <c r="CS55" s="28"/>
      <c r="CT55" s="28"/>
      <c r="CU55" s="28"/>
      <c r="CV55" s="28"/>
      <c r="CW55" s="28"/>
      <c r="CX55" s="20"/>
      <c r="CY55" s="519" t="s">
        <v>4717</v>
      </c>
      <c r="CZ55" s="520" t="s">
        <v>4718</v>
      </c>
      <c r="DA55" s="595" t="str">
        <f t="shared" si="0"/>
        <v>06100 - EXTRAÇÃO DE PETRÓLEO BRUTO</v>
      </c>
      <c r="DC55" s="550">
        <v>504</v>
      </c>
      <c r="DD55" s="541" t="s">
        <v>440</v>
      </c>
      <c r="DE55" s="542" t="s">
        <v>273</v>
      </c>
      <c r="DF55" s="543">
        <v>0</v>
      </c>
      <c r="DG55" s="542" t="s">
        <v>350</v>
      </c>
      <c r="DH55" s="542"/>
      <c r="DI55" s="542" t="s">
        <v>351</v>
      </c>
      <c r="DJ55" s="542" t="s">
        <v>352</v>
      </c>
      <c r="DK55" s="542" t="s">
        <v>353</v>
      </c>
      <c r="DL55" s="544" t="s">
        <v>354</v>
      </c>
      <c r="DM55" s="664" t="s">
        <v>355</v>
      </c>
      <c r="DN55" s="544"/>
      <c r="DO55" s="544" t="s">
        <v>356</v>
      </c>
      <c r="DP55" s="545" t="s">
        <v>4001</v>
      </c>
      <c r="DQ55" s="545" t="s">
        <v>4002</v>
      </c>
      <c r="DR55" s="545" t="s">
        <v>4245</v>
      </c>
      <c r="DS55" s="545" t="s">
        <v>4246</v>
      </c>
      <c r="DT55" s="545" t="s">
        <v>4247</v>
      </c>
      <c r="DU55" s="545" t="s">
        <v>4248</v>
      </c>
      <c r="DV55" s="545" t="s">
        <v>4249</v>
      </c>
      <c r="DW55" s="542"/>
      <c r="DX55" s="542"/>
      <c r="DY55" s="542"/>
      <c r="DZ55" s="542"/>
      <c r="EA55" s="546">
        <v>46174</v>
      </c>
      <c r="EB55" s="547" t="s">
        <v>4392</v>
      </c>
      <c r="EC55" s="548" t="s">
        <v>4057</v>
      </c>
      <c r="ED55" s="548"/>
      <c r="EE55" s="548">
        <v>950</v>
      </c>
      <c r="EF55" s="548">
        <v>5.8</v>
      </c>
      <c r="EG55" s="548" t="s">
        <v>4393</v>
      </c>
      <c r="EH55" s="548">
        <v>45</v>
      </c>
      <c r="EI55" s="548">
        <v>126.4</v>
      </c>
      <c r="EJ55" s="548">
        <v>4</v>
      </c>
      <c r="EK55" s="548">
        <v>95</v>
      </c>
      <c r="EL55" s="549">
        <v>78.400000000000006</v>
      </c>
      <c r="EN55" s="572">
        <v>2348</v>
      </c>
      <c r="EO55" s="561" t="s">
        <v>4720</v>
      </c>
      <c r="EP55" s="561" t="s">
        <v>320</v>
      </c>
      <c r="EQ55" s="576">
        <v>109</v>
      </c>
      <c r="ER55" s="561" t="s">
        <v>2409</v>
      </c>
      <c r="ES55" s="568" t="s">
        <v>4721</v>
      </c>
      <c r="EU55" s="23" t="s">
        <v>4722</v>
      </c>
      <c r="EW55" s="90" t="s">
        <v>399</v>
      </c>
      <c r="EX55" s="82" t="s">
        <v>4723</v>
      </c>
      <c r="EY55" s="80"/>
      <c r="EZ55" s="82"/>
      <c r="FA55" s="85" t="s">
        <v>345</v>
      </c>
      <c r="GD55" s="54" t="s">
        <v>4724</v>
      </c>
      <c r="OQ55" s="54"/>
      <c r="OR55" s="54"/>
      <c r="OS55" s="54"/>
      <c r="OT55" s="54"/>
      <c r="OU55" s="54"/>
      <c r="OV55" s="54"/>
      <c r="OW55" s="54"/>
      <c r="OX55" s="54"/>
      <c r="OY55" s="54"/>
      <c r="OZ55" s="54"/>
      <c r="PA55" s="54"/>
      <c r="PB55" s="54"/>
      <c r="PC55" s="54"/>
      <c r="PD55" s="54"/>
      <c r="PE55" s="54"/>
      <c r="PF55" s="54"/>
      <c r="PG55" s="54"/>
      <c r="PH55" s="54"/>
      <c r="PI55" s="54"/>
      <c r="PJ55" s="54"/>
      <c r="PK55" s="54"/>
      <c r="PL55" s="54"/>
      <c r="PM55" s="590"/>
    </row>
    <row r="56" spans="2:429" ht="15">
      <c r="B56" s="453">
        <f t="shared" si="1"/>
        <v>46057</v>
      </c>
      <c r="C56" s="214"/>
      <c r="F56" s="225"/>
      <c r="G56" s="225" t="s">
        <v>13926</v>
      </c>
      <c r="I56" s="220" t="s">
        <v>4725</v>
      </c>
      <c r="K56" s="236" t="s">
        <v>4726</v>
      </c>
      <c r="P56" s="494">
        <f t="shared" ref="P56:P119" si="4">P55+7</f>
        <v>44473</v>
      </c>
      <c r="Q56" s="482">
        <f t="shared" si="2"/>
        <v>40</v>
      </c>
      <c r="R56" s="489">
        <v>43834</v>
      </c>
      <c r="S56" s="490">
        <v>43580</v>
      </c>
      <c r="T56" s="493">
        <f t="shared" si="3"/>
        <v>4</v>
      </c>
      <c r="U56" s="492" t="s">
        <v>4727</v>
      </c>
      <c r="V56" s="43">
        <v>101</v>
      </c>
      <c r="W56" s="34" t="s">
        <v>316</v>
      </c>
      <c r="X56" s="44">
        <v>160746</v>
      </c>
      <c r="Y56" s="34" t="s">
        <v>4191</v>
      </c>
      <c r="Z56" s="43" t="s">
        <v>318</v>
      </c>
      <c r="AA56" s="34" t="s">
        <v>578</v>
      </c>
      <c r="AB56" s="34" t="s">
        <v>283</v>
      </c>
      <c r="AC56" s="34" t="s">
        <v>4191</v>
      </c>
      <c r="AD56" s="44" t="s">
        <v>320</v>
      </c>
      <c r="AE56" s="44" t="s">
        <v>321</v>
      </c>
      <c r="AF56" s="43">
        <v>101</v>
      </c>
      <c r="AG56" s="34" t="s">
        <v>316</v>
      </c>
      <c r="AH56" s="34" t="s">
        <v>322</v>
      </c>
      <c r="AI56" s="43" t="s">
        <v>323</v>
      </c>
      <c r="AJ56" s="44" t="s">
        <v>324</v>
      </c>
      <c r="AK56" s="261">
        <v>4904861</v>
      </c>
      <c r="AL56" s="44" t="s">
        <v>283</v>
      </c>
      <c r="AM56" s="44" t="s">
        <v>325</v>
      </c>
      <c r="AN56" s="262">
        <v>258026700</v>
      </c>
      <c r="AO56" s="34"/>
      <c r="AP56" s="34"/>
      <c r="AQ56" s="34"/>
      <c r="AR56" s="34"/>
      <c r="AS56" s="34"/>
      <c r="AT56" s="44" t="s">
        <v>326</v>
      </c>
      <c r="AU56" s="44"/>
      <c r="AV56" s="477" t="str">
        <f t="array" ref="AV56">_xlfn.IFS(
LEFT(Tabelas!$AI56,1)="N","DN",
LEFT(Tabelas!$AI56,1)="C","DC",
LEFT(Tabelas!$AI56,1)="L","DL",
LEFT(Tabelas!$AI56,1)="A","DA",
LEFT(Tabelas!$AI56,1)="G","DG")</f>
        <v>DN</v>
      </c>
      <c r="AW56" s="34"/>
      <c r="AX56" s="34"/>
      <c r="AY56" s="34"/>
      <c r="AZ56" s="34"/>
      <c r="BA56" s="34"/>
      <c r="BB56" s="34"/>
      <c r="BC56" s="34"/>
      <c r="BD56" s="44">
        <v>160746</v>
      </c>
      <c r="BE56" s="34" t="s">
        <v>4191</v>
      </c>
      <c r="BF56" s="43" t="s">
        <v>318</v>
      </c>
      <c r="BG56" s="34" t="s">
        <v>578</v>
      </c>
      <c r="BH56" s="34" t="s">
        <v>283</v>
      </c>
      <c r="BI56" s="34" t="s">
        <v>4191</v>
      </c>
      <c r="BJ56" s="44" t="s">
        <v>320</v>
      </c>
      <c r="BK56" s="44" t="s">
        <v>321</v>
      </c>
      <c r="BL56" s="34"/>
      <c r="BM56" s="34"/>
      <c r="BN56" s="34"/>
      <c r="BO56" s="45" t="s">
        <v>58</v>
      </c>
      <c r="BP56" s="46" t="s">
        <v>350</v>
      </c>
      <c r="BQ56" s="47">
        <v>203</v>
      </c>
      <c r="BR56" s="48" t="s">
        <v>4621</v>
      </c>
      <c r="BS56" s="49">
        <v>273</v>
      </c>
      <c r="BT56" s="48" t="s">
        <v>4728</v>
      </c>
      <c r="BU56" s="46" t="s">
        <v>4729</v>
      </c>
      <c r="BV56" s="46" t="s">
        <v>3250</v>
      </c>
      <c r="BW56" s="46" t="s">
        <v>4730</v>
      </c>
      <c r="BX56" s="46" t="s">
        <v>4731</v>
      </c>
      <c r="BY56" s="46" t="s">
        <v>4732</v>
      </c>
      <c r="BZ56" s="46" t="s">
        <v>28</v>
      </c>
      <c r="CA56" s="46" t="s">
        <v>4733</v>
      </c>
      <c r="CB56" s="46" t="s">
        <v>4734</v>
      </c>
      <c r="CC56" s="49">
        <v>273</v>
      </c>
      <c r="CD56" s="48" t="s">
        <v>4728</v>
      </c>
      <c r="CE56" s="20"/>
      <c r="CF56" s="28"/>
      <c r="CG56" s="28"/>
      <c r="CH56" s="28"/>
      <c r="CI56" s="28"/>
      <c r="CJ56" s="28"/>
      <c r="CK56" s="28"/>
      <c r="CL56" s="28"/>
      <c r="CM56" s="28"/>
      <c r="CN56" s="28"/>
      <c r="CO56" s="28"/>
      <c r="CP56" s="28"/>
      <c r="CQ56" s="28"/>
      <c r="CR56" s="28"/>
      <c r="CS56" s="28"/>
      <c r="CT56" s="28"/>
      <c r="CU56" s="28"/>
      <c r="CV56" s="28"/>
      <c r="CW56" s="28"/>
      <c r="CX56" s="20"/>
      <c r="CY56" s="519" t="s">
        <v>4735</v>
      </c>
      <c r="CZ56" s="520" t="s">
        <v>4736</v>
      </c>
      <c r="DA56" s="595" t="str">
        <f t="shared" si="0"/>
        <v>06200 - EXTRAÇÃO DE GÁS NATURAL</v>
      </c>
      <c r="DC56" s="739" t="s">
        <v>13964</v>
      </c>
      <c r="DD56" s="743" t="s">
        <v>467</v>
      </c>
      <c r="DE56" s="745" t="s">
        <v>275</v>
      </c>
      <c r="DF56" s="745"/>
      <c r="DG56" s="745" t="s">
        <v>370</v>
      </c>
      <c r="DH56" s="745"/>
      <c r="DI56" s="745" t="s">
        <v>13957</v>
      </c>
      <c r="DJ56" s="745" t="s">
        <v>13958</v>
      </c>
      <c r="DK56" s="745" t="s">
        <v>13959</v>
      </c>
      <c r="DL56" s="745" t="s">
        <v>13960</v>
      </c>
      <c r="DM56" s="664" t="s">
        <v>13961</v>
      </c>
      <c r="DN56" s="745"/>
      <c r="DO56" s="745"/>
      <c r="DP56" s="745"/>
      <c r="DQ56" s="745"/>
      <c r="DR56" s="745"/>
      <c r="DS56" s="745"/>
      <c r="DT56" s="745"/>
      <c r="DU56" s="745"/>
      <c r="DV56" s="745"/>
      <c r="DW56" s="745"/>
      <c r="DX56" s="745"/>
      <c r="DY56" s="745"/>
      <c r="DZ56" s="745"/>
      <c r="EA56" s="745"/>
      <c r="EB56" s="745"/>
      <c r="EC56" s="745"/>
      <c r="ED56" s="745"/>
      <c r="EE56" s="745"/>
      <c r="EF56" s="745"/>
      <c r="EG56" s="745"/>
      <c r="EH56" s="745"/>
      <c r="EI56" s="745"/>
      <c r="EJ56" s="745"/>
      <c r="EK56" s="745"/>
      <c r="EL56" s="753"/>
      <c r="EN56" s="572">
        <v>2380</v>
      </c>
      <c r="EO56" s="561" t="s">
        <v>4739</v>
      </c>
      <c r="EP56" s="561" t="s">
        <v>320</v>
      </c>
      <c r="EQ56" s="576">
        <v>110</v>
      </c>
      <c r="ER56" s="561" t="s">
        <v>2579</v>
      </c>
      <c r="ES56" s="568" t="s">
        <v>4740</v>
      </c>
      <c r="EU56" s="23" t="s">
        <v>4741</v>
      </c>
      <c r="EW56" s="90" t="s">
        <v>400</v>
      </c>
      <c r="EX56" s="82" t="s">
        <v>4742</v>
      </c>
      <c r="EY56" s="80"/>
      <c r="EZ56" s="82"/>
      <c r="FA56" s="85" t="s">
        <v>336</v>
      </c>
      <c r="GD56" s="54" t="s">
        <v>4743</v>
      </c>
      <c r="OQ56" s="54"/>
      <c r="OR56" s="54"/>
      <c r="OS56" s="54"/>
      <c r="OT56" s="54"/>
      <c r="OU56" s="54"/>
      <c r="OV56" s="54"/>
      <c r="OW56" s="54"/>
      <c r="OX56" s="54"/>
      <c r="OY56" s="54"/>
      <c r="OZ56" s="54"/>
      <c r="PA56" s="54"/>
      <c r="PB56" s="54"/>
      <c r="PC56" s="54"/>
      <c r="PD56" s="54"/>
      <c r="PE56" s="54"/>
      <c r="PF56" s="54"/>
      <c r="PG56" s="54"/>
      <c r="PH56" s="54"/>
      <c r="PI56" s="54"/>
      <c r="PJ56" s="54"/>
      <c r="PK56" s="54"/>
      <c r="PL56" s="54"/>
      <c r="PM56" s="590"/>
    </row>
    <row r="57" spans="2:429">
      <c r="B57" s="453">
        <f t="shared" si="1"/>
        <v>46058</v>
      </c>
      <c r="C57" s="214"/>
      <c r="F57" s="225"/>
      <c r="G57" s="225" t="s">
        <v>13927</v>
      </c>
      <c r="I57" s="220" t="s">
        <v>4744</v>
      </c>
      <c r="K57" s="236" t="s">
        <v>4745</v>
      </c>
      <c r="P57" s="488">
        <f t="shared" si="4"/>
        <v>44480</v>
      </c>
      <c r="Q57" s="481">
        <f t="shared" si="2"/>
        <v>41</v>
      </c>
      <c r="R57" s="489">
        <v>43835</v>
      </c>
      <c r="S57" s="490">
        <v>43586</v>
      </c>
      <c r="T57" s="493">
        <f t="shared" si="3"/>
        <v>5</v>
      </c>
      <c r="U57" s="492" t="s">
        <v>4746</v>
      </c>
      <c r="V57" s="43">
        <v>101</v>
      </c>
      <c r="W57" s="34" t="s">
        <v>316</v>
      </c>
      <c r="X57" s="44">
        <v>160750</v>
      </c>
      <c r="Y57" s="34" t="s">
        <v>4265</v>
      </c>
      <c r="Z57" s="43" t="s">
        <v>318</v>
      </c>
      <c r="AA57" s="34" t="s">
        <v>578</v>
      </c>
      <c r="AB57" s="34" t="s">
        <v>283</v>
      </c>
      <c r="AC57" s="34" t="s">
        <v>4265</v>
      </c>
      <c r="AD57" s="44" t="s">
        <v>320</v>
      </c>
      <c r="AE57" s="44" t="s">
        <v>321</v>
      </c>
      <c r="AF57" s="43">
        <v>101</v>
      </c>
      <c r="AG57" s="34" t="s">
        <v>316</v>
      </c>
      <c r="AH57" s="34" t="s">
        <v>322</v>
      </c>
      <c r="AI57" s="43" t="s">
        <v>323</v>
      </c>
      <c r="AJ57" s="44" t="s">
        <v>324</v>
      </c>
      <c r="AK57" s="261">
        <v>4904861</v>
      </c>
      <c r="AL57" s="44" t="s">
        <v>283</v>
      </c>
      <c r="AM57" s="44" t="s">
        <v>325</v>
      </c>
      <c r="AN57" s="262">
        <v>258026700</v>
      </c>
      <c r="AO57" s="34"/>
      <c r="AP57" s="34"/>
      <c r="AQ57" s="34"/>
      <c r="AR57" s="34"/>
      <c r="AS57" s="34"/>
      <c r="AT57" s="44" t="s">
        <v>326</v>
      </c>
      <c r="AU57" s="44"/>
      <c r="AV57" s="477" t="str">
        <f t="array" ref="AV57">_xlfn.IFS(
LEFT(Tabelas!$AI57,1)="N","DN",
LEFT(Tabelas!$AI57,1)="C","DC",
LEFT(Tabelas!$AI57,1)="L","DL",
LEFT(Tabelas!$AI57,1)="A","DA",
LEFT(Tabelas!$AI57,1)="G","DG")</f>
        <v>DN</v>
      </c>
      <c r="AW57" s="34"/>
      <c r="AX57" s="34"/>
      <c r="AY57" s="34"/>
      <c r="AZ57" s="34"/>
      <c r="BA57" s="34"/>
      <c r="BB57" s="34"/>
      <c r="BC57" s="34"/>
      <c r="BD57" s="44">
        <v>160750</v>
      </c>
      <c r="BE57" s="34" t="s">
        <v>4265</v>
      </c>
      <c r="BF57" s="43" t="s">
        <v>318</v>
      </c>
      <c r="BG57" s="34" t="s">
        <v>578</v>
      </c>
      <c r="BH57" s="34" t="s">
        <v>283</v>
      </c>
      <c r="BI57" s="34" t="s">
        <v>4265</v>
      </c>
      <c r="BJ57" s="44" t="s">
        <v>320</v>
      </c>
      <c r="BK57" s="44" t="s">
        <v>321</v>
      </c>
      <c r="BL57" s="34"/>
      <c r="BM57" s="34"/>
      <c r="BN57" s="34"/>
      <c r="BO57" s="45" t="s">
        <v>58</v>
      </c>
      <c r="BP57" s="46" t="s">
        <v>350</v>
      </c>
      <c r="BQ57" s="47">
        <v>207</v>
      </c>
      <c r="BR57" s="48" t="s">
        <v>4602</v>
      </c>
      <c r="BS57" s="49">
        <v>274</v>
      </c>
      <c r="BT57" s="48" t="s">
        <v>4747</v>
      </c>
      <c r="BU57" s="46" t="s">
        <v>4748</v>
      </c>
      <c r="BV57" s="46" t="s">
        <v>4604</v>
      </c>
      <c r="BW57" s="46" t="s">
        <v>4749</v>
      </c>
      <c r="BX57" s="46" t="s">
        <v>4750</v>
      </c>
      <c r="BY57" s="46" t="s">
        <v>4751</v>
      </c>
      <c r="BZ57" s="46" t="s">
        <v>482</v>
      </c>
      <c r="CA57" s="46" t="s">
        <v>4752</v>
      </c>
      <c r="CB57" s="46" t="s">
        <v>4753</v>
      </c>
      <c r="CC57" s="49">
        <v>274</v>
      </c>
      <c r="CD57" s="48" t="s">
        <v>4747</v>
      </c>
      <c r="CE57" s="20"/>
      <c r="CF57" s="28"/>
      <c r="CG57" s="28"/>
      <c r="CH57" s="28"/>
      <c r="CI57" s="28"/>
      <c r="CJ57" s="28"/>
      <c r="CK57" s="28"/>
      <c r="CL57" s="28"/>
      <c r="CM57" s="28"/>
      <c r="CN57" s="28"/>
      <c r="CO57" s="28"/>
      <c r="CP57" s="28"/>
      <c r="CQ57" s="28"/>
      <c r="CR57" s="28"/>
      <c r="CS57" s="28"/>
      <c r="CT57" s="28"/>
      <c r="CU57" s="28"/>
      <c r="CV57" s="28"/>
      <c r="CW57" s="28"/>
      <c r="CX57" s="20"/>
      <c r="CY57" s="519" t="s">
        <v>4754</v>
      </c>
      <c r="CZ57" s="520" t="s">
        <v>4755</v>
      </c>
      <c r="DA57" s="595" t="str">
        <f t="shared" si="0"/>
        <v>07100 - EXTRAÇÃO DE MINÉRIOS DE FERRO</v>
      </c>
      <c r="DC57" s="540">
        <v>605</v>
      </c>
      <c r="DD57" s="541" t="s">
        <v>441</v>
      </c>
      <c r="DE57" s="542" t="s">
        <v>273</v>
      </c>
      <c r="DF57" s="543">
        <v>0</v>
      </c>
      <c r="DG57" s="542" t="s">
        <v>350</v>
      </c>
      <c r="DH57" s="542"/>
      <c r="DI57" s="542" t="s">
        <v>351</v>
      </c>
      <c r="DJ57" s="542" t="s">
        <v>352</v>
      </c>
      <c r="DK57" s="542" t="s">
        <v>353</v>
      </c>
      <c r="DL57" s="544" t="s">
        <v>354</v>
      </c>
      <c r="DM57" s="664" t="s">
        <v>355</v>
      </c>
      <c r="DN57" s="544"/>
      <c r="DO57" s="544" t="s">
        <v>356</v>
      </c>
      <c r="DP57" s="545" t="s">
        <v>3850</v>
      </c>
      <c r="DQ57" s="545" t="s">
        <v>3851</v>
      </c>
      <c r="DR57" s="545" t="s">
        <v>3852</v>
      </c>
      <c r="DS57" s="545" t="s">
        <v>3853</v>
      </c>
      <c r="DT57" s="545" t="s">
        <v>3854</v>
      </c>
      <c r="DU57" s="545" t="s">
        <v>3855</v>
      </c>
      <c r="DV57" s="545" t="s">
        <v>3856</v>
      </c>
      <c r="DW57" s="542"/>
      <c r="DX57" s="542"/>
      <c r="DY57" s="542"/>
      <c r="DZ57" s="542"/>
      <c r="EA57" s="546">
        <v>46273</v>
      </c>
      <c r="EB57" s="547" t="s">
        <v>4415</v>
      </c>
      <c r="EC57" s="548" t="s">
        <v>4416</v>
      </c>
      <c r="ED57" s="548"/>
      <c r="EE57" s="548" t="s">
        <v>2425</v>
      </c>
      <c r="EF57" s="548">
        <v>5.5</v>
      </c>
      <c r="EG57" s="548" t="s">
        <v>1242</v>
      </c>
      <c r="EH57" s="548">
        <v>46.4</v>
      </c>
      <c r="EI57" s="548">
        <v>229</v>
      </c>
      <c r="EJ57" s="548">
        <v>11</v>
      </c>
      <c r="EK57" s="548">
        <v>107.3</v>
      </c>
      <c r="EL57" s="549">
        <v>81.5</v>
      </c>
      <c r="EN57" s="572">
        <v>2429</v>
      </c>
      <c r="EO57" s="561" t="s">
        <v>4759</v>
      </c>
      <c r="EP57" s="561" t="s">
        <v>350</v>
      </c>
      <c r="EQ57" s="576">
        <v>230</v>
      </c>
      <c r="ER57" s="561" t="s">
        <v>4639</v>
      </c>
      <c r="ES57" s="568" t="s">
        <v>4760</v>
      </c>
      <c r="EU57" s="23" t="s">
        <v>4761</v>
      </c>
      <c r="EW57" s="90" t="s">
        <v>401</v>
      </c>
      <c r="EX57" s="82" t="s">
        <v>4762</v>
      </c>
      <c r="EY57" s="80"/>
      <c r="EZ57" s="82"/>
      <c r="FA57" s="85" t="s">
        <v>347</v>
      </c>
      <c r="GD57" s="54" t="s">
        <v>4763</v>
      </c>
      <c r="OQ57" s="54"/>
      <c r="OR57" s="54"/>
      <c r="OS57" s="54"/>
      <c r="OT57" s="54"/>
      <c r="OU57" s="54"/>
      <c r="OV57" s="54"/>
      <c r="OW57" s="54"/>
      <c r="OX57" s="54"/>
      <c r="OY57" s="54"/>
      <c r="OZ57" s="54"/>
      <c r="PA57" s="54"/>
      <c r="PB57" s="54"/>
      <c r="PC57" s="54"/>
      <c r="PD57" s="54"/>
      <c r="PE57" s="54"/>
      <c r="PF57" s="54"/>
      <c r="PG57" s="54"/>
      <c r="PH57" s="54"/>
      <c r="PI57" s="54"/>
      <c r="PJ57" s="54"/>
      <c r="PK57" s="54"/>
      <c r="PL57" s="54"/>
      <c r="PM57" s="590"/>
    </row>
    <row r="58" spans="2:429">
      <c r="B58" s="453">
        <f t="shared" si="1"/>
        <v>46059</v>
      </c>
      <c r="C58" s="214"/>
      <c r="F58" s="225"/>
      <c r="G58" s="225" t="s">
        <v>13928</v>
      </c>
      <c r="I58" s="220" t="s">
        <v>4764</v>
      </c>
      <c r="K58" s="236" t="s">
        <v>4765</v>
      </c>
      <c r="P58" s="488">
        <f t="shared" si="4"/>
        <v>44487</v>
      </c>
      <c r="Q58" s="481">
        <f t="shared" si="2"/>
        <v>42</v>
      </c>
      <c r="R58" s="489">
        <v>43836</v>
      </c>
      <c r="S58" s="490">
        <v>43626</v>
      </c>
      <c r="T58" s="493">
        <f t="shared" si="3"/>
        <v>6</v>
      </c>
      <c r="U58" s="492" t="s">
        <v>4766</v>
      </c>
      <c r="V58" s="43">
        <v>101</v>
      </c>
      <c r="W58" s="34" t="s">
        <v>316</v>
      </c>
      <c r="X58" s="44">
        <v>160901</v>
      </c>
      <c r="Y58" s="34" t="s">
        <v>1175</v>
      </c>
      <c r="Z58" s="43" t="s">
        <v>318</v>
      </c>
      <c r="AA58" s="34" t="s">
        <v>283</v>
      </c>
      <c r="AB58" s="34" t="s">
        <v>283</v>
      </c>
      <c r="AC58" s="34" t="s">
        <v>1175</v>
      </c>
      <c r="AD58" s="44" t="s">
        <v>320</v>
      </c>
      <c r="AE58" s="44" t="s">
        <v>321</v>
      </c>
      <c r="AF58" s="43">
        <v>101</v>
      </c>
      <c r="AG58" s="34" t="s">
        <v>316</v>
      </c>
      <c r="AH58" s="34" t="s">
        <v>322</v>
      </c>
      <c r="AI58" s="43" t="s">
        <v>323</v>
      </c>
      <c r="AJ58" s="44" t="s">
        <v>324</v>
      </c>
      <c r="AK58" s="261">
        <v>4904861</v>
      </c>
      <c r="AL58" s="44" t="s">
        <v>283</v>
      </c>
      <c r="AM58" s="44" t="s">
        <v>325</v>
      </c>
      <c r="AN58" s="262">
        <v>258026700</v>
      </c>
      <c r="AO58" s="34"/>
      <c r="AP58" s="34"/>
      <c r="AQ58" s="34"/>
      <c r="AR58" s="34"/>
      <c r="AS58" s="34"/>
      <c r="AT58" s="44" t="s">
        <v>326</v>
      </c>
      <c r="AU58" s="44"/>
      <c r="AV58" s="477" t="str">
        <f t="array" ref="AV58">_xlfn.IFS(
LEFT(Tabelas!$AI58,1)="N","DN",
LEFT(Tabelas!$AI58,1)="C","DC",
LEFT(Tabelas!$AI58,1)="L","DL",
LEFT(Tabelas!$AI58,1)="A","DA",
LEFT(Tabelas!$AI58,1)="G","DG")</f>
        <v>DN</v>
      </c>
      <c r="AW58" s="34"/>
      <c r="AX58" s="34"/>
      <c r="AY58" s="34"/>
      <c r="AZ58" s="34"/>
      <c r="BA58" s="34"/>
      <c r="BB58" s="34"/>
      <c r="BC58" s="34"/>
      <c r="BD58" s="44">
        <v>160901</v>
      </c>
      <c r="BE58" s="34" t="s">
        <v>1175</v>
      </c>
      <c r="BF58" s="43" t="s">
        <v>318</v>
      </c>
      <c r="BG58" s="34" t="s">
        <v>283</v>
      </c>
      <c r="BH58" s="34" t="s">
        <v>283</v>
      </c>
      <c r="BI58" s="34" t="s">
        <v>1175</v>
      </c>
      <c r="BJ58" s="44" t="s">
        <v>320</v>
      </c>
      <c r="BK58" s="44" t="s">
        <v>321</v>
      </c>
      <c r="BL58" s="34"/>
      <c r="BM58" s="34"/>
      <c r="BN58" s="34"/>
      <c r="BO58" s="57" t="s">
        <v>58</v>
      </c>
      <c r="BP58" s="58" t="s">
        <v>350</v>
      </c>
      <c r="BQ58" s="59">
        <v>205</v>
      </c>
      <c r="BR58" s="60" t="s">
        <v>4523</v>
      </c>
      <c r="BS58" s="61">
        <v>292</v>
      </c>
      <c r="BT58" s="60" t="s">
        <v>3427</v>
      </c>
      <c r="BU58" s="58" t="s">
        <v>4767</v>
      </c>
      <c r="BV58" s="58" t="s">
        <v>1784</v>
      </c>
      <c r="BW58" s="58" t="s">
        <v>4768</v>
      </c>
      <c r="BX58" s="58" t="s">
        <v>4525</v>
      </c>
      <c r="BY58" s="58" t="s">
        <v>4769</v>
      </c>
      <c r="BZ58" s="58" t="s">
        <v>277</v>
      </c>
      <c r="CA58" s="58" t="s">
        <v>4770</v>
      </c>
      <c r="CB58" s="58" t="s">
        <v>4771</v>
      </c>
      <c r="CC58" s="61">
        <v>292</v>
      </c>
      <c r="CD58" s="60" t="s">
        <v>3427</v>
      </c>
      <c r="CE58" s="20"/>
      <c r="CF58" s="28"/>
      <c r="CG58" s="28"/>
      <c r="CH58" s="28"/>
      <c r="CI58" s="28"/>
      <c r="CJ58" s="28"/>
      <c r="CK58" s="28"/>
      <c r="CL58" s="28"/>
      <c r="CM58" s="28"/>
      <c r="CN58" s="28"/>
      <c r="CO58" s="28"/>
      <c r="CP58" s="28"/>
      <c r="CQ58" s="28"/>
      <c r="CR58" s="28"/>
      <c r="CS58" s="28"/>
      <c r="CT58" s="28"/>
      <c r="CU58" s="28"/>
      <c r="CV58" s="28"/>
      <c r="CW58" s="28"/>
      <c r="CX58" s="20"/>
      <c r="CY58" s="519" t="s">
        <v>4772</v>
      </c>
      <c r="CZ58" s="520" t="s">
        <v>4773</v>
      </c>
      <c r="DA58" s="595" t="str">
        <f t="shared" si="0"/>
        <v>07210 - EXTRAÇÃO DE MINÉRIOS DE URÂNIO E DE TÓRIO</v>
      </c>
      <c r="DC58" s="739" t="s">
        <v>13964</v>
      </c>
      <c r="DD58" s="743" t="s">
        <v>599</v>
      </c>
      <c r="DE58" s="745" t="s">
        <v>285</v>
      </c>
      <c r="DF58" s="745"/>
      <c r="DG58" s="542" t="s">
        <v>350</v>
      </c>
      <c r="DH58" s="542"/>
      <c r="DI58" s="542" t="s">
        <v>351</v>
      </c>
      <c r="DJ58" s="542" t="s">
        <v>352</v>
      </c>
      <c r="DK58" s="542" t="s">
        <v>353</v>
      </c>
      <c r="DL58" s="544" t="s">
        <v>354</v>
      </c>
      <c r="DM58" s="664" t="s">
        <v>355</v>
      </c>
      <c r="DN58" s="745"/>
      <c r="DO58" s="745"/>
      <c r="DP58" s="745"/>
      <c r="DQ58" s="745"/>
      <c r="DR58" s="745"/>
      <c r="DS58" s="745"/>
      <c r="DT58" s="745"/>
      <c r="DU58" s="745"/>
      <c r="DV58" s="745"/>
      <c r="DW58" s="745"/>
      <c r="DX58" s="745"/>
      <c r="DY58" s="745"/>
      <c r="DZ58" s="745"/>
      <c r="EA58" s="745"/>
      <c r="EB58" s="745"/>
      <c r="EC58" s="745"/>
      <c r="ED58" s="745"/>
      <c r="EE58" s="745"/>
      <c r="EF58" s="745"/>
      <c r="EG58" s="745"/>
      <c r="EH58" s="745"/>
      <c r="EI58" s="745"/>
      <c r="EJ58" s="745"/>
      <c r="EK58" s="745"/>
      <c r="EL58" s="753"/>
      <c r="EN58" s="571">
        <v>2437</v>
      </c>
      <c r="EO58" s="560" t="s">
        <v>4776</v>
      </c>
      <c r="EP58" s="560" t="s">
        <v>320</v>
      </c>
      <c r="EQ58" s="580">
        <v>162</v>
      </c>
      <c r="ER58" s="560" t="s">
        <v>3781</v>
      </c>
      <c r="ES58" s="567" t="s">
        <v>4777</v>
      </c>
      <c r="EU58" s="23" t="s">
        <v>4778</v>
      </c>
      <c r="EW58" s="90" t="s">
        <v>402</v>
      </c>
      <c r="EX58" s="82" t="s">
        <v>4779</v>
      </c>
      <c r="EY58" s="80"/>
      <c r="EZ58" s="82"/>
      <c r="FA58" s="85" t="s">
        <v>376</v>
      </c>
      <c r="GD58" s="54" t="s">
        <v>4780</v>
      </c>
      <c r="OQ58" s="54"/>
      <c r="OR58" s="54"/>
      <c r="OS58" s="54"/>
      <c r="OT58" s="54"/>
      <c r="OU58" s="54"/>
      <c r="OV58" s="54"/>
      <c r="OW58" s="54"/>
      <c r="OX58" s="54"/>
      <c r="OY58" s="54"/>
      <c r="OZ58" s="54"/>
      <c r="PA58" s="54"/>
      <c r="PB58" s="54"/>
      <c r="PC58" s="54"/>
      <c r="PD58" s="54"/>
      <c r="PE58" s="54"/>
      <c r="PF58" s="54"/>
      <c r="PG58" s="54"/>
      <c r="PH58" s="54"/>
      <c r="PI58" s="54"/>
      <c r="PJ58" s="54"/>
      <c r="PK58" s="54"/>
      <c r="PL58" s="54"/>
      <c r="PM58" s="590"/>
    </row>
    <row r="59" spans="2:429">
      <c r="B59" s="453">
        <f t="shared" si="1"/>
        <v>46060</v>
      </c>
      <c r="C59" s="214"/>
      <c r="F59" s="225"/>
      <c r="G59" s="225" t="s">
        <v>13929</v>
      </c>
      <c r="I59" s="220" t="s">
        <v>3894</v>
      </c>
      <c r="K59" s="236" t="s">
        <v>4781</v>
      </c>
      <c r="P59" s="488">
        <f t="shared" si="4"/>
        <v>44494</v>
      </c>
      <c r="Q59" s="481">
        <f t="shared" si="2"/>
        <v>43</v>
      </c>
      <c r="R59" s="489">
        <v>43837</v>
      </c>
      <c r="S59" s="490">
        <v>43636</v>
      </c>
      <c r="T59" s="493">
        <f t="shared" si="3"/>
        <v>7</v>
      </c>
      <c r="U59" s="492" t="s">
        <v>4782</v>
      </c>
      <c r="V59" s="43">
        <v>101</v>
      </c>
      <c r="W59" s="34" t="s">
        <v>316</v>
      </c>
      <c r="X59" s="44">
        <v>160902</v>
      </c>
      <c r="Y59" s="34" t="s">
        <v>1449</v>
      </c>
      <c r="Z59" s="43" t="s">
        <v>318</v>
      </c>
      <c r="AA59" s="34" t="s">
        <v>283</v>
      </c>
      <c r="AB59" s="34" t="s">
        <v>283</v>
      </c>
      <c r="AC59" s="34" t="s">
        <v>1449</v>
      </c>
      <c r="AD59" s="44" t="s">
        <v>320</v>
      </c>
      <c r="AE59" s="44" t="s">
        <v>321</v>
      </c>
      <c r="AF59" s="43">
        <v>101</v>
      </c>
      <c r="AG59" s="34" t="s">
        <v>316</v>
      </c>
      <c r="AH59" s="34" t="s">
        <v>322</v>
      </c>
      <c r="AI59" s="43" t="s">
        <v>323</v>
      </c>
      <c r="AJ59" s="44" t="s">
        <v>324</v>
      </c>
      <c r="AK59" s="261">
        <v>4904861</v>
      </c>
      <c r="AL59" s="44" t="s">
        <v>283</v>
      </c>
      <c r="AM59" s="44" t="s">
        <v>325</v>
      </c>
      <c r="AN59" s="262">
        <v>258026700</v>
      </c>
      <c r="AO59" s="34"/>
      <c r="AP59" s="34"/>
      <c r="AQ59" s="34"/>
      <c r="AR59" s="34"/>
      <c r="AS59" s="34"/>
      <c r="AT59" s="44" t="s">
        <v>326</v>
      </c>
      <c r="AU59" s="44"/>
      <c r="AV59" s="477" t="str">
        <f t="array" ref="AV59">_xlfn.IFS(
LEFT(Tabelas!$AI59,1)="N","DN",
LEFT(Tabelas!$AI59,1)="C","DC",
LEFT(Tabelas!$AI59,1)="L","DL",
LEFT(Tabelas!$AI59,1)="A","DA",
LEFT(Tabelas!$AI59,1)="G","DG")</f>
        <v>DN</v>
      </c>
      <c r="AW59" s="34"/>
      <c r="AX59" s="34"/>
      <c r="AY59" s="34"/>
      <c r="AZ59" s="34"/>
      <c r="BA59" s="34"/>
      <c r="BB59" s="34"/>
      <c r="BC59" s="34"/>
      <c r="BD59" s="44">
        <v>160902</v>
      </c>
      <c r="BE59" s="34" t="s">
        <v>1449</v>
      </c>
      <c r="BF59" s="43" t="s">
        <v>318</v>
      </c>
      <c r="BG59" s="34" t="s">
        <v>283</v>
      </c>
      <c r="BH59" s="34" t="s">
        <v>283</v>
      </c>
      <c r="BI59" s="34" t="s">
        <v>1449</v>
      </c>
      <c r="BJ59" s="44" t="s">
        <v>320</v>
      </c>
      <c r="BK59" s="44" t="s">
        <v>321</v>
      </c>
      <c r="BL59" s="34"/>
      <c r="BM59" s="34"/>
      <c r="BN59" s="34"/>
      <c r="BO59" s="57" t="s">
        <v>58</v>
      </c>
      <c r="BP59" s="58" t="s">
        <v>350</v>
      </c>
      <c r="BQ59" s="59">
        <v>204</v>
      </c>
      <c r="BR59" s="60" t="s">
        <v>4408</v>
      </c>
      <c r="BS59" s="61">
        <v>293</v>
      </c>
      <c r="BT59" s="60" t="s">
        <v>2211</v>
      </c>
      <c r="BU59" s="58" t="s">
        <v>4783</v>
      </c>
      <c r="BV59" s="58" t="s">
        <v>2234</v>
      </c>
      <c r="BW59" s="58" t="s">
        <v>2236</v>
      </c>
      <c r="BX59" s="58" t="s">
        <v>4410</v>
      </c>
      <c r="BY59" s="58" t="s">
        <v>4411</v>
      </c>
      <c r="BZ59" s="58" t="s">
        <v>268</v>
      </c>
      <c r="CA59" s="58" t="s">
        <v>4412</v>
      </c>
      <c r="CB59" s="58" t="s">
        <v>4784</v>
      </c>
      <c r="CC59" s="61">
        <v>293</v>
      </c>
      <c r="CD59" s="60" t="s">
        <v>2211</v>
      </c>
      <c r="CE59" s="20"/>
      <c r="CF59" s="28"/>
      <c r="CG59" s="28"/>
      <c r="CH59" s="28"/>
      <c r="CI59" s="28"/>
      <c r="CJ59" s="28"/>
      <c r="CK59" s="28"/>
      <c r="CL59" s="28"/>
      <c r="CM59" s="28"/>
      <c r="CN59" s="28"/>
      <c r="CO59" s="28"/>
      <c r="CP59" s="28"/>
      <c r="CQ59" s="28"/>
      <c r="CR59" s="28"/>
      <c r="CS59" s="28"/>
      <c r="CT59" s="28"/>
      <c r="CU59" s="28"/>
      <c r="CV59" s="28"/>
      <c r="CW59" s="28"/>
      <c r="CX59" s="20"/>
      <c r="CY59" s="519" t="s">
        <v>4785</v>
      </c>
      <c r="CZ59" s="520" t="s">
        <v>4786</v>
      </c>
      <c r="DA59" s="595" t="str">
        <f t="shared" si="0"/>
        <v>07290 - EXTRAÇÃO DE OUTROS MINÉRIOS METÁLICOS NÃO FERROSOS</v>
      </c>
      <c r="DC59" s="550">
        <v>608</v>
      </c>
      <c r="DD59" s="541" t="s">
        <v>383</v>
      </c>
      <c r="DE59" s="542" t="s">
        <v>268</v>
      </c>
      <c r="DF59" s="543">
        <v>0</v>
      </c>
      <c r="DG59" s="542" t="s">
        <v>350</v>
      </c>
      <c r="DH59" s="542"/>
      <c r="DI59" s="542" t="s">
        <v>351</v>
      </c>
      <c r="DJ59" s="542" t="s">
        <v>352</v>
      </c>
      <c r="DK59" s="542" t="s">
        <v>353</v>
      </c>
      <c r="DL59" s="544" t="s">
        <v>354</v>
      </c>
      <c r="DM59" s="664" t="s">
        <v>355</v>
      </c>
      <c r="DN59" s="544"/>
      <c r="DO59" s="544" t="s">
        <v>356</v>
      </c>
      <c r="DP59" s="545" t="s">
        <v>2233</v>
      </c>
      <c r="DQ59" s="545" t="s">
        <v>2234</v>
      </c>
      <c r="DR59" s="545" t="s">
        <v>2235</v>
      </c>
      <c r="DS59" s="545" t="s">
        <v>2236</v>
      </c>
      <c r="DT59" s="545" t="s">
        <v>2237</v>
      </c>
      <c r="DU59" s="545" t="s">
        <v>2238</v>
      </c>
      <c r="DV59" s="545" t="s">
        <v>2239</v>
      </c>
      <c r="DW59" s="542"/>
      <c r="DX59" s="542"/>
      <c r="DY59" s="542"/>
      <c r="DZ59" s="542"/>
      <c r="EA59" s="546">
        <v>46273</v>
      </c>
      <c r="EB59" s="547" t="s">
        <v>4440</v>
      </c>
      <c r="EC59" s="548" t="s">
        <v>4441</v>
      </c>
      <c r="ED59" s="548"/>
      <c r="EE59" s="548">
        <v>900</v>
      </c>
      <c r="EF59" s="548">
        <v>5.0999999999999996</v>
      </c>
      <c r="EG59" s="548" t="s">
        <v>2880</v>
      </c>
      <c r="EH59" s="548">
        <v>43.9</v>
      </c>
      <c r="EI59" s="548">
        <v>73.099999999999994</v>
      </c>
      <c r="EJ59" s="548">
        <v>4</v>
      </c>
      <c r="EK59" s="548">
        <v>143.5</v>
      </c>
      <c r="EL59" s="549">
        <v>80.400000000000006</v>
      </c>
      <c r="EN59" s="572">
        <v>2453</v>
      </c>
      <c r="EO59" s="561" t="s">
        <v>4791</v>
      </c>
      <c r="EP59" s="561" t="s">
        <v>320</v>
      </c>
      <c r="EQ59" s="576">
        <v>162</v>
      </c>
      <c r="ER59" s="561" t="s">
        <v>3781</v>
      </c>
      <c r="ES59" s="568" t="s">
        <v>4792</v>
      </c>
      <c r="EU59" s="23" t="s">
        <v>4793</v>
      </c>
      <c r="EW59" s="90" t="s">
        <v>333</v>
      </c>
      <c r="EX59" s="82" t="s">
        <v>4794</v>
      </c>
      <c r="EY59" s="80"/>
      <c r="EZ59" s="82"/>
      <c r="FA59" s="85" t="s">
        <v>449</v>
      </c>
      <c r="GD59" s="54" t="s">
        <v>4795</v>
      </c>
      <c r="OQ59" s="54"/>
      <c r="OR59" s="54"/>
      <c r="OS59" s="54"/>
      <c r="OT59" s="54"/>
      <c r="OU59" s="54"/>
      <c r="OV59" s="54"/>
      <c r="OW59" s="54"/>
      <c r="OX59" s="54"/>
      <c r="OY59" s="54"/>
      <c r="OZ59" s="54"/>
      <c r="PA59" s="54"/>
      <c r="PB59" s="54"/>
      <c r="PC59" s="54"/>
      <c r="PD59" s="54"/>
      <c r="PE59" s="54"/>
      <c r="PF59" s="54"/>
      <c r="PG59" s="54"/>
      <c r="PH59" s="54"/>
      <c r="PI59" s="54"/>
      <c r="PJ59" s="54"/>
      <c r="PK59" s="54"/>
      <c r="PL59" s="54"/>
      <c r="PM59" s="590"/>
    </row>
    <row r="60" spans="2:429" ht="15">
      <c r="B60" s="453">
        <f t="shared" si="1"/>
        <v>46061</v>
      </c>
      <c r="C60" s="214"/>
      <c r="F60" s="225"/>
      <c r="G60" s="225" t="s">
        <v>13930</v>
      </c>
      <c r="I60" s="231" t="s">
        <v>4796</v>
      </c>
      <c r="K60" s="236" t="s">
        <v>4797</v>
      </c>
      <c r="P60" s="494">
        <f t="shared" si="4"/>
        <v>44501</v>
      </c>
      <c r="Q60" s="482">
        <f t="shared" si="2"/>
        <v>44</v>
      </c>
      <c r="R60" s="489">
        <v>43838</v>
      </c>
      <c r="S60" s="490">
        <v>43692</v>
      </c>
      <c r="T60" s="493">
        <f t="shared" si="3"/>
        <v>8</v>
      </c>
      <c r="U60" s="492" t="s">
        <v>4798</v>
      </c>
      <c r="V60" s="43">
        <v>101</v>
      </c>
      <c r="W60" s="34" t="s">
        <v>316</v>
      </c>
      <c r="X60" s="44">
        <v>160903</v>
      </c>
      <c r="Y60" s="34" t="s">
        <v>1728</v>
      </c>
      <c r="Z60" s="43" t="s">
        <v>318</v>
      </c>
      <c r="AA60" s="34" t="s">
        <v>283</v>
      </c>
      <c r="AB60" s="34" t="s">
        <v>283</v>
      </c>
      <c r="AC60" s="34" t="s">
        <v>1728</v>
      </c>
      <c r="AD60" s="44" t="s">
        <v>320</v>
      </c>
      <c r="AE60" s="44" t="s">
        <v>321</v>
      </c>
      <c r="AF60" s="43">
        <v>101</v>
      </c>
      <c r="AG60" s="34" t="s">
        <v>316</v>
      </c>
      <c r="AH60" s="34" t="s">
        <v>322</v>
      </c>
      <c r="AI60" s="43" t="s">
        <v>323</v>
      </c>
      <c r="AJ60" s="44" t="s">
        <v>324</v>
      </c>
      <c r="AK60" s="261">
        <v>4904861</v>
      </c>
      <c r="AL60" s="44" t="s">
        <v>283</v>
      </c>
      <c r="AM60" s="44" t="s">
        <v>325</v>
      </c>
      <c r="AN60" s="262">
        <v>258026700</v>
      </c>
      <c r="AO60" s="34"/>
      <c r="AP60" s="34"/>
      <c r="AQ60" s="34"/>
      <c r="AR60" s="34"/>
      <c r="AS60" s="34"/>
      <c r="AT60" s="44" t="s">
        <v>326</v>
      </c>
      <c r="AU60" s="44"/>
      <c r="AV60" s="477" t="str">
        <f t="array" ref="AV60">_xlfn.IFS(
LEFT(Tabelas!$AI60,1)="N","DN",
LEFT(Tabelas!$AI60,1)="C","DC",
LEFT(Tabelas!$AI60,1)="L","DL",
LEFT(Tabelas!$AI60,1)="A","DA",
LEFT(Tabelas!$AI60,1)="G","DG")</f>
        <v>DN</v>
      </c>
      <c r="AW60" s="34"/>
      <c r="AX60" s="34"/>
      <c r="AY60" s="34"/>
      <c r="AZ60" s="34"/>
      <c r="BA60" s="34"/>
      <c r="BB60" s="34"/>
      <c r="BC60" s="34"/>
      <c r="BD60" s="44">
        <v>160903</v>
      </c>
      <c r="BE60" s="34" t="s">
        <v>1728</v>
      </c>
      <c r="BF60" s="43" t="s">
        <v>318</v>
      </c>
      <c r="BG60" s="34" t="s">
        <v>283</v>
      </c>
      <c r="BH60" s="34" t="s">
        <v>283</v>
      </c>
      <c r="BI60" s="34" t="s">
        <v>1728</v>
      </c>
      <c r="BJ60" s="44" t="s">
        <v>320</v>
      </c>
      <c r="BK60" s="44" t="s">
        <v>321</v>
      </c>
      <c r="BL60" s="34"/>
      <c r="BM60" s="34"/>
      <c r="BN60" s="34"/>
      <c r="BO60" s="57" t="s">
        <v>58</v>
      </c>
      <c r="BP60" s="58" t="s">
        <v>350</v>
      </c>
      <c r="BQ60" s="59">
        <v>206</v>
      </c>
      <c r="BR60" s="60" t="s">
        <v>4582</v>
      </c>
      <c r="BS60" s="61">
        <v>294</v>
      </c>
      <c r="BT60" s="60" t="s">
        <v>4083</v>
      </c>
      <c r="BU60" s="58" t="s">
        <v>4799</v>
      </c>
      <c r="BV60" s="58" t="s">
        <v>4585</v>
      </c>
      <c r="BW60" s="58" t="s">
        <v>4800</v>
      </c>
      <c r="BX60" s="58" t="s">
        <v>4587</v>
      </c>
      <c r="BY60" s="58" t="s">
        <v>4801</v>
      </c>
      <c r="BZ60" s="58" t="s">
        <v>285</v>
      </c>
      <c r="CA60" s="58" t="s">
        <v>4802</v>
      </c>
      <c r="CB60" s="58" t="s">
        <v>4803</v>
      </c>
      <c r="CC60" s="61">
        <v>294</v>
      </c>
      <c r="CD60" s="60" t="s">
        <v>4083</v>
      </c>
      <c r="CE60" s="20"/>
      <c r="CF60" s="28"/>
      <c r="CG60" s="28"/>
      <c r="CH60" s="28"/>
      <c r="CI60" s="28"/>
      <c r="CJ60" s="28"/>
      <c r="CK60" s="28"/>
      <c r="CL60" s="28"/>
      <c r="CM60" s="28"/>
      <c r="CN60" s="28"/>
      <c r="CO60" s="28"/>
      <c r="CP60" s="28"/>
      <c r="CQ60" s="28"/>
      <c r="CR60" s="28"/>
      <c r="CS60" s="28"/>
      <c r="CT60" s="28"/>
      <c r="CU60" s="28"/>
      <c r="CV60" s="28"/>
      <c r="CW60" s="28"/>
      <c r="CX60" s="20"/>
      <c r="CY60" s="519" t="s">
        <v>4804</v>
      </c>
      <c r="CZ60" s="520" t="s">
        <v>4805</v>
      </c>
      <c r="DA60" s="595" t="str">
        <f t="shared" si="0"/>
        <v>08111 - EXTRAÇÃO DE MÁRMORE E OUTRAS ROCHAS CARBONATADAS</v>
      </c>
      <c r="DC60" s="540">
        <v>610</v>
      </c>
      <c r="DD60" s="541" t="s">
        <v>495</v>
      </c>
      <c r="DE60" s="542" t="s">
        <v>277</v>
      </c>
      <c r="DF60" s="543">
        <v>0</v>
      </c>
      <c r="DG60" s="542" t="s">
        <v>289</v>
      </c>
      <c r="DH60" s="542"/>
      <c r="DI60" s="542" t="s">
        <v>290</v>
      </c>
      <c r="DJ60" s="542" t="s">
        <v>291</v>
      </c>
      <c r="DK60" s="542" t="s">
        <v>292</v>
      </c>
      <c r="DL60" s="542" t="s">
        <v>293</v>
      </c>
      <c r="DM60" s="664" t="s">
        <v>294</v>
      </c>
      <c r="DN60" s="542" t="s">
        <v>295</v>
      </c>
      <c r="DO60" s="542"/>
      <c r="DP60" s="545" t="s">
        <v>1507</v>
      </c>
      <c r="DQ60" s="545" t="s">
        <v>1508</v>
      </c>
      <c r="DR60" s="545" t="s">
        <v>1509</v>
      </c>
      <c r="DS60" s="545" t="s">
        <v>1510</v>
      </c>
      <c r="DT60" s="545" t="s">
        <v>1511</v>
      </c>
      <c r="DU60" s="545" t="s">
        <v>1512</v>
      </c>
      <c r="DV60" s="545" t="s">
        <v>1513</v>
      </c>
      <c r="DW60" s="542"/>
      <c r="DX60" s="542"/>
      <c r="DY60" s="542"/>
      <c r="DZ60" s="542"/>
      <c r="EA60" s="546">
        <v>46273</v>
      </c>
      <c r="EB60" s="547" t="s">
        <v>4464</v>
      </c>
      <c r="EC60" s="548" t="s">
        <v>4465</v>
      </c>
      <c r="ED60" s="548"/>
      <c r="EE60" s="548" t="s">
        <v>2425</v>
      </c>
      <c r="EF60" s="548">
        <v>6.9</v>
      </c>
      <c r="EG60" s="548" t="s">
        <v>4367</v>
      </c>
      <c r="EH60" s="548">
        <v>46</v>
      </c>
      <c r="EI60" s="548">
        <v>82.4</v>
      </c>
      <c r="EJ60" s="548">
        <v>3</v>
      </c>
      <c r="EK60" s="548">
        <v>179.3</v>
      </c>
      <c r="EL60" s="549">
        <v>96.5</v>
      </c>
      <c r="EN60" s="571">
        <v>2461</v>
      </c>
      <c r="EO60" s="560" t="s">
        <v>4808</v>
      </c>
      <c r="EP60" s="560" t="s">
        <v>320</v>
      </c>
      <c r="EQ60" s="580">
        <v>112</v>
      </c>
      <c r="ER60" s="560" t="s">
        <v>2868</v>
      </c>
      <c r="ES60" s="567" t="s">
        <v>4809</v>
      </c>
      <c r="EU60" s="23" t="s">
        <v>4810</v>
      </c>
      <c r="EW60" s="90" t="s">
        <v>403</v>
      </c>
      <c r="EX60" s="82" t="s">
        <v>4811</v>
      </c>
      <c r="EY60" s="80"/>
      <c r="EZ60" s="82"/>
      <c r="FA60" s="85" t="s">
        <v>515</v>
      </c>
      <c r="GD60" s="54" t="s">
        <v>4812</v>
      </c>
      <c r="OQ60" s="54"/>
      <c r="OR60" s="54"/>
      <c r="OS60" s="54"/>
      <c r="OT60" s="54"/>
      <c r="OU60" s="54"/>
      <c r="OV60" s="54"/>
      <c r="OW60" s="54"/>
      <c r="OX60" s="54"/>
      <c r="OY60" s="54"/>
      <c r="OZ60" s="54"/>
      <c r="PA60" s="54"/>
      <c r="PB60" s="54"/>
      <c r="PC60" s="54"/>
      <c r="PD60" s="54"/>
      <c r="PE60" s="54"/>
      <c r="PF60" s="54"/>
      <c r="PG60" s="54"/>
      <c r="PH60" s="54"/>
      <c r="PI60" s="54"/>
      <c r="PJ60" s="54"/>
      <c r="PK60" s="54"/>
      <c r="PL60" s="54"/>
      <c r="PM60" s="590"/>
    </row>
    <row r="61" spans="2:429">
      <c r="B61" s="453">
        <f t="shared" si="1"/>
        <v>46062</v>
      </c>
      <c r="C61" s="214"/>
      <c r="F61" s="225"/>
      <c r="G61" s="225"/>
      <c r="I61" s="235"/>
      <c r="K61" s="236" t="s">
        <v>4813</v>
      </c>
      <c r="P61" s="488">
        <f t="shared" si="4"/>
        <v>44508</v>
      </c>
      <c r="Q61" s="481">
        <f t="shared" si="2"/>
        <v>45</v>
      </c>
      <c r="R61" s="489">
        <v>43839</v>
      </c>
      <c r="S61" s="490">
        <v>43743</v>
      </c>
      <c r="T61" s="493">
        <f t="shared" si="3"/>
        <v>9</v>
      </c>
      <c r="U61" s="492" t="s">
        <v>4814</v>
      </c>
      <c r="V61" s="43">
        <v>101</v>
      </c>
      <c r="W61" s="34" t="s">
        <v>316</v>
      </c>
      <c r="X61" s="44">
        <v>160904</v>
      </c>
      <c r="Y61" s="34" t="s">
        <v>1979</v>
      </c>
      <c r="Z61" s="43" t="s">
        <v>318</v>
      </c>
      <c r="AA61" s="34" t="s">
        <v>283</v>
      </c>
      <c r="AB61" s="34" t="s">
        <v>283</v>
      </c>
      <c r="AC61" s="34" t="s">
        <v>1979</v>
      </c>
      <c r="AD61" s="44" t="s">
        <v>320</v>
      </c>
      <c r="AE61" s="44" t="s">
        <v>321</v>
      </c>
      <c r="AF61" s="43">
        <v>101</v>
      </c>
      <c r="AG61" s="34" t="s">
        <v>316</v>
      </c>
      <c r="AH61" s="34" t="s">
        <v>322</v>
      </c>
      <c r="AI61" s="43" t="s">
        <v>323</v>
      </c>
      <c r="AJ61" s="44" t="s">
        <v>324</v>
      </c>
      <c r="AK61" s="261">
        <v>4904861</v>
      </c>
      <c r="AL61" s="44" t="s">
        <v>283</v>
      </c>
      <c r="AM61" s="44" t="s">
        <v>325</v>
      </c>
      <c r="AN61" s="262">
        <v>258026700</v>
      </c>
      <c r="AO61" s="34"/>
      <c r="AP61" s="34"/>
      <c r="AQ61" s="34"/>
      <c r="AR61" s="34"/>
      <c r="AS61" s="34"/>
      <c r="AT61" s="44" t="s">
        <v>326</v>
      </c>
      <c r="AU61" s="44"/>
      <c r="AV61" s="477" t="str">
        <f t="array" ref="AV61">_xlfn.IFS(
LEFT(Tabelas!$AI61,1)="N","DN",
LEFT(Tabelas!$AI61,1)="C","DC",
LEFT(Tabelas!$AI61,1)="L","DL",
LEFT(Tabelas!$AI61,1)="A","DA",
LEFT(Tabelas!$AI61,1)="G","DG")</f>
        <v>DN</v>
      </c>
      <c r="AW61" s="34"/>
      <c r="AX61" s="34"/>
      <c r="AY61" s="34"/>
      <c r="AZ61" s="34"/>
      <c r="BA61" s="34"/>
      <c r="BB61" s="34"/>
      <c r="BC61" s="34"/>
      <c r="BD61" s="44">
        <v>160904</v>
      </c>
      <c r="BE61" s="34" t="s">
        <v>1979</v>
      </c>
      <c r="BF61" s="43" t="s">
        <v>318</v>
      </c>
      <c r="BG61" s="34" t="s">
        <v>283</v>
      </c>
      <c r="BH61" s="34" t="s">
        <v>283</v>
      </c>
      <c r="BI61" s="34" t="s">
        <v>1979</v>
      </c>
      <c r="BJ61" s="44" t="s">
        <v>320</v>
      </c>
      <c r="BK61" s="44" t="s">
        <v>321</v>
      </c>
      <c r="BL61" s="34"/>
      <c r="BM61" s="34"/>
      <c r="BN61" s="34"/>
      <c r="BO61" s="57" t="s">
        <v>58</v>
      </c>
      <c r="BP61" s="58" t="s">
        <v>350</v>
      </c>
      <c r="BQ61" s="59">
        <v>203</v>
      </c>
      <c r="BR61" s="60" t="s">
        <v>4621</v>
      </c>
      <c r="BS61" s="61">
        <v>295</v>
      </c>
      <c r="BT61" s="60" t="s">
        <v>2856</v>
      </c>
      <c r="BU61" s="58" t="s">
        <v>4815</v>
      </c>
      <c r="BV61" s="58" t="s">
        <v>3250</v>
      </c>
      <c r="BW61" s="58" t="s">
        <v>4816</v>
      </c>
      <c r="BX61" s="58" t="s">
        <v>4623</v>
      </c>
      <c r="BY61" s="58" t="s">
        <v>4817</v>
      </c>
      <c r="BZ61" s="58" t="s">
        <v>272</v>
      </c>
      <c r="CA61" s="58" t="s">
        <v>4818</v>
      </c>
      <c r="CB61" s="58" t="s">
        <v>4819</v>
      </c>
      <c r="CC61" s="61">
        <v>295</v>
      </c>
      <c r="CD61" s="60" t="s">
        <v>2856</v>
      </c>
      <c r="CE61" s="20"/>
      <c r="CF61" s="28"/>
      <c r="CG61" s="28"/>
      <c r="CH61" s="28"/>
      <c r="CI61" s="28"/>
      <c r="CJ61" s="28"/>
      <c r="CK61" s="28"/>
      <c r="CL61" s="28"/>
      <c r="CM61" s="28"/>
      <c r="CN61" s="28"/>
      <c r="CO61" s="28"/>
      <c r="CP61" s="28"/>
      <c r="CQ61" s="28"/>
      <c r="CR61" s="28"/>
      <c r="CS61" s="28"/>
      <c r="CT61" s="28"/>
      <c r="CU61" s="28"/>
      <c r="CV61" s="28"/>
      <c r="CW61" s="28"/>
      <c r="CX61" s="20"/>
      <c r="CY61" s="519" t="s">
        <v>4820</v>
      </c>
      <c r="CZ61" s="520" t="s">
        <v>4821</v>
      </c>
      <c r="DA61" s="595" t="str">
        <f t="shared" si="0"/>
        <v>08112 - EXTRAÇÃO DE GRANITO ORNAMENTAL E ROCHAS SIMILARES</v>
      </c>
      <c r="DC61" s="550">
        <v>615</v>
      </c>
      <c r="DD61" s="541" t="s">
        <v>496</v>
      </c>
      <c r="DE61" s="542" t="s">
        <v>277</v>
      </c>
      <c r="DF61" s="543">
        <v>0</v>
      </c>
      <c r="DG61" s="542" t="s">
        <v>289</v>
      </c>
      <c r="DH61" s="542"/>
      <c r="DI61" s="542" t="s">
        <v>290</v>
      </c>
      <c r="DJ61" s="542" t="s">
        <v>291</v>
      </c>
      <c r="DK61" s="542" t="s">
        <v>292</v>
      </c>
      <c r="DL61" s="542" t="s">
        <v>293</v>
      </c>
      <c r="DM61" s="664" t="s">
        <v>294</v>
      </c>
      <c r="DN61" s="542" t="s">
        <v>295</v>
      </c>
      <c r="DO61" s="542"/>
      <c r="DP61" s="545" t="s">
        <v>1507</v>
      </c>
      <c r="DQ61" s="545" t="s">
        <v>1508</v>
      </c>
      <c r="DR61" s="545" t="s">
        <v>2588</v>
      </c>
      <c r="DS61" s="545" t="s">
        <v>2589</v>
      </c>
      <c r="DT61" s="545" t="s">
        <v>2590</v>
      </c>
      <c r="DU61" s="545" t="s">
        <v>2591</v>
      </c>
      <c r="DV61" s="545" t="s">
        <v>2592</v>
      </c>
      <c r="DW61" s="542"/>
      <c r="DX61" s="542"/>
      <c r="DY61" s="542"/>
      <c r="DZ61" s="542"/>
      <c r="EA61" s="546">
        <v>46033</v>
      </c>
      <c r="EB61" s="547" t="s">
        <v>4485</v>
      </c>
      <c r="EC61" s="548" t="s">
        <v>4486</v>
      </c>
      <c r="ED61" s="548"/>
      <c r="EE61" s="548" t="s">
        <v>1241</v>
      </c>
      <c r="EF61" s="548">
        <v>5.4</v>
      </c>
      <c r="EG61" s="548" t="s">
        <v>4487</v>
      </c>
      <c r="EH61" s="548">
        <v>46.9</v>
      </c>
      <c r="EI61" s="548">
        <v>141.6</v>
      </c>
      <c r="EJ61" s="548">
        <v>7</v>
      </c>
      <c r="EK61" s="548">
        <v>84.3</v>
      </c>
      <c r="EL61" s="549">
        <v>98.2</v>
      </c>
      <c r="EN61" s="571">
        <v>2500</v>
      </c>
      <c r="EO61" s="560" t="s">
        <v>4824</v>
      </c>
      <c r="EP61" s="560" t="s">
        <v>320</v>
      </c>
      <c r="EQ61" s="580">
        <v>126</v>
      </c>
      <c r="ER61" s="560" t="s">
        <v>3720</v>
      </c>
      <c r="ES61" s="567" t="s">
        <v>4825</v>
      </c>
      <c r="EU61" s="23" t="s">
        <v>4826</v>
      </c>
      <c r="EW61" s="90" t="s">
        <v>270</v>
      </c>
      <c r="EX61" s="82" t="s">
        <v>4827</v>
      </c>
      <c r="EY61" s="80"/>
      <c r="EZ61" s="82"/>
      <c r="FA61" s="85" t="s">
        <v>501</v>
      </c>
      <c r="GD61" s="54" t="s">
        <v>4828</v>
      </c>
      <c r="OQ61" s="54"/>
      <c r="OR61" s="54"/>
      <c r="OS61" s="54"/>
      <c r="OT61" s="54"/>
      <c r="OU61" s="54"/>
      <c r="OV61" s="54"/>
      <c r="OW61" s="54"/>
      <c r="OX61" s="54"/>
      <c r="OY61" s="54"/>
      <c r="OZ61" s="54"/>
      <c r="PA61" s="54"/>
      <c r="PB61" s="54"/>
      <c r="PC61" s="54"/>
      <c r="PD61" s="54"/>
      <c r="PE61" s="54"/>
      <c r="PF61" s="54"/>
      <c r="PG61" s="54"/>
      <c r="PH61" s="54"/>
      <c r="PI61" s="54"/>
      <c r="PJ61" s="54"/>
      <c r="PK61" s="54"/>
      <c r="PL61" s="54"/>
      <c r="PM61" s="590"/>
    </row>
    <row r="62" spans="2:429">
      <c r="B62" s="453">
        <f t="shared" si="1"/>
        <v>46063</v>
      </c>
      <c r="C62" s="214"/>
      <c r="F62" s="41"/>
      <c r="G62" s="41"/>
      <c r="I62" s="74"/>
      <c r="K62" s="236" t="s">
        <v>4829</v>
      </c>
      <c r="P62" s="488">
        <f t="shared" si="4"/>
        <v>44515</v>
      </c>
      <c r="Q62" s="481">
        <f t="shared" si="2"/>
        <v>46</v>
      </c>
      <c r="R62" s="489">
        <v>43840</v>
      </c>
      <c r="S62" s="490">
        <v>43770</v>
      </c>
      <c r="T62" s="493">
        <f t="shared" si="3"/>
        <v>10</v>
      </c>
      <c r="U62" s="492" t="s">
        <v>4830</v>
      </c>
      <c r="V62" s="43">
        <v>101</v>
      </c>
      <c r="W62" s="34" t="s">
        <v>316</v>
      </c>
      <c r="X62" s="44">
        <v>160905</v>
      </c>
      <c r="Y62" s="34" t="s">
        <v>2173</v>
      </c>
      <c r="Z62" s="43" t="s">
        <v>318</v>
      </c>
      <c r="AA62" s="34" t="s">
        <v>283</v>
      </c>
      <c r="AB62" s="34" t="s">
        <v>283</v>
      </c>
      <c r="AC62" s="34" t="s">
        <v>2173</v>
      </c>
      <c r="AD62" s="44" t="s">
        <v>320</v>
      </c>
      <c r="AE62" s="44" t="s">
        <v>321</v>
      </c>
      <c r="AF62" s="43">
        <v>101</v>
      </c>
      <c r="AG62" s="34" t="s">
        <v>316</v>
      </c>
      <c r="AH62" s="34" t="s">
        <v>322</v>
      </c>
      <c r="AI62" s="43" t="s">
        <v>323</v>
      </c>
      <c r="AJ62" s="44" t="s">
        <v>324</v>
      </c>
      <c r="AK62" s="261">
        <v>4904861</v>
      </c>
      <c r="AL62" s="44" t="s">
        <v>283</v>
      </c>
      <c r="AM62" s="44" t="s">
        <v>325</v>
      </c>
      <c r="AN62" s="262">
        <v>258026700</v>
      </c>
      <c r="AO62" s="34"/>
      <c r="AP62" s="34"/>
      <c r="AQ62" s="34"/>
      <c r="AR62" s="34"/>
      <c r="AS62" s="34"/>
      <c r="AT62" s="44" t="s">
        <v>326</v>
      </c>
      <c r="AU62" s="44"/>
      <c r="AV62" s="477" t="str">
        <f t="array" ref="AV62">_xlfn.IFS(
LEFT(Tabelas!$AI62,1)="N","DN",
LEFT(Tabelas!$AI62,1)="C","DC",
LEFT(Tabelas!$AI62,1)="L","DL",
LEFT(Tabelas!$AI62,1)="A","DA",
LEFT(Tabelas!$AI62,1)="G","DG")</f>
        <v>DN</v>
      </c>
      <c r="AW62" s="34"/>
      <c r="AX62" s="34"/>
      <c r="AY62" s="34"/>
      <c r="AZ62" s="34"/>
      <c r="BA62" s="34"/>
      <c r="BB62" s="34"/>
      <c r="BC62" s="34"/>
      <c r="BD62" s="44">
        <v>160905</v>
      </c>
      <c r="BE62" s="34" t="s">
        <v>2173</v>
      </c>
      <c r="BF62" s="43" t="s">
        <v>318</v>
      </c>
      <c r="BG62" s="34" t="s">
        <v>283</v>
      </c>
      <c r="BH62" s="34" t="s">
        <v>283</v>
      </c>
      <c r="BI62" s="34" t="s">
        <v>2173</v>
      </c>
      <c r="BJ62" s="44" t="s">
        <v>320</v>
      </c>
      <c r="BK62" s="44" t="s">
        <v>321</v>
      </c>
      <c r="BL62" s="34"/>
      <c r="BM62" s="34"/>
      <c r="BN62" s="34"/>
      <c r="BO62" s="45" t="s">
        <v>58</v>
      </c>
      <c r="BP62" s="46" t="s">
        <v>350</v>
      </c>
      <c r="BQ62" s="47">
        <v>202</v>
      </c>
      <c r="BR62" s="48" t="s">
        <v>4457</v>
      </c>
      <c r="BS62" s="49">
        <v>298</v>
      </c>
      <c r="BT62" s="48" t="s">
        <v>3121</v>
      </c>
      <c r="BU62" s="46" t="s">
        <v>4831</v>
      </c>
      <c r="BV62" s="46" t="s">
        <v>3017</v>
      </c>
      <c r="BW62" s="46" t="s">
        <v>4832</v>
      </c>
      <c r="BX62" s="46" t="s">
        <v>4459</v>
      </c>
      <c r="BY62" s="46" t="s">
        <v>4833</v>
      </c>
      <c r="BZ62" s="46" t="s">
        <v>273</v>
      </c>
      <c r="CA62" s="46" t="s">
        <v>4834</v>
      </c>
      <c r="CB62" s="46" t="s">
        <v>4835</v>
      </c>
      <c r="CC62" s="49">
        <v>298</v>
      </c>
      <c r="CD62" s="48" t="s">
        <v>3121</v>
      </c>
      <c r="CE62" s="20"/>
      <c r="CF62" s="28"/>
      <c r="CG62" s="28"/>
      <c r="CH62" s="28"/>
      <c r="CI62" s="28"/>
      <c r="CJ62" s="28"/>
      <c r="CK62" s="28"/>
      <c r="CL62" s="28"/>
      <c r="CM62" s="28"/>
      <c r="CN62" s="28"/>
      <c r="CO62" s="28"/>
      <c r="CP62" s="28"/>
      <c r="CQ62" s="28"/>
      <c r="CR62" s="28"/>
      <c r="CS62" s="28"/>
      <c r="CT62" s="28"/>
      <c r="CU62" s="28"/>
      <c r="CV62" s="28"/>
      <c r="CW62" s="28"/>
      <c r="CX62" s="20"/>
      <c r="CY62" s="519" t="s">
        <v>4836</v>
      </c>
      <c r="CZ62" s="520" t="s">
        <v>4837</v>
      </c>
      <c r="DA62" s="595" t="str">
        <f t="shared" si="0"/>
        <v>08113 - EXTRAÇÃO DE CALCÁRIO, CRÉ E GESSO</v>
      </c>
      <c r="DC62" s="540">
        <v>1005</v>
      </c>
      <c r="DD62" s="541" t="s">
        <v>429</v>
      </c>
      <c r="DE62" s="542" t="s">
        <v>272</v>
      </c>
      <c r="DF62" s="543" t="s">
        <v>1223</v>
      </c>
      <c r="DG62" s="542" t="s">
        <v>350</v>
      </c>
      <c r="DH62" s="542"/>
      <c r="DI62" s="542" t="s">
        <v>351</v>
      </c>
      <c r="DJ62" s="542" t="s">
        <v>352</v>
      </c>
      <c r="DK62" s="542" t="s">
        <v>353</v>
      </c>
      <c r="DL62" s="544" t="s">
        <v>354</v>
      </c>
      <c r="DM62" s="664" t="s">
        <v>355</v>
      </c>
      <c r="DN62" s="544"/>
      <c r="DO62" s="544" t="s">
        <v>356</v>
      </c>
      <c r="DP62" s="545" t="s">
        <v>54</v>
      </c>
      <c r="DQ62" s="545" t="s">
        <v>3250</v>
      </c>
      <c r="DR62" s="545" t="s">
        <v>3251</v>
      </c>
      <c r="DS62" s="545" t="s">
        <v>3252</v>
      </c>
      <c r="DT62" s="545" t="s">
        <v>3253</v>
      </c>
      <c r="DU62" s="545" t="s">
        <v>3254</v>
      </c>
      <c r="DV62" s="545" t="s">
        <v>3255</v>
      </c>
      <c r="DW62" s="542"/>
      <c r="DX62" s="542"/>
      <c r="DY62" s="542"/>
      <c r="DZ62" s="542"/>
      <c r="EA62" s="546" t="s">
        <v>4509</v>
      </c>
      <c r="EB62" s="547" t="s">
        <v>4510</v>
      </c>
      <c r="EC62" s="548" t="s">
        <v>4511</v>
      </c>
      <c r="ED62" s="548"/>
      <c r="EE62" s="548">
        <v>450</v>
      </c>
      <c r="EF62" s="548">
        <v>5.5</v>
      </c>
      <c r="EG62" s="548" t="s">
        <v>2595</v>
      </c>
      <c r="EH62" s="548">
        <v>38.700000000000003</v>
      </c>
      <c r="EI62" s="548">
        <v>471.1</v>
      </c>
      <c r="EJ62" s="548">
        <v>10</v>
      </c>
      <c r="EK62" s="548">
        <v>10.4</v>
      </c>
      <c r="EL62" s="549">
        <v>71.2</v>
      </c>
      <c r="EN62" s="572">
        <v>2526</v>
      </c>
      <c r="EO62" s="561" t="s">
        <v>4841</v>
      </c>
      <c r="EP62" s="561" t="s">
        <v>320</v>
      </c>
      <c r="EQ62" s="576">
        <v>165</v>
      </c>
      <c r="ER62" s="561" t="s">
        <v>3946</v>
      </c>
      <c r="ES62" s="568" t="s">
        <v>4842</v>
      </c>
      <c r="EU62" s="23" t="s">
        <v>4843</v>
      </c>
      <c r="EW62" s="90" t="s">
        <v>404</v>
      </c>
      <c r="EX62" s="82" t="s">
        <v>4844</v>
      </c>
      <c r="EY62" s="80"/>
      <c r="EZ62" s="82"/>
      <c r="FA62" s="85" t="s">
        <v>268</v>
      </c>
      <c r="GD62" s="54" t="s">
        <v>4845</v>
      </c>
      <c r="OQ62" s="54"/>
      <c r="OR62" s="54"/>
      <c r="OS62" s="54"/>
      <c r="OT62" s="54"/>
      <c r="OU62" s="54"/>
      <c r="OV62" s="54"/>
      <c r="OW62" s="54"/>
      <c r="OX62" s="54"/>
      <c r="OY62" s="54"/>
      <c r="OZ62" s="54"/>
      <c r="PA62" s="54"/>
      <c r="PB62" s="54"/>
      <c r="PC62" s="54"/>
      <c r="PD62" s="54"/>
      <c r="PE62" s="54"/>
      <c r="PF62" s="54"/>
      <c r="PG62" s="54"/>
      <c r="PH62" s="54"/>
      <c r="PI62" s="54"/>
      <c r="PJ62" s="54"/>
      <c r="PK62" s="54"/>
      <c r="PL62" s="54"/>
      <c r="PM62" s="590"/>
    </row>
    <row r="63" spans="2:429">
      <c r="B63" s="453">
        <f t="shared" si="1"/>
        <v>46064</v>
      </c>
      <c r="C63" s="214"/>
      <c r="E63" s="234"/>
      <c r="F63" s="232"/>
      <c r="G63" s="232"/>
      <c r="I63" s="74"/>
      <c r="K63" s="236" t="s">
        <v>4846</v>
      </c>
      <c r="P63" s="488">
        <f t="shared" si="4"/>
        <v>44522</v>
      </c>
      <c r="Q63" s="481">
        <f t="shared" si="2"/>
        <v>47</v>
      </c>
      <c r="R63" s="489">
        <v>43841</v>
      </c>
      <c r="S63" s="490">
        <v>43800</v>
      </c>
      <c r="T63" s="493">
        <f t="shared" si="3"/>
        <v>11</v>
      </c>
      <c r="U63" s="492" t="s">
        <v>4847</v>
      </c>
      <c r="V63" s="43">
        <v>101</v>
      </c>
      <c r="W63" s="34" t="s">
        <v>316</v>
      </c>
      <c r="X63" s="44">
        <v>160908</v>
      </c>
      <c r="Y63" s="34" t="s">
        <v>2366</v>
      </c>
      <c r="Z63" s="43" t="s">
        <v>318</v>
      </c>
      <c r="AA63" s="34" t="s">
        <v>283</v>
      </c>
      <c r="AB63" s="34" t="s">
        <v>283</v>
      </c>
      <c r="AC63" s="34" t="s">
        <v>2366</v>
      </c>
      <c r="AD63" s="44" t="s">
        <v>320</v>
      </c>
      <c r="AE63" s="44" t="s">
        <v>321</v>
      </c>
      <c r="AF63" s="43">
        <v>101</v>
      </c>
      <c r="AG63" s="34" t="s">
        <v>316</v>
      </c>
      <c r="AH63" s="34" t="s">
        <v>322</v>
      </c>
      <c r="AI63" s="43" t="s">
        <v>323</v>
      </c>
      <c r="AJ63" s="44" t="s">
        <v>324</v>
      </c>
      <c r="AK63" s="261">
        <v>4904861</v>
      </c>
      <c r="AL63" s="44" t="s">
        <v>283</v>
      </c>
      <c r="AM63" s="44" t="s">
        <v>325</v>
      </c>
      <c r="AN63" s="262">
        <v>258026700</v>
      </c>
      <c r="AO63" s="34"/>
      <c r="AP63" s="34"/>
      <c r="AQ63" s="34"/>
      <c r="AR63" s="34"/>
      <c r="AS63" s="34"/>
      <c r="AT63" s="44" t="s">
        <v>326</v>
      </c>
      <c r="AU63" s="44"/>
      <c r="AV63" s="477" t="str">
        <f t="array" ref="AV63">_xlfn.IFS(
LEFT(Tabelas!$AI63,1)="N","DN",
LEFT(Tabelas!$AI63,1)="C","DC",
LEFT(Tabelas!$AI63,1)="L","DL",
LEFT(Tabelas!$AI63,1)="A","DA",
LEFT(Tabelas!$AI63,1)="G","DG")</f>
        <v>DN</v>
      </c>
      <c r="AW63" s="34"/>
      <c r="AX63" s="34"/>
      <c r="AY63" s="34"/>
      <c r="AZ63" s="34"/>
      <c r="BA63" s="34"/>
      <c r="BB63" s="34"/>
      <c r="BC63" s="34"/>
      <c r="BD63" s="44">
        <v>160908</v>
      </c>
      <c r="BE63" s="34" t="s">
        <v>2366</v>
      </c>
      <c r="BF63" s="43" t="s">
        <v>318</v>
      </c>
      <c r="BG63" s="34" t="s">
        <v>283</v>
      </c>
      <c r="BH63" s="34" t="s">
        <v>283</v>
      </c>
      <c r="BI63" s="34" t="s">
        <v>2366</v>
      </c>
      <c r="BJ63" s="44" t="s">
        <v>320</v>
      </c>
      <c r="BK63" s="44" t="s">
        <v>321</v>
      </c>
      <c r="BL63" s="34"/>
      <c r="BM63" s="34"/>
      <c r="BN63" s="34"/>
      <c r="BO63" s="45" t="s">
        <v>58</v>
      </c>
      <c r="BP63" s="46" t="s">
        <v>350</v>
      </c>
      <c r="BQ63" s="47">
        <v>201</v>
      </c>
      <c r="BR63" s="48" t="s">
        <v>4433</v>
      </c>
      <c r="BS63" s="49">
        <v>299</v>
      </c>
      <c r="BT63" s="48" t="s">
        <v>1485</v>
      </c>
      <c r="BU63" s="46" t="s">
        <v>4848</v>
      </c>
      <c r="BV63" s="46" t="s">
        <v>358</v>
      </c>
      <c r="BW63" s="46" t="s">
        <v>4849</v>
      </c>
      <c r="BX63" s="46" t="s">
        <v>4435</v>
      </c>
      <c r="BY63" s="46" t="s">
        <v>4850</v>
      </c>
      <c r="BZ63" s="46" t="s">
        <v>331</v>
      </c>
      <c r="CA63" s="46" t="s">
        <v>4851</v>
      </c>
      <c r="CB63" s="46" t="s">
        <v>4852</v>
      </c>
      <c r="CC63" s="49">
        <v>299</v>
      </c>
      <c r="CD63" s="48" t="s">
        <v>1485</v>
      </c>
      <c r="CE63" s="20"/>
      <c r="CF63" s="28"/>
      <c r="CG63" s="28"/>
      <c r="CH63" s="28"/>
      <c r="CI63" s="28"/>
      <c r="CJ63" s="28"/>
      <c r="CK63" s="28"/>
      <c r="CL63" s="28"/>
      <c r="CM63" s="28"/>
      <c r="CN63" s="28"/>
      <c r="CO63" s="28"/>
      <c r="CP63" s="28"/>
      <c r="CQ63" s="28"/>
      <c r="CR63" s="28"/>
      <c r="CS63" s="28"/>
      <c r="CT63" s="28"/>
      <c r="CU63" s="28"/>
      <c r="CV63" s="28"/>
      <c r="CW63" s="28"/>
      <c r="CX63" s="20"/>
      <c r="CY63" s="519" t="s">
        <v>4853</v>
      </c>
      <c r="CZ63" s="520" t="s">
        <v>4854</v>
      </c>
      <c r="DA63" s="595" t="str">
        <f t="shared" si="0"/>
        <v>08114 - EXTRAÇÃO DE ARDÓSIA</v>
      </c>
      <c r="DC63" s="739" t="s">
        <v>13964</v>
      </c>
      <c r="DD63" s="743" t="s">
        <v>442</v>
      </c>
      <c r="DE63" s="745" t="s">
        <v>273</v>
      </c>
      <c r="DF63" s="745"/>
      <c r="DG63" s="542" t="s">
        <v>350</v>
      </c>
      <c r="DH63" s="542"/>
      <c r="DI63" s="542" t="s">
        <v>351</v>
      </c>
      <c r="DJ63" s="542" t="s">
        <v>352</v>
      </c>
      <c r="DK63" s="542" t="s">
        <v>353</v>
      </c>
      <c r="DL63" s="544" t="s">
        <v>354</v>
      </c>
      <c r="DM63" s="664" t="s">
        <v>355</v>
      </c>
      <c r="DN63" s="745"/>
      <c r="DO63" s="745"/>
      <c r="DP63" s="745"/>
      <c r="DQ63" s="745"/>
      <c r="DR63" s="745"/>
      <c r="DS63" s="745"/>
      <c r="DT63" s="745"/>
      <c r="DU63" s="745"/>
      <c r="DV63" s="745"/>
      <c r="DW63" s="745"/>
      <c r="DX63" s="745"/>
      <c r="DY63" s="745"/>
      <c r="DZ63" s="745"/>
      <c r="EA63" s="745"/>
      <c r="EB63" s="745"/>
      <c r="EC63" s="745"/>
      <c r="ED63" s="745"/>
      <c r="EE63" s="745"/>
      <c r="EF63" s="745"/>
      <c r="EG63" s="745"/>
      <c r="EH63" s="745"/>
      <c r="EI63" s="745"/>
      <c r="EJ63" s="745"/>
      <c r="EK63" s="745"/>
      <c r="EL63" s="753"/>
      <c r="EN63" s="571">
        <v>2569</v>
      </c>
      <c r="EO63" s="560" t="s">
        <v>4856</v>
      </c>
      <c r="EP63" s="560" t="s">
        <v>320</v>
      </c>
      <c r="EQ63" s="580">
        <v>104</v>
      </c>
      <c r="ER63" s="560" t="s">
        <v>1225</v>
      </c>
      <c r="ES63" s="567" t="s">
        <v>4857</v>
      </c>
      <c r="EU63" s="23" t="s">
        <v>4858</v>
      </c>
      <c r="EW63" s="90" t="s">
        <v>405</v>
      </c>
      <c r="EX63" s="82" t="s">
        <v>4859</v>
      </c>
      <c r="EY63" s="80"/>
      <c r="EZ63" s="82"/>
      <c r="FA63" s="85" t="s">
        <v>516</v>
      </c>
      <c r="GD63" s="54" t="s">
        <v>4860</v>
      </c>
      <c r="OQ63" s="54"/>
      <c r="OR63" s="54"/>
      <c r="OS63" s="54"/>
      <c r="OT63" s="54"/>
      <c r="OU63" s="54"/>
      <c r="OV63" s="54"/>
      <c r="OW63" s="54"/>
      <c r="OX63" s="54"/>
      <c r="OY63" s="54"/>
      <c r="OZ63" s="54"/>
      <c r="PA63" s="54"/>
      <c r="PB63" s="54"/>
      <c r="PC63" s="54"/>
      <c r="PD63" s="54"/>
      <c r="PE63" s="54"/>
      <c r="PF63" s="54"/>
      <c r="PG63" s="54"/>
      <c r="PH63" s="54"/>
      <c r="PI63" s="54"/>
      <c r="PJ63" s="54"/>
      <c r="PK63" s="54"/>
      <c r="PL63" s="54"/>
      <c r="PM63" s="590"/>
    </row>
    <row r="64" spans="2:429">
      <c r="B64" s="453">
        <f t="shared" si="1"/>
        <v>46065</v>
      </c>
      <c r="C64" s="214"/>
      <c r="E64" s="75"/>
      <c r="F64" s="225"/>
      <c r="G64" s="225"/>
      <c r="I64" s="74"/>
      <c r="K64" s="236" t="s">
        <v>4861</v>
      </c>
      <c r="P64" s="488">
        <f t="shared" si="4"/>
        <v>44529</v>
      </c>
      <c r="Q64" s="481">
        <f t="shared" si="2"/>
        <v>48</v>
      </c>
      <c r="R64" s="489">
        <v>43842</v>
      </c>
      <c r="S64" s="490">
        <v>43807</v>
      </c>
      <c r="T64" s="493">
        <f t="shared" si="3"/>
        <v>12</v>
      </c>
      <c r="U64" s="492" t="s">
        <v>4862</v>
      </c>
      <c r="V64" s="43">
        <v>101</v>
      </c>
      <c r="W64" s="34" t="s">
        <v>316</v>
      </c>
      <c r="X64" s="44">
        <v>160910</v>
      </c>
      <c r="Y64" s="34" t="s">
        <v>2535</v>
      </c>
      <c r="Z64" s="43" t="s">
        <v>318</v>
      </c>
      <c r="AA64" s="34" t="s">
        <v>283</v>
      </c>
      <c r="AB64" s="34" t="s">
        <v>283</v>
      </c>
      <c r="AC64" s="34" t="s">
        <v>2535</v>
      </c>
      <c r="AD64" s="44" t="s">
        <v>320</v>
      </c>
      <c r="AE64" s="44" t="s">
        <v>321</v>
      </c>
      <c r="AF64" s="43">
        <v>101</v>
      </c>
      <c r="AG64" s="34" t="s">
        <v>316</v>
      </c>
      <c r="AH64" s="34" t="s">
        <v>322</v>
      </c>
      <c r="AI64" s="43" t="s">
        <v>323</v>
      </c>
      <c r="AJ64" s="44" t="s">
        <v>324</v>
      </c>
      <c r="AK64" s="261">
        <v>4904861</v>
      </c>
      <c r="AL64" s="44" t="s">
        <v>283</v>
      </c>
      <c r="AM64" s="44" t="s">
        <v>325</v>
      </c>
      <c r="AN64" s="262">
        <v>258026700</v>
      </c>
      <c r="AO64" s="34"/>
      <c r="AP64" s="34"/>
      <c r="AQ64" s="34"/>
      <c r="AR64" s="34"/>
      <c r="AS64" s="34"/>
      <c r="AT64" s="44" t="s">
        <v>326</v>
      </c>
      <c r="AU64" s="44"/>
      <c r="AV64" s="477" t="str">
        <f t="array" ref="AV64">_xlfn.IFS(
LEFT(Tabelas!$AI64,1)="N","DN",
LEFT(Tabelas!$AI64,1)="C","DC",
LEFT(Tabelas!$AI64,1)="L","DL",
LEFT(Tabelas!$AI64,1)="A","DA",
LEFT(Tabelas!$AI64,1)="G","DG")</f>
        <v>DN</v>
      </c>
      <c r="AW64" s="34"/>
      <c r="AX64" s="34"/>
      <c r="AY64" s="34"/>
      <c r="AZ64" s="34"/>
      <c r="BA64" s="34"/>
      <c r="BB64" s="34"/>
      <c r="BC64" s="34"/>
      <c r="BD64" s="44">
        <v>160910</v>
      </c>
      <c r="BE64" s="34" t="s">
        <v>2535</v>
      </c>
      <c r="BF64" s="43" t="s">
        <v>318</v>
      </c>
      <c r="BG64" s="34" t="s">
        <v>283</v>
      </c>
      <c r="BH64" s="34" t="s">
        <v>283</v>
      </c>
      <c r="BI64" s="34" t="s">
        <v>2535</v>
      </c>
      <c r="BJ64" s="44" t="s">
        <v>320</v>
      </c>
      <c r="BK64" s="44" t="s">
        <v>321</v>
      </c>
      <c r="BL64" s="34"/>
      <c r="BM64" s="34"/>
      <c r="BN64" s="34"/>
      <c r="BO64" s="57" t="s">
        <v>59</v>
      </c>
      <c r="BP64" s="58" t="s">
        <v>289</v>
      </c>
      <c r="BQ64" s="59">
        <v>301</v>
      </c>
      <c r="BR64" s="60" t="s">
        <v>4863</v>
      </c>
      <c r="BS64" s="61">
        <v>323</v>
      </c>
      <c r="BT64" s="60" t="s">
        <v>2588</v>
      </c>
      <c r="BU64" s="58" t="s">
        <v>4864</v>
      </c>
      <c r="BV64" s="58" t="s">
        <v>1508</v>
      </c>
      <c r="BW64" s="58" t="s">
        <v>2589</v>
      </c>
      <c r="BX64" s="58" t="s">
        <v>4865</v>
      </c>
      <c r="BY64" s="58" t="s">
        <v>4866</v>
      </c>
      <c r="BZ64" s="58" t="s">
        <v>491</v>
      </c>
      <c r="CA64" s="58" t="s">
        <v>4867</v>
      </c>
      <c r="CB64" s="58" t="s">
        <v>2592</v>
      </c>
      <c r="CC64" s="61">
        <v>323</v>
      </c>
      <c r="CD64" s="60" t="s">
        <v>2588</v>
      </c>
      <c r="CE64" s="20"/>
      <c r="CF64" s="28"/>
      <c r="CG64" s="28"/>
      <c r="CH64" s="28"/>
      <c r="CI64" s="28"/>
      <c r="CJ64" s="28"/>
      <c r="CK64" s="28"/>
      <c r="CL64" s="28"/>
      <c r="CM64" s="28"/>
      <c r="CN64" s="28"/>
      <c r="CO64" s="28"/>
      <c r="CP64" s="28"/>
      <c r="CQ64" s="28"/>
      <c r="CR64" s="28"/>
      <c r="CS64" s="28"/>
      <c r="CT64" s="28"/>
      <c r="CU64" s="28"/>
      <c r="CV64" s="28"/>
      <c r="CW64" s="28"/>
      <c r="CX64" s="20"/>
      <c r="CY64" s="519" t="s">
        <v>4868</v>
      </c>
      <c r="CZ64" s="520" t="s">
        <v>4869</v>
      </c>
      <c r="DA64" s="595" t="str">
        <f t="shared" si="0"/>
        <v>08121 - EXTRAÇÃO DE SAIBRO, AREIA E PEDRA BRITADA</v>
      </c>
      <c r="DC64" s="550">
        <v>1006</v>
      </c>
      <c r="DD64" s="541" t="s">
        <v>556</v>
      </c>
      <c r="DE64" s="542" t="s">
        <v>281</v>
      </c>
      <c r="DF64" s="543">
        <v>0</v>
      </c>
      <c r="DG64" s="542" t="s">
        <v>289</v>
      </c>
      <c r="DH64" s="542"/>
      <c r="DI64" s="542" t="s">
        <v>290</v>
      </c>
      <c r="DJ64" s="542" t="s">
        <v>291</v>
      </c>
      <c r="DK64" s="542" t="s">
        <v>292</v>
      </c>
      <c r="DL64" s="542" t="s">
        <v>293</v>
      </c>
      <c r="DM64" s="664" t="s">
        <v>294</v>
      </c>
      <c r="DN64" s="542" t="s">
        <v>295</v>
      </c>
      <c r="DO64" s="542"/>
      <c r="DP64" s="545" t="s">
        <v>55</v>
      </c>
      <c r="DQ64" s="545" t="s">
        <v>296</v>
      </c>
      <c r="DR64" s="545" t="s">
        <v>3790</v>
      </c>
      <c r="DS64" s="545" t="s">
        <v>3791</v>
      </c>
      <c r="DT64" s="545" t="s">
        <v>3792</v>
      </c>
      <c r="DU64" s="545" t="s">
        <v>3793</v>
      </c>
      <c r="DV64" s="545" t="s">
        <v>3794</v>
      </c>
      <c r="DW64" s="542"/>
      <c r="DX64" s="542"/>
      <c r="DY64" s="542"/>
      <c r="DZ64" s="542"/>
      <c r="EA64" s="546">
        <v>46193</v>
      </c>
      <c r="EB64" s="547" t="s">
        <v>4530</v>
      </c>
      <c r="EC64" s="548" t="s">
        <v>4531</v>
      </c>
      <c r="ED64" s="548"/>
      <c r="EE64" s="548" t="s">
        <v>4532</v>
      </c>
      <c r="EF64" s="548">
        <v>4.0999999999999996</v>
      </c>
      <c r="EG64" s="548" t="s">
        <v>963</v>
      </c>
      <c r="EH64" s="548">
        <v>47.3</v>
      </c>
      <c r="EI64" s="548">
        <v>416.7</v>
      </c>
      <c r="EJ64" s="548">
        <v>13</v>
      </c>
      <c r="EK64" s="548">
        <v>107</v>
      </c>
      <c r="EL64" s="549">
        <v>88.3</v>
      </c>
      <c r="EN64" s="571">
        <v>2577</v>
      </c>
      <c r="EO64" s="560" t="s">
        <v>4873</v>
      </c>
      <c r="EP64" s="560" t="s">
        <v>320</v>
      </c>
      <c r="EQ64" s="580">
        <v>104</v>
      </c>
      <c r="ER64" s="560" t="s">
        <v>1225</v>
      </c>
      <c r="ES64" s="567" t="s">
        <v>4874</v>
      </c>
      <c r="EU64" s="23" t="s">
        <v>4875</v>
      </c>
      <c r="EW64" s="90" t="s">
        <v>406</v>
      </c>
      <c r="EX64" s="82" t="s">
        <v>4876</v>
      </c>
      <c r="EY64" s="80"/>
      <c r="EZ64" s="82"/>
      <c r="FA64" s="85" t="s">
        <v>502</v>
      </c>
      <c r="GD64" s="54" t="s">
        <v>4877</v>
      </c>
      <c r="OQ64" s="54"/>
      <c r="OR64" s="54"/>
      <c r="OS64" s="54"/>
      <c r="OT64" s="54"/>
      <c r="OU64" s="54"/>
      <c r="OV64" s="54"/>
      <c r="OW64" s="54"/>
      <c r="OX64" s="54"/>
      <c r="OY64" s="54"/>
      <c r="OZ64" s="54"/>
      <c r="PA64" s="54"/>
      <c r="PB64" s="54"/>
      <c r="PC64" s="54"/>
      <c r="PD64" s="54"/>
      <c r="PE64" s="54"/>
      <c r="PF64" s="54"/>
      <c r="PG64" s="54"/>
      <c r="PH64" s="54"/>
      <c r="PI64" s="54"/>
      <c r="PJ64" s="54"/>
      <c r="PK64" s="54"/>
      <c r="PL64" s="54"/>
      <c r="PM64" s="590"/>
    </row>
    <row r="65" spans="2:429" ht="15.75" thickBot="1">
      <c r="B65" s="453">
        <f t="shared" si="1"/>
        <v>46066</v>
      </c>
      <c r="C65" s="214"/>
      <c r="E65" s="75"/>
      <c r="F65" s="225"/>
      <c r="G65" s="225"/>
      <c r="I65" s="74"/>
      <c r="K65" s="236" t="s">
        <v>4878</v>
      </c>
      <c r="P65" s="494">
        <f t="shared" si="4"/>
        <v>44536</v>
      </c>
      <c r="Q65" s="482">
        <f t="shared" si="2"/>
        <v>49</v>
      </c>
      <c r="R65" s="489">
        <v>43843</v>
      </c>
      <c r="S65" s="490">
        <v>43824</v>
      </c>
      <c r="T65" s="495"/>
      <c r="U65" s="496"/>
      <c r="V65" s="43">
        <v>101</v>
      </c>
      <c r="W65" s="34" t="s">
        <v>316</v>
      </c>
      <c r="X65" s="44">
        <v>160940</v>
      </c>
      <c r="Y65" s="34" t="s">
        <v>3764</v>
      </c>
      <c r="Z65" s="43" t="s">
        <v>318</v>
      </c>
      <c r="AA65" s="34" t="s">
        <v>283</v>
      </c>
      <c r="AB65" s="34" t="s">
        <v>283</v>
      </c>
      <c r="AC65" s="34" t="s">
        <v>3764</v>
      </c>
      <c r="AD65" s="44" t="s">
        <v>320</v>
      </c>
      <c r="AE65" s="44" t="s">
        <v>321</v>
      </c>
      <c r="AF65" s="43">
        <v>101</v>
      </c>
      <c r="AG65" s="34" t="s">
        <v>316</v>
      </c>
      <c r="AH65" s="34" t="s">
        <v>322</v>
      </c>
      <c r="AI65" s="43" t="s">
        <v>323</v>
      </c>
      <c r="AJ65" s="44" t="s">
        <v>324</v>
      </c>
      <c r="AK65" s="261">
        <v>4904861</v>
      </c>
      <c r="AL65" s="44" t="s">
        <v>283</v>
      </c>
      <c r="AM65" s="44" t="s">
        <v>325</v>
      </c>
      <c r="AN65" s="262">
        <v>258026700</v>
      </c>
      <c r="AO65" s="34"/>
      <c r="AP65" s="34"/>
      <c r="AQ65" s="34"/>
      <c r="AR65" s="34"/>
      <c r="AS65" s="34"/>
      <c r="AT65" s="44" t="s">
        <v>326</v>
      </c>
      <c r="AU65" s="44"/>
      <c r="AV65" s="477" t="str">
        <f t="array" ref="AV65">_xlfn.IFS(
LEFT(Tabelas!$AI65,1)="N","DN",
LEFT(Tabelas!$AI65,1)="C","DC",
LEFT(Tabelas!$AI65,1)="L","DL",
LEFT(Tabelas!$AI65,1)="A","DA",
LEFT(Tabelas!$AI65,1)="G","DG")</f>
        <v>DN</v>
      </c>
      <c r="AW65" s="34"/>
      <c r="AX65" s="34"/>
      <c r="AY65" s="34"/>
      <c r="AZ65" s="34"/>
      <c r="BA65" s="34"/>
      <c r="BB65" s="34"/>
      <c r="BC65" s="34"/>
      <c r="BD65" s="44">
        <v>160940</v>
      </c>
      <c r="BE65" s="34" t="s">
        <v>3764</v>
      </c>
      <c r="BF65" s="43" t="s">
        <v>318</v>
      </c>
      <c r="BG65" s="34" t="s">
        <v>283</v>
      </c>
      <c r="BH65" s="34" t="s">
        <v>283</v>
      </c>
      <c r="BI65" s="34" t="s">
        <v>3764</v>
      </c>
      <c r="BJ65" s="44" t="s">
        <v>320</v>
      </c>
      <c r="BK65" s="44" t="s">
        <v>321</v>
      </c>
      <c r="BL65" s="34"/>
      <c r="BM65" s="34"/>
      <c r="BN65" s="34"/>
      <c r="BO65" s="45" t="s">
        <v>59</v>
      </c>
      <c r="BP65" s="46" t="s">
        <v>289</v>
      </c>
      <c r="BQ65" s="47">
        <v>311</v>
      </c>
      <c r="BR65" s="48" t="s">
        <v>4879</v>
      </c>
      <c r="BS65" s="49">
        <v>331</v>
      </c>
      <c r="BT65" s="48" t="s">
        <v>297</v>
      </c>
      <c r="BU65" s="46" t="s">
        <v>4880</v>
      </c>
      <c r="BV65" s="46" t="s">
        <v>296</v>
      </c>
      <c r="BW65" s="46" t="s">
        <v>298</v>
      </c>
      <c r="BX65" s="46" t="s">
        <v>4881</v>
      </c>
      <c r="BY65" s="46" t="s">
        <v>4882</v>
      </c>
      <c r="BZ65" s="46" t="s">
        <v>288</v>
      </c>
      <c r="CA65" s="46" t="s">
        <v>4883</v>
      </c>
      <c r="CB65" s="46" t="s">
        <v>301</v>
      </c>
      <c r="CC65" s="49">
        <v>331</v>
      </c>
      <c r="CD65" s="48" t="s">
        <v>297</v>
      </c>
      <c r="CE65" s="20"/>
      <c r="CF65" s="28"/>
      <c r="CG65" s="28"/>
      <c r="CH65" s="28"/>
      <c r="CI65" s="28"/>
      <c r="CJ65" s="28"/>
      <c r="CK65" s="28"/>
      <c r="CL65" s="28"/>
      <c r="CM65" s="28"/>
      <c r="CN65" s="28"/>
      <c r="CO65" s="28"/>
      <c r="CP65" s="28"/>
      <c r="CQ65" s="28"/>
      <c r="CR65" s="28"/>
      <c r="CS65" s="28"/>
      <c r="CT65" s="28"/>
      <c r="CU65" s="28"/>
      <c r="CV65" s="28"/>
      <c r="CW65" s="28"/>
      <c r="CX65" s="20"/>
      <c r="CY65" s="519" t="s">
        <v>4884</v>
      </c>
      <c r="CZ65" s="520" t="s">
        <v>4885</v>
      </c>
      <c r="DA65" s="595" t="str">
        <f t="shared" si="0"/>
        <v>08122 - EXTRAÇÃO DE ARGILAS E CAULINO</v>
      </c>
      <c r="DC65" s="540">
        <v>1012</v>
      </c>
      <c r="DD65" s="541" t="s">
        <v>386</v>
      </c>
      <c r="DE65" s="542" t="s">
        <v>268</v>
      </c>
      <c r="DF65" s="543">
        <v>0</v>
      </c>
      <c r="DG65" s="542" t="s">
        <v>350</v>
      </c>
      <c r="DH65" s="542"/>
      <c r="DI65" s="542" t="s">
        <v>351</v>
      </c>
      <c r="DJ65" s="542" t="s">
        <v>352</v>
      </c>
      <c r="DK65" s="542" t="s">
        <v>353</v>
      </c>
      <c r="DL65" s="544" t="s">
        <v>354</v>
      </c>
      <c r="DM65" s="664" t="s">
        <v>355</v>
      </c>
      <c r="DN65" s="544"/>
      <c r="DO65" s="544" t="s">
        <v>356</v>
      </c>
      <c r="DP65" s="545" t="s">
        <v>2233</v>
      </c>
      <c r="DQ65" s="545" t="s">
        <v>2234</v>
      </c>
      <c r="DR65" s="545" t="s">
        <v>2235</v>
      </c>
      <c r="DS65" s="545" t="s">
        <v>2236</v>
      </c>
      <c r="DT65" s="545" t="s">
        <v>2237</v>
      </c>
      <c r="DU65" s="545" t="s">
        <v>2238</v>
      </c>
      <c r="DV65" s="545" t="s">
        <v>2239</v>
      </c>
      <c r="DW65" s="542"/>
      <c r="DX65" s="542"/>
      <c r="DY65" s="542"/>
      <c r="DZ65" s="542"/>
      <c r="EA65" s="546">
        <v>46228</v>
      </c>
      <c r="EB65" s="547" t="s">
        <v>4548</v>
      </c>
      <c r="EC65" s="548" t="s">
        <v>4549</v>
      </c>
      <c r="ED65" s="548"/>
      <c r="EE65" s="548" t="s">
        <v>1240</v>
      </c>
      <c r="EF65" s="548">
        <v>5.6</v>
      </c>
      <c r="EG65" s="548" t="s">
        <v>4550</v>
      </c>
      <c r="EH65" s="548">
        <v>48.6</v>
      </c>
      <c r="EI65" s="548">
        <v>147.69999999999999</v>
      </c>
      <c r="EJ65" s="548">
        <v>5</v>
      </c>
      <c r="EK65" s="548">
        <v>372.2</v>
      </c>
      <c r="EL65" s="549">
        <v>97.4</v>
      </c>
      <c r="EN65" s="571">
        <v>2615</v>
      </c>
      <c r="EO65" s="560" t="s">
        <v>4889</v>
      </c>
      <c r="EP65" s="560" t="s">
        <v>1519</v>
      </c>
      <c r="EQ65" s="580">
        <v>800</v>
      </c>
      <c r="ER65" s="560" t="s">
        <v>1520</v>
      </c>
      <c r="ES65" s="567" t="s">
        <v>4890</v>
      </c>
      <c r="EU65" s="23" t="s">
        <v>4891</v>
      </c>
      <c r="EW65" s="90" t="s">
        <v>407</v>
      </c>
      <c r="EX65" s="82" t="s">
        <v>4892</v>
      </c>
      <c r="EY65" s="80"/>
      <c r="EZ65" s="82"/>
      <c r="FA65" s="85" t="s">
        <v>528</v>
      </c>
      <c r="FB65" s="592"/>
      <c r="FC65" s="592"/>
      <c r="FD65" s="592"/>
      <c r="FE65" s="592"/>
      <c r="FF65" s="592"/>
      <c r="FG65" s="592"/>
      <c r="FH65" s="592"/>
      <c r="FI65" s="592"/>
      <c r="FJ65" s="592"/>
      <c r="FK65" s="592"/>
      <c r="FL65" s="592"/>
      <c r="FM65" s="592"/>
      <c r="FN65" s="592"/>
      <c r="FO65" s="592"/>
      <c r="FP65" s="592"/>
      <c r="FQ65" s="592"/>
      <c r="FR65" s="592"/>
      <c r="FS65" s="592"/>
      <c r="FT65" s="592"/>
      <c r="FU65" s="592"/>
      <c r="FV65" s="592"/>
      <c r="FW65" s="592"/>
      <c r="FX65" s="592"/>
      <c r="FY65" s="592"/>
      <c r="FZ65" s="592"/>
      <c r="GA65" s="592"/>
      <c r="GB65" s="592"/>
      <c r="GC65" s="592"/>
      <c r="GD65" s="592" t="s">
        <v>4893</v>
      </c>
      <c r="GE65" s="592"/>
      <c r="GF65" s="592"/>
      <c r="GG65" s="592"/>
      <c r="GH65" s="592"/>
      <c r="GI65" s="592"/>
      <c r="GJ65" s="592"/>
      <c r="GK65" s="592"/>
      <c r="GL65" s="592"/>
      <c r="GM65" s="592"/>
      <c r="GN65" s="592"/>
      <c r="GO65" s="592"/>
      <c r="GP65" s="592"/>
      <c r="GQ65" s="592"/>
      <c r="GR65" s="592"/>
      <c r="GS65" s="592"/>
      <c r="GT65" s="592"/>
      <c r="GU65" s="592"/>
      <c r="GV65" s="592"/>
      <c r="GW65" s="592"/>
      <c r="GX65" s="592"/>
      <c r="GY65" s="592"/>
      <c r="GZ65" s="592"/>
      <c r="HA65" s="592"/>
      <c r="HB65" s="592"/>
      <c r="HC65" s="592"/>
      <c r="HD65" s="592"/>
      <c r="HE65" s="592"/>
      <c r="HF65" s="592"/>
      <c r="HG65" s="592"/>
      <c r="HH65" s="592"/>
      <c r="HI65" s="592"/>
      <c r="HJ65" s="592"/>
      <c r="HK65" s="592"/>
      <c r="HL65" s="592"/>
      <c r="HM65" s="592"/>
      <c r="HN65" s="592"/>
      <c r="HO65" s="592"/>
      <c r="HP65" s="592"/>
      <c r="HQ65" s="592"/>
      <c r="HR65" s="592"/>
      <c r="HS65" s="592"/>
      <c r="HT65" s="592"/>
      <c r="HU65" s="592"/>
      <c r="HV65" s="592"/>
      <c r="HW65" s="592"/>
      <c r="HX65" s="592"/>
      <c r="HY65" s="592"/>
      <c r="HZ65" s="592"/>
      <c r="IA65" s="592"/>
      <c r="IB65" s="592"/>
      <c r="IC65" s="592"/>
      <c r="ID65" s="592"/>
      <c r="IE65" s="592"/>
      <c r="IF65" s="592"/>
      <c r="IG65" s="592"/>
      <c r="IH65" s="592"/>
      <c r="II65" s="592"/>
      <c r="IJ65" s="592"/>
      <c r="IK65" s="592"/>
      <c r="IL65" s="592"/>
      <c r="IM65" s="592"/>
      <c r="IN65" s="592"/>
      <c r="IO65" s="592"/>
      <c r="IP65" s="592"/>
      <c r="IQ65" s="592"/>
      <c r="IR65" s="592"/>
      <c r="IS65" s="592"/>
      <c r="IT65" s="592"/>
      <c r="IU65" s="592"/>
      <c r="IV65" s="592"/>
      <c r="IW65" s="592"/>
      <c r="IX65" s="592"/>
      <c r="IY65" s="592"/>
      <c r="IZ65" s="592"/>
      <c r="JA65" s="592"/>
      <c r="JB65" s="592"/>
      <c r="JC65" s="592"/>
      <c r="JD65" s="592"/>
      <c r="JE65" s="592"/>
      <c r="JF65" s="592"/>
      <c r="JG65" s="592"/>
      <c r="JH65" s="592"/>
      <c r="JI65" s="592"/>
      <c r="JJ65" s="592"/>
      <c r="JK65" s="592"/>
      <c r="JL65" s="592"/>
      <c r="JM65" s="592"/>
      <c r="JN65" s="592"/>
      <c r="JO65" s="592"/>
      <c r="JP65" s="592"/>
      <c r="JQ65" s="592"/>
      <c r="JR65" s="592"/>
      <c r="JS65" s="592"/>
      <c r="JT65" s="592"/>
      <c r="JU65" s="592"/>
      <c r="JV65" s="592"/>
      <c r="JW65" s="592"/>
      <c r="JX65" s="592"/>
      <c r="JY65" s="592"/>
      <c r="JZ65" s="592"/>
      <c r="KA65" s="592"/>
      <c r="KB65" s="592"/>
      <c r="KC65" s="592"/>
      <c r="KD65" s="592"/>
      <c r="KE65" s="592"/>
      <c r="KF65" s="592"/>
      <c r="KG65" s="592"/>
      <c r="KH65" s="592"/>
      <c r="KI65" s="592"/>
      <c r="KJ65" s="592"/>
      <c r="KK65" s="592"/>
      <c r="KL65" s="592"/>
      <c r="KM65" s="592"/>
      <c r="KN65" s="592"/>
      <c r="KO65" s="592"/>
      <c r="KP65" s="592"/>
      <c r="KQ65" s="592"/>
      <c r="KR65" s="592"/>
      <c r="KS65" s="592"/>
      <c r="KT65" s="592"/>
      <c r="KU65" s="592"/>
      <c r="KV65" s="592"/>
      <c r="KW65" s="592"/>
      <c r="KX65" s="592"/>
      <c r="KY65" s="592"/>
      <c r="KZ65" s="592"/>
      <c r="LA65" s="592"/>
      <c r="LB65" s="592"/>
      <c r="LC65" s="592"/>
      <c r="LD65" s="592"/>
      <c r="LE65" s="592"/>
      <c r="LF65" s="592"/>
      <c r="LG65" s="592"/>
      <c r="LH65" s="592"/>
      <c r="LI65" s="592"/>
      <c r="LJ65" s="592"/>
      <c r="LK65" s="592"/>
      <c r="LL65" s="592"/>
      <c r="LM65" s="592"/>
      <c r="LN65" s="592"/>
      <c r="LO65" s="592"/>
      <c r="LP65" s="592"/>
      <c r="LQ65" s="592"/>
      <c r="LR65" s="592"/>
      <c r="LS65" s="592"/>
      <c r="LT65" s="592"/>
      <c r="LU65" s="592"/>
      <c r="LV65" s="592"/>
      <c r="LW65" s="592"/>
      <c r="LX65" s="592"/>
      <c r="LY65" s="592"/>
      <c r="LZ65" s="592"/>
      <c r="MA65" s="592"/>
      <c r="MB65" s="592"/>
      <c r="MC65" s="592"/>
      <c r="MD65" s="592"/>
      <c r="ME65" s="592"/>
      <c r="MF65" s="592"/>
      <c r="MG65" s="592"/>
      <c r="MH65" s="592"/>
      <c r="MI65" s="592"/>
      <c r="MJ65" s="592"/>
      <c r="MK65" s="592"/>
      <c r="ML65" s="592"/>
      <c r="MM65" s="592"/>
      <c r="MN65" s="592"/>
      <c r="MO65" s="592"/>
      <c r="MP65" s="592"/>
      <c r="MQ65" s="592"/>
      <c r="MR65" s="592"/>
      <c r="MS65" s="592"/>
      <c r="MT65" s="592"/>
      <c r="MU65" s="592"/>
      <c r="MV65" s="592"/>
      <c r="MW65" s="592"/>
      <c r="MX65" s="592"/>
      <c r="MY65" s="592"/>
      <c r="MZ65" s="592"/>
      <c r="NA65" s="592"/>
      <c r="NB65" s="592"/>
      <c r="NC65" s="592"/>
      <c r="ND65" s="592"/>
      <c r="NE65" s="592"/>
      <c r="NF65" s="592"/>
      <c r="NG65" s="592"/>
      <c r="NH65" s="592"/>
      <c r="NI65" s="592"/>
      <c r="NJ65" s="592"/>
      <c r="NK65" s="592"/>
      <c r="NL65" s="592"/>
      <c r="NM65" s="592"/>
      <c r="NN65" s="592"/>
      <c r="NO65" s="592"/>
      <c r="NP65" s="592"/>
      <c r="NQ65" s="592"/>
      <c r="NR65" s="592"/>
      <c r="NS65" s="592"/>
      <c r="NT65" s="592"/>
      <c r="NU65" s="592"/>
      <c r="NV65" s="592"/>
      <c r="NW65" s="592"/>
      <c r="NX65" s="592"/>
      <c r="NY65" s="592"/>
      <c r="NZ65" s="592"/>
      <c r="OA65" s="592"/>
      <c r="OB65" s="592"/>
      <c r="OC65" s="592"/>
      <c r="OD65" s="592"/>
      <c r="OE65" s="592"/>
      <c r="OF65" s="592"/>
      <c r="OG65" s="592"/>
      <c r="OH65" s="592"/>
      <c r="OI65" s="592"/>
      <c r="OJ65" s="592"/>
      <c r="OK65" s="592"/>
      <c r="OL65" s="592"/>
      <c r="OM65" s="592"/>
      <c r="ON65" s="592"/>
      <c r="OO65" s="592"/>
      <c r="OP65" s="592"/>
      <c r="OQ65" s="592"/>
      <c r="OR65" s="592"/>
      <c r="OS65" s="592"/>
      <c r="OT65" s="592"/>
      <c r="OU65" s="592"/>
      <c r="OV65" s="592"/>
      <c r="OW65" s="592"/>
      <c r="OX65" s="592"/>
      <c r="OY65" s="592"/>
      <c r="OZ65" s="592"/>
      <c r="PA65" s="592"/>
      <c r="PB65" s="592"/>
      <c r="PC65" s="592"/>
      <c r="PD65" s="592"/>
      <c r="PE65" s="592"/>
      <c r="PF65" s="592"/>
      <c r="PG65" s="592"/>
      <c r="PH65" s="592"/>
      <c r="PI65" s="592"/>
      <c r="PJ65" s="592"/>
      <c r="PK65" s="592"/>
      <c r="PL65" s="592"/>
      <c r="PM65" s="593"/>
    </row>
    <row r="66" spans="2:429">
      <c r="B66" s="453">
        <f t="shared" si="1"/>
        <v>46067</v>
      </c>
      <c r="C66" s="214"/>
      <c r="E66" s="75"/>
      <c r="F66" s="225"/>
      <c r="G66" s="225"/>
      <c r="I66" s="74"/>
      <c r="K66" s="236" t="s">
        <v>4894</v>
      </c>
      <c r="P66" s="488">
        <f t="shared" si="4"/>
        <v>44543</v>
      </c>
      <c r="Q66" s="481">
        <f t="shared" si="2"/>
        <v>50</v>
      </c>
      <c r="R66" s="489">
        <v>43844</v>
      </c>
      <c r="S66" s="490">
        <v>43831</v>
      </c>
      <c r="T66" s="495"/>
      <c r="U66" s="496"/>
      <c r="V66" s="43">
        <v>101</v>
      </c>
      <c r="W66" s="34" t="s">
        <v>316</v>
      </c>
      <c r="X66" s="44">
        <v>160911</v>
      </c>
      <c r="Y66" s="34" t="s">
        <v>2693</v>
      </c>
      <c r="Z66" s="43" t="s">
        <v>318</v>
      </c>
      <c r="AA66" s="34" t="s">
        <v>283</v>
      </c>
      <c r="AB66" s="34" t="s">
        <v>283</v>
      </c>
      <c r="AC66" s="34" t="s">
        <v>2693</v>
      </c>
      <c r="AD66" s="44" t="s">
        <v>320</v>
      </c>
      <c r="AE66" s="44" t="s">
        <v>321</v>
      </c>
      <c r="AF66" s="43">
        <v>101</v>
      </c>
      <c r="AG66" s="34" t="s">
        <v>316</v>
      </c>
      <c r="AH66" s="34" t="s">
        <v>322</v>
      </c>
      <c r="AI66" s="43" t="s">
        <v>323</v>
      </c>
      <c r="AJ66" s="44" t="s">
        <v>324</v>
      </c>
      <c r="AK66" s="261">
        <v>4904861</v>
      </c>
      <c r="AL66" s="44" t="s">
        <v>283</v>
      </c>
      <c r="AM66" s="44" t="s">
        <v>325</v>
      </c>
      <c r="AN66" s="262">
        <v>258026700</v>
      </c>
      <c r="AO66" s="34"/>
      <c r="AP66" s="34"/>
      <c r="AQ66" s="34"/>
      <c r="AR66" s="34"/>
      <c r="AS66" s="34"/>
      <c r="AT66" s="44" t="s">
        <v>326</v>
      </c>
      <c r="AU66" s="44"/>
      <c r="AV66" s="477" t="str">
        <f t="array" ref="AV66">_xlfn.IFS(
LEFT(Tabelas!$AI66,1)="N","DN",
LEFT(Tabelas!$AI66,1)="C","DC",
LEFT(Tabelas!$AI66,1)="L","DL",
LEFT(Tabelas!$AI66,1)="A","DA",
LEFT(Tabelas!$AI66,1)="G","DG")</f>
        <v>DN</v>
      </c>
      <c r="AW66" s="34"/>
      <c r="AX66" s="34"/>
      <c r="AY66" s="34"/>
      <c r="AZ66" s="34"/>
      <c r="BA66" s="34"/>
      <c r="BB66" s="34"/>
      <c r="BC66" s="34"/>
      <c r="BD66" s="44">
        <v>160911</v>
      </c>
      <c r="BE66" s="34" t="s">
        <v>2693</v>
      </c>
      <c r="BF66" s="43" t="s">
        <v>318</v>
      </c>
      <c r="BG66" s="34" t="s">
        <v>283</v>
      </c>
      <c r="BH66" s="34" t="s">
        <v>283</v>
      </c>
      <c r="BI66" s="34" t="s">
        <v>2693</v>
      </c>
      <c r="BJ66" s="44" t="s">
        <v>320</v>
      </c>
      <c r="BK66" s="44" t="s">
        <v>321</v>
      </c>
      <c r="BL66" s="34"/>
      <c r="BM66" s="34"/>
      <c r="BN66" s="34"/>
      <c r="BO66" s="57" t="s">
        <v>59</v>
      </c>
      <c r="BP66" s="58" t="s">
        <v>289</v>
      </c>
      <c r="BQ66" s="59">
        <v>309</v>
      </c>
      <c r="BR66" s="60" t="s">
        <v>4895</v>
      </c>
      <c r="BS66" s="61">
        <v>332</v>
      </c>
      <c r="BT66" s="60" t="s">
        <v>4052</v>
      </c>
      <c r="BU66" s="58" t="s">
        <v>4896</v>
      </c>
      <c r="BV66" s="58" t="s">
        <v>4051</v>
      </c>
      <c r="BW66" s="58" t="s">
        <v>4053</v>
      </c>
      <c r="BX66" s="58" t="s">
        <v>4897</v>
      </c>
      <c r="BY66" s="58" t="s">
        <v>4898</v>
      </c>
      <c r="BZ66" s="58" t="s">
        <v>281</v>
      </c>
      <c r="CA66" s="58" t="s">
        <v>4899</v>
      </c>
      <c r="CB66" s="58" t="s">
        <v>4056</v>
      </c>
      <c r="CC66" s="61">
        <v>332</v>
      </c>
      <c r="CD66" s="60" t="s">
        <v>4052</v>
      </c>
      <c r="CE66" s="20"/>
      <c r="CF66" s="28"/>
      <c r="CG66" s="28"/>
      <c r="CH66" s="28"/>
      <c r="CI66" s="28"/>
      <c r="CJ66" s="28"/>
      <c r="CK66" s="28"/>
      <c r="CL66" s="28"/>
      <c r="CM66" s="28"/>
      <c r="CN66" s="28"/>
      <c r="CO66" s="28"/>
      <c r="CP66" s="28"/>
      <c r="CQ66" s="28"/>
      <c r="CR66" s="28"/>
      <c r="CS66" s="28"/>
      <c r="CT66" s="28"/>
      <c r="CU66" s="28"/>
      <c r="CV66" s="28"/>
      <c r="CW66" s="28"/>
      <c r="CX66" s="20"/>
      <c r="CY66" s="519" t="s">
        <v>4900</v>
      </c>
      <c r="CZ66" s="520" t="s">
        <v>4901</v>
      </c>
      <c r="DA66" s="595" t="str">
        <f t="shared" si="0"/>
        <v>08910 - EXTRAÇÃO DE MINERAIS PARA A INDÚSTRIA QUÍMICA E PARA A FABRICAÇÃO DE ADUBOS</v>
      </c>
      <c r="DC66" s="550">
        <v>1014</v>
      </c>
      <c r="DD66" s="541" t="s">
        <v>443</v>
      </c>
      <c r="DE66" s="542" t="s">
        <v>273</v>
      </c>
      <c r="DF66" s="543">
        <v>0</v>
      </c>
      <c r="DG66" s="542" t="s">
        <v>350</v>
      </c>
      <c r="DH66" s="542"/>
      <c r="DI66" s="542" t="s">
        <v>351</v>
      </c>
      <c r="DJ66" s="542" t="s">
        <v>352</v>
      </c>
      <c r="DK66" s="542" t="s">
        <v>353</v>
      </c>
      <c r="DL66" s="544" t="s">
        <v>354</v>
      </c>
      <c r="DM66" s="664" t="s">
        <v>355</v>
      </c>
      <c r="DN66" s="544"/>
      <c r="DO66" s="544" t="s">
        <v>356</v>
      </c>
      <c r="DP66" s="545" t="s">
        <v>4001</v>
      </c>
      <c r="DQ66" s="545" t="s">
        <v>4002</v>
      </c>
      <c r="DR66" s="545" t="s">
        <v>615</v>
      </c>
      <c r="DS66" s="545" t="s">
        <v>4003</v>
      </c>
      <c r="DT66" s="545" t="s">
        <v>4004</v>
      </c>
      <c r="DU66" s="545" t="s">
        <v>4005</v>
      </c>
      <c r="DV66" s="545" t="s">
        <v>4006</v>
      </c>
      <c r="DW66" s="542"/>
      <c r="DX66" s="542"/>
      <c r="DY66" s="542"/>
      <c r="DZ66" s="542"/>
      <c r="EA66" s="546">
        <v>46250</v>
      </c>
      <c r="EB66" s="547" t="s">
        <v>4570</v>
      </c>
      <c r="EC66" s="548" t="s">
        <v>2594</v>
      </c>
      <c r="ED66" s="548"/>
      <c r="EE66" s="548">
        <v>350</v>
      </c>
      <c r="EF66" s="548">
        <v>7.1</v>
      </c>
      <c r="EG66" s="548">
        <v>980</v>
      </c>
      <c r="EH66" s="548">
        <v>34.299999999999997</v>
      </c>
      <c r="EI66" s="548">
        <v>396.5</v>
      </c>
      <c r="EJ66" s="548">
        <v>8</v>
      </c>
      <c r="EK66" s="548">
        <v>10.3</v>
      </c>
      <c r="EL66" s="549">
        <v>65.400000000000006</v>
      </c>
      <c r="EN66" s="571">
        <v>2623</v>
      </c>
      <c r="EO66" s="560" t="s">
        <v>4903</v>
      </c>
      <c r="EP66" s="560" t="s">
        <v>289</v>
      </c>
      <c r="EQ66" s="580">
        <v>338</v>
      </c>
      <c r="ER66" s="560" t="s">
        <v>2428</v>
      </c>
      <c r="ES66" s="567" t="s">
        <v>4904</v>
      </c>
      <c r="EU66" s="23" t="s">
        <v>4905</v>
      </c>
      <c r="EW66" s="90" t="s">
        <v>408</v>
      </c>
      <c r="EX66" s="82" t="s">
        <v>4906</v>
      </c>
      <c r="EY66" s="80"/>
      <c r="EZ66" s="82"/>
      <c r="FA66" s="85" t="s">
        <v>403</v>
      </c>
    </row>
    <row r="67" spans="2:429">
      <c r="B67" s="453">
        <f t="shared" si="1"/>
        <v>46068</v>
      </c>
      <c r="C67" s="214"/>
      <c r="E67" s="75"/>
      <c r="F67" s="225"/>
      <c r="G67" s="225"/>
      <c r="I67" s="74"/>
      <c r="K67" s="236" t="s">
        <v>4907</v>
      </c>
      <c r="P67" s="488">
        <f t="shared" si="4"/>
        <v>44550</v>
      </c>
      <c r="Q67" s="481">
        <f t="shared" si="2"/>
        <v>51</v>
      </c>
      <c r="R67" s="489">
        <v>43845</v>
      </c>
      <c r="S67" s="490">
        <v>43931</v>
      </c>
      <c r="T67" s="495"/>
      <c r="U67" s="496"/>
      <c r="V67" s="43">
        <v>101</v>
      </c>
      <c r="W67" s="34" t="s">
        <v>316</v>
      </c>
      <c r="X67" s="44">
        <v>160914</v>
      </c>
      <c r="Y67" s="34" t="s">
        <v>2833</v>
      </c>
      <c r="Z67" s="43" t="s">
        <v>318</v>
      </c>
      <c r="AA67" s="34" t="s">
        <v>283</v>
      </c>
      <c r="AB67" s="34" t="s">
        <v>283</v>
      </c>
      <c r="AC67" s="34" t="s">
        <v>2833</v>
      </c>
      <c r="AD67" s="44" t="s">
        <v>320</v>
      </c>
      <c r="AE67" s="44" t="s">
        <v>321</v>
      </c>
      <c r="AF67" s="43">
        <v>101</v>
      </c>
      <c r="AG67" s="34" t="s">
        <v>316</v>
      </c>
      <c r="AH67" s="34" t="s">
        <v>322</v>
      </c>
      <c r="AI67" s="43" t="s">
        <v>323</v>
      </c>
      <c r="AJ67" s="44" t="s">
        <v>324</v>
      </c>
      <c r="AK67" s="261">
        <v>4904861</v>
      </c>
      <c r="AL67" s="44" t="s">
        <v>283</v>
      </c>
      <c r="AM67" s="44" t="s">
        <v>325</v>
      </c>
      <c r="AN67" s="262">
        <v>258026700</v>
      </c>
      <c r="AO67" s="34"/>
      <c r="AP67" s="34"/>
      <c r="AQ67" s="34"/>
      <c r="AR67" s="34"/>
      <c r="AS67" s="34"/>
      <c r="AT67" s="44" t="s">
        <v>326</v>
      </c>
      <c r="AU67" s="44"/>
      <c r="AV67" s="477" t="str">
        <f t="array" ref="AV67">_xlfn.IFS(
LEFT(Tabelas!$AI67,1)="N","DN",
LEFT(Tabelas!$AI67,1)="C","DC",
LEFT(Tabelas!$AI67,1)="L","DL",
LEFT(Tabelas!$AI67,1)="A","DA",
LEFT(Tabelas!$AI67,1)="G","DG")</f>
        <v>DN</v>
      </c>
      <c r="AW67" s="34"/>
      <c r="AX67" s="34"/>
      <c r="AY67" s="34"/>
      <c r="AZ67" s="34"/>
      <c r="BA67" s="34"/>
      <c r="BB67" s="34"/>
      <c r="BC67" s="34"/>
      <c r="BD67" s="44">
        <v>160914</v>
      </c>
      <c r="BE67" s="34" t="s">
        <v>2833</v>
      </c>
      <c r="BF67" s="43" t="s">
        <v>318</v>
      </c>
      <c r="BG67" s="34" t="s">
        <v>283</v>
      </c>
      <c r="BH67" s="34" t="s">
        <v>283</v>
      </c>
      <c r="BI67" s="34" t="s">
        <v>2833</v>
      </c>
      <c r="BJ67" s="44" t="s">
        <v>320</v>
      </c>
      <c r="BK67" s="44" t="s">
        <v>321</v>
      </c>
      <c r="BL67" s="34"/>
      <c r="BM67" s="34"/>
      <c r="BN67" s="34"/>
      <c r="BO67" s="57" t="s">
        <v>59</v>
      </c>
      <c r="BP67" s="58" t="s">
        <v>289</v>
      </c>
      <c r="BQ67" s="59">
        <v>311</v>
      </c>
      <c r="BR67" s="60" t="s">
        <v>4879</v>
      </c>
      <c r="BS67" s="61">
        <v>333</v>
      </c>
      <c r="BT67" s="60" t="s">
        <v>3790</v>
      </c>
      <c r="BU67" s="58" t="s">
        <v>4908</v>
      </c>
      <c r="BV67" s="58" t="s">
        <v>296</v>
      </c>
      <c r="BW67" s="58" t="s">
        <v>3791</v>
      </c>
      <c r="BX67" s="58" t="s">
        <v>4909</v>
      </c>
      <c r="BY67" s="58" t="s">
        <v>4910</v>
      </c>
      <c r="BZ67" s="58" t="s">
        <v>560</v>
      </c>
      <c r="CA67" s="58" t="s">
        <v>4911</v>
      </c>
      <c r="CB67" s="58" t="s">
        <v>3794</v>
      </c>
      <c r="CC67" s="61">
        <v>333</v>
      </c>
      <c r="CD67" s="60" t="s">
        <v>3790</v>
      </c>
      <c r="CE67" s="20"/>
      <c r="CF67" s="28"/>
      <c r="CG67" s="28"/>
      <c r="CH67" s="28"/>
      <c r="CI67" s="28"/>
      <c r="CJ67" s="28"/>
      <c r="CK67" s="28"/>
      <c r="CL67" s="28"/>
      <c r="CM67" s="28"/>
      <c r="CN67" s="28"/>
      <c r="CO67" s="28"/>
      <c r="CP67" s="28"/>
      <c r="CQ67" s="28"/>
      <c r="CR67" s="28"/>
      <c r="CS67" s="28"/>
      <c r="CT67" s="28"/>
      <c r="CU67" s="28"/>
      <c r="CV67" s="28"/>
      <c r="CW67" s="28"/>
      <c r="CX67" s="20"/>
      <c r="CY67" s="519" t="s">
        <v>4912</v>
      </c>
      <c r="CZ67" s="520" t="s">
        <v>4913</v>
      </c>
      <c r="DA67" s="595" t="str">
        <f t="shared" ref="DA67:DA130" si="5">CY67&amp;" - "&amp;CZ67</f>
        <v>08920 - EXTRAÇÃO DE TURFA</v>
      </c>
      <c r="DC67" s="540">
        <v>1104</v>
      </c>
      <c r="DD67" s="541" t="s">
        <v>497</v>
      </c>
      <c r="DE67" s="542" t="s">
        <v>277</v>
      </c>
      <c r="DF67" s="543">
        <v>0</v>
      </c>
      <c r="DG67" s="542" t="s">
        <v>350</v>
      </c>
      <c r="DH67" s="542"/>
      <c r="DI67" s="542" t="s">
        <v>351</v>
      </c>
      <c r="DJ67" s="542" t="s">
        <v>352</v>
      </c>
      <c r="DK67" s="542" t="s">
        <v>353</v>
      </c>
      <c r="DL67" s="544" t="s">
        <v>354</v>
      </c>
      <c r="DM67" s="664" t="s">
        <v>355</v>
      </c>
      <c r="DN67" s="544"/>
      <c r="DO67" s="544" t="s">
        <v>356</v>
      </c>
      <c r="DP67" s="545" t="s">
        <v>1783</v>
      </c>
      <c r="DQ67" s="545" t="s">
        <v>1784</v>
      </c>
      <c r="DR67" s="545" t="s">
        <v>1785</v>
      </c>
      <c r="DS67" s="545" t="s">
        <v>1786</v>
      </c>
      <c r="DT67" s="545" t="s">
        <v>1787</v>
      </c>
      <c r="DU67" s="545" t="s">
        <v>1788</v>
      </c>
      <c r="DV67" s="545" t="s">
        <v>1789</v>
      </c>
      <c r="DW67" s="542"/>
      <c r="DX67" s="542"/>
      <c r="DY67" s="542"/>
      <c r="DZ67" s="542"/>
      <c r="EA67" s="546">
        <v>46227</v>
      </c>
      <c r="EB67" s="547" t="s">
        <v>4593</v>
      </c>
      <c r="EC67" s="548" t="s">
        <v>2741</v>
      </c>
      <c r="ED67" s="548"/>
      <c r="EE67" s="548">
        <v>320</v>
      </c>
      <c r="EF67" s="548">
        <v>6.8</v>
      </c>
      <c r="EG67" s="548">
        <v>970</v>
      </c>
      <c r="EH67" s="548">
        <v>38.299999999999997</v>
      </c>
      <c r="EI67" s="548">
        <v>128.80000000000001</v>
      </c>
      <c r="EJ67" s="548">
        <v>3</v>
      </c>
      <c r="EK67" s="548">
        <v>26.3</v>
      </c>
      <c r="EL67" s="549">
        <v>70.8</v>
      </c>
      <c r="EN67" s="572">
        <v>2631</v>
      </c>
      <c r="EO67" s="561" t="s">
        <v>4915</v>
      </c>
      <c r="EP67" s="561" t="s">
        <v>289</v>
      </c>
      <c r="EQ67" s="576">
        <v>300</v>
      </c>
      <c r="ER67" s="561" t="s">
        <v>4916</v>
      </c>
      <c r="ES67" s="568" t="s">
        <v>4917</v>
      </c>
      <c r="EU67" s="23" t="s">
        <v>4918</v>
      </c>
      <c r="EW67" s="90" t="s">
        <v>409</v>
      </c>
      <c r="EX67" s="82" t="s">
        <v>4919</v>
      </c>
      <c r="EY67" s="80"/>
      <c r="EZ67" s="82"/>
      <c r="FA67" s="85" t="s">
        <v>393</v>
      </c>
    </row>
    <row r="68" spans="2:429">
      <c r="B68" s="453">
        <f t="shared" si="1"/>
        <v>46069</v>
      </c>
      <c r="C68" s="214"/>
      <c r="E68" s="75"/>
      <c r="F68" s="225"/>
      <c r="G68" s="225"/>
      <c r="I68" s="74"/>
      <c r="K68" s="236" t="s">
        <v>4920</v>
      </c>
      <c r="P68" s="488">
        <f t="shared" si="4"/>
        <v>44557</v>
      </c>
      <c r="Q68" s="481">
        <f t="shared" si="2"/>
        <v>52</v>
      </c>
      <c r="R68" s="489">
        <v>43846</v>
      </c>
      <c r="S68" s="490">
        <v>43933</v>
      </c>
      <c r="T68" s="495"/>
      <c r="U68" s="496"/>
      <c r="V68" s="43">
        <v>101</v>
      </c>
      <c r="W68" s="34" t="s">
        <v>316</v>
      </c>
      <c r="X68" s="44">
        <v>160915</v>
      </c>
      <c r="Y68" s="34" t="s">
        <v>2975</v>
      </c>
      <c r="Z68" s="43" t="s">
        <v>318</v>
      </c>
      <c r="AA68" s="34" t="s">
        <v>283</v>
      </c>
      <c r="AB68" s="34" t="s">
        <v>283</v>
      </c>
      <c r="AC68" s="34" t="s">
        <v>2975</v>
      </c>
      <c r="AD68" s="44" t="s">
        <v>320</v>
      </c>
      <c r="AE68" s="44" t="s">
        <v>321</v>
      </c>
      <c r="AF68" s="43">
        <v>101</v>
      </c>
      <c r="AG68" s="34" t="s">
        <v>316</v>
      </c>
      <c r="AH68" s="34" t="s">
        <v>322</v>
      </c>
      <c r="AI68" s="43" t="s">
        <v>323</v>
      </c>
      <c r="AJ68" s="44" t="s">
        <v>324</v>
      </c>
      <c r="AK68" s="261">
        <v>4904861</v>
      </c>
      <c r="AL68" s="44" t="s">
        <v>283</v>
      </c>
      <c r="AM68" s="44" t="s">
        <v>325</v>
      </c>
      <c r="AN68" s="262">
        <v>258026700</v>
      </c>
      <c r="AO68" s="34"/>
      <c r="AP68" s="34"/>
      <c r="AQ68" s="34"/>
      <c r="AR68" s="34"/>
      <c r="AS68" s="34"/>
      <c r="AT68" s="44" t="s">
        <v>326</v>
      </c>
      <c r="AU68" s="44"/>
      <c r="AV68" s="477" t="str">
        <f t="array" ref="AV68">_xlfn.IFS(
LEFT(Tabelas!$AI68,1)="N","DN",
LEFT(Tabelas!$AI68,1)="C","DC",
LEFT(Tabelas!$AI68,1)="L","DL",
LEFT(Tabelas!$AI68,1)="A","DA",
LEFT(Tabelas!$AI68,1)="G","DG")</f>
        <v>DN</v>
      </c>
      <c r="AW68" s="34"/>
      <c r="AX68" s="34"/>
      <c r="AY68" s="34"/>
      <c r="AZ68" s="34"/>
      <c r="BA68" s="34"/>
      <c r="BB68" s="34"/>
      <c r="BC68" s="34"/>
      <c r="BD68" s="44">
        <v>160915</v>
      </c>
      <c r="BE68" s="34" t="s">
        <v>2975</v>
      </c>
      <c r="BF68" s="43" t="s">
        <v>318</v>
      </c>
      <c r="BG68" s="34" t="s">
        <v>283</v>
      </c>
      <c r="BH68" s="34" t="s">
        <v>283</v>
      </c>
      <c r="BI68" s="34" t="s">
        <v>2975</v>
      </c>
      <c r="BJ68" s="44" t="s">
        <v>320</v>
      </c>
      <c r="BK68" s="44" t="s">
        <v>321</v>
      </c>
      <c r="BL68" s="34"/>
      <c r="BM68" s="34"/>
      <c r="BN68" s="34"/>
      <c r="BO68" s="45" t="s">
        <v>59</v>
      </c>
      <c r="BP68" s="46" t="s">
        <v>289</v>
      </c>
      <c r="BQ68" s="47">
        <v>311</v>
      </c>
      <c r="BR68" s="48" t="s">
        <v>4879</v>
      </c>
      <c r="BS68" s="49">
        <v>334</v>
      </c>
      <c r="BT68" s="48" t="s">
        <v>1233</v>
      </c>
      <c r="BU68" s="46" t="s">
        <v>4921</v>
      </c>
      <c r="BV68" s="46" t="s">
        <v>296</v>
      </c>
      <c r="BW68" s="46" t="s">
        <v>1234</v>
      </c>
      <c r="BX68" s="46" t="s">
        <v>4922</v>
      </c>
      <c r="BY68" s="46" t="s">
        <v>4923</v>
      </c>
      <c r="BZ68" s="46" t="s">
        <v>561</v>
      </c>
      <c r="CA68" s="46" t="s">
        <v>4924</v>
      </c>
      <c r="CB68" s="46" t="s">
        <v>1237</v>
      </c>
      <c r="CC68" s="49">
        <v>334</v>
      </c>
      <c r="CD68" s="48" t="s">
        <v>1233</v>
      </c>
      <c r="CE68" s="20"/>
      <c r="CF68" s="28"/>
      <c r="CG68" s="28"/>
      <c r="CH68" s="28"/>
      <c r="CI68" s="28"/>
      <c r="CJ68" s="28"/>
      <c r="CK68" s="28"/>
      <c r="CL68" s="28"/>
      <c r="CM68" s="28"/>
      <c r="CN68" s="28"/>
      <c r="CO68" s="28"/>
      <c r="CP68" s="28"/>
      <c r="CQ68" s="28"/>
      <c r="CR68" s="28"/>
      <c r="CS68" s="28"/>
      <c r="CT68" s="28"/>
      <c r="CU68" s="28"/>
      <c r="CV68" s="28"/>
      <c r="CW68" s="28"/>
      <c r="CX68" s="20"/>
      <c r="CY68" s="519" t="s">
        <v>4925</v>
      </c>
      <c r="CZ68" s="520" t="s">
        <v>4926</v>
      </c>
      <c r="DA68" s="595" t="str">
        <f t="shared" si="5"/>
        <v>08931 - EXTRAÇÃO DE SAL MARINHO</v>
      </c>
      <c r="DC68" s="550">
        <v>1001</v>
      </c>
      <c r="DD68" s="541" t="s">
        <v>444</v>
      </c>
      <c r="DE68" s="542" t="s">
        <v>273</v>
      </c>
      <c r="DF68" s="543">
        <v>0</v>
      </c>
      <c r="DG68" s="542" t="s">
        <v>350</v>
      </c>
      <c r="DH68" s="542"/>
      <c r="DI68" s="542" t="s">
        <v>351</v>
      </c>
      <c r="DJ68" s="542" t="s">
        <v>352</v>
      </c>
      <c r="DK68" s="542" t="s">
        <v>353</v>
      </c>
      <c r="DL68" s="544" t="s">
        <v>354</v>
      </c>
      <c r="DM68" s="664" t="s">
        <v>355</v>
      </c>
      <c r="DN68" s="544"/>
      <c r="DO68" s="544" t="s">
        <v>356</v>
      </c>
      <c r="DP68" s="545" t="s">
        <v>3016</v>
      </c>
      <c r="DQ68" s="545" t="s">
        <v>3017</v>
      </c>
      <c r="DR68" s="545" t="s">
        <v>3018</v>
      </c>
      <c r="DS68" s="545" t="s">
        <v>3019</v>
      </c>
      <c r="DT68" s="545" t="s">
        <v>353</v>
      </c>
      <c r="DU68" s="545" t="s">
        <v>3020</v>
      </c>
      <c r="DV68" s="545" t="s">
        <v>3021</v>
      </c>
      <c r="DW68" s="542"/>
      <c r="DX68" s="542"/>
      <c r="DY68" s="542"/>
      <c r="DZ68" s="542"/>
      <c r="EA68" s="546">
        <v>46220</v>
      </c>
      <c r="EB68" s="547" t="s">
        <v>4612</v>
      </c>
      <c r="EC68" s="548" t="s">
        <v>1240</v>
      </c>
      <c r="ED68" s="548"/>
      <c r="EE68" s="548" t="s">
        <v>2035</v>
      </c>
      <c r="EF68" s="548">
        <v>5.4</v>
      </c>
      <c r="EG68" s="548" t="s">
        <v>1517</v>
      </c>
      <c r="EH68" s="548">
        <v>45</v>
      </c>
      <c r="EI68" s="548">
        <v>216.7</v>
      </c>
      <c r="EJ68" s="548">
        <v>8</v>
      </c>
      <c r="EK68" s="548">
        <v>60.5</v>
      </c>
      <c r="EL68" s="549">
        <v>72.599999999999994</v>
      </c>
      <c r="EN68" s="571">
        <v>2674</v>
      </c>
      <c r="EO68" s="560" t="s">
        <v>4928</v>
      </c>
      <c r="EP68" s="560" t="s">
        <v>320</v>
      </c>
      <c r="EQ68" s="580">
        <v>110</v>
      </c>
      <c r="ER68" s="560" t="s">
        <v>2579</v>
      </c>
      <c r="ES68" s="567" t="s">
        <v>4929</v>
      </c>
      <c r="EU68" s="23" t="s">
        <v>4930</v>
      </c>
      <c r="EW68" s="90" t="s">
        <v>410</v>
      </c>
      <c r="EX68" s="82" t="s">
        <v>4931</v>
      </c>
      <c r="EY68" s="80"/>
      <c r="EZ68" s="82"/>
      <c r="FA68" s="85" t="s">
        <v>565</v>
      </c>
    </row>
    <row r="69" spans="2:429" ht="15.75" thickBot="1">
      <c r="B69" s="453">
        <f t="shared" si="1"/>
        <v>46070</v>
      </c>
      <c r="C69" s="214"/>
      <c r="E69" s="75"/>
      <c r="F69" s="225"/>
      <c r="G69" s="225"/>
      <c r="I69" s="74"/>
      <c r="K69" s="236" t="s">
        <v>4932</v>
      </c>
      <c r="P69" s="494">
        <f t="shared" si="4"/>
        <v>44564</v>
      </c>
      <c r="Q69" s="482">
        <f t="shared" si="2"/>
        <v>1</v>
      </c>
      <c r="R69" s="489">
        <v>43847</v>
      </c>
      <c r="S69" s="490">
        <v>43946</v>
      </c>
      <c r="T69" s="495"/>
      <c r="U69" s="496"/>
      <c r="V69" s="43">
        <v>101</v>
      </c>
      <c r="W69" s="34" t="s">
        <v>316</v>
      </c>
      <c r="X69" s="44">
        <v>160920</v>
      </c>
      <c r="Y69" s="34" t="s">
        <v>3101</v>
      </c>
      <c r="Z69" s="43" t="s">
        <v>1223</v>
      </c>
      <c r="AA69" s="34" t="s">
        <v>283</v>
      </c>
      <c r="AB69" s="34" t="s">
        <v>283</v>
      </c>
      <c r="AC69" s="34" t="s">
        <v>3101</v>
      </c>
      <c r="AD69" s="44" t="s">
        <v>320</v>
      </c>
      <c r="AE69" s="44" t="s">
        <v>321</v>
      </c>
      <c r="AF69" s="43">
        <v>101</v>
      </c>
      <c r="AG69" s="34" t="s">
        <v>316</v>
      </c>
      <c r="AH69" s="34" t="s">
        <v>322</v>
      </c>
      <c r="AI69" s="43" t="s">
        <v>323</v>
      </c>
      <c r="AJ69" s="44" t="s">
        <v>324</v>
      </c>
      <c r="AK69" s="261">
        <v>4904861</v>
      </c>
      <c r="AL69" s="44" t="s">
        <v>283</v>
      </c>
      <c r="AM69" s="44" t="s">
        <v>325</v>
      </c>
      <c r="AN69" s="262">
        <v>258026700</v>
      </c>
      <c r="AO69" s="34"/>
      <c r="AP69" s="34"/>
      <c r="AQ69" s="34"/>
      <c r="AR69" s="34"/>
      <c r="AS69" s="34"/>
      <c r="AT69" s="44" t="s">
        <v>326</v>
      </c>
      <c r="AU69" s="44"/>
      <c r="AV69" s="477" t="str">
        <f t="array" ref="AV69">_xlfn.IFS(
LEFT(Tabelas!$AI69,1)="N","DN",
LEFT(Tabelas!$AI69,1)="C","DC",
LEFT(Tabelas!$AI69,1)="L","DL",
LEFT(Tabelas!$AI69,1)="A","DA",
LEFT(Tabelas!$AI69,1)="G","DG")</f>
        <v>DN</v>
      </c>
      <c r="AW69" s="34"/>
      <c r="AX69" s="34"/>
      <c r="AY69" s="34"/>
      <c r="AZ69" s="34"/>
      <c r="BA69" s="34"/>
      <c r="BB69" s="34"/>
      <c r="BC69" s="34"/>
      <c r="BD69" s="44">
        <v>160920</v>
      </c>
      <c r="BE69" s="34" t="s">
        <v>3101</v>
      </c>
      <c r="BF69" s="43" t="s">
        <v>1223</v>
      </c>
      <c r="BG69" s="34" t="s">
        <v>283</v>
      </c>
      <c r="BH69" s="34" t="s">
        <v>283</v>
      </c>
      <c r="BI69" s="34" t="s">
        <v>3101</v>
      </c>
      <c r="BJ69" s="44" t="s">
        <v>320</v>
      </c>
      <c r="BK69" s="44" t="s">
        <v>321</v>
      </c>
      <c r="BL69" s="34"/>
      <c r="BM69" s="34"/>
      <c r="BN69" s="34"/>
      <c r="BO69" s="57" t="s">
        <v>59</v>
      </c>
      <c r="BP69" s="58" t="s">
        <v>289</v>
      </c>
      <c r="BQ69" s="59">
        <v>315</v>
      </c>
      <c r="BR69" s="60" t="s">
        <v>4933</v>
      </c>
      <c r="BS69" s="61">
        <v>335</v>
      </c>
      <c r="BT69" s="60" t="s">
        <v>4934</v>
      </c>
      <c r="BU69" s="58" t="s">
        <v>1244</v>
      </c>
      <c r="BV69" s="58" t="s">
        <v>4935</v>
      </c>
      <c r="BW69" s="58" t="s">
        <v>4936</v>
      </c>
      <c r="BX69" s="58" t="s">
        <v>4937</v>
      </c>
      <c r="BY69" s="58" t="s">
        <v>4938</v>
      </c>
      <c r="BZ69" s="58" t="s">
        <v>514</v>
      </c>
      <c r="CA69" s="58" t="s">
        <v>4939</v>
      </c>
      <c r="CB69" s="58" t="s">
        <v>4940</v>
      </c>
      <c r="CC69" s="61">
        <v>335</v>
      </c>
      <c r="CD69" s="60" t="s">
        <v>4934</v>
      </c>
      <c r="CE69" s="20"/>
      <c r="CF69" s="28"/>
      <c r="CG69" s="28"/>
      <c r="CH69" s="28"/>
      <c r="CI69" s="28"/>
      <c r="CJ69" s="28"/>
      <c r="CK69" s="28"/>
      <c r="CL69" s="28"/>
      <c r="CM69" s="28"/>
      <c r="CN69" s="28"/>
      <c r="CO69" s="28"/>
      <c r="CP69" s="28"/>
      <c r="CQ69" s="28"/>
      <c r="CR69" s="28"/>
      <c r="CS69" s="28"/>
      <c r="CT69" s="28"/>
      <c r="CU69" s="28"/>
      <c r="CV69" s="28"/>
      <c r="CW69" s="28"/>
      <c r="CX69" s="20"/>
      <c r="CY69" s="519" t="s">
        <v>4941</v>
      </c>
      <c r="CZ69" s="520" t="s">
        <v>4942</v>
      </c>
      <c r="DA69" s="595" t="str">
        <f t="shared" si="5"/>
        <v>08932 - EXTRAÇÃO DE SAL GEMA</v>
      </c>
      <c r="DC69" s="742">
        <v>1011</v>
      </c>
      <c r="DD69" s="551" t="s">
        <v>430</v>
      </c>
      <c r="DE69" s="552" t="s">
        <v>272</v>
      </c>
      <c r="DF69" s="553" t="s">
        <v>1223</v>
      </c>
      <c r="DG69" s="552" t="s">
        <v>350</v>
      </c>
      <c r="DH69" s="552"/>
      <c r="DI69" s="552" t="s">
        <v>351</v>
      </c>
      <c r="DJ69" s="552" t="s">
        <v>352</v>
      </c>
      <c r="DK69" s="552" t="s">
        <v>353</v>
      </c>
      <c r="DL69" s="554" t="s">
        <v>354</v>
      </c>
      <c r="DM69" s="666" t="s">
        <v>355</v>
      </c>
      <c r="DN69" s="554"/>
      <c r="DO69" s="554" t="s">
        <v>356</v>
      </c>
      <c r="DP69" s="555" t="s">
        <v>54</v>
      </c>
      <c r="DQ69" s="555" t="s">
        <v>3250</v>
      </c>
      <c r="DR69" s="555" t="s">
        <v>3251</v>
      </c>
      <c r="DS69" s="555" t="s">
        <v>3252</v>
      </c>
      <c r="DT69" s="555" t="s">
        <v>3253</v>
      </c>
      <c r="DU69" s="555" t="s">
        <v>3254</v>
      </c>
      <c r="DV69" s="555" t="s">
        <v>3255</v>
      </c>
      <c r="DW69" s="552"/>
      <c r="DX69" s="552"/>
      <c r="DY69" s="552"/>
      <c r="DZ69" s="552"/>
      <c r="EA69" s="556" t="s">
        <v>4098</v>
      </c>
      <c r="EB69" s="557" t="s">
        <v>4628</v>
      </c>
      <c r="EC69" s="558" t="s">
        <v>3523</v>
      </c>
      <c r="ED69" s="558"/>
      <c r="EE69" s="558">
        <v>450</v>
      </c>
      <c r="EF69" s="558">
        <v>7.9</v>
      </c>
      <c r="EG69" s="558">
        <v>980</v>
      </c>
      <c r="EH69" s="558">
        <v>35.700000000000003</v>
      </c>
      <c r="EI69" s="558">
        <v>534.9</v>
      </c>
      <c r="EJ69" s="558">
        <v>9</v>
      </c>
      <c r="EK69" s="558">
        <v>8.9</v>
      </c>
      <c r="EL69" s="559">
        <v>70.099999999999994</v>
      </c>
      <c r="EN69" s="572">
        <v>2682</v>
      </c>
      <c r="EO69" s="561" t="s">
        <v>4945</v>
      </c>
      <c r="EP69" s="561" t="s">
        <v>320</v>
      </c>
      <c r="EQ69" s="576">
        <v>115</v>
      </c>
      <c r="ER69" s="561" t="s">
        <v>3241</v>
      </c>
      <c r="ES69" s="568" t="s">
        <v>4946</v>
      </c>
      <c r="EU69" s="23" t="s">
        <v>4947</v>
      </c>
      <c r="EW69" s="90" t="s">
        <v>411</v>
      </c>
      <c r="EX69" s="82" t="s">
        <v>4948</v>
      </c>
      <c r="EY69" s="80"/>
      <c r="EZ69" s="82"/>
      <c r="FA69" s="85" t="s">
        <v>489</v>
      </c>
    </row>
    <row r="70" spans="2:429" ht="14.25" thickBot="1">
      <c r="B70" s="453">
        <f t="shared" si="1"/>
        <v>46071</v>
      </c>
      <c r="C70" s="214"/>
      <c r="E70" s="75"/>
      <c r="F70" s="225"/>
      <c r="G70" s="225"/>
      <c r="I70" s="74"/>
      <c r="K70" s="236" t="s">
        <v>4949</v>
      </c>
      <c r="P70" s="488">
        <f t="shared" si="4"/>
        <v>44571</v>
      </c>
      <c r="Q70" s="481">
        <f t="shared" si="2"/>
        <v>2</v>
      </c>
      <c r="R70" s="489">
        <v>43848</v>
      </c>
      <c r="S70" s="490">
        <v>43952</v>
      </c>
      <c r="T70" s="495"/>
      <c r="U70" s="496"/>
      <c r="V70" s="43">
        <v>101</v>
      </c>
      <c r="W70" s="34" t="s">
        <v>316</v>
      </c>
      <c r="X70" s="44">
        <v>160922</v>
      </c>
      <c r="Y70" s="34" t="s">
        <v>3212</v>
      </c>
      <c r="Z70" s="43" t="s">
        <v>318</v>
      </c>
      <c r="AA70" s="34" t="s">
        <v>283</v>
      </c>
      <c r="AB70" s="34" t="s">
        <v>283</v>
      </c>
      <c r="AC70" s="34" t="s">
        <v>3212</v>
      </c>
      <c r="AD70" s="44" t="s">
        <v>320</v>
      </c>
      <c r="AE70" s="44" t="s">
        <v>321</v>
      </c>
      <c r="AF70" s="43">
        <v>101</v>
      </c>
      <c r="AG70" s="34" t="s">
        <v>316</v>
      </c>
      <c r="AH70" s="34" t="s">
        <v>322</v>
      </c>
      <c r="AI70" s="43" t="s">
        <v>323</v>
      </c>
      <c r="AJ70" s="44" t="s">
        <v>324</v>
      </c>
      <c r="AK70" s="261">
        <v>4904861</v>
      </c>
      <c r="AL70" s="44" t="s">
        <v>283</v>
      </c>
      <c r="AM70" s="44" t="s">
        <v>325</v>
      </c>
      <c r="AN70" s="262">
        <v>258026700</v>
      </c>
      <c r="AO70" s="34"/>
      <c r="AP70" s="34"/>
      <c r="AQ70" s="34"/>
      <c r="AR70" s="34"/>
      <c r="AS70" s="34"/>
      <c r="AT70" s="44" t="s">
        <v>326</v>
      </c>
      <c r="AU70" s="44"/>
      <c r="AV70" s="477" t="str">
        <f t="array" ref="AV70">_xlfn.IFS(
LEFT(Tabelas!$AI70,1)="N","DN",
LEFT(Tabelas!$AI70,1)="C","DC",
LEFT(Tabelas!$AI70,1)="L","DL",
LEFT(Tabelas!$AI70,1)="A","DA",
LEFT(Tabelas!$AI70,1)="G","DG")</f>
        <v>DN</v>
      </c>
      <c r="AW70" s="34"/>
      <c r="AX70" s="34"/>
      <c r="AY70" s="34"/>
      <c r="AZ70" s="34"/>
      <c r="BA70" s="34"/>
      <c r="BB70" s="34"/>
      <c r="BC70" s="34"/>
      <c r="BD70" s="44">
        <v>160922</v>
      </c>
      <c r="BE70" s="34" t="s">
        <v>3212</v>
      </c>
      <c r="BF70" s="43" t="s">
        <v>318</v>
      </c>
      <c r="BG70" s="34" t="s">
        <v>283</v>
      </c>
      <c r="BH70" s="34" t="s">
        <v>283</v>
      </c>
      <c r="BI70" s="34" t="s">
        <v>3212</v>
      </c>
      <c r="BJ70" s="44" t="s">
        <v>320</v>
      </c>
      <c r="BK70" s="44" t="s">
        <v>321</v>
      </c>
      <c r="BL70" s="34"/>
      <c r="BM70" s="34"/>
      <c r="BN70" s="34"/>
      <c r="BO70" s="45" t="s">
        <v>59</v>
      </c>
      <c r="BP70" s="46" t="s">
        <v>289</v>
      </c>
      <c r="BQ70" s="47">
        <v>303</v>
      </c>
      <c r="BR70" s="48" t="s">
        <v>4950</v>
      </c>
      <c r="BS70" s="49">
        <v>336</v>
      </c>
      <c r="BT70" s="48" t="s">
        <v>4951</v>
      </c>
      <c r="BU70" s="46" t="s">
        <v>4952</v>
      </c>
      <c r="BV70" s="46" t="s">
        <v>4953</v>
      </c>
      <c r="BW70" s="46" t="s">
        <v>4954</v>
      </c>
      <c r="BX70" s="46" t="s">
        <v>4955</v>
      </c>
      <c r="BY70" s="46" t="s">
        <v>4956</v>
      </c>
      <c r="BZ70" s="46" t="s">
        <v>504</v>
      </c>
      <c r="CA70" s="46" t="s">
        <v>4957</v>
      </c>
      <c r="CB70" s="46" t="s">
        <v>4958</v>
      </c>
      <c r="CC70" s="49">
        <v>336</v>
      </c>
      <c r="CD70" s="48" t="s">
        <v>4951</v>
      </c>
      <c r="CE70" s="20"/>
      <c r="CF70" s="28"/>
      <c r="CG70" s="28"/>
      <c r="CH70" s="28"/>
      <c r="CI70" s="28"/>
      <c r="CJ70" s="28"/>
      <c r="CK70" s="28"/>
      <c r="CL70" s="28"/>
      <c r="CM70" s="28"/>
      <c r="CN70" s="28"/>
      <c r="CO70" s="28"/>
      <c r="CP70" s="28"/>
      <c r="CQ70" s="28"/>
      <c r="CR70" s="28"/>
      <c r="CS70" s="28"/>
      <c r="CT70" s="28"/>
      <c r="CU70" s="28"/>
      <c r="CV70" s="28"/>
      <c r="CW70" s="28"/>
      <c r="CX70" s="20"/>
      <c r="CY70" s="519" t="s">
        <v>4959</v>
      </c>
      <c r="CZ70" s="520" t="s">
        <v>4960</v>
      </c>
      <c r="DA70" s="595" t="str">
        <f t="shared" si="5"/>
        <v>08990 - OUTRAS INDÚSTRIAS EXTRATIVAS, N.E.</v>
      </c>
      <c r="DC70" s="740">
        <v>1108</v>
      </c>
      <c r="DD70" s="744" t="s">
        <v>445</v>
      </c>
      <c r="DE70" s="744" t="s">
        <v>273</v>
      </c>
      <c r="DF70" s="746">
        <v>0</v>
      </c>
      <c r="DG70" s="744" t="s">
        <v>350</v>
      </c>
      <c r="DH70" s="744"/>
      <c r="DI70" s="744" t="s">
        <v>351</v>
      </c>
      <c r="DJ70" s="744" t="s">
        <v>352</v>
      </c>
      <c r="DK70" s="744" t="s">
        <v>353</v>
      </c>
      <c r="DL70" s="747" t="s">
        <v>354</v>
      </c>
      <c r="DM70" s="666" t="s">
        <v>355</v>
      </c>
      <c r="DN70" s="747"/>
      <c r="DO70" s="747" t="s">
        <v>356</v>
      </c>
      <c r="DP70" s="749" t="s">
        <v>4001</v>
      </c>
      <c r="DQ70" s="749" t="s">
        <v>4002</v>
      </c>
      <c r="DR70" s="749" t="s">
        <v>4245</v>
      </c>
      <c r="DS70" s="749" t="s">
        <v>4246</v>
      </c>
      <c r="DT70" s="749" t="s">
        <v>4247</v>
      </c>
      <c r="DU70" s="749" t="s">
        <v>4248</v>
      </c>
      <c r="DV70" s="749" t="s">
        <v>4249</v>
      </c>
      <c r="DW70" s="744"/>
      <c r="DX70" s="744"/>
      <c r="DY70" s="744"/>
      <c r="DZ70" s="744"/>
      <c r="EA70" s="750">
        <v>46294</v>
      </c>
      <c r="EB70" s="751" t="s">
        <v>4645</v>
      </c>
      <c r="EC70" s="752" t="s">
        <v>4280</v>
      </c>
      <c r="ED70" s="752"/>
      <c r="EE70" s="752">
        <v>650</v>
      </c>
      <c r="EF70" s="752">
        <v>4.8</v>
      </c>
      <c r="EG70" s="752" t="s">
        <v>1242</v>
      </c>
      <c r="EH70" s="752">
        <v>45.9</v>
      </c>
      <c r="EI70" s="752">
        <v>134.80000000000001</v>
      </c>
      <c r="EJ70" s="752">
        <v>4</v>
      </c>
      <c r="EK70" s="752">
        <v>40.4</v>
      </c>
      <c r="EL70" s="752">
        <v>78.5</v>
      </c>
      <c r="EN70" s="571">
        <v>2704</v>
      </c>
      <c r="EO70" s="560" t="s">
        <v>4961</v>
      </c>
      <c r="EP70" s="560" t="s">
        <v>320</v>
      </c>
      <c r="EQ70" s="580">
        <v>165</v>
      </c>
      <c r="ER70" s="560" t="s">
        <v>3946</v>
      </c>
      <c r="ES70" s="567" t="s">
        <v>4962</v>
      </c>
      <c r="EU70" s="23" t="s">
        <v>4963</v>
      </c>
      <c r="EW70" s="90" t="s">
        <v>412</v>
      </c>
      <c r="EX70" s="82" t="s">
        <v>4964</v>
      </c>
      <c r="EY70" s="80"/>
      <c r="EZ70" s="82"/>
      <c r="FA70" s="85" t="s">
        <v>269</v>
      </c>
    </row>
    <row r="71" spans="2:429">
      <c r="B71" s="453">
        <f t="shared" si="1"/>
        <v>46072</v>
      </c>
      <c r="C71" s="214"/>
      <c r="E71" s="75"/>
      <c r="F71" s="225"/>
      <c r="G71" s="225"/>
      <c r="I71" s="74"/>
      <c r="K71" s="236" t="s">
        <v>4965</v>
      </c>
      <c r="P71" s="488">
        <f t="shared" si="4"/>
        <v>44578</v>
      </c>
      <c r="Q71" s="481">
        <f t="shared" si="2"/>
        <v>3</v>
      </c>
      <c r="R71" s="489">
        <v>43849</v>
      </c>
      <c r="S71" s="490">
        <v>43992</v>
      </c>
      <c r="T71" s="495"/>
      <c r="U71" s="496"/>
      <c r="V71" s="43">
        <v>101</v>
      </c>
      <c r="W71" s="34" t="s">
        <v>316</v>
      </c>
      <c r="X71" s="44">
        <v>160925</v>
      </c>
      <c r="Y71" s="34" t="s">
        <v>2837</v>
      </c>
      <c r="Z71" s="43" t="s">
        <v>318</v>
      </c>
      <c r="AA71" s="34" t="s">
        <v>283</v>
      </c>
      <c r="AB71" s="34" t="s">
        <v>283</v>
      </c>
      <c r="AC71" s="34" t="s">
        <v>2837</v>
      </c>
      <c r="AD71" s="44" t="s">
        <v>320</v>
      </c>
      <c r="AE71" s="44" t="s">
        <v>321</v>
      </c>
      <c r="AF71" s="43">
        <v>101</v>
      </c>
      <c r="AG71" s="34" t="s">
        <v>316</v>
      </c>
      <c r="AH71" s="34" t="s">
        <v>322</v>
      </c>
      <c r="AI71" s="43" t="s">
        <v>323</v>
      </c>
      <c r="AJ71" s="44" t="s">
        <v>324</v>
      </c>
      <c r="AK71" s="261">
        <v>4904861</v>
      </c>
      <c r="AL71" s="44" t="s">
        <v>283</v>
      </c>
      <c r="AM71" s="44" t="s">
        <v>325</v>
      </c>
      <c r="AN71" s="262">
        <v>258026700</v>
      </c>
      <c r="AO71" s="34"/>
      <c r="AP71" s="34"/>
      <c r="AQ71" s="34"/>
      <c r="AR71" s="34"/>
      <c r="AS71" s="34"/>
      <c r="AT71" s="44" t="s">
        <v>326</v>
      </c>
      <c r="AU71" s="44"/>
      <c r="AV71" s="477" t="str">
        <f t="array" ref="AV71">_xlfn.IFS(
LEFT(Tabelas!$AI71,1)="N","DN",
LEFT(Tabelas!$AI71,1)="C","DC",
LEFT(Tabelas!$AI71,1)="L","DL",
LEFT(Tabelas!$AI71,1)="A","DA",
LEFT(Tabelas!$AI71,1)="G","DG")</f>
        <v>DN</v>
      </c>
      <c r="AW71" s="34"/>
      <c r="AX71" s="34"/>
      <c r="AY71" s="34"/>
      <c r="AZ71" s="34"/>
      <c r="BA71" s="34"/>
      <c r="BB71" s="34"/>
      <c r="BC71" s="34"/>
      <c r="BD71" s="44">
        <v>160925</v>
      </c>
      <c r="BE71" s="34" t="s">
        <v>2837</v>
      </c>
      <c r="BF71" s="43" t="s">
        <v>318</v>
      </c>
      <c r="BG71" s="34" t="s">
        <v>283</v>
      </c>
      <c r="BH71" s="34" t="s">
        <v>283</v>
      </c>
      <c r="BI71" s="34" t="s">
        <v>2837</v>
      </c>
      <c r="BJ71" s="44" t="s">
        <v>320</v>
      </c>
      <c r="BK71" s="44" t="s">
        <v>321</v>
      </c>
      <c r="BL71" s="34"/>
      <c r="BM71" s="34"/>
      <c r="BN71" s="34"/>
      <c r="BO71" s="45" t="s">
        <v>59</v>
      </c>
      <c r="BP71" s="46" t="s">
        <v>289</v>
      </c>
      <c r="BQ71" s="47">
        <v>308</v>
      </c>
      <c r="BR71" s="48" t="s">
        <v>4966</v>
      </c>
      <c r="BS71" s="49">
        <v>338</v>
      </c>
      <c r="BT71" s="48" t="s">
        <v>4967</v>
      </c>
      <c r="BU71" s="46" t="s">
        <v>2428</v>
      </c>
      <c r="BV71" s="46" t="s">
        <v>4968</v>
      </c>
      <c r="BW71" s="46" t="s">
        <v>4969</v>
      </c>
      <c r="BX71" s="46" t="s">
        <v>4970</v>
      </c>
      <c r="BY71" s="46" t="s">
        <v>4971</v>
      </c>
      <c r="BZ71" s="46" t="s">
        <v>278</v>
      </c>
      <c r="CA71" s="46" t="s">
        <v>4972</v>
      </c>
      <c r="CB71" s="46" t="s">
        <v>4973</v>
      </c>
      <c r="CC71" s="49">
        <v>338</v>
      </c>
      <c r="CD71" s="48" t="s">
        <v>4967</v>
      </c>
      <c r="CE71" s="20"/>
      <c r="CF71" s="28"/>
      <c r="CG71" s="28"/>
      <c r="CH71" s="28"/>
      <c r="CI71" s="28"/>
      <c r="CJ71" s="28"/>
      <c r="CK71" s="28"/>
      <c r="CL71" s="28"/>
      <c r="CM71" s="28"/>
      <c r="CN71" s="28"/>
      <c r="CO71" s="28"/>
      <c r="CP71" s="28"/>
      <c r="CQ71" s="28"/>
      <c r="CR71" s="28"/>
      <c r="CS71" s="28"/>
      <c r="CT71" s="28"/>
      <c r="CU71" s="28"/>
      <c r="CV71" s="28"/>
      <c r="CW71" s="28"/>
      <c r="CX71" s="20"/>
      <c r="CY71" s="519" t="s">
        <v>4974</v>
      </c>
      <c r="CZ71" s="520" t="s">
        <v>4975</v>
      </c>
      <c r="DA71" s="595" t="str">
        <f t="shared" si="5"/>
        <v>09100 - ATIVIDADES DE APOIO À EXTRAÇÃO DE PETRÓLEO E DE GÁS NATURAL</v>
      </c>
      <c r="DC71" s="740">
        <v>1113</v>
      </c>
      <c r="DD71" s="744" t="s">
        <v>498</v>
      </c>
      <c r="DE71" s="744" t="s">
        <v>277</v>
      </c>
      <c r="DF71" s="746">
        <v>0</v>
      </c>
      <c r="DG71" s="542" t="s">
        <v>289</v>
      </c>
      <c r="DH71" s="542"/>
      <c r="DI71" s="542" t="s">
        <v>290</v>
      </c>
      <c r="DJ71" s="542" t="s">
        <v>291</v>
      </c>
      <c r="DK71" s="542" t="s">
        <v>292</v>
      </c>
      <c r="DL71" s="542" t="s">
        <v>293</v>
      </c>
      <c r="DM71" s="664" t="s">
        <v>294</v>
      </c>
      <c r="DN71" s="744" t="s">
        <v>295</v>
      </c>
      <c r="DO71" s="744"/>
      <c r="DP71" s="749" t="s">
        <v>1507</v>
      </c>
      <c r="DQ71" s="749" t="s">
        <v>1508</v>
      </c>
      <c r="DR71" s="749" t="s">
        <v>2588</v>
      </c>
      <c r="DS71" s="749" t="s">
        <v>2589</v>
      </c>
      <c r="DT71" s="749" t="s">
        <v>2590</v>
      </c>
      <c r="DU71" s="749" t="s">
        <v>2591</v>
      </c>
      <c r="DV71" s="749" t="s">
        <v>2592</v>
      </c>
      <c r="DW71" s="744"/>
      <c r="DX71" s="744"/>
      <c r="DY71" s="744"/>
      <c r="DZ71" s="744"/>
      <c r="EA71" s="750" t="s">
        <v>4665</v>
      </c>
      <c r="EB71" s="751" t="s">
        <v>4666</v>
      </c>
      <c r="EC71" s="752" t="s">
        <v>4667</v>
      </c>
      <c r="ED71" s="752"/>
      <c r="EE71" s="752" t="s">
        <v>4100</v>
      </c>
      <c r="EF71" s="752">
        <v>6.5</v>
      </c>
      <c r="EG71" s="752" t="s">
        <v>3025</v>
      </c>
      <c r="EH71" s="752">
        <v>46.6</v>
      </c>
      <c r="EI71" s="752">
        <v>77.599999999999994</v>
      </c>
      <c r="EJ71" s="752">
        <v>4</v>
      </c>
      <c r="EK71" s="752">
        <v>340.4</v>
      </c>
      <c r="EL71" s="752">
        <v>95.6</v>
      </c>
      <c r="EN71" s="572">
        <v>2712</v>
      </c>
      <c r="EO71" s="561" t="s">
        <v>4976</v>
      </c>
      <c r="EP71" s="561" t="s">
        <v>320</v>
      </c>
      <c r="EQ71" s="576">
        <v>102</v>
      </c>
      <c r="ER71" s="561" t="s">
        <v>628</v>
      </c>
      <c r="ES71" s="568" t="s">
        <v>4977</v>
      </c>
      <c r="EU71" s="23" t="s">
        <v>4978</v>
      </c>
      <c r="EW71" s="90" t="s">
        <v>413</v>
      </c>
      <c r="EX71" s="82" t="s">
        <v>4979</v>
      </c>
      <c r="EY71" s="80"/>
      <c r="EZ71" s="82"/>
      <c r="FA71" s="85" t="s">
        <v>335</v>
      </c>
    </row>
    <row r="72" spans="2:429">
      <c r="B72" s="453">
        <f t="shared" si="1"/>
        <v>46073</v>
      </c>
      <c r="C72" s="214"/>
      <c r="I72" s="74"/>
      <c r="K72" s="236" t="s">
        <v>4980</v>
      </c>
      <c r="P72" s="488">
        <f t="shared" si="4"/>
        <v>44585</v>
      </c>
      <c r="Q72" s="481">
        <f t="shared" si="2"/>
        <v>4</v>
      </c>
      <c r="R72" s="489">
        <v>43850</v>
      </c>
      <c r="S72" s="490">
        <v>43993</v>
      </c>
      <c r="T72" s="495"/>
      <c r="U72" s="496"/>
      <c r="V72" s="43">
        <v>101</v>
      </c>
      <c r="W72" s="34" t="s">
        <v>316</v>
      </c>
      <c r="X72" s="44">
        <v>160926</v>
      </c>
      <c r="Y72" s="34" t="s">
        <v>3494</v>
      </c>
      <c r="Z72" s="43" t="s">
        <v>318</v>
      </c>
      <c r="AA72" s="34" t="s">
        <v>283</v>
      </c>
      <c r="AB72" s="34" t="s">
        <v>283</v>
      </c>
      <c r="AC72" s="34" t="s">
        <v>3494</v>
      </c>
      <c r="AD72" s="44" t="s">
        <v>320</v>
      </c>
      <c r="AE72" s="44" t="s">
        <v>321</v>
      </c>
      <c r="AF72" s="43">
        <v>101</v>
      </c>
      <c r="AG72" s="34" t="s">
        <v>316</v>
      </c>
      <c r="AH72" s="34" t="s">
        <v>322</v>
      </c>
      <c r="AI72" s="43" t="s">
        <v>323</v>
      </c>
      <c r="AJ72" s="44" t="s">
        <v>324</v>
      </c>
      <c r="AK72" s="261">
        <v>4904861</v>
      </c>
      <c r="AL72" s="44" t="s">
        <v>283</v>
      </c>
      <c r="AM72" s="44" t="s">
        <v>325</v>
      </c>
      <c r="AN72" s="262">
        <v>258026700</v>
      </c>
      <c r="AO72" s="34"/>
      <c r="AP72" s="34"/>
      <c r="AQ72" s="34"/>
      <c r="AR72" s="34"/>
      <c r="AS72" s="34"/>
      <c r="AT72" s="44" t="s">
        <v>326</v>
      </c>
      <c r="AU72" s="44"/>
      <c r="AV72" s="477" t="str">
        <f t="array" ref="AV72">_xlfn.IFS(
LEFT(Tabelas!$AI72,1)="N","DN",
LEFT(Tabelas!$AI72,1)="C","DC",
LEFT(Tabelas!$AI72,1)="L","DL",
LEFT(Tabelas!$AI72,1)="A","DA",
LEFT(Tabelas!$AI72,1)="G","DG")</f>
        <v>DN</v>
      </c>
      <c r="AW72" s="34"/>
      <c r="AX72" s="34"/>
      <c r="AY72" s="34"/>
      <c r="AZ72" s="34"/>
      <c r="BA72" s="34"/>
      <c r="BB72" s="34"/>
      <c r="BC72" s="34"/>
      <c r="BD72" s="44">
        <v>160926</v>
      </c>
      <c r="BE72" s="34" t="s">
        <v>3494</v>
      </c>
      <c r="BF72" s="43" t="s">
        <v>318</v>
      </c>
      <c r="BG72" s="34" t="s">
        <v>283</v>
      </c>
      <c r="BH72" s="34" t="s">
        <v>283</v>
      </c>
      <c r="BI72" s="34" t="s">
        <v>3494</v>
      </c>
      <c r="BJ72" s="44" t="s">
        <v>320</v>
      </c>
      <c r="BK72" s="44" t="s">
        <v>321</v>
      </c>
      <c r="BL72" s="34"/>
      <c r="BM72" s="34"/>
      <c r="BN72" s="34"/>
      <c r="BO72" s="57" t="s">
        <v>59</v>
      </c>
      <c r="BP72" s="58" t="s">
        <v>289</v>
      </c>
      <c r="BQ72" s="59">
        <v>304</v>
      </c>
      <c r="BR72" s="60" t="s">
        <v>4981</v>
      </c>
      <c r="BS72" s="61">
        <v>339</v>
      </c>
      <c r="BT72" s="60" t="s">
        <v>4982</v>
      </c>
      <c r="BU72" s="58" t="s">
        <v>307</v>
      </c>
      <c r="BV72" s="58" t="s">
        <v>4983</v>
      </c>
      <c r="BW72" s="58" t="s">
        <v>4984</v>
      </c>
      <c r="BX72" s="58" t="s">
        <v>4985</v>
      </c>
      <c r="BY72" s="58" t="s">
        <v>4986</v>
      </c>
      <c r="BZ72" s="58" t="s">
        <v>505</v>
      </c>
      <c r="CA72" s="58" t="s">
        <v>4987</v>
      </c>
      <c r="CB72" s="58" t="s">
        <v>4988</v>
      </c>
      <c r="CC72" s="61">
        <v>339</v>
      </c>
      <c r="CD72" s="60" t="s">
        <v>4982</v>
      </c>
      <c r="CE72" s="20"/>
      <c r="CF72" s="28"/>
      <c r="CG72" s="28"/>
      <c r="CH72" s="28"/>
      <c r="CI72" s="28"/>
      <c r="CJ72" s="28"/>
      <c r="CK72" s="28"/>
      <c r="CL72" s="28"/>
      <c r="CM72" s="28"/>
      <c r="CN72" s="28"/>
      <c r="CO72" s="28"/>
      <c r="CP72" s="28"/>
      <c r="CQ72" s="28"/>
      <c r="CR72" s="28"/>
      <c r="CS72" s="28"/>
      <c r="CT72" s="28"/>
      <c r="CU72" s="28"/>
      <c r="CV72" s="28"/>
      <c r="CW72" s="28"/>
      <c r="CX72" s="20"/>
      <c r="CY72" s="519" t="s">
        <v>4989</v>
      </c>
      <c r="CZ72" s="520" t="s">
        <v>4990</v>
      </c>
      <c r="DA72" s="595" t="str">
        <f t="shared" si="5"/>
        <v>09900 - ATIVIDADES DE APOIO A OUTRAS INDÚSTRIAS EXTRATIVAS</v>
      </c>
      <c r="DC72" s="741">
        <v>1412</v>
      </c>
      <c r="DD72" s="744" t="s">
        <v>499</v>
      </c>
      <c r="DE72" s="744" t="s">
        <v>277</v>
      </c>
      <c r="DF72" s="746">
        <v>0</v>
      </c>
      <c r="DG72" s="542" t="s">
        <v>350</v>
      </c>
      <c r="DH72" s="542"/>
      <c r="DI72" s="542" t="s">
        <v>351</v>
      </c>
      <c r="DJ72" s="542" t="s">
        <v>352</v>
      </c>
      <c r="DK72" s="542" t="s">
        <v>353</v>
      </c>
      <c r="DL72" s="544" t="s">
        <v>354</v>
      </c>
      <c r="DM72" s="664" t="s">
        <v>355</v>
      </c>
      <c r="DN72" s="747"/>
      <c r="DO72" s="747" t="s">
        <v>356</v>
      </c>
      <c r="DP72" s="749" t="s">
        <v>1783</v>
      </c>
      <c r="DQ72" s="749" t="s">
        <v>1784</v>
      </c>
      <c r="DR72" s="749" t="s">
        <v>2418</v>
      </c>
      <c r="DS72" s="749" t="s">
        <v>2419</v>
      </c>
      <c r="DT72" s="749" t="s">
        <v>2420</v>
      </c>
      <c r="DU72" s="749" t="s">
        <v>2421</v>
      </c>
      <c r="DV72" s="749" t="s">
        <v>2422</v>
      </c>
      <c r="DW72" s="744"/>
      <c r="DX72" s="744"/>
      <c r="DY72" s="744"/>
      <c r="DZ72" s="744"/>
      <c r="EA72" s="750">
        <v>46337</v>
      </c>
      <c r="EB72" s="751" t="s">
        <v>4683</v>
      </c>
      <c r="EC72" s="752" t="s">
        <v>2878</v>
      </c>
      <c r="ED72" s="752"/>
      <c r="EE72" s="752" t="s">
        <v>4684</v>
      </c>
      <c r="EF72" s="752">
        <v>4.7</v>
      </c>
      <c r="EG72" s="752" t="s">
        <v>2035</v>
      </c>
      <c r="EH72" s="752">
        <v>47.1</v>
      </c>
      <c r="EI72" s="752">
        <v>626</v>
      </c>
      <c r="EJ72" s="752">
        <v>13</v>
      </c>
      <c r="EK72" s="752">
        <v>81.8</v>
      </c>
      <c r="EL72" s="752">
        <v>88.9</v>
      </c>
      <c r="EN72" s="571">
        <v>2720</v>
      </c>
      <c r="EO72" s="560" t="s">
        <v>4991</v>
      </c>
      <c r="EP72" s="560" t="s">
        <v>1519</v>
      </c>
      <c r="EQ72" s="580">
        <v>800</v>
      </c>
      <c r="ER72" s="560" t="s">
        <v>1520</v>
      </c>
      <c r="ES72" s="567" t="s">
        <v>4992</v>
      </c>
      <c r="EU72" s="23" t="s">
        <v>4993</v>
      </c>
      <c r="EW72" s="90" t="s">
        <v>414</v>
      </c>
      <c r="EX72" s="82" t="s">
        <v>4994</v>
      </c>
      <c r="EY72" s="80"/>
      <c r="EZ72" s="82"/>
      <c r="FA72" s="85" t="s">
        <v>547</v>
      </c>
    </row>
    <row r="73" spans="2:429" ht="15">
      <c r="B73" s="453">
        <f t="shared" si="1"/>
        <v>46074</v>
      </c>
      <c r="C73" s="214"/>
      <c r="I73" s="74"/>
      <c r="K73" s="236" t="s">
        <v>4995</v>
      </c>
      <c r="P73" s="494">
        <f t="shared" si="4"/>
        <v>44592</v>
      </c>
      <c r="Q73" s="482">
        <f t="shared" si="2"/>
        <v>5</v>
      </c>
      <c r="R73" s="489">
        <v>43851</v>
      </c>
      <c r="S73" s="490">
        <v>44058</v>
      </c>
      <c r="T73" s="495"/>
      <c r="U73" s="496"/>
      <c r="V73" s="43">
        <v>101</v>
      </c>
      <c r="W73" s="34" t="s">
        <v>316</v>
      </c>
      <c r="X73" s="44">
        <v>160928</v>
      </c>
      <c r="Y73" s="34" t="s">
        <v>3568</v>
      </c>
      <c r="Z73" s="43" t="s">
        <v>318</v>
      </c>
      <c r="AA73" s="34" t="s">
        <v>283</v>
      </c>
      <c r="AB73" s="34" t="s">
        <v>283</v>
      </c>
      <c r="AC73" s="34" t="s">
        <v>3568</v>
      </c>
      <c r="AD73" s="44" t="s">
        <v>320</v>
      </c>
      <c r="AE73" s="44" t="s">
        <v>321</v>
      </c>
      <c r="AF73" s="43">
        <v>101</v>
      </c>
      <c r="AG73" s="34" t="s">
        <v>316</v>
      </c>
      <c r="AH73" s="34" t="s">
        <v>322</v>
      </c>
      <c r="AI73" s="43" t="s">
        <v>323</v>
      </c>
      <c r="AJ73" s="44" t="s">
        <v>324</v>
      </c>
      <c r="AK73" s="261">
        <v>4904861</v>
      </c>
      <c r="AL73" s="44" t="s">
        <v>283</v>
      </c>
      <c r="AM73" s="44" t="s">
        <v>325</v>
      </c>
      <c r="AN73" s="262">
        <v>258026700</v>
      </c>
      <c r="AO73" s="34"/>
      <c r="AP73" s="34"/>
      <c r="AQ73" s="34"/>
      <c r="AR73" s="34"/>
      <c r="AS73" s="34"/>
      <c r="AT73" s="44" t="s">
        <v>326</v>
      </c>
      <c r="AU73" s="44"/>
      <c r="AV73" s="477" t="str">
        <f t="array" ref="AV73">_xlfn.IFS(
LEFT(Tabelas!$AI73,1)="N","DN",
LEFT(Tabelas!$AI73,1)="C","DC",
LEFT(Tabelas!$AI73,1)="L","DL",
LEFT(Tabelas!$AI73,1)="A","DA",
LEFT(Tabelas!$AI73,1)="G","DG")</f>
        <v>DN</v>
      </c>
      <c r="AW73" s="34"/>
      <c r="AX73" s="34"/>
      <c r="AY73" s="34"/>
      <c r="AZ73" s="34"/>
      <c r="BA73" s="34"/>
      <c r="BB73" s="34"/>
      <c r="BC73" s="34"/>
      <c r="BD73" s="44">
        <v>160928</v>
      </c>
      <c r="BE73" s="34" t="s">
        <v>3568</v>
      </c>
      <c r="BF73" s="43" t="s">
        <v>318</v>
      </c>
      <c r="BG73" s="34" t="s">
        <v>283</v>
      </c>
      <c r="BH73" s="34" t="s">
        <v>283</v>
      </c>
      <c r="BI73" s="34" t="s">
        <v>3568</v>
      </c>
      <c r="BJ73" s="44" t="s">
        <v>320</v>
      </c>
      <c r="BK73" s="44" t="s">
        <v>321</v>
      </c>
      <c r="BL73" s="34"/>
      <c r="BM73" s="34"/>
      <c r="BN73" s="34"/>
      <c r="BO73" s="57" t="s">
        <v>59</v>
      </c>
      <c r="BP73" s="58" t="s">
        <v>289</v>
      </c>
      <c r="BQ73" s="59">
        <v>306</v>
      </c>
      <c r="BR73" s="60" t="s">
        <v>4996</v>
      </c>
      <c r="BS73" s="61">
        <v>341</v>
      </c>
      <c r="BT73" s="60" t="s">
        <v>4210</v>
      </c>
      <c r="BU73" s="58" t="s">
        <v>2038</v>
      </c>
      <c r="BV73" s="58" t="s">
        <v>4209</v>
      </c>
      <c r="BW73" s="58" t="s">
        <v>4211</v>
      </c>
      <c r="BX73" s="58" t="s">
        <v>4997</v>
      </c>
      <c r="BY73" s="58" t="s">
        <v>4998</v>
      </c>
      <c r="BZ73" s="58" t="s">
        <v>512</v>
      </c>
      <c r="CA73" s="58" t="s">
        <v>4999</v>
      </c>
      <c r="CB73" s="58" t="s">
        <v>4214</v>
      </c>
      <c r="CC73" s="61">
        <v>341</v>
      </c>
      <c r="CD73" s="60" t="s">
        <v>4210</v>
      </c>
      <c r="CE73" s="20"/>
      <c r="CF73" s="28"/>
      <c r="CG73" s="28"/>
      <c r="CH73" s="28"/>
      <c r="CI73" s="28"/>
      <c r="CJ73" s="28"/>
      <c r="CK73" s="28"/>
      <c r="CL73" s="28"/>
      <c r="CM73" s="28"/>
      <c r="CN73" s="28"/>
      <c r="CO73" s="28"/>
      <c r="CP73" s="28"/>
      <c r="CQ73" s="28"/>
      <c r="CR73" s="28"/>
      <c r="CS73" s="28"/>
      <c r="CT73" s="28"/>
      <c r="CU73" s="28"/>
      <c r="CV73" s="28"/>
      <c r="CW73" s="28"/>
      <c r="CX73" s="20"/>
      <c r="CY73" s="519" t="s">
        <v>5000</v>
      </c>
      <c r="CZ73" s="520" t="s">
        <v>5001</v>
      </c>
      <c r="DA73" s="595" t="str">
        <f t="shared" si="5"/>
        <v>10110 - PROCESSAMENTO E CONSERVAÇÃO DE CARNE, EXCETO CARNE DE AVES</v>
      </c>
      <c r="DC73" s="740">
        <v>1414</v>
      </c>
      <c r="DD73" s="744" t="s">
        <v>500</v>
      </c>
      <c r="DE73" s="744" t="s">
        <v>277</v>
      </c>
      <c r="DF73" s="746">
        <v>0</v>
      </c>
      <c r="DG73" s="542" t="s">
        <v>350</v>
      </c>
      <c r="DH73" s="542"/>
      <c r="DI73" s="542" t="s">
        <v>351</v>
      </c>
      <c r="DJ73" s="542" t="s">
        <v>352</v>
      </c>
      <c r="DK73" s="542" t="s">
        <v>353</v>
      </c>
      <c r="DL73" s="544" t="s">
        <v>354</v>
      </c>
      <c r="DM73" s="664" t="s">
        <v>355</v>
      </c>
      <c r="DN73" s="747"/>
      <c r="DO73" s="747" t="s">
        <v>356</v>
      </c>
      <c r="DP73" s="749" t="s">
        <v>1783</v>
      </c>
      <c r="DQ73" s="749" t="s">
        <v>1784</v>
      </c>
      <c r="DR73" s="749" t="s">
        <v>2418</v>
      </c>
      <c r="DS73" s="749" t="s">
        <v>2419</v>
      </c>
      <c r="DT73" s="749" t="s">
        <v>2420</v>
      </c>
      <c r="DU73" s="749" t="s">
        <v>2421</v>
      </c>
      <c r="DV73" s="749" t="s">
        <v>2422</v>
      </c>
      <c r="DW73" s="744"/>
      <c r="DX73" s="744"/>
      <c r="DY73" s="744"/>
      <c r="DZ73" s="744"/>
      <c r="EA73" s="750">
        <v>46186</v>
      </c>
      <c r="EB73" s="751" t="s">
        <v>4702</v>
      </c>
      <c r="EC73" s="752" t="s">
        <v>4416</v>
      </c>
      <c r="ED73" s="752"/>
      <c r="EE73" s="752" t="s">
        <v>642</v>
      </c>
      <c r="EF73" s="752">
        <v>3.9</v>
      </c>
      <c r="EG73" s="752" t="s">
        <v>4703</v>
      </c>
      <c r="EH73" s="752">
        <v>49.1</v>
      </c>
      <c r="EI73" s="752">
        <v>261.8</v>
      </c>
      <c r="EJ73" s="752">
        <v>10</v>
      </c>
      <c r="EK73" s="752">
        <v>88.7</v>
      </c>
      <c r="EL73" s="752">
        <v>91.2</v>
      </c>
      <c r="EN73" s="572">
        <v>2739</v>
      </c>
      <c r="EO73" s="561" t="s">
        <v>5002</v>
      </c>
      <c r="EP73" s="561" t="s">
        <v>320</v>
      </c>
      <c r="EQ73" s="576">
        <v>116</v>
      </c>
      <c r="ER73" s="561" t="s">
        <v>3350</v>
      </c>
      <c r="ES73" s="568" t="s">
        <v>5003</v>
      </c>
      <c r="EU73" s="23" t="s">
        <v>5004</v>
      </c>
      <c r="EW73" s="90" t="s">
        <v>334</v>
      </c>
      <c r="EX73" s="82" t="s">
        <v>5005</v>
      </c>
      <c r="EY73" s="80"/>
      <c r="EZ73" s="82"/>
      <c r="FA73" s="85" t="s">
        <v>490</v>
      </c>
    </row>
    <row r="74" spans="2:429">
      <c r="B74" s="453">
        <f t="shared" si="1"/>
        <v>46075</v>
      </c>
      <c r="C74" s="214"/>
      <c r="I74" s="74"/>
      <c r="K74" s="236" t="s">
        <v>5006</v>
      </c>
      <c r="P74" s="488">
        <f t="shared" si="4"/>
        <v>44599</v>
      </c>
      <c r="Q74" s="481">
        <f t="shared" si="2"/>
        <v>6</v>
      </c>
      <c r="R74" s="489">
        <v>43852</v>
      </c>
      <c r="S74" s="490">
        <v>44109</v>
      </c>
      <c r="T74" s="495"/>
      <c r="U74" s="496"/>
      <c r="V74" s="43">
        <v>101</v>
      </c>
      <c r="W74" s="34" t="s">
        <v>316</v>
      </c>
      <c r="X74" s="44">
        <v>160923</v>
      </c>
      <c r="Y74" s="34" t="s">
        <v>3327</v>
      </c>
      <c r="Z74" s="43" t="s">
        <v>318</v>
      </c>
      <c r="AA74" s="34" t="s">
        <v>283</v>
      </c>
      <c r="AB74" s="34" t="s">
        <v>283</v>
      </c>
      <c r="AC74" s="34" t="s">
        <v>3327</v>
      </c>
      <c r="AD74" s="44" t="s">
        <v>320</v>
      </c>
      <c r="AE74" s="44" t="s">
        <v>321</v>
      </c>
      <c r="AF74" s="43">
        <v>101</v>
      </c>
      <c r="AG74" s="34" t="s">
        <v>316</v>
      </c>
      <c r="AH74" s="34" t="s">
        <v>322</v>
      </c>
      <c r="AI74" s="43" t="s">
        <v>323</v>
      </c>
      <c r="AJ74" s="44" t="s">
        <v>324</v>
      </c>
      <c r="AK74" s="261">
        <v>4904861</v>
      </c>
      <c r="AL74" s="44" t="s">
        <v>283</v>
      </c>
      <c r="AM74" s="44" t="s">
        <v>325</v>
      </c>
      <c r="AN74" s="262">
        <v>258026700</v>
      </c>
      <c r="AO74" s="34"/>
      <c r="AP74" s="34"/>
      <c r="AQ74" s="34"/>
      <c r="AR74" s="34"/>
      <c r="AS74" s="34"/>
      <c r="AT74" s="44" t="s">
        <v>326</v>
      </c>
      <c r="AU74" s="44"/>
      <c r="AV74" s="477" t="str">
        <f t="array" ref="AV74">_xlfn.IFS(
LEFT(Tabelas!$AI74,1)="N","DN",
LEFT(Tabelas!$AI74,1)="C","DC",
LEFT(Tabelas!$AI74,1)="L","DL",
LEFT(Tabelas!$AI74,1)="A","DA",
LEFT(Tabelas!$AI74,1)="G","DG")</f>
        <v>DN</v>
      </c>
      <c r="AW74" s="34"/>
      <c r="AX74" s="34"/>
      <c r="AY74" s="34"/>
      <c r="AZ74" s="34"/>
      <c r="BA74" s="34"/>
      <c r="BB74" s="34"/>
      <c r="BC74" s="34"/>
      <c r="BD74" s="44">
        <v>160923</v>
      </c>
      <c r="BE74" s="34" t="s">
        <v>3327</v>
      </c>
      <c r="BF74" s="43" t="s">
        <v>318</v>
      </c>
      <c r="BG74" s="34" t="s">
        <v>283</v>
      </c>
      <c r="BH74" s="34" t="s">
        <v>283</v>
      </c>
      <c r="BI74" s="34" t="s">
        <v>3327</v>
      </c>
      <c r="BJ74" s="44" t="s">
        <v>320</v>
      </c>
      <c r="BK74" s="44" t="s">
        <v>321</v>
      </c>
      <c r="BL74" s="34"/>
      <c r="BM74" s="34"/>
      <c r="BN74" s="34"/>
      <c r="BO74" s="45" t="s">
        <v>59</v>
      </c>
      <c r="BP74" s="46" t="s">
        <v>289</v>
      </c>
      <c r="BQ74" s="47">
        <v>307</v>
      </c>
      <c r="BR74" s="48" t="s">
        <v>5007</v>
      </c>
      <c r="BS74" s="49">
        <v>342</v>
      </c>
      <c r="BT74" s="48" t="s">
        <v>5008</v>
      </c>
      <c r="BU74" s="46" t="s">
        <v>5009</v>
      </c>
      <c r="BV74" s="46" t="s">
        <v>5010</v>
      </c>
      <c r="BW74" s="46" t="s">
        <v>5011</v>
      </c>
      <c r="BX74" s="46" t="s">
        <v>5012</v>
      </c>
      <c r="BY74" s="46" t="s">
        <v>5013</v>
      </c>
      <c r="BZ74" s="46" t="s">
        <v>513</v>
      </c>
      <c r="CA74" s="46" t="s">
        <v>5014</v>
      </c>
      <c r="CB74" s="46" t="s">
        <v>5015</v>
      </c>
      <c r="CC74" s="49">
        <v>342</v>
      </c>
      <c r="CD74" s="48" t="s">
        <v>5008</v>
      </c>
      <c r="CE74" s="20"/>
      <c r="CF74" s="28"/>
      <c r="CG74" s="28"/>
      <c r="CH74" s="28"/>
      <c r="CI74" s="28"/>
      <c r="CJ74" s="28"/>
      <c r="CK74" s="28"/>
      <c r="CL74" s="28"/>
      <c r="CM74" s="28"/>
      <c r="CN74" s="28"/>
      <c r="CO74" s="28"/>
      <c r="CP74" s="28"/>
      <c r="CQ74" s="28"/>
      <c r="CR74" s="28"/>
      <c r="CS74" s="28"/>
      <c r="CT74" s="28"/>
      <c r="CU74" s="28"/>
      <c r="CV74" s="28"/>
      <c r="CW74" s="28"/>
      <c r="CX74" s="20"/>
      <c r="CY74" s="519" t="s">
        <v>5016</v>
      </c>
      <c r="CZ74" s="520" t="s">
        <v>5017</v>
      </c>
      <c r="DA74" s="595" t="str">
        <f t="shared" si="5"/>
        <v>10120 - PROCESSAMENTO E CONSERVAÇÃO DE CARNE DE AVES</v>
      </c>
      <c r="DC74" s="741">
        <v>1416</v>
      </c>
      <c r="DD74" s="744" t="s">
        <v>431</v>
      </c>
      <c r="DE74" s="744" t="s">
        <v>272</v>
      </c>
      <c r="DF74" s="746" t="s">
        <v>1223</v>
      </c>
      <c r="DG74" s="542" t="s">
        <v>350</v>
      </c>
      <c r="DH74" s="542"/>
      <c r="DI74" s="542" t="s">
        <v>351</v>
      </c>
      <c r="DJ74" s="542" t="s">
        <v>352</v>
      </c>
      <c r="DK74" s="542" t="s">
        <v>353</v>
      </c>
      <c r="DL74" s="544" t="s">
        <v>354</v>
      </c>
      <c r="DM74" s="664" t="s">
        <v>355</v>
      </c>
      <c r="DN74" s="747"/>
      <c r="DO74" s="747" t="s">
        <v>356</v>
      </c>
      <c r="DP74" s="749" t="s">
        <v>54</v>
      </c>
      <c r="DQ74" s="749" t="s">
        <v>3250</v>
      </c>
      <c r="DR74" s="749" t="s">
        <v>3251</v>
      </c>
      <c r="DS74" s="749" t="s">
        <v>3252</v>
      </c>
      <c r="DT74" s="749" t="s">
        <v>3253</v>
      </c>
      <c r="DU74" s="749" t="s">
        <v>3254</v>
      </c>
      <c r="DV74" s="749" t="s">
        <v>3255</v>
      </c>
      <c r="DW74" s="744"/>
      <c r="DX74" s="744"/>
      <c r="DY74" s="744"/>
      <c r="DZ74" s="744"/>
      <c r="EA74" s="750">
        <v>46186</v>
      </c>
      <c r="EB74" s="751" t="s">
        <v>4719</v>
      </c>
      <c r="EC74" s="752" t="s">
        <v>3731</v>
      </c>
      <c r="ED74" s="752"/>
      <c r="EE74" s="752">
        <v>700</v>
      </c>
      <c r="EF74" s="752">
        <v>6.4</v>
      </c>
      <c r="EG74" s="752" t="s">
        <v>4101</v>
      </c>
      <c r="EH74" s="752">
        <v>37.700000000000003</v>
      </c>
      <c r="EI74" s="752">
        <v>395.4</v>
      </c>
      <c r="EJ74" s="752">
        <v>4</v>
      </c>
      <c r="EK74" s="752">
        <v>18.100000000000001</v>
      </c>
      <c r="EL74" s="752">
        <v>77.099999999999994</v>
      </c>
      <c r="EN74" s="572">
        <v>2747</v>
      </c>
      <c r="EO74" s="561" t="s">
        <v>5018</v>
      </c>
      <c r="EP74" s="561" t="s">
        <v>320</v>
      </c>
      <c r="EQ74" s="576">
        <v>116</v>
      </c>
      <c r="ER74" s="561" t="s">
        <v>3350</v>
      </c>
      <c r="ES74" s="568" t="s">
        <v>5019</v>
      </c>
      <c r="EU74" s="23" t="s">
        <v>5020</v>
      </c>
      <c r="EW74" s="90" t="s">
        <v>415</v>
      </c>
      <c r="EX74" s="82" t="s">
        <v>5021</v>
      </c>
      <c r="EY74" s="80"/>
      <c r="EZ74" s="82"/>
      <c r="FA74" s="85" t="s">
        <v>450</v>
      </c>
    </row>
    <row r="75" spans="2:429">
      <c r="B75" s="453">
        <f t="shared" si="1"/>
        <v>46076</v>
      </c>
      <c r="C75" s="214"/>
      <c r="I75" s="74"/>
      <c r="K75" s="236" t="s">
        <v>5022</v>
      </c>
      <c r="P75" s="488">
        <f t="shared" si="4"/>
        <v>44606</v>
      </c>
      <c r="Q75" s="481">
        <f t="shared" si="2"/>
        <v>7</v>
      </c>
      <c r="R75" s="489">
        <v>43853</v>
      </c>
      <c r="S75" s="490">
        <v>44136</v>
      </c>
      <c r="T75" s="497"/>
      <c r="U75" s="498"/>
      <c r="V75" s="43">
        <v>101</v>
      </c>
      <c r="W75" s="34" t="s">
        <v>316</v>
      </c>
      <c r="X75" s="44">
        <v>160941</v>
      </c>
      <c r="Y75" s="34" t="s">
        <v>3825</v>
      </c>
      <c r="Z75" s="43" t="s">
        <v>318</v>
      </c>
      <c r="AA75" s="34" t="s">
        <v>283</v>
      </c>
      <c r="AB75" s="34" t="s">
        <v>283</v>
      </c>
      <c r="AC75" s="34" t="s">
        <v>5023</v>
      </c>
      <c r="AD75" s="44" t="s">
        <v>320</v>
      </c>
      <c r="AE75" s="44" t="s">
        <v>321</v>
      </c>
      <c r="AF75" s="43">
        <v>101</v>
      </c>
      <c r="AG75" s="34" t="s">
        <v>316</v>
      </c>
      <c r="AH75" s="34" t="s">
        <v>322</v>
      </c>
      <c r="AI75" s="43" t="s">
        <v>323</v>
      </c>
      <c r="AJ75" s="44" t="s">
        <v>324</v>
      </c>
      <c r="AK75" s="261">
        <v>4904861</v>
      </c>
      <c r="AL75" s="44" t="s">
        <v>283</v>
      </c>
      <c r="AM75" s="44" t="s">
        <v>325</v>
      </c>
      <c r="AN75" s="262">
        <v>258026700</v>
      </c>
      <c r="AO75" s="34"/>
      <c r="AP75" s="34"/>
      <c r="AQ75" s="34"/>
      <c r="AR75" s="34"/>
      <c r="AS75" s="34"/>
      <c r="AT75" s="44" t="s">
        <v>326</v>
      </c>
      <c r="AU75" s="44"/>
      <c r="AV75" s="477" t="str">
        <f t="array" ref="AV75">_xlfn.IFS(
LEFT(Tabelas!$AI75,1)="N","DN",
LEFT(Tabelas!$AI75,1)="C","DC",
LEFT(Tabelas!$AI75,1)="L","DL",
LEFT(Tabelas!$AI75,1)="A","DA",
LEFT(Tabelas!$AI75,1)="G","DG")</f>
        <v>DN</v>
      </c>
      <c r="AW75" s="34"/>
      <c r="AX75" s="34"/>
      <c r="AY75" s="34"/>
      <c r="AZ75" s="34"/>
      <c r="BA75" s="34"/>
      <c r="BB75" s="34"/>
      <c r="BC75" s="34"/>
      <c r="BD75" s="44">
        <v>160941</v>
      </c>
      <c r="BE75" s="34" t="s">
        <v>3825</v>
      </c>
      <c r="BF75" s="43" t="s">
        <v>318</v>
      </c>
      <c r="BG75" s="34" t="s">
        <v>283</v>
      </c>
      <c r="BH75" s="34" t="s">
        <v>283</v>
      </c>
      <c r="BI75" s="34" t="s">
        <v>5023</v>
      </c>
      <c r="BJ75" s="44" t="s">
        <v>320</v>
      </c>
      <c r="BK75" s="44" t="s">
        <v>321</v>
      </c>
      <c r="BL75" s="34"/>
      <c r="BM75" s="34"/>
      <c r="BN75" s="34"/>
      <c r="BO75" s="57" t="s">
        <v>59</v>
      </c>
      <c r="BP75" s="58" t="s">
        <v>289</v>
      </c>
      <c r="BQ75" s="59">
        <v>302</v>
      </c>
      <c r="BR75" s="60" t="s">
        <v>5024</v>
      </c>
      <c r="BS75" s="61">
        <v>344</v>
      </c>
      <c r="BT75" s="60" t="s">
        <v>5025</v>
      </c>
      <c r="BU75" s="58" t="s">
        <v>5026</v>
      </c>
      <c r="BV75" s="58" t="s">
        <v>5027</v>
      </c>
      <c r="BW75" s="58" t="s">
        <v>5028</v>
      </c>
      <c r="BX75" s="58" t="s">
        <v>5029</v>
      </c>
      <c r="BY75" s="58" t="s">
        <v>5030</v>
      </c>
      <c r="BZ75" s="58" t="s">
        <v>564</v>
      </c>
      <c r="CA75" s="58" t="s">
        <v>5031</v>
      </c>
      <c r="CB75" s="58" t="s">
        <v>5032</v>
      </c>
      <c r="CC75" s="61">
        <v>344</v>
      </c>
      <c r="CD75" s="60" t="s">
        <v>5025</v>
      </c>
      <c r="CE75" s="20"/>
      <c r="CF75" s="28"/>
      <c r="CG75" s="28"/>
      <c r="CH75" s="28"/>
      <c r="CI75" s="28"/>
      <c r="CJ75" s="28"/>
      <c r="CK75" s="28"/>
      <c r="CL75" s="28"/>
      <c r="CM75" s="28"/>
      <c r="CN75" s="28"/>
      <c r="CO75" s="28"/>
      <c r="CP75" s="28"/>
      <c r="CQ75" s="28"/>
      <c r="CR75" s="28"/>
      <c r="CS75" s="28"/>
      <c r="CT75" s="28"/>
      <c r="CU75" s="28"/>
      <c r="CV75" s="28"/>
      <c r="CW75" s="28"/>
      <c r="CX75" s="20"/>
      <c r="CY75" s="519" t="s">
        <v>5033</v>
      </c>
      <c r="CZ75" s="520" t="s">
        <v>5034</v>
      </c>
      <c r="DA75" s="595" t="str">
        <f t="shared" si="5"/>
        <v>10130 - FABRICAÇÃO DE PRODUTOS À BASE DE CARNE</v>
      </c>
      <c r="DC75" s="741">
        <v>509</v>
      </c>
      <c r="DD75" s="744" t="s">
        <v>557</v>
      </c>
      <c r="DE75" s="744" t="s">
        <v>281</v>
      </c>
      <c r="DF75" s="746">
        <v>0</v>
      </c>
      <c r="DG75" s="542" t="s">
        <v>289</v>
      </c>
      <c r="DH75" s="542"/>
      <c r="DI75" s="542" t="s">
        <v>290</v>
      </c>
      <c r="DJ75" s="542" t="s">
        <v>291</v>
      </c>
      <c r="DK75" s="542" t="s">
        <v>292</v>
      </c>
      <c r="DL75" s="542" t="s">
        <v>293</v>
      </c>
      <c r="DM75" s="664" t="s">
        <v>294</v>
      </c>
      <c r="DN75" s="744" t="s">
        <v>295</v>
      </c>
      <c r="DO75" s="744"/>
      <c r="DP75" s="749" t="s">
        <v>4050</v>
      </c>
      <c r="DQ75" s="749" t="s">
        <v>4051</v>
      </c>
      <c r="DR75" s="749" t="s">
        <v>4052</v>
      </c>
      <c r="DS75" s="749" t="s">
        <v>4053</v>
      </c>
      <c r="DT75" s="749" t="s">
        <v>4054</v>
      </c>
      <c r="DU75" s="749" t="s">
        <v>4055</v>
      </c>
      <c r="DV75" s="749" t="s">
        <v>4056</v>
      </c>
      <c r="DW75" s="744"/>
      <c r="DX75" s="744"/>
      <c r="DY75" s="744"/>
      <c r="DZ75" s="744"/>
      <c r="EA75" s="750">
        <v>46332</v>
      </c>
      <c r="EB75" s="751" t="s">
        <v>4737</v>
      </c>
      <c r="EC75" s="752" t="s">
        <v>4738</v>
      </c>
      <c r="ED75" s="752"/>
      <c r="EE75" s="752" t="s">
        <v>1791</v>
      </c>
      <c r="EF75" s="752">
        <v>5.8</v>
      </c>
      <c r="EG75" s="752" t="s">
        <v>643</v>
      </c>
      <c r="EH75" s="752">
        <v>47.1</v>
      </c>
      <c r="EI75" s="752">
        <v>272.8</v>
      </c>
      <c r="EJ75" s="752">
        <v>10</v>
      </c>
      <c r="EK75" s="752">
        <v>77.099999999999994</v>
      </c>
      <c r="EL75" s="752">
        <v>89.5</v>
      </c>
      <c r="EN75" s="572">
        <v>2771</v>
      </c>
      <c r="EO75" s="561" t="s">
        <v>5035</v>
      </c>
      <c r="EP75" s="561" t="s">
        <v>320</v>
      </c>
      <c r="EQ75" s="576">
        <v>101</v>
      </c>
      <c r="ER75" s="561" t="s">
        <v>316</v>
      </c>
      <c r="ES75" s="568" t="s">
        <v>5036</v>
      </c>
      <c r="EU75" s="23" t="s">
        <v>5037</v>
      </c>
      <c r="EW75" s="90" t="s">
        <v>416</v>
      </c>
      <c r="EX75" s="82" t="s">
        <v>5038</v>
      </c>
      <c r="EY75" s="80"/>
      <c r="EZ75" s="82"/>
      <c r="FA75" s="85" t="s">
        <v>581</v>
      </c>
    </row>
    <row r="76" spans="2:429">
      <c r="B76" s="453">
        <f t="shared" si="1"/>
        <v>46077</v>
      </c>
      <c r="C76" s="214"/>
      <c r="I76" s="74"/>
      <c r="K76" s="236" t="s">
        <v>5039</v>
      </c>
      <c r="P76" s="488">
        <f t="shared" si="4"/>
        <v>44613</v>
      </c>
      <c r="Q76" s="481">
        <f t="shared" si="2"/>
        <v>8</v>
      </c>
      <c r="R76" s="489">
        <v>43854</v>
      </c>
      <c r="S76" s="490">
        <v>44166</v>
      </c>
      <c r="T76" s="497"/>
      <c r="U76" s="498"/>
      <c r="V76" s="43">
        <v>101</v>
      </c>
      <c r="W76" s="34" t="s">
        <v>316</v>
      </c>
      <c r="X76" s="44">
        <v>160942</v>
      </c>
      <c r="Y76" s="34" t="s">
        <v>3888</v>
      </c>
      <c r="Z76" s="43" t="s">
        <v>318</v>
      </c>
      <c r="AA76" s="34" t="s">
        <v>283</v>
      </c>
      <c r="AB76" s="34" t="s">
        <v>283</v>
      </c>
      <c r="AC76" s="34" t="s">
        <v>5040</v>
      </c>
      <c r="AD76" s="44" t="s">
        <v>320</v>
      </c>
      <c r="AE76" s="44" t="s">
        <v>321</v>
      </c>
      <c r="AF76" s="43">
        <v>101</v>
      </c>
      <c r="AG76" s="34" t="s">
        <v>316</v>
      </c>
      <c r="AH76" s="34" t="s">
        <v>322</v>
      </c>
      <c r="AI76" s="43" t="s">
        <v>323</v>
      </c>
      <c r="AJ76" s="44" t="s">
        <v>324</v>
      </c>
      <c r="AK76" s="261">
        <v>4904861</v>
      </c>
      <c r="AL76" s="44" t="s">
        <v>283</v>
      </c>
      <c r="AM76" s="44" t="s">
        <v>325</v>
      </c>
      <c r="AN76" s="262">
        <v>258026700</v>
      </c>
      <c r="AO76" s="34"/>
      <c r="AP76" s="34"/>
      <c r="AQ76" s="34"/>
      <c r="AR76" s="34"/>
      <c r="AS76" s="34"/>
      <c r="AT76" s="44" t="s">
        <v>326</v>
      </c>
      <c r="AU76" s="44"/>
      <c r="AV76" s="477" t="str">
        <f t="array" ref="AV76">_xlfn.IFS(
LEFT(Tabelas!$AI76,1)="N","DN",
LEFT(Tabelas!$AI76,1)="C","DC",
LEFT(Tabelas!$AI76,1)="L","DL",
LEFT(Tabelas!$AI76,1)="A","DA",
LEFT(Tabelas!$AI76,1)="G","DG")</f>
        <v>DN</v>
      </c>
      <c r="AW76" s="34"/>
      <c r="AX76" s="34"/>
      <c r="AY76" s="34"/>
      <c r="AZ76" s="34"/>
      <c r="BA76" s="34"/>
      <c r="BB76" s="34"/>
      <c r="BC76" s="34"/>
      <c r="BD76" s="44">
        <v>160942</v>
      </c>
      <c r="BE76" s="34" t="s">
        <v>3888</v>
      </c>
      <c r="BF76" s="43" t="s">
        <v>318</v>
      </c>
      <c r="BG76" s="34" t="s">
        <v>283</v>
      </c>
      <c r="BH76" s="34" t="s">
        <v>283</v>
      </c>
      <c r="BI76" s="34" t="s">
        <v>5040</v>
      </c>
      <c r="BJ76" s="44" t="s">
        <v>320</v>
      </c>
      <c r="BK76" s="44" t="s">
        <v>321</v>
      </c>
      <c r="BL76" s="34"/>
      <c r="BM76" s="34"/>
      <c r="BN76" s="34"/>
      <c r="BO76" s="57" t="s">
        <v>59</v>
      </c>
      <c r="BP76" s="58" t="s">
        <v>289</v>
      </c>
      <c r="BQ76" s="59">
        <v>305</v>
      </c>
      <c r="BR76" s="60" t="s">
        <v>5041</v>
      </c>
      <c r="BS76" s="61">
        <v>345</v>
      </c>
      <c r="BT76" s="60" t="s">
        <v>5042</v>
      </c>
      <c r="BU76" s="58" t="s">
        <v>645</v>
      </c>
      <c r="BV76" s="58" t="s">
        <v>5043</v>
      </c>
      <c r="BW76" s="58" t="s">
        <v>5044</v>
      </c>
      <c r="BX76" s="58" t="s">
        <v>5045</v>
      </c>
      <c r="BY76" s="58" t="s">
        <v>5046</v>
      </c>
      <c r="BZ76" s="58" t="s">
        <v>565</v>
      </c>
      <c r="CA76" s="58" t="s">
        <v>5047</v>
      </c>
      <c r="CB76" s="58" t="s">
        <v>5048</v>
      </c>
      <c r="CC76" s="61">
        <v>345</v>
      </c>
      <c r="CD76" s="60" t="s">
        <v>5042</v>
      </c>
      <c r="CE76" s="20"/>
      <c r="CF76" s="28"/>
      <c r="CG76" s="28"/>
      <c r="CH76" s="28"/>
      <c r="CI76" s="28"/>
      <c r="CJ76" s="28"/>
      <c r="CK76" s="28"/>
      <c r="CL76" s="28"/>
      <c r="CM76" s="28"/>
      <c r="CN76" s="28"/>
      <c r="CO76" s="28"/>
      <c r="CP76" s="28"/>
      <c r="CQ76" s="28"/>
      <c r="CR76" s="28"/>
      <c r="CS76" s="28"/>
      <c r="CT76" s="28"/>
      <c r="CU76" s="28"/>
      <c r="CV76" s="28"/>
      <c r="CW76" s="28"/>
      <c r="CX76" s="20"/>
      <c r="CY76" s="519" t="s">
        <v>5049</v>
      </c>
      <c r="CZ76" s="520" t="s">
        <v>5050</v>
      </c>
      <c r="DA76" s="595" t="str">
        <f t="shared" si="5"/>
        <v>10201 - PREPARAÇÃO DE PRODUTOS DA PESCA E DA AQUICULTURA</v>
      </c>
      <c r="DC76" s="82" t="s">
        <v>13964</v>
      </c>
      <c r="DD76" s="82" t="s">
        <v>558</v>
      </c>
      <c r="DE76" s="82" t="s">
        <v>13962</v>
      </c>
      <c r="DG76" s="542" t="s">
        <v>289</v>
      </c>
      <c r="DH76" s="542"/>
      <c r="DI76" s="542" t="s">
        <v>290</v>
      </c>
      <c r="DJ76" s="542" t="s">
        <v>291</v>
      </c>
      <c r="DK76" s="542" t="s">
        <v>292</v>
      </c>
      <c r="DL76" s="542" t="s">
        <v>293</v>
      </c>
      <c r="DM76" s="664" t="s">
        <v>294</v>
      </c>
      <c r="EN76" s="572">
        <v>2828</v>
      </c>
      <c r="EO76" s="561" t="s">
        <v>5051</v>
      </c>
      <c r="EP76" s="561" t="s">
        <v>320</v>
      </c>
      <c r="EQ76" s="576">
        <v>100</v>
      </c>
      <c r="ER76" s="561" t="s">
        <v>4630</v>
      </c>
      <c r="ES76" s="568" t="s">
        <v>5052</v>
      </c>
      <c r="EU76" s="23" t="s">
        <v>5053</v>
      </c>
      <c r="EW76" s="90" t="s">
        <v>417</v>
      </c>
      <c r="EX76" s="82" t="s">
        <v>5054</v>
      </c>
      <c r="EY76" s="80"/>
      <c r="EZ76" s="82"/>
      <c r="FA76" s="85" t="s">
        <v>270</v>
      </c>
    </row>
    <row r="77" spans="2:429" ht="15">
      <c r="B77" s="453">
        <f t="shared" si="1"/>
        <v>46078</v>
      </c>
      <c r="C77" s="214"/>
      <c r="I77" s="74"/>
      <c r="K77" s="236" t="s">
        <v>5055</v>
      </c>
      <c r="P77" s="494">
        <f t="shared" si="4"/>
        <v>44620</v>
      </c>
      <c r="Q77" s="482">
        <f t="shared" si="2"/>
        <v>9</v>
      </c>
      <c r="R77" s="489">
        <v>43855</v>
      </c>
      <c r="S77" s="490">
        <v>44173</v>
      </c>
      <c r="T77" s="497"/>
      <c r="U77" s="498"/>
      <c r="V77" s="43">
        <v>101</v>
      </c>
      <c r="W77" s="34" t="s">
        <v>316</v>
      </c>
      <c r="X77" s="44">
        <v>160943</v>
      </c>
      <c r="Y77" s="34" t="s">
        <v>3934</v>
      </c>
      <c r="Z77" s="43" t="s">
        <v>318</v>
      </c>
      <c r="AA77" s="34" t="s">
        <v>283</v>
      </c>
      <c r="AB77" s="34" t="s">
        <v>283</v>
      </c>
      <c r="AC77" s="34" t="s">
        <v>5056</v>
      </c>
      <c r="AD77" s="44" t="s">
        <v>320</v>
      </c>
      <c r="AE77" s="44" t="s">
        <v>321</v>
      </c>
      <c r="AF77" s="43">
        <v>101</v>
      </c>
      <c r="AG77" s="34" t="s">
        <v>316</v>
      </c>
      <c r="AH77" s="34" t="s">
        <v>322</v>
      </c>
      <c r="AI77" s="43" t="s">
        <v>323</v>
      </c>
      <c r="AJ77" s="44" t="s">
        <v>324</v>
      </c>
      <c r="AK77" s="261">
        <v>4904861</v>
      </c>
      <c r="AL77" s="44" t="s">
        <v>283</v>
      </c>
      <c r="AM77" s="44" t="s">
        <v>325</v>
      </c>
      <c r="AN77" s="262">
        <v>258026700</v>
      </c>
      <c r="AO77" s="34"/>
      <c r="AP77" s="34"/>
      <c r="AQ77" s="34"/>
      <c r="AR77" s="34"/>
      <c r="AS77" s="34"/>
      <c r="AT77" s="44" t="s">
        <v>326</v>
      </c>
      <c r="AU77" s="44"/>
      <c r="AV77" s="477" t="str">
        <f t="array" ref="AV77">_xlfn.IFS(
LEFT(Tabelas!$AI77,1)="N","DN",
LEFT(Tabelas!$AI77,1)="C","DC",
LEFT(Tabelas!$AI77,1)="L","DL",
LEFT(Tabelas!$AI77,1)="A","DA",
LEFT(Tabelas!$AI77,1)="G","DG")</f>
        <v>DN</v>
      </c>
      <c r="AW77" s="34"/>
      <c r="AX77" s="34"/>
      <c r="AY77" s="34"/>
      <c r="AZ77" s="34"/>
      <c r="BA77" s="34"/>
      <c r="BB77" s="34"/>
      <c r="BC77" s="34"/>
      <c r="BD77" s="44">
        <v>160943</v>
      </c>
      <c r="BE77" s="34" t="s">
        <v>3934</v>
      </c>
      <c r="BF77" s="43" t="s">
        <v>318</v>
      </c>
      <c r="BG77" s="34" t="s">
        <v>283</v>
      </c>
      <c r="BH77" s="34" t="s">
        <v>283</v>
      </c>
      <c r="BI77" s="34" t="s">
        <v>5056</v>
      </c>
      <c r="BJ77" s="44" t="s">
        <v>320</v>
      </c>
      <c r="BK77" s="44" t="s">
        <v>321</v>
      </c>
      <c r="BL77" s="34"/>
      <c r="BM77" s="34"/>
      <c r="BN77" s="34"/>
      <c r="BO77" s="45" t="s">
        <v>59</v>
      </c>
      <c r="BP77" s="46" t="s">
        <v>289</v>
      </c>
      <c r="BQ77" s="47">
        <v>305</v>
      </c>
      <c r="BR77" s="48" t="s">
        <v>5041</v>
      </c>
      <c r="BS77" s="49">
        <v>346</v>
      </c>
      <c r="BT77" s="48" t="s">
        <v>5057</v>
      </c>
      <c r="BU77" s="46" t="s">
        <v>5058</v>
      </c>
      <c r="BV77" s="46" t="s">
        <v>5043</v>
      </c>
      <c r="BW77" s="46" t="s">
        <v>5059</v>
      </c>
      <c r="BX77" s="46" t="s">
        <v>5060</v>
      </c>
      <c r="BY77" s="46" t="s">
        <v>5061</v>
      </c>
      <c r="BZ77" s="46" t="s">
        <v>568</v>
      </c>
      <c r="CA77" s="46" t="s">
        <v>5062</v>
      </c>
      <c r="CB77" s="46" t="s">
        <v>5063</v>
      </c>
      <c r="CC77" s="49">
        <v>346</v>
      </c>
      <c r="CD77" s="48" t="s">
        <v>5057</v>
      </c>
      <c r="CE77" s="20"/>
      <c r="CF77" s="28"/>
      <c r="CG77" s="28"/>
      <c r="CH77" s="28"/>
      <c r="CI77" s="28"/>
      <c r="CJ77" s="28"/>
      <c r="CK77" s="28"/>
      <c r="CL77" s="28"/>
      <c r="CM77" s="28"/>
      <c r="CN77" s="28"/>
      <c r="CO77" s="28"/>
      <c r="CP77" s="28"/>
      <c r="CQ77" s="28"/>
      <c r="CR77" s="28"/>
      <c r="CS77" s="28"/>
      <c r="CT77" s="28"/>
      <c r="CU77" s="28"/>
      <c r="CV77" s="28"/>
      <c r="CW77" s="28"/>
      <c r="CX77" s="20"/>
      <c r="CY77" s="519" t="s">
        <v>5064</v>
      </c>
      <c r="CZ77" s="520" t="s">
        <v>5065</v>
      </c>
      <c r="DA77" s="595" t="str">
        <f t="shared" si="5"/>
        <v>10202 - CONGELAÇÃO DE PRODUTOS DA PESCA E DA AQUICULTURA</v>
      </c>
      <c r="DC77" s="740">
        <v>510</v>
      </c>
      <c r="DD77" s="744" t="s">
        <v>281</v>
      </c>
      <c r="DE77" s="744" t="s">
        <v>281</v>
      </c>
      <c r="DF77" s="746">
        <v>0</v>
      </c>
      <c r="DG77" s="542" t="s">
        <v>289</v>
      </c>
      <c r="DH77" s="542"/>
      <c r="DI77" s="542" t="s">
        <v>290</v>
      </c>
      <c r="DJ77" s="542" t="s">
        <v>291</v>
      </c>
      <c r="DK77" s="542" t="s">
        <v>292</v>
      </c>
      <c r="DL77" s="542" t="s">
        <v>293</v>
      </c>
      <c r="DM77" s="664" t="s">
        <v>294</v>
      </c>
      <c r="DN77" s="744" t="s">
        <v>295</v>
      </c>
      <c r="DO77" s="744"/>
      <c r="DP77" s="749" t="s">
        <v>4050</v>
      </c>
      <c r="DQ77" s="749" t="s">
        <v>4051</v>
      </c>
      <c r="DR77" s="749" t="s">
        <v>4052</v>
      </c>
      <c r="DS77" s="749" t="s">
        <v>4053</v>
      </c>
      <c r="DT77" s="749" t="s">
        <v>4054</v>
      </c>
      <c r="DU77" s="749" t="s">
        <v>4055</v>
      </c>
      <c r="DV77" s="749" t="s">
        <v>4056</v>
      </c>
      <c r="DW77" s="744"/>
      <c r="DX77" s="744"/>
      <c r="DY77" s="744"/>
      <c r="DZ77" s="744"/>
      <c r="EA77" s="750">
        <v>46100</v>
      </c>
      <c r="EB77" s="751" t="s">
        <v>4756</v>
      </c>
      <c r="EC77" s="752" t="s">
        <v>4757</v>
      </c>
      <c r="ED77" s="752"/>
      <c r="EE77" s="752" t="s">
        <v>1516</v>
      </c>
      <c r="EF77" s="752">
        <v>6.2</v>
      </c>
      <c r="EG77" s="752" t="s">
        <v>4758</v>
      </c>
      <c r="EH77" s="752">
        <v>47</v>
      </c>
      <c r="EI77" s="752">
        <v>552.5</v>
      </c>
      <c r="EJ77" s="752">
        <v>18</v>
      </c>
      <c r="EK77" s="752">
        <v>106.2</v>
      </c>
      <c r="EL77" s="752">
        <v>110.4</v>
      </c>
      <c r="EN77" s="572">
        <v>2836</v>
      </c>
      <c r="EO77" s="561" t="s">
        <v>5066</v>
      </c>
      <c r="EP77" s="561" t="s">
        <v>320</v>
      </c>
      <c r="EQ77" s="576">
        <v>111</v>
      </c>
      <c r="ER77" s="561" t="s">
        <v>2730</v>
      </c>
      <c r="ES77" s="568" t="s">
        <v>5067</v>
      </c>
      <c r="EU77" s="23" t="s">
        <v>5068</v>
      </c>
      <c r="EW77" s="90" t="s">
        <v>418</v>
      </c>
      <c r="EX77" s="82" t="s">
        <v>5069</v>
      </c>
      <c r="EY77" s="80"/>
      <c r="EZ77" s="82"/>
      <c r="FA77" s="85" t="s">
        <v>415</v>
      </c>
    </row>
    <row r="78" spans="2:429">
      <c r="B78" s="453">
        <f t="shared" si="1"/>
        <v>46079</v>
      </c>
      <c r="C78" s="214"/>
      <c r="I78" s="74"/>
      <c r="K78" s="236" t="s">
        <v>5070</v>
      </c>
      <c r="P78" s="488">
        <f t="shared" si="4"/>
        <v>44627</v>
      </c>
      <c r="Q78" s="481">
        <f t="shared" si="2"/>
        <v>10</v>
      </c>
      <c r="R78" s="489">
        <v>43856</v>
      </c>
      <c r="S78" s="490">
        <v>44190</v>
      </c>
      <c r="T78" s="497"/>
      <c r="U78" s="498"/>
      <c r="V78" s="43">
        <v>101</v>
      </c>
      <c r="W78" s="34" t="s">
        <v>316</v>
      </c>
      <c r="X78" s="44">
        <v>160944</v>
      </c>
      <c r="Y78" s="34" t="s">
        <v>3979</v>
      </c>
      <c r="Z78" s="43" t="s">
        <v>318</v>
      </c>
      <c r="AA78" s="34" t="s">
        <v>283</v>
      </c>
      <c r="AB78" s="34" t="s">
        <v>283</v>
      </c>
      <c r="AC78" s="34" t="s">
        <v>5071</v>
      </c>
      <c r="AD78" s="44" t="s">
        <v>320</v>
      </c>
      <c r="AE78" s="44" t="s">
        <v>321</v>
      </c>
      <c r="AF78" s="43">
        <v>101</v>
      </c>
      <c r="AG78" s="34" t="s">
        <v>316</v>
      </c>
      <c r="AH78" s="34" t="s">
        <v>322</v>
      </c>
      <c r="AI78" s="43" t="s">
        <v>323</v>
      </c>
      <c r="AJ78" s="44" t="s">
        <v>324</v>
      </c>
      <c r="AK78" s="261">
        <v>4904861</v>
      </c>
      <c r="AL78" s="44" t="s">
        <v>283</v>
      </c>
      <c r="AM78" s="44" t="s">
        <v>325</v>
      </c>
      <c r="AN78" s="262">
        <v>258026700</v>
      </c>
      <c r="AO78" s="34"/>
      <c r="AP78" s="34"/>
      <c r="AQ78" s="34"/>
      <c r="AR78" s="34"/>
      <c r="AS78" s="34"/>
      <c r="AT78" s="44" t="s">
        <v>326</v>
      </c>
      <c r="AU78" s="44"/>
      <c r="AV78" s="477" t="str">
        <f t="array" ref="AV78">_xlfn.IFS(
LEFT(Tabelas!$AI78,1)="N","DN",
LEFT(Tabelas!$AI78,1)="C","DC",
LEFT(Tabelas!$AI78,1)="L","DL",
LEFT(Tabelas!$AI78,1)="A","DA",
LEFT(Tabelas!$AI78,1)="G","DG")</f>
        <v>DN</v>
      </c>
      <c r="AW78" s="34"/>
      <c r="AX78" s="34"/>
      <c r="AY78" s="34"/>
      <c r="AZ78" s="34"/>
      <c r="BA78" s="34"/>
      <c r="BB78" s="34"/>
      <c r="BC78" s="34"/>
      <c r="BD78" s="44">
        <v>160944</v>
      </c>
      <c r="BE78" s="34" t="s">
        <v>3979</v>
      </c>
      <c r="BF78" s="43" t="s">
        <v>318</v>
      </c>
      <c r="BG78" s="34" t="s">
        <v>283</v>
      </c>
      <c r="BH78" s="34" t="s">
        <v>283</v>
      </c>
      <c r="BI78" s="34" t="s">
        <v>5071</v>
      </c>
      <c r="BJ78" s="44" t="s">
        <v>320</v>
      </c>
      <c r="BK78" s="44" t="s">
        <v>321</v>
      </c>
      <c r="BL78" s="34"/>
      <c r="BM78" s="34"/>
      <c r="BN78" s="34"/>
      <c r="BO78" s="45" t="s">
        <v>59</v>
      </c>
      <c r="BP78" s="46" t="s">
        <v>289</v>
      </c>
      <c r="BQ78" s="47">
        <v>313</v>
      </c>
      <c r="BR78" s="48" t="s">
        <v>5072</v>
      </c>
      <c r="BS78" s="49">
        <v>347</v>
      </c>
      <c r="BT78" s="48" t="s">
        <v>5073</v>
      </c>
      <c r="BU78" s="46" t="s">
        <v>5074</v>
      </c>
      <c r="BV78" s="46" t="s">
        <v>5075</v>
      </c>
      <c r="BW78" s="46" t="s">
        <v>5076</v>
      </c>
      <c r="BX78" s="46" t="s">
        <v>5077</v>
      </c>
      <c r="BY78" s="46" t="s">
        <v>5078</v>
      </c>
      <c r="BZ78" s="46" t="s">
        <v>282</v>
      </c>
      <c r="CA78" s="46" t="s">
        <v>5079</v>
      </c>
      <c r="CB78" s="46" t="s">
        <v>5080</v>
      </c>
      <c r="CC78" s="49">
        <v>347</v>
      </c>
      <c r="CD78" s="48" t="s">
        <v>5073</v>
      </c>
      <c r="CE78" s="20"/>
      <c r="CF78" s="28"/>
      <c r="CG78" s="28"/>
      <c r="CH78" s="28"/>
      <c r="CI78" s="28"/>
      <c r="CJ78" s="28"/>
      <c r="CK78" s="28"/>
      <c r="CL78" s="28"/>
      <c r="CM78" s="28"/>
      <c r="CN78" s="28"/>
      <c r="CO78" s="28"/>
      <c r="CP78" s="28"/>
      <c r="CQ78" s="28"/>
      <c r="CR78" s="28"/>
      <c r="CS78" s="28"/>
      <c r="CT78" s="28"/>
      <c r="CU78" s="28"/>
      <c r="CV78" s="28"/>
      <c r="CW78" s="28"/>
      <c r="CX78" s="20"/>
      <c r="CY78" s="519" t="s">
        <v>5081</v>
      </c>
      <c r="CZ78" s="520" t="s">
        <v>5082</v>
      </c>
      <c r="DA78" s="595" t="str">
        <f t="shared" si="5"/>
        <v>10203 - CONSERVAÇÃO DE PRODUTOS DA PESCA E DA AQUICULTURA EM AZEITE E OUTROS ÓLEOS VEGETAIS E OUTROS MOLHOS</v>
      </c>
      <c r="DC78" s="741">
        <v>1401</v>
      </c>
      <c r="DD78" s="744" t="s">
        <v>559</v>
      </c>
      <c r="DE78" s="744" t="s">
        <v>281</v>
      </c>
      <c r="DF78" s="746">
        <v>0</v>
      </c>
      <c r="DG78" s="744" t="s">
        <v>289</v>
      </c>
      <c r="DH78" s="744"/>
      <c r="DI78" s="542" t="s">
        <v>290</v>
      </c>
      <c r="DJ78" s="744" t="s">
        <v>291</v>
      </c>
      <c r="DK78" s="744" t="s">
        <v>292</v>
      </c>
      <c r="DL78" s="744" t="s">
        <v>293</v>
      </c>
      <c r="DM78" s="664" t="s">
        <v>294</v>
      </c>
      <c r="DN78" s="744" t="s">
        <v>295</v>
      </c>
      <c r="DO78" s="744"/>
      <c r="DP78" s="749" t="s">
        <v>55</v>
      </c>
      <c r="DQ78" s="749" t="s">
        <v>296</v>
      </c>
      <c r="DR78" s="749" t="s">
        <v>297</v>
      </c>
      <c r="DS78" s="749" t="s">
        <v>298</v>
      </c>
      <c r="DT78" s="749" t="s">
        <v>299</v>
      </c>
      <c r="DU78" s="749" t="s">
        <v>300</v>
      </c>
      <c r="DV78" s="749" t="s">
        <v>301</v>
      </c>
      <c r="DW78" s="744"/>
      <c r="DX78" s="744"/>
      <c r="DY78" s="744"/>
      <c r="DZ78" s="744"/>
      <c r="EA78" s="750">
        <v>46287</v>
      </c>
      <c r="EB78" s="751" t="s">
        <v>4774</v>
      </c>
      <c r="EC78" s="752" t="s">
        <v>4775</v>
      </c>
      <c r="ED78" s="752"/>
      <c r="EE78" s="752">
        <v>350</v>
      </c>
      <c r="EF78" s="752">
        <v>6.7</v>
      </c>
      <c r="EG78" s="752" t="s">
        <v>2880</v>
      </c>
      <c r="EH78" s="752">
        <v>42.6</v>
      </c>
      <c r="EI78" s="752">
        <v>92.2</v>
      </c>
      <c r="EJ78" s="752">
        <v>4</v>
      </c>
      <c r="EK78" s="752">
        <v>38.200000000000003</v>
      </c>
      <c r="EL78" s="752">
        <v>82.1</v>
      </c>
      <c r="EN78" s="571">
        <v>2976</v>
      </c>
      <c r="EO78" s="560" t="s">
        <v>5083</v>
      </c>
      <c r="EP78" s="560" t="s">
        <v>350</v>
      </c>
      <c r="EQ78" s="580">
        <v>200</v>
      </c>
      <c r="ER78" s="560" t="s">
        <v>5084</v>
      </c>
      <c r="ES78" s="567" t="s">
        <v>5085</v>
      </c>
      <c r="EU78" s="23" t="s">
        <v>5086</v>
      </c>
      <c r="EW78" s="90" t="s">
        <v>419</v>
      </c>
      <c r="EX78" s="82" t="s">
        <v>5087</v>
      </c>
      <c r="EY78" s="80"/>
      <c r="EZ78" s="82"/>
      <c r="FA78" s="85" t="s">
        <v>404</v>
      </c>
    </row>
    <row r="79" spans="2:429">
      <c r="B79" s="453">
        <f t="shared" si="1"/>
        <v>46080</v>
      </c>
      <c r="C79" s="214"/>
      <c r="I79" s="74"/>
      <c r="K79" s="236" t="s">
        <v>5088</v>
      </c>
      <c r="P79" s="488">
        <f t="shared" si="4"/>
        <v>44634</v>
      </c>
      <c r="Q79" s="481">
        <f t="shared" si="2"/>
        <v>11</v>
      </c>
      <c r="R79" s="489">
        <v>43857</v>
      </c>
      <c r="S79" s="490">
        <v>44197</v>
      </c>
      <c r="T79" s="497"/>
      <c r="U79" s="498"/>
      <c r="V79" s="43">
        <v>101</v>
      </c>
      <c r="W79" s="34" t="s">
        <v>316</v>
      </c>
      <c r="X79" s="44">
        <v>160945</v>
      </c>
      <c r="Y79" s="34" t="s">
        <v>4027</v>
      </c>
      <c r="Z79" s="43" t="s">
        <v>318</v>
      </c>
      <c r="AA79" s="34" t="s">
        <v>283</v>
      </c>
      <c r="AB79" s="34" t="s">
        <v>283</v>
      </c>
      <c r="AC79" s="34" t="s">
        <v>5089</v>
      </c>
      <c r="AD79" s="44" t="s">
        <v>320</v>
      </c>
      <c r="AE79" s="44" t="s">
        <v>321</v>
      </c>
      <c r="AF79" s="43">
        <v>101</v>
      </c>
      <c r="AG79" s="34" t="s">
        <v>316</v>
      </c>
      <c r="AH79" s="34" t="s">
        <v>322</v>
      </c>
      <c r="AI79" s="43" t="s">
        <v>323</v>
      </c>
      <c r="AJ79" s="44" t="s">
        <v>324</v>
      </c>
      <c r="AK79" s="261">
        <v>4904861</v>
      </c>
      <c r="AL79" s="44" t="s">
        <v>283</v>
      </c>
      <c r="AM79" s="44" t="s">
        <v>325</v>
      </c>
      <c r="AN79" s="262">
        <v>258026700</v>
      </c>
      <c r="AO79" s="34"/>
      <c r="AP79" s="34"/>
      <c r="AQ79" s="34"/>
      <c r="AR79" s="34"/>
      <c r="AS79" s="34"/>
      <c r="AT79" s="44" t="s">
        <v>326</v>
      </c>
      <c r="AU79" s="44"/>
      <c r="AV79" s="477" t="str">
        <f t="array" ref="AV79">_xlfn.IFS(
LEFT(Tabelas!$AI79,1)="N","DN",
LEFT(Tabelas!$AI79,1)="C","DC",
LEFT(Tabelas!$AI79,1)="L","DL",
LEFT(Tabelas!$AI79,1)="A","DA",
LEFT(Tabelas!$AI79,1)="G","DG")</f>
        <v>DN</v>
      </c>
      <c r="AW79" s="34"/>
      <c r="AX79" s="34"/>
      <c r="AY79" s="34"/>
      <c r="AZ79" s="34"/>
      <c r="BA79" s="34"/>
      <c r="BB79" s="34"/>
      <c r="BC79" s="34"/>
      <c r="BD79" s="44">
        <v>160945</v>
      </c>
      <c r="BE79" s="34" t="s">
        <v>4027</v>
      </c>
      <c r="BF79" s="43" t="s">
        <v>318</v>
      </c>
      <c r="BG79" s="34" t="s">
        <v>283</v>
      </c>
      <c r="BH79" s="34" t="s">
        <v>283</v>
      </c>
      <c r="BI79" s="34" t="s">
        <v>5089</v>
      </c>
      <c r="BJ79" s="44" t="s">
        <v>320</v>
      </c>
      <c r="BK79" s="44" t="s">
        <v>321</v>
      </c>
      <c r="BL79" s="34"/>
      <c r="BM79" s="34"/>
      <c r="BN79" s="34"/>
      <c r="BO79" s="45" t="s">
        <v>59</v>
      </c>
      <c r="BP79" s="46" t="s">
        <v>289</v>
      </c>
      <c r="BQ79" s="47">
        <v>309</v>
      </c>
      <c r="BR79" s="48" t="s">
        <v>4895</v>
      </c>
      <c r="BS79" s="49">
        <v>375</v>
      </c>
      <c r="BT79" s="48" t="s">
        <v>5090</v>
      </c>
      <c r="BU79" s="46" t="s">
        <v>5091</v>
      </c>
      <c r="BV79" s="46" t="s">
        <v>4051</v>
      </c>
      <c r="BW79" s="46" t="s">
        <v>5092</v>
      </c>
      <c r="BX79" s="46" t="s">
        <v>5093</v>
      </c>
      <c r="BY79" s="46" t="s">
        <v>5094</v>
      </c>
      <c r="BZ79" s="46" t="s">
        <v>558</v>
      </c>
      <c r="CA79" s="46" t="s">
        <v>5095</v>
      </c>
      <c r="CB79" s="46" t="s">
        <v>5096</v>
      </c>
      <c r="CC79" s="49">
        <v>375</v>
      </c>
      <c r="CD79" s="48" t="s">
        <v>5090</v>
      </c>
      <c r="CE79" s="20"/>
      <c r="CF79" s="28"/>
      <c r="CG79" s="28"/>
      <c r="CH79" s="28"/>
      <c r="CI79" s="28"/>
      <c r="CJ79" s="28"/>
      <c r="CK79" s="28"/>
      <c r="CL79" s="28"/>
      <c r="CM79" s="28"/>
      <c r="CN79" s="28"/>
      <c r="CO79" s="28"/>
      <c r="CP79" s="28"/>
      <c r="CQ79" s="28"/>
      <c r="CR79" s="28"/>
      <c r="CS79" s="28"/>
      <c r="CT79" s="28"/>
      <c r="CU79" s="28"/>
      <c r="CV79" s="28"/>
      <c r="CW79" s="28"/>
      <c r="CX79" s="20"/>
      <c r="CY79" s="519" t="s">
        <v>5097</v>
      </c>
      <c r="CZ79" s="520" t="s">
        <v>5098</v>
      </c>
      <c r="DA79" s="595" t="str">
        <f t="shared" si="5"/>
        <v>10204 - SALGA, SECAGEM E OUTRAS ATIVIDADES DE TRANSFORMAÇÃO DE PRODUTOS DA PESCA E AQUICULTURA</v>
      </c>
      <c r="DC79" s="740">
        <v>1408</v>
      </c>
      <c r="DD79" s="744" t="s">
        <v>28</v>
      </c>
      <c r="DE79" s="744" t="s">
        <v>272</v>
      </c>
      <c r="DF79" s="746" t="s">
        <v>1223</v>
      </c>
      <c r="DG79" s="542" t="s">
        <v>350</v>
      </c>
      <c r="DH79" s="542"/>
      <c r="DI79" s="542" t="s">
        <v>351</v>
      </c>
      <c r="DJ79" s="542" t="s">
        <v>352</v>
      </c>
      <c r="DK79" s="542" t="s">
        <v>353</v>
      </c>
      <c r="DL79" s="544" t="s">
        <v>354</v>
      </c>
      <c r="DM79" s="664" t="s">
        <v>355</v>
      </c>
      <c r="DN79" s="747"/>
      <c r="DO79" s="747" t="s">
        <v>356</v>
      </c>
      <c r="DP79" s="749" t="s">
        <v>54</v>
      </c>
      <c r="DQ79" s="749" t="s">
        <v>3250</v>
      </c>
      <c r="DR79" s="749" t="s">
        <v>4728</v>
      </c>
      <c r="DS79" s="749" t="s">
        <v>4730</v>
      </c>
      <c r="DT79" s="749" t="s">
        <v>4787</v>
      </c>
      <c r="DU79" s="749" t="s">
        <v>4788</v>
      </c>
      <c r="DV79" s="749" t="s">
        <v>4734</v>
      </c>
      <c r="DW79" s="744"/>
      <c r="DX79" s="744"/>
      <c r="DY79" s="744"/>
      <c r="DZ79" s="744"/>
      <c r="EA79" s="750">
        <v>46197</v>
      </c>
      <c r="EB79" s="751" t="s">
        <v>4789</v>
      </c>
      <c r="EC79" s="752" t="s">
        <v>4790</v>
      </c>
      <c r="ED79" s="752"/>
      <c r="EE79" s="752" t="s">
        <v>1241</v>
      </c>
      <c r="EF79" s="752">
        <v>5.2</v>
      </c>
      <c r="EG79" s="752" t="s">
        <v>4367</v>
      </c>
      <c r="EH79" s="752">
        <v>44.1</v>
      </c>
      <c r="EI79" s="752">
        <v>446.7</v>
      </c>
      <c r="EJ79" s="752">
        <v>10</v>
      </c>
      <c r="EK79" s="752">
        <v>33</v>
      </c>
      <c r="EL79" s="752">
        <v>83.6</v>
      </c>
      <c r="EN79" s="571">
        <v>2984</v>
      </c>
      <c r="EO79" s="560" t="s">
        <v>5099</v>
      </c>
      <c r="EP79" s="560" t="s">
        <v>1519</v>
      </c>
      <c r="EQ79" s="580">
        <v>800</v>
      </c>
      <c r="ER79" s="560" t="s">
        <v>1520</v>
      </c>
      <c r="ES79" s="567" t="s">
        <v>5100</v>
      </c>
      <c r="EU79" s="23" t="s">
        <v>5101</v>
      </c>
      <c r="EW79" s="90" t="s">
        <v>420</v>
      </c>
      <c r="EX79" s="82" t="s">
        <v>5102</v>
      </c>
      <c r="EY79" s="80"/>
      <c r="EZ79" s="82"/>
      <c r="FA79" s="85" t="s">
        <v>503</v>
      </c>
    </row>
    <row r="80" spans="2:429">
      <c r="B80" s="453">
        <f t="shared" si="1"/>
        <v>46081</v>
      </c>
      <c r="C80" s="214"/>
      <c r="I80" s="74"/>
      <c r="K80" s="236" t="s">
        <v>5103</v>
      </c>
      <c r="P80" s="488">
        <f t="shared" si="4"/>
        <v>44641</v>
      </c>
      <c r="Q80" s="481">
        <f t="shared" si="2"/>
        <v>12</v>
      </c>
      <c r="R80" s="489">
        <v>43858</v>
      </c>
      <c r="S80" s="499">
        <v>44243</v>
      </c>
      <c r="T80" s="497"/>
      <c r="U80" s="498"/>
      <c r="V80" s="43">
        <v>101</v>
      </c>
      <c r="W80" s="34" t="s">
        <v>316</v>
      </c>
      <c r="X80" s="44">
        <v>160946</v>
      </c>
      <c r="Y80" s="34" t="s">
        <v>4078</v>
      </c>
      <c r="Z80" s="43" t="s">
        <v>318</v>
      </c>
      <c r="AA80" s="34" t="s">
        <v>283</v>
      </c>
      <c r="AB80" s="34" t="s">
        <v>283</v>
      </c>
      <c r="AC80" s="34" t="s">
        <v>5104</v>
      </c>
      <c r="AD80" s="44" t="s">
        <v>320</v>
      </c>
      <c r="AE80" s="44" t="s">
        <v>321</v>
      </c>
      <c r="AF80" s="43">
        <v>101</v>
      </c>
      <c r="AG80" s="34" t="s">
        <v>316</v>
      </c>
      <c r="AH80" s="34" t="s">
        <v>322</v>
      </c>
      <c r="AI80" s="43" t="s">
        <v>323</v>
      </c>
      <c r="AJ80" s="44" t="s">
        <v>324</v>
      </c>
      <c r="AK80" s="261">
        <v>4904861</v>
      </c>
      <c r="AL80" s="44" t="s">
        <v>283</v>
      </c>
      <c r="AM80" s="44" t="s">
        <v>325</v>
      </c>
      <c r="AN80" s="262">
        <v>258026700</v>
      </c>
      <c r="AO80" s="34"/>
      <c r="AP80" s="34"/>
      <c r="AQ80" s="34"/>
      <c r="AR80" s="34"/>
      <c r="AS80" s="34"/>
      <c r="AT80" s="44" t="s">
        <v>326</v>
      </c>
      <c r="AU80" s="44"/>
      <c r="AV80" s="477" t="str">
        <f t="array" ref="AV80">_xlfn.IFS(
LEFT(Tabelas!$AI80,1)="N","DN",
LEFT(Tabelas!$AI80,1)="C","DC",
LEFT(Tabelas!$AI80,1)="L","DL",
LEFT(Tabelas!$AI80,1)="A","DA",
LEFT(Tabelas!$AI80,1)="G","DG")</f>
        <v>DN</v>
      </c>
      <c r="AW80" s="34"/>
      <c r="AX80" s="34"/>
      <c r="AY80" s="34"/>
      <c r="AZ80" s="34"/>
      <c r="BA80" s="34"/>
      <c r="BB80" s="34"/>
      <c r="BC80" s="34"/>
      <c r="BD80" s="44">
        <v>160946</v>
      </c>
      <c r="BE80" s="34" t="s">
        <v>4078</v>
      </c>
      <c r="BF80" s="43" t="s">
        <v>318</v>
      </c>
      <c r="BG80" s="34" t="s">
        <v>283</v>
      </c>
      <c r="BH80" s="34" t="s">
        <v>283</v>
      </c>
      <c r="BI80" s="34" t="s">
        <v>5104</v>
      </c>
      <c r="BJ80" s="44" t="s">
        <v>320</v>
      </c>
      <c r="BK80" s="44" t="s">
        <v>321</v>
      </c>
      <c r="BL80" s="34"/>
      <c r="BM80" s="34"/>
      <c r="BN80" s="34"/>
      <c r="BO80" s="45" t="s">
        <v>59</v>
      </c>
      <c r="BP80" s="46" t="s">
        <v>289</v>
      </c>
      <c r="BQ80" s="47">
        <v>301</v>
      </c>
      <c r="BR80" s="48" t="s">
        <v>4863</v>
      </c>
      <c r="BS80" s="49">
        <v>376</v>
      </c>
      <c r="BT80" s="48" t="s">
        <v>1509</v>
      </c>
      <c r="BU80" s="46" t="s">
        <v>5105</v>
      </c>
      <c r="BV80" s="46" t="s">
        <v>1508</v>
      </c>
      <c r="BW80" s="46" t="s">
        <v>1510</v>
      </c>
      <c r="BX80" s="46" t="s">
        <v>5106</v>
      </c>
      <c r="BY80" s="46" t="s">
        <v>5107</v>
      </c>
      <c r="BZ80" s="46" t="s">
        <v>340</v>
      </c>
      <c r="CA80" s="46" t="s">
        <v>5108</v>
      </c>
      <c r="CB80" s="46" t="s">
        <v>1513</v>
      </c>
      <c r="CC80" s="49">
        <v>376</v>
      </c>
      <c r="CD80" s="48" t="s">
        <v>1509</v>
      </c>
      <c r="CE80" s="20"/>
      <c r="CF80" s="28"/>
      <c r="CG80" s="28"/>
      <c r="CH80" s="28"/>
      <c r="CI80" s="28"/>
      <c r="CJ80" s="28"/>
      <c r="CK80" s="28"/>
      <c r="CL80" s="28"/>
      <c r="CM80" s="28"/>
      <c r="CN80" s="28"/>
      <c r="CO80" s="28"/>
      <c r="CP80" s="28"/>
      <c r="CQ80" s="28"/>
      <c r="CR80" s="28"/>
      <c r="CS80" s="28"/>
      <c r="CT80" s="28"/>
      <c r="CU80" s="28"/>
      <c r="CV80" s="28"/>
      <c r="CW80" s="28"/>
      <c r="CX80" s="20"/>
      <c r="CY80" s="519" t="s">
        <v>5109</v>
      </c>
      <c r="CZ80" s="520" t="s">
        <v>5110</v>
      </c>
      <c r="DA80" s="595" t="str">
        <f t="shared" si="5"/>
        <v>10310 - PROCESSAMENTO E CONSERVAÇÃO DE BATATAS</v>
      </c>
      <c r="DC80" s="741">
        <v>1413</v>
      </c>
      <c r="DD80" s="744" t="s">
        <v>388</v>
      </c>
      <c r="DE80" s="744" t="s">
        <v>268</v>
      </c>
      <c r="DF80" s="746">
        <v>0</v>
      </c>
      <c r="DG80" s="542" t="s">
        <v>350</v>
      </c>
      <c r="DH80" s="542"/>
      <c r="DI80" s="542" t="s">
        <v>351</v>
      </c>
      <c r="DJ80" s="542" t="s">
        <v>352</v>
      </c>
      <c r="DK80" s="542" t="s">
        <v>353</v>
      </c>
      <c r="DL80" s="544" t="s">
        <v>354</v>
      </c>
      <c r="DM80" s="664" t="s">
        <v>355</v>
      </c>
      <c r="DN80" s="747"/>
      <c r="DO80" s="747" t="s">
        <v>356</v>
      </c>
      <c r="DP80" s="749" t="s">
        <v>357</v>
      </c>
      <c r="DQ80" s="749" t="s">
        <v>358</v>
      </c>
      <c r="DR80" s="749" t="s">
        <v>359</v>
      </c>
      <c r="DS80" s="749" t="s">
        <v>360</v>
      </c>
      <c r="DT80" s="749" t="s">
        <v>361</v>
      </c>
      <c r="DU80" s="749" t="s">
        <v>362</v>
      </c>
      <c r="DV80" s="749" t="s">
        <v>363</v>
      </c>
      <c r="DW80" s="744"/>
      <c r="DX80" s="744"/>
      <c r="DY80" s="744"/>
      <c r="DZ80" s="744"/>
      <c r="EA80" s="750">
        <v>46286</v>
      </c>
      <c r="EB80" s="751" t="s">
        <v>4806</v>
      </c>
      <c r="EC80" s="752" t="s">
        <v>4807</v>
      </c>
      <c r="ED80" s="752"/>
      <c r="EE80" s="752" t="s">
        <v>2741</v>
      </c>
      <c r="EF80" s="752">
        <v>4.0999999999999996</v>
      </c>
      <c r="EG80" s="752" t="s">
        <v>2426</v>
      </c>
      <c r="EH80" s="752">
        <v>47.9</v>
      </c>
      <c r="EI80" s="752">
        <v>129.69999999999999</v>
      </c>
      <c r="EJ80" s="752">
        <v>7</v>
      </c>
      <c r="EK80" s="752">
        <v>85.3</v>
      </c>
      <c r="EL80" s="752">
        <v>79.2</v>
      </c>
      <c r="EN80" s="572">
        <v>3000</v>
      </c>
      <c r="EO80" s="561" t="s">
        <v>5111</v>
      </c>
      <c r="EP80" s="561" t="s">
        <v>350</v>
      </c>
      <c r="EQ80" s="576">
        <v>200</v>
      </c>
      <c r="ER80" s="561" t="s">
        <v>5084</v>
      </c>
      <c r="ES80" s="568" t="s">
        <v>5112</v>
      </c>
      <c r="EU80" s="23" t="s">
        <v>5113</v>
      </c>
      <c r="EW80" s="90" t="s">
        <v>421</v>
      </c>
      <c r="EX80" s="82" t="s">
        <v>5114</v>
      </c>
      <c r="EY80" s="80"/>
      <c r="EZ80" s="82"/>
      <c r="FA80" s="85" t="s">
        <v>491</v>
      </c>
    </row>
    <row r="81" spans="2:157">
      <c r="B81" s="454">
        <f t="shared" si="1"/>
        <v>46082</v>
      </c>
      <c r="C81" s="214"/>
      <c r="I81" s="74"/>
      <c r="K81" s="236" t="s">
        <v>5115</v>
      </c>
      <c r="P81" s="488">
        <f t="shared" si="4"/>
        <v>44648</v>
      </c>
      <c r="Q81" s="481">
        <f t="shared" si="2"/>
        <v>13</v>
      </c>
      <c r="R81" s="489">
        <v>43859</v>
      </c>
      <c r="S81" s="499">
        <v>44288</v>
      </c>
      <c r="T81" s="497"/>
      <c r="U81" s="498"/>
      <c r="V81" s="43">
        <v>101</v>
      </c>
      <c r="W81" s="34" t="s">
        <v>316</v>
      </c>
      <c r="X81" s="44">
        <v>160947</v>
      </c>
      <c r="Y81" s="34" t="s">
        <v>4122</v>
      </c>
      <c r="Z81" s="43" t="s">
        <v>318</v>
      </c>
      <c r="AA81" s="34" t="s">
        <v>283</v>
      </c>
      <c r="AB81" s="34" t="s">
        <v>283</v>
      </c>
      <c r="AC81" s="34" t="s">
        <v>5116</v>
      </c>
      <c r="AD81" s="44" t="s">
        <v>320</v>
      </c>
      <c r="AE81" s="44" t="s">
        <v>321</v>
      </c>
      <c r="AF81" s="43">
        <v>101</v>
      </c>
      <c r="AG81" s="34" t="s">
        <v>316</v>
      </c>
      <c r="AH81" s="34" t="s">
        <v>322</v>
      </c>
      <c r="AI81" s="43" t="s">
        <v>323</v>
      </c>
      <c r="AJ81" s="44" t="s">
        <v>324</v>
      </c>
      <c r="AK81" s="261">
        <v>4904861</v>
      </c>
      <c r="AL81" s="44" t="s">
        <v>283</v>
      </c>
      <c r="AM81" s="44" t="s">
        <v>325</v>
      </c>
      <c r="AN81" s="262">
        <v>258026700</v>
      </c>
      <c r="AO81" s="34"/>
      <c r="AP81" s="34"/>
      <c r="AQ81" s="34"/>
      <c r="AR81" s="34"/>
      <c r="AS81" s="34"/>
      <c r="AT81" s="44" t="s">
        <v>326</v>
      </c>
      <c r="AU81" s="44"/>
      <c r="AV81" s="477" t="str">
        <f t="array" ref="AV81">_xlfn.IFS(
LEFT(Tabelas!$AI81,1)="N","DN",
LEFT(Tabelas!$AI81,1)="C","DC",
LEFT(Tabelas!$AI81,1)="L","DL",
LEFT(Tabelas!$AI81,1)="A","DA",
LEFT(Tabelas!$AI81,1)="G","DG")</f>
        <v>DN</v>
      </c>
      <c r="AW81" s="34"/>
      <c r="AX81" s="34"/>
      <c r="AY81" s="34"/>
      <c r="AZ81" s="34"/>
      <c r="BA81" s="34"/>
      <c r="BB81" s="34"/>
      <c r="BC81" s="34"/>
      <c r="BD81" s="44">
        <v>160947</v>
      </c>
      <c r="BE81" s="34" t="s">
        <v>4122</v>
      </c>
      <c r="BF81" s="43" t="s">
        <v>318</v>
      </c>
      <c r="BG81" s="34" t="s">
        <v>283</v>
      </c>
      <c r="BH81" s="34" t="s">
        <v>283</v>
      </c>
      <c r="BI81" s="34" t="s">
        <v>5116</v>
      </c>
      <c r="BJ81" s="44" t="s">
        <v>320</v>
      </c>
      <c r="BK81" s="44" t="s">
        <v>321</v>
      </c>
      <c r="BL81" s="34"/>
      <c r="BM81" s="34"/>
      <c r="BN81" s="34"/>
      <c r="BO81" s="45" t="s">
        <v>59</v>
      </c>
      <c r="BP81" s="46" t="s">
        <v>289</v>
      </c>
      <c r="BQ81" s="47">
        <v>312</v>
      </c>
      <c r="BR81" s="48" t="s">
        <v>5117</v>
      </c>
      <c r="BS81" s="49">
        <v>379</v>
      </c>
      <c r="BT81" s="48" t="s">
        <v>5118</v>
      </c>
      <c r="BU81" s="46" t="s">
        <v>2245</v>
      </c>
      <c r="BV81" s="46" t="s">
        <v>5119</v>
      </c>
      <c r="BW81" s="46" t="s">
        <v>5120</v>
      </c>
      <c r="BX81" s="46" t="s">
        <v>5121</v>
      </c>
      <c r="BY81" s="46" t="s">
        <v>5122</v>
      </c>
      <c r="BZ81" s="46" t="s">
        <v>510</v>
      </c>
      <c r="CA81" s="46" t="s">
        <v>5123</v>
      </c>
      <c r="CB81" s="46" t="s">
        <v>5124</v>
      </c>
      <c r="CC81" s="49">
        <v>379</v>
      </c>
      <c r="CD81" s="48" t="s">
        <v>5118</v>
      </c>
      <c r="CE81" s="20"/>
      <c r="CF81" s="28"/>
      <c r="CG81" s="28"/>
      <c r="CH81" s="28"/>
      <c r="CI81" s="28"/>
      <c r="CJ81" s="28"/>
      <c r="CK81" s="28"/>
      <c r="CL81" s="28"/>
      <c r="CM81" s="28"/>
      <c r="CN81" s="28"/>
      <c r="CO81" s="28"/>
      <c r="CP81" s="28"/>
      <c r="CQ81" s="28"/>
      <c r="CR81" s="28"/>
      <c r="CS81" s="28"/>
      <c r="CT81" s="28"/>
      <c r="CU81" s="28"/>
      <c r="CV81" s="28"/>
      <c r="CW81" s="28"/>
      <c r="CX81" s="20"/>
      <c r="CY81" s="519" t="s">
        <v>5125</v>
      </c>
      <c r="CZ81" s="520" t="s">
        <v>5126</v>
      </c>
      <c r="DA81" s="595" t="str">
        <f t="shared" si="5"/>
        <v>10320 - FABRICAÇÃO DE SUMOS DE FRUTOS E DE PRODUTOS HORTÍCOLAS</v>
      </c>
      <c r="DD81" s="82" t="s">
        <v>1661</v>
      </c>
      <c r="DE81" s="82" t="s">
        <v>278</v>
      </c>
      <c r="DG81" s="542" t="s">
        <v>289</v>
      </c>
      <c r="DH81" s="542"/>
      <c r="DI81" s="542" t="s">
        <v>290</v>
      </c>
      <c r="DJ81" s="542" t="s">
        <v>291</v>
      </c>
      <c r="DK81" s="542" t="s">
        <v>292</v>
      </c>
      <c r="DL81" s="542" t="s">
        <v>293</v>
      </c>
      <c r="DM81" s="664" t="s">
        <v>294</v>
      </c>
      <c r="EN81" s="572">
        <v>3042</v>
      </c>
      <c r="EO81" s="561" t="s">
        <v>5127</v>
      </c>
      <c r="EP81" s="561" t="s">
        <v>350</v>
      </c>
      <c r="EQ81" s="576">
        <v>200</v>
      </c>
      <c r="ER81" s="561" t="s">
        <v>5084</v>
      </c>
      <c r="ES81" s="568" t="s">
        <v>5128</v>
      </c>
      <c r="EU81" s="23" t="s">
        <v>5129</v>
      </c>
      <c r="EW81" s="90" t="s">
        <v>422</v>
      </c>
      <c r="EX81" s="82" t="s">
        <v>5130</v>
      </c>
      <c r="EY81" s="80"/>
      <c r="EZ81" s="82"/>
      <c r="FA81" s="85" t="s">
        <v>319</v>
      </c>
    </row>
    <row r="82" spans="2:157" ht="15">
      <c r="C82" s="214"/>
      <c r="I82" s="74"/>
      <c r="K82" s="236" t="s">
        <v>5131</v>
      </c>
      <c r="P82" s="494">
        <f t="shared" si="4"/>
        <v>44655</v>
      </c>
      <c r="Q82" s="482">
        <f t="shared" si="2"/>
        <v>14</v>
      </c>
      <c r="R82" s="489">
        <v>43860</v>
      </c>
      <c r="S82" s="499">
        <v>44290</v>
      </c>
      <c r="T82" s="497"/>
      <c r="U82" s="498"/>
      <c r="V82" s="43">
        <v>101</v>
      </c>
      <c r="W82" s="34" t="s">
        <v>316</v>
      </c>
      <c r="X82" s="44">
        <v>160948</v>
      </c>
      <c r="Y82" s="34" t="s">
        <v>5132</v>
      </c>
      <c r="Z82" s="43" t="s">
        <v>318</v>
      </c>
      <c r="AA82" s="34" t="s">
        <v>283</v>
      </c>
      <c r="AB82" s="34" t="s">
        <v>283</v>
      </c>
      <c r="AC82" s="34" t="s">
        <v>5133</v>
      </c>
      <c r="AD82" s="44" t="s">
        <v>320</v>
      </c>
      <c r="AE82" s="44" t="s">
        <v>321</v>
      </c>
      <c r="AF82" s="43">
        <v>101</v>
      </c>
      <c r="AG82" s="34" t="s">
        <v>316</v>
      </c>
      <c r="AH82" s="34" t="s">
        <v>322</v>
      </c>
      <c r="AI82" s="43" t="s">
        <v>323</v>
      </c>
      <c r="AJ82" s="44" t="s">
        <v>324</v>
      </c>
      <c r="AK82" s="261">
        <v>4904861</v>
      </c>
      <c r="AL82" s="44" t="s">
        <v>283</v>
      </c>
      <c r="AM82" s="44" t="s">
        <v>325</v>
      </c>
      <c r="AN82" s="262">
        <v>258026700</v>
      </c>
      <c r="AO82" s="34"/>
      <c r="AP82" s="34"/>
      <c r="AQ82" s="34"/>
      <c r="AR82" s="34"/>
      <c r="AS82" s="34"/>
      <c r="AT82" s="44" t="s">
        <v>326</v>
      </c>
      <c r="AU82" s="44"/>
      <c r="AV82" s="477" t="str">
        <f t="array" ref="AV82">_xlfn.IFS(
LEFT(Tabelas!$AI82,1)="N","DN",
LEFT(Tabelas!$AI82,1)="C","DC",
LEFT(Tabelas!$AI82,1)="L","DL",
LEFT(Tabelas!$AI82,1)="A","DA",
LEFT(Tabelas!$AI82,1)="G","DG")</f>
        <v>DN</v>
      </c>
      <c r="AW82" s="34"/>
      <c r="AX82" s="34"/>
      <c r="AY82" s="34"/>
      <c r="AZ82" s="34"/>
      <c r="BA82" s="34"/>
      <c r="BB82" s="34"/>
      <c r="BC82" s="34"/>
      <c r="BD82" s="44">
        <v>160948</v>
      </c>
      <c r="BE82" s="34" t="s">
        <v>5132</v>
      </c>
      <c r="BF82" s="43" t="s">
        <v>318</v>
      </c>
      <c r="BG82" s="34" t="s">
        <v>283</v>
      </c>
      <c r="BH82" s="34" t="s">
        <v>283</v>
      </c>
      <c r="BI82" s="34" t="s">
        <v>5133</v>
      </c>
      <c r="BJ82" s="44" t="s">
        <v>320</v>
      </c>
      <c r="BK82" s="44" t="s">
        <v>321</v>
      </c>
      <c r="BL82" s="34"/>
      <c r="BM82" s="34"/>
      <c r="BN82" s="34"/>
      <c r="BO82" s="57" t="s">
        <v>59</v>
      </c>
      <c r="BP82" s="58" t="s">
        <v>289</v>
      </c>
      <c r="BQ82" s="59">
        <v>308</v>
      </c>
      <c r="BR82" s="60" t="s">
        <v>4966</v>
      </c>
      <c r="BS82" s="61">
        <v>382</v>
      </c>
      <c r="BT82" s="60" t="s">
        <v>5134</v>
      </c>
      <c r="BU82" s="58" t="s">
        <v>5135</v>
      </c>
      <c r="BV82" s="58" t="s">
        <v>4968</v>
      </c>
      <c r="BW82" s="58" t="s">
        <v>5136</v>
      </c>
      <c r="BX82" s="58" t="s">
        <v>4970</v>
      </c>
      <c r="BY82" s="58" t="s">
        <v>5137</v>
      </c>
      <c r="BZ82" s="58" t="s">
        <v>278</v>
      </c>
      <c r="CA82" s="58" t="s">
        <v>5138</v>
      </c>
      <c r="CB82" s="58" t="s">
        <v>5139</v>
      </c>
      <c r="CC82" s="61">
        <v>382</v>
      </c>
      <c r="CD82" s="60" t="s">
        <v>5134</v>
      </c>
      <c r="CE82" s="20"/>
      <c r="CF82" s="28"/>
      <c r="CG82" s="28"/>
      <c r="CH82" s="28"/>
      <c r="CI82" s="28"/>
      <c r="CJ82" s="28"/>
      <c r="CK82" s="28"/>
      <c r="CL82" s="28"/>
      <c r="CM82" s="28"/>
      <c r="CN82" s="28"/>
      <c r="CO82" s="28"/>
      <c r="CP82" s="28"/>
      <c r="CQ82" s="28"/>
      <c r="CR82" s="28"/>
      <c r="CS82" s="28"/>
      <c r="CT82" s="28"/>
      <c r="CU82" s="28"/>
      <c r="CV82" s="28"/>
      <c r="CW82" s="28"/>
      <c r="CX82" s="20"/>
      <c r="CY82" s="519" t="s">
        <v>5140</v>
      </c>
      <c r="CZ82" s="520" t="s">
        <v>5141</v>
      </c>
      <c r="DA82" s="595" t="str">
        <f t="shared" si="5"/>
        <v>10391 - CONGELAÇÃO DE FRUTOS E DE PRODUTOS HORTÍCOLAS</v>
      </c>
      <c r="DC82" s="740">
        <v>1417</v>
      </c>
      <c r="DD82" s="744" t="s">
        <v>446</v>
      </c>
      <c r="DE82" s="744" t="s">
        <v>273</v>
      </c>
      <c r="DF82" s="746">
        <v>0</v>
      </c>
      <c r="DG82" s="542" t="s">
        <v>350</v>
      </c>
      <c r="DH82" s="542"/>
      <c r="DI82" s="542" t="s">
        <v>351</v>
      </c>
      <c r="DJ82" s="542" t="s">
        <v>352</v>
      </c>
      <c r="DK82" s="542" t="s">
        <v>353</v>
      </c>
      <c r="DL82" s="544" t="s">
        <v>354</v>
      </c>
      <c r="DM82" s="664" t="s">
        <v>355</v>
      </c>
      <c r="DN82" s="747"/>
      <c r="DO82" s="747" t="s">
        <v>356</v>
      </c>
      <c r="DP82" s="749" t="s">
        <v>3850</v>
      </c>
      <c r="DQ82" s="749" t="s">
        <v>3851</v>
      </c>
      <c r="DR82" s="749" t="s">
        <v>3852</v>
      </c>
      <c r="DS82" s="749" t="s">
        <v>3853</v>
      </c>
      <c r="DT82" s="749" t="s">
        <v>3854</v>
      </c>
      <c r="DU82" s="749" t="s">
        <v>3855</v>
      </c>
      <c r="DV82" s="749" t="s">
        <v>3856</v>
      </c>
      <c r="DW82" s="744"/>
      <c r="DX82" s="744"/>
      <c r="DY82" s="744"/>
      <c r="DZ82" s="744"/>
      <c r="EA82" s="750">
        <v>46286</v>
      </c>
      <c r="EB82" s="751" t="s">
        <v>4822</v>
      </c>
      <c r="EC82" s="752" t="s">
        <v>4823</v>
      </c>
      <c r="ED82" s="752"/>
      <c r="EE82" s="752" t="s">
        <v>4775</v>
      </c>
      <c r="EF82" s="752">
        <v>6</v>
      </c>
      <c r="EG82" s="752" t="s">
        <v>963</v>
      </c>
      <c r="EH82" s="752">
        <v>44</v>
      </c>
      <c r="EI82" s="752">
        <v>265.10000000000002</v>
      </c>
      <c r="EJ82" s="752">
        <v>10</v>
      </c>
      <c r="EK82" s="752">
        <v>65.099999999999994</v>
      </c>
      <c r="EL82" s="752">
        <v>76.400000000000006</v>
      </c>
      <c r="EN82" s="571">
        <v>3085</v>
      </c>
      <c r="EO82" s="560" t="s">
        <v>5142</v>
      </c>
      <c r="EP82" s="560" t="s">
        <v>350</v>
      </c>
      <c r="EQ82" s="580">
        <v>200</v>
      </c>
      <c r="ER82" s="560" t="s">
        <v>5084</v>
      </c>
      <c r="ES82" s="567" t="s">
        <v>5143</v>
      </c>
      <c r="EU82" s="23" t="s">
        <v>5144</v>
      </c>
      <c r="EW82" s="90" t="s">
        <v>423</v>
      </c>
      <c r="EX82" s="82" t="s">
        <v>5145</v>
      </c>
      <c r="EY82" s="80"/>
      <c r="EZ82" s="82"/>
      <c r="FA82" s="85" t="s">
        <v>517</v>
      </c>
    </row>
    <row r="83" spans="2:157">
      <c r="C83" s="214"/>
      <c r="I83" s="74"/>
      <c r="K83" s="236" t="s">
        <v>5146</v>
      </c>
      <c r="P83" s="488">
        <f t="shared" si="4"/>
        <v>44662</v>
      </c>
      <c r="Q83" s="481">
        <f t="shared" si="2"/>
        <v>15</v>
      </c>
      <c r="R83" s="489">
        <v>43861</v>
      </c>
      <c r="S83" s="499">
        <v>44311</v>
      </c>
      <c r="T83" s="497"/>
      <c r="U83" s="498"/>
      <c r="V83" s="43">
        <v>101</v>
      </c>
      <c r="W83" s="34" t="s">
        <v>316</v>
      </c>
      <c r="X83" s="44">
        <v>160900</v>
      </c>
      <c r="Y83" s="34" t="s">
        <v>885</v>
      </c>
      <c r="Z83" s="43" t="s">
        <v>318</v>
      </c>
      <c r="AA83" s="34" t="s">
        <v>283</v>
      </c>
      <c r="AB83" s="34" t="s">
        <v>283</v>
      </c>
      <c r="AC83" s="34" t="s">
        <v>5133</v>
      </c>
      <c r="AD83" s="44" t="s">
        <v>320</v>
      </c>
      <c r="AE83" s="44" t="s">
        <v>321</v>
      </c>
      <c r="AF83" s="43">
        <v>101</v>
      </c>
      <c r="AG83" s="34" t="s">
        <v>316</v>
      </c>
      <c r="AH83" s="34" t="s">
        <v>322</v>
      </c>
      <c r="AI83" s="43" t="s">
        <v>323</v>
      </c>
      <c r="AJ83" s="44" t="s">
        <v>324</v>
      </c>
      <c r="AK83" s="261">
        <v>4904861</v>
      </c>
      <c r="AL83" s="44" t="s">
        <v>283</v>
      </c>
      <c r="AM83" s="44" t="s">
        <v>325</v>
      </c>
      <c r="AN83" s="262">
        <v>258026700</v>
      </c>
      <c r="AO83" s="34"/>
      <c r="AP83" s="34"/>
      <c r="AQ83" s="34"/>
      <c r="AR83" s="34"/>
      <c r="AS83" s="34"/>
      <c r="AT83" s="44" t="s">
        <v>326</v>
      </c>
      <c r="AU83" s="44"/>
      <c r="AV83" s="477" t="str">
        <f t="array" ref="AV83">_xlfn.IFS(
LEFT(Tabelas!$AI83,1)="N","DN",
LEFT(Tabelas!$AI83,1)="C","DC",
LEFT(Tabelas!$AI83,1)="L","DL",
LEFT(Tabelas!$AI83,1)="A","DA",
LEFT(Tabelas!$AI83,1)="G","DG")</f>
        <v>DN</v>
      </c>
      <c r="AW83" s="34"/>
      <c r="AX83" s="34"/>
      <c r="AY83" s="34"/>
      <c r="AZ83" s="34"/>
      <c r="BA83" s="34"/>
      <c r="BB83" s="34"/>
      <c r="BC83" s="34"/>
      <c r="BD83" s="44">
        <v>160900</v>
      </c>
      <c r="BE83" s="34" t="s">
        <v>885</v>
      </c>
      <c r="BF83" s="43" t="s">
        <v>318</v>
      </c>
      <c r="BG83" s="34" t="s">
        <v>283</v>
      </c>
      <c r="BH83" s="34" t="s">
        <v>283</v>
      </c>
      <c r="BI83" s="34" t="s">
        <v>5133</v>
      </c>
      <c r="BJ83" s="44" t="s">
        <v>320</v>
      </c>
      <c r="BK83" s="44" t="s">
        <v>321</v>
      </c>
      <c r="BL83" s="34"/>
      <c r="BM83" s="34"/>
      <c r="BN83" s="34"/>
      <c r="BO83" s="45" t="s">
        <v>59</v>
      </c>
      <c r="BP83" s="46" t="s">
        <v>289</v>
      </c>
      <c r="BQ83" s="47">
        <v>310</v>
      </c>
      <c r="BR83" s="48" t="s">
        <v>5147</v>
      </c>
      <c r="BS83" s="49">
        <v>383</v>
      </c>
      <c r="BT83" s="48" t="s">
        <v>5148</v>
      </c>
      <c r="BU83" s="46" t="s">
        <v>2597</v>
      </c>
      <c r="BV83" s="46" t="s">
        <v>5149</v>
      </c>
      <c r="BW83" s="46" t="s">
        <v>5150</v>
      </c>
      <c r="BX83" s="46" t="s">
        <v>5151</v>
      </c>
      <c r="BY83" s="46" t="s">
        <v>5152</v>
      </c>
      <c r="BZ83" s="46" t="s">
        <v>1165</v>
      </c>
      <c r="CA83" s="46" t="s">
        <v>5153</v>
      </c>
      <c r="CB83" s="46" t="s">
        <v>5154</v>
      </c>
      <c r="CC83" s="49">
        <v>383</v>
      </c>
      <c r="CD83" s="48" t="s">
        <v>5148</v>
      </c>
      <c r="CE83" s="20"/>
      <c r="CF83" s="28"/>
      <c r="CG83" s="28"/>
      <c r="CH83" s="28"/>
      <c r="CI83" s="28"/>
      <c r="CJ83" s="28"/>
      <c r="CK83" s="28"/>
      <c r="CL83" s="28"/>
      <c r="CM83" s="28"/>
      <c r="CN83" s="28"/>
      <c r="CO83" s="28"/>
      <c r="CP83" s="28"/>
      <c r="CQ83" s="28"/>
      <c r="CR83" s="28"/>
      <c r="CS83" s="28"/>
      <c r="CT83" s="28"/>
      <c r="CU83" s="28"/>
      <c r="CV83" s="28"/>
      <c r="CW83" s="28"/>
      <c r="CX83" s="20"/>
      <c r="CY83" s="519" t="s">
        <v>5155</v>
      </c>
      <c r="CZ83" s="520" t="s">
        <v>5156</v>
      </c>
      <c r="DA83" s="595" t="str">
        <f t="shared" si="5"/>
        <v>10392 - SECAGEM E DESIDRATAÇÃO DE FRUTOS E DE PRODUTOS HORTÍCOLAS</v>
      </c>
      <c r="DC83" s="82" t="s">
        <v>13964</v>
      </c>
      <c r="DD83" s="82" t="s">
        <v>447</v>
      </c>
      <c r="DE83" s="82" t="s">
        <v>273</v>
      </c>
      <c r="DG83" s="542" t="s">
        <v>350</v>
      </c>
      <c r="DH83" s="542"/>
      <c r="DI83" s="542" t="s">
        <v>351</v>
      </c>
      <c r="DJ83" s="542" t="s">
        <v>352</v>
      </c>
      <c r="DK83" s="542" t="s">
        <v>353</v>
      </c>
      <c r="DL83" s="544" t="s">
        <v>354</v>
      </c>
      <c r="DM83" s="664" t="s">
        <v>355</v>
      </c>
      <c r="EN83" s="571">
        <v>3093</v>
      </c>
      <c r="EO83" s="560" t="s">
        <v>5157</v>
      </c>
      <c r="EP83" s="560" t="s">
        <v>350</v>
      </c>
      <c r="EQ83" s="580">
        <v>220</v>
      </c>
      <c r="ER83" s="560" t="s">
        <v>4434</v>
      </c>
      <c r="ES83" s="567" t="s">
        <v>5158</v>
      </c>
      <c r="EU83" s="23" t="s">
        <v>5159</v>
      </c>
      <c r="EW83" s="90" t="s">
        <v>424</v>
      </c>
      <c r="EX83" s="82" t="s">
        <v>5160</v>
      </c>
      <c r="EY83" s="80"/>
      <c r="EZ83" s="82"/>
      <c r="FA83" s="85" t="s">
        <v>434</v>
      </c>
    </row>
    <row r="84" spans="2:157" ht="14.25" thickBot="1">
      <c r="C84" s="214"/>
      <c r="I84" s="74"/>
      <c r="K84" s="236" t="s">
        <v>5161</v>
      </c>
      <c r="P84" s="488">
        <f t="shared" si="4"/>
        <v>44669</v>
      </c>
      <c r="Q84" s="481">
        <f t="shared" si="2"/>
        <v>16</v>
      </c>
      <c r="R84" s="489">
        <v>43862</v>
      </c>
      <c r="S84" s="499">
        <v>44317</v>
      </c>
      <c r="T84" s="497"/>
      <c r="U84" s="498"/>
      <c r="V84" s="43">
        <v>101</v>
      </c>
      <c r="W84" s="34" t="s">
        <v>316</v>
      </c>
      <c r="X84" s="44">
        <v>160938</v>
      </c>
      <c r="Y84" s="34" t="s">
        <v>3700</v>
      </c>
      <c r="Z84" s="43" t="s">
        <v>318</v>
      </c>
      <c r="AA84" s="34" t="s">
        <v>283</v>
      </c>
      <c r="AB84" s="34" t="s">
        <v>283</v>
      </c>
      <c r="AC84" s="34" t="s">
        <v>3700</v>
      </c>
      <c r="AD84" s="44" t="s">
        <v>320</v>
      </c>
      <c r="AE84" s="44" t="s">
        <v>321</v>
      </c>
      <c r="AF84" s="43">
        <v>101</v>
      </c>
      <c r="AG84" s="34" t="s">
        <v>316</v>
      </c>
      <c r="AH84" s="34" t="s">
        <v>322</v>
      </c>
      <c r="AI84" s="43" t="s">
        <v>323</v>
      </c>
      <c r="AJ84" s="44" t="s">
        <v>324</v>
      </c>
      <c r="AK84" s="261">
        <v>4904861</v>
      </c>
      <c r="AL84" s="44" t="s">
        <v>283</v>
      </c>
      <c r="AM84" s="44" t="s">
        <v>325</v>
      </c>
      <c r="AN84" s="262">
        <v>258026700</v>
      </c>
      <c r="AO84" s="34"/>
      <c r="AP84" s="34"/>
      <c r="AQ84" s="34"/>
      <c r="AR84" s="34"/>
      <c r="AS84" s="34"/>
      <c r="AT84" s="44" t="s">
        <v>326</v>
      </c>
      <c r="AU84" s="44"/>
      <c r="AV84" s="477" t="str">
        <f t="array" ref="AV84">_xlfn.IFS(
LEFT(Tabelas!$AI84,1)="N","DN",
LEFT(Tabelas!$AI84,1)="C","DC",
LEFT(Tabelas!$AI84,1)="L","DL",
LEFT(Tabelas!$AI84,1)="A","DA",
LEFT(Tabelas!$AI84,1)="G","DG")</f>
        <v>DN</v>
      </c>
      <c r="AW84" s="34"/>
      <c r="AX84" s="34"/>
      <c r="AY84" s="34"/>
      <c r="AZ84" s="34"/>
      <c r="BA84" s="34"/>
      <c r="BB84" s="34"/>
      <c r="BC84" s="34"/>
      <c r="BD84" s="44">
        <v>160938</v>
      </c>
      <c r="BE84" s="34" t="s">
        <v>3700</v>
      </c>
      <c r="BF84" s="43" t="s">
        <v>318</v>
      </c>
      <c r="BG84" s="34" t="s">
        <v>283</v>
      </c>
      <c r="BH84" s="34" t="s">
        <v>283</v>
      </c>
      <c r="BI84" s="34" t="s">
        <v>3700</v>
      </c>
      <c r="BJ84" s="44" t="s">
        <v>320</v>
      </c>
      <c r="BK84" s="44" t="s">
        <v>321</v>
      </c>
      <c r="BL84" s="34"/>
      <c r="BM84" s="34"/>
      <c r="BN84" s="34"/>
      <c r="BO84" s="45" t="s">
        <v>59</v>
      </c>
      <c r="BP84" s="46" t="s">
        <v>289</v>
      </c>
      <c r="BQ84" s="47">
        <v>304</v>
      </c>
      <c r="BR84" s="48" t="s">
        <v>4981</v>
      </c>
      <c r="BS84" s="49">
        <v>384</v>
      </c>
      <c r="BT84" s="48" t="s">
        <v>5162</v>
      </c>
      <c r="BU84" s="46" t="s">
        <v>5163</v>
      </c>
      <c r="BV84" s="46" t="s">
        <v>4983</v>
      </c>
      <c r="BW84" s="46" t="s">
        <v>5164</v>
      </c>
      <c r="BX84" s="46" t="s">
        <v>1658</v>
      </c>
      <c r="BY84" s="46" t="s">
        <v>5165</v>
      </c>
      <c r="BZ84" s="46" t="s">
        <v>508</v>
      </c>
      <c r="CA84" s="46" t="s">
        <v>4987</v>
      </c>
      <c r="CB84" s="46" t="s">
        <v>5166</v>
      </c>
      <c r="CC84" s="49">
        <v>384</v>
      </c>
      <c r="CD84" s="48" t="s">
        <v>5162</v>
      </c>
      <c r="CE84" s="20"/>
      <c r="CF84" s="28"/>
      <c r="CG84" s="28"/>
      <c r="CH84" s="28"/>
      <c r="CI84" s="28"/>
      <c r="CJ84" s="28"/>
      <c r="CK84" s="28"/>
      <c r="CL84" s="28"/>
      <c r="CM84" s="28"/>
      <c r="CN84" s="28"/>
      <c r="CO84" s="28"/>
      <c r="CP84" s="28"/>
      <c r="CQ84" s="28"/>
      <c r="CR84" s="28"/>
      <c r="CS84" s="28"/>
      <c r="CT84" s="28"/>
      <c r="CU84" s="28"/>
      <c r="CV84" s="28"/>
      <c r="CW84" s="28"/>
      <c r="CX84" s="20"/>
      <c r="CY84" s="519" t="s">
        <v>5167</v>
      </c>
      <c r="CZ84" s="520" t="s">
        <v>5168</v>
      </c>
      <c r="DA84" s="595" t="str">
        <f t="shared" si="5"/>
        <v>10393 - FABRICAÇÃO DE DOCES, COMPOTAS, GELEIAS E MARMELADA</v>
      </c>
      <c r="DC84" s="741">
        <v>1411</v>
      </c>
      <c r="DD84" s="744" t="s">
        <v>560</v>
      </c>
      <c r="DE84" s="744" t="s">
        <v>281</v>
      </c>
      <c r="DF84" s="746">
        <v>0</v>
      </c>
      <c r="DG84" s="744" t="s">
        <v>289</v>
      </c>
      <c r="DH84" s="744"/>
      <c r="DI84" s="744" t="s">
        <v>290</v>
      </c>
      <c r="DJ84" s="744" t="s">
        <v>291</v>
      </c>
      <c r="DK84" s="744" t="s">
        <v>292</v>
      </c>
      <c r="DL84" s="744" t="s">
        <v>293</v>
      </c>
      <c r="DM84" s="666" t="s">
        <v>294</v>
      </c>
      <c r="DN84" s="744" t="s">
        <v>295</v>
      </c>
      <c r="DO84" s="744"/>
      <c r="DP84" s="749" t="s">
        <v>55</v>
      </c>
      <c r="DQ84" s="749" t="s">
        <v>296</v>
      </c>
      <c r="DR84" s="749" t="s">
        <v>3790</v>
      </c>
      <c r="DS84" s="749" t="s">
        <v>3791</v>
      </c>
      <c r="DT84" s="749" t="s">
        <v>3792</v>
      </c>
      <c r="DU84" s="749" t="s">
        <v>3793</v>
      </c>
      <c r="DV84" s="749" t="s">
        <v>3794</v>
      </c>
      <c r="DW84" s="744"/>
      <c r="DX84" s="744"/>
      <c r="DY84" s="744"/>
      <c r="DZ84" s="744"/>
      <c r="EA84" s="750">
        <v>46082</v>
      </c>
      <c r="EB84" s="751" t="s">
        <v>4838</v>
      </c>
      <c r="EC84" s="752" t="s">
        <v>4839</v>
      </c>
      <c r="ED84" s="752"/>
      <c r="EE84" s="752" t="s">
        <v>4840</v>
      </c>
      <c r="EF84" s="752">
        <v>6.5</v>
      </c>
      <c r="EG84" s="752" t="s">
        <v>368</v>
      </c>
      <c r="EH84" s="752">
        <v>43.6</v>
      </c>
      <c r="EI84" s="752">
        <v>351.2</v>
      </c>
      <c r="EJ84" s="752">
        <v>11</v>
      </c>
      <c r="EK84" s="752">
        <v>103.8</v>
      </c>
      <c r="EL84" s="752">
        <v>92.7</v>
      </c>
      <c r="EN84" s="572">
        <v>3131</v>
      </c>
      <c r="EO84" s="561" t="s">
        <v>5169</v>
      </c>
      <c r="EP84" s="561" t="s">
        <v>320</v>
      </c>
      <c r="EQ84" s="576">
        <v>107</v>
      </c>
      <c r="ER84" s="561" t="s">
        <v>2024</v>
      </c>
      <c r="ES84" s="568" t="s">
        <v>5170</v>
      </c>
      <c r="EU84" s="23" t="s">
        <v>5171</v>
      </c>
      <c r="EW84" s="90" t="s">
        <v>425</v>
      </c>
      <c r="EX84" s="82" t="s">
        <v>5172</v>
      </c>
      <c r="EY84" s="80"/>
      <c r="EZ84" s="82"/>
      <c r="FA84" s="85" t="s">
        <v>416</v>
      </c>
    </row>
    <row r="85" spans="2:157">
      <c r="C85" s="214"/>
      <c r="I85" s="74"/>
      <c r="K85" s="236" t="s">
        <v>5173</v>
      </c>
      <c r="P85" s="488">
        <f t="shared" si="4"/>
        <v>44676</v>
      </c>
      <c r="Q85" s="481">
        <f t="shared" si="2"/>
        <v>17</v>
      </c>
      <c r="R85" s="489">
        <v>43863</v>
      </c>
      <c r="S85" s="499">
        <v>44350</v>
      </c>
      <c r="T85" s="497"/>
      <c r="U85" s="498"/>
      <c r="V85" s="43">
        <v>101</v>
      </c>
      <c r="W85" s="34" t="s">
        <v>316</v>
      </c>
      <c r="X85" s="44">
        <v>160935</v>
      </c>
      <c r="Y85" s="34" t="s">
        <v>3637</v>
      </c>
      <c r="Z85" s="43" t="s">
        <v>318</v>
      </c>
      <c r="AA85" s="34" t="s">
        <v>283</v>
      </c>
      <c r="AB85" s="34" t="s">
        <v>283</v>
      </c>
      <c r="AC85" s="34" t="s">
        <v>3637</v>
      </c>
      <c r="AD85" s="44" t="s">
        <v>320</v>
      </c>
      <c r="AE85" s="44" t="s">
        <v>321</v>
      </c>
      <c r="AF85" s="43">
        <v>101</v>
      </c>
      <c r="AG85" s="34" t="s">
        <v>316</v>
      </c>
      <c r="AH85" s="34" t="s">
        <v>322</v>
      </c>
      <c r="AI85" s="43" t="s">
        <v>323</v>
      </c>
      <c r="AJ85" s="44" t="s">
        <v>324</v>
      </c>
      <c r="AK85" s="261">
        <v>4904861</v>
      </c>
      <c r="AL85" s="44" t="s">
        <v>283</v>
      </c>
      <c r="AM85" s="44" t="s">
        <v>325</v>
      </c>
      <c r="AN85" s="262">
        <v>258026700</v>
      </c>
      <c r="AO85" s="34"/>
      <c r="AP85" s="34"/>
      <c r="AQ85" s="34"/>
      <c r="AR85" s="34"/>
      <c r="AS85" s="34"/>
      <c r="AT85" s="44" t="s">
        <v>326</v>
      </c>
      <c r="AU85" s="44"/>
      <c r="AV85" s="477" t="str">
        <f t="array" ref="AV85">_xlfn.IFS(
LEFT(Tabelas!$AI85,1)="N","DN",
LEFT(Tabelas!$AI85,1)="C","DC",
LEFT(Tabelas!$AI85,1)="L","DL",
LEFT(Tabelas!$AI85,1)="A","DA",
LEFT(Tabelas!$AI85,1)="G","DG")</f>
        <v>DN</v>
      </c>
      <c r="AW85" s="34"/>
      <c r="AX85" s="34"/>
      <c r="AY85" s="34"/>
      <c r="AZ85" s="34"/>
      <c r="BA85" s="34"/>
      <c r="BB85" s="34"/>
      <c r="BC85" s="34"/>
      <c r="BD85" s="44">
        <v>160935</v>
      </c>
      <c r="BE85" s="34" t="s">
        <v>3637</v>
      </c>
      <c r="BF85" s="43" t="s">
        <v>318</v>
      </c>
      <c r="BG85" s="34" t="s">
        <v>283</v>
      </c>
      <c r="BH85" s="34" t="s">
        <v>283</v>
      </c>
      <c r="BI85" s="34" t="s">
        <v>3637</v>
      </c>
      <c r="BJ85" s="44" t="s">
        <v>320</v>
      </c>
      <c r="BK85" s="44" t="s">
        <v>321</v>
      </c>
      <c r="BL85" s="34"/>
      <c r="BM85" s="34"/>
      <c r="BN85" s="34"/>
      <c r="BO85" s="57" t="s">
        <v>59</v>
      </c>
      <c r="BP85" s="58" t="s">
        <v>289</v>
      </c>
      <c r="BQ85" s="59">
        <v>312</v>
      </c>
      <c r="BR85" s="60" t="s">
        <v>5117</v>
      </c>
      <c r="BS85" s="61">
        <v>390</v>
      </c>
      <c r="BT85" s="60" t="s">
        <v>3831</v>
      </c>
      <c r="BU85" s="58" t="s">
        <v>5174</v>
      </c>
      <c r="BV85" s="58" t="s">
        <v>5119</v>
      </c>
      <c r="BW85" s="58" t="s">
        <v>5175</v>
      </c>
      <c r="BX85" s="58" t="s">
        <v>5121</v>
      </c>
      <c r="BY85" s="58" t="s">
        <v>5176</v>
      </c>
      <c r="BZ85" s="58" t="s">
        <v>510</v>
      </c>
      <c r="CA85" s="58" t="s">
        <v>5177</v>
      </c>
      <c r="CB85" s="58" t="s">
        <v>5178</v>
      </c>
      <c r="CC85" s="61">
        <v>390</v>
      </c>
      <c r="CD85" s="60" t="s">
        <v>3831</v>
      </c>
      <c r="CE85" s="20"/>
      <c r="CF85" s="28"/>
      <c r="CG85" s="28"/>
      <c r="CH85" s="28"/>
      <c r="CI85" s="28"/>
      <c r="CJ85" s="28"/>
      <c r="CK85" s="28"/>
      <c r="CL85" s="28"/>
      <c r="CM85" s="28"/>
      <c r="CN85" s="28"/>
      <c r="CO85" s="28"/>
      <c r="CP85" s="28"/>
      <c r="CQ85" s="28"/>
      <c r="CR85" s="28"/>
      <c r="CS85" s="28"/>
      <c r="CT85" s="28"/>
      <c r="CU85" s="28"/>
      <c r="CV85" s="28"/>
      <c r="CW85" s="28"/>
      <c r="CX85" s="20"/>
      <c r="CY85" s="519" t="s">
        <v>5179</v>
      </c>
      <c r="CZ85" s="520" t="s">
        <v>5180</v>
      </c>
      <c r="DA85" s="595" t="str">
        <f t="shared" si="5"/>
        <v>10394 - DESCASQUE E TRANSFORMAÇÃO DE FRUTOS DE CASCA RIJA COMESTÍVEIS</v>
      </c>
      <c r="DC85" s="740">
        <v>1418</v>
      </c>
      <c r="DD85" s="744" t="s">
        <v>561</v>
      </c>
      <c r="DE85" s="744" t="s">
        <v>281</v>
      </c>
      <c r="DF85" s="746">
        <v>0</v>
      </c>
      <c r="DG85" s="542" t="s">
        <v>289</v>
      </c>
      <c r="DH85" s="542"/>
      <c r="DI85" s="542" t="s">
        <v>290</v>
      </c>
      <c r="DJ85" s="542" t="s">
        <v>291</v>
      </c>
      <c r="DK85" s="542" t="s">
        <v>292</v>
      </c>
      <c r="DL85" s="542" t="s">
        <v>293</v>
      </c>
      <c r="DM85" s="664" t="s">
        <v>294</v>
      </c>
      <c r="DN85" s="744" t="s">
        <v>295</v>
      </c>
      <c r="DO85" s="744"/>
      <c r="DP85" s="749" t="s">
        <v>55</v>
      </c>
      <c r="DQ85" s="749" t="s">
        <v>296</v>
      </c>
      <c r="DR85" s="749" t="s">
        <v>1233</v>
      </c>
      <c r="DS85" s="749" t="s">
        <v>1234</v>
      </c>
      <c r="DT85" s="749" t="s">
        <v>1235</v>
      </c>
      <c r="DU85" s="749" t="s">
        <v>1236</v>
      </c>
      <c r="DV85" s="749" t="s">
        <v>1237</v>
      </c>
      <c r="DW85" s="744"/>
      <c r="DX85" s="744"/>
      <c r="DY85" s="744"/>
      <c r="DZ85" s="744"/>
      <c r="EA85" s="750" t="s">
        <v>1238</v>
      </c>
      <c r="EB85" s="751" t="s">
        <v>4855</v>
      </c>
      <c r="EC85" s="752" t="s">
        <v>3360</v>
      </c>
      <c r="ED85" s="752"/>
      <c r="EE85" s="752" t="s">
        <v>3605</v>
      </c>
      <c r="EF85" s="752">
        <v>6.3</v>
      </c>
      <c r="EG85" s="752" t="s">
        <v>4550</v>
      </c>
      <c r="EH85" s="752">
        <v>46.3</v>
      </c>
      <c r="EI85" s="752">
        <v>270</v>
      </c>
      <c r="EJ85" s="752">
        <v>10</v>
      </c>
      <c r="EK85" s="752">
        <v>126.5</v>
      </c>
      <c r="EL85" s="752">
        <v>100.5</v>
      </c>
      <c r="EN85" s="571">
        <v>3204</v>
      </c>
      <c r="EO85" s="560" t="s">
        <v>5181</v>
      </c>
      <c r="EP85" s="560" t="s">
        <v>350</v>
      </c>
      <c r="EQ85" s="580">
        <v>219</v>
      </c>
      <c r="ER85" s="560" t="s">
        <v>4409</v>
      </c>
      <c r="ES85" s="567" t="s">
        <v>5182</v>
      </c>
      <c r="EU85" s="23" t="s">
        <v>5183</v>
      </c>
      <c r="EW85" s="90" t="s">
        <v>335</v>
      </c>
      <c r="EX85" s="82" t="s">
        <v>5184</v>
      </c>
      <c r="EY85" s="80"/>
      <c r="EZ85" s="82"/>
      <c r="FA85" s="85" t="s">
        <v>593</v>
      </c>
    </row>
    <row r="86" spans="2:157" ht="15.75" thickBot="1">
      <c r="C86" s="214"/>
      <c r="I86" s="74"/>
      <c r="K86" s="236" t="s">
        <v>5185</v>
      </c>
      <c r="P86" s="494">
        <f t="shared" si="4"/>
        <v>44683</v>
      </c>
      <c r="Q86" s="482">
        <f t="shared" si="2"/>
        <v>18</v>
      </c>
      <c r="R86" s="489">
        <v>43864</v>
      </c>
      <c r="S86" s="499">
        <v>44357</v>
      </c>
      <c r="T86" s="497"/>
      <c r="U86" s="498"/>
      <c r="V86" s="43">
        <v>102</v>
      </c>
      <c r="W86" s="34" t="s">
        <v>628</v>
      </c>
      <c r="X86" s="44">
        <v>30102</v>
      </c>
      <c r="Y86" s="34" t="s">
        <v>995</v>
      </c>
      <c r="Z86" s="43" t="s">
        <v>318</v>
      </c>
      <c r="AA86" s="34" t="s">
        <v>333</v>
      </c>
      <c r="AB86" s="34" t="s">
        <v>270</v>
      </c>
      <c r="AC86" s="34" t="s">
        <v>995</v>
      </c>
      <c r="AD86" s="44" t="s">
        <v>320</v>
      </c>
      <c r="AE86" s="44" t="s">
        <v>5186</v>
      </c>
      <c r="AF86" s="43">
        <v>102</v>
      </c>
      <c r="AG86" s="34" t="s">
        <v>628</v>
      </c>
      <c r="AH86" s="34" t="s">
        <v>627</v>
      </c>
      <c r="AI86" s="43" t="s">
        <v>629</v>
      </c>
      <c r="AJ86" s="44" t="s">
        <v>630</v>
      </c>
      <c r="AK86" s="261">
        <v>4700224</v>
      </c>
      <c r="AL86" s="44" t="s">
        <v>270</v>
      </c>
      <c r="AM86" s="44" t="s">
        <v>634</v>
      </c>
      <c r="AN86" s="262">
        <v>253469750</v>
      </c>
      <c r="AO86" s="34"/>
      <c r="AP86" s="34"/>
      <c r="AQ86" s="34"/>
      <c r="AR86" s="34"/>
      <c r="AS86" s="34"/>
      <c r="AT86" s="44" t="s">
        <v>326</v>
      </c>
      <c r="AU86" s="44"/>
      <c r="AV86" s="477" t="str">
        <f t="array" ref="AV86">_xlfn.IFS(
LEFT(Tabelas!$AI86,1)="N","DN",
LEFT(Tabelas!$AI86,1)="C","DC",
LEFT(Tabelas!$AI86,1)="L","DL",
LEFT(Tabelas!$AI86,1)="A","DA",
LEFT(Tabelas!$AI86,1)="G","DG")</f>
        <v>DN</v>
      </c>
      <c r="AW86" s="34"/>
      <c r="AX86" s="34"/>
      <c r="AY86" s="34"/>
      <c r="AZ86" s="34"/>
      <c r="BA86" s="34"/>
      <c r="BB86" s="34"/>
      <c r="BC86" s="34"/>
      <c r="BD86" s="44">
        <v>30102</v>
      </c>
      <c r="BE86" s="34" t="s">
        <v>995</v>
      </c>
      <c r="BF86" s="43" t="s">
        <v>318</v>
      </c>
      <c r="BG86" s="34" t="s">
        <v>333</v>
      </c>
      <c r="BH86" s="34" t="s">
        <v>270</v>
      </c>
      <c r="BI86" s="34" t="s">
        <v>995</v>
      </c>
      <c r="BJ86" s="44" t="s">
        <v>320</v>
      </c>
      <c r="BK86" s="44" t="s">
        <v>5186</v>
      </c>
      <c r="BL86" s="34"/>
      <c r="BM86" s="34"/>
      <c r="BN86" s="34"/>
      <c r="BO86" s="57" t="s">
        <v>59</v>
      </c>
      <c r="BP86" s="58" t="s">
        <v>289</v>
      </c>
      <c r="BQ86" s="59">
        <v>311</v>
      </c>
      <c r="BR86" s="60" t="s">
        <v>4879</v>
      </c>
      <c r="BS86" s="61">
        <v>391</v>
      </c>
      <c r="BT86" s="60" t="s">
        <v>3892</v>
      </c>
      <c r="BU86" s="58" t="s">
        <v>5187</v>
      </c>
      <c r="BV86" s="58" t="s">
        <v>296</v>
      </c>
      <c r="BW86" s="58" t="s">
        <v>5188</v>
      </c>
      <c r="BX86" s="58" t="s">
        <v>4909</v>
      </c>
      <c r="BY86" s="58" t="s">
        <v>5189</v>
      </c>
      <c r="BZ86" s="58" t="s">
        <v>560</v>
      </c>
      <c r="CA86" s="58" t="s">
        <v>5190</v>
      </c>
      <c r="CB86" s="58" t="s">
        <v>5191</v>
      </c>
      <c r="CC86" s="61">
        <v>391</v>
      </c>
      <c r="CD86" s="60" t="s">
        <v>3892</v>
      </c>
      <c r="CE86" s="20"/>
      <c r="CF86" s="28"/>
      <c r="CG86" s="28"/>
      <c r="CH86" s="28"/>
      <c r="CI86" s="28"/>
      <c r="CJ86" s="28"/>
      <c r="CK86" s="28"/>
      <c r="CL86" s="28"/>
      <c r="CM86" s="28"/>
      <c r="CN86" s="28"/>
      <c r="CO86" s="28"/>
      <c r="CP86" s="28"/>
      <c r="CQ86" s="28"/>
      <c r="CR86" s="28"/>
      <c r="CS86" s="28"/>
      <c r="CT86" s="28"/>
      <c r="CU86" s="28"/>
      <c r="CV86" s="28"/>
      <c r="CW86" s="28"/>
      <c r="CX86" s="20"/>
      <c r="CY86" s="519" t="s">
        <v>5192</v>
      </c>
      <c r="CZ86" s="520" t="s">
        <v>5193</v>
      </c>
      <c r="DA86" s="595" t="str">
        <f t="shared" si="5"/>
        <v>10395 - PREPARAÇÃO E CONSERVAÇÃO DE FRUTOS E DE PRODUTOS HORTÍCOLAS POR OUTROS PROCESSOS.</v>
      </c>
      <c r="DC86" s="741">
        <v>1421</v>
      </c>
      <c r="DD86" s="744" t="s">
        <v>512</v>
      </c>
      <c r="DE86" s="744" t="s">
        <v>278</v>
      </c>
      <c r="DF86" s="746">
        <v>0</v>
      </c>
      <c r="DG86" s="744" t="s">
        <v>289</v>
      </c>
      <c r="DH86" s="744"/>
      <c r="DI86" s="744" t="s">
        <v>290</v>
      </c>
      <c r="DJ86" s="744" t="s">
        <v>291</v>
      </c>
      <c r="DK86" s="744" t="s">
        <v>292</v>
      </c>
      <c r="DL86" s="744" t="s">
        <v>293</v>
      </c>
      <c r="DM86" s="666" t="s">
        <v>294</v>
      </c>
      <c r="DN86" s="744" t="s">
        <v>295</v>
      </c>
      <c r="DO86" s="744"/>
      <c r="DP86" s="749" t="s">
        <v>4208</v>
      </c>
      <c r="DQ86" s="749" t="s">
        <v>4209</v>
      </c>
      <c r="DR86" s="749" t="s">
        <v>4210</v>
      </c>
      <c r="DS86" s="749" t="s">
        <v>4211</v>
      </c>
      <c r="DT86" s="749" t="s">
        <v>4212</v>
      </c>
      <c r="DU86" s="749" t="s">
        <v>4213</v>
      </c>
      <c r="DV86" s="749" t="s">
        <v>4214</v>
      </c>
      <c r="DW86" s="744"/>
      <c r="DX86" s="744"/>
      <c r="DY86" s="744"/>
      <c r="DZ86" s="744"/>
      <c r="EA86" s="750">
        <v>46337</v>
      </c>
      <c r="EB86" s="751" t="s">
        <v>4870</v>
      </c>
      <c r="EC86" s="752" t="s">
        <v>4871</v>
      </c>
      <c r="ED86" s="752"/>
      <c r="EE86" s="752" t="s">
        <v>4872</v>
      </c>
      <c r="EF86" s="752">
        <v>5.0999999999999996</v>
      </c>
      <c r="EG86" s="752" t="s">
        <v>3260</v>
      </c>
      <c r="EH86" s="752">
        <v>49.6</v>
      </c>
      <c r="EI86" s="752">
        <v>407.1</v>
      </c>
      <c r="EJ86" s="752">
        <v>13</v>
      </c>
      <c r="EK86" s="752">
        <v>204.2</v>
      </c>
      <c r="EL86" s="752">
        <v>107.3</v>
      </c>
      <c r="EN86" s="571">
        <v>3271</v>
      </c>
      <c r="EO86" s="560" t="s">
        <v>5194</v>
      </c>
      <c r="EP86" s="560" t="s">
        <v>350</v>
      </c>
      <c r="EQ86" s="580">
        <v>229</v>
      </c>
      <c r="ER86" s="560" t="s">
        <v>4622</v>
      </c>
      <c r="ES86" s="567" t="s">
        <v>5195</v>
      </c>
      <c r="EU86" s="23" t="s">
        <v>5196</v>
      </c>
      <c r="EW86" s="90" t="s">
        <v>272</v>
      </c>
      <c r="EX86" s="82" t="s">
        <v>5197</v>
      </c>
      <c r="EY86" s="80"/>
      <c r="EZ86" s="82"/>
      <c r="FA86" s="85" t="s">
        <v>548</v>
      </c>
    </row>
    <row r="87" spans="2:157">
      <c r="C87" s="214"/>
      <c r="I87" s="74"/>
      <c r="K87" s="236" t="s">
        <v>5198</v>
      </c>
      <c r="P87" s="488">
        <f t="shared" si="4"/>
        <v>44690</v>
      </c>
      <c r="Q87" s="481">
        <f t="shared" si="2"/>
        <v>19</v>
      </c>
      <c r="R87" s="489">
        <v>43865</v>
      </c>
      <c r="S87" s="499">
        <v>44423</v>
      </c>
      <c r="T87" s="497"/>
      <c r="U87" s="498"/>
      <c r="V87" s="43">
        <v>102</v>
      </c>
      <c r="W87" s="34" t="s">
        <v>628</v>
      </c>
      <c r="X87" s="44">
        <v>30104</v>
      </c>
      <c r="Y87" s="34" t="s">
        <v>1273</v>
      </c>
      <c r="Z87" s="43" t="s">
        <v>318</v>
      </c>
      <c r="AA87" s="34" t="s">
        <v>333</v>
      </c>
      <c r="AB87" s="34" t="s">
        <v>270</v>
      </c>
      <c r="AC87" s="34" t="s">
        <v>1273</v>
      </c>
      <c r="AD87" s="44" t="s">
        <v>320</v>
      </c>
      <c r="AE87" s="44" t="s">
        <v>5186</v>
      </c>
      <c r="AF87" s="43">
        <v>102</v>
      </c>
      <c r="AG87" s="34" t="s">
        <v>628</v>
      </c>
      <c r="AH87" s="34" t="s">
        <v>627</v>
      </c>
      <c r="AI87" s="43" t="s">
        <v>629</v>
      </c>
      <c r="AJ87" s="44" t="s">
        <v>630</v>
      </c>
      <c r="AK87" s="261">
        <v>4700224</v>
      </c>
      <c r="AL87" s="44" t="s">
        <v>270</v>
      </c>
      <c r="AM87" s="44" t="s">
        <v>634</v>
      </c>
      <c r="AN87" s="262">
        <v>253469750</v>
      </c>
      <c r="AO87" s="34"/>
      <c r="AP87" s="34"/>
      <c r="AQ87" s="34"/>
      <c r="AR87" s="34"/>
      <c r="AS87" s="34"/>
      <c r="AT87" s="44" t="s">
        <v>326</v>
      </c>
      <c r="AU87" s="44"/>
      <c r="AV87" s="477" t="str">
        <f t="array" ref="AV87">_xlfn.IFS(
LEFT(Tabelas!$AI87,1)="N","DN",
LEFT(Tabelas!$AI87,1)="C","DC",
LEFT(Tabelas!$AI87,1)="L","DL",
LEFT(Tabelas!$AI87,1)="A","DA",
LEFT(Tabelas!$AI87,1)="G","DG")</f>
        <v>DN</v>
      </c>
      <c r="AW87" s="34"/>
      <c r="AX87" s="34"/>
      <c r="AY87" s="34"/>
      <c r="AZ87" s="34"/>
      <c r="BA87" s="34"/>
      <c r="BB87" s="34"/>
      <c r="BC87" s="34"/>
      <c r="BD87" s="44">
        <v>30104</v>
      </c>
      <c r="BE87" s="34" t="s">
        <v>1273</v>
      </c>
      <c r="BF87" s="43" t="s">
        <v>318</v>
      </c>
      <c r="BG87" s="34" t="s">
        <v>333</v>
      </c>
      <c r="BH87" s="34" t="s">
        <v>270</v>
      </c>
      <c r="BI87" s="34" t="s">
        <v>1273</v>
      </c>
      <c r="BJ87" s="44" t="s">
        <v>320</v>
      </c>
      <c r="BK87" s="44" t="s">
        <v>5186</v>
      </c>
      <c r="BL87" s="34"/>
      <c r="BM87" s="34"/>
      <c r="BN87" s="34"/>
      <c r="BO87" s="57" t="s">
        <v>59</v>
      </c>
      <c r="BP87" s="58" t="s">
        <v>289</v>
      </c>
      <c r="BQ87" s="59">
        <v>313</v>
      </c>
      <c r="BR87" s="60" t="s">
        <v>5072</v>
      </c>
      <c r="BS87" s="61">
        <v>392</v>
      </c>
      <c r="BT87" s="60" t="s">
        <v>3771</v>
      </c>
      <c r="BU87" s="58" t="s">
        <v>5199</v>
      </c>
      <c r="BV87" s="58" t="s">
        <v>5075</v>
      </c>
      <c r="BW87" s="58" t="s">
        <v>5200</v>
      </c>
      <c r="BX87" s="58" t="s">
        <v>5077</v>
      </c>
      <c r="BY87" s="58" t="s">
        <v>5078</v>
      </c>
      <c r="BZ87" s="58" t="s">
        <v>282</v>
      </c>
      <c r="CA87" s="58" t="s">
        <v>5201</v>
      </c>
      <c r="CB87" s="58" t="s">
        <v>5202</v>
      </c>
      <c r="CC87" s="61">
        <v>392</v>
      </c>
      <c r="CD87" s="60" t="s">
        <v>3771</v>
      </c>
      <c r="CE87" s="20"/>
      <c r="CF87" s="28"/>
      <c r="CG87" s="28"/>
      <c r="CH87" s="28"/>
      <c r="CI87" s="28"/>
      <c r="CJ87" s="28"/>
      <c r="CK87" s="28"/>
      <c r="CL87" s="28"/>
      <c r="CM87" s="28"/>
      <c r="CN87" s="28"/>
      <c r="CO87" s="28"/>
      <c r="CP87" s="28"/>
      <c r="CQ87" s="28"/>
      <c r="CR87" s="28"/>
      <c r="CS87" s="28"/>
      <c r="CT87" s="28"/>
      <c r="CU87" s="28"/>
      <c r="CV87" s="28"/>
      <c r="CW87" s="28"/>
      <c r="CX87" s="20"/>
      <c r="CY87" s="519" t="s">
        <v>5203</v>
      </c>
      <c r="CZ87" s="520" t="s">
        <v>5204</v>
      </c>
      <c r="DA87" s="595" t="str">
        <f t="shared" si="5"/>
        <v>10411 - PRODUÇÃO DE ÓLEOS E GORDURAS ANIMAIS BRUTOS</v>
      </c>
      <c r="DC87" s="740">
        <v>1402</v>
      </c>
      <c r="DD87" s="744" t="s">
        <v>389</v>
      </c>
      <c r="DE87" s="744" t="s">
        <v>268</v>
      </c>
      <c r="DF87" s="746">
        <v>0</v>
      </c>
      <c r="DG87" s="542" t="s">
        <v>350</v>
      </c>
      <c r="DH87" s="542"/>
      <c r="DI87" s="542" t="s">
        <v>351</v>
      </c>
      <c r="DJ87" s="542" t="s">
        <v>352</v>
      </c>
      <c r="DK87" s="542" t="s">
        <v>353</v>
      </c>
      <c r="DL87" s="544" t="s">
        <v>354</v>
      </c>
      <c r="DM87" s="664" t="s">
        <v>355</v>
      </c>
      <c r="DN87" s="747"/>
      <c r="DO87" s="747" t="s">
        <v>356</v>
      </c>
      <c r="DP87" s="749" t="s">
        <v>2233</v>
      </c>
      <c r="DQ87" s="749" t="s">
        <v>2234</v>
      </c>
      <c r="DR87" s="749" t="s">
        <v>2235</v>
      </c>
      <c r="DS87" s="749" t="s">
        <v>2236</v>
      </c>
      <c r="DT87" s="749" t="s">
        <v>2237</v>
      </c>
      <c r="DU87" s="749" t="s">
        <v>2238</v>
      </c>
      <c r="DV87" s="749" t="s">
        <v>2239</v>
      </c>
      <c r="DW87" s="744"/>
      <c r="DX87" s="744"/>
      <c r="DY87" s="744"/>
      <c r="DZ87" s="744"/>
      <c r="EA87" s="750" t="s">
        <v>364</v>
      </c>
      <c r="EB87" s="751" t="s">
        <v>4886</v>
      </c>
      <c r="EC87" s="752" t="s">
        <v>4887</v>
      </c>
      <c r="ED87" s="752"/>
      <c r="EE87" s="752" t="s">
        <v>4888</v>
      </c>
      <c r="EF87" s="752">
        <v>4</v>
      </c>
      <c r="EG87" s="752" t="s">
        <v>1242</v>
      </c>
      <c r="EH87" s="752">
        <v>49</v>
      </c>
      <c r="EI87" s="752">
        <v>164.9</v>
      </c>
      <c r="EJ87" s="752">
        <v>8</v>
      </c>
      <c r="EK87" s="752">
        <v>138.6</v>
      </c>
      <c r="EL87" s="752">
        <v>84.5</v>
      </c>
      <c r="EN87" s="571">
        <v>3298</v>
      </c>
      <c r="EO87" s="560" t="s">
        <v>5205</v>
      </c>
      <c r="EP87" s="560" t="s">
        <v>350</v>
      </c>
      <c r="EQ87" s="580">
        <v>200</v>
      </c>
      <c r="ER87" s="560" t="s">
        <v>5084</v>
      </c>
      <c r="ES87" s="567" t="s">
        <v>5206</v>
      </c>
      <c r="EU87" s="23" t="s">
        <v>5207</v>
      </c>
      <c r="EW87" s="90" t="s">
        <v>426</v>
      </c>
      <c r="EX87" s="82" t="s">
        <v>5208</v>
      </c>
      <c r="EY87" s="80"/>
      <c r="EZ87" s="82"/>
      <c r="FA87" s="85" t="s">
        <v>504</v>
      </c>
    </row>
    <row r="88" spans="2:157">
      <c r="C88" s="214"/>
      <c r="I88" s="74"/>
      <c r="K88" s="236" t="s">
        <v>5209</v>
      </c>
      <c r="P88" s="488">
        <f t="shared" si="4"/>
        <v>44697</v>
      </c>
      <c r="Q88" s="481">
        <f t="shared" si="2"/>
        <v>20</v>
      </c>
      <c r="R88" s="489">
        <v>43866</v>
      </c>
      <c r="S88" s="499">
        <v>44474</v>
      </c>
      <c r="T88" s="497"/>
      <c r="U88" s="498"/>
      <c r="V88" s="43">
        <v>102</v>
      </c>
      <c r="W88" s="34" t="s">
        <v>628</v>
      </c>
      <c r="X88" s="44">
        <v>30119</v>
      </c>
      <c r="Y88" s="34" t="s">
        <v>2891</v>
      </c>
      <c r="Z88" s="43" t="s">
        <v>1223</v>
      </c>
      <c r="AA88" s="34" t="s">
        <v>333</v>
      </c>
      <c r="AB88" s="34" t="s">
        <v>270</v>
      </c>
      <c r="AC88" s="34" t="s">
        <v>2891</v>
      </c>
      <c r="AD88" s="44" t="s">
        <v>320</v>
      </c>
      <c r="AE88" s="44" t="s">
        <v>5186</v>
      </c>
      <c r="AF88" s="43">
        <v>102</v>
      </c>
      <c r="AG88" s="34" t="s">
        <v>628</v>
      </c>
      <c r="AH88" s="34" t="s">
        <v>627</v>
      </c>
      <c r="AI88" s="43" t="s">
        <v>629</v>
      </c>
      <c r="AJ88" s="44" t="s">
        <v>630</v>
      </c>
      <c r="AK88" s="261">
        <v>4700224</v>
      </c>
      <c r="AL88" s="44" t="s">
        <v>270</v>
      </c>
      <c r="AM88" s="44" t="s">
        <v>634</v>
      </c>
      <c r="AN88" s="262">
        <v>253469750</v>
      </c>
      <c r="AO88" s="34"/>
      <c r="AP88" s="34"/>
      <c r="AQ88" s="34"/>
      <c r="AR88" s="34"/>
      <c r="AS88" s="34"/>
      <c r="AT88" s="44" t="s">
        <v>326</v>
      </c>
      <c r="AU88" s="44"/>
      <c r="AV88" s="477" t="str">
        <f t="array" ref="AV88">_xlfn.IFS(
LEFT(Tabelas!$AI88,1)="N","DN",
LEFT(Tabelas!$AI88,1)="C","DC",
LEFT(Tabelas!$AI88,1)="L","DL",
LEFT(Tabelas!$AI88,1)="A","DA",
LEFT(Tabelas!$AI88,1)="G","DG")</f>
        <v>DN</v>
      </c>
      <c r="AW88" s="34"/>
      <c r="AX88" s="34"/>
      <c r="AY88" s="34"/>
      <c r="AZ88" s="34"/>
      <c r="BA88" s="34"/>
      <c r="BB88" s="34"/>
      <c r="BC88" s="34"/>
      <c r="BD88" s="44">
        <v>30119</v>
      </c>
      <c r="BE88" s="34" t="s">
        <v>2891</v>
      </c>
      <c r="BF88" s="43" t="s">
        <v>1223</v>
      </c>
      <c r="BG88" s="34" t="s">
        <v>333</v>
      </c>
      <c r="BH88" s="34" t="s">
        <v>270</v>
      </c>
      <c r="BI88" s="34" t="s">
        <v>2891</v>
      </c>
      <c r="BJ88" s="44" t="s">
        <v>320</v>
      </c>
      <c r="BK88" s="44" t="s">
        <v>5186</v>
      </c>
      <c r="BL88" s="34"/>
      <c r="BM88" s="34"/>
      <c r="BN88" s="34"/>
      <c r="BO88" s="45" t="s">
        <v>59</v>
      </c>
      <c r="BP88" s="46" t="s">
        <v>289</v>
      </c>
      <c r="BQ88" s="47">
        <v>315</v>
      </c>
      <c r="BR88" s="48" t="s">
        <v>4933</v>
      </c>
      <c r="BS88" s="49">
        <v>393</v>
      </c>
      <c r="BT88" s="48" t="s">
        <v>1212</v>
      </c>
      <c r="BU88" s="46" t="s">
        <v>5210</v>
      </c>
      <c r="BV88" s="46" t="s">
        <v>4935</v>
      </c>
      <c r="BW88" s="46" t="s">
        <v>5211</v>
      </c>
      <c r="BX88" s="46" t="s">
        <v>4937</v>
      </c>
      <c r="BY88" s="46" t="s">
        <v>5212</v>
      </c>
      <c r="BZ88" s="46" t="s">
        <v>514</v>
      </c>
      <c r="CA88" s="46" t="s">
        <v>5213</v>
      </c>
      <c r="CB88" s="46" t="s">
        <v>5214</v>
      </c>
      <c r="CC88" s="49">
        <v>393</v>
      </c>
      <c r="CD88" s="48" t="s">
        <v>1212</v>
      </c>
      <c r="CE88" s="20"/>
      <c r="CF88" s="28"/>
      <c r="CG88" s="28"/>
      <c r="CH88" s="28"/>
      <c r="CI88" s="28"/>
      <c r="CJ88" s="28"/>
      <c r="CK88" s="28"/>
      <c r="CL88" s="28"/>
      <c r="CM88" s="28"/>
      <c r="CN88" s="28"/>
      <c r="CO88" s="28"/>
      <c r="CP88" s="28"/>
      <c r="CQ88" s="28"/>
      <c r="CR88" s="28"/>
      <c r="CS88" s="28"/>
      <c r="CT88" s="28"/>
      <c r="CU88" s="28"/>
      <c r="CV88" s="28"/>
      <c r="CW88" s="28"/>
      <c r="CX88" s="20"/>
      <c r="CY88" s="519" t="s">
        <v>5215</v>
      </c>
      <c r="CZ88" s="520" t="s">
        <v>5216</v>
      </c>
      <c r="DA88" s="595" t="str">
        <f t="shared" si="5"/>
        <v>10412 - PRODUÇÃO DE AZEITE</v>
      </c>
      <c r="DC88" s="741">
        <v>1410</v>
      </c>
      <c r="DD88" s="744" t="s">
        <v>432</v>
      </c>
      <c r="DE88" s="744" t="s">
        <v>272</v>
      </c>
      <c r="DF88" s="746" t="s">
        <v>1223</v>
      </c>
      <c r="DG88" s="542" t="s">
        <v>350</v>
      </c>
      <c r="DH88" s="542"/>
      <c r="DI88" s="542" t="s">
        <v>351</v>
      </c>
      <c r="DJ88" s="542" t="s">
        <v>352</v>
      </c>
      <c r="DK88" s="542" t="s">
        <v>353</v>
      </c>
      <c r="DL88" s="544" t="s">
        <v>354</v>
      </c>
      <c r="DM88" s="664" t="s">
        <v>355</v>
      </c>
      <c r="DN88" s="747"/>
      <c r="DO88" s="747" t="s">
        <v>356</v>
      </c>
      <c r="DP88" s="749" t="s">
        <v>54</v>
      </c>
      <c r="DQ88" s="749" t="s">
        <v>3250</v>
      </c>
      <c r="DR88" s="749" t="s">
        <v>4728</v>
      </c>
      <c r="DS88" s="749" t="s">
        <v>4730</v>
      </c>
      <c r="DT88" s="749" t="s">
        <v>4787</v>
      </c>
      <c r="DU88" s="749" t="s">
        <v>4788</v>
      </c>
      <c r="DV88" s="749" t="s">
        <v>4734</v>
      </c>
      <c r="DW88" s="744"/>
      <c r="DX88" s="744"/>
      <c r="DY88" s="744"/>
      <c r="DZ88" s="744"/>
      <c r="EA88" s="750">
        <v>46284</v>
      </c>
      <c r="EB88" s="751" t="s">
        <v>4902</v>
      </c>
      <c r="EC88" s="752" t="s">
        <v>2741</v>
      </c>
      <c r="ED88" s="752"/>
      <c r="EE88" s="752">
        <v>350</v>
      </c>
      <c r="EF88" s="752">
        <v>5.5</v>
      </c>
      <c r="EG88" s="752" t="s">
        <v>1517</v>
      </c>
      <c r="EH88" s="752">
        <v>39.6</v>
      </c>
      <c r="EI88" s="752">
        <v>191.5</v>
      </c>
      <c r="EJ88" s="752">
        <v>3</v>
      </c>
      <c r="EK88" s="752">
        <v>17.100000000000001</v>
      </c>
      <c r="EL88" s="752">
        <v>75.2</v>
      </c>
      <c r="EN88" s="572">
        <v>3360</v>
      </c>
      <c r="EO88" s="561" t="s">
        <v>5217</v>
      </c>
      <c r="EP88" s="561" t="s">
        <v>350</v>
      </c>
      <c r="EQ88" s="576">
        <v>224</v>
      </c>
      <c r="ER88" s="561" t="s">
        <v>4524</v>
      </c>
      <c r="ES88" s="568" t="s">
        <v>5218</v>
      </c>
      <c r="EU88" s="23" t="s">
        <v>5219</v>
      </c>
      <c r="EW88" s="90" t="s">
        <v>427</v>
      </c>
      <c r="EX88" s="82" t="s">
        <v>5220</v>
      </c>
      <c r="EY88" s="80"/>
      <c r="EZ88" s="82"/>
      <c r="FA88" s="85" t="s">
        <v>492</v>
      </c>
    </row>
    <row r="89" spans="2:157">
      <c r="C89" s="214"/>
      <c r="I89" s="74"/>
      <c r="K89" s="236" t="s">
        <v>5221</v>
      </c>
      <c r="P89" s="488">
        <f t="shared" si="4"/>
        <v>44704</v>
      </c>
      <c r="Q89" s="481">
        <f t="shared" si="2"/>
        <v>21</v>
      </c>
      <c r="R89" s="489">
        <v>43867</v>
      </c>
      <c r="S89" s="499">
        <v>44501</v>
      </c>
      <c r="T89" s="497"/>
      <c r="U89" s="498"/>
      <c r="V89" s="43">
        <v>102</v>
      </c>
      <c r="W89" s="34" t="s">
        <v>628</v>
      </c>
      <c r="X89" s="44">
        <v>30120</v>
      </c>
      <c r="Y89" s="34" t="s">
        <v>3033</v>
      </c>
      <c r="Z89" s="43" t="s">
        <v>1223</v>
      </c>
      <c r="AA89" s="34" t="s">
        <v>333</v>
      </c>
      <c r="AB89" s="34" t="s">
        <v>270</v>
      </c>
      <c r="AC89" s="34" t="s">
        <v>3033</v>
      </c>
      <c r="AD89" s="44" t="s">
        <v>320</v>
      </c>
      <c r="AE89" s="44" t="s">
        <v>5186</v>
      </c>
      <c r="AF89" s="43">
        <v>102</v>
      </c>
      <c r="AG89" s="34" t="s">
        <v>628</v>
      </c>
      <c r="AH89" s="34" t="s">
        <v>627</v>
      </c>
      <c r="AI89" s="43" t="s">
        <v>629</v>
      </c>
      <c r="AJ89" s="44" t="s">
        <v>630</v>
      </c>
      <c r="AK89" s="261">
        <v>4700224</v>
      </c>
      <c r="AL89" s="44" t="s">
        <v>270</v>
      </c>
      <c r="AM89" s="44" t="s">
        <v>634</v>
      </c>
      <c r="AN89" s="262">
        <v>253469750</v>
      </c>
      <c r="AO89" s="34"/>
      <c r="AP89" s="34"/>
      <c r="AQ89" s="34"/>
      <c r="AR89" s="34"/>
      <c r="AS89" s="34"/>
      <c r="AT89" s="44" t="s">
        <v>326</v>
      </c>
      <c r="AU89" s="44"/>
      <c r="AV89" s="477" t="str">
        <f t="array" ref="AV89">_xlfn.IFS(
LEFT(Tabelas!$AI89,1)="N","DN",
LEFT(Tabelas!$AI89,1)="C","DC",
LEFT(Tabelas!$AI89,1)="L","DL",
LEFT(Tabelas!$AI89,1)="A","DA",
LEFT(Tabelas!$AI89,1)="G","DG")</f>
        <v>DN</v>
      </c>
      <c r="AW89" s="34"/>
      <c r="AX89" s="34"/>
      <c r="AY89" s="34"/>
      <c r="AZ89" s="34"/>
      <c r="BA89" s="34"/>
      <c r="BB89" s="34"/>
      <c r="BC89" s="34"/>
      <c r="BD89" s="44">
        <v>30120</v>
      </c>
      <c r="BE89" s="34" t="s">
        <v>3033</v>
      </c>
      <c r="BF89" s="43" t="s">
        <v>1223</v>
      </c>
      <c r="BG89" s="34" t="s">
        <v>333</v>
      </c>
      <c r="BH89" s="34" t="s">
        <v>270</v>
      </c>
      <c r="BI89" s="34" t="s">
        <v>3033</v>
      </c>
      <c r="BJ89" s="44" t="s">
        <v>320</v>
      </c>
      <c r="BK89" s="44" t="s">
        <v>5186</v>
      </c>
      <c r="BL89" s="34"/>
      <c r="BM89" s="34"/>
      <c r="BN89" s="34"/>
      <c r="BO89" s="57" t="s">
        <v>59</v>
      </c>
      <c r="BP89" s="58" t="s">
        <v>289</v>
      </c>
      <c r="BQ89" s="59">
        <v>309</v>
      </c>
      <c r="BR89" s="60" t="s">
        <v>4895</v>
      </c>
      <c r="BS89" s="61">
        <v>394</v>
      </c>
      <c r="BT89" s="60" t="s">
        <v>3708</v>
      </c>
      <c r="BU89" s="58" t="s">
        <v>5222</v>
      </c>
      <c r="BV89" s="58" t="s">
        <v>4051</v>
      </c>
      <c r="BW89" s="58" t="s">
        <v>5223</v>
      </c>
      <c r="BX89" s="58" t="s">
        <v>4897</v>
      </c>
      <c r="BY89" s="58" t="s">
        <v>5224</v>
      </c>
      <c r="BZ89" s="58" t="s">
        <v>5225</v>
      </c>
      <c r="CA89" s="58" t="s">
        <v>5226</v>
      </c>
      <c r="CB89" s="58" t="s">
        <v>5227</v>
      </c>
      <c r="CC89" s="61">
        <v>394</v>
      </c>
      <c r="CD89" s="60" t="s">
        <v>3708</v>
      </c>
      <c r="CE89" s="20"/>
      <c r="CF89" s="28"/>
      <c r="CG89" s="28"/>
      <c r="CH89" s="28"/>
      <c r="CI89" s="28"/>
      <c r="CJ89" s="28"/>
      <c r="CK89" s="28"/>
      <c r="CL89" s="28"/>
      <c r="CM89" s="28"/>
      <c r="CN89" s="28"/>
      <c r="CO89" s="28"/>
      <c r="CP89" s="28"/>
      <c r="CQ89" s="28"/>
      <c r="CR89" s="28"/>
      <c r="CS89" s="28"/>
      <c r="CT89" s="28"/>
      <c r="CU89" s="28"/>
      <c r="CV89" s="28"/>
      <c r="CW89" s="28"/>
      <c r="CX89" s="20"/>
      <c r="CY89" s="519" t="s">
        <v>5228</v>
      </c>
      <c r="CZ89" s="520" t="s">
        <v>5229</v>
      </c>
      <c r="DA89" s="595" t="str">
        <f t="shared" si="5"/>
        <v>10413 - PRODUÇÃO DE ÓLEOS VEGETAIS BRUTOS (EXCETO AZEITE)</v>
      </c>
      <c r="DC89" s="740">
        <v>1419</v>
      </c>
      <c r="DD89" s="744" t="s">
        <v>562</v>
      </c>
      <c r="DE89" s="744" t="s">
        <v>281</v>
      </c>
      <c r="DF89" s="746">
        <v>0</v>
      </c>
      <c r="DG89" s="542" t="s">
        <v>289</v>
      </c>
      <c r="DH89" s="542"/>
      <c r="DI89" s="542" t="s">
        <v>290</v>
      </c>
      <c r="DJ89" s="542" t="s">
        <v>291</v>
      </c>
      <c r="DK89" s="542" t="s">
        <v>292</v>
      </c>
      <c r="DL89" s="542" t="s">
        <v>293</v>
      </c>
      <c r="DM89" s="664" t="s">
        <v>294</v>
      </c>
      <c r="DN89" s="744" t="s">
        <v>295</v>
      </c>
      <c r="DO89" s="744"/>
      <c r="DP89" s="749" t="s">
        <v>55</v>
      </c>
      <c r="DQ89" s="749" t="s">
        <v>296</v>
      </c>
      <c r="DR89" s="749" t="s">
        <v>1233</v>
      </c>
      <c r="DS89" s="749" t="s">
        <v>1234</v>
      </c>
      <c r="DT89" s="749" t="s">
        <v>1235</v>
      </c>
      <c r="DU89" s="749" t="s">
        <v>1236</v>
      </c>
      <c r="DV89" s="749" t="s">
        <v>1237</v>
      </c>
      <c r="DW89" s="744"/>
      <c r="DX89" s="744"/>
      <c r="DY89" s="744"/>
      <c r="DZ89" s="744"/>
      <c r="EA89" s="750">
        <v>46186</v>
      </c>
      <c r="EB89" s="751" t="s">
        <v>4914</v>
      </c>
      <c r="EC89" s="752" t="s">
        <v>304</v>
      </c>
      <c r="ED89" s="752"/>
      <c r="EE89" s="752">
        <v>650</v>
      </c>
      <c r="EF89" s="752">
        <v>6.9</v>
      </c>
      <c r="EG89" s="752" t="s">
        <v>962</v>
      </c>
      <c r="EH89" s="752">
        <v>45.6</v>
      </c>
      <c r="EI89" s="752">
        <v>49.5</v>
      </c>
      <c r="EJ89" s="752">
        <v>4</v>
      </c>
      <c r="EK89" s="752">
        <v>141.69999999999999</v>
      </c>
      <c r="EL89" s="752">
        <v>91.4</v>
      </c>
      <c r="EN89" s="572">
        <v>3387</v>
      </c>
      <c r="EO89" s="561" t="s">
        <v>5230</v>
      </c>
      <c r="EP89" s="561" t="s">
        <v>350</v>
      </c>
      <c r="EQ89" s="576">
        <v>222</v>
      </c>
      <c r="ER89" s="561" t="s">
        <v>4479</v>
      </c>
      <c r="ES89" s="568" t="s">
        <v>5231</v>
      </c>
      <c r="EU89" s="23" t="s">
        <v>5232</v>
      </c>
      <c r="EW89" s="90" t="s">
        <v>428</v>
      </c>
      <c r="EX89" s="82" t="s">
        <v>5233</v>
      </c>
      <c r="EY89" s="80"/>
      <c r="EZ89" s="82"/>
      <c r="FA89" s="85" t="s">
        <v>272</v>
      </c>
    </row>
    <row r="90" spans="2:157" ht="15">
      <c r="C90" s="214"/>
      <c r="I90" s="74"/>
      <c r="K90" s="236" t="s">
        <v>5234</v>
      </c>
      <c r="P90" s="494">
        <f t="shared" si="4"/>
        <v>44711</v>
      </c>
      <c r="Q90" s="482">
        <f t="shared" si="2"/>
        <v>22</v>
      </c>
      <c r="R90" s="489">
        <v>43868</v>
      </c>
      <c r="S90" s="499">
        <v>44531</v>
      </c>
      <c r="T90" s="497"/>
      <c r="U90" s="498"/>
      <c r="V90" s="43">
        <v>102</v>
      </c>
      <c r="W90" s="34" t="s">
        <v>628</v>
      </c>
      <c r="X90" s="44">
        <v>30105</v>
      </c>
      <c r="Y90" s="34" t="s">
        <v>1549</v>
      </c>
      <c r="Z90" s="43" t="s">
        <v>318</v>
      </c>
      <c r="AA90" s="34" t="s">
        <v>333</v>
      </c>
      <c r="AB90" s="34" t="s">
        <v>270</v>
      </c>
      <c r="AC90" s="34" t="s">
        <v>1549</v>
      </c>
      <c r="AD90" s="44" t="s">
        <v>320</v>
      </c>
      <c r="AE90" s="44" t="s">
        <v>5186</v>
      </c>
      <c r="AF90" s="43">
        <v>102</v>
      </c>
      <c r="AG90" s="34" t="s">
        <v>628</v>
      </c>
      <c r="AH90" s="34" t="s">
        <v>627</v>
      </c>
      <c r="AI90" s="43" t="s">
        <v>629</v>
      </c>
      <c r="AJ90" s="44" t="s">
        <v>630</v>
      </c>
      <c r="AK90" s="261">
        <v>4700224</v>
      </c>
      <c r="AL90" s="44" t="s">
        <v>270</v>
      </c>
      <c r="AM90" s="44" t="s">
        <v>634</v>
      </c>
      <c r="AN90" s="262">
        <v>253469750</v>
      </c>
      <c r="AO90" s="34"/>
      <c r="AP90" s="34"/>
      <c r="AQ90" s="34"/>
      <c r="AR90" s="34"/>
      <c r="AS90" s="34"/>
      <c r="AT90" s="44" t="s">
        <v>326</v>
      </c>
      <c r="AU90" s="44"/>
      <c r="AV90" s="477" t="str">
        <f t="array" ref="AV90">_xlfn.IFS(
LEFT(Tabelas!$AI90,1)="N","DN",
LEFT(Tabelas!$AI90,1)="C","DC",
LEFT(Tabelas!$AI90,1)="L","DL",
LEFT(Tabelas!$AI90,1)="A","DA",
LEFT(Tabelas!$AI90,1)="G","DG")</f>
        <v>DN</v>
      </c>
      <c r="AW90" s="34"/>
      <c r="AX90" s="34"/>
      <c r="AY90" s="34"/>
      <c r="AZ90" s="34"/>
      <c r="BA90" s="34"/>
      <c r="BB90" s="34"/>
      <c r="BC90" s="34"/>
      <c r="BD90" s="44">
        <v>30105</v>
      </c>
      <c r="BE90" s="34" t="s">
        <v>1549</v>
      </c>
      <c r="BF90" s="43" t="s">
        <v>318</v>
      </c>
      <c r="BG90" s="34" t="s">
        <v>333</v>
      </c>
      <c r="BH90" s="34" t="s">
        <v>270</v>
      </c>
      <c r="BI90" s="34" t="s">
        <v>1549</v>
      </c>
      <c r="BJ90" s="44" t="s">
        <v>320</v>
      </c>
      <c r="BK90" s="44" t="s">
        <v>5186</v>
      </c>
      <c r="BL90" s="34"/>
      <c r="BM90" s="34"/>
      <c r="BN90" s="34"/>
      <c r="BO90" s="57" t="s">
        <v>59</v>
      </c>
      <c r="BP90" s="58" t="s">
        <v>289</v>
      </c>
      <c r="BQ90" s="59">
        <v>310</v>
      </c>
      <c r="BR90" s="60" t="s">
        <v>5147</v>
      </c>
      <c r="BS90" s="61">
        <v>395</v>
      </c>
      <c r="BT90" s="60" t="s">
        <v>4193</v>
      </c>
      <c r="BU90" s="58" t="s">
        <v>5235</v>
      </c>
      <c r="BV90" s="58" t="s">
        <v>5149</v>
      </c>
      <c r="BW90" s="58" t="s">
        <v>5236</v>
      </c>
      <c r="BX90" s="58" t="s">
        <v>5237</v>
      </c>
      <c r="BY90" s="58" t="s">
        <v>5238</v>
      </c>
      <c r="BZ90" s="58" t="s">
        <v>1165</v>
      </c>
      <c r="CA90" s="58" t="s">
        <v>5239</v>
      </c>
      <c r="CB90" s="58" t="s">
        <v>5240</v>
      </c>
      <c r="CC90" s="61">
        <v>395</v>
      </c>
      <c r="CD90" s="60" t="s">
        <v>4193</v>
      </c>
      <c r="CE90" s="20"/>
      <c r="CF90" s="28"/>
      <c r="CG90" s="28"/>
      <c r="CH90" s="28"/>
      <c r="CI90" s="28"/>
      <c r="CJ90" s="28"/>
      <c r="CK90" s="28"/>
      <c r="CL90" s="28"/>
      <c r="CM90" s="28"/>
      <c r="CN90" s="28"/>
      <c r="CO90" s="28"/>
      <c r="CP90" s="28"/>
      <c r="CQ90" s="28"/>
      <c r="CR90" s="28"/>
      <c r="CS90" s="28"/>
      <c r="CT90" s="28"/>
      <c r="CU90" s="28"/>
      <c r="CV90" s="28"/>
      <c r="CW90" s="28"/>
      <c r="CX90" s="20"/>
      <c r="CY90" s="519" t="s">
        <v>5241</v>
      </c>
      <c r="CZ90" s="520" t="s">
        <v>5242</v>
      </c>
      <c r="DA90" s="595" t="str">
        <f t="shared" si="5"/>
        <v>10414 - REFINAÇÃO DE AZEITE, ÓLEOS E GORDURAS</v>
      </c>
      <c r="DC90" s="741">
        <v>1420</v>
      </c>
      <c r="DD90" s="744" t="s">
        <v>448</v>
      </c>
      <c r="DE90" s="744" t="s">
        <v>273</v>
      </c>
      <c r="DF90" s="746">
        <v>0</v>
      </c>
      <c r="DG90" s="542" t="s">
        <v>350</v>
      </c>
      <c r="DH90" s="542"/>
      <c r="DI90" s="542" t="s">
        <v>351</v>
      </c>
      <c r="DJ90" s="542" t="s">
        <v>352</v>
      </c>
      <c r="DK90" s="542" t="s">
        <v>353</v>
      </c>
      <c r="DL90" s="544" t="s">
        <v>354</v>
      </c>
      <c r="DM90" s="664" t="s">
        <v>355</v>
      </c>
      <c r="DN90" s="747"/>
      <c r="DO90" s="747" t="s">
        <v>356</v>
      </c>
      <c r="DP90" s="749" t="s">
        <v>4001</v>
      </c>
      <c r="DQ90" s="749" t="s">
        <v>4002</v>
      </c>
      <c r="DR90" s="749" t="s">
        <v>4245</v>
      </c>
      <c r="DS90" s="749" t="s">
        <v>4246</v>
      </c>
      <c r="DT90" s="749" t="s">
        <v>4247</v>
      </c>
      <c r="DU90" s="749" t="s">
        <v>4248</v>
      </c>
      <c r="DV90" s="749" t="s">
        <v>4249</v>
      </c>
      <c r="DW90" s="744"/>
      <c r="DX90" s="744"/>
      <c r="DY90" s="744"/>
      <c r="DZ90" s="744"/>
      <c r="EA90" s="750">
        <v>46035</v>
      </c>
      <c r="EB90" s="751" t="s">
        <v>4927</v>
      </c>
      <c r="EC90" s="752" t="s">
        <v>304</v>
      </c>
      <c r="ED90" s="752"/>
      <c r="EE90" s="752">
        <v>650</v>
      </c>
      <c r="EF90" s="752">
        <v>5.6</v>
      </c>
      <c r="EG90" s="752" t="s">
        <v>2595</v>
      </c>
      <c r="EH90" s="752">
        <v>46</v>
      </c>
      <c r="EI90" s="752">
        <v>84.5</v>
      </c>
      <c r="EJ90" s="752">
        <v>4</v>
      </c>
      <c r="EK90" s="752">
        <v>82.4</v>
      </c>
      <c r="EL90" s="752">
        <v>75.8</v>
      </c>
      <c r="EN90" s="571">
        <v>3395</v>
      </c>
      <c r="EO90" s="560" t="s">
        <v>5243</v>
      </c>
      <c r="EP90" s="560" t="s">
        <v>350</v>
      </c>
      <c r="EQ90" s="580">
        <v>225</v>
      </c>
      <c r="ER90" s="560" t="s">
        <v>4542</v>
      </c>
      <c r="ES90" s="567" t="s">
        <v>5244</v>
      </c>
      <c r="EU90" s="23" t="s">
        <v>5245</v>
      </c>
      <c r="EW90" s="90" t="s">
        <v>429</v>
      </c>
      <c r="EX90" s="82" t="s">
        <v>5246</v>
      </c>
      <c r="EY90" s="80"/>
      <c r="EZ90" s="82"/>
      <c r="FA90" s="85" t="s">
        <v>377</v>
      </c>
    </row>
    <row r="91" spans="2:157">
      <c r="C91" s="214"/>
      <c r="I91" s="74"/>
      <c r="K91" s="236" t="s">
        <v>5247</v>
      </c>
      <c r="P91" s="488">
        <f t="shared" si="4"/>
        <v>44718</v>
      </c>
      <c r="Q91" s="481">
        <f t="shared" si="2"/>
        <v>23</v>
      </c>
      <c r="R91" s="489">
        <v>43869</v>
      </c>
      <c r="S91" s="499">
        <v>44538</v>
      </c>
      <c r="T91" s="497"/>
      <c r="U91" s="498"/>
      <c r="V91" s="43">
        <v>102</v>
      </c>
      <c r="W91" s="34" t="s">
        <v>628</v>
      </c>
      <c r="X91" s="44">
        <v>30107</v>
      </c>
      <c r="Y91" s="34" t="s">
        <v>1821</v>
      </c>
      <c r="Z91" s="43" t="s">
        <v>318</v>
      </c>
      <c r="AA91" s="34" t="s">
        <v>333</v>
      </c>
      <c r="AB91" s="34" t="s">
        <v>270</v>
      </c>
      <c r="AC91" s="34" t="s">
        <v>1821</v>
      </c>
      <c r="AD91" s="44" t="s">
        <v>320</v>
      </c>
      <c r="AE91" s="44" t="s">
        <v>5186</v>
      </c>
      <c r="AF91" s="43">
        <v>102</v>
      </c>
      <c r="AG91" s="34" t="s">
        <v>628</v>
      </c>
      <c r="AH91" s="34" t="s">
        <v>627</v>
      </c>
      <c r="AI91" s="43" t="s">
        <v>629</v>
      </c>
      <c r="AJ91" s="44" t="s">
        <v>630</v>
      </c>
      <c r="AK91" s="261">
        <v>4700224</v>
      </c>
      <c r="AL91" s="44" t="s">
        <v>270</v>
      </c>
      <c r="AM91" s="44" t="s">
        <v>634</v>
      </c>
      <c r="AN91" s="262">
        <v>253469750</v>
      </c>
      <c r="AO91" s="34"/>
      <c r="AP91" s="34"/>
      <c r="AQ91" s="34"/>
      <c r="AR91" s="34"/>
      <c r="AS91" s="34"/>
      <c r="AT91" s="44" t="s">
        <v>326</v>
      </c>
      <c r="AU91" s="44"/>
      <c r="AV91" s="477" t="str">
        <f t="array" ref="AV91">_xlfn.IFS(
LEFT(Tabelas!$AI91,1)="N","DN",
LEFT(Tabelas!$AI91,1)="C","DC",
LEFT(Tabelas!$AI91,1)="L","DL",
LEFT(Tabelas!$AI91,1)="A","DA",
LEFT(Tabelas!$AI91,1)="G","DG")</f>
        <v>DN</v>
      </c>
      <c r="AW91" s="34"/>
      <c r="AX91" s="34"/>
      <c r="AY91" s="34"/>
      <c r="AZ91" s="34"/>
      <c r="BA91" s="34"/>
      <c r="BB91" s="34"/>
      <c r="BC91" s="34"/>
      <c r="BD91" s="44">
        <v>30107</v>
      </c>
      <c r="BE91" s="34" t="s">
        <v>1821</v>
      </c>
      <c r="BF91" s="43" t="s">
        <v>318</v>
      </c>
      <c r="BG91" s="34" t="s">
        <v>333</v>
      </c>
      <c r="BH91" s="34" t="s">
        <v>270</v>
      </c>
      <c r="BI91" s="34" t="s">
        <v>1821</v>
      </c>
      <c r="BJ91" s="44" t="s">
        <v>320</v>
      </c>
      <c r="BK91" s="44" t="s">
        <v>5186</v>
      </c>
      <c r="BL91" s="34"/>
      <c r="BM91" s="34"/>
      <c r="BN91" s="34"/>
      <c r="BO91" s="45" t="s">
        <v>59</v>
      </c>
      <c r="BP91" s="46" t="s">
        <v>289</v>
      </c>
      <c r="BQ91" s="47">
        <v>314</v>
      </c>
      <c r="BR91" s="48" t="s">
        <v>5248</v>
      </c>
      <c r="BS91" s="49">
        <v>396</v>
      </c>
      <c r="BT91" s="48" t="s">
        <v>211</v>
      </c>
      <c r="BU91" s="46" t="s">
        <v>5249</v>
      </c>
      <c r="BV91" s="46" t="s">
        <v>5250</v>
      </c>
      <c r="BW91" s="46" t="s">
        <v>5251</v>
      </c>
      <c r="BX91" s="46" t="s">
        <v>5252</v>
      </c>
      <c r="BY91" s="46" t="s">
        <v>5253</v>
      </c>
      <c r="BZ91" s="46" t="s">
        <v>1101</v>
      </c>
      <c r="CA91" s="46" t="s">
        <v>5254</v>
      </c>
      <c r="CB91" s="46" t="s">
        <v>5255</v>
      </c>
      <c r="CC91" s="49">
        <v>396</v>
      </c>
      <c r="CD91" s="48" t="s">
        <v>211</v>
      </c>
      <c r="CE91" s="20"/>
      <c r="CF91" s="28"/>
      <c r="CG91" s="28"/>
      <c r="CH91" s="28"/>
      <c r="CI91" s="28"/>
      <c r="CJ91" s="28"/>
      <c r="CK91" s="28"/>
      <c r="CL91" s="28"/>
      <c r="CM91" s="28"/>
      <c r="CN91" s="28"/>
      <c r="CO91" s="28"/>
      <c r="CP91" s="28"/>
      <c r="CQ91" s="28"/>
      <c r="CR91" s="28"/>
      <c r="CS91" s="28"/>
      <c r="CT91" s="28"/>
      <c r="CU91" s="28"/>
      <c r="CV91" s="28"/>
      <c r="CW91" s="28"/>
      <c r="CX91" s="20"/>
      <c r="CY91" s="519" t="s">
        <v>5256</v>
      </c>
      <c r="CZ91" s="520" t="s">
        <v>5257</v>
      </c>
      <c r="DA91" s="595" t="str">
        <f t="shared" si="5"/>
        <v>10420 - FABRICAÇÃO DE MARGARINAS E DE GORDURAS ALIMENTARES SIMILARES</v>
      </c>
      <c r="DC91" s="741">
        <v>1501</v>
      </c>
      <c r="DD91" s="744" t="s">
        <v>433</v>
      </c>
      <c r="DE91" s="744" t="s">
        <v>272</v>
      </c>
      <c r="DF91" s="746" t="s">
        <v>1223</v>
      </c>
      <c r="DG91" s="542" t="s">
        <v>350</v>
      </c>
      <c r="DH91" s="542"/>
      <c r="DI91" s="542" t="s">
        <v>351</v>
      </c>
      <c r="DJ91" s="542" t="s">
        <v>352</v>
      </c>
      <c r="DK91" s="542" t="s">
        <v>353</v>
      </c>
      <c r="DL91" s="544" t="s">
        <v>354</v>
      </c>
      <c r="DM91" s="664" t="s">
        <v>355</v>
      </c>
      <c r="DN91" s="747"/>
      <c r="DO91" s="747" t="s">
        <v>356</v>
      </c>
      <c r="DP91" s="749" t="s">
        <v>54</v>
      </c>
      <c r="DQ91" s="749" t="s">
        <v>3250</v>
      </c>
      <c r="DR91" s="749" t="s">
        <v>3251</v>
      </c>
      <c r="DS91" s="749" t="s">
        <v>3252</v>
      </c>
      <c r="DT91" s="749" t="s">
        <v>3253</v>
      </c>
      <c r="DU91" s="749" t="s">
        <v>3254</v>
      </c>
      <c r="DV91" s="749" t="s">
        <v>3255</v>
      </c>
      <c r="DW91" s="744"/>
      <c r="DX91" s="744"/>
      <c r="DY91" s="744"/>
      <c r="DZ91" s="744"/>
      <c r="EA91" s="750" t="s">
        <v>4943</v>
      </c>
      <c r="EB91" s="751" t="s">
        <v>4944</v>
      </c>
      <c r="EC91" s="752" t="s">
        <v>2594</v>
      </c>
      <c r="ED91" s="752"/>
      <c r="EE91" s="752">
        <v>450</v>
      </c>
      <c r="EF91" s="752">
        <v>6.2</v>
      </c>
      <c r="EG91" s="752" t="s">
        <v>2243</v>
      </c>
      <c r="EH91" s="752">
        <v>42.6</v>
      </c>
      <c r="EI91" s="752">
        <v>329.9</v>
      </c>
      <c r="EJ91" s="752">
        <v>4</v>
      </c>
      <c r="EK91" s="752">
        <v>10</v>
      </c>
      <c r="EL91" s="752">
        <v>88.1</v>
      </c>
      <c r="EN91" s="571">
        <v>3409</v>
      </c>
      <c r="EO91" s="560" t="s">
        <v>5258</v>
      </c>
      <c r="EP91" s="560" t="s">
        <v>350</v>
      </c>
      <c r="EQ91" s="580">
        <v>225</v>
      </c>
      <c r="ER91" s="560" t="s">
        <v>4542</v>
      </c>
      <c r="ES91" s="567" t="s">
        <v>5259</v>
      </c>
      <c r="EU91" s="23" t="s">
        <v>5260</v>
      </c>
      <c r="EW91" s="90" t="s">
        <v>430</v>
      </c>
      <c r="EX91" s="82" t="s">
        <v>5261</v>
      </c>
      <c r="EY91" s="80"/>
      <c r="EZ91" s="82"/>
      <c r="FA91" s="85" t="s">
        <v>518</v>
      </c>
    </row>
    <row r="92" spans="2:157">
      <c r="C92" s="214"/>
      <c r="I92" s="74"/>
      <c r="K92" s="236" t="s">
        <v>5262</v>
      </c>
      <c r="P92" s="488">
        <f t="shared" si="4"/>
        <v>44725</v>
      </c>
      <c r="Q92" s="481">
        <f t="shared" si="2"/>
        <v>24</v>
      </c>
      <c r="R92" s="489">
        <v>43870</v>
      </c>
      <c r="S92" s="499">
        <v>44555</v>
      </c>
      <c r="T92" s="497"/>
      <c r="U92" s="498"/>
      <c r="V92" s="43">
        <v>102</v>
      </c>
      <c r="W92" s="34" t="s">
        <v>628</v>
      </c>
      <c r="X92" s="44">
        <v>30108</v>
      </c>
      <c r="Y92" s="34" t="s">
        <v>1623</v>
      </c>
      <c r="Z92" s="43" t="s">
        <v>318</v>
      </c>
      <c r="AA92" s="34" t="s">
        <v>333</v>
      </c>
      <c r="AB92" s="34" t="s">
        <v>270</v>
      </c>
      <c r="AC92" s="34" t="s">
        <v>1623</v>
      </c>
      <c r="AD92" s="44" t="s">
        <v>320</v>
      </c>
      <c r="AE92" s="44" t="s">
        <v>5186</v>
      </c>
      <c r="AF92" s="43">
        <v>102</v>
      </c>
      <c r="AG92" s="34" t="s">
        <v>628</v>
      </c>
      <c r="AH92" s="34" t="s">
        <v>627</v>
      </c>
      <c r="AI92" s="43" t="s">
        <v>629</v>
      </c>
      <c r="AJ92" s="44" t="s">
        <v>630</v>
      </c>
      <c r="AK92" s="261">
        <v>4700224</v>
      </c>
      <c r="AL92" s="44" t="s">
        <v>270</v>
      </c>
      <c r="AM92" s="44" t="s">
        <v>634</v>
      </c>
      <c r="AN92" s="262">
        <v>253469750</v>
      </c>
      <c r="AO92" s="34"/>
      <c r="AP92" s="34"/>
      <c r="AQ92" s="34"/>
      <c r="AR92" s="34"/>
      <c r="AS92" s="34"/>
      <c r="AT92" s="44" t="s">
        <v>326</v>
      </c>
      <c r="AU92" s="44"/>
      <c r="AV92" s="477" t="str">
        <f t="array" ref="AV92">_xlfn.IFS(
LEFT(Tabelas!$AI92,1)="N","DN",
LEFT(Tabelas!$AI92,1)="C","DC",
LEFT(Tabelas!$AI92,1)="L","DL",
LEFT(Tabelas!$AI92,1)="A","DA",
LEFT(Tabelas!$AI92,1)="G","DG")</f>
        <v>DN</v>
      </c>
      <c r="AW92" s="34"/>
      <c r="AX92" s="34"/>
      <c r="AY92" s="34"/>
      <c r="AZ92" s="34"/>
      <c r="BA92" s="34"/>
      <c r="BB92" s="34"/>
      <c r="BC92" s="34"/>
      <c r="BD92" s="44">
        <v>30108</v>
      </c>
      <c r="BE92" s="34" t="s">
        <v>1623</v>
      </c>
      <c r="BF92" s="43" t="s">
        <v>318</v>
      </c>
      <c r="BG92" s="34" t="s">
        <v>333</v>
      </c>
      <c r="BH92" s="34" t="s">
        <v>270</v>
      </c>
      <c r="BI92" s="34" t="s">
        <v>1623</v>
      </c>
      <c r="BJ92" s="44" t="s">
        <v>320</v>
      </c>
      <c r="BK92" s="44" t="s">
        <v>5186</v>
      </c>
      <c r="BL92" s="34"/>
      <c r="BM92" s="34"/>
      <c r="BN92" s="34"/>
      <c r="BO92" s="45" t="s">
        <v>59</v>
      </c>
      <c r="BP92" s="46" t="s">
        <v>289</v>
      </c>
      <c r="BQ92" s="47">
        <v>308</v>
      </c>
      <c r="BR92" s="48" t="s">
        <v>4966</v>
      </c>
      <c r="BS92" s="49">
        <v>398</v>
      </c>
      <c r="BT92" s="48" t="s">
        <v>3504</v>
      </c>
      <c r="BU92" s="46" t="s">
        <v>5263</v>
      </c>
      <c r="BV92" s="46" t="s">
        <v>4968</v>
      </c>
      <c r="BW92" s="46" t="s">
        <v>5264</v>
      </c>
      <c r="BX92" s="46" t="s">
        <v>4970</v>
      </c>
      <c r="BY92" s="46" t="s">
        <v>5265</v>
      </c>
      <c r="BZ92" s="46" t="s">
        <v>278</v>
      </c>
      <c r="CA92" s="46" t="s">
        <v>5266</v>
      </c>
      <c r="CB92" s="46" t="s">
        <v>5267</v>
      </c>
      <c r="CC92" s="49">
        <v>398</v>
      </c>
      <c r="CD92" s="48" t="s">
        <v>3504</v>
      </c>
      <c r="CE92" s="20"/>
      <c r="CF92" s="28"/>
      <c r="CG92" s="28"/>
      <c r="CH92" s="28"/>
      <c r="CI92" s="28"/>
      <c r="CJ92" s="28"/>
      <c r="CK92" s="28"/>
      <c r="CL92" s="28"/>
      <c r="CM92" s="28"/>
      <c r="CN92" s="28"/>
      <c r="CO92" s="28"/>
      <c r="CP92" s="28"/>
      <c r="CQ92" s="28"/>
      <c r="CR92" s="28"/>
      <c r="CS92" s="28"/>
      <c r="CT92" s="28"/>
      <c r="CU92" s="28"/>
      <c r="CV92" s="28"/>
      <c r="CW92" s="28"/>
      <c r="CX92" s="20"/>
      <c r="CY92" s="519" t="s">
        <v>5268</v>
      </c>
      <c r="CZ92" s="520" t="s">
        <v>5269</v>
      </c>
      <c r="DA92" s="595" t="str">
        <f t="shared" si="5"/>
        <v>10510 - INDÚSTRIA DE LATICÍNIOS</v>
      </c>
      <c r="EN92" s="572">
        <v>3433</v>
      </c>
      <c r="EO92" s="561" t="s">
        <v>5270</v>
      </c>
      <c r="EP92" s="561" t="s">
        <v>350</v>
      </c>
      <c r="EQ92" s="576">
        <v>227</v>
      </c>
      <c r="ER92" s="561" t="s">
        <v>4584</v>
      </c>
      <c r="ES92" s="568" t="s">
        <v>5271</v>
      </c>
      <c r="EW92" s="90" t="s">
        <v>431</v>
      </c>
      <c r="EX92" s="82" t="s">
        <v>5272</v>
      </c>
      <c r="EY92" s="80"/>
      <c r="EZ92" s="82"/>
      <c r="FA92" s="85" t="s">
        <v>594</v>
      </c>
    </row>
    <row r="93" spans="2:157">
      <c r="C93" s="214"/>
      <c r="I93" s="74"/>
      <c r="K93" s="236" t="s">
        <v>5273</v>
      </c>
      <c r="P93" s="488">
        <f t="shared" si="4"/>
        <v>44732</v>
      </c>
      <c r="Q93" s="481">
        <f t="shared" si="2"/>
        <v>25</v>
      </c>
      <c r="R93" s="489">
        <v>43871</v>
      </c>
      <c r="S93" s="500">
        <v>44562</v>
      </c>
      <c r="T93" s="497"/>
      <c r="U93" s="498"/>
      <c r="V93" s="43">
        <v>102</v>
      </c>
      <c r="W93" s="34" t="s">
        <v>628</v>
      </c>
      <c r="X93" s="44">
        <v>30111</v>
      </c>
      <c r="Y93" s="34" t="s">
        <v>2263</v>
      </c>
      <c r="Z93" s="43" t="s">
        <v>318</v>
      </c>
      <c r="AA93" s="34" t="s">
        <v>333</v>
      </c>
      <c r="AB93" s="34" t="s">
        <v>270</v>
      </c>
      <c r="AC93" s="34" t="s">
        <v>2263</v>
      </c>
      <c r="AD93" s="44" t="s">
        <v>320</v>
      </c>
      <c r="AE93" s="44" t="s">
        <v>5186</v>
      </c>
      <c r="AF93" s="43">
        <v>102</v>
      </c>
      <c r="AG93" s="34" t="s">
        <v>628</v>
      </c>
      <c r="AH93" s="34" t="s">
        <v>627</v>
      </c>
      <c r="AI93" s="43" t="s">
        <v>629</v>
      </c>
      <c r="AJ93" s="44" t="s">
        <v>630</v>
      </c>
      <c r="AK93" s="261">
        <v>4700224</v>
      </c>
      <c r="AL93" s="44" t="s">
        <v>270</v>
      </c>
      <c r="AM93" s="44" t="s">
        <v>634</v>
      </c>
      <c r="AN93" s="262">
        <v>253469750</v>
      </c>
      <c r="AO93" s="34"/>
      <c r="AP93" s="34"/>
      <c r="AQ93" s="34"/>
      <c r="AR93" s="34"/>
      <c r="AS93" s="34"/>
      <c r="AT93" s="44" t="s">
        <v>326</v>
      </c>
      <c r="AU93" s="44"/>
      <c r="AV93" s="477" t="str">
        <f t="array" ref="AV93">_xlfn.IFS(
LEFT(Tabelas!$AI93,1)="N","DN",
LEFT(Tabelas!$AI93,1)="C","DC",
LEFT(Tabelas!$AI93,1)="L","DL",
LEFT(Tabelas!$AI93,1)="A","DA",
LEFT(Tabelas!$AI93,1)="G","DG")</f>
        <v>DN</v>
      </c>
      <c r="AW93" s="34"/>
      <c r="AX93" s="34"/>
      <c r="AY93" s="34"/>
      <c r="AZ93" s="34"/>
      <c r="BA93" s="34"/>
      <c r="BB93" s="34"/>
      <c r="BC93" s="34"/>
      <c r="BD93" s="44">
        <v>30111</v>
      </c>
      <c r="BE93" s="34" t="s">
        <v>2263</v>
      </c>
      <c r="BF93" s="43" t="s">
        <v>318</v>
      </c>
      <c r="BG93" s="34" t="s">
        <v>333</v>
      </c>
      <c r="BH93" s="34" t="s">
        <v>270</v>
      </c>
      <c r="BI93" s="34" t="s">
        <v>2263</v>
      </c>
      <c r="BJ93" s="44" t="s">
        <v>320</v>
      </c>
      <c r="BK93" s="44" t="s">
        <v>5186</v>
      </c>
      <c r="BL93" s="34"/>
      <c r="BM93" s="34"/>
      <c r="BN93" s="34"/>
      <c r="BO93" s="57" t="s">
        <v>59</v>
      </c>
      <c r="BP93" s="58" t="s">
        <v>289</v>
      </c>
      <c r="BQ93" s="59">
        <v>307</v>
      </c>
      <c r="BR93" s="60" t="s">
        <v>5007</v>
      </c>
      <c r="BS93" s="61">
        <v>399</v>
      </c>
      <c r="BT93" s="60" t="s">
        <v>2012</v>
      </c>
      <c r="BU93" s="58" t="s">
        <v>5274</v>
      </c>
      <c r="BV93" s="58" t="s">
        <v>5010</v>
      </c>
      <c r="BW93" s="58" t="s">
        <v>5275</v>
      </c>
      <c r="BX93" s="58" t="s">
        <v>5276</v>
      </c>
      <c r="BY93" s="58" t="s">
        <v>5277</v>
      </c>
      <c r="BZ93" s="58" t="s">
        <v>5278</v>
      </c>
      <c r="CA93" s="58" t="s">
        <v>5279</v>
      </c>
      <c r="CB93" s="58" t="s">
        <v>5280</v>
      </c>
      <c r="CC93" s="61">
        <v>399</v>
      </c>
      <c r="CD93" s="60" t="s">
        <v>2012</v>
      </c>
      <c r="CE93" s="20"/>
      <c r="CF93" s="28"/>
      <c r="CG93" s="28"/>
      <c r="CH93" s="28"/>
      <c r="CI93" s="28"/>
      <c r="CJ93" s="28"/>
      <c r="CK93" s="28"/>
      <c r="CL93" s="28"/>
      <c r="CM93" s="28"/>
      <c r="CN93" s="28"/>
      <c r="CO93" s="28"/>
      <c r="CP93" s="28"/>
      <c r="CQ93" s="28"/>
      <c r="CR93" s="28"/>
      <c r="CS93" s="28"/>
      <c r="CT93" s="28"/>
      <c r="CU93" s="28"/>
      <c r="CV93" s="28"/>
      <c r="CW93" s="28"/>
      <c r="CX93" s="20"/>
      <c r="CY93" s="519" t="s">
        <v>5281</v>
      </c>
      <c r="CZ93" s="520" t="s">
        <v>5282</v>
      </c>
      <c r="DA93" s="595" t="str">
        <f t="shared" si="5"/>
        <v>10520 - FABRICAÇÃO DE GELADOS E SORVETES</v>
      </c>
      <c r="EN93" s="572">
        <v>3476</v>
      </c>
      <c r="EO93" s="561" t="s">
        <v>5283</v>
      </c>
      <c r="EP93" s="561" t="s">
        <v>350</v>
      </c>
      <c r="EQ93" s="576">
        <v>200</v>
      </c>
      <c r="ER93" s="561" t="s">
        <v>5084</v>
      </c>
      <c r="ES93" s="568" t="s">
        <v>5284</v>
      </c>
      <c r="EW93" s="90" t="s">
        <v>28</v>
      </c>
      <c r="EX93" s="82" t="s">
        <v>5285</v>
      </c>
      <c r="EY93" s="80"/>
      <c r="EZ93" s="82"/>
      <c r="FA93" s="85" t="s">
        <v>463</v>
      </c>
    </row>
    <row r="94" spans="2:157">
      <c r="C94" s="214"/>
      <c r="I94" s="74"/>
      <c r="K94" s="236" t="s">
        <v>5286</v>
      </c>
      <c r="P94" s="488">
        <f t="shared" si="4"/>
        <v>44739</v>
      </c>
      <c r="Q94" s="481">
        <f t="shared" si="2"/>
        <v>26</v>
      </c>
      <c r="R94" s="489">
        <v>43872</v>
      </c>
      <c r="S94" s="500">
        <v>44666</v>
      </c>
      <c r="T94" s="497"/>
      <c r="U94" s="498"/>
      <c r="V94" s="43">
        <v>102</v>
      </c>
      <c r="W94" s="34" t="s">
        <v>628</v>
      </c>
      <c r="X94" s="44">
        <v>30112</v>
      </c>
      <c r="Y94" s="34" t="s">
        <v>2443</v>
      </c>
      <c r="Z94" s="43" t="s">
        <v>1223</v>
      </c>
      <c r="AA94" s="34" t="s">
        <v>333</v>
      </c>
      <c r="AB94" s="34" t="s">
        <v>270</v>
      </c>
      <c r="AC94" s="34" t="s">
        <v>2443</v>
      </c>
      <c r="AD94" s="44" t="s">
        <v>320</v>
      </c>
      <c r="AE94" s="44" t="s">
        <v>5186</v>
      </c>
      <c r="AF94" s="43">
        <v>102</v>
      </c>
      <c r="AG94" s="34" t="s">
        <v>628</v>
      </c>
      <c r="AH94" s="34" t="s">
        <v>627</v>
      </c>
      <c r="AI94" s="43" t="s">
        <v>629</v>
      </c>
      <c r="AJ94" s="44" t="s">
        <v>630</v>
      </c>
      <c r="AK94" s="261">
        <v>4700224</v>
      </c>
      <c r="AL94" s="44" t="s">
        <v>270</v>
      </c>
      <c r="AM94" s="44" t="s">
        <v>634</v>
      </c>
      <c r="AN94" s="262">
        <v>253469750</v>
      </c>
      <c r="AO94" s="34"/>
      <c r="AP94" s="34"/>
      <c r="AQ94" s="34"/>
      <c r="AR94" s="34"/>
      <c r="AS94" s="34"/>
      <c r="AT94" s="44" t="s">
        <v>326</v>
      </c>
      <c r="AU94" s="44"/>
      <c r="AV94" s="477" t="str">
        <f t="array" ref="AV94">_xlfn.IFS(
LEFT(Tabelas!$AI94,1)="N","DN",
LEFT(Tabelas!$AI94,1)="C","DC",
LEFT(Tabelas!$AI94,1)="L","DL",
LEFT(Tabelas!$AI94,1)="A","DA",
LEFT(Tabelas!$AI94,1)="G","DG")</f>
        <v>DN</v>
      </c>
      <c r="AW94" s="34"/>
      <c r="AX94" s="34"/>
      <c r="AY94" s="34"/>
      <c r="AZ94" s="34"/>
      <c r="BA94" s="34"/>
      <c r="BB94" s="34"/>
      <c r="BC94" s="34"/>
      <c r="BD94" s="44">
        <v>30112</v>
      </c>
      <c r="BE94" s="34" t="s">
        <v>2443</v>
      </c>
      <c r="BF94" s="43" t="s">
        <v>1223</v>
      </c>
      <c r="BG94" s="34" t="s">
        <v>333</v>
      </c>
      <c r="BH94" s="34" t="s">
        <v>270</v>
      </c>
      <c r="BI94" s="34" t="s">
        <v>2443</v>
      </c>
      <c r="BJ94" s="44" t="s">
        <v>320</v>
      </c>
      <c r="BK94" s="44" t="s">
        <v>5186</v>
      </c>
      <c r="BL94" s="34"/>
      <c r="BM94" s="34"/>
      <c r="BN94" s="34"/>
      <c r="BO94" s="45" t="s">
        <v>60</v>
      </c>
      <c r="BP94" s="46" t="s">
        <v>947</v>
      </c>
      <c r="BQ94" s="47">
        <v>404</v>
      </c>
      <c r="BR94" s="48" t="s">
        <v>5287</v>
      </c>
      <c r="BS94" s="49">
        <v>443</v>
      </c>
      <c r="BT94" s="48" t="s">
        <v>955</v>
      </c>
      <c r="BU94" s="46" t="s">
        <v>3797</v>
      </c>
      <c r="BV94" s="46" t="s">
        <v>954</v>
      </c>
      <c r="BW94" s="46" t="s">
        <v>956</v>
      </c>
      <c r="BX94" s="46" t="s">
        <v>5288</v>
      </c>
      <c r="BY94" s="46" t="s">
        <v>5289</v>
      </c>
      <c r="BZ94" s="46" t="s">
        <v>344</v>
      </c>
      <c r="CA94" s="46" t="s">
        <v>5290</v>
      </c>
      <c r="CB94" s="46" t="s">
        <v>959</v>
      </c>
      <c r="CC94" s="49">
        <v>443</v>
      </c>
      <c r="CD94" s="48" t="s">
        <v>955</v>
      </c>
      <c r="CE94" s="20"/>
      <c r="CF94" s="28"/>
      <c r="CG94" s="28"/>
      <c r="CH94" s="28"/>
      <c r="CI94" s="28"/>
      <c r="CJ94" s="28"/>
      <c r="CK94" s="28"/>
      <c r="CL94" s="28"/>
      <c r="CM94" s="28"/>
      <c r="CN94" s="28"/>
      <c r="CO94" s="28"/>
      <c r="CP94" s="28"/>
      <c r="CQ94" s="28"/>
      <c r="CR94" s="28"/>
      <c r="CS94" s="28"/>
      <c r="CT94" s="28"/>
      <c r="CU94" s="28"/>
      <c r="CV94" s="28"/>
      <c r="CW94" s="28"/>
      <c r="CX94" s="20"/>
      <c r="CY94" s="519" t="s">
        <v>5291</v>
      </c>
      <c r="CZ94" s="520" t="s">
        <v>5292</v>
      </c>
      <c r="DA94" s="595" t="str">
        <f t="shared" si="5"/>
        <v>10611 - MOAGEM DE CEREAIS</v>
      </c>
      <c r="EN94" s="572">
        <v>3522</v>
      </c>
      <c r="EO94" s="561" t="s">
        <v>5293</v>
      </c>
      <c r="EP94" s="561" t="s">
        <v>289</v>
      </c>
      <c r="EQ94" s="576">
        <v>336</v>
      </c>
      <c r="ER94" s="561" t="s">
        <v>4952</v>
      </c>
      <c r="ES94" s="568" t="s">
        <v>5294</v>
      </c>
      <c r="EW94" s="90" t="s">
        <v>432</v>
      </c>
      <c r="EX94" s="82" t="s">
        <v>5295</v>
      </c>
      <c r="EY94" s="80"/>
      <c r="EZ94" s="82"/>
      <c r="FA94" s="85" t="s">
        <v>394</v>
      </c>
    </row>
    <row r="95" spans="2:157" ht="15">
      <c r="C95" s="214"/>
      <c r="I95" s="74"/>
      <c r="K95" s="236" t="s">
        <v>5296</v>
      </c>
      <c r="P95" s="494">
        <f t="shared" si="4"/>
        <v>44746</v>
      </c>
      <c r="Q95" s="482">
        <f t="shared" si="2"/>
        <v>27</v>
      </c>
      <c r="R95" s="489">
        <v>43873</v>
      </c>
      <c r="S95" s="500">
        <v>44676</v>
      </c>
      <c r="T95" s="497"/>
      <c r="U95" s="498"/>
      <c r="V95" s="43">
        <v>102</v>
      </c>
      <c r="W95" s="34" t="s">
        <v>628</v>
      </c>
      <c r="X95" s="44">
        <v>30113</v>
      </c>
      <c r="Y95" s="34" t="s">
        <v>2606</v>
      </c>
      <c r="Z95" s="43" t="s">
        <v>318</v>
      </c>
      <c r="AA95" s="34" t="s">
        <v>333</v>
      </c>
      <c r="AB95" s="34" t="s">
        <v>270</v>
      </c>
      <c r="AC95" s="34" t="s">
        <v>2606</v>
      </c>
      <c r="AD95" s="44" t="s">
        <v>320</v>
      </c>
      <c r="AE95" s="44" t="s">
        <v>5186</v>
      </c>
      <c r="AF95" s="43">
        <v>102</v>
      </c>
      <c r="AG95" s="34" t="s">
        <v>628</v>
      </c>
      <c r="AH95" s="34" t="s">
        <v>627</v>
      </c>
      <c r="AI95" s="43" t="s">
        <v>629</v>
      </c>
      <c r="AJ95" s="44" t="s">
        <v>630</v>
      </c>
      <c r="AK95" s="261">
        <v>4700224</v>
      </c>
      <c r="AL95" s="44" t="s">
        <v>270</v>
      </c>
      <c r="AM95" s="44" t="s">
        <v>634</v>
      </c>
      <c r="AN95" s="262">
        <v>253469750</v>
      </c>
      <c r="AO95" s="34"/>
      <c r="AP95" s="34"/>
      <c r="AQ95" s="34"/>
      <c r="AR95" s="34"/>
      <c r="AS95" s="34"/>
      <c r="AT95" s="44" t="s">
        <v>326</v>
      </c>
      <c r="AU95" s="44"/>
      <c r="AV95" s="477" t="str">
        <f t="array" ref="AV95">_xlfn.IFS(
LEFT(Tabelas!$AI95,1)="N","DN",
LEFT(Tabelas!$AI95,1)="C","DC",
LEFT(Tabelas!$AI95,1)="L","DL",
LEFT(Tabelas!$AI95,1)="A","DA",
LEFT(Tabelas!$AI95,1)="G","DG")</f>
        <v>DN</v>
      </c>
      <c r="AW95" s="34"/>
      <c r="AX95" s="34"/>
      <c r="AY95" s="34"/>
      <c r="AZ95" s="34"/>
      <c r="BA95" s="34"/>
      <c r="BB95" s="34"/>
      <c r="BC95" s="34"/>
      <c r="BD95" s="44">
        <v>30113</v>
      </c>
      <c r="BE95" s="34" t="s">
        <v>2606</v>
      </c>
      <c r="BF95" s="43" t="s">
        <v>318</v>
      </c>
      <c r="BG95" s="34" t="s">
        <v>333</v>
      </c>
      <c r="BH95" s="34" t="s">
        <v>270</v>
      </c>
      <c r="BI95" s="34" t="s">
        <v>2606</v>
      </c>
      <c r="BJ95" s="44" t="s">
        <v>320</v>
      </c>
      <c r="BK95" s="44" t="s">
        <v>5186</v>
      </c>
      <c r="BL95" s="34"/>
      <c r="BM95" s="34"/>
      <c r="BN95" s="34"/>
      <c r="BO95" s="57" t="s">
        <v>60</v>
      </c>
      <c r="BP95" s="58" t="s">
        <v>947</v>
      </c>
      <c r="BQ95" s="59">
        <v>404</v>
      </c>
      <c r="BR95" s="60" t="s">
        <v>5287</v>
      </c>
      <c r="BS95" s="61">
        <v>448</v>
      </c>
      <c r="BT95" s="60" t="s">
        <v>5297</v>
      </c>
      <c r="BU95" s="58" t="s">
        <v>4369</v>
      </c>
      <c r="BV95" s="58" t="s">
        <v>954</v>
      </c>
      <c r="BW95" s="58" t="s">
        <v>5298</v>
      </c>
      <c r="BX95" s="58" t="s">
        <v>5299</v>
      </c>
      <c r="BY95" s="58" t="s">
        <v>5300</v>
      </c>
      <c r="BZ95" s="58" t="s">
        <v>573</v>
      </c>
      <c r="CA95" s="58" t="s">
        <v>5301</v>
      </c>
      <c r="CB95" s="58" t="s">
        <v>5302</v>
      </c>
      <c r="CC95" s="61">
        <v>448</v>
      </c>
      <c r="CD95" s="60" t="s">
        <v>5297</v>
      </c>
      <c r="CE95" s="20"/>
      <c r="CF95" s="28"/>
      <c r="CG95" s="28"/>
      <c r="CH95" s="28"/>
      <c r="CI95" s="28"/>
      <c r="CJ95" s="28"/>
      <c r="CK95" s="28"/>
      <c r="CL95" s="28"/>
      <c r="CM95" s="28"/>
      <c r="CN95" s="28"/>
      <c r="CO95" s="28"/>
      <c r="CP95" s="28"/>
      <c r="CQ95" s="28"/>
      <c r="CR95" s="28"/>
      <c r="CS95" s="28"/>
      <c r="CT95" s="28"/>
      <c r="CU95" s="28"/>
      <c r="CV95" s="28"/>
      <c r="CW95" s="28"/>
      <c r="CX95" s="20"/>
      <c r="CY95" s="519" t="s">
        <v>5303</v>
      </c>
      <c r="CZ95" s="520" t="s">
        <v>5304</v>
      </c>
      <c r="DA95" s="595" t="str">
        <f t="shared" si="5"/>
        <v>10612 - DESCASQUE, BRANQUEAMENTO E OUTROS TRATAMENTOS DO ARROZ</v>
      </c>
      <c r="EN95" s="572">
        <v>3530</v>
      </c>
      <c r="EO95" s="561" t="s">
        <v>5305</v>
      </c>
      <c r="EP95" s="561" t="s">
        <v>350</v>
      </c>
      <c r="EQ95" s="576">
        <v>223</v>
      </c>
      <c r="ER95" s="561" t="s">
        <v>4503</v>
      </c>
      <c r="ES95" s="568"/>
      <c r="EW95" s="90" t="s">
        <v>433</v>
      </c>
      <c r="EX95" s="82" t="s">
        <v>5306</v>
      </c>
      <c r="EY95" s="80"/>
      <c r="EZ95" s="82"/>
      <c r="FA95" s="85" t="s">
        <v>476</v>
      </c>
    </row>
    <row r="96" spans="2:157">
      <c r="C96" s="214"/>
      <c r="I96" s="74"/>
      <c r="K96" s="236" t="s">
        <v>5307</v>
      </c>
      <c r="P96" s="488">
        <f t="shared" si="4"/>
        <v>44753</v>
      </c>
      <c r="Q96" s="481">
        <f t="shared" si="2"/>
        <v>28</v>
      </c>
      <c r="R96" s="489">
        <v>43874</v>
      </c>
      <c r="S96" s="500">
        <v>44682</v>
      </c>
      <c r="T96" s="497"/>
      <c r="U96" s="498"/>
      <c r="V96" s="43">
        <v>102</v>
      </c>
      <c r="W96" s="34" t="s">
        <v>628</v>
      </c>
      <c r="X96" s="44">
        <v>30118</v>
      </c>
      <c r="Y96" s="34" t="s">
        <v>2751</v>
      </c>
      <c r="Z96" s="43" t="s">
        <v>318</v>
      </c>
      <c r="AA96" s="34" t="s">
        <v>333</v>
      </c>
      <c r="AB96" s="34" t="s">
        <v>270</v>
      </c>
      <c r="AC96" s="34" t="s">
        <v>2751</v>
      </c>
      <c r="AD96" s="44" t="s">
        <v>320</v>
      </c>
      <c r="AE96" s="44" t="s">
        <v>5186</v>
      </c>
      <c r="AF96" s="43">
        <v>102</v>
      </c>
      <c r="AG96" s="34" t="s">
        <v>628</v>
      </c>
      <c r="AH96" s="34" t="s">
        <v>627</v>
      </c>
      <c r="AI96" s="43" t="s">
        <v>629</v>
      </c>
      <c r="AJ96" s="44" t="s">
        <v>630</v>
      </c>
      <c r="AK96" s="261">
        <v>4700224</v>
      </c>
      <c r="AL96" s="44" t="s">
        <v>270</v>
      </c>
      <c r="AM96" s="44" t="s">
        <v>634</v>
      </c>
      <c r="AN96" s="262">
        <v>253469750</v>
      </c>
      <c r="AO96" s="34"/>
      <c r="AP96" s="34"/>
      <c r="AQ96" s="34"/>
      <c r="AR96" s="34"/>
      <c r="AS96" s="34"/>
      <c r="AT96" s="44" t="s">
        <v>326</v>
      </c>
      <c r="AU96" s="44"/>
      <c r="AV96" s="477" t="str">
        <f t="array" ref="AV96">_xlfn.IFS(
LEFT(Tabelas!$AI96,1)="N","DN",
LEFT(Tabelas!$AI96,1)="C","DC",
LEFT(Tabelas!$AI96,1)="L","DL",
LEFT(Tabelas!$AI96,1)="A","DA",
LEFT(Tabelas!$AI96,1)="G","DG")</f>
        <v>DN</v>
      </c>
      <c r="AW96" s="34"/>
      <c r="AX96" s="34"/>
      <c r="AY96" s="34"/>
      <c r="AZ96" s="34"/>
      <c r="BA96" s="34"/>
      <c r="BB96" s="34"/>
      <c r="BC96" s="34"/>
      <c r="BD96" s="44">
        <v>30118</v>
      </c>
      <c r="BE96" s="34" t="s">
        <v>2751</v>
      </c>
      <c r="BF96" s="43" t="s">
        <v>318</v>
      </c>
      <c r="BG96" s="34" t="s">
        <v>333</v>
      </c>
      <c r="BH96" s="34" t="s">
        <v>270</v>
      </c>
      <c r="BI96" s="34" t="s">
        <v>2751</v>
      </c>
      <c r="BJ96" s="44" t="s">
        <v>320</v>
      </c>
      <c r="BK96" s="44" t="s">
        <v>5186</v>
      </c>
      <c r="BL96" s="34"/>
      <c r="BM96" s="34"/>
      <c r="BN96" s="34"/>
      <c r="BO96" s="45" t="s">
        <v>60</v>
      </c>
      <c r="BP96" s="46" t="s">
        <v>947</v>
      </c>
      <c r="BQ96" s="47">
        <v>403</v>
      </c>
      <c r="BR96" s="48" t="s">
        <v>5308</v>
      </c>
      <c r="BS96" s="49">
        <v>449</v>
      </c>
      <c r="BT96" s="48" t="s">
        <v>5309</v>
      </c>
      <c r="BU96" s="46" t="s">
        <v>3449</v>
      </c>
      <c r="BV96" s="46" t="s">
        <v>5310</v>
      </c>
      <c r="BW96" s="46" t="s">
        <v>5311</v>
      </c>
      <c r="BX96" s="46" t="s">
        <v>5312</v>
      </c>
      <c r="BY96" s="46" t="s">
        <v>5313</v>
      </c>
      <c r="BZ96" s="46" t="s">
        <v>520</v>
      </c>
      <c r="CA96" s="46" t="s">
        <v>5314</v>
      </c>
      <c r="CB96" s="46" t="s">
        <v>5315</v>
      </c>
      <c r="CC96" s="49">
        <v>449</v>
      </c>
      <c r="CD96" s="48" t="s">
        <v>5309</v>
      </c>
      <c r="CE96" s="20"/>
      <c r="CF96" s="28"/>
      <c r="CG96" s="28"/>
      <c r="CH96" s="28"/>
      <c r="CI96" s="28"/>
      <c r="CJ96" s="28"/>
      <c r="CK96" s="28"/>
      <c r="CL96" s="28"/>
      <c r="CM96" s="28"/>
      <c r="CN96" s="28"/>
      <c r="CO96" s="28"/>
      <c r="CP96" s="28"/>
      <c r="CQ96" s="28"/>
      <c r="CR96" s="28"/>
      <c r="CS96" s="28"/>
      <c r="CT96" s="28"/>
      <c r="CU96" s="28"/>
      <c r="CV96" s="28"/>
      <c r="CW96" s="28"/>
      <c r="CX96" s="20"/>
      <c r="CY96" s="519" t="s">
        <v>5316</v>
      </c>
      <c r="CZ96" s="520" t="s">
        <v>5317</v>
      </c>
      <c r="DA96" s="595" t="str">
        <f t="shared" si="5"/>
        <v>10613 - TRANSFORMAÇÃO DE CEREAIS E LEGUMINOSAS, N.E.</v>
      </c>
      <c r="EN96" s="572">
        <v>3549</v>
      </c>
      <c r="EO96" s="561" t="s">
        <v>5318</v>
      </c>
      <c r="EP96" s="561" t="s">
        <v>350</v>
      </c>
      <c r="EQ96" s="576">
        <v>200</v>
      </c>
      <c r="ER96" s="561" t="s">
        <v>5084</v>
      </c>
      <c r="ES96" s="568" t="s">
        <v>5319</v>
      </c>
      <c r="EW96" s="90" t="s">
        <v>336</v>
      </c>
      <c r="EX96" s="82" t="s">
        <v>5320</v>
      </c>
      <c r="EY96" s="80"/>
      <c r="EZ96" s="82"/>
      <c r="FA96" s="85" t="s">
        <v>405</v>
      </c>
    </row>
    <row r="97" spans="2:157">
      <c r="C97" s="214"/>
      <c r="I97" s="74"/>
      <c r="K97" s="236" t="s">
        <v>5321</v>
      </c>
      <c r="P97" s="488">
        <f t="shared" si="4"/>
        <v>44760</v>
      </c>
      <c r="Q97" s="481">
        <f t="shared" si="2"/>
        <v>29</v>
      </c>
      <c r="R97" s="489">
        <v>43875</v>
      </c>
      <c r="S97" s="500">
        <v>44722</v>
      </c>
      <c r="T97" s="497"/>
      <c r="U97" s="498"/>
      <c r="V97" s="43">
        <v>102</v>
      </c>
      <c r="W97" s="34" t="s">
        <v>628</v>
      </c>
      <c r="X97" s="44">
        <v>30100</v>
      </c>
      <c r="Y97" s="34" t="s">
        <v>3151</v>
      </c>
      <c r="Z97" s="43" t="s">
        <v>318</v>
      </c>
      <c r="AA97" s="34" t="s">
        <v>333</v>
      </c>
      <c r="AB97" s="34" t="s">
        <v>270</v>
      </c>
      <c r="AC97" s="34"/>
      <c r="AD97" s="44" t="s">
        <v>320</v>
      </c>
      <c r="AE97" s="44" t="s">
        <v>5186</v>
      </c>
      <c r="AF97" s="43">
        <v>102</v>
      </c>
      <c r="AG97" s="34" t="s">
        <v>628</v>
      </c>
      <c r="AH97" s="34" t="s">
        <v>627</v>
      </c>
      <c r="AI97" s="43" t="s">
        <v>629</v>
      </c>
      <c r="AJ97" s="44" t="s">
        <v>630</v>
      </c>
      <c r="AK97" s="261">
        <v>4700224</v>
      </c>
      <c r="AL97" s="44" t="s">
        <v>270</v>
      </c>
      <c r="AM97" s="44" t="s">
        <v>634</v>
      </c>
      <c r="AN97" s="262">
        <v>253469750</v>
      </c>
      <c r="AO97" s="34"/>
      <c r="AP97" s="34"/>
      <c r="AQ97" s="34"/>
      <c r="AR97" s="34"/>
      <c r="AS97" s="34"/>
      <c r="AT97" s="44" t="s">
        <v>326</v>
      </c>
      <c r="AU97" s="44"/>
      <c r="AV97" s="477" t="str">
        <f t="array" ref="AV97">_xlfn.IFS(
LEFT(Tabelas!$AI97,1)="N","DN",
LEFT(Tabelas!$AI97,1)="C","DC",
LEFT(Tabelas!$AI97,1)="L","DL",
LEFT(Tabelas!$AI97,1)="A","DA",
LEFT(Tabelas!$AI97,1)="G","DG")</f>
        <v>DN</v>
      </c>
      <c r="AW97" s="34"/>
      <c r="AX97" s="34"/>
      <c r="AY97" s="34"/>
      <c r="AZ97" s="34"/>
      <c r="BA97" s="34"/>
      <c r="BB97" s="34"/>
      <c r="BC97" s="34"/>
      <c r="BD97" s="44">
        <v>30100</v>
      </c>
      <c r="BE97" s="34" t="s">
        <v>3151</v>
      </c>
      <c r="BF97" s="43" t="s">
        <v>318</v>
      </c>
      <c r="BG97" s="34" t="s">
        <v>333</v>
      </c>
      <c r="BH97" s="34" t="s">
        <v>270</v>
      </c>
      <c r="BI97" s="34"/>
      <c r="BJ97" s="44" t="s">
        <v>320</v>
      </c>
      <c r="BK97" s="44" t="s">
        <v>5186</v>
      </c>
      <c r="BL97" s="34"/>
      <c r="BM97" s="34"/>
      <c r="BN97" s="34"/>
      <c r="BO97" s="57" t="s">
        <v>60</v>
      </c>
      <c r="BP97" s="58" t="s">
        <v>947</v>
      </c>
      <c r="BQ97" s="59">
        <v>403</v>
      </c>
      <c r="BR97" s="60" t="s">
        <v>5308</v>
      </c>
      <c r="BS97" s="61">
        <v>450</v>
      </c>
      <c r="BT97" s="60" t="s">
        <v>5322</v>
      </c>
      <c r="BU97" s="58" t="s">
        <v>4312</v>
      </c>
      <c r="BV97" s="58" t="s">
        <v>5310</v>
      </c>
      <c r="BW97" s="58" t="s">
        <v>5323</v>
      </c>
      <c r="BX97" s="58" t="s">
        <v>5324</v>
      </c>
      <c r="BY97" s="58" t="s">
        <v>5325</v>
      </c>
      <c r="BZ97" s="58" t="s">
        <v>279</v>
      </c>
      <c r="CA97" s="58" t="s">
        <v>5326</v>
      </c>
      <c r="CB97" s="58" t="s">
        <v>5327</v>
      </c>
      <c r="CC97" s="61">
        <v>450</v>
      </c>
      <c r="CD97" s="60" t="s">
        <v>5322</v>
      </c>
      <c r="CE97" s="20"/>
      <c r="CF97" s="28"/>
      <c r="CG97" s="28"/>
      <c r="CH97" s="28"/>
      <c r="CI97" s="28"/>
      <c r="CJ97" s="28"/>
      <c r="CK97" s="28"/>
      <c r="CL97" s="28"/>
      <c r="CM97" s="28"/>
      <c r="CN97" s="28"/>
      <c r="CO97" s="28"/>
      <c r="CP97" s="28"/>
      <c r="CQ97" s="28"/>
      <c r="CR97" s="28"/>
      <c r="CS97" s="28"/>
      <c r="CT97" s="28"/>
      <c r="CU97" s="28"/>
      <c r="CV97" s="28"/>
      <c r="CW97" s="28"/>
      <c r="CX97" s="20"/>
      <c r="CY97" s="519" t="s">
        <v>5328</v>
      </c>
      <c r="CZ97" s="520" t="s">
        <v>5329</v>
      </c>
      <c r="DA97" s="595" t="str">
        <f t="shared" si="5"/>
        <v>10620 - FABRICAÇÃO DE AMIDOS, FÉCULAS E PRODUTOS AFINS</v>
      </c>
      <c r="EN97" s="572">
        <v>3727</v>
      </c>
      <c r="EO97" s="561" t="s">
        <v>5330</v>
      </c>
      <c r="EP97" s="561" t="s">
        <v>289</v>
      </c>
      <c r="EQ97" s="576">
        <v>383</v>
      </c>
      <c r="ER97" s="561" t="s">
        <v>2597</v>
      </c>
      <c r="ES97" s="568" t="s">
        <v>5331</v>
      </c>
      <c r="EW97" s="90" t="s">
        <v>434</v>
      </c>
      <c r="EX97" s="82" t="s">
        <v>5332</v>
      </c>
      <c r="EY97" s="80"/>
      <c r="EZ97" s="82"/>
      <c r="FA97" s="85" t="s">
        <v>549</v>
      </c>
    </row>
    <row r="98" spans="2:157">
      <c r="C98" s="214"/>
      <c r="I98" s="74"/>
      <c r="K98" s="236" t="s">
        <v>5333</v>
      </c>
      <c r="P98" s="488">
        <f t="shared" si="4"/>
        <v>44767</v>
      </c>
      <c r="Q98" s="481">
        <f t="shared" si="2"/>
        <v>30</v>
      </c>
      <c r="R98" s="489">
        <v>43876</v>
      </c>
      <c r="S98" s="500">
        <v>44728</v>
      </c>
      <c r="T98" s="497"/>
      <c r="U98" s="498"/>
      <c r="V98" s="43">
        <v>102</v>
      </c>
      <c r="W98" s="34" t="s">
        <v>628</v>
      </c>
      <c r="X98" s="44">
        <v>30125</v>
      </c>
      <c r="Y98" s="34" t="s">
        <v>3151</v>
      </c>
      <c r="Z98" s="43" t="s">
        <v>318</v>
      </c>
      <c r="AA98" s="34" t="s">
        <v>333</v>
      </c>
      <c r="AB98" s="34" t="s">
        <v>270</v>
      </c>
      <c r="AC98" s="34" t="s">
        <v>5334</v>
      </c>
      <c r="AD98" s="44" t="s">
        <v>320</v>
      </c>
      <c r="AE98" s="44" t="s">
        <v>5186</v>
      </c>
      <c r="AF98" s="43">
        <v>102</v>
      </c>
      <c r="AG98" s="34" t="s">
        <v>628</v>
      </c>
      <c r="AH98" s="34" t="s">
        <v>627</v>
      </c>
      <c r="AI98" s="43" t="s">
        <v>629</v>
      </c>
      <c r="AJ98" s="44" t="s">
        <v>630</v>
      </c>
      <c r="AK98" s="261">
        <v>4700224</v>
      </c>
      <c r="AL98" s="44" t="s">
        <v>270</v>
      </c>
      <c r="AM98" s="44" t="s">
        <v>634</v>
      </c>
      <c r="AN98" s="262">
        <v>253469750</v>
      </c>
      <c r="AO98" s="34"/>
      <c r="AP98" s="34"/>
      <c r="AQ98" s="34"/>
      <c r="AR98" s="34"/>
      <c r="AS98" s="34"/>
      <c r="AT98" s="44" t="s">
        <v>326</v>
      </c>
      <c r="AU98" s="44"/>
      <c r="AV98" s="477" t="str">
        <f t="array" ref="AV98">_xlfn.IFS(
LEFT(Tabelas!$AI98,1)="N","DN",
LEFT(Tabelas!$AI98,1)="C","DC",
LEFT(Tabelas!$AI98,1)="L","DL",
LEFT(Tabelas!$AI98,1)="A","DA",
LEFT(Tabelas!$AI98,1)="G","DG")</f>
        <v>DN</v>
      </c>
      <c r="AW98" s="34"/>
      <c r="AX98" s="34"/>
      <c r="AY98" s="34"/>
      <c r="AZ98" s="34"/>
      <c r="BA98" s="34"/>
      <c r="BB98" s="34"/>
      <c r="BC98" s="34"/>
      <c r="BD98" s="44">
        <v>30125</v>
      </c>
      <c r="BE98" s="34" t="s">
        <v>3151</v>
      </c>
      <c r="BF98" s="43" t="s">
        <v>318</v>
      </c>
      <c r="BG98" s="34" t="s">
        <v>333</v>
      </c>
      <c r="BH98" s="34" t="s">
        <v>270</v>
      </c>
      <c r="BI98" s="34" t="s">
        <v>5334</v>
      </c>
      <c r="BJ98" s="44" t="s">
        <v>320</v>
      </c>
      <c r="BK98" s="44" t="s">
        <v>5186</v>
      </c>
      <c r="BL98" s="34"/>
      <c r="BM98" s="34"/>
      <c r="BN98" s="34"/>
      <c r="BO98" s="45" t="s">
        <v>60</v>
      </c>
      <c r="BP98" s="46" t="s">
        <v>947</v>
      </c>
      <c r="BQ98" s="47">
        <v>402</v>
      </c>
      <c r="BR98" s="48" t="s">
        <v>5335</v>
      </c>
      <c r="BS98" s="49">
        <v>451</v>
      </c>
      <c r="BT98" s="48" t="s">
        <v>5336</v>
      </c>
      <c r="BU98" s="46" t="s">
        <v>4104</v>
      </c>
      <c r="BV98" s="46" t="s">
        <v>5337</v>
      </c>
      <c r="BW98" s="46" t="s">
        <v>5338</v>
      </c>
      <c r="BX98" s="46" t="s">
        <v>5339</v>
      </c>
      <c r="BY98" s="46" t="s">
        <v>5340</v>
      </c>
      <c r="BZ98" s="46" t="s">
        <v>451</v>
      </c>
      <c r="CA98" s="46" t="s">
        <v>5341</v>
      </c>
      <c r="CB98" s="46" t="s">
        <v>5342</v>
      </c>
      <c r="CC98" s="49">
        <v>451</v>
      </c>
      <c r="CD98" s="48" t="s">
        <v>5336</v>
      </c>
      <c r="CE98" s="20"/>
      <c r="CF98" s="28"/>
      <c r="CG98" s="28"/>
      <c r="CH98" s="28"/>
      <c r="CI98" s="28"/>
      <c r="CJ98" s="28"/>
      <c r="CK98" s="28"/>
      <c r="CL98" s="28"/>
      <c r="CM98" s="28"/>
      <c r="CN98" s="28"/>
      <c r="CO98" s="28"/>
      <c r="CP98" s="28"/>
      <c r="CQ98" s="28"/>
      <c r="CR98" s="28"/>
      <c r="CS98" s="28"/>
      <c r="CT98" s="28"/>
      <c r="CU98" s="28"/>
      <c r="CV98" s="28"/>
      <c r="CW98" s="28"/>
      <c r="CX98" s="20"/>
      <c r="CY98" s="519" t="s">
        <v>5343</v>
      </c>
      <c r="CZ98" s="520" t="s">
        <v>5344</v>
      </c>
      <c r="DA98" s="595" t="str">
        <f t="shared" si="5"/>
        <v>10711 - PANIFICAÇÃO</v>
      </c>
      <c r="EN98" s="572">
        <v>3794</v>
      </c>
      <c r="EO98" s="561" t="s">
        <v>5345</v>
      </c>
      <c r="EP98" s="561" t="s">
        <v>289</v>
      </c>
      <c r="EQ98" s="576">
        <v>347</v>
      </c>
      <c r="ER98" s="561" t="s">
        <v>5074</v>
      </c>
      <c r="ES98" s="568" t="s">
        <v>5346</v>
      </c>
      <c r="EW98" s="90" t="s">
        <v>273</v>
      </c>
      <c r="EX98" s="82" t="s">
        <v>5347</v>
      </c>
      <c r="EY98" s="80"/>
      <c r="EZ98" s="82"/>
      <c r="FA98" s="85" t="s">
        <v>582</v>
      </c>
    </row>
    <row r="99" spans="2:157" ht="15">
      <c r="C99" s="214"/>
      <c r="I99" s="74"/>
      <c r="K99" s="236" t="s">
        <v>5348</v>
      </c>
      <c r="P99" s="494">
        <f t="shared" si="4"/>
        <v>44774</v>
      </c>
      <c r="Q99" s="482">
        <f t="shared" si="2"/>
        <v>31</v>
      </c>
      <c r="R99" s="489">
        <v>43877</v>
      </c>
      <c r="S99" s="500">
        <v>44788</v>
      </c>
      <c r="T99" s="497"/>
      <c r="U99" s="498"/>
      <c r="V99" s="43">
        <v>102</v>
      </c>
      <c r="W99" s="34" t="s">
        <v>628</v>
      </c>
      <c r="X99" s="44">
        <v>30126</v>
      </c>
      <c r="Y99" s="34" t="s">
        <v>3269</v>
      </c>
      <c r="Z99" s="43" t="s">
        <v>1223</v>
      </c>
      <c r="AA99" s="34" t="s">
        <v>333</v>
      </c>
      <c r="AB99" s="34" t="s">
        <v>270</v>
      </c>
      <c r="AC99" s="34" t="s">
        <v>5349</v>
      </c>
      <c r="AD99" s="44" t="s">
        <v>320</v>
      </c>
      <c r="AE99" s="44" t="s">
        <v>5186</v>
      </c>
      <c r="AF99" s="43">
        <v>102</v>
      </c>
      <c r="AG99" s="34" t="s">
        <v>628</v>
      </c>
      <c r="AH99" s="34" t="s">
        <v>627</v>
      </c>
      <c r="AI99" s="43" t="s">
        <v>629</v>
      </c>
      <c r="AJ99" s="44" t="s">
        <v>630</v>
      </c>
      <c r="AK99" s="261">
        <v>4700224</v>
      </c>
      <c r="AL99" s="44" t="s">
        <v>270</v>
      </c>
      <c r="AM99" s="44" t="s">
        <v>634</v>
      </c>
      <c r="AN99" s="262">
        <v>253469750</v>
      </c>
      <c r="AO99" s="34"/>
      <c r="AP99" s="34"/>
      <c r="AQ99" s="34"/>
      <c r="AR99" s="34"/>
      <c r="AS99" s="34"/>
      <c r="AT99" s="44" t="s">
        <v>326</v>
      </c>
      <c r="AU99" s="44"/>
      <c r="AV99" s="477" t="str">
        <f t="array" ref="AV99">_xlfn.IFS(
LEFT(Tabelas!$AI99,1)="N","DN",
LEFT(Tabelas!$AI99,1)="C","DC",
LEFT(Tabelas!$AI99,1)="L","DL",
LEFT(Tabelas!$AI99,1)="A","DA",
LEFT(Tabelas!$AI99,1)="G","DG")</f>
        <v>DN</v>
      </c>
      <c r="AW99" s="34"/>
      <c r="AX99" s="34"/>
      <c r="AY99" s="34"/>
      <c r="AZ99" s="34"/>
      <c r="BA99" s="34"/>
      <c r="BB99" s="34"/>
      <c r="BC99" s="34"/>
      <c r="BD99" s="44">
        <v>30126</v>
      </c>
      <c r="BE99" s="34" t="s">
        <v>3269</v>
      </c>
      <c r="BF99" s="43" t="s">
        <v>1223</v>
      </c>
      <c r="BG99" s="34" t="s">
        <v>333</v>
      </c>
      <c r="BH99" s="34" t="s">
        <v>270</v>
      </c>
      <c r="BI99" s="34" t="s">
        <v>5349</v>
      </c>
      <c r="BJ99" s="44" t="s">
        <v>320</v>
      </c>
      <c r="BK99" s="44" t="s">
        <v>5186</v>
      </c>
      <c r="BL99" s="34"/>
      <c r="BM99" s="34"/>
      <c r="BN99" s="34"/>
      <c r="BO99" s="57" t="s">
        <v>60</v>
      </c>
      <c r="BP99" s="58" t="s">
        <v>947</v>
      </c>
      <c r="BQ99" s="59">
        <v>402</v>
      </c>
      <c r="BR99" s="60" t="s">
        <v>5335</v>
      </c>
      <c r="BS99" s="61">
        <v>452</v>
      </c>
      <c r="BT99" s="60" t="s">
        <v>5350</v>
      </c>
      <c r="BU99" s="58" t="s">
        <v>3734</v>
      </c>
      <c r="BV99" s="58" t="s">
        <v>5337</v>
      </c>
      <c r="BW99" s="58" t="s">
        <v>5351</v>
      </c>
      <c r="BX99" s="58" t="s">
        <v>5352</v>
      </c>
      <c r="BY99" s="58" t="s">
        <v>5353</v>
      </c>
      <c r="BZ99" s="58" t="s">
        <v>274</v>
      </c>
      <c r="CA99" s="58" t="s">
        <v>5354</v>
      </c>
      <c r="CB99" s="58" t="s">
        <v>5355</v>
      </c>
      <c r="CC99" s="61">
        <v>452</v>
      </c>
      <c r="CD99" s="60" t="s">
        <v>5350</v>
      </c>
      <c r="CE99" s="20"/>
      <c r="CF99" s="28"/>
      <c r="CG99" s="28"/>
      <c r="CH99" s="28"/>
      <c r="CI99" s="28"/>
      <c r="CJ99" s="28"/>
      <c r="CK99" s="28"/>
      <c r="CL99" s="28"/>
      <c r="CM99" s="28"/>
      <c r="CN99" s="28"/>
      <c r="CO99" s="28"/>
      <c r="CP99" s="28"/>
      <c r="CQ99" s="28"/>
      <c r="CR99" s="28"/>
      <c r="CS99" s="28"/>
      <c r="CT99" s="28"/>
      <c r="CU99" s="28"/>
      <c r="CV99" s="28"/>
      <c r="CW99" s="28"/>
      <c r="CX99" s="20"/>
      <c r="CY99" s="519" t="s">
        <v>5356</v>
      </c>
      <c r="CZ99" s="520" t="s">
        <v>5357</v>
      </c>
      <c r="DA99" s="595" t="str">
        <f t="shared" si="5"/>
        <v>10712 - PASTELARIA FRESCA</v>
      </c>
      <c r="EN99" s="572">
        <v>3816</v>
      </c>
      <c r="EO99" s="561" t="s">
        <v>5358</v>
      </c>
      <c r="EP99" s="561" t="s">
        <v>289</v>
      </c>
      <c r="EQ99" s="576">
        <v>334</v>
      </c>
      <c r="ER99" s="561" t="s">
        <v>4921</v>
      </c>
      <c r="ES99" s="568" t="s">
        <v>5359</v>
      </c>
      <c r="EW99" s="90" t="s">
        <v>435</v>
      </c>
      <c r="EX99" s="82" t="s">
        <v>5360</v>
      </c>
      <c r="EY99" s="80"/>
      <c r="EZ99" s="82"/>
      <c r="FA99" s="85" t="s">
        <v>595</v>
      </c>
    </row>
    <row r="100" spans="2:157">
      <c r="C100" s="214"/>
      <c r="I100" s="74"/>
      <c r="K100" s="236" t="s">
        <v>5361</v>
      </c>
      <c r="P100" s="488">
        <f t="shared" si="4"/>
        <v>44781</v>
      </c>
      <c r="Q100" s="481">
        <f t="shared" si="2"/>
        <v>32</v>
      </c>
      <c r="R100" s="489">
        <v>43878</v>
      </c>
      <c r="S100" s="500">
        <v>44839</v>
      </c>
      <c r="T100" s="497"/>
      <c r="U100" s="498"/>
      <c r="V100" s="43">
        <v>102</v>
      </c>
      <c r="W100" s="34" t="s">
        <v>628</v>
      </c>
      <c r="X100" s="44">
        <v>30127</v>
      </c>
      <c r="Y100" s="34" t="s">
        <v>3367</v>
      </c>
      <c r="Z100" s="43" t="s">
        <v>318</v>
      </c>
      <c r="AA100" s="34" t="s">
        <v>333</v>
      </c>
      <c r="AB100" s="34" t="s">
        <v>270</v>
      </c>
      <c r="AC100" s="34" t="s">
        <v>5362</v>
      </c>
      <c r="AD100" s="44" t="s">
        <v>320</v>
      </c>
      <c r="AE100" s="44" t="s">
        <v>5186</v>
      </c>
      <c r="AF100" s="43">
        <v>102</v>
      </c>
      <c r="AG100" s="34" t="s">
        <v>628</v>
      </c>
      <c r="AH100" s="34" t="s">
        <v>627</v>
      </c>
      <c r="AI100" s="43" t="s">
        <v>629</v>
      </c>
      <c r="AJ100" s="44" t="s">
        <v>630</v>
      </c>
      <c r="AK100" s="261">
        <v>4700224</v>
      </c>
      <c r="AL100" s="44" t="s">
        <v>270</v>
      </c>
      <c r="AM100" s="44" t="s">
        <v>634</v>
      </c>
      <c r="AN100" s="262">
        <v>253469750</v>
      </c>
      <c r="AO100" s="34"/>
      <c r="AP100" s="34"/>
      <c r="AQ100" s="34"/>
      <c r="AR100" s="34"/>
      <c r="AS100" s="34"/>
      <c r="AT100" s="44" t="s">
        <v>326</v>
      </c>
      <c r="AU100" s="44"/>
      <c r="AV100" s="477" t="str">
        <f t="array" ref="AV100">_xlfn.IFS(
LEFT(Tabelas!$AI100,1)="N","DN",
LEFT(Tabelas!$AI100,1)="C","DC",
LEFT(Tabelas!$AI100,1)="L","DL",
LEFT(Tabelas!$AI100,1)="A","DA",
LEFT(Tabelas!$AI100,1)="G","DG")</f>
        <v>DN</v>
      </c>
      <c r="AW100" s="34"/>
      <c r="AX100" s="34"/>
      <c r="AY100" s="34"/>
      <c r="AZ100" s="34"/>
      <c r="BA100" s="34"/>
      <c r="BB100" s="34"/>
      <c r="BC100" s="34"/>
      <c r="BD100" s="44">
        <v>30127</v>
      </c>
      <c r="BE100" s="34" t="s">
        <v>3367</v>
      </c>
      <c r="BF100" s="43" t="s">
        <v>318</v>
      </c>
      <c r="BG100" s="34" t="s">
        <v>333</v>
      </c>
      <c r="BH100" s="34" t="s">
        <v>270</v>
      </c>
      <c r="BI100" s="34" t="s">
        <v>5362</v>
      </c>
      <c r="BJ100" s="44" t="s">
        <v>320</v>
      </c>
      <c r="BK100" s="44" t="s">
        <v>5186</v>
      </c>
      <c r="BL100" s="34"/>
      <c r="BM100" s="34"/>
      <c r="BN100" s="34"/>
      <c r="BO100" s="57" t="s">
        <v>60</v>
      </c>
      <c r="BP100" s="58" t="s">
        <v>947</v>
      </c>
      <c r="BQ100" s="59">
        <v>401</v>
      </c>
      <c r="BR100" s="60" t="s">
        <v>5363</v>
      </c>
      <c r="BS100" s="61">
        <v>453</v>
      </c>
      <c r="BT100" s="60" t="s">
        <v>5364</v>
      </c>
      <c r="BU100" s="58" t="s">
        <v>3912</v>
      </c>
      <c r="BV100" s="58" t="s">
        <v>5365</v>
      </c>
      <c r="BW100" s="58" t="s">
        <v>5366</v>
      </c>
      <c r="BX100" s="58" t="s">
        <v>5367</v>
      </c>
      <c r="BY100" s="58" t="s">
        <v>5368</v>
      </c>
      <c r="BZ100" s="58" t="s">
        <v>269</v>
      </c>
      <c r="CA100" s="58" t="s">
        <v>5369</v>
      </c>
      <c r="CB100" s="58" t="s">
        <v>5370</v>
      </c>
      <c r="CC100" s="61">
        <v>453</v>
      </c>
      <c r="CD100" s="60" t="s">
        <v>5364</v>
      </c>
      <c r="CE100" s="20"/>
      <c r="CF100" s="28"/>
      <c r="CG100" s="28"/>
      <c r="CH100" s="28"/>
      <c r="CI100" s="28"/>
      <c r="CJ100" s="28"/>
      <c r="CK100" s="28"/>
      <c r="CL100" s="28"/>
      <c r="CM100" s="28"/>
      <c r="CN100" s="28"/>
      <c r="CO100" s="28"/>
      <c r="CP100" s="28"/>
      <c r="CQ100" s="28"/>
      <c r="CR100" s="28"/>
      <c r="CS100" s="28"/>
      <c r="CT100" s="28"/>
      <c r="CU100" s="28"/>
      <c r="CV100" s="28"/>
      <c r="CW100" s="28"/>
      <c r="CX100" s="20"/>
      <c r="CY100" s="519" t="s">
        <v>5371</v>
      </c>
      <c r="CZ100" s="520" t="s">
        <v>5372</v>
      </c>
      <c r="DA100" s="595" t="str">
        <f t="shared" si="5"/>
        <v>10720 - FABRICAÇÃO DE BOLACHAS, BISCOITOS, TOSTAS E PASTELARIA DE CONSERVAÇÃO</v>
      </c>
      <c r="EN100" s="572">
        <v>3824</v>
      </c>
      <c r="EO100" s="561" t="s">
        <v>5373</v>
      </c>
      <c r="EP100" s="561" t="s">
        <v>947</v>
      </c>
      <c r="EQ100" s="576">
        <v>474</v>
      </c>
      <c r="ER100" s="561" t="s">
        <v>5374</v>
      </c>
      <c r="ES100" s="568" t="s">
        <v>5375</v>
      </c>
      <c r="EW100" s="90" t="s">
        <v>436</v>
      </c>
      <c r="EX100" s="82" t="s">
        <v>5376</v>
      </c>
      <c r="EY100" s="80"/>
      <c r="EZ100" s="82"/>
      <c r="FA100" s="85" t="s">
        <v>273</v>
      </c>
    </row>
    <row r="101" spans="2:157">
      <c r="C101" s="214"/>
      <c r="I101" s="74"/>
      <c r="K101" s="236" t="s">
        <v>5377</v>
      </c>
      <c r="P101" s="488">
        <f t="shared" si="4"/>
        <v>44788</v>
      </c>
      <c r="Q101" s="481">
        <f t="shared" si="2"/>
        <v>33</v>
      </c>
      <c r="R101" s="489">
        <v>43879</v>
      </c>
      <c r="S101" s="500">
        <v>44866</v>
      </c>
      <c r="T101" s="497"/>
      <c r="U101" s="498"/>
      <c r="V101" s="43">
        <v>102</v>
      </c>
      <c r="W101" s="34" t="s">
        <v>628</v>
      </c>
      <c r="X101" s="44">
        <v>30128</v>
      </c>
      <c r="Y101" s="34" t="s">
        <v>3454</v>
      </c>
      <c r="Z101" s="43" t="s">
        <v>318</v>
      </c>
      <c r="AA101" s="34" t="s">
        <v>333</v>
      </c>
      <c r="AB101" s="34" t="s">
        <v>270</v>
      </c>
      <c r="AC101" s="34" t="s">
        <v>5378</v>
      </c>
      <c r="AD101" s="44" t="s">
        <v>320</v>
      </c>
      <c r="AE101" s="44" t="s">
        <v>5186</v>
      </c>
      <c r="AF101" s="43">
        <v>102</v>
      </c>
      <c r="AG101" s="34" t="s">
        <v>628</v>
      </c>
      <c r="AH101" s="34" t="s">
        <v>627</v>
      </c>
      <c r="AI101" s="43" t="s">
        <v>629</v>
      </c>
      <c r="AJ101" s="44" t="s">
        <v>630</v>
      </c>
      <c r="AK101" s="261">
        <v>4700224</v>
      </c>
      <c r="AL101" s="44" t="s">
        <v>270</v>
      </c>
      <c r="AM101" s="44" t="s">
        <v>634</v>
      </c>
      <c r="AN101" s="262">
        <v>253469750</v>
      </c>
      <c r="AO101" s="34"/>
      <c r="AP101" s="34"/>
      <c r="AQ101" s="34"/>
      <c r="AR101" s="34"/>
      <c r="AS101" s="34"/>
      <c r="AT101" s="44" t="s">
        <v>326</v>
      </c>
      <c r="AU101" s="44"/>
      <c r="AV101" s="477" t="str">
        <f t="array" ref="AV101">_xlfn.IFS(
LEFT(Tabelas!$AI101,1)="N","DN",
LEFT(Tabelas!$AI101,1)="C","DC",
LEFT(Tabelas!$AI101,1)="L","DL",
LEFT(Tabelas!$AI101,1)="A","DA",
LEFT(Tabelas!$AI101,1)="G","DG")</f>
        <v>DN</v>
      </c>
      <c r="AW101" s="34"/>
      <c r="AX101" s="34"/>
      <c r="AY101" s="34"/>
      <c r="AZ101" s="34"/>
      <c r="BA101" s="34"/>
      <c r="BB101" s="34"/>
      <c r="BC101" s="34"/>
      <c r="BD101" s="44">
        <v>30128</v>
      </c>
      <c r="BE101" s="34" t="s">
        <v>3454</v>
      </c>
      <c r="BF101" s="43" t="s">
        <v>318</v>
      </c>
      <c r="BG101" s="34" t="s">
        <v>333</v>
      </c>
      <c r="BH101" s="34" t="s">
        <v>270</v>
      </c>
      <c r="BI101" s="34" t="s">
        <v>5378</v>
      </c>
      <c r="BJ101" s="44" t="s">
        <v>320</v>
      </c>
      <c r="BK101" s="44" t="s">
        <v>5186</v>
      </c>
      <c r="BL101" s="34"/>
      <c r="BM101" s="34"/>
      <c r="BN101" s="34"/>
      <c r="BO101" s="45" t="s">
        <v>60</v>
      </c>
      <c r="BP101" s="46" t="s">
        <v>947</v>
      </c>
      <c r="BQ101" s="47">
        <v>401</v>
      </c>
      <c r="BR101" s="48" t="s">
        <v>5363</v>
      </c>
      <c r="BS101" s="49">
        <v>454</v>
      </c>
      <c r="BT101" s="48" t="s">
        <v>5379</v>
      </c>
      <c r="BU101" s="46" t="s">
        <v>5380</v>
      </c>
      <c r="BV101" s="46" t="s">
        <v>5365</v>
      </c>
      <c r="BW101" s="46" t="s">
        <v>5381</v>
      </c>
      <c r="BX101" s="46" t="s">
        <v>5382</v>
      </c>
      <c r="BY101" s="46" t="s">
        <v>5383</v>
      </c>
      <c r="BZ101" s="46" t="s">
        <v>400</v>
      </c>
      <c r="CA101" s="46" t="s">
        <v>5384</v>
      </c>
      <c r="CB101" s="46" t="s">
        <v>5385</v>
      </c>
      <c r="CC101" s="49">
        <v>454</v>
      </c>
      <c r="CD101" s="48" t="s">
        <v>5379</v>
      </c>
      <c r="CE101" s="20"/>
      <c r="CF101" s="28"/>
      <c r="CG101" s="28"/>
      <c r="CH101" s="28"/>
      <c r="CI101" s="28"/>
      <c r="CJ101" s="28"/>
      <c r="CK101" s="28"/>
      <c r="CL101" s="28"/>
      <c r="CM101" s="28"/>
      <c r="CN101" s="28"/>
      <c r="CO101" s="28"/>
      <c r="CP101" s="28"/>
      <c r="CQ101" s="28"/>
      <c r="CR101" s="28"/>
      <c r="CS101" s="28"/>
      <c r="CT101" s="28"/>
      <c r="CU101" s="28"/>
      <c r="CV101" s="28"/>
      <c r="CW101" s="28"/>
      <c r="CX101" s="20"/>
      <c r="CY101" s="519" t="s">
        <v>5386</v>
      </c>
      <c r="CZ101" s="520" t="s">
        <v>5387</v>
      </c>
      <c r="DA101" s="595" t="str">
        <f t="shared" si="5"/>
        <v>10730 - FABRICAÇÃO DE PRODUTOS À BASE DE FARINHA</v>
      </c>
      <c r="EN101" s="571">
        <v>3840</v>
      </c>
      <c r="EO101" s="560" t="s">
        <v>5388</v>
      </c>
      <c r="EP101" s="560" t="s">
        <v>289</v>
      </c>
      <c r="EQ101" s="580">
        <v>338</v>
      </c>
      <c r="ER101" s="560" t="s">
        <v>2428</v>
      </c>
      <c r="ES101" s="567" t="s">
        <v>5389</v>
      </c>
      <c r="EW101" s="90" t="s">
        <v>437</v>
      </c>
      <c r="EX101" s="82" t="s">
        <v>5390</v>
      </c>
      <c r="EY101" s="80"/>
      <c r="EZ101" s="82"/>
      <c r="FA101" s="85" t="s">
        <v>435</v>
      </c>
    </row>
    <row r="102" spans="2:157">
      <c r="C102" s="214"/>
      <c r="I102" s="74"/>
      <c r="K102" s="236" t="s">
        <v>5391</v>
      </c>
      <c r="P102" s="488">
        <f t="shared" si="4"/>
        <v>44795</v>
      </c>
      <c r="Q102" s="481">
        <f t="shared" si="2"/>
        <v>34</v>
      </c>
      <c r="R102" s="489">
        <v>43880</v>
      </c>
      <c r="S102" s="500">
        <v>44896</v>
      </c>
      <c r="T102" s="497"/>
      <c r="U102" s="498"/>
      <c r="V102" s="43">
        <v>102</v>
      </c>
      <c r="W102" s="34" t="s">
        <v>628</v>
      </c>
      <c r="X102" s="44">
        <v>30129</v>
      </c>
      <c r="Y102" s="34" t="s">
        <v>3531</v>
      </c>
      <c r="Z102" s="43" t="s">
        <v>1223</v>
      </c>
      <c r="AA102" s="34" t="s">
        <v>333</v>
      </c>
      <c r="AB102" s="34" t="s">
        <v>270</v>
      </c>
      <c r="AC102" s="34" t="s">
        <v>5392</v>
      </c>
      <c r="AD102" s="44" t="s">
        <v>320</v>
      </c>
      <c r="AE102" s="44" t="s">
        <v>5186</v>
      </c>
      <c r="AF102" s="43">
        <v>102</v>
      </c>
      <c r="AG102" s="34" t="s">
        <v>628</v>
      </c>
      <c r="AH102" s="34" t="s">
        <v>627</v>
      </c>
      <c r="AI102" s="43" t="s">
        <v>629</v>
      </c>
      <c r="AJ102" s="44" t="s">
        <v>630</v>
      </c>
      <c r="AK102" s="261">
        <v>4700224</v>
      </c>
      <c r="AL102" s="44" t="s">
        <v>270</v>
      </c>
      <c r="AM102" s="44" t="s">
        <v>634</v>
      </c>
      <c r="AN102" s="262">
        <v>253469750</v>
      </c>
      <c r="AO102" s="34"/>
      <c r="AP102" s="34"/>
      <c r="AQ102" s="34"/>
      <c r="AR102" s="34"/>
      <c r="AS102" s="34"/>
      <c r="AT102" s="44" t="s">
        <v>326</v>
      </c>
      <c r="AU102" s="44"/>
      <c r="AV102" s="477" t="str">
        <f t="array" ref="AV102">_xlfn.IFS(
LEFT(Tabelas!$AI102,1)="N","DN",
LEFT(Tabelas!$AI102,1)="C","DC",
LEFT(Tabelas!$AI102,1)="L","DL",
LEFT(Tabelas!$AI102,1)="A","DA",
LEFT(Tabelas!$AI102,1)="G","DG")</f>
        <v>DN</v>
      </c>
      <c r="AW102" s="34"/>
      <c r="AX102" s="34"/>
      <c r="AY102" s="34"/>
      <c r="AZ102" s="34"/>
      <c r="BA102" s="34"/>
      <c r="BB102" s="34"/>
      <c r="BC102" s="34"/>
      <c r="BD102" s="44">
        <v>30129</v>
      </c>
      <c r="BE102" s="34" t="s">
        <v>3531</v>
      </c>
      <c r="BF102" s="43" t="s">
        <v>1223</v>
      </c>
      <c r="BG102" s="34" t="s">
        <v>333</v>
      </c>
      <c r="BH102" s="34" t="s">
        <v>270</v>
      </c>
      <c r="BI102" s="34" t="s">
        <v>5392</v>
      </c>
      <c r="BJ102" s="44" t="s">
        <v>320</v>
      </c>
      <c r="BK102" s="44" t="s">
        <v>5186</v>
      </c>
      <c r="BL102" s="34"/>
      <c r="BM102" s="34"/>
      <c r="BN102" s="34"/>
      <c r="BO102" s="45" t="s">
        <v>60</v>
      </c>
      <c r="BP102" s="46" t="s">
        <v>947</v>
      </c>
      <c r="BQ102" s="47">
        <v>403</v>
      </c>
      <c r="BR102" s="48" t="s">
        <v>5308</v>
      </c>
      <c r="BS102" s="49">
        <v>474</v>
      </c>
      <c r="BT102" s="48" t="s">
        <v>5393</v>
      </c>
      <c r="BU102" s="46" t="s">
        <v>5374</v>
      </c>
      <c r="BV102" s="46" t="s">
        <v>5310</v>
      </c>
      <c r="BW102" s="46" t="s">
        <v>5394</v>
      </c>
      <c r="BX102" s="46" t="s">
        <v>5395</v>
      </c>
      <c r="BY102" s="46" t="s">
        <v>5396</v>
      </c>
      <c r="BZ102" s="46" t="s">
        <v>5397</v>
      </c>
      <c r="CA102" s="46" t="s">
        <v>5398</v>
      </c>
      <c r="CB102" s="46" t="s">
        <v>5399</v>
      </c>
      <c r="CC102" s="49">
        <v>474</v>
      </c>
      <c r="CD102" s="48" t="s">
        <v>5393</v>
      </c>
      <c r="CE102" s="20"/>
      <c r="CF102" s="28"/>
      <c r="CG102" s="28"/>
      <c r="CH102" s="28"/>
      <c r="CI102" s="28"/>
      <c r="CJ102" s="28"/>
      <c r="CK102" s="28"/>
      <c r="CL102" s="28"/>
      <c r="CM102" s="28"/>
      <c r="CN102" s="28"/>
      <c r="CO102" s="28"/>
      <c r="CP102" s="28"/>
      <c r="CQ102" s="28"/>
      <c r="CR102" s="28"/>
      <c r="CS102" s="28"/>
      <c r="CT102" s="28"/>
      <c r="CU102" s="28"/>
      <c r="CV102" s="28"/>
      <c r="CW102" s="28"/>
      <c r="CX102" s="20"/>
      <c r="CY102" s="519" t="s">
        <v>5400</v>
      </c>
      <c r="CZ102" s="520" t="s">
        <v>5401</v>
      </c>
      <c r="DA102" s="595" t="str">
        <f t="shared" si="5"/>
        <v>10810 - INDÚSTRIA DO AÇÚCAR</v>
      </c>
      <c r="EN102" s="571">
        <v>3875</v>
      </c>
      <c r="EO102" s="560" t="s">
        <v>5402</v>
      </c>
      <c r="EP102" s="560" t="s">
        <v>289</v>
      </c>
      <c r="EQ102" s="580">
        <v>379</v>
      </c>
      <c r="ER102" s="560" t="s">
        <v>2245</v>
      </c>
      <c r="ES102" s="567" t="s">
        <v>5403</v>
      </c>
      <c r="EW102" s="90" t="s">
        <v>438</v>
      </c>
      <c r="EX102" s="82" t="s">
        <v>5404</v>
      </c>
      <c r="EY102" s="80"/>
      <c r="EZ102" s="82"/>
      <c r="FA102" s="85" t="s">
        <v>550</v>
      </c>
    </row>
    <row r="103" spans="2:157">
      <c r="C103" s="214"/>
      <c r="I103" s="74"/>
      <c r="K103" s="236" t="s">
        <v>5405</v>
      </c>
      <c r="P103" s="488">
        <f t="shared" si="4"/>
        <v>44802</v>
      </c>
      <c r="Q103" s="481">
        <f t="shared" si="2"/>
        <v>35</v>
      </c>
      <c r="R103" s="489">
        <v>43881</v>
      </c>
      <c r="S103" s="500">
        <v>44903</v>
      </c>
      <c r="T103" s="497"/>
      <c r="U103" s="498"/>
      <c r="V103" s="43">
        <v>102</v>
      </c>
      <c r="W103" s="34" t="s">
        <v>628</v>
      </c>
      <c r="X103" s="44">
        <v>30301</v>
      </c>
      <c r="Y103" s="34" t="s">
        <v>997</v>
      </c>
      <c r="Z103" s="43" t="s">
        <v>318</v>
      </c>
      <c r="AA103" s="34" t="s">
        <v>270</v>
      </c>
      <c r="AB103" s="34" t="s">
        <v>270</v>
      </c>
      <c r="AC103" s="34" t="s">
        <v>997</v>
      </c>
      <c r="AD103" s="44" t="s">
        <v>320</v>
      </c>
      <c r="AE103" s="44" t="s">
        <v>5186</v>
      </c>
      <c r="AF103" s="43">
        <v>102</v>
      </c>
      <c r="AG103" s="34" t="s">
        <v>628</v>
      </c>
      <c r="AH103" s="34" t="s">
        <v>627</v>
      </c>
      <c r="AI103" s="43" t="s">
        <v>629</v>
      </c>
      <c r="AJ103" s="44" t="s">
        <v>630</v>
      </c>
      <c r="AK103" s="261">
        <v>4700224</v>
      </c>
      <c r="AL103" s="44" t="s">
        <v>270</v>
      </c>
      <c r="AM103" s="44" t="s">
        <v>634</v>
      </c>
      <c r="AN103" s="262">
        <v>253469750</v>
      </c>
      <c r="AO103" s="34"/>
      <c r="AP103" s="34"/>
      <c r="AQ103" s="34"/>
      <c r="AR103" s="34"/>
      <c r="AS103" s="34"/>
      <c r="AT103" s="44" t="s">
        <v>326</v>
      </c>
      <c r="AU103" s="44"/>
      <c r="AV103" s="477" t="str">
        <f t="array" ref="AV103">_xlfn.IFS(
LEFT(Tabelas!$AI103,1)="N","DN",
LEFT(Tabelas!$AI103,1)="C","DC",
LEFT(Tabelas!$AI103,1)="L","DL",
LEFT(Tabelas!$AI103,1)="A","DA",
LEFT(Tabelas!$AI103,1)="G","DG")</f>
        <v>DN</v>
      </c>
      <c r="AW103" s="34"/>
      <c r="AX103" s="34"/>
      <c r="AY103" s="34"/>
      <c r="AZ103" s="34"/>
      <c r="BA103" s="34"/>
      <c r="BB103" s="34"/>
      <c r="BC103" s="34"/>
      <c r="BD103" s="44">
        <v>30301</v>
      </c>
      <c r="BE103" s="34" t="s">
        <v>997</v>
      </c>
      <c r="BF103" s="43" t="s">
        <v>318</v>
      </c>
      <c r="BG103" s="34" t="s">
        <v>270</v>
      </c>
      <c r="BH103" s="34" t="s">
        <v>270</v>
      </c>
      <c r="BI103" s="34" t="s">
        <v>997</v>
      </c>
      <c r="BJ103" s="44" t="s">
        <v>320</v>
      </c>
      <c r="BK103" s="44" t="s">
        <v>5186</v>
      </c>
      <c r="BL103" s="34"/>
      <c r="BM103" s="34"/>
      <c r="BN103" s="34"/>
      <c r="BO103" s="45" t="s">
        <v>60</v>
      </c>
      <c r="BP103" s="46" t="s">
        <v>947</v>
      </c>
      <c r="BQ103" s="47">
        <v>402</v>
      </c>
      <c r="BR103" s="48" t="s">
        <v>5335</v>
      </c>
      <c r="BS103" s="49">
        <v>484</v>
      </c>
      <c r="BT103" s="48" t="s">
        <v>5406</v>
      </c>
      <c r="BU103" s="46" t="s">
        <v>4443</v>
      </c>
      <c r="BV103" s="46" t="s">
        <v>5337</v>
      </c>
      <c r="BW103" s="46" t="s">
        <v>5407</v>
      </c>
      <c r="BX103" s="46" t="s">
        <v>5408</v>
      </c>
      <c r="BY103" s="46" t="s">
        <v>5409</v>
      </c>
      <c r="BZ103" s="46" t="s">
        <v>452</v>
      </c>
      <c r="CA103" s="46" t="s">
        <v>5410</v>
      </c>
      <c r="CB103" s="46" t="s">
        <v>5411</v>
      </c>
      <c r="CC103" s="49">
        <v>484</v>
      </c>
      <c r="CD103" s="48" t="s">
        <v>5406</v>
      </c>
      <c r="CE103" s="20"/>
      <c r="CF103" s="28"/>
      <c r="CG103" s="28"/>
      <c r="CH103" s="28"/>
      <c r="CI103" s="28"/>
      <c r="CJ103" s="28"/>
      <c r="CK103" s="28"/>
      <c r="CL103" s="28"/>
      <c r="CM103" s="28"/>
      <c r="CN103" s="28"/>
      <c r="CO103" s="28"/>
      <c r="CP103" s="28"/>
      <c r="CQ103" s="28"/>
      <c r="CR103" s="28"/>
      <c r="CS103" s="28"/>
      <c r="CT103" s="28"/>
      <c r="CU103" s="28"/>
      <c r="CV103" s="28"/>
      <c r="CW103" s="28"/>
      <c r="CX103" s="20"/>
      <c r="CY103" s="519" t="s">
        <v>5412</v>
      </c>
      <c r="CZ103" s="520" t="s">
        <v>5413</v>
      </c>
      <c r="DA103" s="595" t="str">
        <f t="shared" si="5"/>
        <v>10821 - FABRICAÇÃO DE CACAU E DE CHOCOLATE</v>
      </c>
      <c r="EN103" s="571">
        <v>3921</v>
      </c>
      <c r="EO103" s="560" t="s">
        <v>5414</v>
      </c>
      <c r="EP103" s="560" t="s">
        <v>289</v>
      </c>
      <c r="EQ103" s="580">
        <v>342</v>
      </c>
      <c r="ER103" s="560" t="s">
        <v>5009</v>
      </c>
      <c r="ES103" s="567" t="s">
        <v>5415</v>
      </c>
      <c r="EW103" s="90" t="s">
        <v>439</v>
      </c>
      <c r="EX103" s="82" t="s">
        <v>5416</v>
      </c>
      <c r="EY103" s="80"/>
      <c r="EZ103" s="82"/>
      <c r="FA103" s="85" t="s">
        <v>551</v>
      </c>
    </row>
    <row r="104" spans="2:157" ht="15">
      <c r="C104" s="214"/>
      <c r="K104" s="236" t="s">
        <v>5417</v>
      </c>
      <c r="P104" s="494">
        <f t="shared" si="4"/>
        <v>44809</v>
      </c>
      <c r="Q104" s="482">
        <f t="shared" si="2"/>
        <v>36</v>
      </c>
      <c r="R104" s="489">
        <v>43882</v>
      </c>
      <c r="S104" s="500">
        <v>44920</v>
      </c>
      <c r="T104" s="497"/>
      <c r="U104" s="498"/>
      <c r="V104" s="43">
        <v>102</v>
      </c>
      <c r="W104" s="34" t="s">
        <v>628</v>
      </c>
      <c r="X104" s="44">
        <v>30349</v>
      </c>
      <c r="Y104" s="34" t="s">
        <v>3271</v>
      </c>
      <c r="Z104" s="43" t="s">
        <v>318</v>
      </c>
      <c r="AA104" s="34" t="s">
        <v>270</v>
      </c>
      <c r="AB104" s="34" t="s">
        <v>270</v>
      </c>
      <c r="AC104" s="34" t="s">
        <v>3271</v>
      </c>
      <c r="AD104" s="44" t="s">
        <v>320</v>
      </c>
      <c r="AE104" s="44" t="s">
        <v>5186</v>
      </c>
      <c r="AF104" s="43">
        <v>102</v>
      </c>
      <c r="AG104" s="34" t="s">
        <v>628</v>
      </c>
      <c r="AH104" s="34" t="s">
        <v>627</v>
      </c>
      <c r="AI104" s="43" t="s">
        <v>629</v>
      </c>
      <c r="AJ104" s="44" t="s">
        <v>630</v>
      </c>
      <c r="AK104" s="261">
        <v>4700224</v>
      </c>
      <c r="AL104" s="44" t="s">
        <v>270</v>
      </c>
      <c r="AM104" s="44" t="s">
        <v>634</v>
      </c>
      <c r="AN104" s="262">
        <v>253469750</v>
      </c>
      <c r="AO104" s="34"/>
      <c r="AP104" s="34"/>
      <c r="AQ104" s="34"/>
      <c r="AR104" s="34"/>
      <c r="AS104" s="34"/>
      <c r="AT104" s="44" t="s">
        <v>326</v>
      </c>
      <c r="AU104" s="44"/>
      <c r="AV104" s="477" t="str">
        <f t="array" ref="AV104">_xlfn.IFS(
LEFT(Tabelas!$AI104,1)="N","DN",
LEFT(Tabelas!$AI104,1)="C","DC",
LEFT(Tabelas!$AI104,1)="L","DL",
LEFT(Tabelas!$AI104,1)="A","DA",
LEFT(Tabelas!$AI104,1)="G","DG")</f>
        <v>DN</v>
      </c>
      <c r="AW104" s="34"/>
      <c r="AX104" s="34"/>
      <c r="AY104" s="34"/>
      <c r="AZ104" s="34"/>
      <c r="BA104" s="34"/>
      <c r="BB104" s="34"/>
      <c r="BC104" s="34"/>
      <c r="BD104" s="44">
        <v>30349</v>
      </c>
      <c r="BE104" s="34" t="s">
        <v>3271</v>
      </c>
      <c r="BF104" s="43" t="s">
        <v>318</v>
      </c>
      <c r="BG104" s="34" t="s">
        <v>270</v>
      </c>
      <c r="BH104" s="34" t="s">
        <v>270</v>
      </c>
      <c r="BI104" s="34" t="s">
        <v>3271</v>
      </c>
      <c r="BJ104" s="44" t="s">
        <v>320</v>
      </c>
      <c r="BK104" s="44" t="s">
        <v>5186</v>
      </c>
      <c r="BL104" s="34"/>
      <c r="BM104" s="34"/>
      <c r="BN104" s="34"/>
      <c r="BO104" s="57" t="s">
        <v>60</v>
      </c>
      <c r="BP104" s="58" t="s">
        <v>947</v>
      </c>
      <c r="BQ104" s="59">
        <v>401</v>
      </c>
      <c r="BR104" s="60" t="s">
        <v>5363</v>
      </c>
      <c r="BS104" s="61">
        <v>485</v>
      </c>
      <c r="BT104" s="60" t="s">
        <v>5418</v>
      </c>
      <c r="BU104" s="58" t="s">
        <v>3526</v>
      </c>
      <c r="BV104" s="58" t="s">
        <v>5365</v>
      </c>
      <c r="BW104" s="58" t="s">
        <v>5419</v>
      </c>
      <c r="BX104" s="58" t="s">
        <v>5420</v>
      </c>
      <c r="BY104" s="58" t="s">
        <v>5421</v>
      </c>
      <c r="BZ104" s="58" t="s">
        <v>398</v>
      </c>
      <c r="CA104" s="58" t="s">
        <v>5422</v>
      </c>
      <c r="CB104" s="58" t="s">
        <v>5423</v>
      </c>
      <c r="CC104" s="61">
        <v>485</v>
      </c>
      <c r="CD104" s="60" t="s">
        <v>5418</v>
      </c>
      <c r="CE104" s="20"/>
      <c r="CF104" s="28"/>
      <c r="CG104" s="28"/>
      <c r="CH104" s="28"/>
      <c r="CI104" s="28"/>
      <c r="CJ104" s="28"/>
      <c r="CK104" s="28"/>
      <c r="CL104" s="28"/>
      <c r="CM104" s="28"/>
      <c r="CN104" s="28"/>
      <c r="CO104" s="28"/>
      <c r="CP104" s="28"/>
      <c r="CQ104" s="28"/>
      <c r="CR104" s="28"/>
      <c r="CS104" s="28"/>
      <c r="CT104" s="28"/>
      <c r="CU104" s="28"/>
      <c r="CV104" s="28"/>
      <c r="CW104" s="28"/>
      <c r="CX104" s="20"/>
      <c r="CY104" s="519" t="s">
        <v>5424</v>
      </c>
      <c r="CZ104" s="520" t="s">
        <v>5425</v>
      </c>
      <c r="DA104" s="595" t="str">
        <f t="shared" si="5"/>
        <v>10822 - FABRICAÇÃO DE PRODUTOS DE CONFEITARIA</v>
      </c>
      <c r="EN104" s="571">
        <v>3972</v>
      </c>
      <c r="EO104" s="560" t="s">
        <v>5426</v>
      </c>
      <c r="EP104" s="560" t="s">
        <v>289</v>
      </c>
      <c r="EQ104" s="580">
        <v>338</v>
      </c>
      <c r="ER104" s="560" t="s">
        <v>2428</v>
      </c>
      <c r="ES104" s="567" t="s">
        <v>5427</v>
      </c>
      <c r="EW104" s="90" t="s">
        <v>440</v>
      </c>
      <c r="EX104" s="82" t="s">
        <v>5428</v>
      </c>
      <c r="EY104" s="80"/>
      <c r="EZ104" s="82"/>
      <c r="FA104" s="85" t="s">
        <v>426</v>
      </c>
    </row>
    <row r="105" spans="2:157">
      <c r="C105" s="214"/>
      <c r="I105" s="75"/>
      <c r="K105" s="236" t="s">
        <v>5429</v>
      </c>
      <c r="L105" s="75"/>
      <c r="M105" s="76"/>
      <c r="N105" s="76"/>
      <c r="O105" s="67"/>
      <c r="P105" s="488">
        <f t="shared" si="4"/>
        <v>44816</v>
      </c>
      <c r="Q105" s="481">
        <f t="shared" si="2"/>
        <v>37</v>
      </c>
      <c r="R105" s="489">
        <v>43883</v>
      </c>
      <c r="S105" s="500">
        <v>44927</v>
      </c>
      <c r="T105" s="497"/>
      <c r="U105" s="498"/>
      <c r="V105" s="43">
        <v>102</v>
      </c>
      <c r="W105" s="34" t="s">
        <v>628</v>
      </c>
      <c r="X105" s="44">
        <v>30351</v>
      </c>
      <c r="Y105" s="34" t="s">
        <v>3368</v>
      </c>
      <c r="Z105" s="43" t="s">
        <v>318</v>
      </c>
      <c r="AA105" s="34" t="s">
        <v>270</v>
      </c>
      <c r="AB105" s="34" t="s">
        <v>270</v>
      </c>
      <c r="AC105" s="34" t="s">
        <v>3368</v>
      </c>
      <c r="AD105" s="44" t="s">
        <v>320</v>
      </c>
      <c r="AE105" s="44" t="s">
        <v>5186</v>
      </c>
      <c r="AF105" s="43">
        <v>102</v>
      </c>
      <c r="AG105" s="34" t="s">
        <v>628</v>
      </c>
      <c r="AH105" s="34" t="s">
        <v>627</v>
      </c>
      <c r="AI105" s="43" t="s">
        <v>629</v>
      </c>
      <c r="AJ105" s="44" t="s">
        <v>630</v>
      </c>
      <c r="AK105" s="261">
        <v>4700224</v>
      </c>
      <c r="AL105" s="44" t="s">
        <v>270</v>
      </c>
      <c r="AM105" s="44" t="s">
        <v>634</v>
      </c>
      <c r="AN105" s="262">
        <v>253469750</v>
      </c>
      <c r="AO105" s="34"/>
      <c r="AP105" s="34"/>
      <c r="AQ105" s="34"/>
      <c r="AR105" s="34"/>
      <c r="AS105" s="34"/>
      <c r="AT105" s="44" t="s">
        <v>326</v>
      </c>
      <c r="AU105" s="44"/>
      <c r="AV105" s="477" t="str">
        <f t="array" ref="AV105">_xlfn.IFS(
LEFT(Tabelas!$AI105,1)="N","DN",
LEFT(Tabelas!$AI105,1)="C","DC",
LEFT(Tabelas!$AI105,1)="L","DL",
LEFT(Tabelas!$AI105,1)="A","DA",
LEFT(Tabelas!$AI105,1)="G","DG")</f>
        <v>DN</v>
      </c>
      <c r="AW105" s="34"/>
      <c r="AX105" s="34"/>
      <c r="AY105" s="34"/>
      <c r="AZ105" s="34"/>
      <c r="BA105" s="34"/>
      <c r="BB105" s="34"/>
      <c r="BC105" s="34"/>
      <c r="BD105" s="44">
        <v>30351</v>
      </c>
      <c r="BE105" s="34" t="s">
        <v>3368</v>
      </c>
      <c r="BF105" s="43" t="s">
        <v>318</v>
      </c>
      <c r="BG105" s="34" t="s">
        <v>270</v>
      </c>
      <c r="BH105" s="34" t="s">
        <v>270</v>
      </c>
      <c r="BI105" s="34" t="s">
        <v>3368</v>
      </c>
      <c r="BJ105" s="44" t="s">
        <v>320</v>
      </c>
      <c r="BK105" s="44" t="s">
        <v>5186</v>
      </c>
      <c r="BL105" s="34"/>
      <c r="BM105" s="34"/>
      <c r="BN105" s="34"/>
      <c r="BO105" s="45" t="s">
        <v>60</v>
      </c>
      <c r="BP105" s="46" t="s">
        <v>947</v>
      </c>
      <c r="BQ105" s="47">
        <v>404</v>
      </c>
      <c r="BR105" s="48" t="s">
        <v>5287</v>
      </c>
      <c r="BS105" s="49">
        <v>493</v>
      </c>
      <c r="BT105" s="48" t="s">
        <v>3984</v>
      </c>
      <c r="BU105" s="46" t="s">
        <v>5430</v>
      </c>
      <c r="BV105" s="46" t="s">
        <v>954</v>
      </c>
      <c r="BW105" s="46" t="s">
        <v>5431</v>
      </c>
      <c r="BX105" s="46" t="s">
        <v>5432</v>
      </c>
      <c r="BY105" s="46" t="s">
        <v>5433</v>
      </c>
      <c r="BZ105" s="46" t="s">
        <v>5434</v>
      </c>
      <c r="CA105" s="46" t="s">
        <v>5435</v>
      </c>
      <c r="CB105" s="46" t="s">
        <v>5436</v>
      </c>
      <c r="CC105" s="49">
        <v>493</v>
      </c>
      <c r="CD105" s="48" t="s">
        <v>3984</v>
      </c>
      <c r="CE105" s="20"/>
      <c r="CF105" s="28"/>
      <c r="CG105" s="28"/>
      <c r="CH105" s="28"/>
      <c r="CI105" s="28"/>
      <c r="CJ105" s="28"/>
      <c r="CK105" s="28"/>
      <c r="CL105" s="28"/>
      <c r="CM105" s="28"/>
      <c r="CN105" s="28"/>
      <c r="CO105" s="28"/>
      <c r="CP105" s="28"/>
      <c r="CQ105" s="28"/>
      <c r="CR105" s="28"/>
      <c r="CS105" s="28"/>
      <c r="CT105" s="28"/>
      <c r="CU105" s="28"/>
      <c r="CV105" s="28"/>
      <c r="CW105" s="28"/>
      <c r="CX105" s="20"/>
      <c r="CY105" s="519" t="s">
        <v>5437</v>
      </c>
      <c r="CZ105" s="520" t="s">
        <v>5438</v>
      </c>
      <c r="DA105" s="595" t="str">
        <f t="shared" si="5"/>
        <v>10830 - INDÚSTRIA DO CAFÉ E DO CHÁ</v>
      </c>
      <c r="EN105" s="571">
        <v>4006</v>
      </c>
      <c r="EO105" s="560" t="s">
        <v>5439</v>
      </c>
      <c r="EP105" s="560" t="s">
        <v>289</v>
      </c>
      <c r="EQ105" s="580">
        <v>338</v>
      </c>
      <c r="ER105" s="560" t="s">
        <v>2428</v>
      </c>
      <c r="ES105" s="567" t="s">
        <v>5440</v>
      </c>
      <c r="EW105" s="90" t="s">
        <v>441</v>
      </c>
      <c r="EX105" s="82" t="s">
        <v>5441</v>
      </c>
      <c r="EY105" s="80"/>
      <c r="EZ105" s="82"/>
      <c r="FA105" s="85" t="s">
        <v>519</v>
      </c>
    </row>
    <row r="106" spans="2:157">
      <c r="C106" s="214"/>
      <c r="I106" s="75"/>
      <c r="K106" s="236" t="s">
        <v>5442</v>
      </c>
      <c r="L106" s="75"/>
      <c r="M106" s="76"/>
      <c r="N106" s="76"/>
      <c r="O106" s="67"/>
      <c r="P106" s="488">
        <f t="shared" si="4"/>
        <v>44823</v>
      </c>
      <c r="Q106" s="481">
        <f t="shared" si="2"/>
        <v>38</v>
      </c>
      <c r="R106" s="489">
        <v>43884</v>
      </c>
      <c r="S106" s="500">
        <v>45023</v>
      </c>
      <c r="T106" s="497"/>
      <c r="U106" s="498"/>
      <c r="V106" s="43">
        <v>102</v>
      </c>
      <c r="W106" s="34" t="s">
        <v>628</v>
      </c>
      <c r="X106" s="44">
        <v>30312</v>
      </c>
      <c r="Y106" s="34" t="s">
        <v>378</v>
      </c>
      <c r="Z106" s="43" t="s">
        <v>318</v>
      </c>
      <c r="AA106" s="34" t="s">
        <v>270</v>
      </c>
      <c r="AB106" s="34" t="s">
        <v>270</v>
      </c>
      <c r="AC106" s="34" t="s">
        <v>378</v>
      </c>
      <c r="AD106" s="44" t="s">
        <v>320</v>
      </c>
      <c r="AE106" s="44" t="s">
        <v>5186</v>
      </c>
      <c r="AF106" s="43">
        <v>102</v>
      </c>
      <c r="AG106" s="34" t="s">
        <v>628</v>
      </c>
      <c r="AH106" s="34" t="s">
        <v>627</v>
      </c>
      <c r="AI106" s="43" t="s">
        <v>629</v>
      </c>
      <c r="AJ106" s="44" t="s">
        <v>630</v>
      </c>
      <c r="AK106" s="261">
        <v>4700224</v>
      </c>
      <c r="AL106" s="44" t="s">
        <v>270</v>
      </c>
      <c r="AM106" s="44" t="s">
        <v>634</v>
      </c>
      <c r="AN106" s="262">
        <v>253469750</v>
      </c>
      <c r="AO106" s="34"/>
      <c r="AP106" s="34"/>
      <c r="AQ106" s="34"/>
      <c r="AR106" s="34"/>
      <c r="AS106" s="34"/>
      <c r="AT106" s="44" t="s">
        <v>326</v>
      </c>
      <c r="AU106" s="44"/>
      <c r="AV106" s="477" t="str">
        <f t="array" ref="AV106">_xlfn.IFS(
LEFT(Tabelas!$AI106,1)="N","DN",
LEFT(Tabelas!$AI106,1)="C","DC",
LEFT(Tabelas!$AI106,1)="L","DL",
LEFT(Tabelas!$AI106,1)="A","DA",
LEFT(Tabelas!$AI106,1)="G","DG")</f>
        <v>DN</v>
      </c>
      <c r="AW106" s="34"/>
      <c r="AX106" s="34"/>
      <c r="AY106" s="34"/>
      <c r="AZ106" s="34"/>
      <c r="BA106" s="34"/>
      <c r="BB106" s="34"/>
      <c r="BC106" s="34"/>
      <c r="BD106" s="44">
        <v>30312</v>
      </c>
      <c r="BE106" s="34" t="s">
        <v>378</v>
      </c>
      <c r="BF106" s="43" t="s">
        <v>318</v>
      </c>
      <c r="BG106" s="34" t="s">
        <v>270</v>
      </c>
      <c r="BH106" s="34" t="s">
        <v>270</v>
      </c>
      <c r="BI106" s="34" t="s">
        <v>378</v>
      </c>
      <c r="BJ106" s="44" t="s">
        <v>320</v>
      </c>
      <c r="BK106" s="44" t="s">
        <v>5186</v>
      </c>
      <c r="BL106" s="34"/>
      <c r="BM106" s="34"/>
      <c r="BN106" s="34"/>
      <c r="BO106" s="57" t="s">
        <v>60</v>
      </c>
      <c r="BP106" s="58" t="s">
        <v>947</v>
      </c>
      <c r="BQ106" s="59">
        <v>402</v>
      </c>
      <c r="BR106" s="60" t="s">
        <v>5335</v>
      </c>
      <c r="BS106" s="61">
        <v>495</v>
      </c>
      <c r="BT106" s="60" t="s">
        <v>3230</v>
      </c>
      <c r="BU106" s="58" t="s">
        <v>5443</v>
      </c>
      <c r="BV106" s="58" t="s">
        <v>5337</v>
      </c>
      <c r="BW106" s="58" t="s">
        <v>5444</v>
      </c>
      <c r="BX106" s="58" t="s">
        <v>5352</v>
      </c>
      <c r="BY106" s="58" t="s">
        <v>5445</v>
      </c>
      <c r="BZ106" s="58" t="s">
        <v>274</v>
      </c>
      <c r="CA106" s="58" t="s">
        <v>5446</v>
      </c>
      <c r="CB106" s="58" t="s">
        <v>5447</v>
      </c>
      <c r="CC106" s="61">
        <v>495</v>
      </c>
      <c r="CD106" s="60" t="s">
        <v>3230</v>
      </c>
      <c r="CE106" s="20"/>
      <c r="CF106" s="28"/>
      <c r="CG106" s="28"/>
      <c r="CH106" s="28"/>
      <c r="CI106" s="28"/>
      <c r="CJ106" s="28"/>
      <c r="CK106" s="28"/>
      <c r="CL106" s="28"/>
      <c r="CM106" s="28"/>
      <c r="CN106" s="28"/>
      <c r="CO106" s="28"/>
      <c r="CP106" s="28"/>
      <c r="CQ106" s="28"/>
      <c r="CR106" s="28"/>
      <c r="CS106" s="28"/>
      <c r="CT106" s="28"/>
      <c r="CU106" s="28"/>
      <c r="CV106" s="28"/>
      <c r="CW106" s="28"/>
      <c r="CX106" s="20"/>
      <c r="CY106" s="519" t="s">
        <v>5448</v>
      </c>
      <c r="CZ106" s="520" t="s">
        <v>5449</v>
      </c>
      <c r="DA106" s="595" t="str">
        <f t="shared" si="5"/>
        <v>10840 - FABRICAÇÃO DE CONDIMENTOS E TEMPEROS</v>
      </c>
      <c r="EN106" s="571">
        <v>4049</v>
      </c>
      <c r="EO106" s="560" t="s">
        <v>5450</v>
      </c>
      <c r="EP106" s="560" t="s">
        <v>289</v>
      </c>
      <c r="EQ106" s="580">
        <v>332</v>
      </c>
      <c r="ER106" s="560" t="s">
        <v>4896</v>
      </c>
      <c r="ES106" s="567" t="s">
        <v>5451</v>
      </c>
      <c r="EW106" s="90" t="s">
        <v>442</v>
      </c>
      <c r="EX106" s="82" t="s">
        <v>5452</v>
      </c>
      <c r="EY106" s="80"/>
      <c r="EZ106" s="82"/>
      <c r="FA106" s="85" t="s">
        <v>395</v>
      </c>
    </row>
    <row r="107" spans="2:157">
      <c r="B107" s="227"/>
      <c r="C107" s="214"/>
      <c r="I107" s="75"/>
      <c r="K107" s="236" t="s">
        <v>5453</v>
      </c>
      <c r="L107" s="75"/>
      <c r="M107" s="76"/>
      <c r="N107" s="76"/>
      <c r="O107" s="67"/>
      <c r="P107" s="488">
        <f t="shared" si="4"/>
        <v>44830</v>
      </c>
      <c r="Q107" s="481">
        <f t="shared" si="2"/>
        <v>39</v>
      </c>
      <c r="R107" s="489">
        <v>43885</v>
      </c>
      <c r="S107" s="500">
        <v>45041</v>
      </c>
      <c r="T107" s="497"/>
      <c r="U107" s="498"/>
      <c r="V107" s="43">
        <v>102</v>
      </c>
      <c r="W107" s="34" t="s">
        <v>628</v>
      </c>
      <c r="X107" s="44">
        <v>30313</v>
      </c>
      <c r="Y107" s="34" t="s">
        <v>1551</v>
      </c>
      <c r="Z107" s="43" t="s">
        <v>318</v>
      </c>
      <c r="AA107" s="34" t="s">
        <v>270</v>
      </c>
      <c r="AB107" s="34" t="s">
        <v>270</v>
      </c>
      <c r="AC107" s="34" t="s">
        <v>1551</v>
      </c>
      <c r="AD107" s="44" t="s">
        <v>320</v>
      </c>
      <c r="AE107" s="44" t="s">
        <v>5186</v>
      </c>
      <c r="AF107" s="43">
        <v>102</v>
      </c>
      <c r="AG107" s="34" t="s">
        <v>628</v>
      </c>
      <c r="AH107" s="34" t="s">
        <v>627</v>
      </c>
      <c r="AI107" s="43" t="s">
        <v>629</v>
      </c>
      <c r="AJ107" s="44" t="s">
        <v>630</v>
      </c>
      <c r="AK107" s="261">
        <v>4700224</v>
      </c>
      <c r="AL107" s="44" t="s">
        <v>270</v>
      </c>
      <c r="AM107" s="44" t="s">
        <v>634</v>
      </c>
      <c r="AN107" s="262">
        <v>253469750</v>
      </c>
      <c r="AO107" s="34"/>
      <c r="AP107" s="34"/>
      <c r="AQ107" s="34"/>
      <c r="AR107" s="34"/>
      <c r="AS107" s="34"/>
      <c r="AT107" s="44" t="s">
        <v>326</v>
      </c>
      <c r="AU107" s="44"/>
      <c r="AV107" s="477" t="str">
        <f t="array" ref="AV107">_xlfn.IFS(
LEFT(Tabelas!$AI107,1)="N","DN",
LEFT(Tabelas!$AI107,1)="C","DC",
LEFT(Tabelas!$AI107,1)="L","DL",
LEFT(Tabelas!$AI107,1)="A","DA",
LEFT(Tabelas!$AI107,1)="G","DG")</f>
        <v>DN</v>
      </c>
      <c r="AW107" s="34"/>
      <c r="AX107" s="34"/>
      <c r="AY107" s="34"/>
      <c r="AZ107" s="34"/>
      <c r="BA107" s="34"/>
      <c r="BB107" s="34"/>
      <c r="BC107" s="34"/>
      <c r="BD107" s="44">
        <v>30313</v>
      </c>
      <c r="BE107" s="34" t="s">
        <v>1551</v>
      </c>
      <c r="BF107" s="43" t="s">
        <v>318</v>
      </c>
      <c r="BG107" s="34" t="s">
        <v>270</v>
      </c>
      <c r="BH107" s="34" t="s">
        <v>270</v>
      </c>
      <c r="BI107" s="34" t="s">
        <v>1551</v>
      </c>
      <c r="BJ107" s="44" t="s">
        <v>320</v>
      </c>
      <c r="BK107" s="44" t="s">
        <v>5186</v>
      </c>
      <c r="BL107" s="34"/>
      <c r="BM107" s="34"/>
      <c r="BN107" s="34"/>
      <c r="BO107" s="57" t="s">
        <v>60</v>
      </c>
      <c r="BP107" s="58" t="s">
        <v>947</v>
      </c>
      <c r="BQ107" s="59">
        <v>403</v>
      </c>
      <c r="BR107" s="60" t="s">
        <v>5308</v>
      </c>
      <c r="BS107" s="61">
        <v>496</v>
      </c>
      <c r="BT107" s="60" t="s">
        <v>3577</v>
      </c>
      <c r="BU107" s="58" t="s">
        <v>5454</v>
      </c>
      <c r="BV107" s="58" t="s">
        <v>5310</v>
      </c>
      <c r="BW107" s="58" t="s">
        <v>5455</v>
      </c>
      <c r="BX107" s="58" t="s">
        <v>5324</v>
      </c>
      <c r="BY107" s="58" t="s">
        <v>5456</v>
      </c>
      <c r="BZ107" s="58" t="s">
        <v>279</v>
      </c>
      <c r="CA107" s="58" t="s">
        <v>5457</v>
      </c>
      <c r="CB107" s="58" t="s">
        <v>5458</v>
      </c>
      <c r="CC107" s="61">
        <v>496</v>
      </c>
      <c r="CD107" s="60" t="s">
        <v>3577</v>
      </c>
      <c r="CE107" s="20"/>
      <c r="CF107" s="28"/>
      <c r="CG107" s="28"/>
      <c r="CH107" s="28"/>
      <c r="CI107" s="28"/>
      <c r="CJ107" s="28"/>
      <c r="CK107" s="28"/>
      <c r="CL107" s="28"/>
      <c r="CM107" s="28"/>
      <c r="CN107" s="28"/>
      <c r="CO107" s="28"/>
      <c r="CP107" s="28"/>
      <c r="CQ107" s="28"/>
      <c r="CR107" s="28"/>
      <c r="CS107" s="28"/>
      <c r="CT107" s="28"/>
      <c r="CU107" s="28"/>
      <c r="CV107" s="28"/>
      <c r="CW107" s="28"/>
      <c r="CX107" s="20"/>
      <c r="CY107" s="519" t="s">
        <v>5459</v>
      </c>
      <c r="CZ107" s="520" t="s">
        <v>5460</v>
      </c>
      <c r="DA107" s="595" t="str">
        <f t="shared" si="5"/>
        <v>10850 - FABRICAÇÃO DE REFEIÇÕES E PRATOS PRÉ-COZINHADOS</v>
      </c>
      <c r="EN107" s="572">
        <v>4057</v>
      </c>
      <c r="EO107" s="561" t="s">
        <v>5461</v>
      </c>
      <c r="EP107" s="561" t="s">
        <v>289</v>
      </c>
      <c r="EQ107" s="576">
        <v>332</v>
      </c>
      <c r="ER107" s="561" t="s">
        <v>4896</v>
      </c>
      <c r="ES107" s="568" t="s">
        <v>5462</v>
      </c>
      <c r="EW107" s="90" t="s">
        <v>443</v>
      </c>
      <c r="EX107" s="82" t="s">
        <v>5463</v>
      </c>
      <c r="EY107" s="80"/>
      <c r="EZ107" s="82"/>
      <c r="FA107" s="85" t="s">
        <v>520</v>
      </c>
    </row>
    <row r="108" spans="2:157" ht="15">
      <c r="B108" s="227"/>
      <c r="C108" s="214"/>
      <c r="I108" s="75"/>
      <c r="K108" s="236" t="s">
        <v>5464</v>
      </c>
      <c r="L108" s="75"/>
      <c r="M108" s="76"/>
      <c r="N108" s="76"/>
      <c r="O108" s="67"/>
      <c r="P108" s="494">
        <f t="shared" si="4"/>
        <v>44837</v>
      </c>
      <c r="Q108" s="482">
        <f t="shared" si="2"/>
        <v>40</v>
      </c>
      <c r="R108" s="489">
        <v>43886</v>
      </c>
      <c r="S108" s="500">
        <v>45047</v>
      </c>
      <c r="T108" s="497"/>
      <c r="U108" s="498"/>
      <c r="V108" s="43">
        <v>102</v>
      </c>
      <c r="W108" s="34" t="s">
        <v>628</v>
      </c>
      <c r="X108" s="44">
        <v>30315</v>
      </c>
      <c r="Y108" s="34" t="s">
        <v>1823</v>
      </c>
      <c r="Z108" s="43" t="s">
        <v>318</v>
      </c>
      <c r="AA108" s="34" t="s">
        <v>270</v>
      </c>
      <c r="AB108" s="34" t="s">
        <v>270</v>
      </c>
      <c r="AC108" s="34" t="s">
        <v>1823</v>
      </c>
      <c r="AD108" s="44" t="s">
        <v>320</v>
      </c>
      <c r="AE108" s="44" t="s">
        <v>5186</v>
      </c>
      <c r="AF108" s="43">
        <v>102</v>
      </c>
      <c r="AG108" s="34" t="s">
        <v>628</v>
      </c>
      <c r="AH108" s="34" t="s">
        <v>627</v>
      </c>
      <c r="AI108" s="43" t="s">
        <v>629</v>
      </c>
      <c r="AJ108" s="44" t="s">
        <v>630</v>
      </c>
      <c r="AK108" s="261">
        <v>4700224</v>
      </c>
      <c r="AL108" s="44" t="s">
        <v>270</v>
      </c>
      <c r="AM108" s="44" t="s">
        <v>634</v>
      </c>
      <c r="AN108" s="262">
        <v>253469750</v>
      </c>
      <c r="AO108" s="34"/>
      <c r="AP108" s="34"/>
      <c r="AQ108" s="34"/>
      <c r="AR108" s="34"/>
      <c r="AS108" s="34"/>
      <c r="AT108" s="44" t="s">
        <v>326</v>
      </c>
      <c r="AU108" s="44"/>
      <c r="AV108" s="477" t="str">
        <f t="array" ref="AV108">_xlfn.IFS(
LEFT(Tabelas!$AI108,1)="N","DN",
LEFT(Tabelas!$AI108,1)="C","DC",
LEFT(Tabelas!$AI108,1)="L","DL",
LEFT(Tabelas!$AI108,1)="A","DA",
LEFT(Tabelas!$AI108,1)="G","DG")</f>
        <v>DN</v>
      </c>
      <c r="AW108" s="34"/>
      <c r="AX108" s="34"/>
      <c r="AY108" s="34"/>
      <c r="AZ108" s="34"/>
      <c r="BA108" s="34"/>
      <c r="BB108" s="34"/>
      <c r="BC108" s="34"/>
      <c r="BD108" s="44">
        <v>30315</v>
      </c>
      <c r="BE108" s="34" t="s">
        <v>1823</v>
      </c>
      <c r="BF108" s="43" t="s">
        <v>318</v>
      </c>
      <c r="BG108" s="34" t="s">
        <v>270</v>
      </c>
      <c r="BH108" s="34" t="s">
        <v>270</v>
      </c>
      <c r="BI108" s="34" t="s">
        <v>1823</v>
      </c>
      <c r="BJ108" s="44" t="s">
        <v>320</v>
      </c>
      <c r="BK108" s="44" t="s">
        <v>5186</v>
      </c>
      <c r="BL108" s="34"/>
      <c r="BM108" s="34"/>
      <c r="BN108" s="34"/>
      <c r="BO108" s="45" t="s">
        <v>60</v>
      </c>
      <c r="BP108" s="46" t="s">
        <v>947</v>
      </c>
      <c r="BQ108" s="47">
        <v>401</v>
      </c>
      <c r="BR108" s="48" t="s">
        <v>5363</v>
      </c>
      <c r="BS108" s="49">
        <v>497</v>
      </c>
      <c r="BT108" s="48" t="s">
        <v>2397</v>
      </c>
      <c r="BU108" s="46" t="s">
        <v>5465</v>
      </c>
      <c r="BV108" s="46" t="s">
        <v>5365</v>
      </c>
      <c r="BW108" s="46" t="s">
        <v>5466</v>
      </c>
      <c r="BX108" s="46" t="s">
        <v>5367</v>
      </c>
      <c r="BY108" s="46" t="s">
        <v>5467</v>
      </c>
      <c r="BZ108" s="46" t="s">
        <v>2439</v>
      </c>
      <c r="CA108" s="46" t="s">
        <v>5468</v>
      </c>
      <c r="CB108" s="46" t="s">
        <v>5469</v>
      </c>
      <c r="CC108" s="49">
        <v>497</v>
      </c>
      <c r="CD108" s="48" t="s">
        <v>2397</v>
      </c>
      <c r="CE108" s="20"/>
      <c r="CF108" s="28"/>
      <c r="CG108" s="28"/>
      <c r="CH108" s="28"/>
      <c r="CI108" s="28"/>
      <c r="CJ108" s="28"/>
      <c r="CK108" s="28"/>
      <c r="CL108" s="28"/>
      <c r="CM108" s="28"/>
      <c r="CN108" s="28"/>
      <c r="CO108" s="28"/>
      <c r="CP108" s="28"/>
      <c r="CQ108" s="28"/>
      <c r="CR108" s="28"/>
      <c r="CS108" s="28"/>
      <c r="CT108" s="28"/>
      <c r="CU108" s="28"/>
      <c r="CV108" s="28"/>
      <c r="CW108" s="28"/>
      <c r="CX108" s="20"/>
      <c r="CY108" s="519" t="s">
        <v>5470</v>
      </c>
      <c r="CZ108" s="520" t="s">
        <v>5471</v>
      </c>
      <c r="DA108" s="595" t="str">
        <f t="shared" si="5"/>
        <v>10860 - FABRICAÇÃO DE ALIMENTOS HOMOGENEIZADOS E DIETÉTICOS.</v>
      </c>
      <c r="EN108" s="571">
        <v>4090</v>
      </c>
      <c r="EO108" s="560" t="s">
        <v>5472</v>
      </c>
      <c r="EP108" s="560" t="s">
        <v>289</v>
      </c>
      <c r="EQ108" s="580">
        <v>332</v>
      </c>
      <c r="ER108" s="560" t="s">
        <v>4896</v>
      </c>
      <c r="ES108" s="567" t="s">
        <v>5473</v>
      </c>
      <c r="EW108" s="90" t="s">
        <v>444</v>
      </c>
      <c r="EX108" s="82" t="s">
        <v>5474</v>
      </c>
      <c r="EY108" s="80"/>
      <c r="EZ108" s="82"/>
      <c r="FA108" s="85" t="s">
        <v>552</v>
      </c>
    </row>
    <row r="109" spans="2:157">
      <c r="B109" s="227"/>
      <c r="C109" s="214"/>
      <c r="I109" s="75"/>
      <c r="K109" s="236" t="s">
        <v>5475</v>
      </c>
      <c r="L109" s="75"/>
      <c r="M109" s="76"/>
      <c r="N109" s="76"/>
      <c r="O109" s="67"/>
      <c r="P109" s="488">
        <f t="shared" si="4"/>
        <v>44844</v>
      </c>
      <c r="Q109" s="481">
        <f t="shared" si="2"/>
        <v>41</v>
      </c>
      <c r="R109" s="489">
        <v>43887</v>
      </c>
      <c r="S109" s="500">
        <v>45085</v>
      </c>
      <c r="T109" s="497"/>
      <c r="U109" s="498"/>
      <c r="V109" s="43">
        <v>102</v>
      </c>
      <c r="W109" s="34" t="s">
        <v>628</v>
      </c>
      <c r="X109" s="44">
        <v>30319</v>
      </c>
      <c r="Y109" s="34" t="s">
        <v>2060</v>
      </c>
      <c r="Z109" s="43" t="s">
        <v>318</v>
      </c>
      <c r="AA109" s="34" t="s">
        <v>270</v>
      </c>
      <c r="AB109" s="34" t="s">
        <v>270</v>
      </c>
      <c r="AC109" s="34" t="s">
        <v>2060</v>
      </c>
      <c r="AD109" s="44" t="s">
        <v>320</v>
      </c>
      <c r="AE109" s="44" t="s">
        <v>5186</v>
      </c>
      <c r="AF109" s="43">
        <v>102</v>
      </c>
      <c r="AG109" s="34" t="s">
        <v>628</v>
      </c>
      <c r="AH109" s="34" t="s">
        <v>627</v>
      </c>
      <c r="AI109" s="43" t="s">
        <v>629</v>
      </c>
      <c r="AJ109" s="44" t="s">
        <v>630</v>
      </c>
      <c r="AK109" s="261">
        <v>4700224</v>
      </c>
      <c r="AL109" s="44" t="s">
        <v>270</v>
      </c>
      <c r="AM109" s="44" t="s">
        <v>634</v>
      </c>
      <c r="AN109" s="262">
        <v>253469750</v>
      </c>
      <c r="AO109" s="34"/>
      <c r="AP109" s="34"/>
      <c r="AQ109" s="34"/>
      <c r="AR109" s="34"/>
      <c r="AS109" s="34"/>
      <c r="AT109" s="44" t="s">
        <v>326</v>
      </c>
      <c r="AU109" s="44"/>
      <c r="AV109" s="477" t="str">
        <f t="array" ref="AV109">_xlfn.IFS(
LEFT(Tabelas!$AI109,1)="N","DN",
LEFT(Tabelas!$AI109,1)="C","DC",
LEFT(Tabelas!$AI109,1)="L","DL",
LEFT(Tabelas!$AI109,1)="A","DA",
LEFT(Tabelas!$AI109,1)="G","DG")</f>
        <v>DN</v>
      </c>
      <c r="AW109" s="34"/>
      <c r="AX109" s="34"/>
      <c r="AY109" s="34"/>
      <c r="AZ109" s="34"/>
      <c r="BA109" s="34"/>
      <c r="BB109" s="34"/>
      <c r="BC109" s="34"/>
      <c r="BD109" s="44">
        <v>30319</v>
      </c>
      <c r="BE109" s="34" t="s">
        <v>2060</v>
      </c>
      <c r="BF109" s="43" t="s">
        <v>318</v>
      </c>
      <c r="BG109" s="34" t="s">
        <v>270</v>
      </c>
      <c r="BH109" s="34" t="s">
        <v>270</v>
      </c>
      <c r="BI109" s="34" t="s">
        <v>2060</v>
      </c>
      <c r="BJ109" s="44" t="s">
        <v>320</v>
      </c>
      <c r="BK109" s="44" t="s">
        <v>5186</v>
      </c>
      <c r="BL109" s="34"/>
      <c r="BM109" s="34"/>
      <c r="BN109" s="34"/>
      <c r="BO109" s="57" t="s">
        <v>60</v>
      </c>
      <c r="BP109" s="58" t="s">
        <v>947</v>
      </c>
      <c r="BQ109" s="59">
        <v>401</v>
      </c>
      <c r="BR109" s="60" t="s">
        <v>5363</v>
      </c>
      <c r="BS109" s="61">
        <v>499</v>
      </c>
      <c r="BT109" s="60" t="s">
        <v>1763</v>
      </c>
      <c r="BU109" s="58" t="s">
        <v>5476</v>
      </c>
      <c r="BV109" s="58" t="s">
        <v>5365</v>
      </c>
      <c r="BW109" s="58" t="s">
        <v>5477</v>
      </c>
      <c r="BX109" s="58" t="s">
        <v>5478</v>
      </c>
      <c r="BY109" s="58" t="s">
        <v>5479</v>
      </c>
      <c r="BZ109" s="58" t="s">
        <v>332</v>
      </c>
      <c r="CA109" s="58" t="s">
        <v>5480</v>
      </c>
      <c r="CB109" s="58" t="s">
        <v>5481</v>
      </c>
      <c r="CC109" s="61">
        <v>499</v>
      </c>
      <c r="CD109" s="60" t="s">
        <v>1763</v>
      </c>
      <c r="CE109" s="20"/>
      <c r="CF109" s="28"/>
      <c r="CG109" s="28"/>
      <c r="CH109" s="28"/>
      <c r="CI109" s="28"/>
      <c r="CJ109" s="28"/>
      <c r="CK109" s="28"/>
      <c r="CL109" s="28"/>
      <c r="CM109" s="28"/>
      <c r="CN109" s="28"/>
      <c r="CO109" s="28"/>
      <c r="CP109" s="28"/>
      <c r="CQ109" s="28"/>
      <c r="CR109" s="28"/>
      <c r="CS109" s="28"/>
      <c r="CT109" s="28"/>
      <c r="CU109" s="28"/>
      <c r="CV109" s="28"/>
      <c r="CW109" s="28"/>
      <c r="CX109" s="20"/>
      <c r="CY109" s="519" t="s">
        <v>5482</v>
      </c>
      <c r="CZ109" s="520" t="s">
        <v>5483</v>
      </c>
      <c r="DA109" s="595" t="str">
        <f t="shared" si="5"/>
        <v>10891 - FABRICAÇÃO DE FERMENTOS, LEVEDURAS E ADJUVANTES PARA PANIFICAÇÃO E PASTELARIA</v>
      </c>
      <c r="EN109" s="571">
        <v>4111</v>
      </c>
      <c r="EO109" s="560" t="s">
        <v>5484</v>
      </c>
      <c r="EP109" s="560" t="s">
        <v>289</v>
      </c>
      <c r="EQ109" s="580">
        <v>332</v>
      </c>
      <c r="ER109" s="560" t="s">
        <v>4896</v>
      </c>
      <c r="ES109" s="567" t="s">
        <v>5485</v>
      </c>
      <c r="EW109" s="90" t="s">
        <v>445</v>
      </c>
      <c r="EX109" s="82" t="s">
        <v>5486</v>
      </c>
      <c r="EY109" s="80"/>
      <c r="EZ109" s="82"/>
      <c r="FA109" s="85" t="s">
        <v>378</v>
      </c>
    </row>
    <row r="110" spans="2:157">
      <c r="B110" s="233"/>
      <c r="C110" s="214"/>
      <c r="I110" s="75"/>
      <c r="K110" s="236" t="s">
        <v>5487</v>
      </c>
      <c r="L110" s="75"/>
      <c r="M110" s="76"/>
      <c r="N110" s="76"/>
      <c r="O110" s="67"/>
      <c r="P110" s="488">
        <f t="shared" si="4"/>
        <v>44851</v>
      </c>
      <c r="Q110" s="481">
        <f t="shared" si="2"/>
        <v>42</v>
      </c>
      <c r="R110" s="489">
        <v>43888</v>
      </c>
      <c r="S110" s="500">
        <v>45087</v>
      </c>
      <c r="T110" s="497"/>
      <c r="U110" s="498"/>
      <c r="V110" s="43">
        <v>102</v>
      </c>
      <c r="W110" s="34" t="s">
        <v>628</v>
      </c>
      <c r="X110" s="44">
        <v>30322</v>
      </c>
      <c r="Y110" s="34" t="s">
        <v>1036</v>
      </c>
      <c r="Z110" s="43" t="s">
        <v>318</v>
      </c>
      <c r="AA110" s="34" t="s">
        <v>270</v>
      </c>
      <c r="AB110" s="34" t="s">
        <v>270</v>
      </c>
      <c r="AC110" s="34" t="s">
        <v>1036</v>
      </c>
      <c r="AD110" s="44" t="s">
        <v>320</v>
      </c>
      <c r="AE110" s="44" t="s">
        <v>5186</v>
      </c>
      <c r="AF110" s="43">
        <v>102</v>
      </c>
      <c r="AG110" s="34" t="s">
        <v>628</v>
      </c>
      <c r="AH110" s="34" t="s">
        <v>627</v>
      </c>
      <c r="AI110" s="43" t="s">
        <v>629</v>
      </c>
      <c r="AJ110" s="44" t="s">
        <v>630</v>
      </c>
      <c r="AK110" s="261">
        <v>4700224</v>
      </c>
      <c r="AL110" s="44" t="s">
        <v>270</v>
      </c>
      <c r="AM110" s="44" t="s">
        <v>634</v>
      </c>
      <c r="AN110" s="262">
        <v>253469750</v>
      </c>
      <c r="AO110" s="34"/>
      <c r="AP110" s="34"/>
      <c r="AQ110" s="34"/>
      <c r="AR110" s="34"/>
      <c r="AS110" s="34"/>
      <c r="AT110" s="44" t="s">
        <v>326</v>
      </c>
      <c r="AU110" s="44"/>
      <c r="AV110" s="477" t="str">
        <f t="array" ref="AV110">_xlfn.IFS(
LEFT(Tabelas!$AI110,1)="N","DN",
LEFT(Tabelas!$AI110,1)="C","DC",
LEFT(Tabelas!$AI110,1)="L","DL",
LEFT(Tabelas!$AI110,1)="A","DA",
LEFT(Tabelas!$AI110,1)="G","DG")</f>
        <v>DN</v>
      </c>
      <c r="AW110" s="34"/>
      <c r="AX110" s="34"/>
      <c r="AY110" s="34"/>
      <c r="AZ110" s="34"/>
      <c r="BA110" s="34"/>
      <c r="BB110" s="34"/>
      <c r="BC110" s="34"/>
      <c r="BD110" s="44">
        <v>30322</v>
      </c>
      <c r="BE110" s="34" t="s">
        <v>1036</v>
      </c>
      <c r="BF110" s="43" t="s">
        <v>318</v>
      </c>
      <c r="BG110" s="34" t="s">
        <v>270</v>
      </c>
      <c r="BH110" s="34" t="s">
        <v>270</v>
      </c>
      <c r="BI110" s="34" t="s">
        <v>1036</v>
      </c>
      <c r="BJ110" s="44" t="s">
        <v>320</v>
      </c>
      <c r="BK110" s="44" t="s">
        <v>5186</v>
      </c>
      <c r="BL110" s="34"/>
      <c r="BM110" s="34"/>
      <c r="BN110" s="34"/>
      <c r="BO110" s="57" t="s">
        <v>5488</v>
      </c>
      <c r="BP110" s="58" t="s">
        <v>370</v>
      </c>
      <c r="BQ110" s="59">
        <v>501</v>
      </c>
      <c r="BR110" s="60" t="s">
        <v>5489</v>
      </c>
      <c r="BS110" s="61">
        <v>555</v>
      </c>
      <c r="BT110" s="60" t="s">
        <v>5490</v>
      </c>
      <c r="BU110" s="58" t="s">
        <v>371</v>
      </c>
      <c r="BV110" s="58" t="s">
        <v>5491</v>
      </c>
      <c r="BW110" s="58" t="s">
        <v>5492</v>
      </c>
      <c r="BX110" s="58" t="s">
        <v>5493</v>
      </c>
      <c r="BY110" s="58" t="s">
        <v>5494</v>
      </c>
      <c r="BZ110" s="58" t="s">
        <v>275</v>
      </c>
      <c r="CA110" s="58" t="s">
        <v>5495</v>
      </c>
      <c r="CB110" s="58" t="s">
        <v>5496</v>
      </c>
      <c r="CC110" s="61">
        <v>555</v>
      </c>
      <c r="CD110" s="60" t="s">
        <v>5490</v>
      </c>
      <c r="CE110" s="20"/>
      <c r="CF110" s="28"/>
      <c r="CG110" s="28"/>
      <c r="CH110" s="28"/>
      <c r="CI110" s="28"/>
      <c r="CJ110" s="28"/>
      <c r="CK110" s="28"/>
      <c r="CL110" s="28"/>
      <c r="CM110" s="28"/>
      <c r="CN110" s="28"/>
      <c r="CO110" s="28"/>
      <c r="CP110" s="28"/>
      <c r="CQ110" s="28"/>
      <c r="CR110" s="28"/>
      <c r="CS110" s="28"/>
      <c r="CT110" s="28"/>
      <c r="CU110" s="28"/>
      <c r="CV110" s="28"/>
      <c r="CW110" s="28"/>
      <c r="CX110" s="20"/>
      <c r="CY110" s="519" t="s">
        <v>5497</v>
      </c>
      <c r="CZ110" s="520" t="s">
        <v>5498</v>
      </c>
      <c r="DA110" s="595" t="str">
        <f t="shared" si="5"/>
        <v>10892 - FABRICAÇÃO DE CALDOS, SOPAS E SOBREMESAS</v>
      </c>
      <c r="EN110" s="571">
        <v>4260</v>
      </c>
      <c r="EO110" s="560" t="s">
        <v>5499</v>
      </c>
      <c r="EP110" s="560" t="s">
        <v>289</v>
      </c>
      <c r="EQ110" s="580">
        <v>300</v>
      </c>
      <c r="ER110" s="560" t="s">
        <v>4916</v>
      </c>
      <c r="ES110" s="567" t="s">
        <v>5500</v>
      </c>
      <c r="EW110" s="90" t="s">
        <v>446</v>
      </c>
      <c r="EX110" s="82" t="s">
        <v>5501</v>
      </c>
      <c r="EY110" s="80"/>
      <c r="EZ110" s="82"/>
      <c r="FA110" s="85" t="s">
        <v>406</v>
      </c>
    </row>
    <row r="111" spans="2:157">
      <c r="B111" s="233"/>
      <c r="C111" s="214"/>
      <c r="I111" s="75"/>
      <c r="K111" s="236" t="s">
        <v>5502</v>
      </c>
      <c r="L111" s="75"/>
      <c r="M111" s="76"/>
      <c r="N111" s="76"/>
      <c r="O111" s="67"/>
      <c r="P111" s="488">
        <f t="shared" si="4"/>
        <v>44858</v>
      </c>
      <c r="Q111" s="481">
        <f t="shared" si="2"/>
        <v>43</v>
      </c>
      <c r="R111" s="489">
        <v>43889</v>
      </c>
      <c r="S111" s="500">
        <v>45153</v>
      </c>
      <c r="T111" s="497"/>
      <c r="U111" s="498"/>
      <c r="V111" s="43">
        <v>102</v>
      </c>
      <c r="W111" s="34" t="s">
        <v>628</v>
      </c>
      <c r="X111" s="44">
        <v>30325</v>
      </c>
      <c r="Y111" s="34" t="s">
        <v>2444</v>
      </c>
      <c r="Z111" s="43" t="s">
        <v>318</v>
      </c>
      <c r="AA111" s="34" t="s">
        <v>270</v>
      </c>
      <c r="AB111" s="34" t="s">
        <v>270</v>
      </c>
      <c r="AC111" s="34" t="s">
        <v>2444</v>
      </c>
      <c r="AD111" s="44" t="s">
        <v>320</v>
      </c>
      <c r="AE111" s="44" t="s">
        <v>5186</v>
      </c>
      <c r="AF111" s="43">
        <v>102</v>
      </c>
      <c r="AG111" s="34" t="s">
        <v>628</v>
      </c>
      <c r="AH111" s="34" t="s">
        <v>627</v>
      </c>
      <c r="AI111" s="43" t="s">
        <v>629</v>
      </c>
      <c r="AJ111" s="44" t="s">
        <v>630</v>
      </c>
      <c r="AK111" s="261">
        <v>4700224</v>
      </c>
      <c r="AL111" s="44" t="s">
        <v>270</v>
      </c>
      <c r="AM111" s="44" t="s">
        <v>634</v>
      </c>
      <c r="AN111" s="262">
        <v>253469750</v>
      </c>
      <c r="AO111" s="34"/>
      <c r="AP111" s="34"/>
      <c r="AQ111" s="34"/>
      <c r="AR111" s="34"/>
      <c r="AS111" s="34"/>
      <c r="AT111" s="44" t="s">
        <v>326</v>
      </c>
      <c r="AU111" s="44"/>
      <c r="AV111" s="477" t="str">
        <f t="array" ref="AV111">_xlfn.IFS(
LEFT(Tabelas!$AI111,1)="N","DN",
LEFT(Tabelas!$AI111,1)="C","DC",
LEFT(Tabelas!$AI111,1)="L","DL",
LEFT(Tabelas!$AI111,1)="A","DA",
LEFT(Tabelas!$AI111,1)="G","DG")</f>
        <v>DN</v>
      </c>
      <c r="AW111" s="34"/>
      <c r="AX111" s="34"/>
      <c r="AY111" s="34"/>
      <c r="AZ111" s="34"/>
      <c r="BA111" s="34"/>
      <c r="BB111" s="34"/>
      <c r="BC111" s="34"/>
      <c r="BD111" s="44">
        <v>30325</v>
      </c>
      <c r="BE111" s="34" t="s">
        <v>2444</v>
      </c>
      <c r="BF111" s="43" t="s">
        <v>318</v>
      </c>
      <c r="BG111" s="34" t="s">
        <v>270</v>
      </c>
      <c r="BH111" s="34" t="s">
        <v>270</v>
      </c>
      <c r="BI111" s="34" t="s">
        <v>2444</v>
      </c>
      <c r="BJ111" s="44" t="s">
        <v>320</v>
      </c>
      <c r="BK111" s="44" t="s">
        <v>5186</v>
      </c>
      <c r="BL111" s="34"/>
      <c r="BM111" s="34"/>
      <c r="BN111" s="34"/>
      <c r="BO111" s="45" t="s">
        <v>5488</v>
      </c>
      <c r="BP111" s="46" t="s">
        <v>370</v>
      </c>
      <c r="BQ111" s="47">
        <v>502</v>
      </c>
      <c r="BR111" s="48" t="s">
        <v>5503</v>
      </c>
      <c r="BS111" s="49">
        <v>556</v>
      </c>
      <c r="BT111" s="48" t="s">
        <v>5504</v>
      </c>
      <c r="BU111" s="46" t="s">
        <v>3143</v>
      </c>
      <c r="BV111" s="46" t="s">
        <v>5505</v>
      </c>
      <c r="BW111" s="46" t="s">
        <v>5506</v>
      </c>
      <c r="BX111" s="46" t="s">
        <v>5507</v>
      </c>
      <c r="BY111" s="46" t="s">
        <v>5508</v>
      </c>
      <c r="BZ111" s="46" t="s">
        <v>469</v>
      </c>
      <c r="CA111" s="46" t="s">
        <v>5509</v>
      </c>
      <c r="CB111" s="46" t="s">
        <v>5510</v>
      </c>
      <c r="CC111" s="49">
        <v>556</v>
      </c>
      <c r="CD111" s="48" t="s">
        <v>5504</v>
      </c>
      <c r="CE111" s="20"/>
      <c r="CF111" s="28"/>
      <c r="CG111" s="28"/>
      <c r="CH111" s="28"/>
      <c r="CI111" s="28"/>
      <c r="CJ111" s="28"/>
      <c r="CK111" s="28"/>
      <c r="CL111" s="28"/>
      <c r="CM111" s="28"/>
      <c r="CN111" s="28"/>
      <c r="CO111" s="28"/>
      <c r="CP111" s="28"/>
      <c r="CQ111" s="28"/>
      <c r="CR111" s="28"/>
      <c r="CS111" s="28"/>
      <c r="CT111" s="28"/>
      <c r="CU111" s="28"/>
      <c r="CV111" s="28"/>
      <c r="CW111" s="28"/>
      <c r="CX111" s="20"/>
      <c r="CY111" s="519" t="s">
        <v>5511</v>
      </c>
      <c r="CZ111" s="520" t="s">
        <v>5512</v>
      </c>
      <c r="DA111" s="595" t="str">
        <f t="shared" si="5"/>
        <v>10893 - FABRICAÇÃO DE SUPLEMENTOS ALIMENTARES.</v>
      </c>
      <c r="EN111" s="571">
        <v>4308</v>
      </c>
      <c r="EO111" s="560" t="s">
        <v>5513</v>
      </c>
      <c r="EP111" s="560" t="s">
        <v>289</v>
      </c>
      <c r="EQ111" s="580">
        <v>338</v>
      </c>
      <c r="ER111" s="560" t="s">
        <v>2428</v>
      </c>
      <c r="ES111" s="567" t="s">
        <v>5514</v>
      </c>
      <c r="EW111" s="90" t="s">
        <v>447</v>
      </c>
      <c r="EX111" s="82" t="s">
        <v>5515</v>
      </c>
      <c r="EY111" s="80"/>
      <c r="EZ111" s="82"/>
      <c r="FA111" s="85" t="s">
        <v>379</v>
      </c>
    </row>
    <row r="112" spans="2:157" ht="15">
      <c r="B112" s="233"/>
      <c r="C112" s="214"/>
      <c r="I112" s="75"/>
      <c r="K112" s="236" t="s">
        <v>5516</v>
      </c>
      <c r="L112" s="75"/>
      <c r="M112" s="76"/>
      <c r="N112" s="76"/>
      <c r="O112" s="67"/>
      <c r="P112" s="494">
        <f t="shared" si="4"/>
        <v>44865</v>
      </c>
      <c r="Q112" s="482">
        <f t="shared" si="2"/>
        <v>44</v>
      </c>
      <c r="R112" s="489">
        <v>43890</v>
      </c>
      <c r="S112" s="500">
        <v>45204</v>
      </c>
      <c r="T112" s="497"/>
      <c r="U112" s="498"/>
      <c r="V112" s="43">
        <v>102</v>
      </c>
      <c r="W112" s="34" t="s">
        <v>628</v>
      </c>
      <c r="X112" s="44">
        <v>30330</v>
      </c>
      <c r="Y112" s="34" t="s">
        <v>2608</v>
      </c>
      <c r="Z112" s="43" t="s">
        <v>318</v>
      </c>
      <c r="AA112" s="34" t="s">
        <v>270</v>
      </c>
      <c r="AB112" s="34" t="s">
        <v>270</v>
      </c>
      <c r="AC112" s="34" t="s">
        <v>2608</v>
      </c>
      <c r="AD112" s="44" t="s">
        <v>320</v>
      </c>
      <c r="AE112" s="44" t="s">
        <v>5186</v>
      </c>
      <c r="AF112" s="43">
        <v>102</v>
      </c>
      <c r="AG112" s="34" t="s">
        <v>628</v>
      </c>
      <c r="AH112" s="34" t="s">
        <v>627</v>
      </c>
      <c r="AI112" s="43" t="s">
        <v>629</v>
      </c>
      <c r="AJ112" s="44" t="s">
        <v>630</v>
      </c>
      <c r="AK112" s="261">
        <v>4700224</v>
      </c>
      <c r="AL112" s="44" t="s">
        <v>270</v>
      </c>
      <c r="AM112" s="44" t="s">
        <v>634</v>
      </c>
      <c r="AN112" s="262">
        <v>253469750</v>
      </c>
      <c r="AO112" s="34"/>
      <c r="AP112" s="34"/>
      <c r="AQ112" s="34"/>
      <c r="AR112" s="34"/>
      <c r="AS112" s="34"/>
      <c r="AT112" s="44" t="s">
        <v>326</v>
      </c>
      <c r="AU112" s="44"/>
      <c r="AV112" s="477" t="str">
        <f t="array" ref="AV112">_xlfn.IFS(
LEFT(Tabelas!$AI112,1)="N","DN",
LEFT(Tabelas!$AI112,1)="C","DC",
LEFT(Tabelas!$AI112,1)="L","DL",
LEFT(Tabelas!$AI112,1)="A","DA",
LEFT(Tabelas!$AI112,1)="G","DG")</f>
        <v>DN</v>
      </c>
      <c r="AW112" s="34"/>
      <c r="AX112" s="34"/>
      <c r="AY112" s="34"/>
      <c r="AZ112" s="34"/>
      <c r="BA112" s="34"/>
      <c r="BB112" s="34"/>
      <c r="BC112" s="34"/>
      <c r="BD112" s="44">
        <v>30330</v>
      </c>
      <c r="BE112" s="34" t="s">
        <v>2608</v>
      </c>
      <c r="BF112" s="43" t="s">
        <v>318</v>
      </c>
      <c r="BG112" s="34" t="s">
        <v>270</v>
      </c>
      <c r="BH112" s="34" t="s">
        <v>270</v>
      </c>
      <c r="BI112" s="34" t="s">
        <v>2608</v>
      </c>
      <c r="BJ112" s="44" t="s">
        <v>320</v>
      </c>
      <c r="BK112" s="44" t="s">
        <v>5186</v>
      </c>
      <c r="BL112" s="34"/>
      <c r="BM112" s="34"/>
      <c r="BN112" s="34"/>
      <c r="BO112" s="45" t="s">
        <v>5488</v>
      </c>
      <c r="BP112" s="46" t="s">
        <v>370</v>
      </c>
      <c r="BQ112" s="47">
        <v>501</v>
      </c>
      <c r="BR112" s="48" t="s">
        <v>5489</v>
      </c>
      <c r="BS112" s="49">
        <v>557</v>
      </c>
      <c r="BT112" s="48" t="s">
        <v>5517</v>
      </c>
      <c r="BU112" s="46" t="s">
        <v>5518</v>
      </c>
      <c r="BV112" s="46" t="s">
        <v>5491</v>
      </c>
      <c r="BW112" s="46" t="s">
        <v>5519</v>
      </c>
      <c r="BX112" s="46" t="s">
        <v>5520</v>
      </c>
      <c r="BY112" s="46" t="s">
        <v>5521</v>
      </c>
      <c r="BZ112" s="46" t="s">
        <v>5522</v>
      </c>
      <c r="CA112" s="46" t="s">
        <v>5523</v>
      </c>
      <c r="CB112" s="46" t="s">
        <v>5524</v>
      </c>
      <c r="CC112" s="49">
        <v>557</v>
      </c>
      <c r="CD112" s="48" t="s">
        <v>5517</v>
      </c>
      <c r="CE112" s="20"/>
      <c r="CF112" s="28"/>
      <c r="CG112" s="28"/>
      <c r="CH112" s="28"/>
      <c r="CI112" s="28"/>
      <c r="CJ112" s="28"/>
      <c r="CK112" s="28"/>
      <c r="CL112" s="28"/>
      <c r="CM112" s="28"/>
      <c r="CN112" s="28"/>
      <c r="CO112" s="28"/>
      <c r="CP112" s="28"/>
      <c r="CQ112" s="28"/>
      <c r="CR112" s="28"/>
      <c r="CS112" s="28"/>
      <c r="CT112" s="28"/>
      <c r="CU112" s="28"/>
      <c r="CV112" s="28"/>
      <c r="CW112" s="28"/>
      <c r="CX112" s="20"/>
      <c r="CY112" s="519" t="s">
        <v>5525</v>
      </c>
      <c r="CZ112" s="520" t="s">
        <v>5526</v>
      </c>
      <c r="DA112" s="595" t="str">
        <f t="shared" si="5"/>
        <v>10894 - FABRICAÇÃO DE PRODUTOS ALTERNATIVOS AOS PRODUTOS LÁCTEOS.</v>
      </c>
      <c r="EN112" s="571">
        <v>4324</v>
      </c>
      <c r="EO112" s="560" t="s">
        <v>5527</v>
      </c>
      <c r="EP112" s="560" t="s">
        <v>289</v>
      </c>
      <c r="EQ112" s="580">
        <v>345</v>
      </c>
      <c r="ER112" s="560" t="s">
        <v>645</v>
      </c>
      <c r="ES112" s="567" t="s">
        <v>5528</v>
      </c>
      <c r="EW112" s="90" t="s">
        <v>448</v>
      </c>
      <c r="EX112" s="82" t="s">
        <v>5529</v>
      </c>
      <c r="EY112" s="80"/>
      <c r="EZ112" s="82"/>
      <c r="FA112" s="85" t="s">
        <v>451</v>
      </c>
    </row>
    <row r="113" spans="2:157">
      <c r="B113" s="233"/>
      <c r="C113" s="214"/>
      <c r="I113" s="75"/>
      <c r="K113" s="236" t="s">
        <v>5530</v>
      </c>
      <c r="L113" s="75"/>
      <c r="M113" s="76"/>
      <c r="N113" s="76"/>
      <c r="O113" s="67"/>
      <c r="P113" s="488">
        <f t="shared" si="4"/>
        <v>44872</v>
      </c>
      <c r="Q113" s="481">
        <f t="shared" si="2"/>
        <v>45</v>
      </c>
      <c r="R113" s="489">
        <v>43891</v>
      </c>
      <c r="S113" s="500">
        <v>45231</v>
      </c>
      <c r="T113" s="497"/>
      <c r="U113" s="498"/>
      <c r="V113" s="43">
        <v>102</v>
      </c>
      <c r="W113" s="34" t="s">
        <v>628</v>
      </c>
      <c r="X113" s="44">
        <v>30331</v>
      </c>
      <c r="Y113" s="34" t="s">
        <v>2753</v>
      </c>
      <c r="Z113" s="43" t="s">
        <v>318</v>
      </c>
      <c r="AA113" s="34" t="s">
        <v>270</v>
      </c>
      <c r="AB113" s="34" t="s">
        <v>270</v>
      </c>
      <c r="AC113" s="34" t="s">
        <v>2753</v>
      </c>
      <c r="AD113" s="44" t="s">
        <v>320</v>
      </c>
      <c r="AE113" s="44" t="s">
        <v>5186</v>
      </c>
      <c r="AF113" s="43">
        <v>102</v>
      </c>
      <c r="AG113" s="34" t="s">
        <v>628</v>
      </c>
      <c r="AH113" s="34" t="s">
        <v>627</v>
      </c>
      <c r="AI113" s="43" t="s">
        <v>629</v>
      </c>
      <c r="AJ113" s="44" t="s">
        <v>630</v>
      </c>
      <c r="AK113" s="261">
        <v>4700224</v>
      </c>
      <c r="AL113" s="44" t="s">
        <v>270</v>
      </c>
      <c r="AM113" s="44" t="s">
        <v>634</v>
      </c>
      <c r="AN113" s="262">
        <v>253469750</v>
      </c>
      <c r="AO113" s="34"/>
      <c r="AP113" s="34"/>
      <c r="AQ113" s="34"/>
      <c r="AR113" s="34"/>
      <c r="AS113" s="34"/>
      <c r="AT113" s="44" t="s">
        <v>326</v>
      </c>
      <c r="AU113" s="44"/>
      <c r="AV113" s="477" t="str">
        <f t="array" ref="AV113">_xlfn.IFS(
LEFT(Tabelas!$AI113,1)="N","DN",
LEFT(Tabelas!$AI113,1)="C","DC",
LEFT(Tabelas!$AI113,1)="L","DL",
LEFT(Tabelas!$AI113,1)="A","DA",
LEFT(Tabelas!$AI113,1)="G","DG")</f>
        <v>DN</v>
      </c>
      <c r="AW113" s="34"/>
      <c r="AX113" s="34"/>
      <c r="AY113" s="34"/>
      <c r="AZ113" s="34"/>
      <c r="BA113" s="34"/>
      <c r="BB113" s="34"/>
      <c r="BC113" s="34"/>
      <c r="BD113" s="44">
        <v>30331</v>
      </c>
      <c r="BE113" s="34" t="s">
        <v>2753</v>
      </c>
      <c r="BF113" s="43" t="s">
        <v>318</v>
      </c>
      <c r="BG113" s="34" t="s">
        <v>270</v>
      </c>
      <c r="BH113" s="34" t="s">
        <v>270</v>
      </c>
      <c r="BI113" s="34" t="s">
        <v>2753</v>
      </c>
      <c r="BJ113" s="44" t="s">
        <v>320</v>
      </c>
      <c r="BK113" s="44" t="s">
        <v>5186</v>
      </c>
      <c r="BL113" s="34"/>
      <c r="BM113" s="34"/>
      <c r="BN113" s="34"/>
      <c r="BO113" s="45" t="s">
        <v>5488</v>
      </c>
      <c r="BP113" s="46" t="s">
        <v>370</v>
      </c>
      <c r="BQ113" s="47">
        <v>503</v>
      </c>
      <c r="BR113" s="48" t="s">
        <v>5531</v>
      </c>
      <c r="BS113" s="49">
        <v>586</v>
      </c>
      <c r="BT113" s="48" t="s">
        <v>5532</v>
      </c>
      <c r="BU113" s="46" t="s">
        <v>5533</v>
      </c>
      <c r="BV113" s="46" t="s">
        <v>5534</v>
      </c>
      <c r="BW113" s="46" t="s">
        <v>5381</v>
      </c>
      <c r="BX113" s="46" t="s">
        <v>5535</v>
      </c>
      <c r="BY113" s="46" t="s">
        <v>5536</v>
      </c>
      <c r="BZ113" s="46" t="s">
        <v>466</v>
      </c>
      <c r="CA113" s="46" t="s">
        <v>5537</v>
      </c>
      <c r="CB113" s="46" t="s">
        <v>5538</v>
      </c>
      <c r="CC113" s="49">
        <v>586</v>
      </c>
      <c r="CD113" s="48" t="s">
        <v>5532</v>
      </c>
      <c r="CE113" s="20"/>
      <c r="CF113" s="28"/>
      <c r="CG113" s="28"/>
      <c r="CH113" s="28"/>
      <c r="CI113" s="28"/>
      <c r="CJ113" s="28"/>
      <c r="CK113" s="28"/>
      <c r="CL113" s="28"/>
      <c r="CM113" s="28"/>
      <c r="CN113" s="28"/>
      <c r="CO113" s="28"/>
      <c r="CP113" s="28"/>
      <c r="CQ113" s="28"/>
      <c r="CR113" s="28"/>
      <c r="CS113" s="28"/>
      <c r="CT113" s="28"/>
      <c r="CU113" s="28"/>
      <c r="CV113" s="28"/>
      <c r="CW113" s="28"/>
      <c r="CX113" s="20"/>
      <c r="CY113" s="519" t="s">
        <v>5539</v>
      </c>
      <c r="CZ113" s="520" t="s">
        <v>5540</v>
      </c>
      <c r="DA113" s="595" t="str">
        <f t="shared" si="5"/>
        <v>10895 - FABRICAÇÃO DE OUTROS PRODUTOS ALIMENTARES DIVERSOS, N. E.</v>
      </c>
      <c r="EN113" s="572">
        <v>4332</v>
      </c>
      <c r="EO113" s="561" t="s">
        <v>5541</v>
      </c>
      <c r="EP113" s="561" t="s">
        <v>289</v>
      </c>
      <c r="EQ113" s="576">
        <v>338</v>
      </c>
      <c r="ER113" s="561" t="s">
        <v>2428</v>
      </c>
      <c r="ES113" s="568" t="s">
        <v>5542</v>
      </c>
      <c r="EW113" s="90" t="s">
        <v>337</v>
      </c>
      <c r="EX113" s="82" t="s">
        <v>5543</v>
      </c>
      <c r="EY113" s="80"/>
      <c r="EZ113" s="82"/>
      <c r="FA113" s="85" t="s">
        <v>274</v>
      </c>
    </row>
    <row r="114" spans="2:157">
      <c r="B114" s="233"/>
      <c r="C114" s="214"/>
      <c r="I114" s="75"/>
      <c r="K114" s="236" t="s">
        <v>5544</v>
      </c>
      <c r="L114" s="75"/>
      <c r="M114" s="76"/>
      <c r="N114" s="76"/>
      <c r="O114" s="67"/>
      <c r="P114" s="488">
        <f t="shared" si="4"/>
        <v>44879</v>
      </c>
      <c r="Q114" s="481">
        <f t="shared" si="2"/>
        <v>46</v>
      </c>
      <c r="R114" s="489">
        <v>43892</v>
      </c>
      <c r="S114" s="500">
        <v>45261</v>
      </c>
      <c r="T114" s="497"/>
      <c r="U114" s="498"/>
      <c r="V114" s="43">
        <v>102</v>
      </c>
      <c r="W114" s="34" t="s">
        <v>628</v>
      </c>
      <c r="X114" s="44">
        <v>30334</v>
      </c>
      <c r="Y114" s="34" t="s">
        <v>2893</v>
      </c>
      <c r="Z114" s="43" t="s">
        <v>318</v>
      </c>
      <c r="AA114" s="34" t="s">
        <v>270</v>
      </c>
      <c r="AB114" s="34" t="s">
        <v>270</v>
      </c>
      <c r="AC114" s="34" t="s">
        <v>2893</v>
      </c>
      <c r="AD114" s="44" t="s">
        <v>320</v>
      </c>
      <c r="AE114" s="44" t="s">
        <v>5186</v>
      </c>
      <c r="AF114" s="43">
        <v>102</v>
      </c>
      <c r="AG114" s="34" t="s">
        <v>628</v>
      </c>
      <c r="AH114" s="34" t="s">
        <v>627</v>
      </c>
      <c r="AI114" s="43" t="s">
        <v>629</v>
      </c>
      <c r="AJ114" s="44" t="s">
        <v>630</v>
      </c>
      <c r="AK114" s="261">
        <v>4700224</v>
      </c>
      <c r="AL114" s="44" t="s">
        <v>270</v>
      </c>
      <c r="AM114" s="44" t="s">
        <v>634</v>
      </c>
      <c r="AN114" s="262">
        <v>253469750</v>
      </c>
      <c r="AO114" s="34"/>
      <c r="AP114" s="34"/>
      <c r="AQ114" s="34"/>
      <c r="AR114" s="34"/>
      <c r="AS114" s="34"/>
      <c r="AT114" s="44" t="s">
        <v>326</v>
      </c>
      <c r="AU114" s="44"/>
      <c r="AV114" s="477" t="str">
        <f t="array" ref="AV114">_xlfn.IFS(
LEFT(Tabelas!$AI114,1)="N","DN",
LEFT(Tabelas!$AI114,1)="C","DC",
LEFT(Tabelas!$AI114,1)="L","DL",
LEFT(Tabelas!$AI114,1)="A","DA",
LEFT(Tabelas!$AI114,1)="G","DG")</f>
        <v>DN</v>
      </c>
      <c r="AW114" s="34"/>
      <c r="AX114" s="34"/>
      <c r="AY114" s="34"/>
      <c r="AZ114" s="34"/>
      <c r="BA114" s="34"/>
      <c r="BB114" s="34"/>
      <c r="BC114" s="34"/>
      <c r="BD114" s="44">
        <v>30334</v>
      </c>
      <c r="BE114" s="34" t="s">
        <v>2893</v>
      </c>
      <c r="BF114" s="43" t="s">
        <v>318</v>
      </c>
      <c r="BG114" s="34" t="s">
        <v>270</v>
      </c>
      <c r="BH114" s="34" t="s">
        <v>270</v>
      </c>
      <c r="BI114" s="34" t="s">
        <v>2893</v>
      </c>
      <c r="BJ114" s="44" t="s">
        <v>320</v>
      </c>
      <c r="BK114" s="44" t="s">
        <v>5186</v>
      </c>
      <c r="BL114" s="34"/>
      <c r="BM114" s="34"/>
      <c r="BN114" s="34"/>
      <c r="BO114" s="57" t="s">
        <v>5488</v>
      </c>
      <c r="BP114" s="58" t="s">
        <v>370</v>
      </c>
      <c r="BQ114" s="59">
        <v>502</v>
      </c>
      <c r="BR114" s="60" t="s">
        <v>5503</v>
      </c>
      <c r="BS114" s="61">
        <v>587</v>
      </c>
      <c r="BT114" s="60" t="s">
        <v>5545</v>
      </c>
      <c r="BU114" s="58" t="s">
        <v>5546</v>
      </c>
      <c r="BV114" s="58" t="s">
        <v>5505</v>
      </c>
      <c r="BW114" s="58" t="s">
        <v>5547</v>
      </c>
      <c r="BX114" s="58" t="s">
        <v>5548</v>
      </c>
      <c r="BY114" s="58" t="s">
        <v>5549</v>
      </c>
      <c r="BZ114" s="58" t="s">
        <v>465</v>
      </c>
      <c r="CA114" s="58" t="s">
        <v>5550</v>
      </c>
      <c r="CB114" s="58" t="s">
        <v>5551</v>
      </c>
      <c r="CC114" s="61">
        <v>587</v>
      </c>
      <c r="CD114" s="60" t="s">
        <v>5545</v>
      </c>
      <c r="CE114" s="20"/>
      <c r="CF114" s="28"/>
      <c r="CG114" s="28"/>
      <c r="CH114" s="28"/>
      <c r="CI114" s="28"/>
      <c r="CJ114" s="28"/>
      <c r="CK114" s="28"/>
      <c r="CL114" s="28"/>
      <c r="CM114" s="28"/>
      <c r="CN114" s="28"/>
      <c r="CO114" s="28"/>
      <c r="CP114" s="28"/>
      <c r="CQ114" s="28"/>
      <c r="CR114" s="28"/>
      <c r="CS114" s="28"/>
      <c r="CT114" s="28"/>
      <c r="CU114" s="28"/>
      <c r="CV114" s="28"/>
      <c r="CW114" s="28"/>
      <c r="CX114" s="20"/>
      <c r="CY114" s="519" t="s">
        <v>5552</v>
      </c>
      <c r="CZ114" s="520" t="s">
        <v>5553</v>
      </c>
      <c r="DA114" s="595" t="str">
        <f t="shared" si="5"/>
        <v>10911 - FABRICAÇÃO DE PRÉ-MISTURAS</v>
      </c>
      <c r="EN114" s="571">
        <v>4405</v>
      </c>
      <c r="EO114" s="560" t="s">
        <v>5554</v>
      </c>
      <c r="EP114" s="560" t="s">
        <v>289</v>
      </c>
      <c r="EQ114" s="580">
        <v>332</v>
      </c>
      <c r="ER114" s="560" t="s">
        <v>4896</v>
      </c>
      <c r="ES114" s="567" t="s">
        <v>5555</v>
      </c>
      <c r="EW114" s="90" t="s">
        <v>449</v>
      </c>
      <c r="EX114" s="82" t="s">
        <v>5556</v>
      </c>
      <c r="EY114" s="80"/>
      <c r="EZ114" s="82"/>
      <c r="FA114" s="85" t="s">
        <v>407</v>
      </c>
    </row>
    <row r="115" spans="2:157">
      <c r="B115" s="233"/>
      <c r="C115" s="214"/>
      <c r="I115" s="75"/>
      <c r="K115" s="236" t="s">
        <v>5557</v>
      </c>
      <c r="L115" s="75"/>
      <c r="M115" s="76"/>
      <c r="N115" s="76"/>
      <c r="O115" s="67"/>
      <c r="P115" s="488">
        <f t="shared" si="4"/>
        <v>44886</v>
      </c>
      <c r="Q115" s="481">
        <f t="shared" si="2"/>
        <v>47</v>
      </c>
      <c r="R115" s="489">
        <v>43893</v>
      </c>
      <c r="S115" s="500">
        <v>45268</v>
      </c>
      <c r="T115" s="497"/>
      <c r="U115" s="498"/>
      <c r="V115" s="43">
        <v>102</v>
      </c>
      <c r="W115" s="34" t="s">
        <v>628</v>
      </c>
      <c r="X115" s="44">
        <v>30336</v>
      </c>
      <c r="Y115" s="34" t="s">
        <v>3034</v>
      </c>
      <c r="Z115" s="43" t="s">
        <v>318</v>
      </c>
      <c r="AA115" s="34" t="s">
        <v>270</v>
      </c>
      <c r="AB115" s="34" t="s">
        <v>270</v>
      </c>
      <c r="AC115" s="34" t="s">
        <v>3034</v>
      </c>
      <c r="AD115" s="44" t="s">
        <v>320</v>
      </c>
      <c r="AE115" s="44" t="s">
        <v>5186</v>
      </c>
      <c r="AF115" s="43">
        <v>102</v>
      </c>
      <c r="AG115" s="34" t="s">
        <v>628</v>
      </c>
      <c r="AH115" s="34" t="s">
        <v>627</v>
      </c>
      <c r="AI115" s="43" t="s">
        <v>629</v>
      </c>
      <c r="AJ115" s="44" t="s">
        <v>630</v>
      </c>
      <c r="AK115" s="261">
        <v>4700224</v>
      </c>
      <c r="AL115" s="44" t="s">
        <v>270</v>
      </c>
      <c r="AM115" s="44" t="s">
        <v>634</v>
      </c>
      <c r="AN115" s="262">
        <v>253469750</v>
      </c>
      <c r="AO115" s="34"/>
      <c r="AP115" s="34"/>
      <c r="AQ115" s="34"/>
      <c r="AR115" s="34"/>
      <c r="AS115" s="34"/>
      <c r="AT115" s="44" t="s">
        <v>326</v>
      </c>
      <c r="AU115" s="44"/>
      <c r="AV115" s="477" t="str">
        <f t="array" ref="AV115">_xlfn.IFS(
LEFT(Tabelas!$AI115,1)="N","DN",
LEFT(Tabelas!$AI115,1)="C","DC",
LEFT(Tabelas!$AI115,1)="L","DL",
LEFT(Tabelas!$AI115,1)="A","DA",
LEFT(Tabelas!$AI115,1)="G","DG")</f>
        <v>DN</v>
      </c>
      <c r="AW115" s="34"/>
      <c r="AX115" s="34"/>
      <c r="AY115" s="34"/>
      <c r="AZ115" s="34"/>
      <c r="BA115" s="34"/>
      <c r="BB115" s="34"/>
      <c r="BC115" s="34"/>
      <c r="BD115" s="44">
        <v>30336</v>
      </c>
      <c r="BE115" s="34" t="s">
        <v>3034</v>
      </c>
      <c r="BF115" s="43" t="s">
        <v>318</v>
      </c>
      <c r="BG115" s="34" t="s">
        <v>270</v>
      </c>
      <c r="BH115" s="34" t="s">
        <v>270</v>
      </c>
      <c r="BI115" s="34" t="s">
        <v>3034</v>
      </c>
      <c r="BJ115" s="44" t="s">
        <v>320</v>
      </c>
      <c r="BK115" s="44" t="s">
        <v>5186</v>
      </c>
      <c r="BL115" s="34"/>
      <c r="BM115" s="34"/>
      <c r="BN115" s="34"/>
      <c r="BO115" s="57" t="s">
        <v>5488</v>
      </c>
      <c r="BP115" s="58" t="s">
        <v>370</v>
      </c>
      <c r="BQ115" s="59">
        <v>501</v>
      </c>
      <c r="BR115" s="60" t="s">
        <v>5489</v>
      </c>
      <c r="BS115" s="61">
        <v>599</v>
      </c>
      <c r="BT115" s="60" t="s">
        <v>3342</v>
      </c>
      <c r="BU115" s="58" t="s">
        <v>5558</v>
      </c>
      <c r="BV115" s="58" t="s">
        <v>5491</v>
      </c>
      <c r="BW115" s="58" t="s">
        <v>5559</v>
      </c>
      <c r="BX115" s="58" t="s">
        <v>5493</v>
      </c>
      <c r="BY115" s="58" t="s">
        <v>5560</v>
      </c>
      <c r="BZ115" s="58" t="s">
        <v>275</v>
      </c>
      <c r="CA115" s="58" t="s">
        <v>5561</v>
      </c>
      <c r="CB115" s="58" t="s">
        <v>5562</v>
      </c>
      <c r="CC115" s="61">
        <v>599</v>
      </c>
      <c r="CD115" s="60" t="s">
        <v>3342</v>
      </c>
      <c r="CE115" s="20"/>
      <c r="CF115" s="28"/>
      <c r="CG115" s="28"/>
      <c r="CH115" s="28"/>
      <c r="CI115" s="28"/>
      <c r="CJ115" s="28"/>
      <c r="CK115" s="28"/>
      <c r="CL115" s="28"/>
      <c r="CM115" s="28"/>
      <c r="CN115" s="28"/>
      <c r="CO115" s="28"/>
      <c r="CP115" s="28"/>
      <c r="CQ115" s="28"/>
      <c r="CR115" s="28"/>
      <c r="CS115" s="28"/>
      <c r="CT115" s="28"/>
      <c r="CU115" s="28"/>
      <c r="CV115" s="28"/>
      <c r="CW115" s="28"/>
      <c r="CX115" s="20"/>
      <c r="CY115" s="519" t="s">
        <v>5563</v>
      </c>
      <c r="CZ115" s="520" t="s">
        <v>5564</v>
      </c>
      <c r="DA115" s="595" t="str">
        <f t="shared" si="5"/>
        <v>10912 - FABRICAÇÃO DE ALIMENTOS PARA ANIMAIS DE CRIAÇÃO (EXCETO PARA AQUICULTURA)</v>
      </c>
      <c r="EN115" s="572">
        <v>4510</v>
      </c>
      <c r="EO115" s="561" t="s">
        <v>5565</v>
      </c>
      <c r="EP115" s="561" t="s">
        <v>289</v>
      </c>
      <c r="EQ115" s="576">
        <v>338</v>
      </c>
      <c r="ER115" s="561" t="s">
        <v>2428</v>
      </c>
      <c r="ES115" s="568" t="s">
        <v>5566</v>
      </c>
      <c r="EW115" s="90" t="s">
        <v>450</v>
      </c>
      <c r="EX115" s="82" t="s">
        <v>5567</v>
      </c>
      <c r="EY115" s="80"/>
      <c r="EZ115" s="82"/>
      <c r="FA115" s="85" t="s">
        <v>275</v>
      </c>
    </row>
    <row r="116" spans="2:157">
      <c r="B116" s="233"/>
      <c r="C116" s="214"/>
      <c r="I116" s="75"/>
      <c r="K116" s="236" t="s">
        <v>5568</v>
      </c>
      <c r="L116" s="75"/>
      <c r="M116" s="76"/>
      <c r="N116" s="76"/>
      <c r="O116" s="67"/>
      <c r="P116" s="488">
        <f t="shared" si="4"/>
        <v>44893</v>
      </c>
      <c r="Q116" s="481">
        <f t="shared" si="2"/>
        <v>48</v>
      </c>
      <c r="R116" s="489">
        <v>43894</v>
      </c>
      <c r="S116" s="501">
        <v>45285</v>
      </c>
      <c r="T116" s="497"/>
      <c r="U116" s="498"/>
      <c r="V116" s="43">
        <v>102</v>
      </c>
      <c r="W116" s="34" t="s">
        <v>628</v>
      </c>
      <c r="X116" s="44">
        <v>30338</v>
      </c>
      <c r="Y116" s="34" t="s">
        <v>3152</v>
      </c>
      <c r="Z116" s="43" t="s">
        <v>318</v>
      </c>
      <c r="AA116" s="34" t="s">
        <v>270</v>
      </c>
      <c r="AB116" s="34" t="s">
        <v>270</v>
      </c>
      <c r="AC116" s="34" t="s">
        <v>3152</v>
      </c>
      <c r="AD116" s="44" t="s">
        <v>320</v>
      </c>
      <c r="AE116" s="44" t="s">
        <v>5186</v>
      </c>
      <c r="AF116" s="43">
        <v>102</v>
      </c>
      <c r="AG116" s="34" t="s">
        <v>628</v>
      </c>
      <c r="AH116" s="34" t="s">
        <v>627</v>
      </c>
      <c r="AI116" s="43" t="s">
        <v>629</v>
      </c>
      <c r="AJ116" s="44" t="s">
        <v>630</v>
      </c>
      <c r="AK116" s="261">
        <v>4700224</v>
      </c>
      <c r="AL116" s="44" t="s">
        <v>270</v>
      </c>
      <c r="AM116" s="44" t="s">
        <v>634</v>
      </c>
      <c r="AN116" s="262">
        <v>253469750</v>
      </c>
      <c r="AO116" s="34"/>
      <c r="AP116" s="34"/>
      <c r="AQ116" s="34"/>
      <c r="AR116" s="34"/>
      <c r="AS116" s="34"/>
      <c r="AT116" s="44" t="s">
        <v>326</v>
      </c>
      <c r="AU116" s="44"/>
      <c r="AV116" s="477" t="str">
        <f t="array" ref="AV116">_xlfn.IFS(
LEFT(Tabelas!$AI116,1)="N","DN",
LEFT(Tabelas!$AI116,1)="C","DC",
LEFT(Tabelas!$AI116,1)="L","DL",
LEFT(Tabelas!$AI116,1)="A","DA",
LEFT(Tabelas!$AI116,1)="G","DG")</f>
        <v>DN</v>
      </c>
      <c r="AW116" s="34"/>
      <c r="AX116" s="34"/>
      <c r="AY116" s="34"/>
      <c r="AZ116" s="34"/>
      <c r="BA116" s="34"/>
      <c r="BB116" s="34"/>
      <c r="BC116" s="34"/>
      <c r="BD116" s="44">
        <v>30338</v>
      </c>
      <c r="BE116" s="34" t="s">
        <v>3152</v>
      </c>
      <c r="BF116" s="43" t="s">
        <v>318</v>
      </c>
      <c r="BG116" s="34" t="s">
        <v>270</v>
      </c>
      <c r="BH116" s="34" t="s">
        <v>270</v>
      </c>
      <c r="BI116" s="34" t="s">
        <v>3152</v>
      </c>
      <c r="BJ116" s="44" t="s">
        <v>320</v>
      </c>
      <c r="BK116" s="44" t="s">
        <v>5186</v>
      </c>
      <c r="BL116" s="34"/>
      <c r="BM116" s="34"/>
      <c r="BN116" s="34"/>
      <c r="BO116" s="20"/>
      <c r="BP116" s="20"/>
      <c r="BQ116" s="20"/>
      <c r="BR116" s="20"/>
      <c r="BS116" s="27"/>
      <c r="BT116" s="20"/>
      <c r="BU116" s="20"/>
      <c r="BV116" s="20"/>
      <c r="BW116" s="20"/>
      <c r="BX116" s="20"/>
      <c r="BY116" s="20"/>
      <c r="BZ116" s="20"/>
      <c r="CA116" s="20"/>
      <c r="CB116" s="20"/>
      <c r="CC116" s="27"/>
      <c r="CD116" s="20"/>
      <c r="CE116" s="20"/>
      <c r="CF116" s="28"/>
      <c r="CG116" s="28"/>
      <c r="CH116" s="28"/>
      <c r="CI116" s="28"/>
      <c r="CJ116" s="28"/>
      <c r="CK116" s="28"/>
      <c r="CL116" s="28"/>
      <c r="CM116" s="28"/>
      <c r="CN116" s="28"/>
      <c r="CO116" s="28"/>
      <c r="CP116" s="28"/>
      <c r="CQ116" s="28"/>
      <c r="CR116" s="28"/>
      <c r="CS116" s="28"/>
      <c r="CT116" s="28"/>
      <c r="CU116" s="28"/>
      <c r="CV116" s="28"/>
      <c r="CW116" s="28"/>
      <c r="CX116" s="20"/>
      <c r="CY116" s="519" t="s">
        <v>5569</v>
      </c>
      <c r="CZ116" s="520" t="s">
        <v>5570</v>
      </c>
      <c r="DA116" s="595" t="str">
        <f t="shared" si="5"/>
        <v>10913 - FABRICAÇÃO DE ALIMENTOS PARA AQUICULTURA</v>
      </c>
      <c r="EN116" s="571">
        <v>4618</v>
      </c>
      <c r="EO116" s="560" t="s">
        <v>5571</v>
      </c>
      <c r="EP116" s="560" t="s">
        <v>289</v>
      </c>
      <c r="EQ116" s="580">
        <v>335</v>
      </c>
      <c r="ER116" s="560" t="s">
        <v>1244</v>
      </c>
      <c r="ES116" s="567" t="s">
        <v>5572</v>
      </c>
      <c r="EW116" s="90" t="s">
        <v>451</v>
      </c>
      <c r="EX116" s="82" t="s">
        <v>5573</v>
      </c>
      <c r="EY116" s="80"/>
      <c r="EZ116" s="82"/>
      <c r="FA116" s="85" t="s">
        <v>529</v>
      </c>
    </row>
    <row r="117" spans="2:157" ht="15">
      <c r="B117" s="233"/>
      <c r="C117" s="214"/>
      <c r="I117" s="75"/>
      <c r="K117" s="236" t="s">
        <v>5574</v>
      </c>
      <c r="L117" s="75"/>
      <c r="M117" s="76"/>
      <c r="N117" s="76"/>
      <c r="O117" s="67"/>
      <c r="P117" s="494">
        <f t="shared" si="4"/>
        <v>44900</v>
      </c>
      <c r="Q117" s="482">
        <f t="shared" si="2"/>
        <v>49</v>
      </c>
      <c r="R117" s="489">
        <v>43895</v>
      </c>
      <c r="S117" s="501">
        <v>45292</v>
      </c>
      <c r="T117" s="497"/>
      <c r="U117" s="498"/>
      <c r="V117" s="43">
        <v>102</v>
      </c>
      <c r="W117" s="34" t="s">
        <v>628</v>
      </c>
      <c r="X117" s="44">
        <v>30354</v>
      </c>
      <c r="Y117" s="34" t="s">
        <v>3456</v>
      </c>
      <c r="Z117" s="43" t="s">
        <v>318</v>
      </c>
      <c r="AA117" s="34" t="s">
        <v>270</v>
      </c>
      <c r="AB117" s="34" t="s">
        <v>270</v>
      </c>
      <c r="AC117" s="34" t="s">
        <v>3456</v>
      </c>
      <c r="AD117" s="44" t="s">
        <v>320</v>
      </c>
      <c r="AE117" s="44" t="s">
        <v>5186</v>
      </c>
      <c r="AF117" s="43">
        <v>102</v>
      </c>
      <c r="AG117" s="34" t="s">
        <v>628</v>
      </c>
      <c r="AH117" s="34" t="s">
        <v>627</v>
      </c>
      <c r="AI117" s="43" t="s">
        <v>629</v>
      </c>
      <c r="AJ117" s="44" t="s">
        <v>630</v>
      </c>
      <c r="AK117" s="261">
        <v>4700224</v>
      </c>
      <c r="AL117" s="44" t="s">
        <v>270</v>
      </c>
      <c r="AM117" s="44" t="s">
        <v>634</v>
      </c>
      <c r="AN117" s="262">
        <v>253469750</v>
      </c>
      <c r="AO117" s="34"/>
      <c r="AP117" s="34"/>
      <c r="AQ117" s="34"/>
      <c r="AR117" s="34"/>
      <c r="AS117" s="34"/>
      <c r="AT117" s="44" t="s">
        <v>326</v>
      </c>
      <c r="AU117" s="44"/>
      <c r="AV117" s="477" t="str">
        <f t="array" ref="AV117">_xlfn.IFS(
LEFT(Tabelas!$AI117,1)="N","DN",
LEFT(Tabelas!$AI117,1)="C","DC",
LEFT(Tabelas!$AI117,1)="L","DL",
LEFT(Tabelas!$AI117,1)="A","DA",
LEFT(Tabelas!$AI117,1)="G","DG")</f>
        <v>DN</v>
      </c>
      <c r="AW117" s="34"/>
      <c r="AX117" s="34"/>
      <c r="AY117" s="34"/>
      <c r="AZ117" s="34"/>
      <c r="BA117" s="34"/>
      <c r="BB117" s="34"/>
      <c r="BC117" s="34"/>
      <c r="BD117" s="44">
        <v>30354</v>
      </c>
      <c r="BE117" s="34" t="s">
        <v>3456</v>
      </c>
      <c r="BF117" s="43" t="s">
        <v>318</v>
      </c>
      <c r="BG117" s="34" t="s">
        <v>270</v>
      </c>
      <c r="BH117" s="34" t="s">
        <v>270</v>
      </c>
      <c r="BI117" s="34" t="s">
        <v>3456</v>
      </c>
      <c r="BJ117" s="44" t="s">
        <v>320</v>
      </c>
      <c r="BK117" s="44" t="s">
        <v>5186</v>
      </c>
      <c r="BL117" s="34"/>
      <c r="BM117" s="34"/>
      <c r="BN117" s="34"/>
      <c r="BO117" s="20"/>
      <c r="BP117" s="20"/>
      <c r="BQ117" s="20"/>
      <c r="BR117" s="20"/>
      <c r="BS117" s="27"/>
      <c r="BT117" s="20"/>
      <c r="BU117" s="20"/>
      <c r="BV117" s="20"/>
      <c r="BW117" s="20"/>
      <c r="BX117" s="20"/>
      <c r="BY117" s="20"/>
      <c r="BZ117" s="20"/>
      <c r="CA117" s="20"/>
      <c r="CB117" s="20"/>
      <c r="CC117" s="27"/>
      <c r="CD117" s="20"/>
      <c r="CE117" s="20"/>
      <c r="CF117" s="28"/>
      <c r="CG117" s="28"/>
      <c r="CH117" s="28"/>
      <c r="CI117" s="28"/>
      <c r="CJ117" s="28"/>
      <c r="CK117" s="28"/>
      <c r="CL117" s="28"/>
      <c r="CM117" s="28"/>
      <c r="CN117" s="28"/>
      <c r="CO117" s="28"/>
      <c r="CP117" s="28"/>
      <c r="CQ117" s="28"/>
      <c r="CR117" s="28"/>
      <c r="CS117" s="28"/>
      <c r="CT117" s="28"/>
      <c r="CU117" s="28"/>
      <c r="CV117" s="28"/>
      <c r="CW117" s="28"/>
      <c r="CX117" s="20"/>
      <c r="CY117" s="519" t="s">
        <v>5575</v>
      </c>
      <c r="CZ117" s="520" t="s">
        <v>5576</v>
      </c>
      <c r="DA117" s="595" t="str">
        <f t="shared" si="5"/>
        <v>10920 - FABRICAÇÃO DE ALIMENTOS PARA ANIMAIS DE ESTIMAÇÃO</v>
      </c>
      <c r="EN117" s="572">
        <v>4642</v>
      </c>
      <c r="EO117" s="561" t="s">
        <v>5577</v>
      </c>
      <c r="EP117" s="561" t="s">
        <v>289</v>
      </c>
      <c r="EQ117" s="576">
        <v>339</v>
      </c>
      <c r="ER117" s="561" t="s">
        <v>307</v>
      </c>
      <c r="ES117" s="568" t="s">
        <v>5578</v>
      </c>
      <c r="EW117" s="90" t="s">
        <v>274</v>
      </c>
      <c r="EX117" s="82" t="s">
        <v>5579</v>
      </c>
      <c r="EY117" s="80"/>
      <c r="EZ117" s="82"/>
      <c r="FA117" s="85" t="s">
        <v>396</v>
      </c>
    </row>
    <row r="118" spans="2:157">
      <c r="B118" s="227"/>
      <c r="C118" s="214"/>
      <c r="I118" s="75"/>
      <c r="K118" s="236" t="s">
        <v>5580</v>
      </c>
      <c r="L118" s="75"/>
      <c r="M118" s="76"/>
      <c r="N118" s="76"/>
      <c r="O118" s="67"/>
      <c r="P118" s="488">
        <f t="shared" si="4"/>
        <v>44907</v>
      </c>
      <c r="Q118" s="481">
        <f t="shared" ref="Q118:Q181" si="6">WEEKNUM(P118,21)</f>
        <v>50</v>
      </c>
      <c r="R118" s="489">
        <v>43896</v>
      </c>
      <c r="S118" s="501">
        <v>45335</v>
      </c>
      <c r="T118" s="497"/>
      <c r="U118" s="498"/>
      <c r="V118" s="43">
        <v>102</v>
      </c>
      <c r="W118" s="34" t="s">
        <v>628</v>
      </c>
      <c r="X118" s="44">
        <v>30355</v>
      </c>
      <c r="Y118" s="34" t="s">
        <v>3533</v>
      </c>
      <c r="Z118" s="43" t="s">
        <v>318</v>
      </c>
      <c r="AA118" s="34" t="s">
        <v>270</v>
      </c>
      <c r="AB118" s="34" t="s">
        <v>270</v>
      </c>
      <c r="AC118" s="34" t="s">
        <v>3533</v>
      </c>
      <c r="AD118" s="44" t="s">
        <v>320</v>
      </c>
      <c r="AE118" s="44" t="s">
        <v>5186</v>
      </c>
      <c r="AF118" s="43">
        <v>102</v>
      </c>
      <c r="AG118" s="34" t="s">
        <v>628</v>
      </c>
      <c r="AH118" s="34" t="s">
        <v>627</v>
      </c>
      <c r="AI118" s="43" t="s">
        <v>629</v>
      </c>
      <c r="AJ118" s="44" t="s">
        <v>630</v>
      </c>
      <c r="AK118" s="261">
        <v>4700224</v>
      </c>
      <c r="AL118" s="44" t="s">
        <v>270</v>
      </c>
      <c r="AM118" s="44" t="s">
        <v>634</v>
      </c>
      <c r="AN118" s="262">
        <v>253469750</v>
      </c>
      <c r="AO118" s="34"/>
      <c r="AP118" s="34"/>
      <c r="AQ118" s="34"/>
      <c r="AR118" s="34"/>
      <c r="AS118" s="34"/>
      <c r="AT118" s="44" t="s">
        <v>326</v>
      </c>
      <c r="AU118" s="44"/>
      <c r="AV118" s="477" t="str">
        <f t="array" ref="AV118">_xlfn.IFS(
LEFT(Tabelas!$AI118,1)="N","DN",
LEFT(Tabelas!$AI118,1)="C","DC",
LEFT(Tabelas!$AI118,1)="L","DL",
LEFT(Tabelas!$AI118,1)="A","DA",
LEFT(Tabelas!$AI118,1)="G","DG")</f>
        <v>DN</v>
      </c>
      <c r="AW118" s="34"/>
      <c r="AX118" s="34"/>
      <c r="AY118" s="34"/>
      <c r="AZ118" s="34"/>
      <c r="BA118" s="34"/>
      <c r="BB118" s="34"/>
      <c r="BC118" s="34"/>
      <c r="BD118" s="44">
        <v>30355</v>
      </c>
      <c r="BE118" s="34" t="s">
        <v>3533</v>
      </c>
      <c r="BF118" s="43" t="s">
        <v>318</v>
      </c>
      <c r="BG118" s="34" t="s">
        <v>270</v>
      </c>
      <c r="BH118" s="34" t="s">
        <v>270</v>
      </c>
      <c r="BI118" s="34" t="s">
        <v>3533</v>
      </c>
      <c r="BJ118" s="44" t="s">
        <v>320</v>
      </c>
      <c r="BK118" s="44" t="s">
        <v>5186</v>
      </c>
      <c r="BL118" s="34"/>
      <c r="BM118" s="34"/>
      <c r="BN118" s="34"/>
      <c r="BO118" s="20"/>
      <c r="BP118" s="20"/>
      <c r="BQ118" s="20"/>
      <c r="BR118" s="20"/>
      <c r="BS118" s="27"/>
      <c r="BT118" s="20"/>
      <c r="BU118" s="20"/>
      <c r="BV118" s="20"/>
      <c r="BW118" s="20"/>
      <c r="BX118" s="20"/>
      <c r="BY118" s="20"/>
      <c r="BZ118" s="20"/>
      <c r="CA118" s="20"/>
      <c r="CB118" s="20"/>
      <c r="CC118" s="27"/>
      <c r="CD118" s="20"/>
      <c r="CE118" s="20"/>
      <c r="CF118" s="28"/>
      <c r="CG118" s="28"/>
      <c r="CH118" s="28"/>
      <c r="CI118" s="28"/>
      <c r="CJ118" s="28"/>
      <c r="CK118" s="28"/>
      <c r="CL118" s="28"/>
      <c r="CM118" s="28"/>
      <c r="CN118" s="28"/>
      <c r="CO118" s="28"/>
      <c r="CP118" s="28"/>
      <c r="CQ118" s="28"/>
      <c r="CR118" s="28"/>
      <c r="CS118" s="28"/>
      <c r="CT118" s="28"/>
      <c r="CU118" s="28"/>
      <c r="CV118" s="28"/>
      <c r="CW118" s="28"/>
      <c r="CX118" s="20"/>
      <c r="CY118" s="519" t="s">
        <v>5581</v>
      </c>
      <c r="CZ118" s="520" t="s">
        <v>5582</v>
      </c>
      <c r="DA118" s="595" t="str">
        <f t="shared" si="5"/>
        <v>11011 - FABRICAÇÃO DE AGUARDENTES PREPARADAS</v>
      </c>
      <c r="EN118" s="571">
        <v>4758</v>
      </c>
      <c r="EO118" s="560" t="s">
        <v>5583</v>
      </c>
      <c r="EP118" s="560" t="s">
        <v>289</v>
      </c>
      <c r="EQ118" s="580">
        <v>383</v>
      </c>
      <c r="ER118" s="560" t="s">
        <v>2597</v>
      </c>
      <c r="ES118" s="567" t="s">
        <v>5584</v>
      </c>
      <c r="EW118" s="90" t="s">
        <v>452</v>
      </c>
      <c r="EX118" s="82" t="s">
        <v>5585</v>
      </c>
      <c r="EY118" s="80"/>
      <c r="EZ118" s="82"/>
      <c r="FA118" s="85" t="s">
        <v>553</v>
      </c>
    </row>
    <row r="119" spans="2:157">
      <c r="B119" s="213"/>
      <c r="C119" s="214"/>
      <c r="I119" s="75"/>
      <c r="K119" s="236" t="s">
        <v>5586</v>
      </c>
      <c r="L119" s="75"/>
      <c r="M119" s="76"/>
      <c r="N119" s="76"/>
      <c r="O119" s="67"/>
      <c r="P119" s="488">
        <f t="shared" si="4"/>
        <v>44914</v>
      </c>
      <c r="Q119" s="481">
        <f t="shared" si="6"/>
        <v>51</v>
      </c>
      <c r="R119" s="489">
        <v>43897</v>
      </c>
      <c r="S119" s="501">
        <v>45380</v>
      </c>
      <c r="T119" s="497"/>
      <c r="U119" s="498"/>
      <c r="V119" s="43">
        <v>102</v>
      </c>
      <c r="W119" s="34" t="s">
        <v>628</v>
      </c>
      <c r="X119" s="44">
        <v>30356</v>
      </c>
      <c r="Y119" s="34" t="s">
        <v>3610</v>
      </c>
      <c r="Z119" s="43" t="s">
        <v>318</v>
      </c>
      <c r="AA119" s="34" t="s">
        <v>270</v>
      </c>
      <c r="AB119" s="34" t="s">
        <v>270</v>
      </c>
      <c r="AC119" s="34" t="s">
        <v>3610</v>
      </c>
      <c r="AD119" s="44" t="s">
        <v>320</v>
      </c>
      <c r="AE119" s="44" t="s">
        <v>5186</v>
      </c>
      <c r="AF119" s="43">
        <v>102</v>
      </c>
      <c r="AG119" s="34" t="s">
        <v>628</v>
      </c>
      <c r="AH119" s="34" t="s">
        <v>627</v>
      </c>
      <c r="AI119" s="43" t="s">
        <v>629</v>
      </c>
      <c r="AJ119" s="44" t="s">
        <v>630</v>
      </c>
      <c r="AK119" s="261">
        <v>4700224</v>
      </c>
      <c r="AL119" s="44" t="s">
        <v>270</v>
      </c>
      <c r="AM119" s="44" t="s">
        <v>634</v>
      </c>
      <c r="AN119" s="262">
        <v>253469750</v>
      </c>
      <c r="AO119" s="34"/>
      <c r="AP119" s="34"/>
      <c r="AQ119" s="34"/>
      <c r="AR119" s="34"/>
      <c r="AS119" s="34"/>
      <c r="AT119" s="44" t="s">
        <v>326</v>
      </c>
      <c r="AU119" s="44"/>
      <c r="AV119" s="477" t="str">
        <f t="array" ref="AV119">_xlfn.IFS(
LEFT(Tabelas!$AI119,1)="N","DN",
LEFT(Tabelas!$AI119,1)="C","DC",
LEFT(Tabelas!$AI119,1)="L","DL",
LEFT(Tabelas!$AI119,1)="A","DA",
LEFT(Tabelas!$AI119,1)="G","DG")</f>
        <v>DN</v>
      </c>
      <c r="AW119" s="34"/>
      <c r="AX119" s="34"/>
      <c r="AY119" s="34"/>
      <c r="AZ119" s="34"/>
      <c r="BA119" s="34"/>
      <c r="BB119" s="34"/>
      <c r="BC119" s="34"/>
      <c r="BD119" s="44">
        <v>30356</v>
      </c>
      <c r="BE119" s="34" t="s">
        <v>3610</v>
      </c>
      <c r="BF119" s="43" t="s">
        <v>318</v>
      </c>
      <c r="BG119" s="34" t="s">
        <v>270</v>
      </c>
      <c r="BH119" s="34" t="s">
        <v>270</v>
      </c>
      <c r="BI119" s="34" t="s">
        <v>3610</v>
      </c>
      <c r="BJ119" s="44" t="s">
        <v>320</v>
      </c>
      <c r="BK119" s="44" t="s">
        <v>5186</v>
      </c>
      <c r="BL119" s="34"/>
      <c r="BM119" s="34"/>
      <c r="BN119" s="34"/>
      <c r="BO119" s="20"/>
      <c r="BP119" s="20"/>
      <c r="BQ119" s="20"/>
      <c r="BR119" s="20"/>
      <c r="BS119" s="27"/>
      <c r="BT119" s="20"/>
      <c r="BU119" s="20"/>
      <c r="BV119" s="20"/>
      <c r="BW119" s="20"/>
      <c r="BX119" s="20"/>
      <c r="BY119" s="20"/>
      <c r="BZ119" s="20"/>
      <c r="CA119" s="20"/>
      <c r="CB119" s="20"/>
      <c r="CC119" s="27"/>
      <c r="CD119" s="20"/>
      <c r="CE119" s="20"/>
      <c r="CF119" s="28"/>
      <c r="CG119" s="28"/>
      <c r="CH119" s="28"/>
      <c r="CI119" s="28"/>
      <c r="CJ119" s="28"/>
      <c r="CK119" s="28"/>
      <c r="CL119" s="28"/>
      <c r="CM119" s="28"/>
      <c r="CN119" s="28"/>
      <c r="CO119" s="28"/>
      <c r="CP119" s="28"/>
      <c r="CQ119" s="28"/>
      <c r="CR119" s="28"/>
      <c r="CS119" s="28"/>
      <c r="CT119" s="28"/>
      <c r="CU119" s="28"/>
      <c r="CV119" s="28"/>
      <c r="CW119" s="28"/>
      <c r="CX119" s="20"/>
      <c r="CY119" s="519" t="s">
        <v>5587</v>
      </c>
      <c r="CZ119" s="520" t="s">
        <v>5588</v>
      </c>
      <c r="DA119" s="595" t="str">
        <f t="shared" si="5"/>
        <v>11012 - FABRICAÇÃO DE AGUARDENTES NÃO PREPARADAS</v>
      </c>
      <c r="EN119" s="571">
        <v>4766</v>
      </c>
      <c r="EO119" s="560" t="s">
        <v>5589</v>
      </c>
      <c r="EP119" s="560" t="s">
        <v>947</v>
      </c>
      <c r="EQ119" s="580">
        <v>484</v>
      </c>
      <c r="ER119" s="560" t="s">
        <v>4443</v>
      </c>
      <c r="ES119" s="567" t="s">
        <v>5590</v>
      </c>
      <c r="EW119" s="90" t="s">
        <v>453</v>
      </c>
      <c r="EX119" s="82" t="s">
        <v>5591</v>
      </c>
      <c r="EY119" s="80"/>
      <c r="EZ119" s="82"/>
      <c r="FA119" s="85" t="s">
        <v>436</v>
      </c>
    </row>
    <row r="120" spans="2:157">
      <c r="B120" s="213"/>
      <c r="C120" s="214"/>
      <c r="I120" s="75"/>
      <c r="K120" s="236" t="s">
        <v>5592</v>
      </c>
      <c r="L120" s="75"/>
      <c r="M120" s="76"/>
      <c r="N120" s="76"/>
      <c r="O120" s="67"/>
      <c r="P120" s="488">
        <f t="shared" ref="P120:P121" si="7">P119+7</f>
        <v>44921</v>
      </c>
      <c r="Q120" s="481">
        <f t="shared" si="6"/>
        <v>52</v>
      </c>
      <c r="R120" s="489">
        <v>43898</v>
      </c>
      <c r="S120" s="501">
        <v>45382</v>
      </c>
      <c r="T120" s="497"/>
      <c r="U120" s="498"/>
      <c r="V120" s="43">
        <v>102</v>
      </c>
      <c r="W120" s="34" t="s">
        <v>628</v>
      </c>
      <c r="X120" s="44">
        <v>30357</v>
      </c>
      <c r="Y120" s="34" t="s">
        <v>3672</v>
      </c>
      <c r="Z120" s="43" t="s">
        <v>318</v>
      </c>
      <c r="AA120" s="34" t="s">
        <v>270</v>
      </c>
      <c r="AB120" s="34" t="s">
        <v>270</v>
      </c>
      <c r="AC120" s="34" t="s">
        <v>3672</v>
      </c>
      <c r="AD120" s="44" t="s">
        <v>320</v>
      </c>
      <c r="AE120" s="44" t="s">
        <v>5186</v>
      </c>
      <c r="AF120" s="43">
        <v>102</v>
      </c>
      <c r="AG120" s="34" t="s">
        <v>628</v>
      </c>
      <c r="AH120" s="34" t="s">
        <v>627</v>
      </c>
      <c r="AI120" s="43" t="s">
        <v>629</v>
      </c>
      <c r="AJ120" s="44" t="s">
        <v>630</v>
      </c>
      <c r="AK120" s="261">
        <v>4700224</v>
      </c>
      <c r="AL120" s="44" t="s">
        <v>270</v>
      </c>
      <c r="AM120" s="44" t="s">
        <v>634</v>
      </c>
      <c r="AN120" s="262">
        <v>253469750</v>
      </c>
      <c r="AO120" s="34"/>
      <c r="AP120" s="34"/>
      <c r="AQ120" s="34"/>
      <c r="AR120" s="34"/>
      <c r="AS120" s="34"/>
      <c r="AT120" s="44" t="s">
        <v>326</v>
      </c>
      <c r="AU120" s="44"/>
      <c r="AV120" s="477" t="str">
        <f t="array" ref="AV120">_xlfn.IFS(
LEFT(Tabelas!$AI120,1)="N","DN",
LEFT(Tabelas!$AI120,1)="C","DC",
LEFT(Tabelas!$AI120,1)="L","DL",
LEFT(Tabelas!$AI120,1)="A","DA",
LEFT(Tabelas!$AI120,1)="G","DG")</f>
        <v>DN</v>
      </c>
      <c r="AW120" s="34"/>
      <c r="AX120" s="34"/>
      <c r="AY120" s="34"/>
      <c r="AZ120" s="34"/>
      <c r="BA120" s="34"/>
      <c r="BB120" s="34"/>
      <c r="BC120" s="34"/>
      <c r="BD120" s="44">
        <v>30357</v>
      </c>
      <c r="BE120" s="34" t="s">
        <v>3672</v>
      </c>
      <c r="BF120" s="43" t="s">
        <v>318</v>
      </c>
      <c r="BG120" s="34" t="s">
        <v>270</v>
      </c>
      <c r="BH120" s="34" t="s">
        <v>270</v>
      </c>
      <c r="BI120" s="34" t="s">
        <v>3672</v>
      </c>
      <c r="BJ120" s="44" t="s">
        <v>320</v>
      </c>
      <c r="BK120" s="44" t="s">
        <v>5186</v>
      </c>
      <c r="BL120" s="34"/>
      <c r="BM120" s="34"/>
      <c r="BN120" s="34"/>
      <c r="BO120" s="20"/>
      <c r="BP120" s="20"/>
      <c r="BQ120" s="20"/>
      <c r="BR120" s="20"/>
      <c r="BS120" s="27"/>
      <c r="BT120" s="20"/>
      <c r="BU120" s="20"/>
      <c r="BV120" s="20"/>
      <c r="BW120" s="20"/>
      <c r="BX120" s="20"/>
      <c r="BY120" s="20"/>
      <c r="BZ120" s="20"/>
      <c r="CA120" s="20"/>
      <c r="CB120" s="20"/>
      <c r="CC120" s="27"/>
      <c r="CD120" s="20"/>
      <c r="CE120" s="20"/>
      <c r="CF120" s="28"/>
      <c r="CG120" s="28"/>
      <c r="CH120" s="28"/>
      <c r="CI120" s="28"/>
      <c r="CJ120" s="28"/>
      <c r="CK120" s="28"/>
      <c r="CL120" s="28"/>
      <c r="CM120" s="28"/>
      <c r="CN120" s="28"/>
      <c r="CO120" s="28"/>
      <c r="CP120" s="28"/>
      <c r="CQ120" s="28"/>
      <c r="CR120" s="28"/>
      <c r="CS120" s="28"/>
      <c r="CT120" s="28"/>
      <c r="CU120" s="28"/>
      <c r="CV120" s="28"/>
      <c r="CW120" s="28"/>
      <c r="CX120" s="20"/>
      <c r="CY120" s="519" t="s">
        <v>5593</v>
      </c>
      <c r="CZ120" s="520" t="s">
        <v>5594</v>
      </c>
      <c r="DA120" s="595" t="str">
        <f t="shared" si="5"/>
        <v>11013 - PRODUÇÃO DE LICORES E DE OUTRAS BEBIDAS DESTILADAS</v>
      </c>
      <c r="EN120" s="572">
        <v>4847</v>
      </c>
      <c r="EO120" s="561" t="s">
        <v>5595</v>
      </c>
      <c r="EP120" s="561" t="s">
        <v>289</v>
      </c>
      <c r="EQ120" s="576">
        <v>346</v>
      </c>
      <c r="ER120" s="561" t="s">
        <v>5058</v>
      </c>
      <c r="ES120" s="568" t="s">
        <v>5596</v>
      </c>
      <c r="EW120" s="90" t="s">
        <v>454</v>
      </c>
      <c r="EX120" s="82" t="s">
        <v>5597</v>
      </c>
      <c r="EY120" s="80"/>
      <c r="EZ120" s="82"/>
      <c r="FA120" s="85" t="s">
        <v>477</v>
      </c>
    </row>
    <row r="121" spans="2:157" ht="15">
      <c r="B121" s="213"/>
      <c r="C121" s="214"/>
      <c r="I121" s="75"/>
      <c r="K121" s="236" t="s">
        <v>5598</v>
      </c>
      <c r="L121" s="75"/>
      <c r="M121" s="76"/>
      <c r="N121" s="76"/>
      <c r="O121" s="67"/>
      <c r="P121" s="494">
        <f t="shared" si="7"/>
        <v>44928</v>
      </c>
      <c r="Q121" s="482">
        <f t="shared" si="6"/>
        <v>1</v>
      </c>
      <c r="R121" s="489">
        <v>43899</v>
      </c>
      <c r="S121" s="501">
        <v>45407</v>
      </c>
      <c r="T121" s="497"/>
      <c r="U121" s="498"/>
      <c r="V121" s="43">
        <v>102</v>
      </c>
      <c r="W121" s="34" t="s">
        <v>628</v>
      </c>
      <c r="X121" s="44">
        <v>30363</v>
      </c>
      <c r="Y121" s="34" t="s">
        <v>3739</v>
      </c>
      <c r="Z121" s="43" t="s">
        <v>318</v>
      </c>
      <c r="AA121" s="34" t="s">
        <v>270</v>
      </c>
      <c r="AB121" s="34" t="s">
        <v>270</v>
      </c>
      <c r="AC121" s="34" t="s">
        <v>5599</v>
      </c>
      <c r="AD121" s="44" t="s">
        <v>320</v>
      </c>
      <c r="AE121" s="44" t="s">
        <v>5186</v>
      </c>
      <c r="AF121" s="43">
        <v>102</v>
      </c>
      <c r="AG121" s="34" t="s">
        <v>628</v>
      </c>
      <c r="AH121" s="34" t="s">
        <v>627</v>
      </c>
      <c r="AI121" s="43" t="s">
        <v>629</v>
      </c>
      <c r="AJ121" s="44" t="s">
        <v>630</v>
      </c>
      <c r="AK121" s="261">
        <v>4700224</v>
      </c>
      <c r="AL121" s="44" t="s">
        <v>270</v>
      </c>
      <c r="AM121" s="44" t="s">
        <v>634</v>
      </c>
      <c r="AN121" s="262">
        <v>253469750</v>
      </c>
      <c r="AO121" s="34"/>
      <c r="AP121" s="34"/>
      <c r="AQ121" s="34"/>
      <c r="AR121" s="34"/>
      <c r="AS121" s="34"/>
      <c r="AT121" s="44" t="s">
        <v>326</v>
      </c>
      <c r="AU121" s="44"/>
      <c r="AV121" s="477" t="str">
        <f t="array" ref="AV121">_xlfn.IFS(
LEFT(Tabelas!$AI121,1)="N","DN",
LEFT(Tabelas!$AI121,1)="C","DC",
LEFT(Tabelas!$AI121,1)="L","DL",
LEFT(Tabelas!$AI121,1)="A","DA",
LEFT(Tabelas!$AI121,1)="G","DG")</f>
        <v>DN</v>
      </c>
      <c r="AW121" s="34"/>
      <c r="AX121" s="34"/>
      <c r="AY121" s="34"/>
      <c r="AZ121" s="34"/>
      <c r="BA121" s="34"/>
      <c r="BB121" s="34"/>
      <c r="BC121" s="34"/>
      <c r="BD121" s="44">
        <v>30363</v>
      </c>
      <c r="BE121" s="34" t="s">
        <v>3739</v>
      </c>
      <c r="BF121" s="43" t="s">
        <v>318</v>
      </c>
      <c r="BG121" s="34" t="s">
        <v>270</v>
      </c>
      <c r="BH121" s="34" t="s">
        <v>270</v>
      </c>
      <c r="BI121" s="34" t="s">
        <v>5599</v>
      </c>
      <c r="BJ121" s="44" t="s">
        <v>320</v>
      </c>
      <c r="BK121" s="44" t="s">
        <v>5186</v>
      </c>
      <c r="BL121" s="34"/>
      <c r="BM121" s="34"/>
      <c r="BN121" s="34"/>
      <c r="BO121" s="20"/>
      <c r="BP121" s="20"/>
      <c r="BQ121" s="20"/>
      <c r="BR121" s="20"/>
      <c r="BS121" s="27"/>
      <c r="BT121" s="20"/>
      <c r="BU121" s="20"/>
      <c r="BV121" s="20"/>
      <c r="BW121" s="20"/>
      <c r="BX121" s="20"/>
      <c r="BY121" s="20"/>
      <c r="BZ121" s="20"/>
      <c r="CA121" s="20"/>
      <c r="CB121" s="20"/>
      <c r="CC121" s="27"/>
      <c r="CD121" s="20"/>
      <c r="CE121" s="20"/>
      <c r="CF121" s="28"/>
      <c r="CG121" s="28"/>
      <c r="CH121" s="28"/>
      <c r="CI121" s="28"/>
      <c r="CJ121" s="28"/>
      <c r="CK121" s="28"/>
      <c r="CL121" s="28"/>
      <c r="CM121" s="28"/>
      <c r="CN121" s="28"/>
      <c r="CO121" s="28"/>
      <c r="CP121" s="28"/>
      <c r="CQ121" s="28"/>
      <c r="CR121" s="28"/>
      <c r="CS121" s="28"/>
      <c r="CT121" s="28"/>
      <c r="CU121" s="28"/>
      <c r="CV121" s="28"/>
      <c r="CW121" s="28"/>
      <c r="CX121" s="20"/>
      <c r="CY121" s="519" t="s">
        <v>5600</v>
      </c>
      <c r="CZ121" s="520" t="s">
        <v>5601</v>
      </c>
      <c r="DA121" s="595" t="str">
        <f t="shared" si="5"/>
        <v>11021 - PRODUÇÃO DE VINHOS COMUNS E LICOROSOS</v>
      </c>
      <c r="EN121" s="571">
        <v>4855</v>
      </c>
      <c r="EO121" s="560" t="s">
        <v>5602</v>
      </c>
      <c r="EP121" s="560" t="s">
        <v>289</v>
      </c>
      <c r="EQ121" s="580">
        <v>346</v>
      </c>
      <c r="ER121" s="560" t="s">
        <v>5058</v>
      </c>
      <c r="ES121" s="567" t="s">
        <v>5603</v>
      </c>
      <c r="EW121" s="90" t="s">
        <v>455</v>
      </c>
      <c r="EX121" s="82" t="s">
        <v>5604</v>
      </c>
      <c r="EY121" s="80"/>
      <c r="EZ121" s="82"/>
      <c r="FA121" s="85" t="s">
        <v>493</v>
      </c>
    </row>
    <row r="122" spans="2:157">
      <c r="B122" s="213"/>
      <c r="C122" s="214"/>
      <c r="I122" s="75"/>
      <c r="K122" s="236" t="s">
        <v>5605</v>
      </c>
      <c r="L122" s="75"/>
      <c r="M122" s="76"/>
      <c r="N122" s="76"/>
      <c r="O122" s="67"/>
      <c r="P122" s="488">
        <f>P121+7</f>
        <v>44935</v>
      </c>
      <c r="Q122" s="481">
        <f t="shared" si="6"/>
        <v>2</v>
      </c>
      <c r="R122" s="489">
        <v>43900</v>
      </c>
      <c r="S122" s="501">
        <v>45413</v>
      </c>
      <c r="T122" s="497"/>
      <c r="U122" s="498"/>
      <c r="V122" s="43">
        <v>102</v>
      </c>
      <c r="W122" s="34" t="s">
        <v>628</v>
      </c>
      <c r="X122" s="44">
        <v>30365</v>
      </c>
      <c r="Y122" s="34" t="s">
        <v>3865</v>
      </c>
      <c r="Z122" s="43" t="s">
        <v>318</v>
      </c>
      <c r="AA122" s="34" t="s">
        <v>270</v>
      </c>
      <c r="AB122" s="34" t="s">
        <v>270</v>
      </c>
      <c r="AC122" s="34" t="s">
        <v>5606</v>
      </c>
      <c r="AD122" s="44" t="s">
        <v>320</v>
      </c>
      <c r="AE122" s="44" t="s">
        <v>5186</v>
      </c>
      <c r="AF122" s="43">
        <v>102</v>
      </c>
      <c r="AG122" s="34" t="s">
        <v>628</v>
      </c>
      <c r="AH122" s="34" t="s">
        <v>627</v>
      </c>
      <c r="AI122" s="43" t="s">
        <v>629</v>
      </c>
      <c r="AJ122" s="44" t="s">
        <v>630</v>
      </c>
      <c r="AK122" s="261">
        <v>4700224</v>
      </c>
      <c r="AL122" s="44" t="s">
        <v>270</v>
      </c>
      <c r="AM122" s="44" t="s">
        <v>634</v>
      </c>
      <c r="AN122" s="262">
        <v>253469750</v>
      </c>
      <c r="AO122" s="34"/>
      <c r="AP122" s="34"/>
      <c r="AQ122" s="34"/>
      <c r="AR122" s="34"/>
      <c r="AS122" s="34"/>
      <c r="AT122" s="44" t="s">
        <v>326</v>
      </c>
      <c r="AU122" s="44"/>
      <c r="AV122" s="477" t="str">
        <f t="array" ref="AV122">_xlfn.IFS(
LEFT(Tabelas!$AI122,1)="N","DN",
LEFT(Tabelas!$AI122,1)="C","DC",
LEFT(Tabelas!$AI122,1)="L","DL",
LEFT(Tabelas!$AI122,1)="A","DA",
LEFT(Tabelas!$AI122,1)="G","DG")</f>
        <v>DN</v>
      </c>
      <c r="AW122" s="34"/>
      <c r="AX122" s="34"/>
      <c r="AY122" s="34"/>
      <c r="AZ122" s="34"/>
      <c r="BA122" s="34"/>
      <c r="BB122" s="34"/>
      <c r="BC122" s="34"/>
      <c r="BD122" s="44">
        <v>30365</v>
      </c>
      <c r="BE122" s="34" t="s">
        <v>3865</v>
      </c>
      <c r="BF122" s="43" t="s">
        <v>318</v>
      </c>
      <c r="BG122" s="34" t="s">
        <v>270</v>
      </c>
      <c r="BH122" s="34" t="s">
        <v>270</v>
      </c>
      <c r="BI122" s="34" t="s">
        <v>5606</v>
      </c>
      <c r="BJ122" s="44" t="s">
        <v>320</v>
      </c>
      <c r="BK122" s="44" t="s">
        <v>5186</v>
      </c>
      <c r="BL122" s="34"/>
      <c r="BM122" s="34"/>
      <c r="BN122" s="34"/>
      <c r="BO122" s="20"/>
      <c r="BP122" s="20"/>
      <c r="BQ122" s="20"/>
      <c r="BR122" s="20"/>
      <c r="BS122" s="27"/>
      <c r="BT122" s="20"/>
      <c r="BU122" s="20"/>
      <c r="BV122" s="20"/>
      <c r="BW122" s="20"/>
      <c r="BX122" s="20"/>
      <c r="BY122" s="20"/>
      <c r="BZ122" s="20"/>
      <c r="CA122" s="20"/>
      <c r="CB122" s="20"/>
      <c r="CC122" s="27"/>
      <c r="CD122" s="20"/>
      <c r="CE122" s="20"/>
      <c r="CF122" s="28"/>
      <c r="CG122" s="28"/>
      <c r="CH122" s="28"/>
      <c r="CI122" s="28"/>
      <c r="CJ122" s="28"/>
      <c r="CK122" s="28"/>
      <c r="CL122" s="28"/>
      <c r="CM122" s="28"/>
      <c r="CN122" s="28"/>
      <c r="CO122" s="28"/>
      <c r="CP122" s="28"/>
      <c r="CQ122" s="28"/>
      <c r="CR122" s="28"/>
      <c r="CS122" s="28"/>
      <c r="CT122" s="28"/>
      <c r="CU122" s="28"/>
      <c r="CV122" s="28"/>
      <c r="CW122" s="28"/>
      <c r="CX122" s="20"/>
      <c r="CY122" s="519" t="s">
        <v>5607</v>
      </c>
      <c r="CZ122" s="520" t="s">
        <v>5608</v>
      </c>
      <c r="DA122" s="595" t="str">
        <f t="shared" si="5"/>
        <v>11022 - PRODUÇÃO DE VINHOS ESPUMANTES E ESPUMOSOS</v>
      </c>
      <c r="EN122" s="572">
        <v>4910</v>
      </c>
      <c r="EO122" s="561" t="s">
        <v>5609</v>
      </c>
      <c r="EP122" s="561" t="s">
        <v>320</v>
      </c>
      <c r="EQ122" s="576">
        <v>107</v>
      </c>
      <c r="ER122" s="561" t="s">
        <v>2024</v>
      </c>
      <c r="ES122" s="568" t="s">
        <v>5610</v>
      </c>
      <c r="EW122" s="90" t="s">
        <v>456</v>
      </c>
      <c r="EX122" s="82" t="s">
        <v>5611</v>
      </c>
      <c r="EY122" s="80"/>
      <c r="EZ122" s="82"/>
      <c r="FA122" s="85" t="s">
        <v>478</v>
      </c>
    </row>
    <row r="123" spans="2:157">
      <c r="B123" s="213"/>
      <c r="C123" s="214"/>
      <c r="K123" s="236" t="s">
        <v>5612</v>
      </c>
      <c r="P123" s="488">
        <f t="shared" ref="P123:P158" si="8">P122+7</f>
        <v>44942</v>
      </c>
      <c r="Q123" s="481">
        <f t="shared" si="6"/>
        <v>3</v>
      </c>
      <c r="R123" s="489">
        <v>43901</v>
      </c>
      <c r="S123" s="501">
        <v>45442</v>
      </c>
      <c r="T123" s="497"/>
      <c r="U123" s="498"/>
      <c r="V123" s="43">
        <v>102</v>
      </c>
      <c r="W123" s="34" t="s">
        <v>628</v>
      </c>
      <c r="X123" s="44">
        <v>30364</v>
      </c>
      <c r="Y123" s="34" t="s">
        <v>3802</v>
      </c>
      <c r="Z123" s="43" t="s">
        <v>318</v>
      </c>
      <c r="AA123" s="34" t="s">
        <v>270</v>
      </c>
      <c r="AB123" s="34" t="s">
        <v>270</v>
      </c>
      <c r="AC123" s="34" t="s">
        <v>5613</v>
      </c>
      <c r="AD123" s="44" t="s">
        <v>320</v>
      </c>
      <c r="AE123" s="44" t="s">
        <v>5186</v>
      </c>
      <c r="AF123" s="43">
        <v>102</v>
      </c>
      <c r="AG123" s="34" t="s">
        <v>628</v>
      </c>
      <c r="AH123" s="34" t="s">
        <v>627</v>
      </c>
      <c r="AI123" s="43" t="s">
        <v>629</v>
      </c>
      <c r="AJ123" s="44" t="s">
        <v>630</v>
      </c>
      <c r="AK123" s="261">
        <v>4700224</v>
      </c>
      <c r="AL123" s="44" t="s">
        <v>270</v>
      </c>
      <c r="AM123" s="44" t="s">
        <v>634</v>
      </c>
      <c r="AN123" s="262">
        <v>253469750</v>
      </c>
      <c r="AO123" s="34"/>
      <c r="AP123" s="34"/>
      <c r="AQ123" s="34"/>
      <c r="AR123" s="34"/>
      <c r="AS123" s="34"/>
      <c r="AT123" s="44" t="s">
        <v>326</v>
      </c>
      <c r="AU123" s="44"/>
      <c r="AV123" s="477" t="str">
        <f t="array" ref="AV123">_xlfn.IFS(
LEFT(Tabelas!$AI123,1)="N","DN",
LEFT(Tabelas!$AI123,1)="C","DC",
LEFT(Tabelas!$AI123,1)="L","DL",
LEFT(Tabelas!$AI123,1)="A","DA",
LEFT(Tabelas!$AI123,1)="G","DG")</f>
        <v>DN</v>
      </c>
      <c r="AW123" s="34"/>
      <c r="AX123" s="34"/>
      <c r="AY123" s="34"/>
      <c r="AZ123" s="34"/>
      <c r="BA123" s="34"/>
      <c r="BB123" s="34"/>
      <c r="BC123" s="34"/>
      <c r="BD123" s="44">
        <v>30364</v>
      </c>
      <c r="BE123" s="34" t="s">
        <v>3802</v>
      </c>
      <c r="BF123" s="43" t="s">
        <v>318</v>
      </c>
      <c r="BG123" s="34" t="s">
        <v>270</v>
      </c>
      <c r="BH123" s="34" t="s">
        <v>270</v>
      </c>
      <c r="BI123" s="34" t="s">
        <v>5613</v>
      </c>
      <c r="BJ123" s="44" t="s">
        <v>320</v>
      </c>
      <c r="BK123" s="44" t="s">
        <v>5186</v>
      </c>
      <c r="BL123" s="34"/>
      <c r="BM123" s="34"/>
      <c r="BN123" s="34"/>
      <c r="BO123" s="20"/>
      <c r="BP123" s="20"/>
      <c r="BQ123" s="20"/>
      <c r="BR123" s="20"/>
      <c r="BS123" s="27"/>
      <c r="BT123" s="20"/>
      <c r="BU123" s="20"/>
      <c r="BV123" s="20"/>
      <c r="BW123" s="20"/>
      <c r="BX123" s="20"/>
      <c r="BY123" s="20"/>
      <c r="BZ123" s="20"/>
      <c r="CA123" s="20"/>
      <c r="CB123" s="20"/>
      <c r="CC123" s="27"/>
      <c r="CD123" s="20"/>
      <c r="CE123" s="20"/>
      <c r="CF123" s="28"/>
      <c r="CG123" s="28"/>
      <c r="CH123" s="28"/>
      <c r="CI123" s="28"/>
      <c r="CJ123" s="28"/>
      <c r="CK123" s="28"/>
      <c r="CL123" s="28"/>
      <c r="CM123" s="28"/>
      <c r="CN123" s="28"/>
      <c r="CO123" s="28"/>
      <c r="CP123" s="28"/>
      <c r="CQ123" s="28"/>
      <c r="CR123" s="28"/>
      <c r="CS123" s="28"/>
      <c r="CT123" s="28"/>
      <c r="CU123" s="28"/>
      <c r="CV123" s="28"/>
      <c r="CW123" s="28"/>
      <c r="CX123" s="20"/>
      <c r="CY123" s="519" t="s">
        <v>5614</v>
      </c>
      <c r="CZ123" s="520" t="s">
        <v>5615</v>
      </c>
      <c r="DA123" s="595" t="str">
        <f t="shared" si="5"/>
        <v>11030 - FABRICAÇÃO DE SIDRA E OUTRAS BEBIDAS FERMENTADAS DE FRUTOS</v>
      </c>
      <c r="EN123" s="572">
        <v>5029</v>
      </c>
      <c r="EO123" s="561" t="s">
        <v>5616</v>
      </c>
      <c r="EP123" s="561" t="s">
        <v>289</v>
      </c>
      <c r="EQ123" s="576">
        <v>300</v>
      </c>
      <c r="ER123" s="561" t="s">
        <v>4916</v>
      </c>
      <c r="ES123" s="568" t="s">
        <v>5617</v>
      </c>
      <c r="EW123" s="90" t="s">
        <v>457</v>
      </c>
      <c r="EX123" s="82" t="s">
        <v>5618</v>
      </c>
      <c r="EY123" s="80"/>
      <c r="EZ123" s="82"/>
      <c r="FA123" s="85" t="s">
        <v>417</v>
      </c>
    </row>
    <row r="124" spans="2:157">
      <c r="B124" s="213"/>
      <c r="C124" s="214"/>
      <c r="I124" s="74"/>
      <c r="K124" s="236" t="s">
        <v>5619</v>
      </c>
      <c r="P124" s="488">
        <f t="shared" si="8"/>
        <v>44949</v>
      </c>
      <c r="Q124" s="481">
        <f t="shared" si="6"/>
        <v>4</v>
      </c>
      <c r="R124" s="489">
        <v>43902</v>
      </c>
      <c r="S124" s="501">
        <v>45453</v>
      </c>
      <c r="T124" s="497"/>
      <c r="U124" s="498"/>
      <c r="V124" s="43">
        <v>102</v>
      </c>
      <c r="W124" s="34" t="s">
        <v>628</v>
      </c>
      <c r="X124" s="44">
        <v>30300</v>
      </c>
      <c r="Y124" s="34" t="s">
        <v>5620</v>
      </c>
      <c r="Z124" s="43" t="s">
        <v>318</v>
      </c>
      <c r="AA124" s="34" t="s">
        <v>270</v>
      </c>
      <c r="AB124" s="34" t="s">
        <v>270</v>
      </c>
      <c r="AC124" s="34"/>
      <c r="AD124" s="44" t="s">
        <v>320</v>
      </c>
      <c r="AE124" s="44" t="s">
        <v>5186</v>
      </c>
      <c r="AF124" s="43">
        <v>102</v>
      </c>
      <c r="AG124" s="34" t="s">
        <v>628</v>
      </c>
      <c r="AH124" s="34" t="s">
        <v>627</v>
      </c>
      <c r="AI124" s="43" t="s">
        <v>629</v>
      </c>
      <c r="AJ124" s="44" t="s">
        <v>630</v>
      </c>
      <c r="AK124" s="261">
        <v>4700224</v>
      </c>
      <c r="AL124" s="44" t="s">
        <v>270</v>
      </c>
      <c r="AM124" s="44" t="s">
        <v>634</v>
      </c>
      <c r="AN124" s="262">
        <v>253469750</v>
      </c>
      <c r="AO124" s="34"/>
      <c r="AP124" s="34"/>
      <c r="AQ124" s="34"/>
      <c r="AR124" s="34"/>
      <c r="AS124" s="34"/>
      <c r="AT124" s="44" t="s">
        <v>326</v>
      </c>
      <c r="AU124" s="44"/>
      <c r="AV124" s="477" t="str">
        <f t="array" ref="AV124">_xlfn.IFS(
LEFT(Tabelas!$AI124,1)="N","DN",
LEFT(Tabelas!$AI124,1)="C","DC",
LEFT(Tabelas!$AI124,1)="L","DL",
LEFT(Tabelas!$AI124,1)="A","DA",
LEFT(Tabelas!$AI124,1)="G","DG")</f>
        <v>DN</v>
      </c>
      <c r="AW124" s="34"/>
      <c r="AX124" s="34"/>
      <c r="AY124" s="34"/>
      <c r="AZ124" s="34"/>
      <c r="BA124" s="34"/>
      <c r="BB124" s="34"/>
      <c r="BC124" s="34"/>
      <c r="BD124" s="44">
        <v>30300</v>
      </c>
      <c r="BE124" s="34" t="s">
        <v>5620</v>
      </c>
      <c r="BF124" s="43" t="s">
        <v>318</v>
      </c>
      <c r="BG124" s="34" t="s">
        <v>270</v>
      </c>
      <c r="BH124" s="34" t="s">
        <v>270</v>
      </c>
      <c r="BI124" s="34"/>
      <c r="BJ124" s="44" t="s">
        <v>320</v>
      </c>
      <c r="BK124" s="44" t="s">
        <v>5186</v>
      </c>
      <c r="BL124" s="34"/>
      <c r="BM124" s="34"/>
      <c r="BN124" s="34"/>
      <c r="BO124" s="20"/>
      <c r="BP124" s="20"/>
      <c r="BQ124" s="20"/>
      <c r="BR124" s="20"/>
      <c r="BS124" s="27"/>
      <c r="BT124" s="20"/>
      <c r="BU124" s="20"/>
      <c r="BV124" s="20"/>
      <c r="BW124" s="20"/>
      <c r="BX124" s="20"/>
      <c r="BY124" s="20"/>
      <c r="BZ124" s="20"/>
      <c r="CA124" s="20"/>
      <c r="CB124" s="20"/>
      <c r="CC124" s="27"/>
      <c r="CD124" s="20"/>
      <c r="CE124" s="20"/>
      <c r="CF124" s="28"/>
      <c r="CG124" s="28"/>
      <c r="CH124" s="28"/>
      <c r="CI124" s="28"/>
      <c r="CJ124" s="28"/>
      <c r="CK124" s="28"/>
      <c r="CL124" s="28"/>
      <c r="CM124" s="28"/>
      <c r="CN124" s="28"/>
      <c r="CO124" s="28"/>
      <c r="CP124" s="28"/>
      <c r="CQ124" s="28"/>
      <c r="CR124" s="28"/>
      <c r="CS124" s="28"/>
      <c r="CT124" s="28"/>
      <c r="CU124" s="28"/>
      <c r="CV124" s="28"/>
      <c r="CW124" s="28"/>
      <c r="CX124" s="20"/>
      <c r="CY124" s="519" t="s">
        <v>5621</v>
      </c>
      <c r="CZ124" s="520" t="s">
        <v>5622</v>
      </c>
      <c r="DA124" s="595" t="str">
        <f t="shared" si="5"/>
        <v>11040 - FABRICAÇÃO DE VERMUTES E DE OUTRAS BEBIDAS FERMENTADAS NÃO DESTILADAS</v>
      </c>
      <c r="EN124" s="571">
        <v>5070</v>
      </c>
      <c r="EO124" s="560" t="s">
        <v>5623</v>
      </c>
      <c r="EP124" s="560" t="s">
        <v>289</v>
      </c>
      <c r="EQ124" s="580">
        <v>335</v>
      </c>
      <c r="ER124" s="560" t="s">
        <v>1244</v>
      </c>
      <c r="ES124" s="567" t="s">
        <v>5624</v>
      </c>
      <c r="EW124" s="90" t="s">
        <v>458</v>
      </c>
      <c r="EX124" s="82" t="s">
        <v>5625</v>
      </c>
      <c r="EY124" s="80"/>
      <c r="EZ124" s="82"/>
      <c r="FA124" s="85" t="s">
        <v>521</v>
      </c>
    </row>
    <row r="125" spans="2:157">
      <c r="B125" s="213"/>
      <c r="C125" s="214"/>
      <c r="I125" s="74"/>
      <c r="K125" s="236" t="s">
        <v>5626</v>
      </c>
      <c r="P125" s="488">
        <f t="shared" si="8"/>
        <v>44956</v>
      </c>
      <c r="Q125" s="481">
        <f t="shared" si="6"/>
        <v>5</v>
      </c>
      <c r="R125" s="489">
        <v>43903</v>
      </c>
      <c r="S125" s="501">
        <v>45519</v>
      </c>
      <c r="T125" s="497"/>
      <c r="U125" s="498"/>
      <c r="V125" s="43">
        <v>102</v>
      </c>
      <c r="W125" s="34" t="s">
        <v>628</v>
      </c>
      <c r="X125" s="44">
        <v>30366</v>
      </c>
      <c r="Y125" s="34" t="s">
        <v>3917</v>
      </c>
      <c r="Z125" s="43" t="s">
        <v>318</v>
      </c>
      <c r="AA125" s="34" t="s">
        <v>270</v>
      </c>
      <c r="AB125" s="34" t="s">
        <v>270</v>
      </c>
      <c r="AC125" s="34" t="s">
        <v>5627</v>
      </c>
      <c r="AD125" s="44" t="s">
        <v>320</v>
      </c>
      <c r="AE125" s="44" t="s">
        <v>5186</v>
      </c>
      <c r="AF125" s="43">
        <v>102</v>
      </c>
      <c r="AG125" s="34" t="s">
        <v>628</v>
      </c>
      <c r="AH125" s="34" t="s">
        <v>627</v>
      </c>
      <c r="AI125" s="43" t="s">
        <v>629</v>
      </c>
      <c r="AJ125" s="44" t="s">
        <v>630</v>
      </c>
      <c r="AK125" s="261">
        <v>4700224</v>
      </c>
      <c r="AL125" s="44" t="s">
        <v>270</v>
      </c>
      <c r="AM125" s="44" t="s">
        <v>634</v>
      </c>
      <c r="AN125" s="262">
        <v>253469750</v>
      </c>
      <c r="AO125" s="34"/>
      <c r="AP125" s="34"/>
      <c r="AQ125" s="34"/>
      <c r="AR125" s="34"/>
      <c r="AS125" s="34"/>
      <c r="AT125" s="44" t="s">
        <v>326</v>
      </c>
      <c r="AU125" s="44"/>
      <c r="AV125" s="477" t="str">
        <f t="array" ref="AV125">_xlfn.IFS(
LEFT(Tabelas!$AI125,1)="N","DN",
LEFT(Tabelas!$AI125,1)="C","DC",
LEFT(Tabelas!$AI125,1)="L","DL",
LEFT(Tabelas!$AI125,1)="A","DA",
LEFT(Tabelas!$AI125,1)="G","DG")</f>
        <v>DN</v>
      </c>
      <c r="AW125" s="34"/>
      <c r="AX125" s="34"/>
      <c r="AY125" s="34"/>
      <c r="AZ125" s="34"/>
      <c r="BA125" s="34"/>
      <c r="BB125" s="34"/>
      <c r="BC125" s="34"/>
      <c r="BD125" s="44">
        <v>30366</v>
      </c>
      <c r="BE125" s="34" t="s">
        <v>3917</v>
      </c>
      <c r="BF125" s="43" t="s">
        <v>318</v>
      </c>
      <c r="BG125" s="34" t="s">
        <v>270</v>
      </c>
      <c r="BH125" s="34" t="s">
        <v>270</v>
      </c>
      <c r="BI125" s="34" t="s">
        <v>5627</v>
      </c>
      <c r="BJ125" s="44" t="s">
        <v>320</v>
      </c>
      <c r="BK125" s="44" t="s">
        <v>5186</v>
      </c>
      <c r="BL125" s="34"/>
      <c r="BM125" s="34"/>
      <c r="BN125" s="34"/>
      <c r="BO125" s="20"/>
      <c r="BP125" s="20"/>
      <c r="BQ125" s="20"/>
      <c r="BR125" s="20"/>
      <c r="BS125" s="27"/>
      <c r="BT125" s="20"/>
      <c r="BU125" s="20"/>
      <c r="BV125" s="20"/>
      <c r="BW125" s="20"/>
      <c r="BX125" s="20"/>
      <c r="BY125" s="20"/>
      <c r="BZ125" s="20"/>
      <c r="CA125" s="20"/>
      <c r="CB125" s="20"/>
      <c r="CC125" s="27"/>
      <c r="CD125" s="20"/>
      <c r="CE125" s="20"/>
      <c r="CF125" s="28"/>
      <c r="CG125" s="28"/>
      <c r="CH125" s="28"/>
      <c r="CI125" s="28"/>
      <c r="CJ125" s="28"/>
      <c r="CK125" s="28"/>
      <c r="CL125" s="28"/>
      <c r="CM125" s="28"/>
      <c r="CN125" s="28"/>
      <c r="CO125" s="28"/>
      <c r="CP125" s="28"/>
      <c r="CQ125" s="28"/>
      <c r="CR125" s="28"/>
      <c r="CS125" s="28"/>
      <c r="CT125" s="28"/>
      <c r="CU125" s="28"/>
      <c r="CV125" s="28"/>
      <c r="CW125" s="28"/>
      <c r="CX125" s="20"/>
      <c r="CY125" s="519" t="s">
        <v>5628</v>
      </c>
      <c r="CZ125" s="520" t="s">
        <v>5629</v>
      </c>
      <c r="DA125" s="595" t="str">
        <f t="shared" si="5"/>
        <v>11050 - FABRICAÇÃO DE CERVEJA</v>
      </c>
      <c r="EN125" s="572">
        <v>5118</v>
      </c>
      <c r="EO125" s="561" t="s">
        <v>5630</v>
      </c>
      <c r="EP125" s="561" t="s">
        <v>350</v>
      </c>
      <c r="EQ125" s="576">
        <v>219</v>
      </c>
      <c r="ER125" s="561" t="s">
        <v>4409</v>
      </c>
      <c r="ES125" s="568" t="s">
        <v>5631</v>
      </c>
      <c r="EW125" s="90" t="s">
        <v>459</v>
      </c>
      <c r="EX125" s="82" t="s">
        <v>5632</v>
      </c>
      <c r="EY125" s="80"/>
      <c r="EZ125" s="82"/>
      <c r="FA125" s="85" t="s">
        <v>427</v>
      </c>
    </row>
    <row r="126" spans="2:157" ht="15">
      <c r="B126" s="213"/>
      <c r="C126" s="214"/>
      <c r="I126" s="74"/>
      <c r="K126" s="236" t="s">
        <v>5633</v>
      </c>
      <c r="P126" s="494">
        <f t="shared" si="8"/>
        <v>44963</v>
      </c>
      <c r="Q126" s="483">
        <f t="shared" si="6"/>
        <v>6</v>
      </c>
      <c r="R126" s="489">
        <v>43904</v>
      </c>
      <c r="S126" s="501">
        <v>45570</v>
      </c>
      <c r="T126" s="497"/>
      <c r="U126" s="498"/>
      <c r="V126" s="43">
        <v>102</v>
      </c>
      <c r="W126" s="34" t="s">
        <v>628</v>
      </c>
      <c r="X126" s="44">
        <v>30367</v>
      </c>
      <c r="Y126" s="34" t="s">
        <v>3961</v>
      </c>
      <c r="Z126" s="43" t="s">
        <v>318</v>
      </c>
      <c r="AA126" s="34" t="s">
        <v>270</v>
      </c>
      <c r="AB126" s="34" t="s">
        <v>270</v>
      </c>
      <c r="AC126" s="34" t="s">
        <v>5634</v>
      </c>
      <c r="AD126" s="44" t="s">
        <v>320</v>
      </c>
      <c r="AE126" s="44" t="s">
        <v>5186</v>
      </c>
      <c r="AF126" s="43">
        <v>102</v>
      </c>
      <c r="AG126" s="34" t="s">
        <v>628</v>
      </c>
      <c r="AH126" s="34" t="s">
        <v>627</v>
      </c>
      <c r="AI126" s="43" t="s">
        <v>629</v>
      </c>
      <c r="AJ126" s="44" t="s">
        <v>630</v>
      </c>
      <c r="AK126" s="261">
        <v>4700224</v>
      </c>
      <c r="AL126" s="44" t="s">
        <v>270</v>
      </c>
      <c r="AM126" s="44" t="s">
        <v>634</v>
      </c>
      <c r="AN126" s="262">
        <v>253469750</v>
      </c>
      <c r="AO126" s="34"/>
      <c r="AP126" s="34"/>
      <c r="AQ126" s="34"/>
      <c r="AR126" s="34"/>
      <c r="AS126" s="34"/>
      <c r="AT126" s="44" t="s">
        <v>326</v>
      </c>
      <c r="AU126" s="44"/>
      <c r="AV126" s="477" t="str">
        <f t="array" ref="AV126">_xlfn.IFS(
LEFT(Tabelas!$AI126,1)="N","DN",
LEFT(Tabelas!$AI126,1)="C","DC",
LEFT(Tabelas!$AI126,1)="L","DL",
LEFT(Tabelas!$AI126,1)="A","DA",
LEFT(Tabelas!$AI126,1)="G","DG")</f>
        <v>DN</v>
      </c>
      <c r="AW126" s="34"/>
      <c r="AX126" s="34"/>
      <c r="AY126" s="34"/>
      <c r="AZ126" s="34"/>
      <c r="BA126" s="34"/>
      <c r="BB126" s="34"/>
      <c r="BC126" s="34"/>
      <c r="BD126" s="44">
        <v>30367</v>
      </c>
      <c r="BE126" s="34" t="s">
        <v>3961</v>
      </c>
      <c r="BF126" s="43" t="s">
        <v>318</v>
      </c>
      <c r="BG126" s="34" t="s">
        <v>270</v>
      </c>
      <c r="BH126" s="34" t="s">
        <v>270</v>
      </c>
      <c r="BI126" s="34" t="s">
        <v>5634</v>
      </c>
      <c r="BJ126" s="44" t="s">
        <v>320</v>
      </c>
      <c r="BK126" s="44" t="s">
        <v>5186</v>
      </c>
      <c r="BL126" s="34"/>
      <c r="BM126" s="34"/>
      <c r="BN126" s="34"/>
      <c r="BO126" s="20"/>
      <c r="BP126" s="20"/>
      <c r="BQ126" s="20"/>
      <c r="BR126" s="20"/>
      <c r="BS126" s="27"/>
      <c r="BT126" s="20"/>
      <c r="BU126" s="20"/>
      <c r="BV126" s="20"/>
      <c r="BW126" s="20"/>
      <c r="BX126" s="20"/>
      <c r="BY126" s="20"/>
      <c r="BZ126" s="20"/>
      <c r="CA126" s="20"/>
      <c r="CB126" s="20"/>
      <c r="CC126" s="27"/>
      <c r="CD126" s="20"/>
      <c r="CE126" s="20"/>
      <c r="CF126" s="28"/>
      <c r="CG126" s="28"/>
      <c r="CH126" s="28"/>
      <c r="CI126" s="28"/>
      <c r="CJ126" s="28"/>
      <c r="CK126" s="28"/>
      <c r="CL126" s="28"/>
      <c r="CM126" s="28"/>
      <c r="CN126" s="28"/>
      <c r="CO126" s="28"/>
      <c r="CP126" s="28"/>
      <c r="CQ126" s="28"/>
      <c r="CR126" s="28"/>
      <c r="CS126" s="28"/>
      <c r="CT126" s="28"/>
      <c r="CU126" s="28"/>
      <c r="CV126" s="28"/>
      <c r="CW126" s="28"/>
      <c r="CX126" s="20"/>
      <c r="CY126" s="519" t="s">
        <v>5635</v>
      </c>
      <c r="CZ126" s="520" t="s">
        <v>5636</v>
      </c>
      <c r="DA126" s="595" t="str">
        <f t="shared" si="5"/>
        <v>11060 - FABRICAÇÃO DE MALTE</v>
      </c>
      <c r="EN126" s="572">
        <v>5223</v>
      </c>
      <c r="EO126" s="561" t="s">
        <v>5637</v>
      </c>
      <c r="EP126" s="561" t="s">
        <v>320</v>
      </c>
      <c r="EQ126" s="576">
        <v>103</v>
      </c>
      <c r="ER126" s="561" t="s">
        <v>938</v>
      </c>
      <c r="ES126" s="568" t="s">
        <v>5638</v>
      </c>
      <c r="EW126" s="90" t="s">
        <v>460</v>
      </c>
      <c r="EX126" s="82" t="s">
        <v>5639</v>
      </c>
      <c r="EY126" s="80"/>
      <c r="EZ126" s="82"/>
      <c r="FA126" s="85" t="s">
        <v>522</v>
      </c>
    </row>
    <row r="127" spans="2:157">
      <c r="B127" s="213"/>
      <c r="C127" s="214"/>
      <c r="I127" s="74"/>
      <c r="K127" s="236" t="s">
        <v>5640</v>
      </c>
      <c r="P127" s="488">
        <f t="shared" si="8"/>
        <v>44970</v>
      </c>
      <c r="Q127" s="481">
        <f t="shared" si="6"/>
        <v>7</v>
      </c>
      <c r="R127" s="489">
        <v>43905</v>
      </c>
      <c r="S127" s="501">
        <v>45597</v>
      </c>
      <c r="T127" s="497"/>
      <c r="U127" s="498"/>
      <c r="V127" s="43">
        <v>102</v>
      </c>
      <c r="W127" s="34" t="s">
        <v>628</v>
      </c>
      <c r="X127" s="44">
        <v>30368</v>
      </c>
      <c r="Y127" s="34" t="s">
        <v>4013</v>
      </c>
      <c r="Z127" s="43" t="s">
        <v>318</v>
      </c>
      <c r="AA127" s="34" t="s">
        <v>270</v>
      </c>
      <c r="AB127" s="34" t="s">
        <v>270</v>
      </c>
      <c r="AC127" s="34" t="s">
        <v>5641</v>
      </c>
      <c r="AD127" s="44" t="s">
        <v>320</v>
      </c>
      <c r="AE127" s="44" t="s">
        <v>5186</v>
      </c>
      <c r="AF127" s="43">
        <v>102</v>
      </c>
      <c r="AG127" s="34" t="s">
        <v>628</v>
      </c>
      <c r="AH127" s="34" t="s">
        <v>627</v>
      </c>
      <c r="AI127" s="43" t="s">
        <v>629</v>
      </c>
      <c r="AJ127" s="44" t="s">
        <v>630</v>
      </c>
      <c r="AK127" s="261">
        <v>4700224</v>
      </c>
      <c r="AL127" s="44" t="s">
        <v>270</v>
      </c>
      <c r="AM127" s="44" t="s">
        <v>634</v>
      </c>
      <c r="AN127" s="262">
        <v>253469750</v>
      </c>
      <c r="AO127" s="34"/>
      <c r="AP127" s="34"/>
      <c r="AQ127" s="34"/>
      <c r="AR127" s="34"/>
      <c r="AS127" s="34"/>
      <c r="AT127" s="44" t="s">
        <v>326</v>
      </c>
      <c r="AU127" s="44"/>
      <c r="AV127" s="477" t="str">
        <f t="array" ref="AV127">_xlfn.IFS(
LEFT(Tabelas!$AI127,1)="N","DN",
LEFT(Tabelas!$AI127,1)="C","DC",
LEFT(Tabelas!$AI127,1)="L","DL",
LEFT(Tabelas!$AI127,1)="A","DA",
LEFT(Tabelas!$AI127,1)="G","DG")</f>
        <v>DN</v>
      </c>
      <c r="AW127" s="34"/>
      <c r="AX127" s="34"/>
      <c r="AY127" s="34"/>
      <c r="AZ127" s="34"/>
      <c r="BA127" s="34"/>
      <c r="BB127" s="34"/>
      <c r="BC127" s="34"/>
      <c r="BD127" s="44">
        <v>30368</v>
      </c>
      <c r="BE127" s="34" t="s">
        <v>4013</v>
      </c>
      <c r="BF127" s="43" t="s">
        <v>318</v>
      </c>
      <c r="BG127" s="34" t="s">
        <v>270</v>
      </c>
      <c r="BH127" s="34" t="s">
        <v>270</v>
      </c>
      <c r="BI127" s="34" t="s">
        <v>5641</v>
      </c>
      <c r="BJ127" s="44" t="s">
        <v>320</v>
      </c>
      <c r="BK127" s="44" t="s">
        <v>5186</v>
      </c>
      <c r="BL127" s="34"/>
      <c r="BM127" s="34"/>
      <c r="BN127" s="34"/>
      <c r="BO127" s="20"/>
      <c r="BP127" s="20"/>
      <c r="BQ127" s="20"/>
      <c r="BR127" s="20"/>
      <c r="BS127" s="27"/>
      <c r="BT127" s="20"/>
      <c r="BU127" s="20"/>
      <c r="BV127" s="20"/>
      <c r="BW127" s="20"/>
      <c r="BX127" s="20"/>
      <c r="BY127" s="20"/>
      <c r="BZ127" s="20"/>
      <c r="CA127" s="20"/>
      <c r="CB127" s="20"/>
      <c r="CC127" s="27"/>
      <c r="CD127" s="20"/>
      <c r="CE127" s="20"/>
      <c r="CF127" s="28"/>
      <c r="CG127" s="28"/>
      <c r="CH127" s="28"/>
      <c r="CI127" s="28"/>
      <c r="CJ127" s="28"/>
      <c r="CK127" s="28"/>
      <c r="CL127" s="28"/>
      <c r="CM127" s="28"/>
      <c r="CN127" s="28"/>
      <c r="CO127" s="28"/>
      <c r="CP127" s="28"/>
      <c r="CQ127" s="28"/>
      <c r="CR127" s="28"/>
      <c r="CS127" s="28"/>
      <c r="CT127" s="28"/>
      <c r="CU127" s="28"/>
      <c r="CV127" s="28"/>
      <c r="CW127" s="28"/>
      <c r="CX127" s="20"/>
      <c r="CY127" s="519" t="s">
        <v>5642</v>
      </c>
      <c r="CZ127" s="520" t="s">
        <v>5643</v>
      </c>
      <c r="DA127" s="595" t="str">
        <f t="shared" si="5"/>
        <v>11071 - ENGARRAFAMENTO DE ÁGUAS MINERAIS NATURAIS E DE NASCENTE</v>
      </c>
      <c r="EN127" s="572">
        <v>5231</v>
      </c>
      <c r="EO127" s="561" t="s">
        <v>5644</v>
      </c>
      <c r="EP127" s="561" t="s">
        <v>1519</v>
      </c>
      <c r="EQ127" s="576">
        <v>800</v>
      </c>
      <c r="ER127" s="561" t="s">
        <v>1520</v>
      </c>
      <c r="ES127" s="568" t="s">
        <v>5645</v>
      </c>
      <c r="EW127" s="90" t="s">
        <v>338</v>
      </c>
      <c r="EX127" s="82" t="s">
        <v>5646</v>
      </c>
      <c r="EY127" s="80"/>
      <c r="EZ127" s="82"/>
      <c r="FA127" s="85" t="s">
        <v>437</v>
      </c>
    </row>
    <row r="128" spans="2:157">
      <c r="B128" s="213"/>
      <c r="C128" s="214"/>
      <c r="I128" s="74"/>
      <c r="K128" s="236" t="s">
        <v>5647</v>
      </c>
      <c r="P128" s="488">
        <f t="shared" si="8"/>
        <v>44977</v>
      </c>
      <c r="Q128" s="481">
        <f t="shared" si="6"/>
        <v>8</v>
      </c>
      <c r="R128" s="489">
        <v>43906</v>
      </c>
      <c r="S128" s="501">
        <v>45627</v>
      </c>
      <c r="T128" s="497"/>
      <c r="U128" s="498"/>
      <c r="V128" s="43">
        <v>102</v>
      </c>
      <c r="W128" s="34" t="s">
        <v>628</v>
      </c>
      <c r="X128" s="44">
        <v>30369</v>
      </c>
      <c r="Y128" s="34" t="s">
        <v>4063</v>
      </c>
      <c r="Z128" s="43" t="s">
        <v>318</v>
      </c>
      <c r="AA128" s="34" t="s">
        <v>270</v>
      </c>
      <c r="AB128" s="34" t="s">
        <v>270</v>
      </c>
      <c r="AC128" s="34" t="s">
        <v>5648</v>
      </c>
      <c r="AD128" s="44" t="s">
        <v>320</v>
      </c>
      <c r="AE128" s="44" t="s">
        <v>5186</v>
      </c>
      <c r="AF128" s="43">
        <v>102</v>
      </c>
      <c r="AG128" s="34" t="s">
        <v>628</v>
      </c>
      <c r="AH128" s="34" t="s">
        <v>627</v>
      </c>
      <c r="AI128" s="43" t="s">
        <v>629</v>
      </c>
      <c r="AJ128" s="44" t="s">
        <v>630</v>
      </c>
      <c r="AK128" s="261">
        <v>4700224</v>
      </c>
      <c r="AL128" s="44" t="s">
        <v>270</v>
      </c>
      <c r="AM128" s="44" t="s">
        <v>634</v>
      </c>
      <c r="AN128" s="262">
        <v>253469750</v>
      </c>
      <c r="AO128" s="34"/>
      <c r="AP128" s="34"/>
      <c r="AQ128" s="34"/>
      <c r="AR128" s="34"/>
      <c r="AS128" s="34"/>
      <c r="AT128" s="44" t="s">
        <v>326</v>
      </c>
      <c r="AU128" s="44"/>
      <c r="AV128" s="477" t="str">
        <f t="array" ref="AV128">_xlfn.IFS(
LEFT(Tabelas!$AI128,1)="N","DN",
LEFT(Tabelas!$AI128,1)="C","DC",
LEFT(Tabelas!$AI128,1)="L","DL",
LEFT(Tabelas!$AI128,1)="A","DA",
LEFT(Tabelas!$AI128,1)="G","DG")</f>
        <v>DN</v>
      </c>
      <c r="AW128" s="34"/>
      <c r="AX128" s="34"/>
      <c r="AY128" s="34"/>
      <c r="AZ128" s="34"/>
      <c r="BA128" s="34"/>
      <c r="BB128" s="34"/>
      <c r="BC128" s="34"/>
      <c r="BD128" s="44">
        <v>30369</v>
      </c>
      <c r="BE128" s="34" t="s">
        <v>4063</v>
      </c>
      <c r="BF128" s="43" t="s">
        <v>318</v>
      </c>
      <c r="BG128" s="34" t="s">
        <v>270</v>
      </c>
      <c r="BH128" s="34" t="s">
        <v>270</v>
      </c>
      <c r="BI128" s="34" t="s">
        <v>5648</v>
      </c>
      <c r="BJ128" s="44" t="s">
        <v>320</v>
      </c>
      <c r="BK128" s="44" t="s">
        <v>5186</v>
      </c>
      <c r="BL128" s="34"/>
      <c r="BM128" s="34"/>
      <c r="BN128" s="34"/>
      <c r="BO128" s="20"/>
      <c r="BP128" s="20"/>
      <c r="BQ128" s="20"/>
      <c r="BR128" s="20"/>
      <c r="BS128" s="27"/>
      <c r="BT128" s="20"/>
      <c r="BU128" s="20"/>
      <c r="BV128" s="20"/>
      <c r="BW128" s="20"/>
      <c r="BX128" s="20"/>
      <c r="BY128" s="20"/>
      <c r="BZ128" s="20"/>
      <c r="CA128" s="20"/>
      <c r="CB128" s="20"/>
      <c r="CC128" s="27"/>
      <c r="CD128" s="20"/>
      <c r="CE128" s="20"/>
      <c r="CF128" s="28"/>
      <c r="CG128" s="28"/>
      <c r="CH128" s="28"/>
      <c r="CI128" s="28"/>
      <c r="CJ128" s="28"/>
      <c r="CK128" s="28"/>
      <c r="CL128" s="28"/>
      <c r="CM128" s="28"/>
      <c r="CN128" s="28"/>
      <c r="CO128" s="28"/>
      <c r="CP128" s="28"/>
      <c r="CQ128" s="28"/>
      <c r="CR128" s="28"/>
      <c r="CS128" s="28"/>
      <c r="CT128" s="28"/>
      <c r="CU128" s="28"/>
      <c r="CV128" s="28"/>
      <c r="CW128" s="28"/>
      <c r="CX128" s="20"/>
      <c r="CY128" s="519" t="s">
        <v>5649</v>
      </c>
      <c r="CZ128" s="520" t="s">
        <v>5650</v>
      </c>
      <c r="DA128" s="595" t="str">
        <f t="shared" si="5"/>
        <v>11072 - FABRICAÇÃO DE REFRIGERANTES E DE OUTRAS BEBIDAS NÃO ALCOÓLICAS, N.E.</v>
      </c>
      <c r="EN128" s="572">
        <v>5240</v>
      </c>
      <c r="EO128" s="561" t="s">
        <v>5651</v>
      </c>
      <c r="EP128" s="561" t="s">
        <v>289</v>
      </c>
      <c r="EQ128" s="576">
        <v>342</v>
      </c>
      <c r="ER128" s="561" t="s">
        <v>5009</v>
      </c>
      <c r="ES128" s="568" t="s">
        <v>5652</v>
      </c>
      <c r="EW128" s="90" t="s">
        <v>461</v>
      </c>
      <c r="EX128" s="82" t="s">
        <v>5653</v>
      </c>
      <c r="EY128" s="80"/>
      <c r="EZ128" s="82"/>
      <c r="FA128" s="85" t="s">
        <v>554</v>
      </c>
    </row>
    <row r="129" spans="11:157">
      <c r="K129" s="236" t="s">
        <v>5654</v>
      </c>
      <c r="P129" s="488">
        <f t="shared" si="8"/>
        <v>44984</v>
      </c>
      <c r="Q129" s="481">
        <f t="shared" si="6"/>
        <v>9</v>
      </c>
      <c r="R129" s="489">
        <v>43907</v>
      </c>
      <c r="S129" s="501">
        <v>45634</v>
      </c>
      <c r="T129" s="497"/>
      <c r="U129" s="498"/>
      <c r="V129" s="43">
        <v>102</v>
      </c>
      <c r="W129" s="34" t="s">
        <v>628</v>
      </c>
      <c r="X129" s="44">
        <v>30370</v>
      </c>
      <c r="Y129" s="34" t="s">
        <v>4108</v>
      </c>
      <c r="Z129" s="43" t="s">
        <v>318</v>
      </c>
      <c r="AA129" s="34" t="s">
        <v>270</v>
      </c>
      <c r="AB129" s="34" t="s">
        <v>270</v>
      </c>
      <c r="AC129" s="34" t="s">
        <v>5655</v>
      </c>
      <c r="AD129" s="44" t="s">
        <v>320</v>
      </c>
      <c r="AE129" s="44" t="s">
        <v>5186</v>
      </c>
      <c r="AF129" s="43">
        <v>102</v>
      </c>
      <c r="AG129" s="34" t="s">
        <v>628</v>
      </c>
      <c r="AH129" s="34" t="s">
        <v>627</v>
      </c>
      <c r="AI129" s="43" t="s">
        <v>629</v>
      </c>
      <c r="AJ129" s="44" t="s">
        <v>630</v>
      </c>
      <c r="AK129" s="261">
        <v>4700224</v>
      </c>
      <c r="AL129" s="44" t="s">
        <v>270</v>
      </c>
      <c r="AM129" s="44" t="s">
        <v>634</v>
      </c>
      <c r="AN129" s="262">
        <v>253469750</v>
      </c>
      <c r="AO129" s="34"/>
      <c r="AP129" s="34"/>
      <c r="AQ129" s="34"/>
      <c r="AR129" s="34"/>
      <c r="AS129" s="34"/>
      <c r="AT129" s="44" t="s">
        <v>326</v>
      </c>
      <c r="AU129" s="44"/>
      <c r="AV129" s="477" t="str">
        <f t="array" ref="AV129">_xlfn.IFS(
LEFT(Tabelas!$AI129,1)="N","DN",
LEFT(Tabelas!$AI129,1)="C","DC",
LEFT(Tabelas!$AI129,1)="L","DL",
LEFT(Tabelas!$AI129,1)="A","DA",
LEFT(Tabelas!$AI129,1)="G","DG")</f>
        <v>DN</v>
      </c>
      <c r="AW129" s="34"/>
      <c r="AX129" s="34"/>
      <c r="AY129" s="34"/>
      <c r="AZ129" s="34"/>
      <c r="BA129" s="34"/>
      <c r="BB129" s="34"/>
      <c r="BC129" s="34"/>
      <c r="BD129" s="44">
        <v>30370</v>
      </c>
      <c r="BE129" s="34" t="s">
        <v>4108</v>
      </c>
      <c r="BF129" s="43" t="s">
        <v>318</v>
      </c>
      <c r="BG129" s="34" t="s">
        <v>270</v>
      </c>
      <c r="BH129" s="34" t="s">
        <v>270</v>
      </c>
      <c r="BI129" s="34" t="s">
        <v>5655</v>
      </c>
      <c r="BJ129" s="44" t="s">
        <v>320</v>
      </c>
      <c r="BK129" s="44" t="s">
        <v>5186</v>
      </c>
      <c r="BL129" s="34"/>
      <c r="BM129" s="34"/>
      <c r="BN129" s="34"/>
      <c r="BO129" s="20"/>
      <c r="BP129" s="20"/>
      <c r="BQ129" s="20"/>
      <c r="BR129" s="20"/>
      <c r="BS129" s="27"/>
      <c r="BT129" s="20"/>
      <c r="BU129" s="20"/>
      <c r="BV129" s="20"/>
      <c r="BW129" s="20"/>
      <c r="BX129" s="20"/>
      <c r="BY129" s="20"/>
      <c r="BZ129" s="20"/>
      <c r="CA129" s="20"/>
      <c r="CB129" s="20"/>
      <c r="CC129" s="27"/>
      <c r="CD129" s="20"/>
      <c r="CE129" s="20"/>
      <c r="CF129" s="28"/>
      <c r="CG129" s="28"/>
      <c r="CH129" s="28"/>
      <c r="CI129" s="28"/>
      <c r="CJ129" s="28"/>
      <c r="CK129" s="28"/>
      <c r="CL129" s="28"/>
      <c r="CM129" s="28"/>
      <c r="CN129" s="28"/>
      <c r="CO129" s="28"/>
      <c r="CP129" s="28"/>
      <c r="CQ129" s="28"/>
      <c r="CR129" s="28"/>
      <c r="CS129" s="28"/>
      <c r="CT129" s="28"/>
      <c r="CU129" s="28"/>
      <c r="CV129" s="28"/>
      <c r="CW129" s="28"/>
      <c r="CX129" s="20"/>
      <c r="CY129" s="519" t="s">
        <v>5656</v>
      </c>
      <c r="CZ129" s="520" t="s">
        <v>5657</v>
      </c>
      <c r="DA129" s="595" t="str">
        <f t="shared" si="5"/>
        <v>12000 - INDÚSTRIA DO TABACO</v>
      </c>
      <c r="EN129" s="572">
        <v>5274</v>
      </c>
      <c r="EO129" s="561" t="s">
        <v>5658</v>
      </c>
      <c r="EP129" s="561" t="s">
        <v>320</v>
      </c>
      <c r="EQ129" s="576">
        <v>119</v>
      </c>
      <c r="ER129" s="561" t="s">
        <v>3588</v>
      </c>
      <c r="ES129" s="568" t="s">
        <v>5659</v>
      </c>
      <c r="EW129" s="90" t="s">
        <v>462</v>
      </c>
      <c r="EX129" s="82" t="s">
        <v>5660</v>
      </c>
      <c r="EY129" s="80"/>
      <c r="EZ129" s="82"/>
      <c r="FA129" s="85" t="s">
        <v>530</v>
      </c>
    </row>
    <row r="130" spans="11:157" ht="15">
      <c r="K130" s="236" t="s">
        <v>5661</v>
      </c>
      <c r="P130" s="494">
        <f t="shared" si="8"/>
        <v>44991</v>
      </c>
      <c r="Q130" s="483">
        <f t="shared" si="6"/>
        <v>10</v>
      </c>
      <c r="R130" s="489">
        <v>43908</v>
      </c>
      <c r="S130" s="501">
        <v>45651</v>
      </c>
      <c r="T130" s="497"/>
      <c r="U130" s="498"/>
      <c r="V130" s="43">
        <v>102</v>
      </c>
      <c r="W130" s="34" t="s">
        <v>628</v>
      </c>
      <c r="X130" s="44">
        <v>30371</v>
      </c>
      <c r="Y130" s="34" t="s">
        <v>4145</v>
      </c>
      <c r="Z130" s="43" t="s">
        <v>318</v>
      </c>
      <c r="AA130" s="34" t="s">
        <v>270</v>
      </c>
      <c r="AB130" s="34" t="s">
        <v>270</v>
      </c>
      <c r="AC130" s="34" t="s">
        <v>5662</v>
      </c>
      <c r="AD130" s="44" t="s">
        <v>320</v>
      </c>
      <c r="AE130" s="44" t="s">
        <v>5186</v>
      </c>
      <c r="AF130" s="43">
        <v>102</v>
      </c>
      <c r="AG130" s="34" t="s">
        <v>628</v>
      </c>
      <c r="AH130" s="34" t="s">
        <v>627</v>
      </c>
      <c r="AI130" s="43" t="s">
        <v>629</v>
      </c>
      <c r="AJ130" s="44" t="s">
        <v>630</v>
      </c>
      <c r="AK130" s="261">
        <v>4700224</v>
      </c>
      <c r="AL130" s="44" t="s">
        <v>270</v>
      </c>
      <c r="AM130" s="44" t="s">
        <v>634</v>
      </c>
      <c r="AN130" s="262">
        <v>253469750</v>
      </c>
      <c r="AO130" s="34"/>
      <c r="AP130" s="34"/>
      <c r="AQ130" s="34"/>
      <c r="AR130" s="34"/>
      <c r="AS130" s="34"/>
      <c r="AT130" s="44" t="s">
        <v>326</v>
      </c>
      <c r="AU130" s="44"/>
      <c r="AV130" s="477" t="str">
        <f t="array" ref="AV130">_xlfn.IFS(
LEFT(Tabelas!$AI130,1)="N","DN",
LEFT(Tabelas!$AI130,1)="C","DC",
LEFT(Tabelas!$AI130,1)="L","DL",
LEFT(Tabelas!$AI130,1)="A","DA",
LEFT(Tabelas!$AI130,1)="G","DG")</f>
        <v>DN</v>
      </c>
      <c r="AW130" s="34"/>
      <c r="AX130" s="34"/>
      <c r="AY130" s="34"/>
      <c r="AZ130" s="34"/>
      <c r="BA130" s="34"/>
      <c r="BB130" s="34"/>
      <c r="BC130" s="34"/>
      <c r="BD130" s="44">
        <v>30371</v>
      </c>
      <c r="BE130" s="34" t="s">
        <v>4145</v>
      </c>
      <c r="BF130" s="43" t="s">
        <v>318</v>
      </c>
      <c r="BG130" s="34" t="s">
        <v>270</v>
      </c>
      <c r="BH130" s="34" t="s">
        <v>270</v>
      </c>
      <c r="BI130" s="34" t="s">
        <v>5662</v>
      </c>
      <c r="BJ130" s="44" t="s">
        <v>320</v>
      </c>
      <c r="BK130" s="44" t="s">
        <v>5186</v>
      </c>
      <c r="BL130" s="34"/>
      <c r="BM130" s="34"/>
      <c r="BN130" s="34"/>
      <c r="BO130" s="20"/>
      <c r="BP130" s="20"/>
      <c r="BQ130" s="20"/>
      <c r="BR130" s="20"/>
      <c r="BS130" s="27"/>
      <c r="BT130" s="20"/>
      <c r="BU130" s="20"/>
      <c r="BV130" s="20"/>
      <c r="BW130" s="20"/>
      <c r="BX130" s="20"/>
      <c r="BY130" s="20"/>
      <c r="BZ130" s="20"/>
      <c r="CA130" s="20"/>
      <c r="CB130" s="20"/>
      <c r="CC130" s="27"/>
      <c r="CD130" s="20"/>
      <c r="CE130" s="20"/>
      <c r="CF130" s="28"/>
      <c r="CG130" s="28"/>
      <c r="CH130" s="28"/>
      <c r="CI130" s="28"/>
      <c r="CJ130" s="28"/>
      <c r="CK130" s="28"/>
      <c r="CL130" s="28"/>
      <c r="CM130" s="28"/>
      <c r="CN130" s="28"/>
      <c r="CO130" s="28"/>
      <c r="CP130" s="28"/>
      <c r="CQ130" s="28"/>
      <c r="CR130" s="28"/>
      <c r="CS130" s="28"/>
      <c r="CT130" s="28"/>
      <c r="CU130" s="28"/>
      <c r="CV130" s="28"/>
      <c r="CW130" s="28"/>
      <c r="CX130" s="20"/>
      <c r="CY130" s="519" t="s">
        <v>5663</v>
      </c>
      <c r="CZ130" s="520" t="s">
        <v>5664</v>
      </c>
      <c r="DA130" s="595" t="str">
        <f t="shared" si="5"/>
        <v>13101 - PREPARAÇÃO E FIAÇÃO DE FIBRAS DO TIPO ALGODÃO, LÃ, SEDA, LINHO E OUTRAS FIBRAS TÊXTEIS; PREPARAÇÃO E TEXTURIZAÇÃO DE FILAMENTOS SINTÉTICOS E ARTIFICIAIS</v>
      </c>
      <c r="EN130" s="572">
        <v>5339</v>
      </c>
      <c r="EO130" s="561" t="s">
        <v>5665</v>
      </c>
      <c r="EP130" s="561" t="s">
        <v>350</v>
      </c>
      <c r="EQ130" s="576">
        <v>200</v>
      </c>
      <c r="ER130" s="561" t="s">
        <v>5084</v>
      </c>
      <c r="ES130" s="568" t="s">
        <v>5666</v>
      </c>
      <c r="EW130" s="90" t="s">
        <v>463</v>
      </c>
      <c r="EX130" s="82" t="s">
        <v>5667</v>
      </c>
      <c r="EY130" s="80"/>
      <c r="EZ130" s="82"/>
      <c r="FA130" s="85" t="s">
        <v>479</v>
      </c>
    </row>
    <row r="131" spans="11:157">
      <c r="K131" s="236" t="s">
        <v>5668</v>
      </c>
      <c r="P131" s="488">
        <f t="shared" si="8"/>
        <v>44998</v>
      </c>
      <c r="Q131" s="481">
        <f t="shared" si="6"/>
        <v>11</v>
      </c>
      <c r="R131" s="489">
        <v>43909</v>
      </c>
      <c r="S131" s="501">
        <v>45658</v>
      </c>
      <c r="T131" s="497"/>
      <c r="U131" s="498"/>
      <c r="V131" s="43">
        <v>102</v>
      </c>
      <c r="W131" s="34" t="s">
        <v>628</v>
      </c>
      <c r="X131" s="44">
        <v>30372</v>
      </c>
      <c r="Y131" s="34" t="s">
        <v>4180</v>
      </c>
      <c r="Z131" s="43" t="s">
        <v>318</v>
      </c>
      <c r="AA131" s="34" t="s">
        <v>270</v>
      </c>
      <c r="AB131" s="34" t="s">
        <v>270</v>
      </c>
      <c r="AC131" s="34" t="s">
        <v>5669</v>
      </c>
      <c r="AD131" s="44" t="s">
        <v>320</v>
      </c>
      <c r="AE131" s="44" t="s">
        <v>5186</v>
      </c>
      <c r="AF131" s="43">
        <v>102</v>
      </c>
      <c r="AG131" s="34" t="s">
        <v>628</v>
      </c>
      <c r="AH131" s="34" t="s">
        <v>627</v>
      </c>
      <c r="AI131" s="43" t="s">
        <v>629</v>
      </c>
      <c r="AJ131" s="44" t="s">
        <v>630</v>
      </c>
      <c r="AK131" s="261">
        <v>4700224</v>
      </c>
      <c r="AL131" s="44" t="s">
        <v>270</v>
      </c>
      <c r="AM131" s="44" t="s">
        <v>634</v>
      </c>
      <c r="AN131" s="262">
        <v>253469750</v>
      </c>
      <c r="AO131" s="34"/>
      <c r="AP131" s="34"/>
      <c r="AQ131" s="34"/>
      <c r="AR131" s="34"/>
      <c r="AS131" s="34"/>
      <c r="AT131" s="44" t="s">
        <v>326</v>
      </c>
      <c r="AU131" s="44"/>
      <c r="AV131" s="477" t="str">
        <f t="array" ref="AV131">_xlfn.IFS(
LEFT(Tabelas!$AI131,1)="N","DN",
LEFT(Tabelas!$AI131,1)="C","DC",
LEFT(Tabelas!$AI131,1)="L","DL",
LEFT(Tabelas!$AI131,1)="A","DA",
LEFT(Tabelas!$AI131,1)="G","DG")</f>
        <v>DN</v>
      </c>
      <c r="AW131" s="34"/>
      <c r="AX131" s="34"/>
      <c r="AY131" s="34"/>
      <c r="AZ131" s="34"/>
      <c r="BA131" s="34"/>
      <c r="BB131" s="34"/>
      <c r="BC131" s="34"/>
      <c r="BD131" s="44">
        <v>30372</v>
      </c>
      <c r="BE131" s="34" t="s">
        <v>4180</v>
      </c>
      <c r="BF131" s="43" t="s">
        <v>318</v>
      </c>
      <c r="BG131" s="34" t="s">
        <v>270</v>
      </c>
      <c r="BH131" s="34" t="s">
        <v>270</v>
      </c>
      <c r="BI131" s="34" t="s">
        <v>5669</v>
      </c>
      <c r="BJ131" s="44" t="s">
        <v>320</v>
      </c>
      <c r="BK131" s="44" t="s">
        <v>5186</v>
      </c>
      <c r="BL131" s="34"/>
      <c r="BM131" s="34"/>
      <c r="BN131" s="34"/>
      <c r="BO131" s="20"/>
      <c r="BP131" s="20"/>
      <c r="BQ131" s="20"/>
      <c r="BR131" s="20"/>
      <c r="BS131" s="27"/>
      <c r="BT131" s="20"/>
      <c r="BU131" s="20"/>
      <c r="BV131" s="20"/>
      <c r="BW131" s="20"/>
      <c r="BX131" s="20"/>
      <c r="BY131" s="20"/>
      <c r="BZ131" s="20"/>
      <c r="CA131" s="20"/>
      <c r="CB131" s="20"/>
      <c r="CC131" s="27"/>
      <c r="CD131" s="20"/>
      <c r="CE131" s="20"/>
      <c r="CF131" s="28"/>
      <c r="CG131" s="28"/>
      <c r="CH131" s="28"/>
      <c r="CI131" s="28"/>
      <c r="CJ131" s="28"/>
      <c r="CK131" s="28"/>
      <c r="CL131" s="28"/>
      <c r="CM131" s="28"/>
      <c r="CN131" s="28"/>
      <c r="CO131" s="28"/>
      <c r="CP131" s="28"/>
      <c r="CQ131" s="28"/>
      <c r="CR131" s="28"/>
      <c r="CS131" s="28"/>
      <c r="CT131" s="28"/>
      <c r="CU131" s="28"/>
      <c r="CV131" s="28"/>
      <c r="CW131" s="28"/>
      <c r="CX131" s="20"/>
      <c r="CY131" s="519" t="s">
        <v>5670</v>
      </c>
      <c r="CZ131" s="520" t="s">
        <v>5671</v>
      </c>
      <c r="DA131" s="595" t="str">
        <f t="shared" ref="DA131:DA194" si="9">CY131&amp;" - "&amp;CZ131</f>
        <v>13102 - FABRICAÇÃO DE LINHAS DE COSTURA</v>
      </c>
      <c r="EN131" s="571">
        <v>5371</v>
      </c>
      <c r="EO131" s="560" t="s">
        <v>5672</v>
      </c>
      <c r="EP131" s="560" t="s">
        <v>350</v>
      </c>
      <c r="EQ131" s="580">
        <v>200</v>
      </c>
      <c r="ER131" s="560" t="s">
        <v>5084</v>
      </c>
      <c r="ES131" s="567" t="s">
        <v>5673</v>
      </c>
      <c r="EW131" s="90" t="s">
        <v>275</v>
      </c>
      <c r="EX131" s="82" t="s">
        <v>5674</v>
      </c>
      <c r="EY131" s="80"/>
      <c r="EZ131" s="82"/>
      <c r="FA131" s="85" t="s">
        <v>566</v>
      </c>
    </row>
    <row r="132" spans="11:157">
      <c r="K132" s="236" t="s">
        <v>5675</v>
      </c>
      <c r="P132" s="488">
        <f t="shared" si="8"/>
        <v>45005</v>
      </c>
      <c r="Q132" s="481">
        <f t="shared" si="6"/>
        <v>12</v>
      </c>
      <c r="R132" s="489">
        <v>43910</v>
      </c>
      <c r="S132" s="501">
        <v>45720</v>
      </c>
      <c r="T132" s="497"/>
      <c r="U132" s="498"/>
      <c r="V132" s="43">
        <v>102</v>
      </c>
      <c r="W132" s="34" t="s">
        <v>628</v>
      </c>
      <c r="X132" s="44">
        <v>30373</v>
      </c>
      <c r="Y132" s="34" t="s">
        <v>4222</v>
      </c>
      <c r="Z132" s="43" t="s">
        <v>318</v>
      </c>
      <c r="AA132" s="34" t="s">
        <v>270</v>
      </c>
      <c r="AB132" s="34" t="s">
        <v>270</v>
      </c>
      <c r="AC132" s="34" t="s">
        <v>5676</v>
      </c>
      <c r="AD132" s="44" t="s">
        <v>320</v>
      </c>
      <c r="AE132" s="44" t="s">
        <v>5186</v>
      </c>
      <c r="AF132" s="43">
        <v>102</v>
      </c>
      <c r="AG132" s="34" t="s">
        <v>628</v>
      </c>
      <c r="AH132" s="34" t="s">
        <v>627</v>
      </c>
      <c r="AI132" s="43" t="s">
        <v>629</v>
      </c>
      <c r="AJ132" s="44" t="s">
        <v>630</v>
      </c>
      <c r="AK132" s="261">
        <v>4700224</v>
      </c>
      <c r="AL132" s="44" t="s">
        <v>270</v>
      </c>
      <c r="AM132" s="44" t="s">
        <v>634</v>
      </c>
      <c r="AN132" s="262">
        <v>253469750</v>
      </c>
      <c r="AO132" s="34"/>
      <c r="AP132" s="34"/>
      <c r="AQ132" s="34"/>
      <c r="AR132" s="34"/>
      <c r="AS132" s="34"/>
      <c r="AT132" s="44" t="s">
        <v>326</v>
      </c>
      <c r="AU132" s="44"/>
      <c r="AV132" s="477" t="str">
        <f t="array" ref="AV132">_xlfn.IFS(
LEFT(Tabelas!$AI132,1)="N","DN",
LEFT(Tabelas!$AI132,1)="C","DC",
LEFT(Tabelas!$AI132,1)="L","DL",
LEFT(Tabelas!$AI132,1)="A","DA",
LEFT(Tabelas!$AI132,1)="G","DG")</f>
        <v>DN</v>
      </c>
      <c r="AW132" s="34"/>
      <c r="AX132" s="34"/>
      <c r="AY132" s="34"/>
      <c r="AZ132" s="34"/>
      <c r="BA132" s="34"/>
      <c r="BB132" s="34"/>
      <c r="BC132" s="34"/>
      <c r="BD132" s="44">
        <v>30373</v>
      </c>
      <c r="BE132" s="34" t="s">
        <v>4222</v>
      </c>
      <c r="BF132" s="43" t="s">
        <v>318</v>
      </c>
      <c r="BG132" s="34" t="s">
        <v>270</v>
      </c>
      <c r="BH132" s="34" t="s">
        <v>270</v>
      </c>
      <c r="BI132" s="34" t="s">
        <v>5676</v>
      </c>
      <c r="BJ132" s="44" t="s">
        <v>320</v>
      </c>
      <c r="BK132" s="44" t="s">
        <v>5186</v>
      </c>
      <c r="BL132" s="34"/>
      <c r="BM132" s="34"/>
      <c r="BN132" s="34"/>
      <c r="BO132" s="20"/>
      <c r="BP132" s="20"/>
      <c r="BQ132" s="20"/>
      <c r="BR132" s="20"/>
      <c r="BS132" s="27"/>
      <c r="BT132" s="20"/>
      <c r="BU132" s="20"/>
      <c r="BV132" s="20"/>
      <c r="BW132" s="20"/>
      <c r="BX132" s="20"/>
      <c r="BY132" s="20"/>
      <c r="BZ132" s="20"/>
      <c r="CA132" s="20"/>
      <c r="CB132" s="20"/>
      <c r="CC132" s="27"/>
      <c r="CD132" s="20"/>
      <c r="CE132" s="20"/>
      <c r="CF132" s="28"/>
      <c r="CG132" s="28"/>
      <c r="CH132" s="28"/>
      <c r="CI132" s="28"/>
      <c r="CJ132" s="28"/>
      <c r="CK132" s="28"/>
      <c r="CL132" s="28"/>
      <c r="CM132" s="28"/>
      <c r="CN132" s="28"/>
      <c r="CO132" s="28"/>
      <c r="CP132" s="28"/>
      <c r="CQ132" s="28"/>
      <c r="CR132" s="28"/>
      <c r="CS132" s="28"/>
      <c r="CT132" s="28"/>
      <c r="CU132" s="28"/>
      <c r="CV132" s="28"/>
      <c r="CW132" s="28"/>
      <c r="CX132" s="20"/>
      <c r="CY132" s="519" t="s">
        <v>5677</v>
      </c>
      <c r="CZ132" s="520" t="s">
        <v>5678</v>
      </c>
      <c r="DA132" s="595" t="str">
        <f t="shared" si="9"/>
        <v>13200 - TECELAGEM DE TÊXTEIS</v>
      </c>
      <c r="EN132" s="571">
        <v>5487</v>
      </c>
      <c r="EO132" s="560" t="s">
        <v>5679</v>
      </c>
      <c r="EP132" s="560" t="s">
        <v>947</v>
      </c>
      <c r="EQ132" s="580">
        <v>448</v>
      </c>
      <c r="ER132" s="560" t="s">
        <v>4369</v>
      </c>
      <c r="ES132" s="567"/>
      <c r="EW132" s="90" t="s">
        <v>464</v>
      </c>
      <c r="EX132" s="82" t="s">
        <v>5680</v>
      </c>
      <c r="EY132" s="80"/>
      <c r="EZ132" s="82"/>
      <c r="FA132" s="85" t="s">
        <v>276</v>
      </c>
    </row>
    <row r="133" spans="11:157">
      <c r="K133" s="236" t="s">
        <v>5681</v>
      </c>
      <c r="P133" s="488">
        <f t="shared" si="8"/>
        <v>45012</v>
      </c>
      <c r="Q133" s="481">
        <f t="shared" si="6"/>
        <v>13</v>
      </c>
      <c r="R133" s="489">
        <v>43911</v>
      </c>
      <c r="S133" s="501">
        <v>45765</v>
      </c>
      <c r="T133" s="497"/>
      <c r="U133" s="498"/>
      <c r="V133" s="43">
        <v>102</v>
      </c>
      <c r="W133" s="34" t="s">
        <v>628</v>
      </c>
      <c r="X133" s="44">
        <v>30374</v>
      </c>
      <c r="Y133" s="34" t="s">
        <v>4256</v>
      </c>
      <c r="Z133" s="43" t="s">
        <v>318</v>
      </c>
      <c r="AA133" s="34" t="s">
        <v>270</v>
      </c>
      <c r="AB133" s="34" t="s">
        <v>270</v>
      </c>
      <c r="AC133" s="34" t="s">
        <v>5682</v>
      </c>
      <c r="AD133" s="44" t="s">
        <v>320</v>
      </c>
      <c r="AE133" s="44" t="s">
        <v>5186</v>
      </c>
      <c r="AF133" s="43">
        <v>102</v>
      </c>
      <c r="AG133" s="34" t="s">
        <v>628</v>
      </c>
      <c r="AH133" s="34" t="s">
        <v>627</v>
      </c>
      <c r="AI133" s="43" t="s">
        <v>629</v>
      </c>
      <c r="AJ133" s="44" t="s">
        <v>630</v>
      </c>
      <c r="AK133" s="261">
        <v>4700224</v>
      </c>
      <c r="AL133" s="44" t="s">
        <v>270</v>
      </c>
      <c r="AM133" s="44" t="s">
        <v>634</v>
      </c>
      <c r="AN133" s="262">
        <v>253469750</v>
      </c>
      <c r="AO133" s="34"/>
      <c r="AP133" s="34"/>
      <c r="AQ133" s="34"/>
      <c r="AR133" s="34"/>
      <c r="AS133" s="34"/>
      <c r="AT133" s="44" t="s">
        <v>326</v>
      </c>
      <c r="AU133" s="44"/>
      <c r="AV133" s="477" t="str">
        <f t="array" ref="AV133">_xlfn.IFS(
LEFT(Tabelas!$AI133,1)="N","DN",
LEFT(Tabelas!$AI133,1)="C","DC",
LEFT(Tabelas!$AI133,1)="L","DL",
LEFT(Tabelas!$AI133,1)="A","DA",
LEFT(Tabelas!$AI133,1)="G","DG")</f>
        <v>DN</v>
      </c>
      <c r="AW133" s="34"/>
      <c r="AX133" s="34"/>
      <c r="AY133" s="34"/>
      <c r="AZ133" s="34"/>
      <c r="BA133" s="34"/>
      <c r="BB133" s="34"/>
      <c r="BC133" s="34"/>
      <c r="BD133" s="44">
        <v>30374</v>
      </c>
      <c r="BE133" s="34" t="s">
        <v>4256</v>
      </c>
      <c r="BF133" s="43" t="s">
        <v>318</v>
      </c>
      <c r="BG133" s="34" t="s">
        <v>270</v>
      </c>
      <c r="BH133" s="34" t="s">
        <v>270</v>
      </c>
      <c r="BI133" s="34" t="s">
        <v>5682</v>
      </c>
      <c r="BJ133" s="44" t="s">
        <v>320</v>
      </c>
      <c r="BK133" s="44" t="s">
        <v>5186</v>
      </c>
      <c r="BL133" s="34"/>
      <c r="BM133" s="34"/>
      <c r="BN133" s="34"/>
      <c r="BO133" s="20"/>
      <c r="BP133" s="20"/>
      <c r="BQ133" s="20"/>
      <c r="BR133" s="20"/>
      <c r="BS133" s="27"/>
      <c r="BT133" s="20"/>
      <c r="BU133" s="20"/>
      <c r="BV133" s="20"/>
      <c r="BW133" s="20"/>
      <c r="BX133" s="20"/>
      <c r="BY133" s="20"/>
      <c r="BZ133" s="20"/>
      <c r="CA133" s="20"/>
      <c r="CB133" s="20"/>
      <c r="CC133" s="27"/>
      <c r="CD133" s="20"/>
      <c r="CE133" s="20"/>
      <c r="CF133" s="28"/>
      <c r="CG133" s="28"/>
      <c r="CH133" s="28"/>
      <c r="CI133" s="28"/>
      <c r="CJ133" s="28"/>
      <c r="CK133" s="28"/>
      <c r="CL133" s="28"/>
      <c r="CM133" s="28"/>
      <c r="CN133" s="28"/>
      <c r="CO133" s="28"/>
      <c r="CP133" s="28"/>
      <c r="CQ133" s="28"/>
      <c r="CR133" s="28"/>
      <c r="CS133" s="28"/>
      <c r="CT133" s="28"/>
      <c r="CU133" s="28"/>
      <c r="CV133" s="28"/>
      <c r="CW133" s="28"/>
      <c r="CX133" s="20"/>
      <c r="CY133" s="519" t="s">
        <v>5683</v>
      </c>
      <c r="CZ133" s="520" t="s">
        <v>5684</v>
      </c>
      <c r="DA133" s="595" t="str">
        <f t="shared" si="9"/>
        <v>13301 - BRANQUEAMENTO E TINGIMENTO</v>
      </c>
      <c r="EN133" s="572">
        <v>5606</v>
      </c>
      <c r="EO133" s="561" t="s">
        <v>5685</v>
      </c>
      <c r="EP133" s="561" t="s">
        <v>289</v>
      </c>
      <c r="EQ133" s="576">
        <v>323</v>
      </c>
      <c r="ER133" s="561" t="s">
        <v>4864</v>
      </c>
      <c r="ES133" s="568" t="s">
        <v>5686</v>
      </c>
      <c r="EW133" s="90" t="s">
        <v>465</v>
      </c>
      <c r="EX133" s="82" t="s">
        <v>5687</v>
      </c>
      <c r="EY133" s="80"/>
      <c r="EZ133" s="82"/>
      <c r="FA133" s="85" t="s">
        <v>408</v>
      </c>
    </row>
    <row r="134" spans="11:157" ht="15">
      <c r="K134" s="236" t="s">
        <v>5688</v>
      </c>
      <c r="P134" s="494">
        <f t="shared" si="8"/>
        <v>45019</v>
      </c>
      <c r="Q134" s="483">
        <f t="shared" si="6"/>
        <v>14</v>
      </c>
      <c r="R134" s="489">
        <v>43912</v>
      </c>
      <c r="S134" s="501">
        <v>45767</v>
      </c>
      <c r="T134" s="497"/>
      <c r="U134" s="498"/>
      <c r="V134" s="43">
        <v>102</v>
      </c>
      <c r="W134" s="34" t="s">
        <v>628</v>
      </c>
      <c r="X134" s="44">
        <v>30375</v>
      </c>
      <c r="Y134" s="34" t="s">
        <v>4285</v>
      </c>
      <c r="Z134" s="43" t="s">
        <v>318</v>
      </c>
      <c r="AA134" s="34" t="s">
        <v>270</v>
      </c>
      <c r="AB134" s="34" t="s">
        <v>270</v>
      </c>
      <c r="AC134" s="34" t="s">
        <v>5689</v>
      </c>
      <c r="AD134" s="44" t="s">
        <v>320</v>
      </c>
      <c r="AE134" s="44" t="s">
        <v>5186</v>
      </c>
      <c r="AF134" s="43">
        <v>102</v>
      </c>
      <c r="AG134" s="34" t="s">
        <v>628</v>
      </c>
      <c r="AH134" s="34" t="s">
        <v>627</v>
      </c>
      <c r="AI134" s="43" t="s">
        <v>629</v>
      </c>
      <c r="AJ134" s="44" t="s">
        <v>630</v>
      </c>
      <c r="AK134" s="261">
        <v>4700224</v>
      </c>
      <c r="AL134" s="44" t="s">
        <v>270</v>
      </c>
      <c r="AM134" s="44" t="s">
        <v>634</v>
      </c>
      <c r="AN134" s="262">
        <v>253469750</v>
      </c>
      <c r="AO134" s="34"/>
      <c r="AP134" s="34"/>
      <c r="AQ134" s="34"/>
      <c r="AR134" s="34"/>
      <c r="AS134" s="34"/>
      <c r="AT134" s="44" t="s">
        <v>326</v>
      </c>
      <c r="AU134" s="44"/>
      <c r="AV134" s="477" t="str">
        <f t="array" ref="AV134">_xlfn.IFS(
LEFT(Tabelas!$AI134,1)="N","DN",
LEFT(Tabelas!$AI134,1)="C","DC",
LEFT(Tabelas!$AI134,1)="L","DL",
LEFT(Tabelas!$AI134,1)="A","DA",
LEFT(Tabelas!$AI134,1)="G","DG")</f>
        <v>DN</v>
      </c>
      <c r="AW134" s="34"/>
      <c r="AX134" s="34"/>
      <c r="AY134" s="34"/>
      <c r="AZ134" s="34"/>
      <c r="BA134" s="34"/>
      <c r="BB134" s="34"/>
      <c r="BC134" s="34"/>
      <c r="BD134" s="44">
        <v>30375</v>
      </c>
      <c r="BE134" s="34" t="s">
        <v>4285</v>
      </c>
      <c r="BF134" s="43" t="s">
        <v>318</v>
      </c>
      <c r="BG134" s="34" t="s">
        <v>270</v>
      </c>
      <c r="BH134" s="34" t="s">
        <v>270</v>
      </c>
      <c r="BI134" s="34" t="s">
        <v>5689</v>
      </c>
      <c r="BJ134" s="44" t="s">
        <v>320</v>
      </c>
      <c r="BK134" s="44" t="s">
        <v>5186</v>
      </c>
      <c r="BL134" s="34"/>
      <c r="BM134" s="34"/>
      <c r="BN134" s="34"/>
      <c r="BO134" s="20"/>
      <c r="BP134" s="20"/>
      <c r="BQ134" s="20"/>
      <c r="BR134" s="20"/>
      <c r="BS134" s="27"/>
      <c r="BT134" s="20"/>
      <c r="BU134" s="20"/>
      <c r="BV134" s="20"/>
      <c r="BW134" s="20"/>
      <c r="BX134" s="20"/>
      <c r="BY134" s="20"/>
      <c r="BZ134" s="20"/>
      <c r="CA134" s="20"/>
      <c r="CB134" s="20"/>
      <c r="CC134" s="27"/>
      <c r="CD134" s="20"/>
      <c r="CE134" s="20"/>
      <c r="CF134" s="28"/>
      <c r="CG134" s="28"/>
      <c r="CH134" s="28"/>
      <c r="CI134" s="28"/>
      <c r="CJ134" s="28"/>
      <c r="CK134" s="28"/>
      <c r="CL134" s="28"/>
      <c r="CM134" s="28"/>
      <c r="CN134" s="28"/>
      <c r="CO134" s="28"/>
      <c r="CP134" s="28"/>
      <c r="CQ134" s="28"/>
      <c r="CR134" s="28"/>
      <c r="CS134" s="28"/>
      <c r="CT134" s="28"/>
      <c r="CU134" s="28"/>
      <c r="CV134" s="28"/>
      <c r="CW134" s="28"/>
      <c r="CX134" s="20"/>
      <c r="CY134" s="519" t="s">
        <v>5690</v>
      </c>
      <c r="CZ134" s="520" t="s">
        <v>5691</v>
      </c>
      <c r="DA134" s="595" t="str">
        <f t="shared" si="9"/>
        <v>13302 - ESTAMPAGEM</v>
      </c>
      <c r="EN134" s="571">
        <v>5630</v>
      </c>
      <c r="EO134" s="560" t="s">
        <v>5692</v>
      </c>
      <c r="EP134" s="560" t="s">
        <v>289</v>
      </c>
      <c r="EQ134" s="580">
        <v>344</v>
      </c>
      <c r="ER134" s="560" t="s">
        <v>5026</v>
      </c>
      <c r="ES134" s="567" t="s">
        <v>5693</v>
      </c>
      <c r="EW134" s="90" t="s">
        <v>466</v>
      </c>
      <c r="EX134" s="82" t="s">
        <v>5694</v>
      </c>
      <c r="EY134" s="80"/>
      <c r="EZ134" s="82"/>
      <c r="FA134" s="85" t="s">
        <v>428</v>
      </c>
    </row>
    <row r="135" spans="11:157">
      <c r="K135" s="236" t="s">
        <v>5695</v>
      </c>
      <c r="P135" s="488">
        <f t="shared" si="8"/>
        <v>45026</v>
      </c>
      <c r="Q135" s="481">
        <f t="shared" si="6"/>
        <v>15</v>
      </c>
      <c r="R135" s="489">
        <v>43913</v>
      </c>
      <c r="S135" s="501">
        <v>45772</v>
      </c>
      <c r="T135" s="497"/>
      <c r="U135" s="498"/>
      <c r="V135" s="43">
        <v>102</v>
      </c>
      <c r="W135" s="34" t="s">
        <v>628</v>
      </c>
      <c r="X135" s="44">
        <v>30376</v>
      </c>
      <c r="Y135" s="34" t="s">
        <v>4317</v>
      </c>
      <c r="Z135" s="43" t="s">
        <v>318</v>
      </c>
      <c r="AA135" s="34" t="s">
        <v>270</v>
      </c>
      <c r="AB135" s="34" t="s">
        <v>270</v>
      </c>
      <c r="AC135" s="34" t="s">
        <v>5696</v>
      </c>
      <c r="AD135" s="44" t="s">
        <v>320</v>
      </c>
      <c r="AE135" s="44" t="s">
        <v>5186</v>
      </c>
      <c r="AF135" s="43">
        <v>102</v>
      </c>
      <c r="AG135" s="34" t="s">
        <v>628</v>
      </c>
      <c r="AH135" s="34" t="s">
        <v>627</v>
      </c>
      <c r="AI135" s="43" t="s">
        <v>629</v>
      </c>
      <c r="AJ135" s="44" t="s">
        <v>630</v>
      </c>
      <c r="AK135" s="261">
        <v>4700224</v>
      </c>
      <c r="AL135" s="44" t="s">
        <v>270</v>
      </c>
      <c r="AM135" s="44" t="s">
        <v>634</v>
      </c>
      <c r="AN135" s="262">
        <v>253469750</v>
      </c>
      <c r="AO135" s="34"/>
      <c r="AP135" s="34"/>
      <c r="AQ135" s="34"/>
      <c r="AR135" s="34"/>
      <c r="AS135" s="34"/>
      <c r="AT135" s="44" t="s">
        <v>326</v>
      </c>
      <c r="AU135" s="44"/>
      <c r="AV135" s="477" t="str">
        <f t="array" ref="AV135">_xlfn.IFS(
LEFT(Tabelas!$AI135,1)="N","DN",
LEFT(Tabelas!$AI135,1)="C","DC",
LEFT(Tabelas!$AI135,1)="L","DL",
LEFT(Tabelas!$AI135,1)="A","DA",
LEFT(Tabelas!$AI135,1)="G","DG")</f>
        <v>DN</v>
      </c>
      <c r="AW135" s="34"/>
      <c r="AX135" s="34"/>
      <c r="AY135" s="34"/>
      <c r="AZ135" s="34"/>
      <c r="BA135" s="34"/>
      <c r="BB135" s="34"/>
      <c r="BC135" s="34"/>
      <c r="BD135" s="44">
        <v>30376</v>
      </c>
      <c r="BE135" s="34" t="s">
        <v>4317</v>
      </c>
      <c r="BF135" s="43" t="s">
        <v>318</v>
      </c>
      <c r="BG135" s="34" t="s">
        <v>270</v>
      </c>
      <c r="BH135" s="34" t="s">
        <v>270</v>
      </c>
      <c r="BI135" s="34" t="s">
        <v>5696</v>
      </c>
      <c r="BJ135" s="44" t="s">
        <v>320</v>
      </c>
      <c r="BK135" s="44" t="s">
        <v>5186</v>
      </c>
      <c r="BL135" s="34"/>
      <c r="BM135" s="34"/>
      <c r="BN135" s="34"/>
      <c r="BO135" s="20"/>
      <c r="BP135" s="20"/>
      <c r="BQ135" s="20"/>
      <c r="BR135" s="20"/>
      <c r="BS135" s="27"/>
      <c r="BT135" s="20"/>
      <c r="BU135" s="20"/>
      <c r="BV135" s="20"/>
      <c r="BW135" s="20"/>
      <c r="BX135" s="20"/>
      <c r="BY135" s="20"/>
      <c r="BZ135" s="20"/>
      <c r="CA135" s="20"/>
      <c r="CB135" s="20"/>
      <c r="CC135" s="27"/>
      <c r="CD135" s="20"/>
      <c r="CE135" s="20"/>
      <c r="CF135" s="28"/>
      <c r="CG135" s="28"/>
      <c r="CH135" s="28"/>
      <c r="CI135" s="28"/>
      <c r="CJ135" s="28"/>
      <c r="CK135" s="28"/>
      <c r="CL135" s="28"/>
      <c r="CM135" s="28"/>
      <c r="CN135" s="28"/>
      <c r="CO135" s="28"/>
      <c r="CP135" s="28"/>
      <c r="CQ135" s="28"/>
      <c r="CR135" s="28"/>
      <c r="CS135" s="28"/>
      <c r="CT135" s="28"/>
      <c r="CU135" s="28"/>
      <c r="CV135" s="28"/>
      <c r="CW135" s="28"/>
      <c r="CX135" s="20"/>
      <c r="CY135" s="519" t="s">
        <v>5697</v>
      </c>
      <c r="CZ135" s="520" t="s">
        <v>5698</v>
      </c>
      <c r="DA135" s="595" t="str">
        <f t="shared" si="9"/>
        <v>13303 - ACABAMENTO DE FIOS, TECIDOS E ARTIGOS TÊXTEIS, N.E.</v>
      </c>
      <c r="EN135" s="571">
        <v>5657</v>
      </c>
      <c r="EO135" s="560" t="s">
        <v>5699</v>
      </c>
      <c r="EP135" s="560" t="s">
        <v>289</v>
      </c>
      <c r="EQ135" s="580">
        <v>383</v>
      </c>
      <c r="ER135" s="560" t="s">
        <v>2597</v>
      </c>
      <c r="ES135" s="567" t="s">
        <v>5700</v>
      </c>
      <c r="EW135" s="90" t="s">
        <v>467</v>
      </c>
      <c r="EX135" s="82" t="s">
        <v>5701</v>
      </c>
      <c r="EY135" s="80"/>
      <c r="EZ135" s="82"/>
      <c r="FA135" s="85" t="s">
        <v>381</v>
      </c>
    </row>
    <row r="136" spans="11:157">
      <c r="K136" s="236" t="s">
        <v>5702</v>
      </c>
      <c r="P136" s="488">
        <f t="shared" si="8"/>
        <v>45033</v>
      </c>
      <c r="Q136" s="481">
        <f t="shared" si="6"/>
        <v>16</v>
      </c>
      <c r="R136" s="489">
        <v>43914</v>
      </c>
      <c r="S136" s="501">
        <v>45778</v>
      </c>
      <c r="T136" s="497"/>
      <c r="U136" s="498"/>
      <c r="V136" s="43">
        <v>102</v>
      </c>
      <c r="W136" s="34" t="s">
        <v>628</v>
      </c>
      <c r="X136" s="44">
        <v>30377</v>
      </c>
      <c r="Y136" s="34" t="s">
        <v>4345</v>
      </c>
      <c r="Z136" s="43" t="s">
        <v>318</v>
      </c>
      <c r="AA136" s="34" t="s">
        <v>270</v>
      </c>
      <c r="AB136" s="34" t="s">
        <v>270</v>
      </c>
      <c r="AC136" s="34" t="s">
        <v>5703</v>
      </c>
      <c r="AD136" s="44" t="s">
        <v>320</v>
      </c>
      <c r="AE136" s="44" t="s">
        <v>5186</v>
      </c>
      <c r="AF136" s="43">
        <v>102</v>
      </c>
      <c r="AG136" s="34" t="s">
        <v>628</v>
      </c>
      <c r="AH136" s="34" t="s">
        <v>627</v>
      </c>
      <c r="AI136" s="43" t="s">
        <v>629</v>
      </c>
      <c r="AJ136" s="44" t="s">
        <v>630</v>
      </c>
      <c r="AK136" s="261">
        <v>4700224</v>
      </c>
      <c r="AL136" s="44" t="s">
        <v>270</v>
      </c>
      <c r="AM136" s="44" t="s">
        <v>634</v>
      </c>
      <c r="AN136" s="262">
        <v>253469750</v>
      </c>
      <c r="AO136" s="34"/>
      <c r="AP136" s="34"/>
      <c r="AQ136" s="34"/>
      <c r="AR136" s="34"/>
      <c r="AS136" s="34"/>
      <c r="AT136" s="44" t="s">
        <v>326</v>
      </c>
      <c r="AU136" s="44"/>
      <c r="AV136" s="477" t="str">
        <f t="array" ref="AV136">_xlfn.IFS(
LEFT(Tabelas!$AI136,1)="N","DN",
LEFT(Tabelas!$AI136,1)="C","DC",
LEFT(Tabelas!$AI136,1)="L","DL",
LEFT(Tabelas!$AI136,1)="A","DA",
LEFT(Tabelas!$AI136,1)="G","DG")</f>
        <v>DN</v>
      </c>
      <c r="AW136" s="34"/>
      <c r="AX136" s="34"/>
      <c r="AY136" s="34"/>
      <c r="AZ136" s="34"/>
      <c r="BA136" s="34"/>
      <c r="BB136" s="34"/>
      <c r="BC136" s="34"/>
      <c r="BD136" s="44">
        <v>30377</v>
      </c>
      <c r="BE136" s="34" t="s">
        <v>4345</v>
      </c>
      <c r="BF136" s="43" t="s">
        <v>318</v>
      </c>
      <c r="BG136" s="34" t="s">
        <v>270</v>
      </c>
      <c r="BH136" s="34" t="s">
        <v>270</v>
      </c>
      <c r="BI136" s="34" t="s">
        <v>5703</v>
      </c>
      <c r="BJ136" s="44" t="s">
        <v>320</v>
      </c>
      <c r="BK136" s="44" t="s">
        <v>5186</v>
      </c>
      <c r="BL136" s="34"/>
      <c r="BM136" s="34"/>
      <c r="BN136" s="34"/>
      <c r="BO136" s="20"/>
      <c r="BP136" s="20"/>
      <c r="BQ136" s="20"/>
      <c r="BR136" s="20"/>
      <c r="BS136" s="27"/>
      <c r="BT136" s="20"/>
      <c r="BU136" s="20"/>
      <c r="BV136" s="20"/>
      <c r="BW136" s="20"/>
      <c r="BX136" s="20"/>
      <c r="BY136" s="20"/>
      <c r="BZ136" s="20"/>
      <c r="CA136" s="20"/>
      <c r="CB136" s="20"/>
      <c r="CC136" s="27"/>
      <c r="CD136" s="20"/>
      <c r="CE136" s="20"/>
      <c r="CF136" s="28"/>
      <c r="CG136" s="28"/>
      <c r="CH136" s="28"/>
      <c r="CI136" s="28"/>
      <c r="CJ136" s="28"/>
      <c r="CK136" s="28"/>
      <c r="CL136" s="28"/>
      <c r="CM136" s="28"/>
      <c r="CN136" s="28"/>
      <c r="CO136" s="28"/>
      <c r="CP136" s="28"/>
      <c r="CQ136" s="28"/>
      <c r="CR136" s="28"/>
      <c r="CS136" s="28"/>
      <c r="CT136" s="28"/>
      <c r="CU136" s="28"/>
      <c r="CV136" s="28"/>
      <c r="CW136" s="28"/>
      <c r="CX136" s="20"/>
      <c r="CY136" s="519" t="s">
        <v>5704</v>
      </c>
      <c r="CZ136" s="520" t="s">
        <v>5705</v>
      </c>
      <c r="DA136" s="595" t="str">
        <f t="shared" si="9"/>
        <v>13910 - FABRICAÇÃO DE TECIDOS DE MALHA</v>
      </c>
      <c r="EN136" s="572">
        <v>5665</v>
      </c>
      <c r="EO136" s="561" t="s">
        <v>5706</v>
      </c>
      <c r="EP136" s="561" t="s">
        <v>289</v>
      </c>
      <c r="EQ136" s="576">
        <v>334</v>
      </c>
      <c r="ER136" s="561" t="s">
        <v>4921</v>
      </c>
      <c r="ES136" s="568" t="s">
        <v>5707</v>
      </c>
      <c r="EW136" s="90" t="s">
        <v>468</v>
      </c>
      <c r="EX136" s="82" t="s">
        <v>5708</v>
      </c>
      <c r="EY136" s="80"/>
      <c r="EZ136" s="82"/>
      <c r="FA136" s="86" t="s">
        <v>464</v>
      </c>
    </row>
    <row r="137" spans="11:157">
      <c r="K137" s="236" t="s">
        <v>5709</v>
      </c>
      <c r="P137" s="488">
        <f t="shared" si="8"/>
        <v>45040</v>
      </c>
      <c r="Q137" s="481">
        <f t="shared" si="6"/>
        <v>17</v>
      </c>
      <c r="R137" s="489">
        <v>43915</v>
      </c>
      <c r="S137" s="501">
        <v>45818</v>
      </c>
      <c r="T137" s="497"/>
      <c r="U137" s="498"/>
      <c r="V137" s="43">
        <v>102</v>
      </c>
      <c r="W137" s="34" t="s">
        <v>628</v>
      </c>
      <c r="X137" s="44">
        <v>30378</v>
      </c>
      <c r="Y137" s="34" t="s">
        <v>4374</v>
      </c>
      <c r="Z137" s="43" t="s">
        <v>318</v>
      </c>
      <c r="AA137" s="34" t="s">
        <v>270</v>
      </c>
      <c r="AB137" s="34" t="s">
        <v>270</v>
      </c>
      <c r="AC137" s="34" t="s">
        <v>5710</v>
      </c>
      <c r="AD137" s="44" t="s">
        <v>320</v>
      </c>
      <c r="AE137" s="44" t="s">
        <v>5186</v>
      </c>
      <c r="AF137" s="43">
        <v>102</v>
      </c>
      <c r="AG137" s="34" t="s">
        <v>628</v>
      </c>
      <c r="AH137" s="34" t="s">
        <v>627</v>
      </c>
      <c r="AI137" s="43" t="s">
        <v>629</v>
      </c>
      <c r="AJ137" s="44" t="s">
        <v>630</v>
      </c>
      <c r="AK137" s="261">
        <v>4700224</v>
      </c>
      <c r="AL137" s="44" t="s">
        <v>270</v>
      </c>
      <c r="AM137" s="44" t="s">
        <v>634</v>
      </c>
      <c r="AN137" s="262">
        <v>253469750</v>
      </c>
      <c r="AO137" s="34"/>
      <c r="AP137" s="34"/>
      <c r="AQ137" s="34"/>
      <c r="AR137" s="34"/>
      <c r="AS137" s="34"/>
      <c r="AT137" s="44" t="s">
        <v>326</v>
      </c>
      <c r="AU137" s="44"/>
      <c r="AV137" s="477" t="str">
        <f t="array" ref="AV137">_xlfn.IFS(
LEFT(Tabelas!$AI137,1)="N","DN",
LEFT(Tabelas!$AI137,1)="C","DC",
LEFT(Tabelas!$AI137,1)="L","DL",
LEFT(Tabelas!$AI137,1)="A","DA",
LEFT(Tabelas!$AI137,1)="G","DG")</f>
        <v>DN</v>
      </c>
      <c r="AW137" s="34"/>
      <c r="AX137" s="34"/>
      <c r="AY137" s="34"/>
      <c r="AZ137" s="34"/>
      <c r="BA137" s="34"/>
      <c r="BB137" s="34"/>
      <c r="BC137" s="34"/>
      <c r="BD137" s="44">
        <v>30378</v>
      </c>
      <c r="BE137" s="34" t="s">
        <v>4374</v>
      </c>
      <c r="BF137" s="43" t="s">
        <v>318</v>
      </c>
      <c r="BG137" s="34" t="s">
        <v>270</v>
      </c>
      <c r="BH137" s="34" t="s">
        <v>270</v>
      </c>
      <c r="BI137" s="34" t="s">
        <v>5710</v>
      </c>
      <c r="BJ137" s="44" t="s">
        <v>320</v>
      </c>
      <c r="BK137" s="44" t="s">
        <v>5186</v>
      </c>
      <c r="BL137" s="34"/>
      <c r="BM137" s="34"/>
      <c r="BN137" s="34"/>
      <c r="BO137" s="20"/>
      <c r="BP137" s="20"/>
      <c r="BQ137" s="20"/>
      <c r="BR137" s="20"/>
      <c r="BS137" s="27"/>
      <c r="BT137" s="20"/>
      <c r="BU137" s="20"/>
      <c r="BV137" s="20"/>
      <c r="BW137" s="20"/>
      <c r="BX137" s="20"/>
      <c r="BY137" s="20"/>
      <c r="BZ137" s="20"/>
      <c r="CA137" s="20"/>
      <c r="CB137" s="20"/>
      <c r="CC137" s="27"/>
      <c r="CD137" s="20"/>
      <c r="CE137" s="20"/>
      <c r="CF137" s="28"/>
      <c r="CG137" s="28"/>
      <c r="CH137" s="28"/>
      <c r="CI137" s="28"/>
      <c r="CJ137" s="28"/>
      <c r="CK137" s="28"/>
      <c r="CL137" s="28"/>
      <c r="CM137" s="28"/>
      <c r="CN137" s="28"/>
      <c r="CO137" s="28"/>
      <c r="CP137" s="28"/>
      <c r="CQ137" s="28"/>
      <c r="CR137" s="28"/>
      <c r="CS137" s="28"/>
      <c r="CT137" s="28"/>
      <c r="CU137" s="28"/>
      <c r="CV137" s="28"/>
      <c r="CW137" s="28"/>
      <c r="CX137" s="20"/>
      <c r="CY137" s="519" t="s">
        <v>5711</v>
      </c>
      <c r="CZ137" s="520" t="s">
        <v>5712</v>
      </c>
      <c r="DA137" s="595" t="str">
        <f t="shared" si="9"/>
        <v>13920 - FABRICAÇÃO DE TÊXTEIS PARA USO DOMÉSTICO E DE ARTIGOS TÊXTEIS DE DECORAÇÃO CONFECIONADOS.</v>
      </c>
      <c r="EN137" s="571">
        <v>5673</v>
      </c>
      <c r="EO137" s="560" t="s">
        <v>5713</v>
      </c>
      <c r="EP137" s="560" t="s">
        <v>289</v>
      </c>
      <c r="EQ137" s="580">
        <v>347</v>
      </c>
      <c r="ER137" s="560" t="s">
        <v>5074</v>
      </c>
      <c r="ES137" s="567" t="s">
        <v>5714</v>
      </c>
      <c r="EW137" s="90" t="s">
        <v>469</v>
      </c>
      <c r="EX137" s="82" t="s">
        <v>5715</v>
      </c>
      <c r="EY137" s="80"/>
      <c r="EZ137" s="82"/>
      <c r="FA137" s="85" t="s">
        <v>465</v>
      </c>
    </row>
    <row r="138" spans="11:157" ht="15">
      <c r="K138" s="236" t="s">
        <v>5716</v>
      </c>
      <c r="P138" s="494">
        <f t="shared" si="8"/>
        <v>45047</v>
      </c>
      <c r="Q138" s="483">
        <f t="shared" si="6"/>
        <v>18</v>
      </c>
      <c r="R138" s="489">
        <v>43916</v>
      </c>
      <c r="S138" s="501">
        <v>45827</v>
      </c>
      <c r="T138" s="497"/>
      <c r="U138" s="498"/>
      <c r="V138" s="43">
        <v>102</v>
      </c>
      <c r="W138" s="34" t="s">
        <v>628</v>
      </c>
      <c r="X138" s="44">
        <v>30379</v>
      </c>
      <c r="Y138" s="34" t="s">
        <v>4398</v>
      </c>
      <c r="Z138" s="43" t="s">
        <v>318</v>
      </c>
      <c r="AA138" s="34" t="s">
        <v>270</v>
      </c>
      <c r="AB138" s="34" t="s">
        <v>270</v>
      </c>
      <c r="AC138" s="34" t="s">
        <v>5717</v>
      </c>
      <c r="AD138" s="44" t="s">
        <v>320</v>
      </c>
      <c r="AE138" s="44" t="s">
        <v>5186</v>
      </c>
      <c r="AF138" s="43">
        <v>102</v>
      </c>
      <c r="AG138" s="34" t="s">
        <v>628</v>
      </c>
      <c r="AH138" s="34" t="s">
        <v>627</v>
      </c>
      <c r="AI138" s="43" t="s">
        <v>629</v>
      </c>
      <c r="AJ138" s="44" t="s">
        <v>630</v>
      </c>
      <c r="AK138" s="261">
        <v>4700224</v>
      </c>
      <c r="AL138" s="44" t="s">
        <v>270</v>
      </c>
      <c r="AM138" s="44" t="s">
        <v>634</v>
      </c>
      <c r="AN138" s="262">
        <v>253469750</v>
      </c>
      <c r="AO138" s="34"/>
      <c r="AP138" s="34"/>
      <c r="AQ138" s="34"/>
      <c r="AR138" s="34"/>
      <c r="AS138" s="34"/>
      <c r="AT138" s="44" t="s">
        <v>326</v>
      </c>
      <c r="AU138" s="44"/>
      <c r="AV138" s="477" t="str">
        <f t="array" ref="AV138">_xlfn.IFS(
LEFT(Tabelas!$AI138,1)="N","DN",
LEFT(Tabelas!$AI138,1)="C","DC",
LEFT(Tabelas!$AI138,1)="L","DL",
LEFT(Tabelas!$AI138,1)="A","DA",
LEFT(Tabelas!$AI138,1)="G","DG")</f>
        <v>DN</v>
      </c>
      <c r="AW138" s="34"/>
      <c r="AX138" s="34"/>
      <c r="AY138" s="34"/>
      <c r="AZ138" s="34"/>
      <c r="BA138" s="34"/>
      <c r="BB138" s="34"/>
      <c r="BC138" s="34"/>
      <c r="BD138" s="44">
        <v>30379</v>
      </c>
      <c r="BE138" s="34" t="s">
        <v>4398</v>
      </c>
      <c r="BF138" s="43" t="s">
        <v>318</v>
      </c>
      <c r="BG138" s="34" t="s">
        <v>270</v>
      </c>
      <c r="BH138" s="34" t="s">
        <v>270</v>
      </c>
      <c r="BI138" s="34" t="s">
        <v>5717</v>
      </c>
      <c r="BJ138" s="44" t="s">
        <v>320</v>
      </c>
      <c r="BK138" s="44" t="s">
        <v>5186</v>
      </c>
      <c r="BL138" s="34"/>
      <c r="BM138" s="34"/>
      <c r="BN138" s="34"/>
      <c r="BO138" s="20"/>
      <c r="BP138" s="20"/>
      <c r="BQ138" s="20"/>
      <c r="BR138" s="20"/>
      <c r="BS138" s="27"/>
      <c r="BT138" s="20"/>
      <c r="BU138" s="20"/>
      <c r="BV138" s="20"/>
      <c r="BW138" s="20"/>
      <c r="BX138" s="20"/>
      <c r="BY138" s="20"/>
      <c r="BZ138" s="20"/>
      <c r="CA138" s="20"/>
      <c r="CB138" s="20"/>
      <c r="CC138" s="27"/>
      <c r="CD138" s="20"/>
      <c r="CE138" s="20"/>
      <c r="CF138" s="28"/>
      <c r="CG138" s="28"/>
      <c r="CH138" s="28"/>
      <c r="CI138" s="28"/>
      <c r="CJ138" s="28"/>
      <c r="CK138" s="28"/>
      <c r="CL138" s="28"/>
      <c r="CM138" s="28"/>
      <c r="CN138" s="28"/>
      <c r="CO138" s="28"/>
      <c r="CP138" s="28"/>
      <c r="CQ138" s="28"/>
      <c r="CR138" s="28"/>
      <c r="CS138" s="28"/>
      <c r="CT138" s="28"/>
      <c r="CU138" s="28"/>
      <c r="CV138" s="28"/>
      <c r="CW138" s="28"/>
      <c r="CX138" s="20"/>
      <c r="CY138" s="519" t="s">
        <v>5718</v>
      </c>
      <c r="CZ138" s="520" t="s">
        <v>5719</v>
      </c>
      <c r="DA138" s="595" t="str">
        <f t="shared" si="9"/>
        <v>13930 - FABRICAÇÃO DE TAPETES E CARPETES</v>
      </c>
      <c r="EN138" s="572">
        <v>5681</v>
      </c>
      <c r="EO138" s="561" t="s">
        <v>5720</v>
      </c>
      <c r="EP138" s="561" t="s">
        <v>289</v>
      </c>
      <c r="EQ138" s="576">
        <v>344</v>
      </c>
      <c r="ER138" s="561" t="s">
        <v>5026</v>
      </c>
      <c r="ES138" s="568" t="s">
        <v>5721</v>
      </c>
      <c r="EW138" s="90" t="s">
        <v>470</v>
      </c>
      <c r="EX138" s="82" t="s">
        <v>5722</v>
      </c>
      <c r="EY138" s="80"/>
      <c r="EZ138" s="82"/>
      <c r="FA138" s="85" t="s">
        <v>596</v>
      </c>
    </row>
    <row r="139" spans="11:157">
      <c r="K139" s="236" t="s">
        <v>5723</v>
      </c>
      <c r="P139" s="488">
        <f t="shared" si="8"/>
        <v>45054</v>
      </c>
      <c r="Q139" s="481">
        <f t="shared" si="6"/>
        <v>19</v>
      </c>
      <c r="R139" s="489">
        <v>43917</v>
      </c>
      <c r="S139" s="501">
        <v>45884</v>
      </c>
      <c r="T139" s="497"/>
      <c r="U139" s="498"/>
      <c r="V139" s="43">
        <v>102</v>
      </c>
      <c r="W139" s="34" t="s">
        <v>628</v>
      </c>
      <c r="X139" s="44">
        <v>30380</v>
      </c>
      <c r="Y139" s="34" t="s">
        <v>4422</v>
      </c>
      <c r="Z139" s="43" t="s">
        <v>318</v>
      </c>
      <c r="AA139" s="34" t="s">
        <v>270</v>
      </c>
      <c r="AB139" s="34" t="s">
        <v>270</v>
      </c>
      <c r="AC139" s="34" t="s">
        <v>5724</v>
      </c>
      <c r="AD139" s="44" t="s">
        <v>320</v>
      </c>
      <c r="AE139" s="44" t="s">
        <v>5186</v>
      </c>
      <c r="AF139" s="43">
        <v>102</v>
      </c>
      <c r="AG139" s="34" t="s">
        <v>628</v>
      </c>
      <c r="AH139" s="34" t="s">
        <v>627</v>
      </c>
      <c r="AI139" s="43" t="s">
        <v>629</v>
      </c>
      <c r="AJ139" s="44" t="s">
        <v>630</v>
      </c>
      <c r="AK139" s="261">
        <v>4700224</v>
      </c>
      <c r="AL139" s="44" t="s">
        <v>270</v>
      </c>
      <c r="AM139" s="44" t="s">
        <v>634</v>
      </c>
      <c r="AN139" s="262">
        <v>253469750</v>
      </c>
      <c r="AO139" s="34"/>
      <c r="AP139" s="34"/>
      <c r="AQ139" s="34"/>
      <c r="AR139" s="34"/>
      <c r="AS139" s="34"/>
      <c r="AT139" s="44" t="s">
        <v>326</v>
      </c>
      <c r="AU139" s="44"/>
      <c r="AV139" s="477" t="str">
        <f t="array" ref="AV139">_xlfn.IFS(
LEFT(Tabelas!$AI139,1)="N","DN",
LEFT(Tabelas!$AI139,1)="C","DC",
LEFT(Tabelas!$AI139,1)="L","DL",
LEFT(Tabelas!$AI139,1)="A","DA",
LEFT(Tabelas!$AI139,1)="G","DG")</f>
        <v>DN</v>
      </c>
      <c r="AW139" s="34"/>
      <c r="AX139" s="34"/>
      <c r="AY139" s="34"/>
      <c r="AZ139" s="34"/>
      <c r="BA139" s="34"/>
      <c r="BB139" s="34"/>
      <c r="BC139" s="34"/>
      <c r="BD139" s="44">
        <v>30380</v>
      </c>
      <c r="BE139" s="34" t="s">
        <v>4422</v>
      </c>
      <c r="BF139" s="43" t="s">
        <v>318</v>
      </c>
      <c r="BG139" s="34" t="s">
        <v>270</v>
      </c>
      <c r="BH139" s="34" t="s">
        <v>270</v>
      </c>
      <c r="BI139" s="34" t="s">
        <v>5724</v>
      </c>
      <c r="BJ139" s="44" t="s">
        <v>320</v>
      </c>
      <c r="BK139" s="44" t="s">
        <v>5186</v>
      </c>
      <c r="BL139" s="34"/>
      <c r="BM139" s="34"/>
      <c r="BN139" s="34"/>
      <c r="BO139" s="20"/>
      <c r="BP139" s="20"/>
      <c r="BQ139" s="20"/>
      <c r="BR139" s="20"/>
      <c r="BS139" s="27"/>
      <c r="BT139" s="20"/>
      <c r="BU139" s="20"/>
      <c r="BV139" s="20"/>
      <c r="BW139" s="20"/>
      <c r="BX139" s="20"/>
      <c r="BY139" s="20"/>
      <c r="BZ139" s="20"/>
      <c r="CA139" s="20"/>
      <c r="CB139" s="20"/>
      <c r="CC139" s="27"/>
      <c r="CD139" s="20"/>
      <c r="CE139" s="20"/>
      <c r="CF139" s="28"/>
      <c r="CG139" s="28"/>
      <c r="CH139" s="28"/>
      <c r="CI139" s="28"/>
      <c r="CJ139" s="28"/>
      <c r="CK139" s="28"/>
      <c r="CL139" s="28"/>
      <c r="CM139" s="28"/>
      <c r="CN139" s="28"/>
      <c r="CO139" s="28"/>
      <c r="CP139" s="28"/>
      <c r="CQ139" s="28"/>
      <c r="CR139" s="28"/>
      <c r="CS139" s="28"/>
      <c r="CT139" s="28"/>
      <c r="CU139" s="28"/>
      <c r="CV139" s="28"/>
      <c r="CW139" s="28"/>
      <c r="CX139" s="20"/>
      <c r="CY139" s="519" t="s">
        <v>5725</v>
      </c>
      <c r="CZ139" s="520" t="s">
        <v>5726</v>
      </c>
      <c r="DA139" s="595" t="str">
        <f t="shared" si="9"/>
        <v>13941 - FABRICAÇÃO DE CORDOARIA</v>
      </c>
      <c r="EN139" s="572">
        <v>5711</v>
      </c>
      <c r="EO139" s="561" t="s">
        <v>5727</v>
      </c>
      <c r="EP139" s="561" t="s">
        <v>289</v>
      </c>
      <c r="EQ139" s="576">
        <v>300</v>
      </c>
      <c r="ER139" s="561" t="s">
        <v>4916</v>
      </c>
      <c r="ES139" s="568" t="s">
        <v>5728</v>
      </c>
      <c r="EW139" s="90" t="s">
        <v>471</v>
      </c>
      <c r="EX139" s="82" t="s">
        <v>5729</v>
      </c>
      <c r="EY139" s="80"/>
      <c r="EZ139" s="82"/>
      <c r="FA139" s="85" t="s">
        <v>277</v>
      </c>
    </row>
    <row r="140" spans="11:157">
      <c r="K140" s="236" t="s">
        <v>5730</v>
      </c>
      <c r="P140" s="488">
        <f t="shared" si="8"/>
        <v>45061</v>
      </c>
      <c r="Q140" s="481">
        <f t="shared" si="6"/>
        <v>20</v>
      </c>
      <c r="R140" s="489">
        <v>43918</v>
      </c>
      <c r="S140" s="501">
        <v>45935</v>
      </c>
      <c r="T140" s="497"/>
      <c r="U140" s="498"/>
      <c r="V140" s="43">
        <v>102</v>
      </c>
      <c r="W140" s="34" t="s">
        <v>628</v>
      </c>
      <c r="X140" s="44">
        <v>30381</v>
      </c>
      <c r="Y140" s="34" t="s">
        <v>4448</v>
      </c>
      <c r="Z140" s="43" t="s">
        <v>318</v>
      </c>
      <c r="AA140" s="34" t="s">
        <v>270</v>
      </c>
      <c r="AB140" s="34" t="s">
        <v>270</v>
      </c>
      <c r="AC140" s="34" t="s">
        <v>5731</v>
      </c>
      <c r="AD140" s="44" t="s">
        <v>320</v>
      </c>
      <c r="AE140" s="44" t="s">
        <v>5186</v>
      </c>
      <c r="AF140" s="43">
        <v>102</v>
      </c>
      <c r="AG140" s="34" t="s">
        <v>628</v>
      </c>
      <c r="AH140" s="34" t="s">
        <v>627</v>
      </c>
      <c r="AI140" s="43" t="s">
        <v>629</v>
      </c>
      <c r="AJ140" s="44" t="s">
        <v>630</v>
      </c>
      <c r="AK140" s="261">
        <v>4700224</v>
      </c>
      <c r="AL140" s="44" t="s">
        <v>270</v>
      </c>
      <c r="AM140" s="44" t="s">
        <v>634</v>
      </c>
      <c r="AN140" s="262">
        <v>253469750</v>
      </c>
      <c r="AO140" s="34"/>
      <c r="AP140" s="34"/>
      <c r="AQ140" s="34"/>
      <c r="AR140" s="34"/>
      <c r="AS140" s="34"/>
      <c r="AT140" s="44" t="s">
        <v>326</v>
      </c>
      <c r="AU140" s="44"/>
      <c r="AV140" s="477" t="str">
        <f t="array" ref="AV140">_xlfn.IFS(
LEFT(Tabelas!$AI140,1)="N","DN",
LEFT(Tabelas!$AI140,1)="C","DC",
LEFT(Tabelas!$AI140,1)="L","DL",
LEFT(Tabelas!$AI140,1)="A","DA",
LEFT(Tabelas!$AI140,1)="G","DG")</f>
        <v>DN</v>
      </c>
      <c r="AW140" s="34"/>
      <c r="AX140" s="34"/>
      <c r="AY140" s="34"/>
      <c r="AZ140" s="34"/>
      <c r="BA140" s="34"/>
      <c r="BB140" s="34"/>
      <c r="BC140" s="34"/>
      <c r="BD140" s="44">
        <v>30381</v>
      </c>
      <c r="BE140" s="34" t="s">
        <v>4448</v>
      </c>
      <c r="BF140" s="43" t="s">
        <v>318</v>
      </c>
      <c r="BG140" s="34" t="s">
        <v>270</v>
      </c>
      <c r="BH140" s="34" t="s">
        <v>270</v>
      </c>
      <c r="BI140" s="34" t="s">
        <v>5731</v>
      </c>
      <c r="BJ140" s="44" t="s">
        <v>320</v>
      </c>
      <c r="BK140" s="44" t="s">
        <v>5186</v>
      </c>
      <c r="BL140" s="34"/>
      <c r="BM140" s="34"/>
      <c r="BN140" s="34"/>
      <c r="BO140" s="20"/>
      <c r="BP140" s="20"/>
      <c r="BQ140" s="20"/>
      <c r="BR140" s="20"/>
      <c r="BS140" s="27"/>
      <c r="BT140" s="20"/>
      <c r="BU140" s="20"/>
      <c r="BV140" s="20"/>
      <c r="BW140" s="20"/>
      <c r="BX140" s="20"/>
      <c r="BY140" s="20"/>
      <c r="BZ140" s="20"/>
      <c r="CA140" s="20"/>
      <c r="CB140" s="20"/>
      <c r="CC140" s="27"/>
      <c r="CD140" s="20"/>
      <c r="CE140" s="20"/>
      <c r="CF140" s="28"/>
      <c r="CG140" s="28"/>
      <c r="CH140" s="28"/>
      <c r="CI140" s="28"/>
      <c r="CJ140" s="28"/>
      <c r="CK140" s="28"/>
      <c r="CL140" s="28"/>
      <c r="CM140" s="28"/>
      <c r="CN140" s="28"/>
      <c r="CO140" s="28"/>
      <c r="CP140" s="28"/>
      <c r="CQ140" s="28"/>
      <c r="CR140" s="28"/>
      <c r="CS140" s="28"/>
      <c r="CT140" s="28"/>
      <c r="CU140" s="28"/>
      <c r="CV140" s="28"/>
      <c r="CW140" s="28"/>
      <c r="CX140" s="20"/>
      <c r="CY140" s="519" t="s">
        <v>5732</v>
      </c>
      <c r="CZ140" s="520" t="s">
        <v>5733</v>
      </c>
      <c r="DA140" s="595" t="str">
        <f t="shared" si="9"/>
        <v>13942 - FABRICAÇÃO DE REDES</v>
      </c>
      <c r="EN140" s="572">
        <v>5720</v>
      </c>
      <c r="EO140" s="561" t="s">
        <v>5734</v>
      </c>
      <c r="EP140" s="561" t="s">
        <v>289</v>
      </c>
      <c r="EQ140" s="576">
        <v>339</v>
      </c>
      <c r="ER140" s="561" t="s">
        <v>307</v>
      </c>
      <c r="ES140" s="568" t="s">
        <v>5735</v>
      </c>
      <c r="EW140" s="90" t="s">
        <v>472</v>
      </c>
      <c r="EX140" s="82" t="s">
        <v>5736</v>
      </c>
      <c r="EY140" s="80"/>
      <c r="EZ140" s="82"/>
      <c r="FA140" s="85" t="s">
        <v>278</v>
      </c>
    </row>
    <row r="141" spans="11:157">
      <c r="K141" s="236" t="s">
        <v>5737</v>
      </c>
      <c r="P141" s="488">
        <f t="shared" si="8"/>
        <v>45068</v>
      </c>
      <c r="Q141" s="481">
        <f t="shared" si="6"/>
        <v>21</v>
      </c>
      <c r="R141" s="489">
        <v>43919</v>
      </c>
      <c r="S141" s="501">
        <v>45962</v>
      </c>
      <c r="T141" s="497"/>
      <c r="U141" s="498"/>
      <c r="V141" s="43">
        <v>102</v>
      </c>
      <c r="W141" s="34" t="s">
        <v>628</v>
      </c>
      <c r="X141" s="44">
        <v>31001</v>
      </c>
      <c r="Y141" s="34" t="s">
        <v>1004</v>
      </c>
      <c r="Z141" s="43" t="s">
        <v>1223</v>
      </c>
      <c r="AA141" s="34" t="s">
        <v>410</v>
      </c>
      <c r="AB141" s="34" t="s">
        <v>270</v>
      </c>
      <c r="AC141" s="34" t="s">
        <v>1004</v>
      </c>
      <c r="AD141" s="44" t="s">
        <v>320</v>
      </c>
      <c r="AE141" s="44" t="s">
        <v>5186</v>
      </c>
      <c r="AF141" s="43">
        <v>102</v>
      </c>
      <c r="AG141" s="34" t="s">
        <v>628</v>
      </c>
      <c r="AH141" s="34" t="s">
        <v>627</v>
      </c>
      <c r="AI141" s="43" t="s">
        <v>629</v>
      </c>
      <c r="AJ141" s="44" t="s">
        <v>630</v>
      </c>
      <c r="AK141" s="261">
        <v>4700224</v>
      </c>
      <c r="AL141" s="44" t="s">
        <v>270</v>
      </c>
      <c r="AM141" s="44" t="s">
        <v>634</v>
      </c>
      <c r="AN141" s="262">
        <v>253469750</v>
      </c>
      <c r="AO141" s="34"/>
      <c r="AP141" s="34"/>
      <c r="AQ141" s="34"/>
      <c r="AR141" s="34"/>
      <c r="AS141" s="34"/>
      <c r="AT141" s="44" t="s">
        <v>326</v>
      </c>
      <c r="AU141" s="44"/>
      <c r="AV141" s="477" t="str">
        <f t="array" ref="AV141">_xlfn.IFS(
LEFT(Tabelas!$AI141,1)="N","DN",
LEFT(Tabelas!$AI141,1)="C","DC",
LEFT(Tabelas!$AI141,1)="L","DL",
LEFT(Tabelas!$AI141,1)="A","DA",
LEFT(Tabelas!$AI141,1)="G","DG")</f>
        <v>DN</v>
      </c>
      <c r="AW141" s="34"/>
      <c r="AX141" s="34"/>
      <c r="AY141" s="34"/>
      <c r="AZ141" s="34"/>
      <c r="BA141" s="34"/>
      <c r="BB141" s="34"/>
      <c r="BC141" s="34"/>
      <c r="BD141" s="44">
        <v>31001</v>
      </c>
      <c r="BE141" s="34" t="s">
        <v>1004</v>
      </c>
      <c r="BF141" s="43" t="s">
        <v>1223</v>
      </c>
      <c r="BG141" s="34" t="s">
        <v>410</v>
      </c>
      <c r="BH141" s="34" t="s">
        <v>270</v>
      </c>
      <c r="BI141" s="34" t="s">
        <v>1004</v>
      </c>
      <c r="BJ141" s="44" t="s">
        <v>320</v>
      </c>
      <c r="BK141" s="44" t="s">
        <v>5186</v>
      </c>
      <c r="BL141" s="34"/>
      <c r="BM141" s="34"/>
      <c r="BN141" s="34"/>
      <c r="BO141" s="20"/>
      <c r="BP141" s="20"/>
      <c r="BQ141" s="20"/>
      <c r="BR141" s="20"/>
      <c r="BS141" s="27"/>
      <c r="BT141" s="20"/>
      <c r="BU141" s="20"/>
      <c r="BV141" s="20"/>
      <c r="BW141" s="20"/>
      <c r="BX141" s="20"/>
      <c r="BY141" s="20"/>
      <c r="BZ141" s="20"/>
      <c r="CA141" s="20"/>
      <c r="CB141" s="20"/>
      <c r="CC141" s="27"/>
      <c r="CD141" s="20"/>
      <c r="CE141" s="20"/>
      <c r="CF141" s="28"/>
      <c r="CG141" s="28"/>
      <c r="CH141" s="28"/>
      <c r="CI141" s="28"/>
      <c r="CJ141" s="28"/>
      <c r="CK141" s="28"/>
      <c r="CL141" s="28"/>
      <c r="CM141" s="28"/>
      <c r="CN141" s="28"/>
      <c r="CO141" s="28"/>
      <c r="CP141" s="28"/>
      <c r="CQ141" s="28"/>
      <c r="CR141" s="28"/>
      <c r="CS141" s="28"/>
      <c r="CT141" s="28"/>
      <c r="CU141" s="28"/>
      <c r="CV141" s="28"/>
      <c r="CW141" s="28"/>
      <c r="CX141" s="20"/>
      <c r="CY141" s="519" t="s">
        <v>5738</v>
      </c>
      <c r="CZ141" s="520" t="s">
        <v>5739</v>
      </c>
      <c r="DA141" s="595" t="str">
        <f t="shared" si="9"/>
        <v>13950 - FABRICAÇÃO DE TÊXTEIS NÃO TECIDOS E RESPETIVOS ARTIGOS</v>
      </c>
      <c r="EN141" s="571">
        <v>5738</v>
      </c>
      <c r="EO141" s="560" t="s">
        <v>5740</v>
      </c>
      <c r="EP141" s="560" t="s">
        <v>289</v>
      </c>
      <c r="EQ141" s="580">
        <v>300</v>
      </c>
      <c r="ER141" s="560" t="s">
        <v>4916</v>
      </c>
      <c r="ES141" s="567" t="s">
        <v>5741</v>
      </c>
      <c r="EW141" s="90" t="s">
        <v>473</v>
      </c>
      <c r="EX141" s="82" t="s">
        <v>5742</v>
      </c>
      <c r="EY141" s="80"/>
      <c r="EZ141" s="82"/>
      <c r="FA141" s="85" t="s">
        <v>466</v>
      </c>
    </row>
    <row r="142" spans="11:157">
      <c r="K142" s="236" t="s">
        <v>5743</v>
      </c>
      <c r="P142" s="488">
        <f t="shared" si="8"/>
        <v>45075</v>
      </c>
      <c r="Q142" s="481">
        <f t="shared" si="6"/>
        <v>22</v>
      </c>
      <c r="R142" s="489">
        <v>43920</v>
      </c>
      <c r="S142" s="501">
        <v>45992</v>
      </c>
      <c r="T142" s="497"/>
      <c r="U142" s="498"/>
      <c r="V142" s="43">
        <v>102</v>
      </c>
      <c r="W142" s="34" t="s">
        <v>628</v>
      </c>
      <c r="X142" s="44">
        <v>31003</v>
      </c>
      <c r="Y142" s="34" t="s">
        <v>1281</v>
      </c>
      <c r="Z142" s="43" t="s">
        <v>1223</v>
      </c>
      <c r="AA142" s="34" t="s">
        <v>410</v>
      </c>
      <c r="AB142" s="34" t="s">
        <v>270</v>
      </c>
      <c r="AC142" s="34" t="s">
        <v>1281</v>
      </c>
      <c r="AD142" s="44" t="s">
        <v>320</v>
      </c>
      <c r="AE142" s="44" t="s">
        <v>5186</v>
      </c>
      <c r="AF142" s="43">
        <v>102</v>
      </c>
      <c r="AG142" s="34" t="s">
        <v>628</v>
      </c>
      <c r="AH142" s="34" t="s">
        <v>627</v>
      </c>
      <c r="AI142" s="43" t="s">
        <v>629</v>
      </c>
      <c r="AJ142" s="44" t="s">
        <v>630</v>
      </c>
      <c r="AK142" s="261">
        <v>4700224</v>
      </c>
      <c r="AL142" s="44" t="s">
        <v>270</v>
      </c>
      <c r="AM142" s="44" t="s">
        <v>634</v>
      </c>
      <c r="AN142" s="262">
        <v>253469750</v>
      </c>
      <c r="AO142" s="34"/>
      <c r="AP142" s="34"/>
      <c r="AQ142" s="34"/>
      <c r="AR142" s="34"/>
      <c r="AS142" s="34"/>
      <c r="AT142" s="44" t="s">
        <v>326</v>
      </c>
      <c r="AU142" s="44"/>
      <c r="AV142" s="477" t="str">
        <f t="array" ref="AV142">_xlfn.IFS(
LEFT(Tabelas!$AI142,1)="N","DN",
LEFT(Tabelas!$AI142,1)="C","DC",
LEFT(Tabelas!$AI142,1)="L","DL",
LEFT(Tabelas!$AI142,1)="A","DA",
LEFT(Tabelas!$AI142,1)="G","DG")</f>
        <v>DN</v>
      </c>
      <c r="AW142" s="34"/>
      <c r="AX142" s="34"/>
      <c r="AY142" s="34"/>
      <c r="AZ142" s="34"/>
      <c r="BA142" s="34"/>
      <c r="BB142" s="34"/>
      <c r="BC142" s="34"/>
      <c r="BD142" s="44">
        <v>31003</v>
      </c>
      <c r="BE142" s="34" t="s">
        <v>1281</v>
      </c>
      <c r="BF142" s="43" t="s">
        <v>1223</v>
      </c>
      <c r="BG142" s="34" t="s">
        <v>410</v>
      </c>
      <c r="BH142" s="34" t="s">
        <v>270</v>
      </c>
      <c r="BI142" s="34" t="s">
        <v>1281</v>
      </c>
      <c r="BJ142" s="44" t="s">
        <v>320</v>
      </c>
      <c r="BK142" s="44" t="s">
        <v>5186</v>
      </c>
      <c r="BL142" s="34"/>
      <c r="BM142" s="34"/>
      <c r="BN142" s="34"/>
      <c r="BO142" s="20"/>
      <c r="BP142" s="20"/>
      <c r="BQ142" s="20"/>
      <c r="BR142" s="20"/>
      <c r="BS142" s="27"/>
      <c r="BT142" s="20"/>
      <c r="BU142" s="20"/>
      <c r="BV142" s="20"/>
      <c r="BW142" s="20"/>
      <c r="BX142" s="20"/>
      <c r="BY142" s="20"/>
      <c r="BZ142" s="20"/>
      <c r="CA142" s="20"/>
      <c r="CB142" s="20"/>
      <c r="CC142" s="27"/>
      <c r="CD142" s="20"/>
      <c r="CE142" s="20"/>
      <c r="CF142" s="28"/>
      <c r="CG142" s="28"/>
      <c r="CH142" s="28"/>
      <c r="CI142" s="28"/>
      <c r="CJ142" s="28"/>
      <c r="CK142" s="28"/>
      <c r="CL142" s="28"/>
      <c r="CM142" s="28"/>
      <c r="CN142" s="28"/>
      <c r="CO142" s="28"/>
      <c r="CP142" s="28"/>
      <c r="CQ142" s="28"/>
      <c r="CR142" s="28"/>
      <c r="CS142" s="28"/>
      <c r="CT142" s="28"/>
      <c r="CU142" s="28"/>
      <c r="CV142" s="28"/>
      <c r="CW142" s="28"/>
      <c r="CX142" s="20"/>
      <c r="CY142" s="519" t="s">
        <v>5744</v>
      </c>
      <c r="CZ142" s="520" t="s">
        <v>5745</v>
      </c>
      <c r="DA142" s="595" t="str">
        <f t="shared" si="9"/>
        <v>13961 - FABRICAÇÃO DE PASSAMANARIAS E SIRGARIAS</v>
      </c>
      <c r="EN142" s="571">
        <v>5746</v>
      </c>
      <c r="EO142" s="560" t="s">
        <v>5746</v>
      </c>
      <c r="EP142" s="560" t="s">
        <v>289</v>
      </c>
      <c r="EQ142" s="580">
        <v>339</v>
      </c>
      <c r="ER142" s="560" t="s">
        <v>307</v>
      </c>
      <c r="ES142" s="567" t="s">
        <v>5747</v>
      </c>
      <c r="EW142" s="90" t="s">
        <v>474</v>
      </c>
      <c r="EX142" s="82" t="s">
        <v>5748</v>
      </c>
      <c r="EY142" s="80"/>
      <c r="EZ142" s="82"/>
      <c r="FA142" s="85" t="s">
        <v>505</v>
      </c>
    </row>
    <row r="143" spans="11:157" ht="15">
      <c r="K143" s="236" t="s">
        <v>5749</v>
      </c>
      <c r="P143" s="494">
        <f t="shared" si="8"/>
        <v>45082</v>
      </c>
      <c r="Q143" s="483">
        <f t="shared" si="6"/>
        <v>23</v>
      </c>
      <c r="R143" s="489">
        <v>43921</v>
      </c>
      <c r="S143" s="501">
        <v>45999</v>
      </c>
      <c r="T143" s="497"/>
      <c r="U143" s="498"/>
      <c r="V143" s="43">
        <v>102</v>
      </c>
      <c r="W143" s="34" t="s">
        <v>628</v>
      </c>
      <c r="X143" s="44">
        <v>31004</v>
      </c>
      <c r="Y143" s="34" t="s">
        <v>1557</v>
      </c>
      <c r="Z143" s="43" t="s">
        <v>1223</v>
      </c>
      <c r="AA143" s="34" t="s">
        <v>410</v>
      </c>
      <c r="AB143" s="34" t="s">
        <v>270</v>
      </c>
      <c r="AC143" s="34" t="s">
        <v>1557</v>
      </c>
      <c r="AD143" s="44" t="s">
        <v>320</v>
      </c>
      <c r="AE143" s="44" t="s">
        <v>5186</v>
      </c>
      <c r="AF143" s="43">
        <v>102</v>
      </c>
      <c r="AG143" s="34" t="s">
        <v>628</v>
      </c>
      <c r="AH143" s="34" t="s">
        <v>627</v>
      </c>
      <c r="AI143" s="43" t="s">
        <v>629</v>
      </c>
      <c r="AJ143" s="44" t="s">
        <v>630</v>
      </c>
      <c r="AK143" s="261">
        <v>4700224</v>
      </c>
      <c r="AL143" s="44" t="s">
        <v>270</v>
      </c>
      <c r="AM143" s="44" t="s">
        <v>634</v>
      </c>
      <c r="AN143" s="262">
        <v>253469750</v>
      </c>
      <c r="AO143" s="34"/>
      <c r="AP143" s="34"/>
      <c r="AQ143" s="34"/>
      <c r="AR143" s="34"/>
      <c r="AS143" s="34"/>
      <c r="AT143" s="44" t="s">
        <v>326</v>
      </c>
      <c r="AU143" s="44"/>
      <c r="AV143" s="477" t="str">
        <f t="array" ref="AV143">_xlfn.IFS(
LEFT(Tabelas!$AI143,1)="N","DN",
LEFT(Tabelas!$AI143,1)="C","DC",
LEFT(Tabelas!$AI143,1)="L","DL",
LEFT(Tabelas!$AI143,1)="A","DA",
LEFT(Tabelas!$AI143,1)="G","DG")</f>
        <v>DN</v>
      </c>
      <c r="AW143" s="34"/>
      <c r="AX143" s="34"/>
      <c r="AY143" s="34"/>
      <c r="AZ143" s="34"/>
      <c r="BA143" s="34"/>
      <c r="BB143" s="34"/>
      <c r="BC143" s="34"/>
      <c r="BD143" s="44">
        <v>31004</v>
      </c>
      <c r="BE143" s="34" t="s">
        <v>1557</v>
      </c>
      <c r="BF143" s="43" t="s">
        <v>1223</v>
      </c>
      <c r="BG143" s="34" t="s">
        <v>410</v>
      </c>
      <c r="BH143" s="34" t="s">
        <v>270</v>
      </c>
      <c r="BI143" s="34" t="s">
        <v>1557</v>
      </c>
      <c r="BJ143" s="44" t="s">
        <v>320</v>
      </c>
      <c r="BK143" s="44" t="s">
        <v>5186</v>
      </c>
      <c r="BL143" s="34"/>
      <c r="BM143" s="34"/>
      <c r="BN143" s="34"/>
      <c r="BO143" s="20"/>
      <c r="BP143" s="20"/>
      <c r="BQ143" s="20"/>
      <c r="BR143" s="20"/>
      <c r="BS143" s="27"/>
      <c r="BT143" s="20"/>
      <c r="BU143" s="20"/>
      <c r="BV143" s="20"/>
      <c r="BW143" s="20"/>
      <c r="BX143" s="20"/>
      <c r="BY143" s="20"/>
      <c r="BZ143" s="20"/>
      <c r="CA143" s="20"/>
      <c r="CB143" s="20"/>
      <c r="CC143" s="27"/>
      <c r="CD143" s="20"/>
      <c r="CE143" s="20"/>
      <c r="CF143" s="28"/>
      <c r="CG143" s="28"/>
      <c r="CH143" s="28"/>
      <c r="CI143" s="28"/>
      <c r="CJ143" s="28"/>
      <c r="CK143" s="28"/>
      <c r="CL143" s="28"/>
      <c r="CM143" s="28"/>
      <c r="CN143" s="28"/>
      <c r="CO143" s="28"/>
      <c r="CP143" s="28"/>
      <c r="CQ143" s="28"/>
      <c r="CR143" s="28"/>
      <c r="CS143" s="28"/>
      <c r="CT143" s="28"/>
      <c r="CU143" s="28"/>
      <c r="CV143" s="28"/>
      <c r="CW143" s="28"/>
      <c r="CX143" s="20"/>
      <c r="CY143" s="519" t="s">
        <v>5750</v>
      </c>
      <c r="CZ143" s="520" t="s">
        <v>5751</v>
      </c>
      <c r="DA143" s="595" t="str">
        <f t="shared" si="9"/>
        <v>13962 - FABRICAÇÃO DE OUTROS TÊXTEIS PARA USO TÉCNICO E INDUSTRIAL, N.E.</v>
      </c>
      <c r="EN143" s="571">
        <v>5789</v>
      </c>
      <c r="EO143" s="560" t="s">
        <v>5752</v>
      </c>
      <c r="EP143" s="560" t="s">
        <v>289</v>
      </c>
      <c r="EQ143" s="580">
        <v>339</v>
      </c>
      <c r="ER143" s="560" t="s">
        <v>307</v>
      </c>
      <c r="ES143" s="567" t="s">
        <v>5753</v>
      </c>
      <c r="EW143" s="90" t="s">
        <v>339</v>
      </c>
      <c r="EX143" s="82" t="s">
        <v>5754</v>
      </c>
      <c r="EY143" s="80"/>
      <c r="EZ143" s="82"/>
      <c r="FA143" s="85" t="s">
        <v>506</v>
      </c>
    </row>
    <row r="144" spans="11:157">
      <c r="K144" s="236" t="s">
        <v>5755</v>
      </c>
      <c r="P144" s="488">
        <f t="shared" si="8"/>
        <v>45089</v>
      </c>
      <c r="Q144" s="481">
        <f t="shared" si="6"/>
        <v>24</v>
      </c>
      <c r="R144" s="489">
        <v>43922</v>
      </c>
      <c r="S144" s="501">
        <v>46016</v>
      </c>
      <c r="T144" s="497"/>
      <c r="U144" s="498"/>
      <c r="V144" s="43">
        <v>102</v>
      </c>
      <c r="W144" s="34" t="s">
        <v>628</v>
      </c>
      <c r="X144" s="44">
        <v>31008</v>
      </c>
      <c r="Y144" s="34" t="s">
        <v>1829</v>
      </c>
      <c r="Z144" s="43" t="s">
        <v>1223</v>
      </c>
      <c r="AA144" s="34" t="s">
        <v>410</v>
      </c>
      <c r="AB144" s="34" t="s">
        <v>270</v>
      </c>
      <c r="AC144" s="34" t="s">
        <v>1829</v>
      </c>
      <c r="AD144" s="44" t="s">
        <v>320</v>
      </c>
      <c r="AE144" s="44" t="s">
        <v>5186</v>
      </c>
      <c r="AF144" s="43">
        <v>102</v>
      </c>
      <c r="AG144" s="34" t="s">
        <v>628</v>
      </c>
      <c r="AH144" s="34" t="s">
        <v>627</v>
      </c>
      <c r="AI144" s="43" t="s">
        <v>629</v>
      </c>
      <c r="AJ144" s="44" t="s">
        <v>630</v>
      </c>
      <c r="AK144" s="261">
        <v>4700224</v>
      </c>
      <c r="AL144" s="44" t="s">
        <v>270</v>
      </c>
      <c r="AM144" s="44" t="s">
        <v>634</v>
      </c>
      <c r="AN144" s="262">
        <v>253469750</v>
      </c>
      <c r="AO144" s="34"/>
      <c r="AP144" s="34"/>
      <c r="AQ144" s="34"/>
      <c r="AR144" s="34"/>
      <c r="AS144" s="34"/>
      <c r="AT144" s="44" t="s">
        <v>326</v>
      </c>
      <c r="AU144" s="44"/>
      <c r="AV144" s="477" t="str">
        <f t="array" ref="AV144">_xlfn.IFS(
LEFT(Tabelas!$AI144,1)="N","DN",
LEFT(Tabelas!$AI144,1)="C","DC",
LEFT(Tabelas!$AI144,1)="L","DL",
LEFT(Tabelas!$AI144,1)="A","DA",
LEFT(Tabelas!$AI144,1)="G","DG")</f>
        <v>DN</v>
      </c>
      <c r="AW144" s="34"/>
      <c r="AX144" s="34"/>
      <c r="AY144" s="34"/>
      <c r="AZ144" s="34"/>
      <c r="BA144" s="34"/>
      <c r="BB144" s="34"/>
      <c r="BC144" s="34"/>
      <c r="BD144" s="44">
        <v>31008</v>
      </c>
      <c r="BE144" s="34" t="s">
        <v>1829</v>
      </c>
      <c r="BF144" s="43" t="s">
        <v>1223</v>
      </c>
      <c r="BG144" s="34" t="s">
        <v>410</v>
      </c>
      <c r="BH144" s="34" t="s">
        <v>270</v>
      </c>
      <c r="BI144" s="34" t="s">
        <v>1829</v>
      </c>
      <c r="BJ144" s="44" t="s">
        <v>320</v>
      </c>
      <c r="BK144" s="44" t="s">
        <v>5186</v>
      </c>
      <c r="BL144" s="34"/>
      <c r="BM144" s="34"/>
      <c r="BN144" s="34"/>
      <c r="BO144" s="20"/>
      <c r="BP144" s="20"/>
      <c r="BQ144" s="20"/>
      <c r="BR144" s="20"/>
      <c r="BS144" s="27"/>
      <c r="BT144" s="20"/>
      <c r="BU144" s="20"/>
      <c r="BV144" s="20"/>
      <c r="BW144" s="20"/>
      <c r="BX144" s="20"/>
      <c r="BY144" s="20"/>
      <c r="BZ144" s="20"/>
      <c r="CA144" s="20"/>
      <c r="CB144" s="20"/>
      <c r="CC144" s="27"/>
      <c r="CD144" s="20"/>
      <c r="CE144" s="20"/>
      <c r="CF144" s="28"/>
      <c r="CG144" s="28"/>
      <c r="CH144" s="28"/>
      <c r="CI144" s="28"/>
      <c r="CJ144" s="28"/>
      <c r="CK144" s="28"/>
      <c r="CL144" s="28"/>
      <c r="CM144" s="28"/>
      <c r="CN144" s="28"/>
      <c r="CO144" s="28"/>
      <c r="CP144" s="28"/>
      <c r="CQ144" s="28"/>
      <c r="CR144" s="28"/>
      <c r="CS144" s="28"/>
      <c r="CT144" s="28"/>
      <c r="CU144" s="28"/>
      <c r="CV144" s="28"/>
      <c r="CW144" s="28"/>
      <c r="CX144" s="20"/>
      <c r="CY144" s="519" t="s">
        <v>5756</v>
      </c>
      <c r="CZ144" s="520" t="s">
        <v>5757</v>
      </c>
      <c r="DA144" s="595" t="str">
        <f t="shared" si="9"/>
        <v>13991 - FABRICAÇÃO DE BORDADOS</v>
      </c>
      <c r="EN144" s="571">
        <v>5860</v>
      </c>
      <c r="EO144" s="560" t="s">
        <v>5758</v>
      </c>
      <c r="EP144" s="560" t="s">
        <v>1519</v>
      </c>
      <c r="EQ144" s="580">
        <v>800</v>
      </c>
      <c r="ER144" s="560" t="s">
        <v>1520</v>
      </c>
      <c r="ES144" s="567" t="s">
        <v>5759</v>
      </c>
      <c r="EW144" s="90" t="s">
        <v>475</v>
      </c>
      <c r="EX144" s="82" t="s">
        <v>5760</v>
      </c>
      <c r="EY144" s="80"/>
      <c r="EZ144" s="82"/>
      <c r="FA144" s="85" t="s">
        <v>438</v>
      </c>
    </row>
    <row r="145" spans="11:157">
      <c r="K145" s="236" t="s">
        <v>5761</v>
      </c>
      <c r="P145" s="488">
        <f t="shared" si="8"/>
        <v>45096</v>
      </c>
      <c r="Q145" s="481">
        <f t="shared" si="6"/>
        <v>25</v>
      </c>
      <c r="R145" s="489">
        <v>43923</v>
      </c>
      <c r="S145" s="501">
        <v>46023</v>
      </c>
      <c r="T145" s="497"/>
      <c r="U145" s="498"/>
      <c r="V145" s="43">
        <v>102</v>
      </c>
      <c r="W145" s="34" t="s">
        <v>628</v>
      </c>
      <c r="X145" s="44">
        <v>31009</v>
      </c>
      <c r="Y145" s="34" t="s">
        <v>2067</v>
      </c>
      <c r="Z145" s="43" t="s">
        <v>1223</v>
      </c>
      <c r="AA145" s="34" t="s">
        <v>410</v>
      </c>
      <c r="AB145" s="34" t="s">
        <v>270</v>
      </c>
      <c r="AC145" s="34" t="s">
        <v>2067</v>
      </c>
      <c r="AD145" s="44" t="s">
        <v>320</v>
      </c>
      <c r="AE145" s="44" t="s">
        <v>5186</v>
      </c>
      <c r="AF145" s="43">
        <v>102</v>
      </c>
      <c r="AG145" s="34" t="s">
        <v>628</v>
      </c>
      <c r="AH145" s="34" t="s">
        <v>627</v>
      </c>
      <c r="AI145" s="43" t="s">
        <v>629</v>
      </c>
      <c r="AJ145" s="44" t="s">
        <v>630</v>
      </c>
      <c r="AK145" s="261">
        <v>4700224</v>
      </c>
      <c r="AL145" s="44" t="s">
        <v>270</v>
      </c>
      <c r="AM145" s="44" t="s">
        <v>634</v>
      </c>
      <c r="AN145" s="262">
        <v>253469750</v>
      </c>
      <c r="AO145" s="34"/>
      <c r="AP145" s="34"/>
      <c r="AQ145" s="34"/>
      <c r="AR145" s="34"/>
      <c r="AS145" s="34"/>
      <c r="AT145" s="44" t="s">
        <v>326</v>
      </c>
      <c r="AU145" s="44"/>
      <c r="AV145" s="477" t="str">
        <f t="array" ref="AV145">_xlfn.IFS(
LEFT(Tabelas!$AI145,1)="N","DN",
LEFT(Tabelas!$AI145,1)="C","DC",
LEFT(Tabelas!$AI145,1)="L","DL",
LEFT(Tabelas!$AI145,1)="A","DA",
LEFT(Tabelas!$AI145,1)="G","DG")</f>
        <v>DN</v>
      </c>
      <c r="AW145" s="34"/>
      <c r="AX145" s="34"/>
      <c r="AY145" s="34"/>
      <c r="AZ145" s="34"/>
      <c r="BA145" s="34"/>
      <c r="BB145" s="34"/>
      <c r="BC145" s="34"/>
      <c r="BD145" s="44">
        <v>31009</v>
      </c>
      <c r="BE145" s="34" t="s">
        <v>2067</v>
      </c>
      <c r="BF145" s="43" t="s">
        <v>1223</v>
      </c>
      <c r="BG145" s="34" t="s">
        <v>410</v>
      </c>
      <c r="BH145" s="34" t="s">
        <v>270</v>
      </c>
      <c r="BI145" s="34" t="s">
        <v>2067</v>
      </c>
      <c r="BJ145" s="44" t="s">
        <v>320</v>
      </c>
      <c r="BK145" s="44" t="s">
        <v>5186</v>
      </c>
      <c r="BL145" s="34"/>
      <c r="BM145" s="34"/>
      <c r="BN145" s="34"/>
      <c r="BO145" s="20"/>
      <c r="BP145" s="20"/>
      <c r="BQ145" s="20"/>
      <c r="BR145" s="20"/>
      <c r="BS145" s="27"/>
      <c r="BT145" s="20"/>
      <c r="BU145" s="20"/>
      <c r="BV145" s="20"/>
      <c r="BW145" s="20"/>
      <c r="BX145" s="20"/>
      <c r="BY145" s="20"/>
      <c r="BZ145" s="20"/>
      <c r="CA145" s="20"/>
      <c r="CB145" s="20"/>
      <c r="CC145" s="27"/>
      <c r="CD145" s="20"/>
      <c r="CE145" s="20"/>
      <c r="CF145" s="28"/>
      <c r="CG145" s="28"/>
      <c r="CH145" s="28"/>
      <c r="CI145" s="28"/>
      <c r="CJ145" s="28"/>
      <c r="CK145" s="28"/>
      <c r="CL145" s="28"/>
      <c r="CM145" s="28"/>
      <c r="CN145" s="28"/>
      <c r="CO145" s="28"/>
      <c r="CP145" s="28"/>
      <c r="CQ145" s="28"/>
      <c r="CR145" s="28"/>
      <c r="CS145" s="28"/>
      <c r="CT145" s="28"/>
      <c r="CU145" s="28"/>
      <c r="CV145" s="28"/>
      <c r="CW145" s="28"/>
      <c r="CX145" s="20"/>
      <c r="CY145" s="519" t="s">
        <v>5762</v>
      </c>
      <c r="CZ145" s="520" t="s">
        <v>5763</v>
      </c>
      <c r="DA145" s="595" t="str">
        <f t="shared" si="9"/>
        <v>13992 - FABRICAÇÃO DE RENDAS</v>
      </c>
      <c r="EN145" s="572">
        <v>5886</v>
      </c>
      <c r="EO145" s="561" t="s">
        <v>5764</v>
      </c>
      <c r="EP145" s="561" t="s">
        <v>289</v>
      </c>
      <c r="EQ145" s="576">
        <v>339</v>
      </c>
      <c r="ER145" s="561" t="s">
        <v>307</v>
      </c>
      <c r="ES145" s="568" t="s">
        <v>5765</v>
      </c>
      <c r="EW145" s="90" t="s">
        <v>476</v>
      </c>
      <c r="EX145" s="82" t="s">
        <v>5766</v>
      </c>
      <c r="EY145" s="80"/>
      <c r="EZ145" s="82"/>
      <c r="FA145" s="85" t="s">
        <v>531</v>
      </c>
    </row>
    <row r="146" spans="11:157">
      <c r="K146" s="236" t="s">
        <v>5767</v>
      </c>
      <c r="P146" s="488">
        <f t="shared" si="8"/>
        <v>45103</v>
      </c>
      <c r="Q146" s="481">
        <f t="shared" si="6"/>
        <v>26</v>
      </c>
      <c r="R146" s="489">
        <v>43924</v>
      </c>
      <c r="S146" s="501">
        <v>46070</v>
      </c>
      <c r="T146" s="497"/>
      <c r="U146" s="498"/>
      <c r="V146" s="43">
        <v>102</v>
      </c>
      <c r="W146" s="34" t="s">
        <v>628</v>
      </c>
      <c r="X146" s="44">
        <v>31010</v>
      </c>
      <c r="Y146" s="34" t="s">
        <v>2192</v>
      </c>
      <c r="Z146" s="43" t="s">
        <v>1223</v>
      </c>
      <c r="AA146" s="34" t="s">
        <v>410</v>
      </c>
      <c r="AB146" s="34" t="s">
        <v>270</v>
      </c>
      <c r="AC146" s="34" t="s">
        <v>2192</v>
      </c>
      <c r="AD146" s="44" t="s">
        <v>320</v>
      </c>
      <c r="AE146" s="44" t="s">
        <v>5186</v>
      </c>
      <c r="AF146" s="43">
        <v>102</v>
      </c>
      <c r="AG146" s="34" t="s">
        <v>628</v>
      </c>
      <c r="AH146" s="34" t="s">
        <v>627</v>
      </c>
      <c r="AI146" s="43" t="s">
        <v>629</v>
      </c>
      <c r="AJ146" s="44" t="s">
        <v>630</v>
      </c>
      <c r="AK146" s="261">
        <v>4700224</v>
      </c>
      <c r="AL146" s="44" t="s">
        <v>270</v>
      </c>
      <c r="AM146" s="44" t="s">
        <v>634</v>
      </c>
      <c r="AN146" s="262">
        <v>253469750</v>
      </c>
      <c r="AO146" s="34"/>
      <c r="AP146" s="34"/>
      <c r="AQ146" s="34"/>
      <c r="AR146" s="34"/>
      <c r="AS146" s="34"/>
      <c r="AT146" s="44" t="s">
        <v>326</v>
      </c>
      <c r="AU146" s="44"/>
      <c r="AV146" s="477" t="str">
        <f t="array" ref="AV146">_xlfn.IFS(
LEFT(Tabelas!$AI146,1)="N","DN",
LEFT(Tabelas!$AI146,1)="C","DC",
LEFT(Tabelas!$AI146,1)="L","DL",
LEFT(Tabelas!$AI146,1)="A","DA",
LEFT(Tabelas!$AI146,1)="G","DG")</f>
        <v>DN</v>
      </c>
      <c r="AW146" s="34"/>
      <c r="AX146" s="34"/>
      <c r="AY146" s="34"/>
      <c r="AZ146" s="34"/>
      <c r="BA146" s="34"/>
      <c r="BB146" s="34"/>
      <c r="BC146" s="34"/>
      <c r="BD146" s="44">
        <v>31010</v>
      </c>
      <c r="BE146" s="34" t="s">
        <v>2192</v>
      </c>
      <c r="BF146" s="43" t="s">
        <v>1223</v>
      </c>
      <c r="BG146" s="34" t="s">
        <v>410</v>
      </c>
      <c r="BH146" s="34" t="s">
        <v>270</v>
      </c>
      <c r="BI146" s="34" t="s">
        <v>2192</v>
      </c>
      <c r="BJ146" s="44" t="s">
        <v>320</v>
      </c>
      <c r="BK146" s="44" t="s">
        <v>5186</v>
      </c>
      <c r="BL146" s="34"/>
      <c r="BM146" s="34"/>
      <c r="BN146" s="34"/>
      <c r="BO146" s="20"/>
      <c r="BP146" s="20"/>
      <c r="BQ146" s="20"/>
      <c r="BR146" s="20"/>
      <c r="BS146" s="27"/>
      <c r="BT146" s="20"/>
      <c r="BU146" s="20"/>
      <c r="BV146" s="20"/>
      <c r="BW146" s="20"/>
      <c r="BX146" s="20"/>
      <c r="BY146" s="20"/>
      <c r="BZ146" s="20"/>
      <c r="CA146" s="20"/>
      <c r="CB146" s="20"/>
      <c r="CC146" s="27"/>
      <c r="CD146" s="20"/>
      <c r="CE146" s="20"/>
      <c r="CF146" s="28"/>
      <c r="CG146" s="28"/>
      <c r="CH146" s="28"/>
      <c r="CI146" s="28"/>
      <c r="CJ146" s="28"/>
      <c r="CK146" s="28"/>
      <c r="CL146" s="28"/>
      <c r="CM146" s="28"/>
      <c r="CN146" s="28"/>
      <c r="CO146" s="28"/>
      <c r="CP146" s="28"/>
      <c r="CQ146" s="28"/>
      <c r="CR146" s="28"/>
      <c r="CS146" s="28"/>
      <c r="CT146" s="28"/>
      <c r="CU146" s="28"/>
      <c r="CV146" s="28"/>
      <c r="CW146" s="28"/>
      <c r="CX146" s="20"/>
      <c r="CY146" s="519" t="s">
        <v>5768</v>
      </c>
      <c r="CZ146" s="520" t="s">
        <v>5769</v>
      </c>
      <c r="DA146" s="595" t="str">
        <f t="shared" si="9"/>
        <v>13993 - FABRICAÇÃO DE OUTROS TÊXTEIS DIVERSOS, N.E.</v>
      </c>
      <c r="EN146" s="571">
        <v>5924</v>
      </c>
      <c r="EO146" s="560" t="s">
        <v>5770</v>
      </c>
      <c r="EP146" s="560" t="s">
        <v>1519</v>
      </c>
      <c r="EQ146" s="580">
        <v>800</v>
      </c>
      <c r="ER146" s="560" t="s">
        <v>1520</v>
      </c>
      <c r="ES146" s="567" t="s">
        <v>5771</v>
      </c>
      <c r="EW146" s="90" t="s">
        <v>477</v>
      </c>
      <c r="EX146" s="82" t="s">
        <v>5772</v>
      </c>
      <c r="EY146" s="80"/>
      <c r="EZ146" s="82"/>
      <c r="FA146" s="85" t="s">
        <v>555</v>
      </c>
    </row>
    <row r="147" spans="11:157" ht="15">
      <c r="K147" s="236" t="s">
        <v>5773</v>
      </c>
      <c r="P147" s="494">
        <f t="shared" si="8"/>
        <v>45110</v>
      </c>
      <c r="Q147" s="483">
        <f t="shared" si="6"/>
        <v>27</v>
      </c>
      <c r="R147" s="489">
        <v>43925</v>
      </c>
      <c r="S147" s="501">
        <v>46115</v>
      </c>
      <c r="T147" s="497"/>
      <c r="U147" s="498"/>
      <c r="V147" s="43">
        <v>102</v>
      </c>
      <c r="W147" s="34" t="s">
        <v>628</v>
      </c>
      <c r="X147" s="44">
        <v>31012</v>
      </c>
      <c r="Y147" s="34" t="s">
        <v>2451</v>
      </c>
      <c r="Z147" s="43" t="s">
        <v>1223</v>
      </c>
      <c r="AA147" s="34" t="s">
        <v>410</v>
      </c>
      <c r="AB147" s="34" t="s">
        <v>270</v>
      </c>
      <c r="AC147" s="34" t="s">
        <v>2451</v>
      </c>
      <c r="AD147" s="44" t="s">
        <v>320</v>
      </c>
      <c r="AE147" s="44" t="s">
        <v>5186</v>
      </c>
      <c r="AF147" s="43">
        <v>102</v>
      </c>
      <c r="AG147" s="34" t="s">
        <v>628</v>
      </c>
      <c r="AH147" s="34" t="s">
        <v>627</v>
      </c>
      <c r="AI147" s="43" t="s">
        <v>629</v>
      </c>
      <c r="AJ147" s="44" t="s">
        <v>630</v>
      </c>
      <c r="AK147" s="261">
        <v>4700224</v>
      </c>
      <c r="AL147" s="44" t="s">
        <v>270</v>
      </c>
      <c r="AM147" s="44" t="s">
        <v>634</v>
      </c>
      <c r="AN147" s="262">
        <v>253469750</v>
      </c>
      <c r="AO147" s="34"/>
      <c r="AP147" s="34"/>
      <c r="AQ147" s="34"/>
      <c r="AR147" s="34"/>
      <c r="AS147" s="34"/>
      <c r="AT147" s="44" t="s">
        <v>326</v>
      </c>
      <c r="AU147" s="44"/>
      <c r="AV147" s="477" t="str">
        <f t="array" ref="AV147">_xlfn.IFS(
LEFT(Tabelas!$AI147,1)="N","DN",
LEFT(Tabelas!$AI147,1)="C","DC",
LEFT(Tabelas!$AI147,1)="L","DL",
LEFT(Tabelas!$AI147,1)="A","DA",
LEFT(Tabelas!$AI147,1)="G","DG")</f>
        <v>DN</v>
      </c>
      <c r="AW147" s="34"/>
      <c r="AX147" s="34"/>
      <c r="AY147" s="34"/>
      <c r="AZ147" s="34"/>
      <c r="BA147" s="34"/>
      <c r="BB147" s="34"/>
      <c r="BC147" s="34"/>
      <c r="BD147" s="44">
        <v>31012</v>
      </c>
      <c r="BE147" s="34" t="s">
        <v>2451</v>
      </c>
      <c r="BF147" s="43" t="s">
        <v>1223</v>
      </c>
      <c r="BG147" s="34" t="s">
        <v>410</v>
      </c>
      <c r="BH147" s="34" t="s">
        <v>270</v>
      </c>
      <c r="BI147" s="34" t="s">
        <v>2451</v>
      </c>
      <c r="BJ147" s="44" t="s">
        <v>320</v>
      </c>
      <c r="BK147" s="44" t="s">
        <v>5186</v>
      </c>
      <c r="BL147" s="34"/>
      <c r="BM147" s="34"/>
      <c r="BN147" s="34"/>
      <c r="BO147" s="20"/>
      <c r="BP147" s="20"/>
      <c r="BQ147" s="20"/>
      <c r="BR147" s="20"/>
      <c r="BS147" s="27"/>
      <c r="BT147" s="20"/>
      <c r="BU147" s="20"/>
      <c r="BV147" s="20"/>
      <c r="BW147" s="20"/>
      <c r="BX147" s="20"/>
      <c r="BY147" s="20"/>
      <c r="BZ147" s="20"/>
      <c r="CA147" s="20"/>
      <c r="CB147" s="20"/>
      <c r="CC147" s="27"/>
      <c r="CD147" s="20"/>
      <c r="CE147" s="20"/>
      <c r="CF147" s="28"/>
      <c r="CG147" s="28"/>
      <c r="CH147" s="28"/>
      <c r="CI147" s="28"/>
      <c r="CJ147" s="28"/>
      <c r="CK147" s="28"/>
      <c r="CL147" s="28"/>
      <c r="CM147" s="28"/>
      <c r="CN147" s="28"/>
      <c r="CO147" s="28"/>
      <c r="CP147" s="28"/>
      <c r="CQ147" s="28"/>
      <c r="CR147" s="28"/>
      <c r="CS147" s="28"/>
      <c r="CT147" s="28"/>
      <c r="CU147" s="28"/>
      <c r="CV147" s="28"/>
      <c r="CW147" s="28"/>
      <c r="CX147" s="20"/>
      <c r="CY147" s="519" t="s">
        <v>5774</v>
      </c>
      <c r="CZ147" s="520" t="s">
        <v>5775</v>
      </c>
      <c r="DA147" s="595" t="str">
        <f t="shared" si="9"/>
        <v>14101 - FABRICAÇÃO DE MEIAS E SIMILARES DE MALHA</v>
      </c>
      <c r="EN147" s="571">
        <v>5932</v>
      </c>
      <c r="EO147" s="560" t="s">
        <v>5776</v>
      </c>
      <c r="EP147" s="560" t="s">
        <v>289</v>
      </c>
      <c r="EQ147" s="580">
        <v>347</v>
      </c>
      <c r="ER147" s="560" t="s">
        <v>5074</v>
      </c>
      <c r="ES147" s="567" t="s">
        <v>5777</v>
      </c>
      <c r="EW147" s="90" t="s">
        <v>478</v>
      </c>
      <c r="EX147" s="82" t="s">
        <v>5778</v>
      </c>
      <c r="EY147" s="80"/>
      <c r="EZ147" s="82"/>
      <c r="FA147" s="85" t="s">
        <v>418</v>
      </c>
    </row>
    <row r="148" spans="11:157">
      <c r="K148" s="236" t="s">
        <v>5779</v>
      </c>
      <c r="P148" s="488">
        <f t="shared" si="8"/>
        <v>45117</v>
      </c>
      <c r="Q148" s="481">
        <f t="shared" si="6"/>
        <v>28</v>
      </c>
      <c r="R148" s="489">
        <v>43926</v>
      </c>
      <c r="S148" s="501">
        <v>46117</v>
      </c>
      <c r="T148" s="497"/>
      <c r="U148" s="498"/>
      <c r="V148" s="43">
        <v>102</v>
      </c>
      <c r="W148" s="34" t="s">
        <v>628</v>
      </c>
      <c r="X148" s="44">
        <v>31013</v>
      </c>
      <c r="Y148" s="34" t="s">
        <v>2615</v>
      </c>
      <c r="Z148" s="43" t="s">
        <v>1223</v>
      </c>
      <c r="AA148" s="34" t="s">
        <v>410</v>
      </c>
      <c r="AB148" s="34" t="s">
        <v>270</v>
      </c>
      <c r="AC148" s="34" t="s">
        <v>2615</v>
      </c>
      <c r="AD148" s="44" t="s">
        <v>320</v>
      </c>
      <c r="AE148" s="44" t="s">
        <v>5186</v>
      </c>
      <c r="AF148" s="43">
        <v>102</v>
      </c>
      <c r="AG148" s="34" t="s">
        <v>628</v>
      </c>
      <c r="AH148" s="34" t="s">
        <v>627</v>
      </c>
      <c r="AI148" s="43" t="s">
        <v>629</v>
      </c>
      <c r="AJ148" s="44" t="s">
        <v>630</v>
      </c>
      <c r="AK148" s="261">
        <v>4700224</v>
      </c>
      <c r="AL148" s="44" t="s">
        <v>270</v>
      </c>
      <c r="AM148" s="44" t="s">
        <v>634</v>
      </c>
      <c r="AN148" s="262">
        <v>253469750</v>
      </c>
      <c r="AO148" s="34"/>
      <c r="AP148" s="34"/>
      <c r="AQ148" s="34"/>
      <c r="AR148" s="34"/>
      <c r="AS148" s="34"/>
      <c r="AT148" s="44" t="s">
        <v>326</v>
      </c>
      <c r="AU148" s="44"/>
      <c r="AV148" s="477" t="str">
        <f t="array" ref="AV148">_xlfn.IFS(
LEFT(Tabelas!$AI148,1)="N","DN",
LEFT(Tabelas!$AI148,1)="C","DC",
LEFT(Tabelas!$AI148,1)="L","DL",
LEFT(Tabelas!$AI148,1)="A","DA",
LEFT(Tabelas!$AI148,1)="G","DG")</f>
        <v>DN</v>
      </c>
      <c r="AW148" s="34"/>
      <c r="AX148" s="34"/>
      <c r="AY148" s="34"/>
      <c r="AZ148" s="34"/>
      <c r="BA148" s="34"/>
      <c r="BB148" s="34"/>
      <c r="BC148" s="34"/>
      <c r="BD148" s="44">
        <v>31013</v>
      </c>
      <c r="BE148" s="34" t="s">
        <v>2615</v>
      </c>
      <c r="BF148" s="43" t="s">
        <v>1223</v>
      </c>
      <c r="BG148" s="34" t="s">
        <v>410</v>
      </c>
      <c r="BH148" s="34" t="s">
        <v>270</v>
      </c>
      <c r="BI148" s="34" t="s">
        <v>2615</v>
      </c>
      <c r="BJ148" s="44" t="s">
        <v>320</v>
      </c>
      <c r="BK148" s="44" t="s">
        <v>5186</v>
      </c>
      <c r="BL148" s="34"/>
      <c r="BM148" s="34"/>
      <c r="BN148" s="34"/>
      <c r="BO148" s="20"/>
      <c r="BP148" s="20"/>
      <c r="BQ148" s="20"/>
      <c r="BR148" s="20"/>
      <c r="BS148" s="27"/>
      <c r="BT148" s="20"/>
      <c r="BU148" s="20"/>
      <c r="BV148" s="20"/>
      <c r="BW148" s="20"/>
      <c r="BX148" s="20"/>
      <c r="BY148" s="20"/>
      <c r="BZ148" s="20"/>
      <c r="CA148" s="20"/>
      <c r="CB148" s="20"/>
      <c r="CC148" s="27"/>
      <c r="CD148" s="20"/>
      <c r="CE148" s="20"/>
      <c r="CF148" s="28"/>
      <c r="CG148" s="28"/>
      <c r="CH148" s="28"/>
      <c r="CI148" s="28"/>
      <c r="CJ148" s="28"/>
      <c r="CK148" s="28"/>
      <c r="CL148" s="28"/>
      <c r="CM148" s="28"/>
      <c r="CN148" s="28"/>
      <c r="CO148" s="28"/>
      <c r="CP148" s="28"/>
      <c r="CQ148" s="28"/>
      <c r="CR148" s="28"/>
      <c r="CS148" s="28"/>
      <c r="CT148" s="28"/>
      <c r="CU148" s="28"/>
      <c r="CV148" s="28"/>
      <c r="CW148" s="28"/>
      <c r="CX148" s="20"/>
      <c r="CY148" s="519" t="s">
        <v>5780</v>
      </c>
      <c r="CZ148" s="520" t="s">
        <v>5781</v>
      </c>
      <c r="DA148" s="595" t="str">
        <f t="shared" si="9"/>
        <v>14102 - FABRICAÇÃO DE OUTRO VESTUÁRIO DE MALHA</v>
      </c>
      <c r="EN148" s="571">
        <v>5940</v>
      </c>
      <c r="EO148" s="560" t="s">
        <v>5782</v>
      </c>
      <c r="EP148" s="560" t="s">
        <v>289</v>
      </c>
      <c r="EQ148" s="580">
        <v>347</v>
      </c>
      <c r="ER148" s="560" t="s">
        <v>5074</v>
      </c>
      <c r="ES148" s="567" t="s">
        <v>5783</v>
      </c>
      <c r="EW148" s="90" t="s">
        <v>479</v>
      </c>
      <c r="EX148" s="82" t="s">
        <v>5784</v>
      </c>
      <c r="EY148" s="80"/>
      <c r="EZ148" s="82"/>
      <c r="FA148" s="85" t="s">
        <v>507</v>
      </c>
    </row>
    <row r="149" spans="11:157">
      <c r="K149" s="236" t="s">
        <v>5785</v>
      </c>
      <c r="P149" s="488">
        <f t="shared" si="8"/>
        <v>45124</v>
      </c>
      <c r="Q149" s="481">
        <f t="shared" si="6"/>
        <v>29</v>
      </c>
      <c r="R149" s="489">
        <v>43927</v>
      </c>
      <c r="S149" s="501">
        <v>46137</v>
      </c>
      <c r="T149" s="497"/>
      <c r="U149" s="498"/>
      <c r="V149" s="43">
        <v>102</v>
      </c>
      <c r="W149" s="34" t="s">
        <v>628</v>
      </c>
      <c r="X149" s="44">
        <v>31014</v>
      </c>
      <c r="Y149" s="34" t="s">
        <v>2199</v>
      </c>
      <c r="Z149" s="43" t="s">
        <v>1223</v>
      </c>
      <c r="AA149" s="34" t="s">
        <v>410</v>
      </c>
      <c r="AB149" s="34" t="s">
        <v>270</v>
      </c>
      <c r="AC149" s="34" t="s">
        <v>2199</v>
      </c>
      <c r="AD149" s="44" t="s">
        <v>320</v>
      </c>
      <c r="AE149" s="44" t="s">
        <v>5186</v>
      </c>
      <c r="AF149" s="43">
        <v>102</v>
      </c>
      <c r="AG149" s="34" t="s">
        <v>628</v>
      </c>
      <c r="AH149" s="34" t="s">
        <v>627</v>
      </c>
      <c r="AI149" s="43" t="s">
        <v>629</v>
      </c>
      <c r="AJ149" s="44" t="s">
        <v>630</v>
      </c>
      <c r="AK149" s="261">
        <v>4700224</v>
      </c>
      <c r="AL149" s="44" t="s">
        <v>270</v>
      </c>
      <c r="AM149" s="44" t="s">
        <v>634</v>
      </c>
      <c r="AN149" s="262">
        <v>253469750</v>
      </c>
      <c r="AO149" s="34"/>
      <c r="AP149" s="34"/>
      <c r="AQ149" s="34"/>
      <c r="AR149" s="34"/>
      <c r="AS149" s="34"/>
      <c r="AT149" s="44" t="s">
        <v>326</v>
      </c>
      <c r="AU149" s="44"/>
      <c r="AV149" s="477" t="str">
        <f t="array" ref="AV149">_xlfn.IFS(
LEFT(Tabelas!$AI149,1)="N","DN",
LEFT(Tabelas!$AI149,1)="C","DC",
LEFT(Tabelas!$AI149,1)="L","DL",
LEFT(Tabelas!$AI149,1)="A","DA",
LEFT(Tabelas!$AI149,1)="G","DG")</f>
        <v>DN</v>
      </c>
      <c r="AW149" s="34"/>
      <c r="AX149" s="34"/>
      <c r="AY149" s="34"/>
      <c r="AZ149" s="34"/>
      <c r="BA149" s="34"/>
      <c r="BB149" s="34"/>
      <c r="BC149" s="34"/>
      <c r="BD149" s="44">
        <v>31014</v>
      </c>
      <c r="BE149" s="34" t="s">
        <v>2199</v>
      </c>
      <c r="BF149" s="43" t="s">
        <v>1223</v>
      </c>
      <c r="BG149" s="34" t="s">
        <v>410</v>
      </c>
      <c r="BH149" s="34" t="s">
        <v>270</v>
      </c>
      <c r="BI149" s="34" t="s">
        <v>2199</v>
      </c>
      <c r="BJ149" s="44" t="s">
        <v>320</v>
      </c>
      <c r="BK149" s="44" t="s">
        <v>5186</v>
      </c>
      <c r="BL149" s="34"/>
      <c r="BM149" s="34"/>
      <c r="BN149" s="34"/>
      <c r="BO149" s="20"/>
      <c r="BP149" s="20"/>
      <c r="BQ149" s="20"/>
      <c r="BR149" s="20"/>
      <c r="BS149" s="27"/>
      <c r="BT149" s="20"/>
      <c r="BU149" s="20"/>
      <c r="BV149" s="20"/>
      <c r="BW149" s="20"/>
      <c r="BX149" s="20"/>
      <c r="BY149" s="20"/>
      <c r="BZ149" s="20"/>
      <c r="CA149" s="20"/>
      <c r="CB149" s="20"/>
      <c r="CC149" s="27"/>
      <c r="CD149" s="20"/>
      <c r="CE149" s="20"/>
      <c r="CF149" s="28"/>
      <c r="CG149" s="28"/>
      <c r="CH149" s="28"/>
      <c r="CI149" s="28"/>
      <c r="CJ149" s="28"/>
      <c r="CK149" s="28"/>
      <c r="CL149" s="28"/>
      <c r="CM149" s="28"/>
      <c r="CN149" s="28"/>
      <c r="CO149" s="28"/>
      <c r="CP149" s="28"/>
      <c r="CQ149" s="28"/>
      <c r="CR149" s="28"/>
      <c r="CS149" s="28"/>
      <c r="CT149" s="28"/>
      <c r="CU149" s="28"/>
      <c r="CV149" s="28"/>
      <c r="CW149" s="28"/>
      <c r="CX149" s="20"/>
      <c r="CY149" s="519" t="s">
        <v>5786</v>
      </c>
      <c r="CZ149" s="520" t="s">
        <v>5787</v>
      </c>
      <c r="DA149" s="595" t="str">
        <f t="shared" si="9"/>
        <v>14211 - CONFEÇÃO DE VESTUÁRIO EXTERIOR EM SÉRIE.</v>
      </c>
      <c r="EN149" s="571">
        <v>6106</v>
      </c>
      <c r="EO149" s="560" t="s">
        <v>5788</v>
      </c>
      <c r="EP149" s="560" t="s">
        <v>350</v>
      </c>
      <c r="EQ149" s="580">
        <v>221</v>
      </c>
      <c r="ER149" s="560" t="s">
        <v>4458</v>
      </c>
      <c r="ES149" s="567" t="s">
        <v>5789</v>
      </c>
      <c r="EW149" s="90" t="s">
        <v>276</v>
      </c>
      <c r="EX149" s="82" t="s">
        <v>5790</v>
      </c>
      <c r="EY149" s="80"/>
      <c r="EZ149" s="82"/>
      <c r="FA149" s="85" t="s">
        <v>532</v>
      </c>
    </row>
    <row r="150" spans="11:157">
      <c r="K150" s="236" t="s">
        <v>5791</v>
      </c>
      <c r="P150" s="488">
        <f t="shared" si="8"/>
        <v>45131</v>
      </c>
      <c r="Q150" s="481">
        <f t="shared" si="6"/>
        <v>30</v>
      </c>
      <c r="R150" s="489">
        <v>43928</v>
      </c>
      <c r="S150" s="501">
        <v>46143</v>
      </c>
      <c r="T150" s="497"/>
      <c r="U150" s="498"/>
      <c r="V150" s="43">
        <v>102</v>
      </c>
      <c r="W150" s="34" t="s">
        <v>628</v>
      </c>
      <c r="X150" s="44">
        <v>31000</v>
      </c>
      <c r="Y150" s="34" t="s">
        <v>3158</v>
      </c>
      <c r="Z150" s="43" t="s">
        <v>1223</v>
      </c>
      <c r="AA150" s="34" t="s">
        <v>410</v>
      </c>
      <c r="AB150" s="34" t="s">
        <v>270</v>
      </c>
      <c r="AC150" s="34"/>
      <c r="AD150" s="44" t="s">
        <v>320</v>
      </c>
      <c r="AE150" s="44" t="s">
        <v>5186</v>
      </c>
      <c r="AF150" s="43">
        <v>102</v>
      </c>
      <c r="AG150" s="34" t="s">
        <v>628</v>
      </c>
      <c r="AH150" s="34" t="s">
        <v>627</v>
      </c>
      <c r="AI150" s="43" t="s">
        <v>629</v>
      </c>
      <c r="AJ150" s="44" t="s">
        <v>630</v>
      </c>
      <c r="AK150" s="261">
        <v>4700224</v>
      </c>
      <c r="AL150" s="44" t="s">
        <v>270</v>
      </c>
      <c r="AM150" s="44" t="s">
        <v>634</v>
      </c>
      <c r="AN150" s="262">
        <v>253469750</v>
      </c>
      <c r="AO150" s="34"/>
      <c r="AP150" s="34"/>
      <c r="AQ150" s="34"/>
      <c r="AR150" s="34"/>
      <c r="AS150" s="34"/>
      <c r="AT150" s="44" t="s">
        <v>326</v>
      </c>
      <c r="AU150" s="44"/>
      <c r="AV150" s="477" t="str">
        <f t="array" ref="AV150">_xlfn.IFS(
LEFT(Tabelas!$AI150,1)="N","DN",
LEFT(Tabelas!$AI150,1)="C","DC",
LEFT(Tabelas!$AI150,1)="L","DL",
LEFT(Tabelas!$AI150,1)="A","DA",
LEFT(Tabelas!$AI150,1)="G","DG")</f>
        <v>DN</v>
      </c>
      <c r="AW150" s="34"/>
      <c r="AX150" s="34"/>
      <c r="AY150" s="34"/>
      <c r="AZ150" s="34"/>
      <c r="BA150" s="34"/>
      <c r="BB150" s="34"/>
      <c r="BC150" s="34"/>
      <c r="BD150" s="44">
        <v>31000</v>
      </c>
      <c r="BE150" s="34" t="s">
        <v>3158</v>
      </c>
      <c r="BF150" s="43" t="s">
        <v>1223</v>
      </c>
      <c r="BG150" s="34" t="s">
        <v>410</v>
      </c>
      <c r="BH150" s="34" t="s">
        <v>270</v>
      </c>
      <c r="BI150" s="34"/>
      <c r="BJ150" s="44" t="s">
        <v>320</v>
      </c>
      <c r="BK150" s="44" t="s">
        <v>5186</v>
      </c>
      <c r="BL150" s="34"/>
      <c r="BM150" s="34"/>
      <c r="BN150" s="34"/>
      <c r="BO150" s="20"/>
      <c r="BP150" s="20"/>
      <c r="BQ150" s="20"/>
      <c r="BR150" s="20"/>
      <c r="BS150" s="27"/>
      <c r="BT150" s="20"/>
      <c r="BU150" s="20"/>
      <c r="BV150" s="20"/>
      <c r="BW150" s="20"/>
      <c r="BX150" s="20"/>
      <c r="BY150" s="20"/>
      <c r="BZ150" s="20"/>
      <c r="CA150" s="20"/>
      <c r="CB150" s="20"/>
      <c r="CC150" s="27"/>
      <c r="CD150" s="20"/>
      <c r="CE150" s="20"/>
      <c r="CF150" s="28"/>
      <c r="CG150" s="28"/>
      <c r="CH150" s="28"/>
      <c r="CI150" s="28"/>
      <c r="CJ150" s="28"/>
      <c r="CK150" s="28"/>
      <c r="CL150" s="28"/>
      <c r="CM150" s="28"/>
      <c r="CN150" s="28"/>
      <c r="CO150" s="28"/>
      <c r="CP150" s="28"/>
      <c r="CQ150" s="28"/>
      <c r="CR150" s="28"/>
      <c r="CS150" s="28"/>
      <c r="CT150" s="28"/>
      <c r="CU150" s="28"/>
      <c r="CV150" s="28"/>
      <c r="CW150" s="28"/>
      <c r="CX150" s="20"/>
      <c r="CY150" s="519" t="s">
        <v>5792</v>
      </c>
      <c r="CZ150" s="520" t="s">
        <v>5793</v>
      </c>
      <c r="DA150" s="595" t="str">
        <f t="shared" si="9"/>
        <v>14212 - CONFEÇÃO DE VESTUÁRIO EXTERIOR POR MEDIDA</v>
      </c>
      <c r="EN150" s="572">
        <v>6122</v>
      </c>
      <c r="EO150" s="561" t="s">
        <v>5794</v>
      </c>
      <c r="EP150" s="561" t="s">
        <v>320</v>
      </c>
      <c r="EQ150" s="576">
        <v>102</v>
      </c>
      <c r="ER150" s="561" t="s">
        <v>628</v>
      </c>
      <c r="ES150" s="568" t="s">
        <v>5795</v>
      </c>
      <c r="EW150" s="90" t="s">
        <v>480</v>
      </c>
      <c r="EX150" s="82" t="s">
        <v>5796</v>
      </c>
      <c r="EY150" s="80"/>
      <c r="EZ150" s="82"/>
      <c r="FA150" s="85" t="s">
        <v>597</v>
      </c>
    </row>
    <row r="151" spans="11:157">
      <c r="K151" s="236" t="s">
        <v>5797</v>
      </c>
      <c r="P151" s="488">
        <f t="shared" si="8"/>
        <v>45138</v>
      </c>
      <c r="Q151" s="481">
        <f t="shared" si="6"/>
        <v>31</v>
      </c>
      <c r="R151" s="489">
        <v>43929</v>
      </c>
      <c r="S151" s="501">
        <v>46177</v>
      </c>
      <c r="T151" s="497"/>
      <c r="U151" s="498"/>
      <c r="V151" s="43">
        <v>102</v>
      </c>
      <c r="W151" s="34" t="s">
        <v>628</v>
      </c>
      <c r="X151" s="44">
        <v>31018</v>
      </c>
      <c r="Y151" s="34" t="s">
        <v>3158</v>
      </c>
      <c r="Z151" s="43" t="s">
        <v>1223</v>
      </c>
      <c r="AA151" s="34" t="s">
        <v>410</v>
      </c>
      <c r="AB151" s="34" t="s">
        <v>270</v>
      </c>
      <c r="AC151" s="34" t="s">
        <v>5798</v>
      </c>
      <c r="AD151" s="44" t="s">
        <v>320</v>
      </c>
      <c r="AE151" s="44" t="s">
        <v>5186</v>
      </c>
      <c r="AF151" s="43">
        <v>102</v>
      </c>
      <c r="AG151" s="34" t="s">
        <v>628</v>
      </c>
      <c r="AH151" s="34" t="s">
        <v>627</v>
      </c>
      <c r="AI151" s="43" t="s">
        <v>629</v>
      </c>
      <c r="AJ151" s="44" t="s">
        <v>630</v>
      </c>
      <c r="AK151" s="261">
        <v>4700224</v>
      </c>
      <c r="AL151" s="44" t="s">
        <v>270</v>
      </c>
      <c r="AM151" s="44" t="s">
        <v>634</v>
      </c>
      <c r="AN151" s="262">
        <v>253469750</v>
      </c>
      <c r="AO151" s="34"/>
      <c r="AP151" s="34"/>
      <c r="AQ151" s="34"/>
      <c r="AR151" s="34"/>
      <c r="AS151" s="34"/>
      <c r="AT151" s="44" t="s">
        <v>326</v>
      </c>
      <c r="AU151" s="44"/>
      <c r="AV151" s="477" t="str">
        <f t="array" ref="AV151">_xlfn.IFS(
LEFT(Tabelas!$AI151,1)="N","DN",
LEFT(Tabelas!$AI151,1)="C","DC",
LEFT(Tabelas!$AI151,1)="L","DL",
LEFT(Tabelas!$AI151,1)="A","DA",
LEFT(Tabelas!$AI151,1)="G","DG")</f>
        <v>DN</v>
      </c>
      <c r="AW151" s="34"/>
      <c r="AX151" s="34"/>
      <c r="AY151" s="34"/>
      <c r="AZ151" s="34"/>
      <c r="BA151" s="34"/>
      <c r="BB151" s="34"/>
      <c r="BC151" s="34"/>
      <c r="BD151" s="44">
        <v>31018</v>
      </c>
      <c r="BE151" s="34" t="s">
        <v>3158</v>
      </c>
      <c r="BF151" s="43" t="s">
        <v>1223</v>
      </c>
      <c r="BG151" s="34" t="s">
        <v>410</v>
      </c>
      <c r="BH151" s="34" t="s">
        <v>270</v>
      </c>
      <c r="BI151" s="34" t="s">
        <v>5798</v>
      </c>
      <c r="BJ151" s="44" t="s">
        <v>320</v>
      </c>
      <c r="BK151" s="44" t="s">
        <v>5186</v>
      </c>
      <c r="BL151" s="34"/>
      <c r="BM151" s="34"/>
      <c r="BN151" s="34"/>
      <c r="BO151" s="20"/>
      <c r="BP151" s="20"/>
      <c r="BQ151" s="20"/>
      <c r="BR151" s="20"/>
      <c r="BS151" s="27"/>
      <c r="BT151" s="20"/>
      <c r="BU151" s="20"/>
      <c r="BV151" s="20"/>
      <c r="BW151" s="20"/>
      <c r="BX151" s="20"/>
      <c r="BY151" s="20"/>
      <c r="BZ151" s="20"/>
      <c r="CA151" s="20"/>
      <c r="CB151" s="20"/>
      <c r="CC151" s="27"/>
      <c r="CD151" s="20"/>
      <c r="CE151" s="20"/>
      <c r="CF151" s="28"/>
      <c r="CG151" s="28"/>
      <c r="CH151" s="28"/>
      <c r="CI151" s="28"/>
      <c r="CJ151" s="28"/>
      <c r="CK151" s="28"/>
      <c r="CL151" s="28"/>
      <c r="CM151" s="28"/>
      <c r="CN151" s="28"/>
      <c r="CO151" s="28"/>
      <c r="CP151" s="28"/>
      <c r="CQ151" s="28"/>
      <c r="CR151" s="28"/>
      <c r="CS151" s="28"/>
      <c r="CT151" s="28"/>
      <c r="CU151" s="28"/>
      <c r="CV151" s="28"/>
      <c r="CW151" s="28"/>
      <c r="CX151" s="20"/>
      <c r="CY151" s="519" t="s">
        <v>5799</v>
      </c>
      <c r="CZ151" s="520" t="s">
        <v>5800</v>
      </c>
      <c r="DA151" s="595" t="str">
        <f t="shared" si="9"/>
        <v>14213 - ATIVIDADES DE ACABAMENTO DE ARTIGOS DE VESTUÁRIO</v>
      </c>
      <c r="EN151" s="572">
        <v>6165</v>
      </c>
      <c r="EO151" s="561" t="s">
        <v>5801</v>
      </c>
      <c r="EP151" s="561" t="s">
        <v>289</v>
      </c>
      <c r="EQ151" s="576">
        <v>300</v>
      </c>
      <c r="ER151" s="561" t="s">
        <v>4916</v>
      </c>
      <c r="ES151" s="568" t="s">
        <v>5802</v>
      </c>
      <c r="EW151" s="90" t="s">
        <v>481</v>
      </c>
      <c r="EX151" s="82" t="s">
        <v>5803</v>
      </c>
      <c r="EY151" s="80"/>
      <c r="EZ151" s="82"/>
      <c r="FA151" s="85" t="s">
        <v>480</v>
      </c>
    </row>
    <row r="152" spans="11:157" ht="15">
      <c r="K152" s="236" t="s">
        <v>5804</v>
      </c>
      <c r="P152" s="494">
        <f t="shared" si="8"/>
        <v>45145</v>
      </c>
      <c r="Q152" s="483">
        <f t="shared" si="6"/>
        <v>32</v>
      </c>
      <c r="R152" s="489">
        <v>43930</v>
      </c>
      <c r="S152" s="501">
        <v>46183</v>
      </c>
      <c r="T152" s="497"/>
      <c r="U152" s="498"/>
      <c r="V152" s="43">
        <v>102</v>
      </c>
      <c r="W152" s="34" t="s">
        <v>628</v>
      </c>
      <c r="X152" s="44">
        <v>31019</v>
      </c>
      <c r="Y152" s="34" t="s">
        <v>3276</v>
      </c>
      <c r="Z152" s="43" t="s">
        <v>1223</v>
      </c>
      <c r="AA152" s="34" t="s">
        <v>410</v>
      </c>
      <c r="AB152" s="34" t="s">
        <v>270</v>
      </c>
      <c r="AC152" s="34" t="s">
        <v>5805</v>
      </c>
      <c r="AD152" s="44" t="s">
        <v>320</v>
      </c>
      <c r="AE152" s="44" t="s">
        <v>5186</v>
      </c>
      <c r="AF152" s="43">
        <v>102</v>
      </c>
      <c r="AG152" s="34" t="s">
        <v>628</v>
      </c>
      <c r="AH152" s="34" t="s">
        <v>627</v>
      </c>
      <c r="AI152" s="43" t="s">
        <v>629</v>
      </c>
      <c r="AJ152" s="44" t="s">
        <v>630</v>
      </c>
      <c r="AK152" s="261">
        <v>4700224</v>
      </c>
      <c r="AL152" s="44" t="s">
        <v>270</v>
      </c>
      <c r="AM152" s="44" t="s">
        <v>634</v>
      </c>
      <c r="AN152" s="262">
        <v>253469750</v>
      </c>
      <c r="AO152" s="34"/>
      <c r="AP152" s="34"/>
      <c r="AQ152" s="34"/>
      <c r="AR152" s="34"/>
      <c r="AS152" s="34"/>
      <c r="AT152" s="44" t="s">
        <v>326</v>
      </c>
      <c r="AU152" s="44"/>
      <c r="AV152" s="477" t="str">
        <f t="array" ref="AV152">_xlfn.IFS(
LEFT(Tabelas!$AI152,1)="N","DN",
LEFT(Tabelas!$AI152,1)="C","DC",
LEFT(Tabelas!$AI152,1)="L","DL",
LEFT(Tabelas!$AI152,1)="A","DA",
LEFT(Tabelas!$AI152,1)="G","DG")</f>
        <v>DN</v>
      </c>
      <c r="AW152" s="34"/>
      <c r="AX152" s="34"/>
      <c r="AY152" s="34"/>
      <c r="AZ152" s="34"/>
      <c r="BA152" s="34"/>
      <c r="BB152" s="34"/>
      <c r="BC152" s="34"/>
      <c r="BD152" s="44">
        <v>31019</v>
      </c>
      <c r="BE152" s="34" t="s">
        <v>3276</v>
      </c>
      <c r="BF152" s="43" t="s">
        <v>1223</v>
      </c>
      <c r="BG152" s="34" t="s">
        <v>410</v>
      </c>
      <c r="BH152" s="34" t="s">
        <v>270</v>
      </c>
      <c r="BI152" s="34" t="s">
        <v>5805</v>
      </c>
      <c r="BJ152" s="44" t="s">
        <v>320</v>
      </c>
      <c r="BK152" s="44" t="s">
        <v>5186</v>
      </c>
      <c r="BL152" s="34"/>
      <c r="BM152" s="34"/>
      <c r="BN152" s="34"/>
      <c r="BO152" s="20"/>
      <c r="BP152" s="20"/>
      <c r="BQ152" s="20"/>
      <c r="BR152" s="20"/>
      <c r="BS152" s="27"/>
      <c r="BT152" s="20"/>
      <c r="BU152" s="20"/>
      <c r="BV152" s="20"/>
      <c r="BW152" s="20"/>
      <c r="BX152" s="20"/>
      <c r="BY152" s="20"/>
      <c r="BZ152" s="20"/>
      <c r="CA152" s="20"/>
      <c r="CB152" s="20"/>
      <c r="CC152" s="27"/>
      <c r="CD152" s="20"/>
      <c r="CE152" s="20"/>
      <c r="CF152" s="28"/>
      <c r="CG152" s="28"/>
      <c r="CH152" s="28"/>
      <c r="CI152" s="28"/>
      <c r="CJ152" s="28"/>
      <c r="CK152" s="28"/>
      <c r="CL152" s="28"/>
      <c r="CM152" s="28"/>
      <c r="CN152" s="28"/>
      <c r="CO152" s="28"/>
      <c r="CP152" s="28"/>
      <c r="CQ152" s="28"/>
      <c r="CR152" s="28"/>
      <c r="CS152" s="28"/>
      <c r="CT152" s="28"/>
      <c r="CU152" s="28"/>
      <c r="CV152" s="28"/>
      <c r="CW152" s="28"/>
      <c r="CX152" s="20"/>
      <c r="CY152" s="519" t="s">
        <v>5806</v>
      </c>
      <c r="CZ152" s="520" t="s">
        <v>5807</v>
      </c>
      <c r="DA152" s="595" t="str">
        <f t="shared" si="9"/>
        <v>14220 - CONFEÇÃO DE VESTUÁRIO INTERIOR.</v>
      </c>
      <c r="EN152" s="572">
        <v>6173</v>
      </c>
      <c r="EO152" s="561" t="s">
        <v>5808</v>
      </c>
      <c r="EP152" s="561" t="s">
        <v>1519</v>
      </c>
      <c r="EQ152" s="576">
        <v>800</v>
      </c>
      <c r="ER152" s="561" t="s">
        <v>1520</v>
      </c>
      <c r="ES152" s="568" t="s">
        <v>5809</v>
      </c>
      <c r="EW152" s="90" t="s">
        <v>482</v>
      </c>
      <c r="EX152" s="82" t="s">
        <v>5810</v>
      </c>
      <c r="EY152" s="80"/>
      <c r="EZ152" s="82"/>
      <c r="FA152" s="85" t="s">
        <v>533</v>
      </c>
    </row>
    <row r="153" spans="11:157">
      <c r="K153" s="236" t="s">
        <v>5811</v>
      </c>
      <c r="P153" s="488">
        <f t="shared" si="8"/>
        <v>45152</v>
      </c>
      <c r="Q153" s="481">
        <f t="shared" si="6"/>
        <v>33</v>
      </c>
      <c r="R153" s="489">
        <v>43931</v>
      </c>
      <c r="S153" s="501">
        <v>46249</v>
      </c>
      <c r="T153" s="497"/>
      <c r="U153" s="498"/>
      <c r="V153" s="43">
        <v>102</v>
      </c>
      <c r="W153" s="34" t="s">
        <v>628</v>
      </c>
      <c r="X153" s="44">
        <v>31020</v>
      </c>
      <c r="Y153" s="34" t="s">
        <v>3372</v>
      </c>
      <c r="Z153" s="43" t="s">
        <v>1223</v>
      </c>
      <c r="AA153" s="34" t="s">
        <v>410</v>
      </c>
      <c r="AB153" s="34" t="s">
        <v>270</v>
      </c>
      <c r="AC153" s="34" t="s">
        <v>5812</v>
      </c>
      <c r="AD153" s="44" t="s">
        <v>320</v>
      </c>
      <c r="AE153" s="44" t="s">
        <v>5186</v>
      </c>
      <c r="AF153" s="43">
        <v>102</v>
      </c>
      <c r="AG153" s="34" t="s">
        <v>628</v>
      </c>
      <c r="AH153" s="34" t="s">
        <v>627</v>
      </c>
      <c r="AI153" s="43" t="s">
        <v>629</v>
      </c>
      <c r="AJ153" s="44" t="s">
        <v>630</v>
      </c>
      <c r="AK153" s="261">
        <v>4700224</v>
      </c>
      <c r="AL153" s="44" t="s">
        <v>270</v>
      </c>
      <c r="AM153" s="44" t="s">
        <v>634</v>
      </c>
      <c r="AN153" s="262">
        <v>253469750</v>
      </c>
      <c r="AO153" s="34"/>
      <c r="AP153" s="34"/>
      <c r="AQ153" s="34"/>
      <c r="AR153" s="34"/>
      <c r="AS153" s="34"/>
      <c r="AT153" s="44" t="s">
        <v>326</v>
      </c>
      <c r="AU153" s="44"/>
      <c r="AV153" s="477" t="str">
        <f t="array" ref="AV153">_xlfn.IFS(
LEFT(Tabelas!$AI153,1)="N","DN",
LEFT(Tabelas!$AI153,1)="C","DC",
LEFT(Tabelas!$AI153,1)="L","DL",
LEFT(Tabelas!$AI153,1)="A","DA",
LEFT(Tabelas!$AI153,1)="G","DG")</f>
        <v>DN</v>
      </c>
      <c r="AW153" s="34"/>
      <c r="AX153" s="34"/>
      <c r="AY153" s="34"/>
      <c r="AZ153" s="34"/>
      <c r="BA153" s="34"/>
      <c r="BB153" s="34"/>
      <c r="BC153" s="34"/>
      <c r="BD153" s="44">
        <v>31020</v>
      </c>
      <c r="BE153" s="34" t="s">
        <v>3372</v>
      </c>
      <c r="BF153" s="43" t="s">
        <v>1223</v>
      </c>
      <c r="BG153" s="34" t="s">
        <v>410</v>
      </c>
      <c r="BH153" s="34" t="s">
        <v>270</v>
      </c>
      <c r="BI153" s="34" t="s">
        <v>5812</v>
      </c>
      <c r="BJ153" s="44" t="s">
        <v>320</v>
      </c>
      <c r="BK153" s="44" t="s">
        <v>5186</v>
      </c>
      <c r="BL153" s="34"/>
      <c r="BM153" s="34"/>
      <c r="BN153" s="34"/>
      <c r="BO153" s="20"/>
      <c r="BP153" s="20"/>
      <c r="BQ153" s="20"/>
      <c r="BR153" s="20"/>
      <c r="BS153" s="27"/>
      <c r="BT153" s="20"/>
      <c r="BU153" s="20"/>
      <c r="BV153" s="20"/>
      <c r="BW153" s="20"/>
      <c r="BX153" s="20"/>
      <c r="BY153" s="20"/>
      <c r="BZ153" s="20"/>
      <c r="CA153" s="20"/>
      <c r="CB153" s="20"/>
      <c r="CC153" s="27"/>
      <c r="CD153" s="20"/>
      <c r="CE153" s="20"/>
      <c r="CF153" s="28"/>
      <c r="CG153" s="28"/>
      <c r="CH153" s="28"/>
      <c r="CI153" s="28"/>
      <c r="CJ153" s="28"/>
      <c r="CK153" s="28"/>
      <c r="CL153" s="28"/>
      <c r="CM153" s="28"/>
      <c r="CN153" s="28"/>
      <c r="CO153" s="28"/>
      <c r="CP153" s="28"/>
      <c r="CQ153" s="28"/>
      <c r="CR153" s="28"/>
      <c r="CS153" s="28"/>
      <c r="CT153" s="28"/>
      <c r="CU153" s="28"/>
      <c r="CV153" s="28"/>
      <c r="CW153" s="28"/>
      <c r="CX153" s="20"/>
      <c r="CY153" s="519" t="s">
        <v>5813</v>
      </c>
      <c r="CZ153" s="520" t="s">
        <v>5814</v>
      </c>
      <c r="DA153" s="595" t="str">
        <f t="shared" si="9"/>
        <v>14230 - CONFEÇÃO DE VESTUÁRIO DE TRABALHO</v>
      </c>
      <c r="EN153" s="571">
        <v>6246</v>
      </c>
      <c r="EO153" s="560" t="s">
        <v>5815</v>
      </c>
      <c r="EP153" s="560" t="s">
        <v>320</v>
      </c>
      <c r="EQ153" s="580">
        <v>109</v>
      </c>
      <c r="ER153" s="560" t="s">
        <v>2409</v>
      </c>
      <c r="ES153" s="567" t="s">
        <v>5816</v>
      </c>
      <c r="EW153" s="90" t="s">
        <v>483</v>
      </c>
      <c r="EX153" s="82" t="s">
        <v>5817</v>
      </c>
      <c r="EY153" s="80"/>
      <c r="EZ153" s="82"/>
      <c r="FA153" s="85" t="s">
        <v>494</v>
      </c>
    </row>
    <row r="154" spans="11:157">
      <c r="K154" s="236" t="s">
        <v>5818</v>
      </c>
      <c r="P154" s="488">
        <f t="shared" si="8"/>
        <v>45159</v>
      </c>
      <c r="Q154" s="481">
        <f t="shared" si="6"/>
        <v>34</v>
      </c>
      <c r="R154" s="489">
        <v>43932</v>
      </c>
      <c r="S154" s="501">
        <v>46300</v>
      </c>
      <c r="T154" s="497"/>
      <c r="U154" s="498"/>
      <c r="V154" s="43">
        <v>102</v>
      </c>
      <c r="W154" s="34" t="s">
        <v>628</v>
      </c>
      <c r="X154" s="44">
        <v>31015</v>
      </c>
      <c r="Y154" s="34" t="s">
        <v>2898</v>
      </c>
      <c r="Z154" s="43" t="s">
        <v>1223</v>
      </c>
      <c r="AA154" s="34" t="s">
        <v>410</v>
      </c>
      <c r="AB154" s="34" t="s">
        <v>270</v>
      </c>
      <c r="AC154" s="34" t="s">
        <v>2898</v>
      </c>
      <c r="AD154" s="44" t="s">
        <v>320</v>
      </c>
      <c r="AE154" s="44" t="s">
        <v>5186</v>
      </c>
      <c r="AF154" s="43">
        <v>102</v>
      </c>
      <c r="AG154" s="34" t="s">
        <v>628</v>
      </c>
      <c r="AH154" s="34" t="s">
        <v>627</v>
      </c>
      <c r="AI154" s="43" t="s">
        <v>629</v>
      </c>
      <c r="AJ154" s="44" t="s">
        <v>630</v>
      </c>
      <c r="AK154" s="261">
        <v>4700224</v>
      </c>
      <c r="AL154" s="44" t="s">
        <v>270</v>
      </c>
      <c r="AM154" s="44" t="s">
        <v>634</v>
      </c>
      <c r="AN154" s="262">
        <v>253469750</v>
      </c>
      <c r="AO154" s="34"/>
      <c r="AP154" s="34"/>
      <c r="AQ154" s="34"/>
      <c r="AR154" s="34"/>
      <c r="AS154" s="34"/>
      <c r="AT154" s="44" t="s">
        <v>326</v>
      </c>
      <c r="AU154" s="44"/>
      <c r="AV154" s="477" t="str">
        <f t="array" ref="AV154">_xlfn.IFS(
LEFT(Tabelas!$AI154,1)="N","DN",
LEFT(Tabelas!$AI154,1)="C","DC",
LEFT(Tabelas!$AI154,1)="L","DL",
LEFT(Tabelas!$AI154,1)="A","DA",
LEFT(Tabelas!$AI154,1)="G","DG")</f>
        <v>DN</v>
      </c>
      <c r="AW154" s="34"/>
      <c r="AX154" s="34"/>
      <c r="AY154" s="34"/>
      <c r="AZ154" s="34"/>
      <c r="BA154" s="34"/>
      <c r="BB154" s="34"/>
      <c r="BC154" s="34"/>
      <c r="BD154" s="44">
        <v>31015</v>
      </c>
      <c r="BE154" s="34" t="s">
        <v>2898</v>
      </c>
      <c r="BF154" s="43" t="s">
        <v>1223</v>
      </c>
      <c r="BG154" s="34" t="s">
        <v>410</v>
      </c>
      <c r="BH154" s="34" t="s">
        <v>270</v>
      </c>
      <c r="BI154" s="34" t="s">
        <v>2898</v>
      </c>
      <c r="BJ154" s="44" t="s">
        <v>320</v>
      </c>
      <c r="BK154" s="44" t="s">
        <v>5186</v>
      </c>
      <c r="BL154" s="34"/>
      <c r="BM154" s="34"/>
      <c r="BN154" s="34"/>
      <c r="BO154" s="20"/>
      <c r="BP154" s="20"/>
      <c r="BQ154" s="20"/>
      <c r="BR154" s="20"/>
      <c r="BS154" s="27"/>
      <c r="BT154" s="20"/>
      <c r="BU154" s="20"/>
      <c r="BV154" s="20"/>
      <c r="BW154" s="20"/>
      <c r="BX154" s="20"/>
      <c r="BY154" s="20"/>
      <c r="BZ154" s="20"/>
      <c r="CA154" s="20"/>
      <c r="CB154" s="20"/>
      <c r="CC154" s="27"/>
      <c r="CD154" s="20"/>
      <c r="CE154" s="20"/>
      <c r="CF154" s="28"/>
      <c r="CG154" s="28"/>
      <c r="CH154" s="28"/>
      <c r="CI154" s="28"/>
      <c r="CJ154" s="28"/>
      <c r="CK154" s="28"/>
      <c r="CL154" s="28"/>
      <c r="CM154" s="28"/>
      <c r="CN154" s="28"/>
      <c r="CO154" s="28"/>
      <c r="CP154" s="28"/>
      <c r="CQ154" s="28"/>
      <c r="CR154" s="28"/>
      <c r="CS154" s="28"/>
      <c r="CT154" s="28"/>
      <c r="CU154" s="28"/>
      <c r="CV154" s="28"/>
      <c r="CW154" s="28"/>
      <c r="CX154" s="20"/>
      <c r="CY154" s="519" t="s">
        <v>5819</v>
      </c>
      <c r="CZ154" s="520" t="s">
        <v>5820</v>
      </c>
      <c r="DA154" s="595" t="str">
        <f t="shared" si="9"/>
        <v>14241 - CONFEÇÃO DE VESTUÁRIO EM COURO</v>
      </c>
      <c r="EN154" s="572">
        <v>6297</v>
      </c>
      <c r="EO154" s="561" t="s">
        <v>5821</v>
      </c>
      <c r="EP154" s="561" t="s">
        <v>320</v>
      </c>
      <c r="EQ154" s="576">
        <v>108</v>
      </c>
      <c r="ER154" s="561" t="s">
        <v>2224</v>
      </c>
      <c r="ES154" s="568" t="s">
        <v>5822</v>
      </c>
      <c r="EW154" s="90" t="s">
        <v>484</v>
      </c>
      <c r="EX154" s="82" t="s">
        <v>5823</v>
      </c>
      <c r="EY154" s="80"/>
      <c r="EZ154" s="82"/>
      <c r="FA154" s="85" t="s">
        <v>523</v>
      </c>
    </row>
    <row r="155" spans="11:157">
      <c r="K155" s="236" t="s">
        <v>5824</v>
      </c>
      <c r="P155" s="488">
        <f t="shared" si="8"/>
        <v>45166</v>
      </c>
      <c r="Q155" s="481">
        <f t="shared" si="6"/>
        <v>35</v>
      </c>
      <c r="R155" s="489">
        <v>43933</v>
      </c>
      <c r="S155" s="501">
        <v>46327</v>
      </c>
      <c r="T155" s="497"/>
      <c r="U155" s="498"/>
      <c r="V155" s="43">
        <v>102</v>
      </c>
      <c r="W155" s="34" t="s">
        <v>628</v>
      </c>
      <c r="X155" s="44">
        <v>31017</v>
      </c>
      <c r="Y155" s="34" t="s">
        <v>3040</v>
      </c>
      <c r="Z155" s="43" t="s">
        <v>1223</v>
      </c>
      <c r="AA155" s="34" t="s">
        <v>410</v>
      </c>
      <c r="AB155" s="34" t="s">
        <v>270</v>
      </c>
      <c r="AC155" s="34" t="s">
        <v>3040</v>
      </c>
      <c r="AD155" s="44" t="s">
        <v>320</v>
      </c>
      <c r="AE155" s="44" t="s">
        <v>5186</v>
      </c>
      <c r="AF155" s="43">
        <v>102</v>
      </c>
      <c r="AG155" s="34" t="s">
        <v>628</v>
      </c>
      <c r="AH155" s="34" t="s">
        <v>627</v>
      </c>
      <c r="AI155" s="43" t="s">
        <v>629</v>
      </c>
      <c r="AJ155" s="44" t="s">
        <v>630</v>
      </c>
      <c r="AK155" s="261">
        <v>4700224</v>
      </c>
      <c r="AL155" s="44" t="s">
        <v>270</v>
      </c>
      <c r="AM155" s="44" t="s">
        <v>634</v>
      </c>
      <c r="AN155" s="262">
        <v>253469750</v>
      </c>
      <c r="AO155" s="34"/>
      <c r="AP155" s="34"/>
      <c r="AQ155" s="34"/>
      <c r="AR155" s="34"/>
      <c r="AS155" s="34"/>
      <c r="AT155" s="44" t="s">
        <v>326</v>
      </c>
      <c r="AU155" s="44"/>
      <c r="AV155" s="477" t="str">
        <f t="array" ref="AV155">_xlfn.IFS(
LEFT(Tabelas!$AI155,1)="N","DN",
LEFT(Tabelas!$AI155,1)="C","DC",
LEFT(Tabelas!$AI155,1)="L","DL",
LEFT(Tabelas!$AI155,1)="A","DA",
LEFT(Tabelas!$AI155,1)="G","DG")</f>
        <v>DN</v>
      </c>
      <c r="AW155" s="34"/>
      <c r="AX155" s="34"/>
      <c r="AY155" s="34"/>
      <c r="AZ155" s="34"/>
      <c r="BA155" s="34"/>
      <c r="BB155" s="34"/>
      <c r="BC155" s="34"/>
      <c r="BD155" s="44">
        <v>31017</v>
      </c>
      <c r="BE155" s="34" t="s">
        <v>3040</v>
      </c>
      <c r="BF155" s="43" t="s">
        <v>1223</v>
      </c>
      <c r="BG155" s="34" t="s">
        <v>410</v>
      </c>
      <c r="BH155" s="34" t="s">
        <v>270</v>
      </c>
      <c r="BI155" s="34" t="s">
        <v>3040</v>
      </c>
      <c r="BJ155" s="44" t="s">
        <v>320</v>
      </c>
      <c r="BK155" s="44" t="s">
        <v>5186</v>
      </c>
      <c r="BL155" s="34"/>
      <c r="BM155" s="34"/>
      <c r="BN155" s="34"/>
      <c r="BO155" s="20"/>
      <c r="BP155" s="20"/>
      <c r="BQ155" s="20"/>
      <c r="BR155" s="20"/>
      <c r="BS155" s="27"/>
      <c r="BT155" s="20"/>
      <c r="BU155" s="20"/>
      <c r="BV155" s="20"/>
      <c r="BW155" s="20"/>
      <c r="BX155" s="20"/>
      <c r="BY155" s="20"/>
      <c r="BZ155" s="20"/>
      <c r="CA155" s="20"/>
      <c r="CB155" s="20"/>
      <c r="CC155" s="27"/>
      <c r="CD155" s="20"/>
      <c r="CE155" s="20"/>
      <c r="CF155" s="28"/>
      <c r="CG155" s="28"/>
      <c r="CH155" s="28"/>
      <c r="CI155" s="28"/>
      <c r="CJ155" s="28"/>
      <c r="CK155" s="28"/>
      <c r="CL155" s="28"/>
      <c r="CM155" s="28"/>
      <c r="CN155" s="28"/>
      <c r="CO155" s="28"/>
      <c r="CP155" s="28"/>
      <c r="CQ155" s="28"/>
      <c r="CR155" s="28"/>
      <c r="CS155" s="28"/>
      <c r="CT155" s="28"/>
      <c r="CU155" s="28"/>
      <c r="CV155" s="28"/>
      <c r="CW155" s="28"/>
      <c r="CX155" s="20"/>
      <c r="CY155" s="519" t="s">
        <v>5825</v>
      </c>
      <c r="CZ155" s="520" t="s">
        <v>5826</v>
      </c>
      <c r="DA155" s="595" t="str">
        <f t="shared" si="9"/>
        <v>14242 - CONFEÇÃO DE ARTIGOS DE PELES COM PELO</v>
      </c>
      <c r="EN155" s="571">
        <v>6335</v>
      </c>
      <c r="EO155" s="560" t="s">
        <v>5827</v>
      </c>
      <c r="EP155" s="560" t="s">
        <v>289</v>
      </c>
      <c r="EQ155" s="580">
        <v>336</v>
      </c>
      <c r="ER155" s="560" t="s">
        <v>4952</v>
      </c>
      <c r="ES155" s="567" t="s">
        <v>5828</v>
      </c>
      <c r="EW155" s="90" t="s">
        <v>485</v>
      </c>
      <c r="EX155" s="82" t="s">
        <v>5829</v>
      </c>
      <c r="EY155" s="80"/>
      <c r="EZ155" s="82"/>
      <c r="FA155" s="85" t="s">
        <v>534</v>
      </c>
    </row>
    <row r="156" spans="11:157" ht="15">
      <c r="K156" s="236" t="s">
        <v>5830</v>
      </c>
      <c r="P156" s="494">
        <f t="shared" si="8"/>
        <v>45173</v>
      </c>
      <c r="Q156" s="483">
        <f t="shared" si="6"/>
        <v>36</v>
      </c>
      <c r="R156" s="489">
        <v>43934</v>
      </c>
      <c r="S156" s="501">
        <v>46357</v>
      </c>
      <c r="T156" s="497"/>
      <c r="U156" s="498"/>
      <c r="V156" s="43">
        <v>102</v>
      </c>
      <c r="W156" s="34" t="s">
        <v>628</v>
      </c>
      <c r="X156" s="44">
        <v>31359</v>
      </c>
      <c r="Y156" s="34" t="s">
        <v>3922</v>
      </c>
      <c r="Z156" s="43" t="s">
        <v>1223</v>
      </c>
      <c r="AA156" s="34" t="s">
        <v>413</v>
      </c>
      <c r="AB156" s="34" t="s">
        <v>270</v>
      </c>
      <c r="AC156" s="34" t="s">
        <v>3922</v>
      </c>
      <c r="AD156" s="44" t="s">
        <v>320</v>
      </c>
      <c r="AE156" s="44" t="s">
        <v>5186</v>
      </c>
      <c r="AF156" s="43">
        <v>102</v>
      </c>
      <c r="AG156" s="34" t="s">
        <v>628</v>
      </c>
      <c r="AH156" s="34" t="s">
        <v>627</v>
      </c>
      <c r="AI156" s="43" t="s">
        <v>629</v>
      </c>
      <c r="AJ156" s="44" t="s">
        <v>630</v>
      </c>
      <c r="AK156" s="261">
        <v>4700224</v>
      </c>
      <c r="AL156" s="44" t="s">
        <v>270</v>
      </c>
      <c r="AM156" s="44" t="s">
        <v>634</v>
      </c>
      <c r="AN156" s="262">
        <v>253469750</v>
      </c>
      <c r="AO156" s="34"/>
      <c r="AP156" s="34"/>
      <c r="AQ156" s="34"/>
      <c r="AR156" s="34"/>
      <c r="AS156" s="34"/>
      <c r="AT156" s="44" t="s">
        <v>326</v>
      </c>
      <c r="AU156" s="44"/>
      <c r="AV156" s="477" t="str">
        <f t="array" ref="AV156">_xlfn.IFS(
LEFT(Tabelas!$AI156,1)="N","DN",
LEFT(Tabelas!$AI156,1)="C","DC",
LEFT(Tabelas!$AI156,1)="L","DL",
LEFT(Tabelas!$AI156,1)="A","DA",
LEFT(Tabelas!$AI156,1)="G","DG")</f>
        <v>DN</v>
      </c>
      <c r="AW156" s="34"/>
      <c r="AX156" s="34"/>
      <c r="AY156" s="34"/>
      <c r="AZ156" s="34"/>
      <c r="BA156" s="34"/>
      <c r="BB156" s="34"/>
      <c r="BC156" s="34"/>
      <c r="BD156" s="44">
        <v>31359</v>
      </c>
      <c r="BE156" s="34" t="s">
        <v>3922</v>
      </c>
      <c r="BF156" s="43" t="s">
        <v>1223</v>
      </c>
      <c r="BG156" s="34" t="s">
        <v>413</v>
      </c>
      <c r="BH156" s="34" t="s">
        <v>270</v>
      </c>
      <c r="BI156" s="34" t="s">
        <v>3922</v>
      </c>
      <c r="BJ156" s="44" t="s">
        <v>320</v>
      </c>
      <c r="BK156" s="44" t="s">
        <v>5186</v>
      </c>
      <c r="BL156" s="34"/>
      <c r="BM156" s="34"/>
      <c r="BN156" s="34"/>
      <c r="BO156" s="20"/>
      <c r="BP156" s="20"/>
      <c r="BQ156" s="20"/>
      <c r="BR156" s="20"/>
      <c r="BS156" s="27"/>
      <c r="BT156" s="20"/>
      <c r="BU156" s="20"/>
      <c r="BV156" s="20"/>
      <c r="BW156" s="20"/>
      <c r="BX156" s="20"/>
      <c r="BY156" s="20"/>
      <c r="BZ156" s="20"/>
      <c r="CA156" s="20"/>
      <c r="CB156" s="20"/>
      <c r="CC156" s="27"/>
      <c r="CD156" s="20"/>
      <c r="CE156" s="20"/>
      <c r="CF156" s="28"/>
      <c r="CG156" s="28"/>
      <c r="CH156" s="28"/>
      <c r="CI156" s="28"/>
      <c r="CJ156" s="28"/>
      <c r="CK156" s="28"/>
      <c r="CL156" s="28"/>
      <c r="CM156" s="28"/>
      <c r="CN156" s="28"/>
      <c r="CO156" s="28"/>
      <c r="CP156" s="28"/>
      <c r="CQ156" s="28"/>
      <c r="CR156" s="28"/>
      <c r="CS156" s="28"/>
      <c r="CT156" s="28"/>
      <c r="CU156" s="28"/>
      <c r="CV156" s="28"/>
      <c r="CW156" s="28"/>
      <c r="CX156" s="20"/>
      <c r="CY156" s="519" t="s">
        <v>5831</v>
      </c>
      <c r="CZ156" s="520" t="s">
        <v>5832</v>
      </c>
      <c r="DA156" s="595" t="str">
        <f t="shared" si="9"/>
        <v>14290 - CONFEÇÃO DE OUTROS ARTIGOS E ACESSÓRIOS DE VESTUÁRIO, N. E.</v>
      </c>
      <c r="EN156" s="571">
        <v>6351</v>
      </c>
      <c r="EO156" s="560" t="s">
        <v>5833</v>
      </c>
      <c r="EP156" s="560" t="s">
        <v>350</v>
      </c>
      <c r="EQ156" s="580">
        <v>272</v>
      </c>
      <c r="ER156" s="560" t="s">
        <v>4711</v>
      </c>
      <c r="ES156" s="567" t="s">
        <v>5834</v>
      </c>
      <c r="EW156" s="90" t="s">
        <v>486</v>
      </c>
      <c r="EX156" s="82" t="s">
        <v>5835</v>
      </c>
      <c r="EY156" s="80"/>
      <c r="EZ156" s="82"/>
      <c r="FA156" s="85" t="s">
        <v>382</v>
      </c>
    </row>
    <row r="157" spans="11:157">
      <c r="K157" s="236" t="s">
        <v>5836</v>
      </c>
      <c r="P157" s="488">
        <f t="shared" si="8"/>
        <v>45180</v>
      </c>
      <c r="Q157" s="481">
        <f t="shared" si="6"/>
        <v>37</v>
      </c>
      <c r="R157" s="489">
        <v>43935</v>
      </c>
      <c r="S157" s="501">
        <v>46364</v>
      </c>
      <c r="T157" s="497"/>
      <c r="U157" s="498"/>
      <c r="V157" s="43">
        <v>102</v>
      </c>
      <c r="W157" s="34" t="s">
        <v>628</v>
      </c>
      <c r="X157" s="44">
        <v>31304</v>
      </c>
      <c r="Y157" s="34" t="s">
        <v>1007</v>
      </c>
      <c r="Z157" s="43" t="s">
        <v>1223</v>
      </c>
      <c r="AA157" s="34" t="s">
        <v>413</v>
      </c>
      <c r="AB157" s="34" t="s">
        <v>270</v>
      </c>
      <c r="AC157" s="34" t="s">
        <v>1007</v>
      </c>
      <c r="AD157" s="44" t="s">
        <v>320</v>
      </c>
      <c r="AE157" s="44" t="s">
        <v>5186</v>
      </c>
      <c r="AF157" s="43">
        <v>102</v>
      </c>
      <c r="AG157" s="34" t="s">
        <v>628</v>
      </c>
      <c r="AH157" s="34" t="s">
        <v>627</v>
      </c>
      <c r="AI157" s="43" t="s">
        <v>629</v>
      </c>
      <c r="AJ157" s="44" t="s">
        <v>630</v>
      </c>
      <c r="AK157" s="261">
        <v>4700224</v>
      </c>
      <c r="AL157" s="44" t="s">
        <v>270</v>
      </c>
      <c r="AM157" s="44" t="s">
        <v>634</v>
      </c>
      <c r="AN157" s="262">
        <v>253469750</v>
      </c>
      <c r="AO157" s="34"/>
      <c r="AP157" s="34"/>
      <c r="AQ157" s="34"/>
      <c r="AR157" s="34"/>
      <c r="AS157" s="34"/>
      <c r="AT157" s="44" t="s">
        <v>326</v>
      </c>
      <c r="AU157" s="44"/>
      <c r="AV157" s="477" t="str">
        <f t="array" ref="AV157">_xlfn.IFS(
LEFT(Tabelas!$AI157,1)="N","DN",
LEFT(Tabelas!$AI157,1)="C","DC",
LEFT(Tabelas!$AI157,1)="L","DL",
LEFT(Tabelas!$AI157,1)="A","DA",
LEFT(Tabelas!$AI157,1)="G","DG")</f>
        <v>DN</v>
      </c>
      <c r="AW157" s="34"/>
      <c r="AX157" s="34"/>
      <c r="AY157" s="34"/>
      <c r="AZ157" s="34"/>
      <c r="BA157" s="34"/>
      <c r="BB157" s="34"/>
      <c r="BC157" s="34"/>
      <c r="BD157" s="44">
        <v>31304</v>
      </c>
      <c r="BE157" s="34" t="s">
        <v>1007</v>
      </c>
      <c r="BF157" s="43" t="s">
        <v>1223</v>
      </c>
      <c r="BG157" s="34" t="s">
        <v>413</v>
      </c>
      <c r="BH157" s="34" t="s">
        <v>270</v>
      </c>
      <c r="BI157" s="34" t="s">
        <v>1007</v>
      </c>
      <c r="BJ157" s="44" t="s">
        <v>320</v>
      </c>
      <c r="BK157" s="44" t="s">
        <v>5186</v>
      </c>
      <c r="BL157" s="34"/>
      <c r="BM157" s="34"/>
      <c r="BN157" s="34"/>
      <c r="BO157" s="20"/>
      <c r="BP157" s="20"/>
      <c r="BQ157" s="20"/>
      <c r="BR157" s="20"/>
      <c r="BS157" s="27"/>
      <c r="BT157" s="20"/>
      <c r="BU157" s="20"/>
      <c r="BV157" s="20"/>
      <c r="BW157" s="20"/>
      <c r="BX157" s="20"/>
      <c r="BY157" s="20"/>
      <c r="BZ157" s="20"/>
      <c r="CA157" s="20"/>
      <c r="CB157" s="20"/>
      <c r="CC157" s="27"/>
      <c r="CD157" s="20"/>
      <c r="CE157" s="20"/>
      <c r="CF157" s="28"/>
      <c r="CG157" s="28"/>
      <c r="CH157" s="28"/>
      <c r="CI157" s="28"/>
      <c r="CJ157" s="28"/>
      <c r="CK157" s="28"/>
      <c r="CL157" s="28"/>
      <c r="CM157" s="28"/>
      <c r="CN157" s="28"/>
      <c r="CO157" s="28"/>
      <c r="CP157" s="28"/>
      <c r="CQ157" s="28"/>
      <c r="CR157" s="28"/>
      <c r="CS157" s="28"/>
      <c r="CT157" s="28"/>
      <c r="CU157" s="28"/>
      <c r="CV157" s="28"/>
      <c r="CW157" s="28"/>
      <c r="CX157" s="20"/>
      <c r="CY157" s="519" t="s">
        <v>5837</v>
      </c>
      <c r="CZ157" s="520" t="s">
        <v>5838</v>
      </c>
      <c r="DA157" s="595" t="str">
        <f t="shared" si="9"/>
        <v>15111 - CURTIMENTA, ACABAMENTO E TINGIMENTO DE PELES SEM PELO</v>
      </c>
      <c r="EN157" s="571">
        <v>6360</v>
      </c>
      <c r="EO157" s="560" t="s">
        <v>5839</v>
      </c>
      <c r="EP157" s="560" t="s">
        <v>1519</v>
      </c>
      <c r="EQ157" s="580">
        <v>800</v>
      </c>
      <c r="ER157" s="560" t="s">
        <v>1520</v>
      </c>
      <c r="ES157" s="567" t="s">
        <v>5840</v>
      </c>
      <c r="EW157" s="90" t="s">
        <v>340</v>
      </c>
      <c r="EX157" s="82" t="s">
        <v>5841</v>
      </c>
      <c r="EY157" s="80"/>
      <c r="EZ157" s="82"/>
      <c r="FA157" s="85" t="s">
        <v>481</v>
      </c>
    </row>
    <row r="158" spans="11:157">
      <c r="K158" s="236" t="s">
        <v>5842</v>
      </c>
      <c r="P158" s="488">
        <f t="shared" si="8"/>
        <v>45187</v>
      </c>
      <c r="Q158" s="481">
        <f t="shared" si="6"/>
        <v>38</v>
      </c>
      <c r="R158" s="489">
        <v>43936</v>
      </c>
      <c r="S158" s="502">
        <v>46381</v>
      </c>
      <c r="T158" s="497"/>
      <c r="U158" s="498"/>
      <c r="V158" s="43">
        <v>102</v>
      </c>
      <c r="W158" s="34" t="s">
        <v>628</v>
      </c>
      <c r="X158" s="44">
        <v>31308</v>
      </c>
      <c r="Y158" s="34" t="s">
        <v>1284</v>
      </c>
      <c r="Z158" s="43" t="s">
        <v>1223</v>
      </c>
      <c r="AA158" s="34" t="s">
        <v>413</v>
      </c>
      <c r="AB158" s="34" t="s">
        <v>270</v>
      </c>
      <c r="AC158" s="34" t="s">
        <v>1284</v>
      </c>
      <c r="AD158" s="44" t="s">
        <v>320</v>
      </c>
      <c r="AE158" s="44" t="s">
        <v>5186</v>
      </c>
      <c r="AF158" s="43">
        <v>102</v>
      </c>
      <c r="AG158" s="34" t="s">
        <v>628</v>
      </c>
      <c r="AH158" s="34" t="s">
        <v>627</v>
      </c>
      <c r="AI158" s="43" t="s">
        <v>629</v>
      </c>
      <c r="AJ158" s="44" t="s">
        <v>630</v>
      </c>
      <c r="AK158" s="261">
        <v>4700224</v>
      </c>
      <c r="AL158" s="44" t="s">
        <v>270</v>
      </c>
      <c r="AM158" s="44" t="s">
        <v>634</v>
      </c>
      <c r="AN158" s="262">
        <v>253469750</v>
      </c>
      <c r="AO158" s="34"/>
      <c r="AP158" s="34"/>
      <c r="AQ158" s="34"/>
      <c r="AR158" s="34"/>
      <c r="AS158" s="34"/>
      <c r="AT158" s="44" t="s">
        <v>326</v>
      </c>
      <c r="AU158" s="44"/>
      <c r="AV158" s="477" t="str">
        <f t="array" ref="AV158">_xlfn.IFS(
LEFT(Tabelas!$AI158,1)="N","DN",
LEFT(Tabelas!$AI158,1)="C","DC",
LEFT(Tabelas!$AI158,1)="L","DL",
LEFT(Tabelas!$AI158,1)="A","DA",
LEFT(Tabelas!$AI158,1)="G","DG")</f>
        <v>DN</v>
      </c>
      <c r="AW158" s="34"/>
      <c r="AX158" s="34"/>
      <c r="AY158" s="34"/>
      <c r="AZ158" s="34"/>
      <c r="BA158" s="34"/>
      <c r="BB158" s="34"/>
      <c r="BC158" s="34"/>
      <c r="BD158" s="44">
        <v>31308</v>
      </c>
      <c r="BE158" s="34" t="s">
        <v>1284</v>
      </c>
      <c r="BF158" s="43" t="s">
        <v>1223</v>
      </c>
      <c r="BG158" s="34" t="s">
        <v>413</v>
      </c>
      <c r="BH158" s="34" t="s">
        <v>270</v>
      </c>
      <c r="BI158" s="34" t="s">
        <v>1284</v>
      </c>
      <c r="BJ158" s="44" t="s">
        <v>320</v>
      </c>
      <c r="BK158" s="44" t="s">
        <v>5186</v>
      </c>
      <c r="BL158" s="34"/>
      <c r="BM158" s="34"/>
      <c r="BN158" s="34"/>
      <c r="BO158" s="20"/>
      <c r="BP158" s="20"/>
      <c r="BQ158" s="20"/>
      <c r="BR158" s="20"/>
      <c r="BS158" s="27"/>
      <c r="BT158" s="20"/>
      <c r="BU158" s="20"/>
      <c r="BV158" s="20"/>
      <c r="BW158" s="20"/>
      <c r="BX158" s="20"/>
      <c r="BY158" s="20"/>
      <c r="BZ158" s="20"/>
      <c r="CA158" s="20"/>
      <c r="CB158" s="20"/>
      <c r="CC158" s="27"/>
      <c r="CD158" s="20"/>
      <c r="CE158" s="20"/>
      <c r="CF158" s="28"/>
      <c r="CG158" s="28"/>
      <c r="CH158" s="28"/>
      <c r="CI158" s="28"/>
      <c r="CJ158" s="28"/>
      <c r="CK158" s="28"/>
      <c r="CL158" s="28"/>
      <c r="CM158" s="28"/>
      <c r="CN158" s="28"/>
      <c r="CO158" s="28"/>
      <c r="CP158" s="28"/>
      <c r="CQ158" s="28"/>
      <c r="CR158" s="28"/>
      <c r="CS158" s="28"/>
      <c r="CT158" s="28"/>
      <c r="CU158" s="28"/>
      <c r="CV158" s="28"/>
      <c r="CW158" s="28"/>
      <c r="CX158" s="20"/>
      <c r="CY158" s="519" t="s">
        <v>5843</v>
      </c>
      <c r="CZ158" s="520" t="s">
        <v>5844</v>
      </c>
      <c r="DA158" s="595" t="str">
        <f t="shared" si="9"/>
        <v>15112 - FABRICAÇÃO DE COURO RECONSTITUÍDO</v>
      </c>
      <c r="EN158" s="572">
        <v>6378</v>
      </c>
      <c r="EO158" s="561" t="s">
        <v>5845</v>
      </c>
      <c r="EP158" s="561" t="s">
        <v>320</v>
      </c>
      <c r="EQ158" s="576">
        <v>103</v>
      </c>
      <c r="ER158" s="561" t="s">
        <v>938</v>
      </c>
      <c r="ES158" s="568" t="s">
        <v>5846</v>
      </c>
      <c r="EW158" s="90" t="s">
        <v>487</v>
      </c>
      <c r="EX158" s="82" t="s">
        <v>5847</v>
      </c>
      <c r="EY158" s="80"/>
      <c r="EZ158" s="82"/>
      <c r="FA158" s="85" t="s">
        <v>574</v>
      </c>
    </row>
    <row r="159" spans="11:157">
      <c r="K159" s="236" t="s">
        <v>5848</v>
      </c>
      <c r="P159" s="488">
        <f>P158+7</f>
        <v>45194</v>
      </c>
      <c r="Q159" s="481">
        <f t="shared" si="6"/>
        <v>39</v>
      </c>
      <c r="R159" s="489">
        <v>43937</v>
      </c>
      <c r="S159" s="501"/>
      <c r="T159" s="497"/>
      <c r="U159" s="498"/>
      <c r="V159" s="43">
        <v>102</v>
      </c>
      <c r="W159" s="34" t="s">
        <v>628</v>
      </c>
      <c r="X159" s="44">
        <v>31309</v>
      </c>
      <c r="Y159" s="34" t="s">
        <v>1560</v>
      </c>
      <c r="Z159" s="43" t="s">
        <v>1223</v>
      </c>
      <c r="AA159" s="34" t="s">
        <v>413</v>
      </c>
      <c r="AB159" s="34" t="s">
        <v>270</v>
      </c>
      <c r="AC159" s="34" t="s">
        <v>1560</v>
      </c>
      <c r="AD159" s="44" t="s">
        <v>320</v>
      </c>
      <c r="AE159" s="44" t="s">
        <v>5186</v>
      </c>
      <c r="AF159" s="43">
        <v>102</v>
      </c>
      <c r="AG159" s="34" t="s">
        <v>628</v>
      </c>
      <c r="AH159" s="34" t="s">
        <v>627</v>
      </c>
      <c r="AI159" s="43" t="s">
        <v>629</v>
      </c>
      <c r="AJ159" s="44" t="s">
        <v>630</v>
      </c>
      <c r="AK159" s="261">
        <v>4700224</v>
      </c>
      <c r="AL159" s="44" t="s">
        <v>270</v>
      </c>
      <c r="AM159" s="44" t="s">
        <v>634</v>
      </c>
      <c r="AN159" s="262">
        <v>253469750</v>
      </c>
      <c r="AO159" s="34"/>
      <c r="AP159" s="34"/>
      <c r="AQ159" s="34"/>
      <c r="AR159" s="34"/>
      <c r="AS159" s="34"/>
      <c r="AT159" s="44" t="s">
        <v>326</v>
      </c>
      <c r="AU159" s="44"/>
      <c r="AV159" s="477" t="str">
        <f t="array" ref="AV159">_xlfn.IFS(
LEFT(Tabelas!$AI159,1)="N","DN",
LEFT(Tabelas!$AI159,1)="C","DC",
LEFT(Tabelas!$AI159,1)="L","DL",
LEFT(Tabelas!$AI159,1)="A","DA",
LEFT(Tabelas!$AI159,1)="G","DG")</f>
        <v>DN</v>
      </c>
      <c r="AW159" s="34"/>
      <c r="AX159" s="34"/>
      <c r="AY159" s="34"/>
      <c r="AZ159" s="34"/>
      <c r="BA159" s="34"/>
      <c r="BB159" s="34"/>
      <c r="BC159" s="34"/>
      <c r="BD159" s="44">
        <v>31309</v>
      </c>
      <c r="BE159" s="34" t="s">
        <v>1560</v>
      </c>
      <c r="BF159" s="43" t="s">
        <v>1223</v>
      </c>
      <c r="BG159" s="34" t="s">
        <v>413</v>
      </c>
      <c r="BH159" s="34" t="s">
        <v>270</v>
      </c>
      <c r="BI159" s="34" t="s">
        <v>1560</v>
      </c>
      <c r="BJ159" s="44" t="s">
        <v>320</v>
      </c>
      <c r="BK159" s="44" t="s">
        <v>5186</v>
      </c>
      <c r="BL159" s="34"/>
      <c r="BM159" s="34"/>
      <c r="BN159" s="34"/>
      <c r="BO159" s="20"/>
      <c r="BP159" s="20"/>
      <c r="BQ159" s="20"/>
      <c r="BR159" s="20"/>
      <c r="BS159" s="27"/>
      <c r="BT159" s="20"/>
      <c r="BU159" s="20"/>
      <c r="BV159" s="20"/>
      <c r="BW159" s="20"/>
      <c r="BX159" s="20"/>
      <c r="BY159" s="20"/>
      <c r="BZ159" s="20"/>
      <c r="CA159" s="20"/>
      <c r="CB159" s="20"/>
      <c r="CC159" s="27"/>
      <c r="CD159" s="20"/>
      <c r="CE159" s="20"/>
      <c r="CF159" s="28"/>
      <c r="CG159" s="28"/>
      <c r="CH159" s="28"/>
      <c r="CI159" s="28"/>
      <c r="CJ159" s="28"/>
      <c r="CK159" s="28"/>
      <c r="CL159" s="28"/>
      <c r="CM159" s="28"/>
      <c r="CN159" s="28"/>
      <c r="CO159" s="28"/>
      <c r="CP159" s="28"/>
      <c r="CQ159" s="28"/>
      <c r="CR159" s="28"/>
      <c r="CS159" s="28"/>
      <c r="CT159" s="28"/>
      <c r="CU159" s="28"/>
      <c r="CV159" s="28"/>
      <c r="CW159" s="28"/>
      <c r="CX159" s="20"/>
      <c r="CY159" s="519" t="s">
        <v>5849</v>
      </c>
      <c r="CZ159" s="520" t="s">
        <v>5850</v>
      </c>
      <c r="DA159" s="595" t="str">
        <f t="shared" si="9"/>
        <v>15113 - CURTIMENTA E ACABAMENTO DE PELES COM PELO</v>
      </c>
      <c r="EN159" s="572">
        <v>6424</v>
      </c>
      <c r="EO159" s="561" t="s">
        <v>5851</v>
      </c>
      <c r="EP159" s="561" t="s">
        <v>320</v>
      </c>
      <c r="EQ159" s="576">
        <v>103</v>
      </c>
      <c r="ER159" s="561" t="s">
        <v>938</v>
      </c>
      <c r="ES159" s="568" t="s">
        <v>5852</v>
      </c>
      <c r="EW159" s="90" t="s">
        <v>488</v>
      </c>
      <c r="EX159" s="82" t="s">
        <v>5853</v>
      </c>
      <c r="EY159" s="80"/>
      <c r="EZ159" s="82"/>
      <c r="FA159" s="85" t="s">
        <v>397</v>
      </c>
    </row>
    <row r="160" spans="11:157" ht="15">
      <c r="K160" s="236" t="s">
        <v>5854</v>
      </c>
      <c r="P160" s="494">
        <f t="shared" ref="P160:P223" si="10">P159+7</f>
        <v>45201</v>
      </c>
      <c r="Q160" s="483">
        <f t="shared" si="6"/>
        <v>40</v>
      </c>
      <c r="R160" s="489">
        <v>43938</v>
      </c>
      <c r="S160" s="501"/>
      <c r="T160" s="497"/>
      <c r="U160" s="498"/>
      <c r="V160" s="43">
        <v>102</v>
      </c>
      <c r="W160" s="34" t="s">
        <v>628</v>
      </c>
      <c r="X160" s="44">
        <v>31311</v>
      </c>
      <c r="Y160" s="34" t="s">
        <v>1832</v>
      </c>
      <c r="Z160" s="43" t="s">
        <v>1223</v>
      </c>
      <c r="AA160" s="34" t="s">
        <v>413</v>
      </c>
      <c r="AB160" s="34" t="s">
        <v>270</v>
      </c>
      <c r="AC160" s="34" t="s">
        <v>1832</v>
      </c>
      <c r="AD160" s="44" t="s">
        <v>320</v>
      </c>
      <c r="AE160" s="44" t="s">
        <v>5186</v>
      </c>
      <c r="AF160" s="43">
        <v>102</v>
      </c>
      <c r="AG160" s="34" t="s">
        <v>628</v>
      </c>
      <c r="AH160" s="34" t="s">
        <v>627</v>
      </c>
      <c r="AI160" s="43" t="s">
        <v>629</v>
      </c>
      <c r="AJ160" s="44" t="s">
        <v>630</v>
      </c>
      <c r="AK160" s="261">
        <v>4700224</v>
      </c>
      <c r="AL160" s="44" t="s">
        <v>270</v>
      </c>
      <c r="AM160" s="44" t="s">
        <v>634</v>
      </c>
      <c r="AN160" s="262">
        <v>253469750</v>
      </c>
      <c r="AO160" s="34"/>
      <c r="AP160" s="34"/>
      <c r="AQ160" s="34"/>
      <c r="AR160" s="34"/>
      <c r="AS160" s="34"/>
      <c r="AT160" s="44" t="s">
        <v>326</v>
      </c>
      <c r="AU160" s="44"/>
      <c r="AV160" s="477" t="str">
        <f t="array" ref="AV160">_xlfn.IFS(
LEFT(Tabelas!$AI160,1)="N","DN",
LEFT(Tabelas!$AI160,1)="C","DC",
LEFT(Tabelas!$AI160,1)="L","DL",
LEFT(Tabelas!$AI160,1)="A","DA",
LEFT(Tabelas!$AI160,1)="G","DG")</f>
        <v>DN</v>
      </c>
      <c r="AW160" s="34"/>
      <c r="AX160" s="34"/>
      <c r="AY160" s="34"/>
      <c r="AZ160" s="34"/>
      <c r="BA160" s="34"/>
      <c r="BB160" s="34"/>
      <c r="BC160" s="34"/>
      <c r="BD160" s="44">
        <v>31311</v>
      </c>
      <c r="BE160" s="34" t="s">
        <v>1832</v>
      </c>
      <c r="BF160" s="43" t="s">
        <v>1223</v>
      </c>
      <c r="BG160" s="34" t="s">
        <v>413</v>
      </c>
      <c r="BH160" s="34" t="s">
        <v>270</v>
      </c>
      <c r="BI160" s="34" t="s">
        <v>1832</v>
      </c>
      <c r="BJ160" s="44" t="s">
        <v>320</v>
      </c>
      <c r="BK160" s="44" t="s">
        <v>5186</v>
      </c>
      <c r="BL160" s="34"/>
      <c r="BM160" s="34"/>
      <c r="BN160" s="34"/>
      <c r="BO160" s="20"/>
      <c r="BP160" s="20"/>
      <c r="BQ160" s="20"/>
      <c r="BR160" s="20"/>
      <c r="BS160" s="27"/>
      <c r="BT160" s="20"/>
      <c r="BU160" s="20"/>
      <c r="BV160" s="20"/>
      <c r="BW160" s="20"/>
      <c r="BX160" s="20"/>
      <c r="BY160" s="20"/>
      <c r="BZ160" s="20"/>
      <c r="CA160" s="20"/>
      <c r="CB160" s="20"/>
      <c r="CC160" s="27"/>
      <c r="CD160" s="20"/>
      <c r="CE160" s="20"/>
      <c r="CF160" s="28"/>
      <c r="CG160" s="28"/>
      <c r="CH160" s="28"/>
      <c r="CI160" s="28"/>
      <c r="CJ160" s="28"/>
      <c r="CK160" s="28"/>
      <c r="CL160" s="28"/>
      <c r="CM160" s="28"/>
      <c r="CN160" s="28"/>
      <c r="CO160" s="28"/>
      <c r="CP160" s="28"/>
      <c r="CQ160" s="28"/>
      <c r="CR160" s="28"/>
      <c r="CS160" s="28"/>
      <c r="CT160" s="28"/>
      <c r="CU160" s="28"/>
      <c r="CV160" s="28"/>
      <c r="CW160" s="28"/>
      <c r="CX160" s="20"/>
      <c r="CY160" s="519" t="s">
        <v>5855</v>
      </c>
      <c r="CZ160" s="520" t="s">
        <v>5856</v>
      </c>
      <c r="DA160" s="595" t="str">
        <f t="shared" si="9"/>
        <v>15120 - FABRICAÇÃO DE ARTIGOS DE VIAGEM, MARROQUINARIA, ARREIOS E SELAS DE QUALQUER MATERIAL</v>
      </c>
      <c r="EN160" s="571">
        <v>6432</v>
      </c>
      <c r="EO160" s="560" t="s">
        <v>5857</v>
      </c>
      <c r="EP160" s="560" t="s">
        <v>320</v>
      </c>
      <c r="EQ160" s="580">
        <v>103</v>
      </c>
      <c r="ER160" s="560" t="s">
        <v>938</v>
      </c>
      <c r="ES160" s="567" t="s">
        <v>5858</v>
      </c>
      <c r="EW160" s="90" t="s">
        <v>489</v>
      </c>
      <c r="EX160" s="82" t="s">
        <v>5859</v>
      </c>
      <c r="EY160" s="80"/>
      <c r="EZ160" s="82"/>
      <c r="FA160" s="85" t="s">
        <v>583</v>
      </c>
    </row>
    <row r="161" spans="11:157">
      <c r="K161" s="236" t="s">
        <v>5860</v>
      </c>
      <c r="P161" s="488">
        <f t="shared" si="10"/>
        <v>45208</v>
      </c>
      <c r="Q161" s="481">
        <f t="shared" si="6"/>
        <v>41</v>
      </c>
      <c r="R161" s="489">
        <v>43939</v>
      </c>
      <c r="S161" s="501"/>
      <c r="T161" s="497"/>
      <c r="U161" s="498"/>
      <c r="V161" s="43">
        <v>102</v>
      </c>
      <c r="W161" s="34" t="s">
        <v>628</v>
      </c>
      <c r="X161" s="44">
        <v>31313</v>
      </c>
      <c r="Y161" s="34" t="s">
        <v>2070</v>
      </c>
      <c r="Z161" s="43" t="s">
        <v>1223</v>
      </c>
      <c r="AA161" s="34" t="s">
        <v>413</v>
      </c>
      <c r="AB161" s="34" t="s">
        <v>270</v>
      </c>
      <c r="AC161" s="34" t="s">
        <v>2070</v>
      </c>
      <c r="AD161" s="44" t="s">
        <v>320</v>
      </c>
      <c r="AE161" s="44" t="s">
        <v>5186</v>
      </c>
      <c r="AF161" s="43">
        <v>102</v>
      </c>
      <c r="AG161" s="34" t="s">
        <v>628</v>
      </c>
      <c r="AH161" s="34" t="s">
        <v>627</v>
      </c>
      <c r="AI161" s="43" t="s">
        <v>629</v>
      </c>
      <c r="AJ161" s="44" t="s">
        <v>630</v>
      </c>
      <c r="AK161" s="261">
        <v>4700224</v>
      </c>
      <c r="AL161" s="44" t="s">
        <v>270</v>
      </c>
      <c r="AM161" s="44" t="s">
        <v>634</v>
      </c>
      <c r="AN161" s="262">
        <v>253469750</v>
      </c>
      <c r="AO161" s="34"/>
      <c r="AP161" s="34"/>
      <c r="AQ161" s="34"/>
      <c r="AR161" s="34"/>
      <c r="AS161" s="34"/>
      <c r="AT161" s="44" t="s">
        <v>326</v>
      </c>
      <c r="AU161" s="44"/>
      <c r="AV161" s="477" t="str">
        <f t="array" ref="AV161">_xlfn.IFS(
LEFT(Tabelas!$AI161,1)="N","DN",
LEFT(Tabelas!$AI161,1)="C","DC",
LEFT(Tabelas!$AI161,1)="L","DL",
LEFT(Tabelas!$AI161,1)="A","DA",
LEFT(Tabelas!$AI161,1)="G","DG")</f>
        <v>DN</v>
      </c>
      <c r="AW161" s="34"/>
      <c r="AX161" s="34"/>
      <c r="AY161" s="34"/>
      <c r="AZ161" s="34"/>
      <c r="BA161" s="34"/>
      <c r="BB161" s="34"/>
      <c r="BC161" s="34"/>
      <c r="BD161" s="44">
        <v>31313</v>
      </c>
      <c r="BE161" s="34" t="s">
        <v>2070</v>
      </c>
      <c r="BF161" s="43" t="s">
        <v>1223</v>
      </c>
      <c r="BG161" s="34" t="s">
        <v>413</v>
      </c>
      <c r="BH161" s="34" t="s">
        <v>270</v>
      </c>
      <c r="BI161" s="34" t="s">
        <v>2070</v>
      </c>
      <c r="BJ161" s="44" t="s">
        <v>320</v>
      </c>
      <c r="BK161" s="44" t="s">
        <v>5186</v>
      </c>
      <c r="BL161" s="34"/>
      <c r="BM161" s="34"/>
      <c r="BN161" s="34"/>
      <c r="BO161" s="20"/>
      <c r="BP161" s="20"/>
      <c r="BQ161" s="20"/>
      <c r="BR161" s="20"/>
      <c r="BS161" s="27"/>
      <c r="BT161" s="20"/>
      <c r="BU161" s="20"/>
      <c r="BV161" s="20"/>
      <c r="BW161" s="20"/>
      <c r="BX161" s="20"/>
      <c r="BY161" s="20"/>
      <c r="BZ161" s="20"/>
      <c r="CA161" s="20"/>
      <c r="CB161" s="20"/>
      <c r="CC161" s="27"/>
      <c r="CD161" s="20"/>
      <c r="CE161" s="20"/>
      <c r="CF161" s="28"/>
      <c r="CG161" s="28"/>
      <c r="CH161" s="28"/>
      <c r="CI161" s="28"/>
      <c r="CJ161" s="28"/>
      <c r="CK161" s="28"/>
      <c r="CL161" s="28"/>
      <c r="CM161" s="28"/>
      <c r="CN161" s="28"/>
      <c r="CO161" s="28"/>
      <c r="CP161" s="28"/>
      <c r="CQ161" s="28"/>
      <c r="CR161" s="28"/>
      <c r="CS161" s="28"/>
      <c r="CT161" s="28"/>
      <c r="CU161" s="28"/>
      <c r="CV161" s="28"/>
      <c r="CW161" s="28"/>
      <c r="CX161" s="20"/>
      <c r="CY161" s="519" t="s">
        <v>5861</v>
      </c>
      <c r="CZ161" s="520" t="s">
        <v>5862</v>
      </c>
      <c r="DA161" s="595" t="str">
        <f t="shared" si="9"/>
        <v>15201 - FABRICAÇÃO DE CALÇADO</v>
      </c>
      <c r="EN161" s="572">
        <v>6467</v>
      </c>
      <c r="EO161" s="561" t="s">
        <v>5863</v>
      </c>
      <c r="EP161" s="561" t="s">
        <v>320</v>
      </c>
      <c r="EQ161" s="576">
        <v>102</v>
      </c>
      <c r="ER161" s="561" t="s">
        <v>628</v>
      </c>
      <c r="ES161" s="568" t="s">
        <v>5864</v>
      </c>
      <c r="EW161" s="90" t="s">
        <v>490</v>
      </c>
      <c r="EX161" s="82" t="s">
        <v>5865</v>
      </c>
      <c r="EY161" s="80"/>
      <c r="EZ161" s="82"/>
      <c r="FA161" s="85" t="s">
        <v>439</v>
      </c>
    </row>
    <row r="162" spans="11:157">
      <c r="K162" s="236" t="s">
        <v>5866</v>
      </c>
      <c r="P162" s="488">
        <f t="shared" si="10"/>
        <v>45215</v>
      </c>
      <c r="Q162" s="481">
        <f t="shared" si="6"/>
        <v>42</v>
      </c>
      <c r="R162" s="489">
        <v>43940</v>
      </c>
      <c r="S162" s="501"/>
      <c r="T162" s="497"/>
      <c r="U162" s="498"/>
      <c r="V162" s="43">
        <v>102</v>
      </c>
      <c r="W162" s="34" t="s">
        <v>628</v>
      </c>
      <c r="X162" s="44">
        <v>31316</v>
      </c>
      <c r="Y162" s="34" t="s">
        <v>2272</v>
      </c>
      <c r="Z162" s="43" t="s">
        <v>1223</v>
      </c>
      <c r="AA162" s="34" t="s">
        <v>413</v>
      </c>
      <c r="AB162" s="34" t="s">
        <v>270</v>
      </c>
      <c r="AC162" s="34" t="s">
        <v>2272</v>
      </c>
      <c r="AD162" s="44" t="s">
        <v>320</v>
      </c>
      <c r="AE162" s="44" t="s">
        <v>5186</v>
      </c>
      <c r="AF162" s="43">
        <v>102</v>
      </c>
      <c r="AG162" s="34" t="s">
        <v>628</v>
      </c>
      <c r="AH162" s="34" t="s">
        <v>627</v>
      </c>
      <c r="AI162" s="43" t="s">
        <v>629</v>
      </c>
      <c r="AJ162" s="44" t="s">
        <v>630</v>
      </c>
      <c r="AK162" s="261">
        <v>4700224</v>
      </c>
      <c r="AL162" s="44" t="s">
        <v>270</v>
      </c>
      <c r="AM162" s="44" t="s">
        <v>634</v>
      </c>
      <c r="AN162" s="262">
        <v>253469750</v>
      </c>
      <c r="AO162" s="34"/>
      <c r="AP162" s="34"/>
      <c r="AQ162" s="34"/>
      <c r="AR162" s="34"/>
      <c r="AS162" s="34"/>
      <c r="AT162" s="44" t="s">
        <v>326</v>
      </c>
      <c r="AU162" s="44"/>
      <c r="AV162" s="477" t="str">
        <f t="array" ref="AV162">_xlfn.IFS(
LEFT(Tabelas!$AI162,1)="N","DN",
LEFT(Tabelas!$AI162,1)="C","DC",
LEFT(Tabelas!$AI162,1)="L","DL",
LEFT(Tabelas!$AI162,1)="A","DA",
LEFT(Tabelas!$AI162,1)="G","DG")</f>
        <v>DN</v>
      </c>
      <c r="AW162" s="34"/>
      <c r="AX162" s="34"/>
      <c r="AY162" s="34"/>
      <c r="AZ162" s="34"/>
      <c r="BA162" s="34"/>
      <c r="BB162" s="34"/>
      <c r="BC162" s="34"/>
      <c r="BD162" s="44">
        <v>31316</v>
      </c>
      <c r="BE162" s="34" t="s">
        <v>2272</v>
      </c>
      <c r="BF162" s="43" t="s">
        <v>1223</v>
      </c>
      <c r="BG162" s="34" t="s">
        <v>413</v>
      </c>
      <c r="BH162" s="34" t="s">
        <v>270</v>
      </c>
      <c r="BI162" s="34" t="s">
        <v>2272</v>
      </c>
      <c r="BJ162" s="44" t="s">
        <v>320</v>
      </c>
      <c r="BK162" s="44" t="s">
        <v>5186</v>
      </c>
      <c r="BL162" s="34"/>
      <c r="BM162" s="34"/>
      <c r="BN162" s="34"/>
      <c r="BO162" s="20"/>
      <c r="BP162" s="20"/>
      <c r="BQ162" s="20"/>
      <c r="BR162" s="20"/>
      <c r="BS162" s="27"/>
      <c r="BT162" s="20"/>
      <c r="BU162" s="20"/>
      <c r="BV162" s="20"/>
      <c r="BW162" s="20"/>
      <c r="BX162" s="20"/>
      <c r="BY162" s="20"/>
      <c r="BZ162" s="20"/>
      <c r="CA162" s="20"/>
      <c r="CB162" s="20"/>
      <c r="CC162" s="27"/>
      <c r="CD162" s="20"/>
      <c r="CE162" s="20"/>
      <c r="CF162" s="28"/>
      <c r="CG162" s="28"/>
      <c r="CH162" s="28"/>
      <c r="CI162" s="28"/>
      <c r="CJ162" s="28"/>
      <c r="CK162" s="28"/>
      <c r="CL162" s="28"/>
      <c r="CM162" s="28"/>
      <c r="CN162" s="28"/>
      <c r="CO162" s="28"/>
      <c r="CP162" s="28"/>
      <c r="CQ162" s="28"/>
      <c r="CR162" s="28"/>
      <c r="CS162" s="28"/>
      <c r="CT162" s="28"/>
      <c r="CU162" s="28"/>
      <c r="CV162" s="28"/>
      <c r="CW162" s="28"/>
      <c r="CX162" s="20"/>
      <c r="CY162" s="519" t="s">
        <v>5867</v>
      </c>
      <c r="CZ162" s="520" t="s">
        <v>5868</v>
      </c>
      <c r="DA162" s="595" t="str">
        <f t="shared" si="9"/>
        <v>15202 - FABRICAÇÃO DE COMPONENTES PARA CALÇADO</v>
      </c>
      <c r="EN162" s="571">
        <v>6483</v>
      </c>
      <c r="EO162" s="560" t="s">
        <v>5869</v>
      </c>
      <c r="EP162" s="560" t="s">
        <v>320</v>
      </c>
      <c r="EQ162" s="580">
        <v>126</v>
      </c>
      <c r="ER162" s="560" t="s">
        <v>3720</v>
      </c>
      <c r="ES162" s="567" t="s">
        <v>5870</v>
      </c>
      <c r="EW162" s="90" t="s">
        <v>491</v>
      </c>
      <c r="EX162" s="82" t="s">
        <v>5871</v>
      </c>
      <c r="EY162" s="80"/>
      <c r="EZ162" s="82"/>
      <c r="FA162" s="85" t="s">
        <v>440</v>
      </c>
    </row>
    <row r="163" spans="11:157">
      <c r="K163" s="236" t="s">
        <v>5872</v>
      </c>
      <c r="P163" s="488">
        <f t="shared" si="10"/>
        <v>45222</v>
      </c>
      <c r="Q163" s="481">
        <f t="shared" si="6"/>
        <v>43</v>
      </c>
      <c r="R163" s="489">
        <v>43941</v>
      </c>
      <c r="S163" s="501"/>
      <c r="T163" s="497"/>
      <c r="U163" s="498"/>
      <c r="V163" s="43">
        <v>102</v>
      </c>
      <c r="W163" s="34" t="s">
        <v>628</v>
      </c>
      <c r="X163" s="44">
        <v>31317</v>
      </c>
      <c r="Y163" s="34" t="s">
        <v>2452</v>
      </c>
      <c r="Z163" s="43" t="s">
        <v>1223</v>
      </c>
      <c r="AA163" s="34" t="s">
        <v>413</v>
      </c>
      <c r="AB163" s="34" t="s">
        <v>270</v>
      </c>
      <c r="AC163" s="34" t="s">
        <v>2452</v>
      </c>
      <c r="AD163" s="44" t="s">
        <v>320</v>
      </c>
      <c r="AE163" s="44" t="s">
        <v>5186</v>
      </c>
      <c r="AF163" s="43">
        <v>102</v>
      </c>
      <c r="AG163" s="34" t="s">
        <v>628</v>
      </c>
      <c r="AH163" s="34" t="s">
        <v>627</v>
      </c>
      <c r="AI163" s="43" t="s">
        <v>629</v>
      </c>
      <c r="AJ163" s="44" t="s">
        <v>630</v>
      </c>
      <c r="AK163" s="261">
        <v>4700224</v>
      </c>
      <c r="AL163" s="44" t="s">
        <v>270</v>
      </c>
      <c r="AM163" s="44" t="s">
        <v>634</v>
      </c>
      <c r="AN163" s="262">
        <v>253469750</v>
      </c>
      <c r="AO163" s="34"/>
      <c r="AP163" s="34"/>
      <c r="AQ163" s="34"/>
      <c r="AR163" s="34"/>
      <c r="AS163" s="34"/>
      <c r="AT163" s="44" t="s">
        <v>326</v>
      </c>
      <c r="AU163" s="44"/>
      <c r="AV163" s="477" t="str">
        <f t="array" ref="AV163">_xlfn.IFS(
LEFT(Tabelas!$AI163,1)="N","DN",
LEFT(Tabelas!$AI163,1)="C","DC",
LEFT(Tabelas!$AI163,1)="L","DL",
LEFT(Tabelas!$AI163,1)="A","DA",
LEFT(Tabelas!$AI163,1)="G","DG")</f>
        <v>DN</v>
      </c>
      <c r="AW163" s="34"/>
      <c r="AX163" s="34"/>
      <c r="AY163" s="34"/>
      <c r="AZ163" s="34"/>
      <c r="BA163" s="34"/>
      <c r="BB163" s="34"/>
      <c r="BC163" s="34"/>
      <c r="BD163" s="44">
        <v>31317</v>
      </c>
      <c r="BE163" s="34" t="s">
        <v>2452</v>
      </c>
      <c r="BF163" s="43" t="s">
        <v>1223</v>
      </c>
      <c r="BG163" s="34" t="s">
        <v>413</v>
      </c>
      <c r="BH163" s="34" t="s">
        <v>270</v>
      </c>
      <c r="BI163" s="34" t="s">
        <v>2452</v>
      </c>
      <c r="BJ163" s="44" t="s">
        <v>320</v>
      </c>
      <c r="BK163" s="44" t="s">
        <v>5186</v>
      </c>
      <c r="BL163" s="34"/>
      <c r="BM163" s="34"/>
      <c r="BN163" s="34"/>
      <c r="BO163" s="20"/>
      <c r="BP163" s="20"/>
      <c r="BQ163" s="20"/>
      <c r="BR163" s="20"/>
      <c r="BS163" s="27"/>
      <c r="BT163" s="20"/>
      <c r="BU163" s="20"/>
      <c r="BV163" s="20"/>
      <c r="BW163" s="20"/>
      <c r="BX163" s="20"/>
      <c r="BY163" s="20"/>
      <c r="BZ163" s="20"/>
      <c r="CA163" s="20"/>
      <c r="CB163" s="20"/>
      <c r="CC163" s="27"/>
      <c r="CD163" s="20"/>
      <c r="CE163" s="20"/>
      <c r="CF163" s="28"/>
      <c r="CG163" s="28"/>
      <c r="CH163" s="28"/>
      <c r="CI163" s="28"/>
      <c r="CJ163" s="28"/>
      <c r="CK163" s="28"/>
      <c r="CL163" s="28"/>
      <c r="CM163" s="28"/>
      <c r="CN163" s="28"/>
      <c r="CO163" s="28"/>
      <c r="CP163" s="28"/>
      <c r="CQ163" s="28"/>
      <c r="CR163" s="28"/>
      <c r="CS163" s="28"/>
      <c r="CT163" s="28"/>
      <c r="CU163" s="28"/>
      <c r="CV163" s="28"/>
      <c r="CW163" s="28"/>
      <c r="CX163" s="20"/>
      <c r="CY163" s="519" t="s">
        <v>5873</v>
      </c>
      <c r="CZ163" s="520" t="s">
        <v>5874</v>
      </c>
      <c r="DA163" s="595" t="str">
        <f t="shared" si="9"/>
        <v>16110 - SERRAÇÃO E APLAINAMENTO DA MADEIRA.</v>
      </c>
      <c r="EN163" s="572">
        <v>6491</v>
      </c>
      <c r="EO163" s="561" t="s">
        <v>5875</v>
      </c>
      <c r="EP163" s="561" t="s">
        <v>320</v>
      </c>
      <c r="EQ163" s="576">
        <v>126</v>
      </c>
      <c r="ER163" s="561" t="s">
        <v>3720</v>
      </c>
      <c r="ES163" s="568" t="s">
        <v>5876</v>
      </c>
      <c r="EW163" s="90" t="s">
        <v>492</v>
      </c>
      <c r="EX163" s="82" t="s">
        <v>5877</v>
      </c>
      <c r="EY163" s="80"/>
      <c r="EZ163" s="82"/>
      <c r="FA163" s="85" t="s">
        <v>419</v>
      </c>
    </row>
    <row r="164" spans="11:157">
      <c r="K164" s="236" t="s">
        <v>5878</v>
      </c>
      <c r="P164" s="488">
        <f t="shared" si="10"/>
        <v>45229</v>
      </c>
      <c r="Q164" s="481">
        <f t="shared" si="6"/>
        <v>44</v>
      </c>
      <c r="R164" s="489">
        <v>43942</v>
      </c>
      <c r="S164" s="501"/>
      <c r="T164" s="497"/>
      <c r="U164" s="498"/>
      <c r="V164" s="43">
        <v>102</v>
      </c>
      <c r="W164" s="34" t="s">
        <v>628</v>
      </c>
      <c r="X164" s="44">
        <v>31323</v>
      </c>
      <c r="Y164" s="34" t="s">
        <v>2617</v>
      </c>
      <c r="Z164" s="43" t="s">
        <v>1223</v>
      </c>
      <c r="AA164" s="34" t="s">
        <v>413</v>
      </c>
      <c r="AB164" s="34" t="s">
        <v>270</v>
      </c>
      <c r="AC164" s="34" t="s">
        <v>2617</v>
      </c>
      <c r="AD164" s="44" t="s">
        <v>320</v>
      </c>
      <c r="AE164" s="44" t="s">
        <v>5186</v>
      </c>
      <c r="AF164" s="43">
        <v>102</v>
      </c>
      <c r="AG164" s="34" t="s">
        <v>628</v>
      </c>
      <c r="AH164" s="34" t="s">
        <v>627</v>
      </c>
      <c r="AI164" s="43" t="s">
        <v>629</v>
      </c>
      <c r="AJ164" s="44" t="s">
        <v>630</v>
      </c>
      <c r="AK164" s="261">
        <v>4700224</v>
      </c>
      <c r="AL164" s="44" t="s">
        <v>270</v>
      </c>
      <c r="AM164" s="44" t="s">
        <v>634</v>
      </c>
      <c r="AN164" s="262">
        <v>253469750</v>
      </c>
      <c r="AO164" s="34"/>
      <c r="AP164" s="34"/>
      <c r="AQ164" s="34"/>
      <c r="AR164" s="34"/>
      <c r="AS164" s="34"/>
      <c r="AT164" s="44" t="s">
        <v>326</v>
      </c>
      <c r="AU164" s="44"/>
      <c r="AV164" s="477" t="str">
        <f t="array" ref="AV164">_xlfn.IFS(
LEFT(Tabelas!$AI164,1)="N","DN",
LEFT(Tabelas!$AI164,1)="C","DC",
LEFT(Tabelas!$AI164,1)="L","DL",
LEFT(Tabelas!$AI164,1)="A","DA",
LEFT(Tabelas!$AI164,1)="G","DG")</f>
        <v>DN</v>
      </c>
      <c r="AW164" s="34"/>
      <c r="AX164" s="34"/>
      <c r="AY164" s="34"/>
      <c r="AZ164" s="34"/>
      <c r="BA164" s="34"/>
      <c r="BB164" s="34"/>
      <c r="BC164" s="34"/>
      <c r="BD164" s="44">
        <v>31323</v>
      </c>
      <c r="BE164" s="34" t="s">
        <v>2617</v>
      </c>
      <c r="BF164" s="43" t="s">
        <v>1223</v>
      </c>
      <c r="BG164" s="34" t="s">
        <v>413</v>
      </c>
      <c r="BH164" s="34" t="s">
        <v>270</v>
      </c>
      <c r="BI164" s="34" t="s">
        <v>2617</v>
      </c>
      <c r="BJ164" s="44" t="s">
        <v>320</v>
      </c>
      <c r="BK164" s="44" t="s">
        <v>5186</v>
      </c>
      <c r="BL164" s="34"/>
      <c r="BM164" s="34"/>
      <c r="BN164" s="34"/>
      <c r="BO164" s="20"/>
      <c r="BP164" s="20"/>
      <c r="BQ164" s="20"/>
      <c r="BR164" s="20"/>
      <c r="BS164" s="27"/>
      <c r="BT164" s="20"/>
      <c r="BU164" s="20"/>
      <c r="BV164" s="20"/>
      <c r="BW164" s="20"/>
      <c r="BX164" s="20"/>
      <c r="BY164" s="20"/>
      <c r="BZ164" s="20"/>
      <c r="CA164" s="20"/>
      <c r="CB164" s="20"/>
      <c r="CC164" s="27"/>
      <c r="CD164" s="20"/>
      <c r="CE164" s="20"/>
      <c r="CF164" s="28"/>
      <c r="CG164" s="28"/>
      <c r="CH164" s="28"/>
      <c r="CI164" s="28"/>
      <c r="CJ164" s="28"/>
      <c r="CK164" s="28"/>
      <c r="CL164" s="28"/>
      <c r="CM164" s="28"/>
      <c r="CN164" s="28"/>
      <c r="CO164" s="28"/>
      <c r="CP164" s="28"/>
      <c r="CQ164" s="28"/>
      <c r="CR164" s="28"/>
      <c r="CS164" s="28"/>
      <c r="CT164" s="28"/>
      <c r="CU164" s="28"/>
      <c r="CV164" s="28"/>
      <c r="CW164" s="28"/>
      <c r="CX164" s="20"/>
      <c r="CY164" s="519" t="s">
        <v>5879</v>
      </c>
      <c r="CZ164" s="520" t="s">
        <v>5880</v>
      </c>
      <c r="DA164" s="595" t="str">
        <f t="shared" si="9"/>
        <v>16120 - PROCESSAMENTO E ACABAMENTO DA MADEIRA</v>
      </c>
      <c r="EN164" s="571">
        <v>6513</v>
      </c>
      <c r="EO164" s="560" t="s">
        <v>5881</v>
      </c>
      <c r="EP164" s="560" t="s">
        <v>320</v>
      </c>
      <c r="EQ164" s="580">
        <v>107</v>
      </c>
      <c r="ER164" s="560" t="s">
        <v>2024</v>
      </c>
      <c r="ES164" s="567" t="s">
        <v>5882</v>
      </c>
      <c r="EW164" s="90" t="s">
        <v>493</v>
      </c>
      <c r="EX164" s="82" t="s">
        <v>5883</v>
      </c>
      <c r="EY164" s="80"/>
      <c r="EZ164" s="82"/>
      <c r="FA164" s="85" t="s">
        <v>420</v>
      </c>
    </row>
    <row r="165" spans="11:157" ht="15">
      <c r="K165" s="236" t="s">
        <v>5884</v>
      </c>
      <c r="P165" s="494">
        <f t="shared" si="10"/>
        <v>45236</v>
      </c>
      <c r="Q165" s="483">
        <f t="shared" si="6"/>
        <v>45</v>
      </c>
      <c r="R165" s="489">
        <v>43943</v>
      </c>
      <c r="S165" s="501"/>
      <c r="T165" s="497"/>
      <c r="U165" s="498"/>
      <c r="V165" s="43">
        <v>102</v>
      </c>
      <c r="W165" s="34" t="s">
        <v>628</v>
      </c>
      <c r="X165" s="44">
        <v>31324</v>
      </c>
      <c r="Y165" s="34" t="s">
        <v>2762</v>
      </c>
      <c r="Z165" s="43" t="s">
        <v>1223</v>
      </c>
      <c r="AA165" s="34" t="s">
        <v>413</v>
      </c>
      <c r="AB165" s="34" t="s">
        <v>270</v>
      </c>
      <c r="AC165" s="34" t="s">
        <v>2762</v>
      </c>
      <c r="AD165" s="44" t="s">
        <v>320</v>
      </c>
      <c r="AE165" s="44" t="s">
        <v>5186</v>
      </c>
      <c r="AF165" s="43">
        <v>102</v>
      </c>
      <c r="AG165" s="34" t="s">
        <v>628</v>
      </c>
      <c r="AH165" s="34" t="s">
        <v>627</v>
      </c>
      <c r="AI165" s="43" t="s">
        <v>629</v>
      </c>
      <c r="AJ165" s="44" t="s">
        <v>630</v>
      </c>
      <c r="AK165" s="261">
        <v>4700224</v>
      </c>
      <c r="AL165" s="44" t="s">
        <v>270</v>
      </c>
      <c r="AM165" s="44" t="s">
        <v>634</v>
      </c>
      <c r="AN165" s="262">
        <v>253469750</v>
      </c>
      <c r="AO165" s="34"/>
      <c r="AP165" s="34"/>
      <c r="AQ165" s="34"/>
      <c r="AR165" s="34"/>
      <c r="AS165" s="34"/>
      <c r="AT165" s="44" t="s">
        <v>326</v>
      </c>
      <c r="AU165" s="44"/>
      <c r="AV165" s="477" t="str">
        <f t="array" ref="AV165">_xlfn.IFS(
LEFT(Tabelas!$AI165,1)="N","DN",
LEFT(Tabelas!$AI165,1)="C","DC",
LEFT(Tabelas!$AI165,1)="L","DL",
LEFT(Tabelas!$AI165,1)="A","DA",
LEFT(Tabelas!$AI165,1)="G","DG")</f>
        <v>DN</v>
      </c>
      <c r="AW165" s="34"/>
      <c r="AX165" s="34"/>
      <c r="AY165" s="34"/>
      <c r="AZ165" s="34"/>
      <c r="BA165" s="34"/>
      <c r="BB165" s="34"/>
      <c r="BC165" s="34"/>
      <c r="BD165" s="44">
        <v>31324</v>
      </c>
      <c r="BE165" s="34" t="s">
        <v>2762</v>
      </c>
      <c r="BF165" s="43" t="s">
        <v>1223</v>
      </c>
      <c r="BG165" s="34" t="s">
        <v>413</v>
      </c>
      <c r="BH165" s="34" t="s">
        <v>270</v>
      </c>
      <c r="BI165" s="34" t="s">
        <v>2762</v>
      </c>
      <c r="BJ165" s="44" t="s">
        <v>320</v>
      </c>
      <c r="BK165" s="44" t="s">
        <v>5186</v>
      </c>
      <c r="BL165" s="34"/>
      <c r="BM165" s="34"/>
      <c r="BN165" s="34"/>
      <c r="BO165" s="20"/>
      <c r="BP165" s="20"/>
      <c r="BQ165" s="20"/>
      <c r="BR165" s="20"/>
      <c r="BS165" s="27"/>
      <c r="BT165" s="20"/>
      <c r="BU165" s="20"/>
      <c r="BV165" s="20"/>
      <c r="BW165" s="20"/>
      <c r="BX165" s="20"/>
      <c r="BY165" s="20"/>
      <c r="BZ165" s="20"/>
      <c r="CA165" s="20"/>
      <c r="CB165" s="20"/>
      <c r="CC165" s="27"/>
      <c r="CD165" s="20"/>
      <c r="CE165" s="20"/>
      <c r="CF165" s="28"/>
      <c r="CG165" s="28"/>
      <c r="CH165" s="28"/>
      <c r="CI165" s="28"/>
      <c r="CJ165" s="28"/>
      <c r="CK165" s="28"/>
      <c r="CL165" s="28"/>
      <c r="CM165" s="28"/>
      <c r="CN165" s="28"/>
      <c r="CO165" s="28"/>
      <c r="CP165" s="28"/>
      <c r="CQ165" s="28"/>
      <c r="CR165" s="28"/>
      <c r="CS165" s="28"/>
      <c r="CT165" s="28"/>
      <c r="CU165" s="28"/>
      <c r="CV165" s="28"/>
      <c r="CW165" s="28"/>
      <c r="CX165" s="20"/>
      <c r="CY165" s="519" t="s">
        <v>5885</v>
      </c>
      <c r="CZ165" s="520" t="s">
        <v>5886</v>
      </c>
      <c r="DA165" s="595" t="str">
        <f t="shared" si="9"/>
        <v>16211 - FABRICAÇÃO DE PAINÉIS DE PARTÍCULAS DE MADEIRA</v>
      </c>
      <c r="EN165" s="571">
        <v>6521</v>
      </c>
      <c r="EO165" s="560" t="s">
        <v>5887</v>
      </c>
      <c r="EP165" s="560" t="s">
        <v>320</v>
      </c>
      <c r="EQ165" s="580">
        <v>107</v>
      </c>
      <c r="ER165" s="560" t="s">
        <v>2024</v>
      </c>
      <c r="ES165" s="567" t="s">
        <v>5888</v>
      </c>
      <c r="EW165" s="90" t="s">
        <v>277</v>
      </c>
      <c r="EX165" s="82" t="s">
        <v>5889</v>
      </c>
      <c r="EY165" s="80"/>
      <c r="EZ165" s="82"/>
      <c r="FA165" s="85" t="s">
        <v>421</v>
      </c>
    </row>
    <row r="166" spans="11:157">
      <c r="K166" s="236" t="s">
        <v>5890</v>
      </c>
      <c r="P166" s="488">
        <f t="shared" si="10"/>
        <v>45243</v>
      </c>
      <c r="Q166" s="481">
        <f t="shared" si="6"/>
        <v>46</v>
      </c>
      <c r="R166" s="489">
        <v>43944</v>
      </c>
      <c r="S166" s="501"/>
      <c r="T166" s="497"/>
      <c r="U166" s="498"/>
      <c r="V166" s="43">
        <v>102</v>
      </c>
      <c r="W166" s="34" t="s">
        <v>628</v>
      </c>
      <c r="X166" s="44">
        <v>31325</v>
      </c>
      <c r="Y166" s="34" t="s">
        <v>2901</v>
      </c>
      <c r="Z166" s="43" t="s">
        <v>1223</v>
      </c>
      <c r="AA166" s="34" t="s">
        <v>413</v>
      </c>
      <c r="AB166" s="34" t="s">
        <v>270</v>
      </c>
      <c r="AC166" s="34" t="s">
        <v>2901</v>
      </c>
      <c r="AD166" s="44" t="s">
        <v>320</v>
      </c>
      <c r="AE166" s="44" t="s">
        <v>5186</v>
      </c>
      <c r="AF166" s="43">
        <v>102</v>
      </c>
      <c r="AG166" s="34" t="s">
        <v>628</v>
      </c>
      <c r="AH166" s="34" t="s">
        <v>627</v>
      </c>
      <c r="AI166" s="43" t="s">
        <v>629</v>
      </c>
      <c r="AJ166" s="44" t="s">
        <v>630</v>
      </c>
      <c r="AK166" s="261">
        <v>4700224</v>
      </c>
      <c r="AL166" s="44" t="s">
        <v>270</v>
      </c>
      <c r="AM166" s="44" t="s">
        <v>634</v>
      </c>
      <c r="AN166" s="262">
        <v>253469750</v>
      </c>
      <c r="AO166" s="34"/>
      <c r="AP166" s="34"/>
      <c r="AQ166" s="34"/>
      <c r="AR166" s="34"/>
      <c r="AS166" s="34"/>
      <c r="AT166" s="44" t="s">
        <v>326</v>
      </c>
      <c r="AU166" s="44"/>
      <c r="AV166" s="477" t="str">
        <f t="array" ref="AV166">_xlfn.IFS(
LEFT(Tabelas!$AI166,1)="N","DN",
LEFT(Tabelas!$AI166,1)="C","DC",
LEFT(Tabelas!$AI166,1)="L","DL",
LEFT(Tabelas!$AI166,1)="A","DA",
LEFT(Tabelas!$AI166,1)="G","DG")</f>
        <v>DN</v>
      </c>
      <c r="AW166" s="34"/>
      <c r="AX166" s="34"/>
      <c r="AY166" s="34"/>
      <c r="AZ166" s="34"/>
      <c r="BA166" s="34"/>
      <c r="BB166" s="34"/>
      <c r="BC166" s="34"/>
      <c r="BD166" s="44">
        <v>31325</v>
      </c>
      <c r="BE166" s="34" t="s">
        <v>2901</v>
      </c>
      <c r="BF166" s="43" t="s">
        <v>1223</v>
      </c>
      <c r="BG166" s="34" t="s">
        <v>413</v>
      </c>
      <c r="BH166" s="34" t="s">
        <v>270</v>
      </c>
      <c r="BI166" s="34" t="s">
        <v>2901</v>
      </c>
      <c r="BJ166" s="44" t="s">
        <v>320</v>
      </c>
      <c r="BK166" s="44" t="s">
        <v>5186</v>
      </c>
      <c r="BL166" s="34"/>
      <c r="BM166" s="34"/>
      <c r="BN166" s="34"/>
      <c r="BO166" s="20"/>
      <c r="BP166" s="20"/>
      <c r="BQ166" s="20"/>
      <c r="BR166" s="20"/>
      <c r="BS166" s="27"/>
      <c r="BT166" s="20"/>
      <c r="BU166" s="20"/>
      <c r="BV166" s="20"/>
      <c r="BW166" s="20"/>
      <c r="BX166" s="20"/>
      <c r="BY166" s="20"/>
      <c r="BZ166" s="20"/>
      <c r="CA166" s="20"/>
      <c r="CB166" s="20"/>
      <c r="CC166" s="27"/>
      <c r="CD166" s="20"/>
      <c r="CE166" s="20"/>
      <c r="CF166" s="28"/>
      <c r="CG166" s="28"/>
      <c r="CH166" s="28"/>
      <c r="CI166" s="28"/>
      <c r="CJ166" s="28"/>
      <c r="CK166" s="28"/>
      <c r="CL166" s="28"/>
      <c r="CM166" s="28"/>
      <c r="CN166" s="28"/>
      <c r="CO166" s="28"/>
      <c r="CP166" s="28"/>
      <c r="CQ166" s="28"/>
      <c r="CR166" s="28"/>
      <c r="CS166" s="28"/>
      <c r="CT166" s="28"/>
      <c r="CU166" s="28"/>
      <c r="CV166" s="28"/>
      <c r="CW166" s="28"/>
      <c r="CX166" s="20"/>
      <c r="CY166" s="519" t="s">
        <v>5891</v>
      </c>
      <c r="CZ166" s="520" t="s">
        <v>5892</v>
      </c>
      <c r="DA166" s="595" t="str">
        <f t="shared" si="9"/>
        <v>16212 - FABRICAÇÃO DE PAINÉIS DE FIBRAS DE MADEIRA</v>
      </c>
      <c r="EN166" s="572">
        <v>6530</v>
      </c>
      <c r="EO166" s="561" t="s">
        <v>5893</v>
      </c>
      <c r="EP166" s="561" t="s">
        <v>320</v>
      </c>
      <c r="EQ166" s="576">
        <v>109</v>
      </c>
      <c r="ER166" s="561" t="s">
        <v>2409</v>
      </c>
      <c r="ES166" s="568" t="s">
        <v>5894</v>
      </c>
      <c r="EW166" s="90" t="s">
        <v>494</v>
      </c>
      <c r="EX166" s="82" t="s">
        <v>5895</v>
      </c>
      <c r="EY166" s="80"/>
      <c r="EZ166" s="82"/>
      <c r="FA166" s="85" t="s">
        <v>598</v>
      </c>
    </row>
    <row r="167" spans="11:157">
      <c r="K167" s="236" t="s">
        <v>5896</v>
      </c>
      <c r="P167" s="488">
        <f t="shared" si="10"/>
        <v>45250</v>
      </c>
      <c r="Q167" s="481">
        <f t="shared" si="6"/>
        <v>47</v>
      </c>
      <c r="R167" s="489">
        <v>43945</v>
      </c>
      <c r="S167" s="501"/>
      <c r="T167" s="497"/>
      <c r="U167" s="498"/>
      <c r="V167" s="43">
        <v>102</v>
      </c>
      <c r="W167" s="34" t="s">
        <v>628</v>
      </c>
      <c r="X167" s="44">
        <v>31328</v>
      </c>
      <c r="Y167" s="34" t="s">
        <v>3042</v>
      </c>
      <c r="Z167" s="43" t="s">
        <v>1223</v>
      </c>
      <c r="AA167" s="34" t="s">
        <v>413</v>
      </c>
      <c r="AB167" s="34" t="s">
        <v>270</v>
      </c>
      <c r="AC167" s="34" t="s">
        <v>3042</v>
      </c>
      <c r="AD167" s="44" t="s">
        <v>320</v>
      </c>
      <c r="AE167" s="44" t="s">
        <v>5186</v>
      </c>
      <c r="AF167" s="43">
        <v>102</v>
      </c>
      <c r="AG167" s="34" t="s">
        <v>628</v>
      </c>
      <c r="AH167" s="34" t="s">
        <v>627</v>
      </c>
      <c r="AI167" s="43" t="s">
        <v>629</v>
      </c>
      <c r="AJ167" s="44" t="s">
        <v>630</v>
      </c>
      <c r="AK167" s="261">
        <v>4700224</v>
      </c>
      <c r="AL167" s="44" t="s">
        <v>270</v>
      </c>
      <c r="AM167" s="44" t="s">
        <v>634</v>
      </c>
      <c r="AN167" s="262">
        <v>253469750</v>
      </c>
      <c r="AO167" s="34"/>
      <c r="AP167" s="34"/>
      <c r="AQ167" s="34"/>
      <c r="AR167" s="34"/>
      <c r="AS167" s="34"/>
      <c r="AT167" s="44" t="s">
        <v>326</v>
      </c>
      <c r="AU167" s="44"/>
      <c r="AV167" s="477" t="str">
        <f t="array" ref="AV167">_xlfn.IFS(
LEFT(Tabelas!$AI167,1)="N","DN",
LEFT(Tabelas!$AI167,1)="C","DC",
LEFT(Tabelas!$AI167,1)="L","DL",
LEFT(Tabelas!$AI167,1)="A","DA",
LEFT(Tabelas!$AI167,1)="G","DG")</f>
        <v>DN</v>
      </c>
      <c r="AW167" s="34"/>
      <c r="AX167" s="34"/>
      <c r="AY167" s="34"/>
      <c r="AZ167" s="34"/>
      <c r="BA167" s="34"/>
      <c r="BB167" s="34"/>
      <c r="BC167" s="34"/>
      <c r="BD167" s="44">
        <v>31328</v>
      </c>
      <c r="BE167" s="34" t="s">
        <v>3042</v>
      </c>
      <c r="BF167" s="43" t="s">
        <v>1223</v>
      </c>
      <c r="BG167" s="34" t="s">
        <v>413</v>
      </c>
      <c r="BH167" s="34" t="s">
        <v>270</v>
      </c>
      <c r="BI167" s="34" t="s">
        <v>3042</v>
      </c>
      <c r="BJ167" s="44" t="s">
        <v>320</v>
      </c>
      <c r="BK167" s="44" t="s">
        <v>5186</v>
      </c>
      <c r="BL167" s="34"/>
      <c r="BM167" s="34"/>
      <c r="BN167" s="34"/>
      <c r="BO167" s="20"/>
      <c r="BP167" s="20"/>
      <c r="BQ167" s="20"/>
      <c r="BR167" s="20"/>
      <c r="BS167" s="27"/>
      <c r="BT167" s="20"/>
      <c r="BU167" s="20"/>
      <c r="BV167" s="20"/>
      <c r="BW167" s="20"/>
      <c r="BX167" s="20"/>
      <c r="BY167" s="20"/>
      <c r="BZ167" s="20"/>
      <c r="CA167" s="20"/>
      <c r="CB167" s="20"/>
      <c r="CC167" s="27"/>
      <c r="CD167" s="20"/>
      <c r="CE167" s="20"/>
      <c r="CF167" s="28"/>
      <c r="CG167" s="28"/>
      <c r="CH167" s="28"/>
      <c r="CI167" s="28"/>
      <c r="CJ167" s="28"/>
      <c r="CK167" s="28"/>
      <c r="CL167" s="28"/>
      <c r="CM167" s="28"/>
      <c r="CN167" s="28"/>
      <c r="CO167" s="28"/>
      <c r="CP167" s="28"/>
      <c r="CQ167" s="28"/>
      <c r="CR167" s="28"/>
      <c r="CS167" s="28"/>
      <c r="CT167" s="28"/>
      <c r="CU167" s="28"/>
      <c r="CV167" s="28"/>
      <c r="CW167" s="28"/>
      <c r="CX167" s="20"/>
      <c r="CY167" s="519" t="s">
        <v>5897</v>
      </c>
      <c r="CZ167" s="520" t="s">
        <v>5898</v>
      </c>
      <c r="DA167" s="595" t="str">
        <f t="shared" si="9"/>
        <v>16213 - FABRICAÇÃO DE FOLHEADOS, CONTRAPLACADOS, LAMELADOS E DE OUTROS PAINÉIS.</v>
      </c>
      <c r="EN167" s="571">
        <v>6572</v>
      </c>
      <c r="EO167" s="560" t="s">
        <v>5899</v>
      </c>
      <c r="EP167" s="560" t="s">
        <v>320</v>
      </c>
      <c r="EQ167" s="580">
        <v>116</v>
      </c>
      <c r="ER167" s="560" t="s">
        <v>3350</v>
      </c>
      <c r="ES167" s="567" t="s">
        <v>5900</v>
      </c>
      <c r="EW167" s="90" t="s">
        <v>495</v>
      </c>
      <c r="EX167" s="82" t="s">
        <v>5901</v>
      </c>
      <c r="EY167" s="80"/>
      <c r="EZ167" s="82"/>
      <c r="FA167" s="85" t="s">
        <v>567</v>
      </c>
    </row>
    <row r="168" spans="11:157">
      <c r="K168" s="236" t="s">
        <v>5902</v>
      </c>
      <c r="P168" s="488">
        <f t="shared" si="10"/>
        <v>45257</v>
      </c>
      <c r="Q168" s="481">
        <f t="shared" si="6"/>
        <v>48</v>
      </c>
      <c r="R168" s="489">
        <v>43946</v>
      </c>
      <c r="S168" s="501"/>
      <c r="T168" s="497"/>
      <c r="U168" s="498"/>
      <c r="V168" s="43">
        <v>102</v>
      </c>
      <c r="W168" s="34" t="s">
        <v>628</v>
      </c>
      <c r="X168" s="44">
        <v>31330</v>
      </c>
      <c r="Y168" s="34" t="s">
        <v>429</v>
      </c>
      <c r="Z168" s="43" t="s">
        <v>1223</v>
      </c>
      <c r="AA168" s="34" t="s">
        <v>413</v>
      </c>
      <c r="AB168" s="34" t="s">
        <v>270</v>
      </c>
      <c r="AC168" s="34" t="s">
        <v>429</v>
      </c>
      <c r="AD168" s="44" t="s">
        <v>320</v>
      </c>
      <c r="AE168" s="44" t="s">
        <v>5186</v>
      </c>
      <c r="AF168" s="43">
        <v>102</v>
      </c>
      <c r="AG168" s="34" t="s">
        <v>628</v>
      </c>
      <c r="AH168" s="34" t="s">
        <v>627</v>
      </c>
      <c r="AI168" s="43" t="s">
        <v>629</v>
      </c>
      <c r="AJ168" s="44" t="s">
        <v>630</v>
      </c>
      <c r="AK168" s="261">
        <v>4700224</v>
      </c>
      <c r="AL168" s="44" t="s">
        <v>270</v>
      </c>
      <c r="AM168" s="44" t="s">
        <v>634</v>
      </c>
      <c r="AN168" s="262">
        <v>253469750</v>
      </c>
      <c r="AO168" s="34"/>
      <c r="AP168" s="34"/>
      <c r="AQ168" s="34"/>
      <c r="AR168" s="34"/>
      <c r="AS168" s="34"/>
      <c r="AT168" s="44" t="s">
        <v>326</v>
      </c>
      <c r="AU168" s="44"/>
      <c r="AV168" s="477" t="str">
        <f t="array" ref="AV168">_xlfn.IFS(
LEFT(Tabelas!$AI168,1)="N","DN",
LEFT(Tabelas!$AI168,1)="C","DC",
LEFT(Tabelas!$AI168,1)="L","DL",
LEFT(Tabelas!$AI168,1)="A","DA",
LEFT(Tabelas!$AI168,1)="G","DG")</f>
        <v>DN</v>
      </c>
      <c r="AW168" s="34"/>
      <c r="AX168" s="34"/>
      <c r="AY168" s="34"/>
      <c r="AZ168" s="34"/>
      <c r="BA168" s="34"/>
      <c r="BB168" s="34"/>
      <c r="BC168" s="34"/>
      <c r="BD168" s="44">
        <v>31330</v>
      </c>
      <c r="BE168" s="34" t="s">
        <v>429</v>
      </c>
      <c r="BF168" s="43" t="s">
        <v>1223</v>
      </c>
      <c r="BG168" s="34" t="s">
        <v>413</v>
      </c>
      <c r="BH168" s="34" t="s">
        <v>270</v>
      </c>
      <c r="BI168" s="34" t="s">
        <v>429</v>
      </c>
      <c r="BJ168" s="44" t="s">
        <v>320</v>
      </c>
      <c r="BK168" s="44" t="s">
        <v>5186</v>
      </c>
      <c r="BL168" s="34"/>
      <c r="BM168" s="34"/>
      <c r="BN168" s="34"/>
      <c r="BO168" s="20"/>
      <c r="BP168" s="20"/>
      <c r="BQ168" s="20"/>
      <c r="BR168" s="20"/>
      <c r="BS168" s="27"/>
      <c r="BT168" s="20"/>
      <c r="BU168" s="20"/>
      <c r="BV168" s="20"/>
      <c r="BW168" s="20"/>
      <c r="BX168" s="20"/>
      <c r="BY168" s="20"/>
      <c r="BZ168" s="20"/>
      <c r="CA168" s="20"/>
      <c r="CB168" s="20"/>
      <c r="CC168" s="27"/>
      <c r="CD168" s="20"/>
      <c r="CE168" s="20"/>
      <c r="CF168" s="28"/>
      <c r="CG168" s="28"/>
      <c r="CH168" s="28"/>
      <c r="CI168" s="28"/>
      <c r="CJ168" s="28"/>
      <c r="CK168" s="28"/>
      <c r="CL168" s="28"/>
      <c r="CM168" s="28"/>
      <c r="CN168" s="28"/>
      <c r="CO168" s="28"/>
      <c r="CP168" s="28"/>
      <c r="CQ168" s="28"/>
      <c r="CR168" s="28"/>
      <c r="CS168" s="28"/>
      <c r="CT168" s="28"/>
      <c r="CU168" s="28"/>
      <c r="CV168" s="28"/>
      <c r="CW168" s="28"/>
      <c r="CX168" s="20"/>
      <c r="CY168" s="519" t="s">
        <v>5903</v>
      </c>
      <c r="CZ168" s="520" t="s">
        <v>5904</v>
      </c>
      <c r="DA168" s="595" t="str">
        <f t="shared" si="9"/>
        <v>16220 - FABRICAÇÃO DE PAVIMENTOS EM PAINÉIS MONTADOS.</v>
      </c>
      <c r="EN168" s="572">
        <v>6629</v>
      </c>
      <c r="EO168" s="561" t="s">
        <v>5905</v>
      </c>
      <c r="EP168" s="561" t="s">
        <v>350</v>
      </c>
      <c r="EQ168" s="576">
        <v>220</v>
      </c>
      <c r="ER168" s="561" t="s">
        <v>4434</v>
      </c>
      <c r="ES168" s="568" t="s">
        <v>5906</v>
      </c>
      <c r="EW168" s="90" t="s">
        <v>496</v>
      </c>
      <c r="EX168" s="82" t="s">
        <v>5907</v>
      </c>
      <c r="EY168" s="80"/>
      <c r="EZ168" s="82"/>
      <c r="FA168" s="85" t="s">
        <v>575</v>
      </c>
    </row>
    <row r="169" spans="11:157" ht="15">
      <c r="K169" s="236" t="s">
        <v>5908</v>
      </c>
      <c r="P169" s="494">
        <f t="shared" si="10"/>
        <v>45264</v>
      </c>
      <c r="Q169" s="483">
        <f t="shared" si="6"/>
        <v>49</v>
      </c>
      <c r="R169" s="489">
        <v>43947</v>
      </c>
      <c r="S169" s="501"/>
      <c r="T169" s="497"/>
      <c r="U169" s="498"/>
      <c r="V169" s="43">
        <v>102</v>
      </c>
      <c r="W169" s="34" t="s">
        <v>628</v>
      </c>
      <c r="X169" s="44">
        <v>31331</v>
      </c>
      <c r="Y169" s="34" t="s">
        <v>3279</v>
      </c>
      <c r="Z169" s="43" t="s">
        <v>1223</v>
      </c>
      <c r="AA169" s="34" t="s">
        <v>413</v>
      </c>
      <c r="AB169" s="34" t="s">
        <v>270</v>
      </c>
      <c r="AC169" s="34" t="s">
        <v>3279</v>
      </c>
      <c r="AD169" s="44" t="s">
        <v>320</v>
      </c>
      <c r="AE169" s="44" t="s">
        <v>5186</v>
      </c>
      <c r="AF169" s="43">
        <v>102</v>
      </c>
      <c r="AG169" s="34" t="s">
        <v>628</v>
      </c>
      <c r="AH169" s="34" t="s">
        <v>627</v>
      </c>
      <c r="AI169" s="43" t="s">
        <v>629</v>
      </c>
      <c r="AJ169" s="44" t="s">
        <v>630</v>
      </c>
      <c r="AK169" s="261">
        <v>4700224</v>
      </c>
      <c r="AL169" s="44" t="s">
        <v>270</v>
      </c>
      <c r="AM169" s="44" t="s">
        <v>634</v>
      </c>
      <c r="AN169" s="262">
        <v>253469750</v>
      </c>
      <c r="AO169" s="34"/>
      <c r="AP169" s="34"/>
      <c r="AQ169" s="34"/>
      <c r="AR169" s="34"/>
      <c r="AS169" s="34"/>
      <c r="AT169" s="44" t="s">
        <v>326</v>
      </c>
      <c r="AU169" s="44"/>
      <c r="AV169" s="477" t="str">
        <f t="array" ref="AV169">_xlfn.IFS(
LEFT(Tabelas!$AI169,1)="N","DN",
LEFT(Tabelas!$AI169,1)="C","DC",
LEFT(Tabelas!$AI169,1)="L","DL",
LEFT(Tabelas!$AI169,1)="A","DA",
LEFT(Tabelas!$AI169,1)="G","DG")</f>
        <v>DN</v>
      </c>
      <c r="AW169" s="34"/>
      <c r="AX169" s="34"/>
      <c r="AY169" s="34"/>
      <c r="AZ169" s="34"/>
      <c r="BA169" s="34"/>
      <c r="BB169" s="34"/>
      <c r="BC169" s="34"/>
      <c r="BD169" s="44">
        <v>31331</v>
      </c>
      <c r="BE169" s="34" t="s">
        <v>3279</v>
      </c>
      <c r="BF169" s="43" t="s">
        <v>1223</v>
      </c>
      <c r="BG169" s="34" t="s">
        <v>413</v>
      </c>
      <c r="BH169" s="34" t="s">
        <v>270</v>
      </c>
      <c r="BI169" s="34" t="s">
        <v>3279</v>
      </c>
      <c r="BJ169" s="44" t="s">
        <v>320</v>
      </c>
      <c r="BK169" s="44" t="s">
        <v>5186</v>
      </c>
      <c r="BL169" s="34"/>
      <c r="BM169" s="34"/>
      <c r="BN169" s="34"/>
      <c r="BO169" s="20"/>
      <c r="BP169" s="20"/>
      <c r="BQ169" s="20"/>
      <c r="BR169" s="20"/>
      <c r="BS169" s="27"/>
      <c r="BT169" s="20"/>
      <c r="BU169" s="20"/>
      <c r="BV169" s="20"/>
      <c r="BW169" s="20"/>
      <c r="BX169" s="20"/>
      <c r="BY169" s="20"/>
      <c r="BZ169" s="20"/>
      <c r="CA169" s="20"/>
      <c r="CB169" s="20"/>
      <c r="CC169" s="27"/>
      <c r="CD169" s="20"/>
      <c r="CE169" s="20"/>
      <c r="CF169" s="28"/>
      <c r="CG169" s="28"/>
      <c r="CH169" s="28"/>
      <c r="CI169" s="28"/>
      <c r="CJ169" s="28"/>
      <c r="CK169" s="28"/>
      <c r="CL169" s="28"/>
      <c r="CM169" s="28"/>
      <c r="CN169" s="28"/>
      <c r="CO169" s="28"/>
      <c r="CP169" s="28"/>
      <c r="CQ169" s="28"/>
      <c r="CR169" s="28"/>
      <c r="CS169" s="28"/>
      <c r="CT169" s="28"/>
      <c r="CU169" s="28"/>
      <c r="CV169" s="28"/>
      <c r="CW169" s="28"/>
      <c r="CX169" s="20"/>
      <c r="CY169" s="519" t="s">
        <v>5909</v>
      </c>
      <c r="CZ169" s="520" t="s">
        <v>5910</v>
      </c>
      <c r="DA169" s="595" t="str">
        <f t="shared" si="9"/>
        <v>16230 - FABRICAÇÃO DE OUTROS PRODUTOS DE CARPINTARIA PARA A CONSTRUÇÃO.</v>
      </c>
      <c r="EN169" s="572">
        <v>6637</v>
      </c>
      <c r="EO169" s="561" t="s">
        <v>5911</v>
      </c>
      <c r="EP169" s="561" t="s">
        <v>350</v>
      </c>
      <c r="EQ169" s="576">
        <v>230</v>
      </c>
      <c r="ER169" s="561" t="s">
        <v>4639</v>
      </c>
      <c r="ES169" s="568" t="s">
        <v>5912</v>
      </c>
      <c r="EW169" s="90" t="s">
        <v>497</v>
      </c>
      <c r="EX169" s="82" t="s">
        <v>5913</v>
      </c>
      <c r="EY169" s="80"/>
      <c r="EZ169" s="82"/>
      <c r="FA169" s="85" t="s">
        <v>467</v>
      </c>
    </row>
    <row r="170" spans="11:157">
      <c r="K170" s="236" t="s">
        <v>5914</v>
      </c>
      <c r="P170" s="488">
        <f t="shared" si="10"/>
        <v>45271</v>
      </c>
      <c r="Q170" s="481">
        <f t="shared" si="6"/>
        <v>50</v>
      </c>
      <c r="R170" s="489">
        <v>43948</v>
      </c>
      <c r="S170" s="501"/>
      <c r="T170" s="497"/>
      <c r="U170" s="498"/>
      <c r="V170" s="43">
        <v>102</v>
      </c>
      <c r="W170" s="34" t="s">
        <v>628</v>
      </c>
      <c r="X170" s="44">
        <v>31335</v>
      </c>
      <c r="Y170" s="34" t="s">
        <v>3375</v>
      </c>
      <c r="Z170" s="43" t="s">
        <v>1223</v>
      </c>
      <c r="AA170" s="34" t="s">
        <v>413</v>
      </c>
      <c r="AB170" s="34" t="s">
        <v>270</v>
      </c>
      <c r="AC170" s="34" t="s">
        <v>3375</v>
      </c>
      <c r="AD170" s="44" t="s">
        <v>320</v>
      </c>
      <c r="AE170" s="44" t="s">
        <v>5186</v>
      </c>
      <c r="AF170" s="43">
        <v>102</v>
      </c>
      <c r="AG170" s="34" t="s">
        <v>628</v>
      </c>
      <c r="AH170" s="34" t="s">
        <v>627</v>
      </c>
      <c r="AI170" s="43" t="s">
        <v>629</v>
      </c>
      <c r="AJ170" s="44" t="s">
        <v>630</v>
      </c>
      <c r="AK170" s="261">
        <v>4700224</v>
      </c>
      <c r="AL170" s="44" t="s">
        <v>270</v>
      </c>
      <c r="AM170" s="44" t="s">
        <v>634</v>
      </c>
      <c r="AN170" s="262">
        <v>253469750</v>
      </c>
      <c r="AO170" s="34"/>
      <c r="AP170" s="34"/>
      <c r="AQ170" s="34"/>
      <c r="AR170" s="34"/>
      <c r="AS170" s="34"/>
      <c r="AT170" s="44" t="s">
        <v>326</v>
      </c>
      <c r="AU170" s="44"/>
      <c r="AV170" s="477" t="str">
        <f t="array" ref="AV170">_xlfn.IFS(
LEFT(Tabelas!$AI170,1)="N","DN",
LEFT(Tabelas!$AI170,1)="C","DC",
LEFT(Tabelas!$AI170,1)="L","DL",
LEFT(Tabelas!$AI170,1)="A","DA",
LEFT(Tabelas!$AI170,1)="G","DG")</f>
        <v>DN</v>
      </c>
      <c r="AW170" s="34"/>
      <c r="AX170" s="34"/>
      <c r="AY170" s="34"/>
      <c r="AZ170" s="34"/>
      <c r="BA170" s="34"/>
      <c r="BB170" s="34"/>
      <c r="BC170" s="34"/>
      <c r="BD170" s="44">
        <v>31335</v>
      </c>
      <c r="BE170" s="34" t="s">
        <v>3375</v>
      </c>
      <c r="BF170" s="43" t="s">
        <v>1223</v>
      </c>
      <c r="BG170" s="34" t="s">
        <v>413</v>
      </c>
      <c r="BH170" s="34" t="s">
        <v>270</v>
      </c>
      <c r="BI170" s="34" t="s">
        <v>3375</v>
      </c>
      <c r="BJ170" s="44" t="s">
        <v>320</v>
      </c>
      <c r="BK170" s="44" t="s">
        <v>5186</v>
      </c>
      <c r="BL170" s="34"/>
      <c r="BM170" s="34"/>
      <c r="BN170" s="34"/>
      <c r="BO170" s="20"/>
      <c r="BP170" s="20"/>
      <c r="BQ170" s="20"/>
      <c r="BR170" s="20"/>
      <c r="BS170" s="27"/>
      <c r="BT170" s="20"/>
      <c r="BU170" s="20"/>
      <c r="BV170" s="20"/>
      <c r="BW170" s="20"/>
      <c r="BX170" s="20"/>
      <c r="BY170" s="20"/>
      <c r="BZ170" s="20"/>
      <c r="CA170" s="20"/>
      <c r="CB170" s="20"/>
      <c r="CC170" s="27"/>
      <c r="CD170" s="20"/>
      <c r="CE170" s="20"/>
      <c r="CF170" s="28"/>
      <c r="CG170" s="28"/>
      <c r="CH170" s="28"/>
      <c r="CI170" s="28"/>
      <c r="CJ170" s="28"/>
      <c r="CK170" s="28"/>
      <c r="CL170" s="28"/>
      <c r="CM170" s="28"/>
      <c r="CN170" s="28"/>
      <c r="CO170" s="28"/>
      <c r="CP170" s="28"/>
      <c r="CQ170" s="28"/>
      <c r="CR170" s="28"/>
      <c r="CS170" s="28"/>
      <c r="CT170" s="28"/>
      <c r="CU170" s="28"/>
      <c r="CV170" s="28"/>
      <c r="CW170" s="28"/>
      <c r="CX170" s="20"/>
      <c r="CY170" s="519" t="s">
        <v>5915</v>
      </c>
      <c r="CZ170" s="520" t="s">
        <v>5916</v>
      </c>
      <c r="DA170" s="595" t="str">
        <f t="shared" si="9"/>
        <v>16240 - FABRICAÇÃO DE EMBALAGENS DE MADEIRA.</v>
      </c>
      <c r="EN170" s="572">
        <v>6653</v>
      </c>
      <c r="EO170" s="561" t="s">
        <v>5917</v>
      </c>
      <c r="EP170" s="561" t="s">
        <v>350</v>
      </c>
      <c r="EQ170" s="576">
        <v>268</v>
      </c>
      <c r="ER170" s="561" t="s">
        <v>4659</v>
      </c>
      <c r="ES170" s="568" t="s">
        <v>5918</v>
      </c>
      <c r="EW170" s="90" t="s">
        <v>498</v>
      </c>
      <c r="EX170" s="82" t="s">
        <v>5919</v>
      </c>
      <c r="EY170" s="80"/>
      <c r="EZ170" s="82"/>
      <c r="FA170" s="85" t="s">
        <v>584</v>
      </c>
    </row>
    <row r="171" spans="11:157">
      <c r="K171" s="236" t="s">
        <v>5920</v>
      </c>
      <c r="P171" s="488">
        <f t="shared" si="10"/>
        <v>45278</v>
      </c>
      <c r="Q171" s="481">
        <f t="shared" si="6"/>
        <v>51</v>
      </c>
      <c r="R171" s="489">
        <v>43949</v>
      </c>
      <c r="S171" s="501"/>
      <c r="T171" s="497"/>
      <c r="U171" s="498"/>
      <c r="V171" s="43">
        <v>102</v>
      </c>
      <c r="W171" s="34" t="s">
        <v>628</v>
      </c>
      <c r="X171" s="44">
        <v>31337</v>
      </c>
      <c r="Y171" s="34" t="s">
        <v>3462</v>
      </c>
      <c r="Z171" s="43" t="s">
        <v>1223</v>
      </c>
      <c r="AA171" s="34" t="s">
        <v>413</v>
      </c>
      <c r="AB171" s="34" t="s">
        <v>270</v>
      </c>
      <c r="AC171" s="34" t="s">
        <v>3462</v>
      </c>
      <c r="AD171" s="44" t="s">
        <v>320</v>
      </c>
      <c r="AE171" s="44" t="s">
        <v>5186</v>
      </c>
      <c r="AF171" s="43">
        <v>102</v>
      </c>
      <c r="AG171" s="34" t="s">
        <v>628</v>
      </c>
      <c r="AH171" s="34" t="s">
        <v>627</v>
      </c>
      <c r="AI171" s="43" t="s">
        <v>629</v>
      </c>
      <c r="AJ171" s="44" t="s">
        <v>630</v>
      </c>
      <c r="AK171" s="261">
        <v>4700224</v>
      </c>
      <c r="AL171" s="44" t="s">
        <v>270</v>
      </c>
      <c r="AM171" s="44" t="s">
        <v>634</v>
      </c>
      <c r="AN171" s="262">
        <v>253469750</v>
      </c>
      <c r="AO171" s="34"/>
      <c r="AP171" s="34"/>
      <c r="AQ171" s="34"/>
      <c r="AR171" s="34"/>
      <c r="AS171" s="34"/>
      <c r="AT171" s="44" t="s">
        <v>326</v>
      </c>
      <c r="AU171" s="44"/>
      <c r="AV171" s="477" t="str">
        <f t="array" ref="AV171">_xlfn.IFS(
LEFT(Tabelas!$AI171,1)="N","DN",
LEFT(Tabelas!$AI171,1)="C","DC",
LEFT(Tabelas!$AI171,1)="L","DL",
LEFT(Tabelas!$AI171,1)="A","DA",
LEFT(Tabelas!$AI171,1)="G","DG")</f>
        <v>DN</v>
      </c>
      <c r="AW171" s="34"/>
      <c r="AX171" s="34"/>
      <c r="AY171" s="34"/>
      <c r="AZ171" s="34"/>
      <c r="BA171" s="34"/>
      <c r="BB171" s="34"/>
      <c r="BC171" s="34"/>
      <c r="BD171" s="44">
        <v>31337</v>
      </c>
      <c r="BE171" s="34" t="s">
        <v>3462</v>
      </c>
      <c r="BF171" s="43" t="s">
        <v>1223</v>
      </c>
      <c r="BG171" s="34" t="s">
        <v>413</v>
      </c>
      <c r="BH171" s="34" t="s">
        <v>270</v>
      </c>
      <c r="BI171" s="34" t="s">
        <v>3462</v>
      </c>
      <c r="BJ171" s="44" t="s">
        <v>320</v>
      </c>
      <c r="BK171" s="44" t="s">
        <v>5186</v>
      </c>
      <c r="BL171" s="34"/>
      <c r="BM171" s="34"/>
      <c r="BN171" s="34"/>
      <c r="BO171" s="20"/>
      <c r="BP171" s="20"/>
      <c r="BQ171" s="20"/>
      <c r="BR171" s="20"/>
      <c r="BS171" s="27"/>
      <c r="BT171" s="20"/>
      <c r="BU171" s="20"/>
      <c r="BV171" s="20"/>
      <c r="BW171" s="20"/>
      <c r="BX171" s="20"/>
      <c r="BY171" s="20"/>
      <c r="BZ171" s="20"/>
      <c r="CA171" s="20"/>
      <c r="CB171" s="20"/>
      <c r="CC171" s="27"/>
      <c r="CD171" s="20"/>
      <c r="CE171" s="20"/>
      <c r="CF171" s="28"/>
      <c r="CG171" s="28"/>
      <c r="CH171" s="28"/>
      <c r="CI171" s="28"/>
      <c r="CJ171" s="28"/>
      <c r="CK171" s="28"/>
      <c r="CL171" s="28"/>
      <c r="CM171" s="28"/>
      <c r="CN171" s="28"/>
      <c r="CO171" s="28"/>
      <c r="CP171" s="28"/>
      <c r="CQ171" s="28"/>
      <c r="CR171" s="28"/>
      <c r="CS171" s="28"/>
      <c r="CT171" s="28"/>
      <c r="CU171" s="28"/>
      <c r="CV171" s="28"/>
      <c r="CW171" s="28"/>
      <c r="CX171" s="20"/>
      <c r="CY171" s="519" t="s">
        <v>5921</v>
      </c>
      <c r="CZ171" s="520" t="s">
        <v>5922</v>
      </c>
      <c r="DA171" s="595" t="str">
        <f t="shared" si="9"/>
        <v>16250 - FABRICAÇÃO DE PORTAS E JANELAS DE MADEIRA.</v>
      </c>
      <c r="EN171" s="572">
        <v>6688</v>
      </c>
      <c r="EO171" s="561" t="s">
        <v>5923</v>
      </c>
      <c r="EP171" s="561" t="s">
        <v>350</v>
      </c>
      <c r="EQ171" s="576">
        <v>222</v>
      </c>
      <c r="ER171" s="561" t="s">
        <v>4479</v>
      </c>
      <c r="ES171" s="568" t="s">
        <v>5924</v>
      </c>
      <c r="EW171" s="90" t="s">
        <v>499</v>
      </c>
      <c r="EX171" s="82" t="s">
        <v>5925</v>
      </c>
      <c r="EY171" s="80"/>
      <c r="EZ171" s="82"/>
      <c r="FA171" s="85" t="s">
        <v>524</v>
      </c>
    </row>
    <row r="172" spans="11:157">
      <c r="K172" s="236" t="s">
        <v>5926</v>
      </c>
      <c r="P172" s="488">
        <f t="shared" si="10"/>
        <v>45285</v>
      </c>
      <c r="Q172" s="481">
        <f t="shared" si="6"/>
        <v>52</v>
      </c>
      <c r="R172" s="489">
        <v>43950</v>
      </c>
      <c r="S172" s="501"/>
      <c r="T172" s="497"/>
      <c r="U172" s="498"/>
      <c r="V172" s="43">
        <v>102</v>
      </c>
      <c r="W172" s="34" t="s">
        <v>628</v>
      </c>
      <c r="X172" s="44">
        <v>31350</v>
      </c>
      <c r="Y172" s="34" t="s">
        <v>3677</v>
      </c>
      <c r="Z172" s="43" t="s">
        <v>1223</v>
      </c>
      <c r="AA172" s="34" t="s">
        <v>413</v>
      </c>
      <c r="AB172" s="34" t="s">
        <v>270</v>
      </c>
      <c r="AC172" s="34" t="s">
        <v>3677</v>
      </c>
      <c r="AD172" s="44" t="s">
        <v>320</v>
      </c>
      <c r="AE172" s="44" t="s">
        <v>5186</v>
      </c>
      <c r="AF172" s="43">
        <v>102</v>
      </c>
      <c r="AG172" s="34" t="s">
        <v>628</v>
      </c>
      <c r="AH172" s="34" t="s">
        <v>627</v>
      </c>
      <c r="AI172" s="43" t="s">
        <v>629</v>
      </c>
      <c r="AJ172" s="44" t="s">
        <v>630</v>
      </c>
      <c r="AK172" s="261">
        <v>4700224</v>
      </c>
      <c r="AL172" s="44" t="s">
        <v>270</v>
      </c>
      <c r="AM172" s="44" t="s">
        <v>634</v>
      </c>
      <c r="AN172" s="262">
        <v>253469750</v>
      </c>
      <c r="AO172" s="34"/>
      <c r="AP172" s="34"/>
      <c r="AQ172" s="34"/>
      <c r="AR172" s="34"/>
      <c r="AS172" s="34"/>
      <c r="AT172" s="44" t="s">
        <v>326</v>
      </c>
      <c r="AU172" s="44"/>
      <c r="AV172" s="477" t="str">
        <f t="array" ref="AV172">_xlfn.IFS(
LEFT(Tabelas!$AI172,1)="N","DN",
LEFT(Tabelas!$AI172,1)="C","DC",
LEFT(Tabelas!$AI172,1)="L","DL",
LEFT(Tabelas!$AI172,1)="A","DA",
LEFT(Tabelas!$AI172,1)="G","DG")</f>
        <v>DN</v>
      </c>
      <c r="AW172" s="34"/>
      <c r="AX172" s="34"/>
      <c r="AY172" s="34"/>
      <c r="AZ172" s="34"/>
      <c r="BA172" s="34"/>
      <c r="BB172" s="34"/>
      <c r="BC172" s="34"/>
      <c r="BD172" s="44">
        <v>31350</v>
      </c>
      <c r="BE172" s="34" t="s">
        <v>3677</v>
      </c>
      <c r="BF172" s="43" t="s">
        <v>1223</v>
      </c>
      <c r="BG172" s="34" t="s">
        <v>413</v>
      </c>
      <c r="BH172" s="34" t="s">
        <v>270</v>
      </c>
      <c r="BI172" s="34" t="s">
        <v>3677</v>
      </c>
      <c r="BJ172" s="44" t="s">
        <v>320</v>
      </c>
      <c r="BK172" s="44" t="s">
        <v>5186</v>
      </c>
      <c r="BL172" s="34"/>
      <c r="BM172" s="34"/>
      <c r="BN172" s="34"/>
      <c r="BO172" s="20"/>
      <c r="BP172" s="20"/>
      <c r="BQ172" s="20"/>
      <c r="BR172" s="20"/>
      <c r="BS172" s="27"/>
      <c r="BT172" s="20"/>
      <c r="BU172" s="20"/>
      <c r="BV172" s="20"/>
      <c r="BW172" s="20"/>
      <c r="BX172" s="20"/>
      <c r="BY172" s="20"/>
      <c r="BZ172" s="20"/>
      <c r="CA172" s="20"/>
      <c r="CB172" s="20"/>
      <c r="CC172" s="27"/>
      <c r="CD172" s="20"/>
      <c r="CE172" s="20"/>
      <c r="CF172" s="28"/>
      <c r="CG172" s="28"/>
      <c r="CH172" s="28"/>
      <c r="CI172" s="28"/>
      <c r="CJ172" s="28"/>
      <c r="CK172" s="28"/>
      <c r="CL172" s="28"/>
      <c r="CM172" s="28"/>
      <c r="CN172" s="28"/>
      <c r="CO172" s="28"/>
      <c r="CP172" s="28"/>
      <c r="CQ172" s="28"/>
      <c r="CR172" s="28"/>
      <c r="CS172" s="28"/>
      <c r="CT172" s="28"/>
      <c r="CU172" s="28"/>
      <c r="CV172" s="28"/>
      <c r="CW172" s="28"/>
      <c r="CX172" s="20"/>
      <c r="CY172" s="519" t="s">
        <v>5927</v>
      </c>
      <c r="CZ172" s="520" t="s">
        <v>5928</v>
      </c>
      <c r="DA172" s="595" t="str">
        <f t="shared" si="9"/>
        <v>16260 - FABRICAÇÃO DE COMBUSTÍVEIS SÓLIDOS A PARTIR DE BIOMASSA VEGETAL.</v>
      </c>
      <c r="EN172" s="571">
        <v>6696</v>
      </c>
      <c r="EO172" s="560" t="s">
        <v>5929</v>
      </c>
      <c r="EP172" s="560" t="s">
        <v>350</v>
      </c>
      <c r="EQ172" s="580">
        <v>228</v>
      </c>
      <c r="ER172" s="560" t="s">
        <v>4603</v>
      </c>
      <c r="ES172" s="567" t="s">
        <v>5930</v>
      </c>
      <c r="EW172" s="90" t="s">
        <v>500</v>
      </c>
      <c r="EX172" s="82" t="s">
        <v>5931</v>
      </c>
      <c r="EY172" s="80"/>
      <c r="EZ172" s="82"/>
      <c r="FA172" s="85" t="s">
        <v>585</v>
      </c>
    </row>
    <row r="173" spans="11:157">
      <c r="K173" s="236" t="s">
        <v>5932</v>
      </c>
      <c r="P173" s="488">
        <f t="shared" si="10"/>
        <v>45292</v>
      </c>
      <c r="Q173" s="481">
        <f t="shared" si="6"/>
        <v>1</v>
      </c>
      <c r="R173" s="489">
        <v>43951</v>
      </c>
      <c r="S173" s="501"/>
      <c r="T173" s="497"/>
      <c r="U173" s="498"/>
      <c r="V173" s="43">
        <v>102</v>
      </c>
      <c r="W173" s="34" t="s">
        <v>628</v>
      </c>
      <c r="X173" s="44">
        <v>31340</v>
      </c>
      <c r="Y173" s="34" t="s">
        <v>3539</v>
      </c>
      <c r="Z173" s="43" t="s">
        <v>1223</v>
      </c>
      <c r="AA173" s="34" t="s">
        <v>413</v>
      </c>
      <c r="AB173" s="34" t="s">
        <v>270</v>
      </c>
      <c r="AC173" s="34" t="s">
        <v>3539</v>
      </c>
      <c r="AD173" s="44" t="s">
        <v>320</v>
      </c>
      <c r="AE173" s="44" t="s">
        <v>5186</v>
      </c>
      <c r="AF173" s="43">
        <v>102</v>
      </c>
      <c r="AG173" s="34" t="s">
        <v>628</v>
      </c>
      <c r="AH173" s="34" t="s">
        <v>627</v>
      </c>
      <c r="AI173" s="43" t="s">
        <v>629</v>
      </c>
      <c r="AJ173" s="44" t="s">
        <v>630</v>
      </c>
      <c r="AK173" s="261">
        <v>4700224</v>
      </c>
      <c r="AL173" s="44" t="s">
        <v>270</v>
      </c>
      <c r="AM173" s="44" t="s">
        <v>634</v>
      </c>
      <c r="AN173" s="262">
        <v>253469750</v>
      </c>
      <c r="AO173" s="34"/>
      <c r="AP173" s="34"/>
      <c r="AQ173" s="34"/>
      <c r="AR173" s="34"/>
      <c r="AS173" s="34"/>
      <c r="AT173" s="44" t="s">
        <v>326</v>
      </c>
      <c r="AU173" s="44"/>
      <c r="AV173" s="477" t="str">
        <f t="array" ref="AV173">_xlfn.IFS(
LEFT(Tabelas!$AI173,1)="N","DN",
LEFT(Tabelas!$AI173,1)="C","DC",
LEFT(Tabelas!$AI173,1)="L","DL",
LEFT(Tabelas!$AI173,1)="A","DA",
LEFT(Tabelas!$AI173,1)="G","DG")</f>
        <v>DN</v>
      </c>
      <c r="AW173" s="34"/>
      <c r="AX173" s="34"/>
      <c r="AY173" s="34"/>
      <c r="AZ173" s="34"/>
      <c r="BA173" s="34"/>
      <c r="BB173" s="34"/>
      <c r="BC173" s="34"/>
      <c r="BD173" s="44">
        <v>31340</v>
      </c>
      <c r="BE173" s="34" t="s">
        <v>3539</v>
      </c>
      <c r="BF173" s="43" t="s">
        <v>1223</v>
      </c>
      <c r="BG173" s="34" t="s">
        <v>413</v>
      </c>
      <c r="BH173" s="34" t="s">
        <v>270</v>
      </c>
      <c r="BI173" s="34" t="s">
        <v>3539</v>
      </c>
      <c r="BJ173" s="44" t="s">
        <v>320</v>
      </c>
      <c r="BK173" s="44" t="s">
        <v>5186</v>
      </c>
      <c r="BL173" s="34"/>
      <c r="BM173" s="34"/>
      <c r="BN173" s="34"/>
      <c r="BO173" s="20"/>
      <c r="BP173" s="20"/>
      <c r="BQ173" s="20"/>
      <c r="BR173" s="20"/>
      <c r="BS173" s="27"/>
      <c r="BT173" s="20"/>
      <c r="BU173" s="20"/>
      <c r="BV173" s="20"/>
      <c r="BW173" s="20"/>
      <c r="BX173" s="20"/>
      <c r="BY173" s="20"/>
      <c r="BZ173" s="20"/>
      <c r="CA173" s="20"/>
      <c r="CB173" s="20"/>
      <c r="CC173" s="27"/>
      <c r="CD173" s="20"/>
      <c r="CE173" s="20"/>
      <c r="CF173" s="28"/>
      <c r="CG173" s="28"/>
      <c r="CH173" s="28"/>
      <c r="CI173" s="28"/>
      <c r="CJ173" s="28"/>
      <c r="CK173" s="28"/>
      <c r="CL173" s="28"/>
      <c r="CM173" s="28"/>
      <c r="CN173" s="28"/>
      <c r="CO173" s="28"/>
      <c r="CP173" s="28"/>
      <c r="CQ173" s="28"/>
      <c r="CR173" s="28"/>
      <c r="CS173" s="28"/>
      <c r="CT173" s="28"/>
      <c r="CU173" s="28"/>
      <c r="CV173" s="28"/>
      <c r="CW173" s="28"/>
      <c r="CX173" s="20"/>
      <c r="CY173" s="519" t="s">
        <v>5933</v>
      </c>
      <c r="CZ173" s="520" t="s">
        <v>5934</v>
      </c>
      <c r="DA173" s="595" t="str">
        <f t="shared" si="9"/>
        <v>16270 - ACABAMENTO DE PRODUTOS DE MADEIRA.</v>
      </c>
      <c r="EN173" s="572">
        <v>6726</v>
      </c>
      <c r="EO173" s="561" t="s">
        <v>5935</v>
      </c>
      <c r="EP173" s="561" t="s">
        <v>289</v>
      </c>
      <c r="EQ173" s="576">
        <v>338</v>
      </c>
      <c r="ER173" s="561" t="s">
        <v>2428</v>
      </c>
      <c r="ES173" s="568" t="s">
        <v>5936</v>
      </c>
      <c r="EW173" s="90" t="s">
        <v>341</v>
      </c>
      <c r="EX173" s="82" t="s">
        <v>5937</v>
      </c>
      <c r="EY173" s="80"/>
      <c r="EZ173" s="82"/>
      <c r="FA173" s="85" t="s">
        <v>452</v>
      </c>
    </row>
    <row r="174" spans="11:157">
      <c r="K174" s="236" t="s">
        <v>5938</v>
      </c>
      <c r="P174" s="488">
        <f t="shared" si="10"/>
        <v>45299</v>
      </c>
      <c r="Q174" s="481">
        <f t="shared" si="6"/>
        <v>2</v>
      </c>
      <c r="R174" s="489">
        <v>43952</v>
      </c>
      <c r="S174" s="501"/>
      <c r="T174" s="497"/>
      <c r="U174" s="498"/>
      <c r="V174" s="43">
        <v>102</v>
      </c>
      <c r="W174" s="34" t="s">
        <v>628</v>
      </c>
      <c r="X174" s="44">
        <v>31352</v>
      </c>
      <c r="Y174" s="34" t="s">
        <v>3743</v>
      </c>
      <c r="Z174" s="43" t="s">
        <v>1223</v>
      </c>
      <c r="AA174" s="34" t="s">
        <v>413</v>
      </c>
      <c r="AB174" s="34" t="s">
        <v>270</v>
      </c>
      <c r="AC174" s="34" t="s">
        <v>3743</v>
      </c>
      <c r="AD174" s="44" t="s">
        <v>320</v>
      </c>
      <c r="AE174" s="44" t="s">
        <v>5186</v>
      </c>
      <c r="AF174" s="43">
        <v>102</v>
      </c>
      <c r="AG174" s="34" t="s">
        <v>628</v>
      </c>
      <c r="AH174" s="34" t="s">
        <v>627</v>
      </c>
      <c r="AI174" s="43" t="s">
        <v>629</v>
      </c>
      <c r="AJ174" s="44" t="s">
        <v>630</v>
      </c>
      <c r="AK174" s="261">
        <v>4700224</v>
      </c>
      <c r="AL174" s="44" t="s">
        <v>270</v>
      </c>
      <c r="AM174" s="44" t="s">
        <v>634</v>
      </c>
      <c r="AN174" s="262">
        <v>253469750</v>
      </c>
      <c r="AO174" s="34"/>
      <c r="AP174" s="34"/>
      <c r="AQ174" s="34"/>
      <c r="AR174" s="34"/>
      <c r="AS174" s="34"/>
      <c r="AT174" s="44" t="s">
        <v>326</v>
      </c>
      <c r="AU174" s="44"/>
      <c r="AV174" s="477" t="str">
        <f t="array" ref="AV174">_xlfn.IFS(
LEFT(Tabelas!$AI174,1)="N","DN",
LEFT(Tabelas!$AI174,1)="C","DC",
LEFT(Tabelas!$AI174,1)="L","DL",
LEFT(Tabelas!$AI174,1)="A","DA",
LEFT(Tabelas!$AI174,1)="G","DG")</f>
        <v>DN</v>
      </c>
      <c r="AW174" s="34"/>
      <c r="AX174" s="34"/>
      <c r="AY174" s="34"/>
      <c r="AZ174" s="34"/>
      <c r="BA174" s="34"/>
      <c r="BB174" s="34"/>
      <c r="BC174" s="34"/>
      <c r="BD174" s="44">
        <v>31352</v>
      </c>
      <c r="BE174" s="34" t="s">
        <v>3743</v>
      </c>
      <c r="BF174" s="43" t="s">
        <v>1223</v>
      </c>
      <c r="BG174" s="34" t="s">
        <v>413</v>
      </c>
      <c r="BH174" s="34" t="s">
        <v>270</v>
      </c>
      <c r="BI174" s="34" t="s">
        <v>3743</v>
      </c>
      <c r="BJ174" s="44" t="s">
        <v>320</v>
      </c>
      <c r="BK174" s="44" t="s">
        <v>5186</v>
      </c>
      <c r="BL174" s="34"/>
      <c r="BM174" s="34"/>
      <c r="BN174" s="34"/>
      <c r="BO174" s="20"/>
      <c r="BP174" s="20"/>
      <c r="BQ174" s="20"/>
      <c r="BR174" s="20"/>
      <c r="BS174" s="27"/>
      <c r="BT174" s="20"/>
      <c r="BU174" s="20"/>
      <c r="BV174" s="20"/>
      <c r="BW174" s="20"/>
      <c r="BX174" s="20"/>
      <c r="BY174" s="20"/>
      <c r="BZ174" s="20"/>
      <c r="CA174" s="20"/>
      <c r="CB174" s="20"/>
      <c r="CC174" s="27"/>
      <c r="CD174" s="20"/>
      <c r="CE174" s="20"/>
      <c r="CF174" s="28"/>
      <c r="CG174" s="28"/>
      <c r="CH174" s="28"/>
      <c r="CI174" s="28"/>
      <c r="CJ174" s="28"/>
      <c r="CK174" s="28"/>
      <c r="CL174" s="28"/>
      <c r="CM174" s="28"/>
      <c r="CN174" s="28"/>
      <c r="CO174" s="28"/>
      <c r="CP174" s="28"/>
      <c r="CQ174" s="28"/>
      <c r="CR174" s="28"/>
      <c r="CS174" s="28"/>
      <c r="CT174" s="28"/>
      <c r="CU174" s="28"/>
      <c r="CV174" s="28"/>
      <c r="CW174" s="28"/>
      <c r="CX174" s="20"/>
      <c r="CY174" s="519" t="s">
        <v>5939</v>
      </c>
      <c r="CZ174" s="520" t="s">
        <v>5940</v>
      </c>
      <c r="DA174" s="595" t="str">
        <f t="shared" si="9"/>
        <v>16281 - FABRICAÇÃO DE OUTRAS OBRAS DE MADEIRA.</v>
      </c>
      <c r="EN174" s="571">
        <v>6734</v>
      </c>
      <c r="EO174" s="560" t="s">
        <v>5941</v>
      </c>
      <c r="EP174" s="560" t="s">
        <v>350</v>
      </c>
      <c r="EQ174" s="580">
        <v>225</v>
      </c>
      <c r="ER174" s="560" t="s">
        <v>4542</v>
      </c>
      <c r="ES174" s="567" t="s">
        <v>5942</v>
      </c>
      <c r="EW174" s="90" t="s">
        <v>501</v>
      </c>
      <c r="EX174" s="82" t="s">
        <v>5943</v>
      </c>
      <c r="EY174" s="80"/>
      <c r="EZ174" s="82"/>
      <c r="FA174" s="85" t="s">
        <v>441</v>
      </c>
    </row>
    <row r="175" spans="11:157">
      <c r="K175" s="236" t="s">
        <v>5944</v>
      </c>
      <c r="P175" s="488">
        <f t="shared" si="10"/>
        <v>45306</v>
      </c>
      <c r="Q175" s="481">
        <f t="shared" si="6"/>
        <v>3</v>
      </c>
      <c r="R175" s="489">
        <v>43953</v>
      </c>
      <c r="S175" s="501"/>
      <c r="T175" s="497"/>
      <c r="U175" s="498"/>
      <c r="V175" s="43">
        <v>102</v>
      </c>
      <c r="W175" s="34" t="s">
        <v>628</v>
      </c>
      <c r="X175" s="44">
        <v>31354</v>
      </c>
      <c r="Y175" s="34" t="s">
        <v>3807</v>
      </c>
      <c r="Z175" s="43" t="s">
        <v>1223</v>
      </c>
      <c r="AA175" s="34" t="s">
        <v>413</v>
      </c>
      <c r="AB175" s="34" t="s">
        <v>270</v>
      </c>
      <c r="AC175" s="34" t="s">
        <v>3807</v>
      </c>
      <c r="AD175" s="44" t="s">
        <v>320</v>
      </c>
      <c r="AE175" s="44" t="s">
        <v>5186</v>
      </c>
      <c r="AF175" s="43">
        <v>102</v>
      </c>
      <c r="AG175" s="34" t="s">
        <v>628</v>
      </c>
      <c r="AH175" s="34" t="s">
        <v>627</v>
      </c>
      <c r="AI175" s="43" t="s">
        <v>629</v>
      </c>
      <c r="AJ175" s="44" t="s">
        <v>630</v>
      </c>
      <c r="AK175" s="261">
        <v>4700224</v>
      </c>
      <c r="AL175" s="44" t="s">
        <v>270</v>
      </c>
      <c r="AM175" s="44" t="s">
        <v>634</v>
      </c>
      <c r="AN175" s="262">
        <v>253469750</v>
      </c>
      <c r="AO175" s="34"/>
      <c r="AP175" s="34"/>
      <c r="AQ175" s="34"/>
      <c r="AR175" s="34"/>
      <c r="AS175" s="34"/>
      <c r="AT175" s="44" t="s">
        <v>326</v>
      </c>
      <c r="AU175" s="44"/>
      <c r="AV175" s="477" t="str">
        <f t="array" ref="AV175">_xlfn.IFS(
LEFT(Tabelas!$AI175,1)="N","DN",
LEFT(Tabelas!$AI175,1)="C","DC",
LEFT(Tabelas!$AI175,1)="L","DL",
LEFT(Tabelas!$AI175,1)="A","DA",
LEFT(Tabelas!$AI175,1)="G","DG")</f>
        <v>DN</v>
      </c>
      <c r="AW175" s="34"/>
      <c r="AX175" s="34"/>
      <c r="AY175" s="34"/>
      <c r="AZ175" s="34"/>
      <c r="BA175" s="34"/>
      <c r="BB175" s="34"/>
      <c r="BC175" s="34"/>
      <c r="BD175" s="44">
        <v>31354</v>
      </c>
      <c r="BE175" s="34" t="s">
        <v>3807</v>
      </c>
      <c r="BF175" s="43" t="s">
        <v>1223</v>
      </c>
      <c r="BG175" s="34" t="s">
        <v>413</v>
      </c>
      <c r="BH175" s="34" t="s">
        <v>270</v>
      </c>
      <c r="BI175" s="34" t="s">
        <v>3807</v>
      </c>
      <c r="BJ175" s="44" t="s">
        <v>320</v>
      </c>
      <c r="BK175" s="44" t="s">
        <v>5186</v>
      </c>
      <c r="BL175" s="34"/>
      <c r="BM175" s="34"/>
      <c r="BN175" s="34"/>
      <c r="BO175" s="20"/>
      <c r="BP175" s="20"/>
      <c r="BQ175" s="20"/>
      <c r="BR175" s="20"/>
      <c r="BS175" s="27"/>
      <c r="BT175" s="20"/>
      <c r="BU175" s="20"/>
      <c r="BV175" s="20"/>
      <c r="BW175" s="20"/>
      <c r="BX175" s="20"/>
      <c r="BY175" s="20"/>
      <c r="BZ175" s="20"/>
      <c r="CA175" s="20"/>
      <c r="CB175" s="20"/>
      <c r="CC175" s="27"/>
      <c r="CD175" s="20"/>
      <c r="CE175" s="20"/>
      <c r="CF175" s="28"/>
      <c r="CG175" s="28"/>
      <c r="CH175" s="28"/>
      <c r="CI175" s="28"/>
      <c r="CJ175" s="28"/>
      <c r="CK175" s="28"/>
      <c r="CL175" s="28"/>
      <c r="CM175" s="28"/>
      <c r="CN175" s="28"/>
      <c r="CO175" s="28"/>
      <c r="CP175" s="28"/>
      <c r="CQ175" s="28"/>
      <c r="CR175" s="28"/>
      <c r="CS175" s="28"/>
      <c r="CT175" s="28"/>
      <c r="CU175" s="28"/>
      <c r="CV175" s="28"/>
      <c r="CW175" s="28"/>
      <c r="CX175" s="20"/>
      <c r="CY175" s="519" t="s">
        <v>5945</v>
      </c>
      <c r="CZ175" s="520" t="s">
        <v>5946</v>
      </c>
      <c r="DA175" s="595" t="str">
        <f t="shared" si="9"/>
        <v>16282 - FABRICAÇÃO DE OBRAS DE CESTARIA E DE ESPARTARIA</v>
      </c>
      <c r="EN175" s="572">
        <v>6742</v>
      </c>
      <c r="EO175" s="561" t="s">
        <v>5947</v>
      </c>
      <c r="EP175" s="561" t="s">
        <v>350</v>
      </c>
      <c r="EQ175" s="576">
        <v>222</v>
      </c>
      <c r="ER175" s="561" t="s">
        <v>4479</v>
      </c>
      <c r="ES175" s="568" t="s">
        <v>5948</v>
      </c>
      <c r="EW175" s="90" t="s">
        <v>502</v>
      </c>
      <c r="EX175" s="82" t="s">
        <v>5949</v>
      </c>
      <c r="EY175" s="80"/>
      <c r="EZ175" s="82"/>
      <c r="FA175" s="85" t="s">
        <v>568</v>
      </c>
    </row>
    <row r="176" spans="11:157">
      <c r="K176" s="236" t="s">
        <v>5950</v>
      </c>
      <c r="P176" s="488">
        <f t="shared" si="10"/>
        <v>45313</v>
      </c>
      <c r="Q176" s="481">
        <f t="shared" si="6"/>
        <v>4</v>
      </c>
      <c r="R176" s="489">
        <v>43954</v>
      </c>
      <c r="S176" s="501"/>
      <c r="T176" s="497"/>
      <c r="U176" s="498"/>
      <c r="V176" s="43">
        <v>102</v>
      </c>
      <c r="W176" s="34" t="s">
        <v>628</v>
      </c>
      <c r="X176" s="44">
        <v>31360</v>
      </c>
      <c r="Y176" s="34" t="s">
        <v>3965</v>
      </c>
      <c r="Z176" s="43" t="s">
        <v>1223</v>
      </c>
      <c r="AA176" s="34" t="s">
        <v>413</v>
      </c>
      <c r="AB176" s="34" t="s">
        <v>270</v>
      </c>
      <c r="AC176" s="34" t="s">
        <v>5951</v>
      </c>
      <c r="AD176" s="44" t="s">
        <v>320</v>
      </c>
      <c r="AE176" s="44" t="s">
        <v>5186</v>
      </c>
      <c r="AF176" s="43">
        <v>102</v>
      </c>
      <c r="AG176" s="34" t="s">
        <v>628</v>
      </c>
      <c r="AH176" s="34" t="s">
        <v>627</v>
      </c>
      <c r="AI176" s="43" t="s">
        <v>629</v>
      </c>
      <c r="AJ176" s="44" t="s">
        <v>630</v>
      </c>
      <c r="AK176" s="261">
        <v>4700224</v>
      </c>
      <c r="AL176" s="44" t="s">
        <v>270</v>
      </c>
      <c r="AM176" s="44" t="s">
        <v>634</v>
      </c>
      <c r="AN176" s="262">
        <v>253469750</v>
      </c>
      <c r="AO176" s="34"/>
      <c r="AP176" s="34"/>
      <c r="AQ176" s="34"/>
      <c r="AR176" s="34"/>
      <c r="AS176" s="34"/>
      <c r="AT176" s="44" t="s">
        <v>326</v>
      </c>
      <c r="AU176" s="44"/>
      <c r="AV176" s="477" t="str">
        <f t="array" ref="AV176">_xlfn.IFS(
LEFT(Tabelas!$AI176,1)="N","DN",
LEFT(Tabelas!$AI176,1)="C","DC",
LEFT(Tabelas!$AI176,1)="L","DL",
LEFT(Tabelas!$AI176,1)="A","DA",
LEFT(Tabelas!$AI176,1)="G","DG")</f>
        <v>DN</v>
      </c>
      <c r="AW176" s="34"/>
      <c r="AX176" s="34"/>
      <c r="AY176" s="34"/>
      <c r="AZ176" s="34"/>
      <c r="BA176" s="34"/>
      <c r="BB176" s="34"/>
      <c r="BC176" s="34"/>
      <c r="BD176" s="44">
        <v>31360</v>
      </c>
      <c r="BE176" s="34" t="s">
        <v>3965</v>
      </c>
      <c r="BF176" s="43" t="s">
        <v>1223</v>
      </c>
      <c r="BG176" s="34" t="s">
        <v>413</v>
      </c>
      <c r="BH176" s="34" t="s">
        <v>270</v>
      </c>
      <c r="BI176" s="34" t="s">
        <v>5951</v>
      </c>
      <c r="BJ176" s="44" t="s">
        <v>320</v>
      </c>
      <c r="BK176" s="44" t="s">
        <v>5186</v>
      </c>
      <c r="BL176" s="34"/>
      <c r="BM176" s="34"/>
      <c r="BN176" s="34"/>
      <c r="BO176" s="20"/>
      <c r="BP176" s="20"/>
      <c r="BQ176" s="20"/>
      <c r="BR176" s="20"/>
      <c r="BS176" s="27"/>
      <c r="BT176" s="20"/>
      <c r="BU176" s="20"/>
      <c r="BV176" s="20"/>
      <c r="BW176" s="20"/>
      <c r="BX176" s="20"/>
      <c r="BY176" s="20"/>
      <c r="BZ176" s="20"/>
      <c r="CA176" s="20"/>
      <c r="CB176" s="20"/>
      <c r="CC176" s="27"/>
      <c r="CD176" s="20"/>
      <c r="CE176" s="20"/>
      <c r="CF176" s="28"/>
      <c r="CG176" s="28"/>
      <c r="CH176" s="28"/>
      <c r="CI176" s="28"/>
      <c r="CJ176" s="28"/>
      <c r="CK176" s="28"/>
      <c r="CL176" s="28"/>
      <c r="CM176" s="28"/>
      <c r="CN176" s="28"/>
      <c r="CO176" s="28"/>
      <c r="CP176" s="28"/>
      <c r="CQ176" s="28"/>
      <c r="CR176" s="28"/>
      <c r="CS176" s="28"/>
      <c r="CT176" s="28"/>
      <c r="CU176" s="28"/>
      <c r="CV176" s="28"/>
      <c r="CW176" s="28"/>
      <c r="CX176" s="20"/>
      <c r="CY176" s="519" t="s">
        <v>5952</v>
      </c>
      <c r="CZ176" s="520" t="s">
        <v>5953</v>
      </c>
      <c r="DA176" s="595" t="str">
        <f t="shared" si="9"/>
        <v>16283 - INDÚSTRIA DE PREPARAÇÃO DA CORTIÇA</v>
      </c>
      <c r="EN176" s="572">
        <v>6793</v>
      </c>
      <c r="EO176" s="561" t="s">
        <v>5954</v>
      </c>
      <c r="EP176" s="561" t="s">
        <v>350</v>
      </c>
      <c r="EQ176" s="576">
        <v>272</v>
      </c>
      <c r="ER176" s="561" t="s">
        <v>4711</v>
      </c>
      <c r="ES176" s="568" t="s">
        <v>5955</v>
      </c>
      <c r="EW176" s="90" t="s">
        <v>503</v>
      </c>
      <c r="EX176" s="82" t="s">
        <v>5956</v>
      </c>
      <c r="EY176" s="80"/>
      <c r="EZ176" s="82"/>
      <c r="FA176" s="85" t="s">
        <v>453</v>
      </c>
    </row>
    <row r="177" spans="11:157">
      <c r="K177" s="236" t="s">
        <v>5957</v>
      </c>
      <c r="P177" s="488">
        <f t="shared" si="10"/>
        <v>45320</v>
      </c>
      <c r="Q177" s="481">
        <f t="shared" si="6"/>
        <v>5</v>
      </c>
      <c r="R177" s="489">
        <v>43955</v>
      </c>
      <c r="S177" s="501"/>
      <c r="T177" s="497"/>
      <c r="U177" s="498"/>
      <c r="V177" s="43">
        <v>102</v>
      </c>
      <c r="W177" s="34" t="s">
        <v>628</v>
      </c>
      <c r="X177" s="44">
        <v>31361</v>
      </c>
      <c r="Y177" s="34" t="s">
        <v>4017</v>
      </c>
      <c r="Z177" s="43" t="s">
        <v>1223</v>
      </c>
      <c r="AA177" s="34" t="s">
        <v>413</v>
      </c>
      <c r="AB177" s="34" t="s">
        <v>270</v>
      </c>
      <c r="AC177" s="34" t="s">
        <v>5958</v>
      </c>
      <c r="AD177" s="44" t="s">
        <v>320</v>
      </c>
      <c r="AE177" s="44" t="s">
        <v>5186</v>
      </c>
      <c r="AF177" s="43">
        <v>102</v>
      </c>
      <c r="AG177" s="34" t="s">
        <v>628</v>
      </c>
      <c r="AH177" s="34" t="s">
        <v>627</v>
      </c>
      <c r="AI177" s="43" t="s">
        <v>629</v>
      </c>
      <c r="AJ177" s="44" t="s">
        <v>630</v>
      </c>
      <c r="AK177" s="261">
        <v>4700224</v>
      </c>
      <c r="AL177" s="44" t="s">
        <v>270</v>
      </c>
      <c r="AM177" s="44" t="s">
        <v>634</v>
      </c>
      <c r="AN177" s="262">
        <v>253469750</v>
      </c>
      <c r="AO177" s="34"/>
      <c r="AP177" s="34"/>
      <c r="AQ177" s="34"/>
      <c r="AR177" s="34"/>
      <c r="AS177" s="34"/>
      <c r="AT177" s="44" t="s">
        <v>326</v>
      </c>
      <c r="AU177" s="44"/>
      <c r="AV177" s="477" t="str">
        <f t="array" ref="AV177">_xlfn.IFS(
LEFT(Tabelas!$AI177,1)="N","DN",
LEFT(Tabelas!$AI177,1)="C","DC",
LEFT(Tabelas!$AI177,1)="L","DL",
LEFT(Tabelas!$AI177,1)="A","DA",
LEFT(Tabelas!$AI177,1)="G","DG")</f>
        <v>DN</v>
      </c>
      <c r="AW177" s="34"/>
      <c r="AX177" s="34"/>
      <c r="AY177" s="34"/>
      <c r="AZ177" s="34"/>
      <c r="BA177" s="34"/>
      <c r="BB177" s="34"/>
      <c r="BC177" s="34"/>
      <c r="BD177" s="44">
        <v>31361</v>
      </c>
      <c r="BE177" s="34" t="s">
        <v>4017</v>
      </c>
      <c r="BF177" s="43" t="s">
        <v>1223</v>
      </c>
      <c r="BG177" s="34" t="s">
        <v>413</v>
      </c>
      <c r="BH177" s="34" t="s">
        <v>270</v>
      </c>
      <c r="BI177" s="34" t="s">
        <v>5958</v>
      </c>
      <c r="BJ177" s="44" t="s">
        <v>320</v>
      </c>
      <c r="BK177" s="44" t="s">
        <v>5186</v>
      </c>
      <c r="BL177" s="34"/>
      <c r="BM177" s="34"/>
      <c r="BN177" s="34"/>
      <c r="BO177" s="20"/>
      <c r="BP177" s="20"/>
      <c r="BQ177" s="20"/>
      <c r="BR177" s="20"/>
      <c r="BS177" s="27"/>
      <c r="BT177" s="20"/>
      <c r="BU177" s="20"/>
      <c r="BV177" s="20"/>
      <c r="BW177" s="20"/>
      <c r="BX177" s="20"/>
      <c r="BY177" s="20"/>
      <c r="BZ177" s="20"/>
      <c r="CA177" s="20"/>
      <c r="CB177" s="20"/>
      <c r="CC177" s="27"/>
      <c r="CD177" s="20"/>
      <c r="CE177" s="20"/>
      <c r="CF177" s="28"/>
      <c r="CG177" s="28"/>
      <c r="CH177" s="28"/>
      <c r="CI177" s="28"/>
      <c r="CJ177" s="28"/>
      <c r="CK177" s="28"/>
      <c r="CL177" s="28"/>
      <c r="CM177" s="28"/>
      <c r="CN177" s="28"/>
      <c r="CO177" s="28"/>
      <c r="CP177" s="28"/>
      <c r="CQ177" s="28"/>
      <c r="CR177" s="28"/>
      <c r="CS177" s="28"/>
      <c r="CT177" s="28"/>
      <c r="CU177" s="28"/>
      <c r="CV177" s="28"/>
      <c r="CW177" s="28"/>
      <c r="CX177" s="20"/>
      <c r="CY177" s="519" t="s">
        <v>5959</v>
      </c>
      <c r="CZ177" s="520" t="s">
        <v>5960</v>
      </c>
      <c r="DA177" s="595" t="str">
        <f t="shared" si="9"/>
        <v>16284 - FABRICAÇÃO DE ROLHAS DE CORTIÇA</v>
      </c>
      <c r="EN177" s="571">
        <v>6807</v>
      </c>
      <c r="EO177" s="560" t="s">
        <v>5961</v>
      </c>
      <c r="EP177" s="560" t="s">
        <v>289</v>
      </c>
      <c r="EQ177" s="580">
        <v>331</v>
      </c>
      <c r="ER177" s="560" t="s">
        <v>4880</v>
      </c>
      <c r="ES177" s="567" t="s">
        <v>5962</v>
      </c>
      <c r="EW177" s="90" t="s">
        <v>504</v>
      </c>
      <c r="EX177" s="82" t="s">
        <v>5963</v>
      </c>
      <c r="EY177" s="80"/>
      <c r="EZ177" s="82"/>
      <c r="FA177" s="85" t="s">
        <v>599</v>
      </c>
    </row>
    <row r="178" spans="11:157">
      <c r="K178" s="236" t="s">
        <v>5964</v>
      </c>
      <c r="P178" s="488">
        <f t="shared" si="10"/>
        <v>45327</v>
      </c>
      <c r="Q178" s="481">
        <f t="shared" si="6"/>
        <v>6</v>
      </c>
      <c r="R178" s="489">
        <v>43956</v>
      </c>
      <c r="S178" s="501"/>
      <c r="T178" s="497"/>
      <c r="U178" s="498"/>
      <c r="V178" s="43">
        <v>102</v>
      </c>
      <c r="W178" s="34" t="s">
        <v>628</v>
      </c>
      <c r="X178" s="44">
        <v>31362</v>
      </c>
      <c r="Y178" s="34" t="s">
        <v>4067</v>
      </c>
      <c r="Z178" s="43" t="s">
        <v>1223</v>
      </c>
      <c r="AA178" s="34" t="s">
        <v>413</v>
      </c>
      <c r="AB178" s="34" t="s">
        <v>270</v>
      </c>
      <c r="AC178" s="34" t="s">
        <v>5965</v>
      </c>
      <c r="AD178" s="44" t="s">
        <v>320</v>
      </c>
      <c r="AE178" s="44" t="s">
        <v>5186</v>
      </c>
      <c r="AF178" s="43">
        <v>102</v>
      </c>
      <c r="AG178" s="34" t="s">
        <v>628</v>
      </c>
      <c r="AH178" s="34" t="s">
        <v>627</v>
      </c>
      <c r="AI178" s="43" t="s">
        <v>629</v>
      </c>
      <c r="AJ178" s="44" t="s">
        <v>630</v>
      </c>
      <c r="AK178" s="261">
        <v>4700224</v>
      </c>
      <c r="AL178" s="44" t="s">
        <v>270</v>
      </c>
      <c r="AM178" s="44" t="s">
        <v>634</v>
      </c>
      <c r="AN178" s="262">
        <v>253469750</v>
      </c>
      <c r="AO178" s="34"/>
      <c r="AP178" s="34"/>
      <c r="AQ178" s="34"/>
      <c r="AR178" s="34"/>
      <c r="AS178" s="34"/>
      <c r="AT178" s="44" t="s">
        <v>326</v>
      </c>
      <c r="AU178" s="44"/>
      <c r="AV178" s="477" t="str">
        <f t="array" ref="AV178">_xlfn.IFS(
LEFT(Tabelas!$AI178,1)="N","DN",
LEFT(Tabelas!$AI178,1)="C","DC",
LEFT(Tabelas!$AI178,1)="L","DL",
LEFT(Tabelas!$AI178,1)="A","DA",
LEFT(Tabelas!$AI178,1)="G","DG")</f>
        <v>DN</v>
      </c>
      <c r="AW178" s="34"/>
      <c r="AX178" s="34"/>
      <c r="AY178" s="34"/>
      <c r="AZ178" s="34"/>
      <c r="BA178" s="34"/>
      <c r="BB178" s="34"/>
      <c r="BC178" s="34"/>
      <c r="BD178" s="44">
        <v>31362</v>
      </c>
      <c r="BE178" s="34" t="s">
        <v>4067</v>
      </c>
      <c r="BF178" s="43" t="s">
        <v>1223</v>
      </c>
      <c r="BG178" s="34" t="s">
        <v>413</v>
      </c>
      <c r="BH178" s="34" t="s">
        <v>270</v>
      </c>
      <c r="BI178" s="34" t="s">
        <v>5965</v>
      </c>
      <c r="BJ178" s="44" t="s">
        <v>320</v>
      </c>
      <c r="BK178" s="44" t="s">
        <v>5186</v>
      </c>
      <c r="BL178" s="34"/>
      <c r="BM178" s="34"/>
      <c r="BN178" s="34"/>
      <c r="BO178" s="20"/>
      <c r="BP178" s="20"/>
      <c r="BQ178" s="20"/>
      <c r="BR178" s="20"/>
      <c r="BS178" s="27"/>
      <c r="BT178" s="20"/>
      <c r="BU178" s="20"/>
      <c r="BV178" s="20"/>
      <c r="BW178" s="20"/>
      <c r="BX178" s="20"/>
      <c r="BY178" s="20"/>
      <c r="BZ178" s="20"/>
      <c r="CA178" s="20"/>
      <c r="CB178" s="20"/>
      <c r="CC178" s="27"/>
      <c r="CD178" s="20"/>
      <c r="CE178" s="20"/>
      <c r="CF178" s="28"/>
      <c r="CG178" s="28"/>
      <c r="CH178" s="28"/>
      <c r="CI178" s="28"/>
      <c r="CJ178" s="28"/>
      <c r="CK178" s="28"/>
      <c r="CL178" s="28"/>
      <c r="CM178" s="28"/>
      <c r="CN178" s="28"/>
      <c r="CO178" s="28"/>
      <c r="CP178" s="28"/>
      <c r="CQ178" s="28"/>
      <c r="CR178" s="28"/>
      <c r="CS178" s="28"/>
      <c r="CT178" s="28"/>
      <c r="CU178" s="28"/>
      <c r="CV178" s="28"/>
      <c r="CW178" s="28"/>
      <c r="CX178" s="20"/>
      <c r="CY178" s="519" t="s">
        <v>5966</v>
      </c>
      <c r="CZ178" s="520" t="s">
        <v>5967</v>
      </c>
      <c r="DA178" s="595" t="str">
        <f t="shared" si="9"/>
        <v>16285 - FABRICAÇÃO DE OUTROS PRODUTOS DE CORTIÇA</v>
      </c>
      <c r="EN178" s="572">
        <v>6831</v>
      </c>
      <c r="EO178" s="561" t="s">
        <v>5968</v>
      </c>
      <c r="EP178" s="561" t="s">
        <v>289</v>
      </c>
      <c r="EQ178" s="576">
        <v>379</v>
      </c>
      <c r="ER178" s="561" t="s">
        <v>2245</v>
      </c>
      <c r="ES178" s="568" t="s">
        <v>5969</v>
      </c>
      <c r="EW178" s="90" t="s">
        <v>278</v>
      </c>
      <c r="EX178" s="82" t="s">
        <v>5970</v>
      </c>
      <c r="EY178" s="80"/>
      <c r="EZ178" s="82"/>
      <c r="FA178" s="85" t="s">
        <v>398</v>
      </c>
    </row>
    <row r="179" spans="11:157">
      <c r="K179" s="236" t="s">
        <v>5971</v>
      </c>
      <c r="P179" s="488">
        <f t="shared" si="10"/>
        <v>45334</v>
      </c>
      <c r="Q179" s="481">
        <f t="shared" si="6"/>
        <v>7</v>
      </c>
      <c r="R179" s="489">
        <v>43957</v>
      </c>
      <c r="S179" s="501"/>
      <c r="T179" s="497"/>
      <c r="U179" s="498"/>
      <c r="V179" s="43">
        <v>102</v>
      </c>
      <c r="W179" s="34" t="s">
        <v>628</v>
      </c>
      <c r="X179" s="44">
        <v>31363</v>
      </c>
      <c r="Y179" s="34" t="s">
        <v>4111</v>
      </c>
      <c r="Z179" s="43" t="s">
        <v>1223</v>
      </c>
      <c r="AA179" s="34" t="s">
        <v>413</v>
      </c>
      <c r="AB179" s="34" t="s">
        <v>270</v>
      </c>
      <c r="AC179" s="34" t="s">
        <v>5972</v>
      </c>
      <c r="AD179" s="44" t="s">
        <v>320</v>
      </c>
      <c r="AE179" s="44" t="s">
        <v>5186</v>
      </c>
      <c r="AF179" s="43">
        <v>102</v>
      </c>
      <c r="AG179" s="34" t="s">
        <v>628</v>
      </c>
      <c r="AH179" s="34" t="s">
        <v>627</v>
      </c>
      <c r="AI179" s="43" t="s">
        <v>629</v>
      </c>
      <c r="AJ179" s="44" t="s">
        <v>630</v>
      </c>
      <c r="AK179" s="261">
        <v>4700224</v>
      </c>
      <c r="AL179" s="44" t="s">
        <v>270</v>
      </c>
      <c r="AM179" s="44" t="s">
        <v>634</v>
      </c>
      <c r="AN179" s="262">
        <v>253469750</v>
      </c>
      <c r="AO179" s="34"/>
      <c r="AP179" s="34"/>
      <c r="AQ179" s="34"/>
      <c r="AR179" s="34"/>
      <c r="AS179" s="34"/>
      <c r="AT179" s="44" t="s">
        <v>326</v>
      </c>
      <c r="AU179" s="44"/>
      <c r="AV179" s="477" t="str">
        <f t="array" ref="AV179">_xlfn.IFS(
LEFT(Tabelas!$AI179,1)="N","DN",
LEFT(Tabelas!$AI179,1)="C","DC",
LEFT(Tabelas!$AI179,1)="L","DL",
LEFT(Tabelas!$AI179,1)="A","DA",
LEFT(Tabelas!$AI179,1)="G","DG")</f>
        <v>DN</v>
      </c>
      <c r="AW179" s="34"/>
      <c r="AX179" s="34"/>
      <c r="AY179" s="34"/>
      <c r="AZ179" s="34"/>
      <c r="BA179" s="34"/>
      <c r="BB179" s="34"/>
      <c r="BC179" s="34"/>
      <c r="BD179" s="44">
        <v>31363</v>
      </c>
      <c r="BE179" s="34" t="s">
        <v>4111</v>
      </c>
      <c r="BF179" s="43" t="s">
        <v>1223</v>
      </c>
      <c r="BG179" s="34" t="s">
        <v>413</v>
      </c>
      <c r="BH179" s="34" t="s">
        <v>270</v>
      </c>
      <c r="BI179" s="34" t="s">
        <v>5972</v>
      </c>
      <c r="BJ179" s="44" t="s">
        <v>320</v>
      </c>
      <c r="BK179" s="44" t="s">
        <v>5186</v>
      </c>
      <c r="BL179" s="34"/>
      <c r="BM179" s="34"/>
      <c r="BN179" s="34"/>
      <c r="BO179" s="20"/>
      <c r="BP179" s="20"/>
      <c r="BQ179" s="20"/>
      <c r="BR179" s="20"/>
      <c r="BS179" s="27"/>
      <c r="BT179" s="20"/>
      <c r="BU179" s="20"/>
      <c r="BV179" s="20"/>
      <c r="BW179" s="20"/>
      <c r="BX179" s="20"/>
      <c r="BY179" s="20"/>
      <c r="BZ179" s="20"/>
      <c r="CA179" s="20"/>
      <c r="CB179" s="20"/>
      <c r="CC179" s="27"/>
      <c r="CD179" s="20"/>
      <c r="CE179" s="20"/>
      <c r="CF179" s="28"/>
      <c r="CG179" s="28"/>
      <c r="CH179" s="28"/>
      <c r="CI179" s="28"/>
      <c r="CJ179" s="28"/>
      <c r="CK179" s="28"/>
      <c r="CL179" s="28"/>
      <c r="CM179" s="28"/>
      <c r="CN179" s="28"/>
      <c r="CO179" s="28"/>
      <c r="CP179" s="28"/>
      <c r="CQ179" s="28"/>
      <c r="CR179" s="28"/>
      <c r="CS179" s="28"/>
      <c r="CT179" s="28"/>
      <c r="CU179" s="28"/>
      <c r="CV179" s="28"/>
      <c r="CW179" s="28"/>
      <c r="CX179" s="20"/>
      <c r="CY179" s="519" t="s">
        <v>5973</v>
      </c>
      <c r="CZ179" s="520" t="s">
        <v>5974</v>
      </c>
      <c r="DA179" s="595" t="str">
        <f t="shared" si="9"/>
        <v>17110 - FABRICAÇÃO DE PASTA</v>
      </c>
      <c r="EN179" s="571">
        <v>6874</v>
      </c>
      <c r="EO179" s="560" t="s">
        <v>5975</v>
      </c>
      <c r="EP179" s="560" t="s">
        <v>289</v>
      </c>
      <c r="EQ179" s="580">
        <v>382</v>
      </c>
      <c r="ER179" s="560" t="s">
        <v>5135</v>
      </c>
      <c r="ES179" s="567" t="s">
        <v>5976</v>
      </c>
      <c r="EW179" s="90" t="s">
        <v>505</v>
      </c>
      <c r="EX179" s="82" t="s">
        <v>5977</v>
      </c>
      <c r="EY179" s="80"/>
      <c r="EZ179" s="82"/>
      <c r="FA179" s="85" t="s">
        <v>454</v>
      </c>
    </row>
    <row r="180" spans="11:157">
      <c r="K180" s="236" t="s">
        <v>5978</v>
      </c>
      <c r="P180" s="488">
        <f t="shared" si="10"/>
        <v>45341</v>
      </c>
      <c r="Q180" s="481">
        <f t="shared" si="6"/>
        <v>8</v>
      </c>
      <c r="R180" s="489">
        <v>43958</v>
      </c>
      <c r="S180" s="501"/>
      <c r="T180" s="497"/>
      <c r="U180" s="498"/>
      <c r="V180" s="43">
        <v>102</v>
      </c>
      <c r="W180" s="34" t="s">
        <v>628</v>
      </c>
      <c r="X180" s="44">
        <v>31364</v>
      </c>
      <c r="Y180" s="34" t="s">
        <v>4148</v>
      </c>
      <c r="Z180" s="43" t="s">
        <v>1223</v>
      </c>
      <c r="AA180" s="34" t="s">
        <v>413</v>
      </c>
      <c r="AB180" s="34" t="s">
        <v>270</v>
      </c>
      <c r="AC180" s="34" t="s">
        <v>5979</v>
      </c>
      <c r="AD180" s="44" t="s">
        <v>320</v>
      </c>
      <c r="AE180" s="44" t="s">
        <v>5186</v>
      </c>
      <c r="AF180" s="43">
        <v>102</v>
      </c>
      <c r="AG180" s="34" t="s">
        <v>628</v>
      </c>
      <c r="AH180" s="34" t="s">
        <v>627</v>
      </c>
      <c r="AI180" s="43" t="s">
        <v>629</v>
      </c>
      <c r="AJ180" s="44" t="s">
        <v>630</v>
      </c>
      <c r="AK180" s="261">
        <v>4700224</v>
      </c>
      <c r="AL180" s="44" t="s">
        <v>270</v>
      </c>
      <c r="AM180" s="44" t="s">
        <v>634</v>
      </c>
      <c r="AN180" s="262">
        <v>253469750</v>
      </c>
      <c r="AO180" s="34"/>
      <c r="AP180" s="34"/>
      <c r="AQ180" s="34"/>
      <c r="AR180" s="34"/>
      <c r="AS180" s="34"/>
      <c r="AT180" s="44" t="s">
        <v>326</v>
      </c>
      <c r="AU180" s="44"/>
      <c r="AV180" s="477" t="str">
        <f t="array" ref="AV180">_xlfn.IFS(
LEFT(Tabelas!$AI180,1)="N","DN",
LEFT(Tabelas!$AI180,1)="C","DC",
LEFT(Tabelas!$AI180,1)="L","DL",
LEFT(Tabelas!$AI180,1)="A","DA",
LEFT(Tabelas!$AI180,1)="G","DG")</f>
        <v>DN</v>
      </c>
      <c r="AW180" s="34"/>
      <c r="AX180" s="34"/>
      <c r="AY180" s="34"/>
      <c r="AZ180" s="34"/>
      <c r="BA180" s="34"/>
      <c r="BB180" s="34"/>
      <c r="BC180" s="34"/>
      <c r="BD180" s="44">
        <v>31364</v>
      </c>
      <c r="BE180" s="34" t="s">
        <v>4148</v>
      </c>
      <c r="BF180" s="43" t="s">
        <v>1223</v>
      </c>
      <c r="BG180" s="34" t="s">
        <v>413</v>
      </c>
      <c r="BH180" s="34" t="s">
        <v>270</v>
      </c>
      <c r="BI180" s="34" t="s">
        <v>5979</v>
      </c>
      <c r="BJ180" s="44" t="s">
        <v>320</v>
      </c>
      <c r="BK180" s="44" t="s">
        <v>5186</v>
      </c>
      <c r="BL180" s="34"/>
      <c r="BM180" s="34"/>
      <c r="BN180" s="34"/>
      <c r="BO180" s="20"/>
      <c r="BP180" s="20"/>
      <c r="BQ180" s="20"/>
      <c r="BR180" s="20"/>
      <c r="BS180" s="27"/>
      <c r="BT180" s="20"/>
      <c r="BU180" s="20"/>
      <c r="BV180" s="20"/>
      <c r="BW180" s="20"/>
      <c r="BX180" s="20"/>
      <c r="BY180" s="20"/>
      <c r="BZ180" s="20"/>
      <c r="CA180" s="20"/>
      <c r="CB180" s="20"/>
      <c r="CC180" s="27"/>
      <c r="CD180" s="20"/>
      <c r="CE180" s="20"/>
      <c r="CF180" s="28"/>
      <c r="CG180" s="28"/>
      <c r="CH180" s="28"/>
      <c r="CI180" s="28"/>
      <c r="CJ180" s="28"/>
      <c r="CK180" s="28"/>
      <c r="CL180" s="28"/>
      <c r="CM180" s="28"/>
      <c r="CN180" s="28"/>
      <c r="CO180" s="28"/>
      <c r="CP180" s="28"/>
      <c r="CQ180" s="28"/>
      <c r="CR180" s="28"/>
      <c r="CS180" s="28"/>
      <c r="CT180" s="28"/>
      <c r="CU180" s="28"/>
      <c r="CV180" s="28"/>
      <c r="CW180" s="28"/>
      <c r="CX180" s="20"/>
      <c r="CY180" s="519" t="s">
        <v>5980</v>
      </c>
      <c r="CZ180" s="520" t="s">
        <v>5981</v>
      </c>
      <c r="DA180" s="595" t="str">
        <f t="shared" si="9"/>
        <v>17120 - FABRICAÇÃO DE PAPEL E DE CARTÃO (EXCETO CANELADO)</v>
      </c>
      <c r="EN180" s="572">
        <v>6920</v>
      </c>
      <c r="EO180" s="561" t="s">
        <v>5982</v>
      </c>
      <c r="EP180" s="561" t="s">
        <v>289</v>
      </c>
      <c r="EQ180" s="576">
        <v>345</v>
      </c>
      <c r="ER180" s="561" t="s">
        <v>645</v>
      </c>
      <c r="ES180" s="568" t="s">
        <v>5983</v>
      </c>
      <c r="EW180" s="90" t="s">
        <v>506</v>
      </c>
      <c r="EX180" s="82" t="s">
        <v>5984</v>
      </c>
      <c r="EY180" s="80"/>
      <c r="EZ180" s="82"/>
      <c r="FA180" s="85" t="s">
        <v>586</v>
      </c>
    </row>
    <row r="181" spans="11:157">
      <c r="K181" s="236" t="s">
        <v>5985</v>
      </c>
      <c r="P181" s="488">
        <f t="shared" si="10"/>
        <v>45348</v>
      </c>
      <c r="Q181" s="481">
        <f t="shared" si="6"/>
        <v>9</v>
      </c>
      <c r="R181" s="489">
        <v>43959</v>
      </c>
      <c r="S181" s="501"/>
      <c r="T181" s="497"/>
      <c r="U181" s="498"/>
      <c r="V181" s="43">
        <v>102</v>
      </c>
      <c r="W181" s="34" t="s">
        <v>628</v>
      </c>
      <c r="X181" s="44">
        <v>31365</v>
      </c>
      <c r="Y181" s="34" t="s">
        <v>4183</v>
      </c>
      <c r="Z181" s="43" t="s">
        <v>1223</v>
      </c>
      <c r="AA181" s="34" t="s">
        <v>413</v>
      </c>
      <c r="AB181" s="34" t="s">
        <v>270</v>
      </c>
      <c r="AC181" s="34" t="s">
        <v>5986</v>
      </c>
      <c r="AD181" s="44" t="s">
        <v>320</v>
      </c>
      <c r="AE181" s="44" t="s">
        <v>5186</v>
      </c>
      <c r="AF181" s="43">
        <v>102</v>
      </c>
      <c r="AG181" s="34" t="s">
        <v>628</v>
      </c>
      <c r="AH181" s="34" t="s">
        <v>627</v>
      </c>
      <c r="AI181" s="43" t="s">
        <v>629</v>
      </c>
      <c r="AJ181" s="44" t="s">
        <v>630</v>
      </c>
      <c r="AK181" s="261">
        <v>4700224</v>
      </c>
      <c r="AL181" s="44" t="s">
        <v>270</v>
      </c>
      <c r="AM181" s="44" t="s">
        <v>634</v>
      </c>
      <c r="AN181" s="262">
        <v>253469750</v>
      </c>
      <c r="AO181" s="34"/>
      <c r="AP181" s="34"/>
      <c r="AQ181" s="34"/>
      <c r="AR181" s="34"/>
      <c r="AS181" s="34"/>
      <c r="AT181" s="44" t="s">
        <v>326</v>
      </c>
      <c r="AU181" s="44"/>
      <c r="AV181" s="477" t="str">
        <f t="array" ref="AV181">_xlfn.IFS(
LEFT(Tabelas!$AI181,1)="N","DN",
LEFT(Tabelas!$AI181,1)="C","DC",
LEFT(Tabelas!$AI181,1)="L","DL",
LEFT(Tabelas!$AI181,1)="A","DA",
LEFT(Tabelas!$AI181,1)="G","DG")</f>
        <v>DN</v>
      </c>
      <c r="AW181" s="34"/>
      <c r="AX181" s="34"/>
      <c r="AY181" s="34"/>
      <c r="AZ181" s="34"/>
      <c r="BA181" s="34"/>
      <c r="BB181" s="34"/>
      <c r="BC181" s="34"/>
      <c r="BD181" s="44">
        <v>31365</v>
      </c>
      <c r="BE181" s="34" t="s">
        <v>4183</v>
      </c>
      <c r="BF181" s="43" t="s">
        <v>1223</v>
      </c>
      <c r="BG181" s="34" t="s">
        <v>413</v>
      </c>
      <c r="BH181" s="34" t="s">
        <v>270</v>
      </c>
      <c r="BI181" s="34" t="s">
        <v>5986</v>
      </c>
      <c r="BJ181" s="44" t="s">
        <v>320</v>
      </c>
      <c r="BK181" s="44" t="s">
        <v>5186</v>
      </c>
      <c r="BL181" s="34"/>
      <c r="BM181" s="34"/>
      <c r="BN181" s="34"/>
      <c r="BO181" s="20"/>
      <c r="BP181" s="20"/>
      <c r="BQ181" s="20"/>
      <c r="BR181" s="20"/>
      <c r="BS181" s="27"/>
      <c r="BT181" s="20"/>
      <c r="BU181" s="20"/>
      <c r="BV181" s="20"/>
      <c r="BW181" s="20"/>
      <c r="BX181" s="20"/>
      <c r="BY181" s="20"/>
      <c r="BZ181" s="20"/>
      <c r="CA181" s="20"/>
      <c r="CB181" s="20"/>
      <c r="CC181" s="27"/>
      <c r="CD181" s="20"/>
      <c r="CE181" s="20"/>
      <c r="CF181" s="28"/>
      <c r="CG181" s="28"/>
      <c r="CH181" s="28"/>
      <c r="CI181" s="28"/>
      <c r="CJ181" s="28"/>
      <c r="CK181" s="28"/>
      <c r="CL181" s="28"/>
      <c r="CM181" s="28"/>
      <c r="CN181" s="28"/>
      <c r="CO181" s="28"/>
      <c r="CP181" s="28"/>
      <c r="CQ181" s="28"/>
      <c r="CR181" s="28"/>
      <c r="CS181" s="28"/>
      <c r="CT181" s="28"/>
      <c r="CU181" s="28"/>
      <c r="CV181" s="28"/>
      <c r="CW181" s="28"/>
      <c r="CX181" s="20"/>
      <c r="CY181" s="519" t="s">
        <v>5987</v>
      </c>
      <c r="CZ181" s="520" t="s">
        <v>5988</v>
      </c>
      <c r="DA181" s="595" t="str">
        <f t="shared" si="9"/>
        <v>17211 - FABRICAÇÃO DE PAPEL E DE CARTÃO CANELADOS (INCLUI EMBALAGENS)</v>
      </c>
      <c r="EN181" s="571">
        <v>6939</v>
      </c>
      <c r="EO181" s="560" t="s">
        <v>5989</v>
      </c>
      <c r="EP181" s="560" t="s">
        <v>289</v>
      </c>
      <c r="EQ181" s="580">
        <v>346</v>
      </c>
      <c r="ER181" s="560" t="s">
        <v>5058</v>
      </c>
      <c r="ES181" s="567" t="s">
        <v>5990</v>
      </c>
      <c r="EW181" s="90" t="s">
        <v>507</v>
      </c>
      <c r="EX181" s="82" t="s">
        <v>5991</v>
      </c>
      <c r="EY181" s="80"/>
      <c r="EZ181" s="82"/>
      <c r="FA181" s="85" t="s">
        <v>383</v>
      </c>
    </row>
    <row r="182" spans="11:157">
      <c r="K182" s="236" t="s">
        <v>5992</v>
      </c>
      <c r="P182" s="488">
        <f t="shared" si="10"/>
        <v>45355</v>
      </c>
      <c r="Q182" s="481">
        <f t="shared" ref="Q182:Q245" si="11">WEEKNUM(P182,21)</f>
        <v>10</v>
      </c>
      <c r="R182" s="489">
        <v>43960</v>
      </c>
      <c r="S182" s="501"/>
      <c r="T182" s="497"/>
      <c r="U182" s="498"/>
      <c r="V182" s="43">
        <v>102</v>
      </c>
      <c r="W182" s="34" t="s">
        <v>628</v>
      </c>
      <c r="X182" s="44">
        <v>31366</v>
      </c>
      <c r="Y182" s="34" t="s">
        <v>4224</v>
      </c>
      <c r="Z182" s="43" t="s">
        <v>1223</v>
      </c>
      <c r="AA182" s="34" t="s">
        <v>413</v>
      </c>
      <c r="AB182" s="34" t="s">
        <v>270</v>
      </c>
      <c r="AC182" s="34" t="s">
        <v>5993</v>
      </c>
      <c r="AD182" s="44" t="s">
        <v>320</v>
      </c>
      <c r="AE182" s="44" t="s">
        <v>5186</v>
      </c>
      <c r="AF182" s="43">
        <v>102</v>
      </c>
      <c r="AG182" s="34" t="s">
        <v>628</v>
      </c>
      <c r="AH182" s="34" t="s">
        <v>627</v>
      </c>
      <c r="AI182" s="43" t="s">
        <v>629</v>
      </c>
      <c r="AJ182" s="44" t="s">
        <v>630</v>
      </c>
      <c r="AK182" s="261">
        <v>4700224</v>
      </c>
      <c r="AL182" s="44" t="s">
        <v>270</v>
      </c>
      <c r="AM182" s="44" t="s">
        <v>634</v>
      </c>
      <c r="AN182" s="262">
        <v>253469750</v>
      </c>
      <c r="AO182" s="34"/>
      <c r="AP182" s="34"/>
      <c r="AQ182" s="34"/>
      <c r="AR182" s="34"/>
      <c r="AS182" s="34"/>
      <c r="AT182" s="44" t="s">
        <v>326</v>
      </c>
      <c r="AU182" s="44"/>
      <c r="AV182" s="477" t="str">
        <f t="array" ref="AV182">_xlfn.IFS(
LEFT(Tabelas!$AI182,1)="N","DN",
LEFT(Tabelas!$AI182,1)="C","DC",
LEFT(Tabelas!$AI182,1)="L","DL",
LEFT(Tabelas!$AI182,1)="A","DA",
LEFT(Tabelas!$AI182,1)="G","DG")</f>
        <v>DN</v>
      </c>
      <c r="AW182" s="34"/>
      <c r="AX182" s="34"/>
      <c r="AY182" s="34"/>
      <c r="AZ182" s="34"/>
      <c r="BA182" s="34"/>
      <c r="BB182" s="34"/>
      <c r="BC182" s="34"/>
      <c r="BD182" s="44">
        <v>31366</v>
      </c>
      <c r="BE182" s="34" t="s">
        <v>4224</v>
      </c>
      <c r="BF182" s="43" t="s">
        <v>1223</v>
      </c>
      <c r="BG182" s="34" t="s">
        <v>413</v>
      </c>
      <c r="BH182" s="34" t="s">
        <v>270</v>
      </c>
      <c r="BI182" s="34" t="s">
        <v>5993</v>
      </c>
      <c r="BJ182" s="44" t="s">
        <v>320</v>
      </c>
      <c r="BK182" s="44" t="s">
        <v>5186</v>
      </c>
      <c r="BL182" s="34"/>
      <c r="BM182" s="34"/>
      <c r="BN182" s="34"/>
      <c r="BO182" s="20"/>
      <c r="BP182" s="20"/>
      <c r="BQ182" s="20"/>
      <c r="BR182" s="20"/>
      <c r="BS182" s="27"/>
      <c r="BT182" s="20"/>
      <c r="BU182" s="20"/>
      <c r="BV182" s="20"/>
      <c r="BW182" s="20"/>
      <c r="BX182" s="20"/>
      <c r="BY182" s="20"/>
      <c r="BZ182" s="20"/>
      <c r="CA182" s="20"/>
      <c r="CB182" s="20"/>
      <c r="CC182" s="27"/>
      <c r="CD182" s="20"/>
      <c r="CE182" s="20"/>
      <c r="CF182" s="28"/>
      <c r="CG182" s="28"/>
      <c r="CH182" s="28"/>
      <c r="CI182" s="28"/>
      <c r="CJ182" s="28"/>
      <c r="CK182" s="28"/>
      <c r="CL182" s="28"/>
      <c r="CM182" s="28"/>
      <c r="CN182" s="28"/>
      <c r="CO182" s="28"/>
      <c r="CP182" s="28"/>
      <c r="CQ182" s="28"/>
      <c r="CR182" s="28"/>
      <c r="CS182" s="28"/>
      <c r="CT182" s="28"/>
      <c r="CU182" s="28"/>
      <c r="CV182" s="28"/>
      <c r="CW182" s="28"/>
      <c r="CX182" s="20"/>
      <c r="CY182" s="519" t="s">
        <v>5994</v>
      </c>
      <c r="CZ182" s="520" t="s">
        <v>5995</v>
      </c>
      <c r="DA182" s="595" t="str">
        <f t="shared" si="9"/>
        <v>17212 - FABRICAÇÃO DE OUTRAS EMBALAGENS DE PAPEL E DE CARTÃO</v>
      </c>
      <c r="EN182" s="572">
        <v>6955</v>
      </c>
      <c r="EO182" s="561" t="s">
        <v>5996</v>
      </c>
      <c r="EP182" s="561" t="s">
        <v>289</v>
      </c>
      <c r="EQ182" s="576">
        <v>333</v>
      </c>
      <c r="ER182" s="561" t="s">
        <v>4908</v>
      </c>
      <c r="ES182" s="568" t="s">
        <v>5997</v>
      </c>
      <c r="EW182" s="90" t="s">
        <v>508</v>
      </c>
      <c r="EX182" s="82" t="s">
        <v>5998</v>
      </c>
      <c r="EY182" s="80"/>
      <c r="EZ182" s="82"/>
      <c r="FA182" s="85" t="s">
        <v>495</v>
      </c>
    </row>
    <row r="183" spans="11:157">
      <c r="K183" s="236" t="s">
        <v>5999</v>
      </c>
      <c r="P183" s="488">
        <f t="shared" si="10"/>
        <v>45362</v>
      </c>
      <c r="Q183" s="481">
        <f t="shared" si="11"/>
        <v>11</v>
      </c>
      <c r="R183" s="489">
        <v>43961</v>
      </c>
      <c r="S183" s="501"/>
      <c r="T183" s="497"/>
      <c r="U183" s="498"/>
      <c r="V183" s="43">
        <v>102</v>
      </c>
      <c r="W183" s="34" t="s">
        <v>628</v>
      </c>
      <c r="X183" s="44">
        <v>31367</v>
      </c>
      <c r="Y183" s="34" t="s">
        <v>4258</v>
      </c>
      <c r="Z183" s="43" t="s">
        <v>1223</v>
      </c>
      <c r="AA183" s="34" t="s">
        <v>413</v>
      </c>
      <c r="AB183" s="34" t="s">
        <v>270</v>
      </c>
      <c r="AC183" s="34" t="s">
        <v>6000</v>
      </c>
      <c r="AD183" s="44" t="s">
        <v>320</v>
      </c>
      <c r="AE183" s="44" t="s">
        <v>5186</v>
      </c>
      <c r="AF183" s="43">
        <v>102</v>
      </c>
      <c r="AG183" s="34" t="s">
        <v>628</v>
      </c>
      <c r="AH183" s="34" t="s">
        <v>627</v>
      </c>
      <c r="AI183" s="43" t="s">
        <v>629</v>
      </c>
      <c r="AJ183" s="44" t="s">
        <v>630</v>
      </c>
      <c r="AK183" s="261">
        <v>4700224</v>
      </c>
      <c r="AL183" s="44" t="s">
        <v>270</v>
      </c>
      <c r="AM183" s="44" t="s">
        <v>634</v>
      </c>
      <c r="AN183" s="262">
        <v>253469750</v>
      </c>
      <c r="AO183" s="34"/>
      <c r="AP183" s="34"/>
      <c r="AQ183" s="34"/>
      <c r="AR183" s="34"/>
      <c r="AS183" s="34"/>
      <c r="AT183" s="44" t="s">
        <v>326</v>
      </c>
      <c r="AU183" s="44"/>
      <c r="AV183" s="477" t="str">
        <f t="array" ref="AV183">_xlfn.IFS(
LEFT(Tabelas!$AI183,1)="N","DN",
LEFT(Tabelas!$AI183,1)="C","DC",
LEFT(Tabelas!$AI183,1)="L","DL",
LEFT(Tabelas!$AI183,1)="A","DA",
LEFT(Tabelas!$AI183,1)="G","DG")</f>
        <v>DN</v>
      </c>
      <c r="AW183" s="34"/>
      <c r="AX183" s="34"/>
      <c r="AY183" s="34"/>
      <c r="AZ183" s="34"/>
      <c r="BA183" s="34"/>
      <c r="BB183" s="34"/>
      <c r="BC183" s="34"/>
      <c r="BD183" s="44">
        <v>31367</v>
      </c>
      <c r="BE183" s="34" t="s">
        <v>4258</v>
      </c>
      <c r="BF183" s="43" t="s">
        <v>1223</v>
      </c>
      <c r="BG183" s="34" t="s">
        <v>413</v>
      </c>
      <c r="BH183" s="34" t="s">
        <v>270</v>
      </c>
      <c r="BI183" s="34" t="s">
        <v>6000</v>
      </c>
      <c r="BJ183" s="44" t="s">
        <v>320</v>
      </c>
      <c r="BK183" s="44" t="s">
        <v>5186</v>
      </c>
      <c r="BL183" s="34"/>
      <c r="BM183" s="34"/>
      <c r="BN183" s="34"/>
      <c r="BO183" s="20"/>
      <c r="BP183" s="20"/>
      <c r="BQ183" s="20"/>
      <c r="BR183" s="20"/>
      <c r="BS183" s="27"/>
      <c r="BT183" s="20"/>
      <c r="BU183" s="20"/>
      <c r="BV183" s="20"/>
      <c r="BW183" s="20"/>
      <c r="BX183" s="20"/>
      <c r="BY183" s="20"/>
      <c r="BZ183" s="20"/>
      <c r="CA183" s="20"/>
      <c r="CB183" s="20"/>
      <c r="CC183" s="27"/>
      <c r="CD183" s="20"/>
      <c r="CE183" s="20"/>
      <c r="CF183" s="28"/>
      <c r="CG183" s="28"/>
      <c r="CH183" s="28"/>
      <c r="CI183" s="28"/>
      <c r="CJ183" s="28"/>
      <c r="CK183" s="28"/>
      <c r="CL183" s="28"/>
      <c r="CM183" s="28"/>
      <c r="CN183" s="28"/>
      <c r="CO183" s="28"/>
      <c r="CP183" s="28"/>
      <c r="CQ183" s="28"/>
      <c r="CR183" s="28"/>
      <c r="CS183" s="28"/>
      <c r="CT183" s="28"/>
      <c r="CU183" s="28"/>
      <c r="CV183" s="28"/>
      <c r="CW183" s="28"/>
      <c r="CX183" s="20"/>
      <c r="CY183" s="519" t="s">
        <v>6001</v>
      </c>
      <c r="CZ183" s="520" t="s">
        <v>6002</v>
      </c>
      <c r="DA183" s="595" t="str">
        <f t="shared" si="9"/>
        <v>17220 - FABRICAÇÃO DE ARTIGOS DE PAPEL PARA USO DOMÉSTICO E SANITÁRIO</v>
      </c>
      <c r="EN183" s="571">
        <v>6963</v>
      </c>
      <c r="EO183" s="560" t="s">
        <v>6003</v>
      </c>
      <c r="EP183" s="560" t="s">
        <v>289</v>
      </c>
      <c r="EQ183" s="580">
        <v>334</v>
      </c>
      <c r="ER183" s="560" t="s">
        <v>4921</v>
      </c>
      <c r="ES183" s="567" t="s">
        <v>6004</v>
      </c>
      <c r="EW183" s="90" t="s">
        <v>509</v>
      </c>
      <c r="EX183" s="82" t="s">
        <v>6005</v>
      </c>
      <c r="EY183" s="80"/>
      <c r="EZ183" s="82"/>
      <c r="FA183" s="85" t="s">
        <v>600</v>
      </c>
    </row>
    <row r="184" spans="11:157">
      <c r="K184" s="236" t="s">
        <v>6006</v>
      </c>
      <c r="P184" s="488">
        <f t="shared" si="10"/>
        <v>45369</v>
      </c>
      <c r="Q184" s="481">
        <f t="shared" si="11"/>
        <v>12</v>
      </c>
      <c r="R184" s="489">
        <v>43962</v>
      </c>
      <c r="S184" s="501"/>
      <c r="T184" s="497"/>
      <c r="U184" s="498"/>
      <c r="V184" s="43">
        <v>102</v>
      </c>
      <c r="W184" s="34" t="s">
        <v>628</v>
      </c>
      <c r="X184" s="44">
        <v>31368</v>
      </c>
      <c r="Y184" s="34" t="s">
        <v>4288</v>
      </c>
      <c r="Z184" s="43" t="s">
        <v>1223</v>
      </c>
      <c r="AA184" s="34" t="s">
        <v>413</v>
      </c>
      <c r="AB184" s="34" t="s">
        <v>270</v>
      </c>
      <c r="AC184" s="34" t="s">
        <v>6007</v>
      </c>
      <c r="AD184" s="44" t="s">
        <v>320</v>
      </c>
      <c r="AE184" s="44" t="s">
        <v>5186</v>
      </c>
      <c r="AF184" s="43">
        <v>102</v>
      </c>
      <c r="AG184" s="34" t="s">
        <v>628</v>
      </c>
      <c r="AH184" s="34" t="s">
        <v>627</v>
      </c>
      <c r="AI184" s="43" t="s">
        <v>629</v>
      </c>
      <c r="AJ184" s="44" t="s">
        <v>630</v>
      </c>
      <c r="AK184" s="261">
        <v>4700224</v>
      </c>
      <c r="AL184" s="44" t="s">
        <v>270</v>
      </c>
      <c r="AM184" s="44" t="s">
        <v>634</v>
      </c>
      <c r="AN184" s="262">
        <v>253469750</v>
      </c>
      <c r="AO184" s="34"/>
      <c r="AP184" s="34"/>
      <c r="AQ184" s="34"/>
      <c r="AR184" s="34"/>
      <c r="AS184" s="34"/>
      <c r="AT184" s="44" t="s">
        <v>326</v>
      </c>
      <c r="AU184" s="44"/>
      <c r="AV184" s="477" t="str">
        <f t="array" ref="AV184">_xlfn.IFS(
LEFT(Tabelas!$AI184,1)="N","DN",
LEFT(Tabelas!$AI184,1)="C","DC",
LEFT(Tabelas!$AI184,1)="L","DL",
LEFT(Tabelas!$AI184,1)="A","DA",
LEFT(Tabelas!$AI184,1)="G","DG")</f>
        <v>DN</v>
      </c>
      <c r="AW184" s="34"/>
      <c r="AX184" s="34"/>
      <c r="AY184" s="34"/>
      <c r="AZ184" s="34"/>
      <c r="BA184" s="34"/>
      <c r="BB184" s="34"/>
      <c r="BC184" s="34"/>
      <c r="BD184" s="44">
        <v>31368</v>
      </c>
      <c r="BE184" s="34" t="s">
        <v>4288</v>
      </c>
      <c r="BF184" s="43" t="s">
        <v>1223</v>
      </c>
      <c r="BG184" s="34" t="s">
        <v>413</v>
      </c>
      <c r="BH184" s="34" t="s">
        <v>270</v>
      </c>
      <c r="BI184" s="34" t="s">
        <v>6007</v>
      </c>
      <c r="BJ184" s="44" t="s">
        <v>320</v>
      </c>
      <c r="BK184" s="44" t="s">
        <v>5186</v>
      </c>
      <c r="BL184" s="34"/>
      <c r="BM184" s="34"/>
      <c r="BN184" s="34"/>
      <c r="BO184" s="20"/>
      <c r="BP184" s="20"/>
      <c r="BQ184" s="20"/>
      <c r="BR184" s="20"/>
      <c r="BS184" s="27"/>
      <c r="BT184" s="20"/>
      <c r="BU184" s="20"/>
      <c r="BV184" s="20"/>
      <c r="BW184" s="20"/>
      <c r="BX184" s="20"/>
      <c r="BY184" s="20"/>
      <c r="BZ184" s="20"/>
      <c r="CA184" s="20"/>
      <c r="CB184" s="20"/>
      <c r="CC184" s="27"/>
      <c r="CD184" s="20"/>
      <c r="CE184" s="20"/>
      <c r="CF184" s="28"/>
      <c r="CG184" s="28"/>
      <c r="CH184" s="28"/>
      <c r="CI184" s="28"/>
      <c r="CJ184" s="28"/>
      <c r="CK184" s="28"/>
      <c r="CL184" s="28"/>
      <c r="CM184" s="28"/>
      <c r="CN184" s="28"/>
      <c r="CO184" s="28"/>
      <c r="CP184" s="28"/>
      <c r="CQ184" s="28"/>
      <c r="CR184" s="28"/>
      <c r="CS184" s="28"/>
      <c r="CT184" s="28"/>
      <c r="CU184" s="28"/>
      <c r="CV184" s="28"/>
      <c r="CW184" s="28"/>
      <c r="CX184" s="20"/>
      <c r="CY184" s="519" t="s">
        <v>6008</v>
      </c>
      <c r="CZ184" s="520" t="s">
        <v>6009</v>
      </c>
      <c r="DA184" s="595" t="str">
        <f t="shared" si="9"/>
        <v>17230 - FABRICAÇÃO DE ARTIGOS DE PAPEL PARA PAPELARIA</v>
      </c>
      <c r="EN184" s="572">
        <v>6971</v>
      </c>
      <c r="EO184" s="561" t="s">
        <v>6010</v>
      </c>
      <c r="EP184" s="561" t="s">
        <v>289</v>
      </c>
      <c r="EQ184" s="576">
        <v>341</v>
      </c>
      <c r="ER184" s="561" t="s">
        <v>2038</v>
      </c>
      <c r="ES184" s="568" t="s">
        <v>6011</v>
      </c>
      <c r="EW184" s="90" t="s">
        <v>510</v>
      </c>
      <c r="EX184" s="82" t="s">
        <v>6012</v>
      </c>
      <c r="EY184" s="80"/>
      <c r="EZ184" s="82"/>
      <c r="FA184" s="85" t="s">
        <v>525</v>
      </c>
    </row>
    <row r="185" spans="11:157">
      <c r="K185" s="236" t="s">
        <v>6013</v>
      </c>
      <c r="P185" s="488">
        <f t="shared" si="10"/>
        <v>45376</v>
      </c>
      <c r="Q185" s="481">
        <f t="shared" si="11"/>
        <v>13</v>
      </c>
      <c r="R185" s="489">
        <v>43963</v>
      </c>
      <c r="S185" s="501"/>
      <c r="T185" s="497"/>
      <c r="U185" s="498"/>
      <c r="V185" s="43">
        <v>102</v>
      </c>
      <c r="W185" s="34" t="s">
        <v>628</v>
      </c>
      <c r="X185" s="44">
        <v>31369</v>
      </c>
      <c r="Y185" s="34" t="s">
        <v>4320</v>
      </c>
      <c r="Z185" s="43" t="s">
        <v>1223</v>
      </c>
      <c r="AA185" s="34" t="s">
        <v>413</v>
      </c>
      <c r="AB185" s="34" t="s">
        <v>270</v>
      </c>
      <c r="AC185" s="34" t="s">
        <v>6014</v>
      </c>
      <c r="AD185" s="44" t="s">
        <v>320</v>
      </c>
      <c r="AE185" s="44" t="s">
        <v>5186</v>
      </c>
      <c r="AF185" s="43">
        <v>102</v>
      </c>
      <c r="AG185" s="34" t="s">
        <v>628</v>
      </c>
      <c r="AH185" s="34" t="s">
        <v>627</v>
      </c>
      <c r="AI185" s="43" t="s">
        <v>629</v>
      </c>
      <c r="AJ185" s="44" t="s">
        <v>630</v>
      </c>
      <c r="AK185" s="261">
        <v>4700224</v>
      </c>
      <c r="AL185" s="44" t="s">
        <v>270</v>
      </c>
      <c r="AM185" s="44" t="s">
        <v>634</v>
      </c>
      <c r="AN185" s="262">
        <v>253469750</v>
      </c>
      <c r="AO185" s="34"/>
      <c r="AP185" s="34"/>
      <c r="AQ185" s="34"/>
      <c r="AR185" s="34"/>
      <c r="AS185" s="34"/>
      <c r="AT185" s="44" t="s">
        <v>326</v>
      </c>
      <c r="AU185" s="44"/>
      <c r="AV185" s="477" t="str">
        <f t="array" ref="AV185">_xlfn.IFS(
LEFT(Tabelas!$AI185,1)="N","DN",
LEFT(Tabelas!$AI185,1)="C","DC",
LEFT(Tabelas!$AI185,1)="L","DL",
LEFT(Tabelas!$AI185,1)="A","DA",
LEFT(Tabelas!$AI185,1)="G","DG")</f>
        <v>DN</v>
      </c>
      <c r="AW185" s="34"/>
      <c r="AX185" s="34"/>
      <c r="AY185" s="34"/>
      <c r="AZ185" s="34"/>
      <c r="BA185" s="34"/>
      <c r="BB185" s="34"/>
      <c r="BC185" s="34"/>
      <c r="BD185" s="44">
        <v>31369</v>
      </c>
      <c r="BE185" s="34" t="s">
        <v>4320</v>
      </c>
      <c r="BF185" s="43" t="s">
        <v>1223</v>
      </c>
      <c r="BG185" s="34" t="s">
        <v>413</v>
      </c>
      <c r="BH185" s="34" t="s">
        <v>270</v>
      </c>
      <c r="BI185" s="34" t="s">
        <v>6014</v>
      </c>
      <c r="BJ185" s="44" t="s">
        <v>320</v>
      </c>
      <c r="BK185" s="44" t="s">
        <v>5186</v>
      </c>
      <c r="BL185" s="34"/>
      <c r="BM185" s="34"/>
      <c r="BN185" s="34"/>
      <c r="BO185" s="20"/>
      <c r="BP185" s="20"/>
      <c r="BQ185" s="20"/>
      <c r="BR185" s="20"/>
      <c r="BS185" s="27"/>
      <c r="BT185" s="20"/>
      <c r="BU185" s="20"/>
      <c r="BV185" s="20"/>
      <c r="BW185" s="20"/>
      <c r="BX185" s="20"/>
      <c r="BY185" s="20"/>
      <c r="BZ185" s="20"/>
      <c r="CA185" s="20"/>
      <c r="CB185" s="20"/>
      <c r="CC185" s="27"/>
      <c r="CD185" s="20"/>
      <c r="CE185" s="20"/>
      <c r="CF185" s="28"/>
      <c r="CG185" s="28"/>
      <c r="CH185" s="28"/>
      <c r="CI185" s="28"/>
      <c r="CJ185" s="28"/>
      <c r="CK185" s="28"/>
      <c r="CL185" s="28"/>
      <c r="CM185" s="28"/>
      <c r="CN185" s="28"/>
      <c r="CO185" s="28"/>
      <c r="CP185" s="28"/>
      <c r="CQ185" s="28"/>
      <c r="CR185" s="28"/>
      <c r="CS185" s="28"/>
      <c r="CT185" s="28"/>
      <c r="CU185" s="28"/>
      <c r="CV185" s="28"/>
      <c r="CW185" s="28"/>
      <c r="CX185" s="20"/>
      <c r="CY185" s="519" t="s">
        <v>6015</v>
      </c>
      <c r="CZ185" s="520" t="s">
        <v>6016</v>
      </c>
      <c r="DA185" s="595" t="str">
        <f t="shared" si="9"/>
        <v>17240 - FABRICAÇÃO DE PAPEL DE PAREDE</v>
      </c>
      <c r="EN185" s="572">
        <v>7005</v>
      </c>
      <c r="EO185" s="561" t="s">
        <v>6017</v>
      </c>
      <c r="EP185" s="561" t="s">
        <v>947</v>
      </c>
      <c r="EQ185" s="576">
        <v>452</v>
      </c>
      <c r="ER185" s="561" t="s">
        <v>3734</v>
      </c>
      <c r="ES185" s="568" t="s">
        <v>6018</v>
      </c>
      <c r="EW185" s="90" t="s">
        <v>511</v>
      </c>
      <c r="EX185" s="82" t="s">
        <v>6019</v>
      </c>
      <c r="EY185" s="80"/>
      <c r="EZ185" s="82"/>
      <c r="FA185" s="85" t="s">
        <v>496</v>
      </c>
    </row>
    <row r="186" spans="11:157">
      <c r="K186" s="236" t="s">
        <v>6020</v>
      </c>
      <c r="P186" s="488">
        <f t="shared" si="10"/>
        <v>45383</v>
      </c>
      <c r="Q186" s="481">
        <f t="shared" si="11"/>
        <v>14</v>
      </c>
      <c r="R186" s="489">
        <v>43964</v>
      </c>
      <c r="S186" s="501"/>
      <c r="T186" s="497"/>
      <c r="U186" s="498"/>
      <c r="V186" s="43">
        <v>102</v>
      </c>
      <c r="W186" s="34" t="s">
        <v>628</v>
      </c>
      <c r="X186" s="44">
        <v>31355</v>
      </c>
      <c r="Y186" s="34" t="s">
        <v>3869</v>
      </c>
      <c r="Z186" s="43" t="s">
        <v>1223</v>
      </c>
      <c r="AA186" s="34" t="s">
        <v>413</v>
      </c>
      <c r="AB186" s="34" t="s">
        <v>270</v>
      </c>
      <c r="AC186" s="34" t="s">
        <v>3869</v>
      </c>
      <c r="AD186" s="44" t="s">
        <v>320</v>
      </c>
      <c r="AE186" s="44" t="s">
        <v>5186</v>
      </c>
      <c r="AF186" s="43">
        <v>102</v>
      </c>
      <c r="AG186" s="34" t="s">
        <v>628</v>
      </c>
      <c r="AH186" s="34" t="s">
        <v>627</v>
      </c>
      <c r="AI186" s="43" t="s">
        <v>629</v>
      </c>
      <c r="AJ186" s="44" t="s">
        <v>630</v>
      </c>
      <c r="AK186" s="261">
        <v>4700224</v>
      </c>
      <c r="AL186" s="44" t="s">
        <v>270</v>
      </c>
      <c r="AM186" s="44" t="s">
        <v>634</v>
      </c>
      <c r="AN186" s="262">
        <v>253469750</v>
      </c>
      <c r="AO186" s="34"/>
      <c r="AP186" s="34"/>
      <c r="AQ186" s="34"/>
      <c r="AR186" s="34"/>
      <c r="AS186" s="34"/>
      <c r="AT186" s="44" t="s">
        <v>326</v>
      </c>
      <c r="AU186" s="44"/>
      <c r="AV186" s="477" t="str">
        <f t="array" ref="AV186">_xlfn.IFS(
LEFT(Tabelas!$AI186,1)="N","DN",
LEFT(Tabelas!$AI186,1)="C","DC",
LEFT(Tabelas!$AI186,1)="L","DL",
LEFT(Tabelas!$AI186,1)="A","DA",
LEFT(Tabelas!$AI186,1)="G","DG")</f>
        <v>DN</v>
      </c>
      <c r="AW186" s="34"/>
      <c r="AX186" s="34"/>
      <c r="AY186" s="34"/>
      <c r="AZ186" s="34"/>
      <c r="BA186" s="34"/>
      <c r="BB186" s="34"/>
      <c r="BC186" s="34"/>
      <c r="BD186" s="44">
        <v>31355</v>
      </c>
      <c r="BE186" s="34" t="s">
        <v>3869</v>
      </c>
      <c r="BF186" s="43" t="s">
        <v>1223</v>
      </c>
      <c r="BG186" s="34" t="s">
        <v>413</v>
      </c>
      <c r="BH186" s="34" t="s">
        <v>270</v>
      </c>
      <c r="BI186" s="34" t="s">
        <v>3869</v>
      </c>
      <c r="BJ186" s="44" t="s">
        <v>320</v>
      </c>
      <c r="BK186" s="44" t="s">
        <v>5186</v>
      </c>
      <c r="BL186" s="34"/>
      <c r="BM186" s="34"/>
      <c r="BN186" s="34"/>
      <c r="BO186" s="20"/>
      <c r="BP186" s="20"/>
      <c r="BQ186" s="20"/>
      <c r="BR186" s="20"/>
      <c r="BS186" s="27"/>
      <c r="BT186" s="20"/>
      <c r="BU186" s="20"/>
      <c r="BV186" s="20"/>
      <c r="BW186" s="20"/>
      <c r="BX186" s="20"/>
      <c r="BY186" s="20"/>
      <c r="BZ186" s="20"/>
      <c r="CA186" s="20"/>
      <c r="CB186" s="20"/>
      <c r="CC186" s="27"/>
      <c r="CD186" s="20"/>
      <c r="CE186" s="20"/>
      <c r="CF186" s="28"/>
      <c r="CG186" s="28"/>
      <c r="CH186" s="28"/>
      <c r="CI186" s="28"/>
      <c r="CJ186" s="28"/>
      <c r="CK186" s="28"/>
      <c r="CL186" s="28"/>
      <c r="CM186" s="28"/>
      <c r="CN186" s="28"/>
      <c r="CO186" s="28"/>
      <c r="CP186" s="28"/>
      <c r="CQ186" s="28"/>
      <c r="CR186" s="28"/>
      <c r="CS186" s="28"/>
      <c r="CT186" s="28"/>
      <c r="CU186" s="28"/>
      <c r="CV186" s="28"/>
      <c r="CW186" s="28"/>
      <c r="CX186" s="20"/>
      <c r="CY186" s="519" t="s">
        <v>6021</v>
      </c>
      <c r="CZ186" s="520" t="s">
        <v>6022</v>
      </c>
      <c r="DA186" s="595" t="str">
        <f t="shared" si="9"/>
        <v>17250 - FABRICAÇÃO DE OUTROS ARTIGOS DE PAPEL E DE CARTÃO</v>
      </c>
      <c r="EN186" s="571">
        <v>7013</v>
      </c>
      <c r="EO186" s="560" t="s">
        <v>6023</v>
      </c>
      <c r="EP186" s="560" t="s">
        <v>947</v>
      </c>
      <c r="EQ186" s="580">
        <v>485</v>
      </c>
      <c r="ER186" s="560" t="s">
        <v>3526</v>
      </c>
      <c r="ES186" s="567" t="s">
        <v>6024</v>
      </c>
      <c r="EW186" s="90" t="s">
        <v>512</v>
      </c>
      <c r="EX186" s="82" t="s">
        <v>6025</v>
      </c>
      <c r="EY186" s="80"/>
      <c r="EZ186" s="82"/>
      <c r="FA186" s="85" t="s">
        <v>399</v>
      </c>
    </row>
    <row r="187" spans="11:157">
      <c r="K187" s="236" t="s">
        <v>6026</v>
      </c>
      <c r="P187" s="488">
        <f t="shared" si="10"/>
        <v>45390</v>
      </c>
      <c r="Q187" s="481">
        <f t="shared" si="11"/>
        <v>15</v>
      </c>
      <c r="R187" s="489">
        <v>43965</v>
      </c>
      <c r="S187" s="501"/>
      <c r="T187" s="497"/>
      <c r="U187" s="498"/>
      <c r="V187" s="43">
        <v>102</v>
      </c>
      <c r="W187" s="34" t="s">
        <v>628</v>
      </c>
      <c r="X187" s="44">
        <v>31342</v>
      </c>
      <c r="Y187" s="34" t="s">
        <v>3614</v>
      </c>
      <c r="Z187" s="43" t="s">
        <v>1223</v>
      </c>
      <c r="AA187" s="34" t="s">
        <v>413</v>
      </c>
      <c r="AB187" s="34" t="s">
        <v>270</v>
      </c>
      <c r="AC187" s="34" t="s">
        <v>3614</v>
      </c>
      <c r="AD187" s="44" t="s">
        <v>320</v>
      </c>
      <c r="AE187" s="44" t="s">
        <v>5186</v>
      </c>
      <c r="AF187" s="43">
        <v>102</v>
      </c>
      <c r="AG187" s="34" t="s">
        <v>628</v>
      </c>
      <c r="AH187" s="34" t="s">
        <v>627</v>
      </c>
      <c r="AI187" s="43" t="s">
        <v>629</v>
      </c>
      <c r="AJ187" s="44" t="s">
        <v>630</v>
      </c>
      <c r="AK187" s="261">
        <v>4700224</v>
      </c>
      <c r="AL187" s="44" t="s">
        <v>270</v>
      </c>
      <c r="AM187" s="44" t="s">
        <v>634</v>
      </c>
      <c r="AN187" s="262">
        <v>253469750</v>
      </c>
      <c r="AO187" s="34"/>
      <c r="AP187" s="34"/>
      <c r="AQ187" s="34"/>
      <c r="AR187" s="34"/>
      <c r="AS187" s="34"/>
      <c r="AT187" s="44" t="s">
        <v>326</v>
      </c>
      <c r="AU187" s="44"/>
      <c r="AV187" s="477" t="str">
        <f t="array" ref="AV187">_xlfn.IFS(
LEFT(Tabelas!$AI187,1)="N","DN",
LEFT(Tabelas!$AI187,1)="C","DC",
LEFT(Tabelas!$AI187,1)="L","DL",
LEFT(Tabelas!$AI187,1)="A","DA",
LEFT(Tabelas!$AI187,1)="G","DG")</f>
        <v>DN</v>
      </c>
      <c r="AW187" s="34"/>
      <c r="AX187" s="34"/>
      <c r="AY187" s="34"/>
      <c r="AZ187" s="34"/>
      <c r="BA187" s="34"/>
      <c r="BB187" s="34"/>
      <c r="BC187" s="34"/>
      <c r="BD187" s="44">
        <v>31342</v>
      </c>
      <c r="BE187" s="34" t="s">
        <v>3614</v>
      </c>
      <c r="BF187" s="43" t="s">
        <v>1223</v>
      </c>
      <c r="BG187" s="34" t="s">
        <v>413</v>
      </c>
      <c r="BH187" s="34" t="s">
        <v>270</v>
      </c>
      <c r="BI187" s="34" t="s">
        <v>3614</v>
      </c>
      <c r="BJ187" s="44" t="s">
        <v>320</v>
      </c>
      <c r="BK187" s="44" t="s">
        <v>5186</v>
      </c>
      <c r="BL187" s="34"/>
      <c r="BM187" s="34"/>
      <c r="BN187" s="34"/>
      <c r="BO187" s="20"/>
      <c r="BP187" s="20"/>
      <c r="BQ187" s="20"/>
      <c r="BR187" s="20"/>
      <c r="BS187" s="27"/>
      <c r="BT187" s="20"/>
      <c r="BU187" s="20"/>
      <c r="BV187" s="20"/>
      <c r="BW187" s="20"/>
      <c r="BX187" s="20"/>
      <c r="BY187" s="20"/>
      <c r="BZ187" s="20"/>
      <c r="CA187" s="20"/>
      <c r="CB187" s="20"/>
      <c r="CC187" s="27"/>
      <c r="CD187" s="20"/>
      <c r="CE187" s="20"/>
      <c r="CF187" s="28"/>
      <c r="CG187" s="28"/>
      <c r="CH187" s="28"/>
      <c r="CI187" s="28"/>
      <c r="CJ187" s="28"/>
      <c r="CK187" s="28"/>
      <c r="CL187" s="28"/>
      <c r="CM187" s="28"/>
      <c r="CN187" s="28"/>
      <c r="CO187" s="28"/>
      <c r="CP187" s="28"/>
      <c r="CQ187" s="28"/>
      <c r="CR187" s="28"/>
      <c r="CS187" s="28"/>
      <c r="CT187" s="28"/>
      <c r="CU187" s="28"/>
      <c r="CV187" s="28"/>
      <c r="CW187" s="28"/>
      <c r="CX187" s="20"/>
      <c r="CY187" s="519" t="s">
        <v>6027</v>
      </c>
      <c r="CZ187" s="520" t="s">
        <v>6028</v>
      </c>
      <c r="DA187" s="595" t="str">
        <f t="shared" si="9"/>
        <v>18110 - IMPRESSÃO DE JORNAIS</v>
      </c>
      <c r="EN187" s="572">
        <v>7021</v>
      </c>
      <c r="EO187" s="561" t="s">
        <v>6029</v>
      </c>
      <c r="EP187" s="561" t="s">
        <v>947</v>
      </c>
      <c r="EQ187" s="576">
        <v>453</v>
      </c>
      <c r="ER187" s="561" t="s">
        <v>3912</v>
      </c>
      <c r="ES187" s="568" t="s">
        <v>6030</v>
      </c>
      <c r="EW187" s="90" t="s">
        <v>513</v>
      </c>
      <c r="EX187" s="82" t="s">
        <v>6031</v>
      </c>
      <c r="EY187" s="80"/>
      <c r="EZ187" s="82"/>
      <c r="FA187" s="85" t="s">
        <v>508</v>
      </c>
    </row>
    <row r="188" spans="11:157">
      <c r="K188" s="236" t="s">
        <v>6032</v>
      </c>
      <c r="P188" s="488">
        <f t="shared" si="10"/>
        <v>45397</v>
      </c>
      <c r="Q188" s="481">
        <f t="shared" si="11"/>
        <v>16</v>
      </c>
      <c r="R188" s="489">
        <v>43966</v>
      </c>
      <c r="S188" s="501"/>
      <c r="T188" s="497"/>
      <c r="U188" s="498"/>
      <c r="V188" s="43">
        <v>102</v>
      </c>
      <c r="W188" s="34" t="s">
        <v>628</v>
      </c>
      <c r="X188" s="44">
        <v>31300</v>
      </c>
      <c r="Y188" s="34" t="s">
        <v>4348</v>
      </c>
      <c r="Z188" s="43" t="s">
        <v>1223</v>
      </c>
      <c r="AA188" s="34" t="s">
        <v>413</v>
      </c>
      <c r="AB188" s="34" t="s">
        <v>270</v>
      </c>
      <c r="AC188" s="34"/>
      <c r="AD188" s="44" t="s">
        <v>320</v>
      </c>
      <c r="AE188" s="44" t="s">
        <v>5186</v>
      </c>
      <c r="AF188" s="43">
        <v>102</v>
      </c>
      <c r="AG188" s="34" t="s">
        <v>628</v>
      </c>
      <c r="AH188" s="34" t="s">
        <v>627</v>
      </c>
      <c r="AI188" s="43" t="s">
        <v>629</v>
      </c>
      <c r="AJ188" s="44" t="s">
        <v>630</v>
      </c>
      <c r="AK188" s="261">
        <v>4700224</v>
      </c>
      <c r="AL188" s="44" t="s">
        <v>270</v>
      </c>
      <c r="AM188" s="44" t="s">
        <v>634</v>
      </c>
      <c r="AN188" s="262">
        <v>253469750</v>
      </c>
      <c r="AO188" s="34"/>
      <c r="AP188" s="34"/>
      <c r="AQ188" s="34"/>
      <c r="AR188" s="34"/>
      <c r="AS188" s="34"/>
      <c r="AT188" s="44" t="s">
        <v>326</v>
      </c>
      <c r="AU188" s="44"/>
      <c r="AV188" s="477" t="str">
        <f t="array" ref="AV188">_xlfn.IFS(
LEFT(Tabelas!$AI188,1)="N","DN",
LEFT(Tabelas!$AI188,1)="C","DC",
LEFT(Tabelas!$AI188,1)="L","DL",
LEFT(Tabelas!$AI188,1)="A","DA",
LEFT(Tabelas!$AI188,1)="G","DG")</f>
        <v>DN</v>
      </c>
      <c r="AW188" s="34"/>
      <c r="AX188" s="34"/>
      <c r="AY188" s="34"/>
      <c r="AZ188" s="34"/>
      <c r="BA188" s="34"/>
      <c r="BB188" s="34"/>
      <c r="BC188" s="34"/>
      <c r="BD188" s="44">
        <v>31300</v>
      </c>
      <c r="BE188" s="34" t="s">
        <v>4348</v>
      </c>
      <c r="BF188" s="43" t="s">
        <v>1223</v>
      </c>
      <c r="BG188" s="34" t="s">
        <v>413</v>
      </c>
      <c r="BH188" s="34" t="s">
        <v>270</v>
      </c>
      <c r="BI188" s="34"/>
      <c r="BJ188" s="44" t="s">
        <v>320</v>
      </c>
      <c r="BK188" s="44" t="s">
        <v>5186</v>
      </c>
      <c r="BL188" s="34"/>
      <c r="BM188" s="34"/>
      <c r="BN188" s="34"/>
      <c r="BO188" s="20"/>
      <c r="BP188" s="20"/>
      <c r="BQ188" s="20"/>
      <c r="BR188" s="20"/>
      <c r="BS188" s="27"/>
      <c r="BT188" s="20"/>
      <c r="BU188" s="20"/>
      <c r="BV188" s="20"/>
      <c r="BW188" s="20"/>
      <c r="BX188" s="20"/>
      <c r="BY188" s="20"/>
      <c r="BZ188" s="20"/>
      <c r="CA188" s="20"/>
      <c r="CB188" s="20"/>
      <c r="CC188" s="27"/>
      <c r="CD188" s="20"/>
      <c r="CE188" s="20"/>
      <c r="CF188" s="28"/>
      <c r="CG188" s="28"/>
      <c r="CH188" s="28"/>
      <c r="CI188" s="28"/>
      <c r="CJ188" s="28"/>
      <c r="CK188" s="28"/>
      <c r="CL188" s="28"/>
      <c r="CM188" s="28"/>
      <c r="CN188" s="28"/>
      <c r="CO188" s="28"/>
      <c r="CP188" s="28"/>
      <c r="CQ188" s="28"/>
      <c r="CR188" s="28"/>
      <c r="CS188" s="28"/>
      <c r="CT188" s="28"/>
      <c r="CU188" s="28"/>
      <c r="CV188" s="28"/>
      <c r="CW188" s="28"/>
      <c r="CX188" s="20"/>
      <c r="CY188" s="519" t="s">
        <v>6033</v>
      </c>
      <c r="CZ188" s="520" t="s">
        <v>6034</v>
      </c>
      <c r="DA188" s="595" t="str">
        <f t="shared" si="9"/>
        <v>18120 - OUTRA IMPRESSÃO</v>
      </c>
      <c r="EN188" s="572">
        <v>7030</v>
      </c>
      <c r="EO188" s="561" t="s">
        <v>6035</v>
      </c>
      <c r="EP188" s="561" t="s">
        <v>947</v>
      </c>
      <c r="EQ188" s="576">
        <v>454</v>
      </c>
      <c r="ER188" s="561" t="s">
        <v>5380</v>
      </c>
      <c r="ES188" s="568" t="s">
        <v>6036</v>
      </c>
      <c r="EW188" s="90" t="s">
        <v>514</v>
      </c>
      <c r="EX188" s="82" t="s">
        <v>6037</v>
      </c>
      <c r="EY188" s="80"/>
      <c r="EZ188" s="82"/>
      <c r="FA188" s="85" t="s">
        <v>509</v>
      </c>
    </row>
    <row r="189" spans="11:157">
      <c r="K189" s="236" t="s">
        <v>6038</v>
      </c>
      <c r="P189" s="488">
        <f t="shared" si="10"/>
        <v>45404</v>
      </c>
      <c r="Q189" s="481">
        <f t="shared" si="11"/>
        <v>17</v>
      </c>
      <c r="R189" s="489">
        <v>43967</v>
      </c>
      <c r="S189" s="501"/>
      <c r="T189" s="497"/>
      <c r="U189" s="498"/>
      <c r="V189" s="43">
        <v>102</v>
      </c>
      <c r="W189" s="34" t="s">
        <v>628</v>
      </c>
      <c r="X189" s="44">
        <v>31370</v>
      </c>
      <c r="Y189" s="34" t="s">
        <v>4348</v>
      </c>
      <c r="Z189" s="43" t="s">
        <v>1223</v>
      </c>
      <c r="AA189" s="34" t="s">
        <v>413</v>
      </c>
      <c r="AB189" s="34" t="s">
        <v>270</v>
      </c>
      <c r="AC189" s="34" t="s">
        <v>4348</v>
      </c>
      <c r="AD189" s="44" t="s">
        <v>320</v>
      </c>
      <c r="AE189" s="44" t="s">
        <v>5186</v>
      </c>
      <c r="AF189" s="43">
        <v>102</v>
      </c>
      <c r="AG189" s="34" t="s">
        <v>628</v>
      </c>
      <c r="AH189" s="34" t="s">
        <v>627</v>
      </c>
      <c r="AI189" s="43" t="s">
        <v>629</v>
      </c>
      <c r="AJ189" s="44" t="s">
        <v>630</v>
      </c>
      <c r="AK189" s="261">
        <v>4700224</v>
      </c>
      <c r="AL189" s="44" t="s">
        <v>270</v>
      </c>
      <c r="AM189" s="44" t="s">
        <v>634</v>
      </c>
      <c r="AN189" s="262">
        <v>253469750</v>
      </c>
      <c r="AO189" s="34"/>
      <c r="AP189" s="34"/>
      <c r="AQ189" s="34"/>
      <c r="AR189" s="34"/>
      <c r="AS189" s="34"/>
      <c r="AT189" s="44" t="s">
        <v>326</v>
      </c>
      <c r="AU189" s="44"/>
      <c r="AV189" s="477" t="str">
        <f t="array" ref="AV189">_xlfn.IFS(
LEFT(Tabelas!$AI189,1)="N","DN",
LEFT(Tabelas!$AI189,1)="C","DC",
LEFT(Tabelas!$AI189,1)="L","DL",
LEFT(Tabelas!$AI189,1)="A","DA",
LEFT(Tabelas!$AI189,1)="G","DG")</f>
        <v>DN</v>
      </c>
      <c r="AW189" s="34"/>
      <c r="AX189" s="34"/>
      <c r="AY189" s="34"/>
      <c r="AZ189" s="34"/>
      <c r="BA189" s="34"/>
      <c r="BB189" s="34"/>
      <c r="BC189" s="34"/>
      <c r="BD189" s="44">
        <v>31370</v>
      </c>
      <c r="BE189" s="34" t="s">
        <v>4348</v>
      </c>
      <c r="BF189" s="43" t="s">
        <v>1223</v>
      </c>
      <c r="BG189" s="34" t="s">
        <v>413</v>
      </c>
      <c r="BH189" s="34" t="s">
        <v>270</v>
      </c>
      <c r="BI189" s="34" t="s">
        <v>4348</v>
      </c>
      <c r="BJ189" s="44" t="s">
        <v>320</v>
      </c>
      <c r="BK189" s="44" t="s">
        <v>5186</v>
      </c>
      <c r="BL189" s="34"/>
      <c r="BM189" s="34"/>
      <c r="BN189" s="34"/>
      <c r="BO189" s="20"/>
      <c r="BP189" s="20"/>
      <c r="BQ189" s="20"/>
      <c r="BR189" s="20"/>
      <c r="BS189" s="27"/>
      <c r="BT189" s="20"/>
      <c r="BU189" s="20"/>
      <c r="BV189" s="20"/>
      <c r="BW189" s="20"/>
      <c r="BX189" s="20"/>
      <c r="BY189" s="20"/>
      <c r="BZ189" s="20"/>
      <c r="CA189" s="20"/>
      <c r="CB189" s="20"/>
      <c r="CC189" s="27"/>
      <c r="CD189" s="20"/>
      <c r="CE189" s="20"/>
      <c r="CF189" s="28"/>
      <c r="CG189" s="28"/>
      <c r="CH189" s="28"/>
      <c r="CI189" s="28"/>
      <c r="CJ189" s="28"/>
      <c r="CK189" s="28"/>
      <c r="CL189" s="28"/>
      <c r="CM189" s="28"/>
      <c r="CN189" s="28"/>
      <c r="CO189" s="28"/>
      <c r="CP189" s="28"/>
      <c r="CQ189" s="28"/>
      <c r="CR189" s="28"/>
      <c r="CS189" s="28"/>
      <c r="CT189" s="28"/>
      <c r="CU189" s="28"/>
      <c r="CV189" s="28"/>
      <c r="CW189" s="28"/>
      <c r="CX189" s="20"/>
      <c r="CY189" s="519" t="s">
        <v>6039</v>
      </c>
      <c r="CZ189" s="520" t="s">
        <v>6040</v>
      </c>
      <c r="DA189" s="595" t="str">
        <f t="shared" si="9"/>
        <v>18130 - SERVIÇOS DE PRÉ-IMPRESSÃO E PRÉ-MEDIA</v>
      </c>
      <c r="EN189" s="571">
        <v>7048</v>
      </c>
      <c r="EO189" s="560" t="s">
        <v>6041</v>
      </c>
      <c r="EP189" s="560" t="s">
        <v>370</v>
      </c>
      <c r="EQ189" s="580">
        <v>586</v>
      </c>
      <c r="ER189" s="560" t="s">
        <v>5533</v>
      </c>
      <c r="ES189" s="567" t="s">
        <v>6042</v>
      </c>
      <c r="EW189" s="90" t="s">
        <v>342</v>
      </c>
      <c r="EX189" s="82" t="s">
        <v>6043</v>
      </c>
      <c r="EY189" s="80"/>
      <c r="EZ189" s="82"/>
      <c r="FA189" s="85" t="s">
        <v>429</v>
      </c>
    </row>
    <row r="190" spans="11:157">
      <c r="K190" s="236" t="s">
        <v>6044</v>
      </c>
      <c r="P190" s="488">
        <f t="shared" si="10"/>
        <v>45411</v>
      </c>
      <c r="Q190" s="481">
        <f t="shared" si="11"/>
        <v>18</v>
      </c>
      <c r="R190" s="489">
        <v>43968</v>
      </c>
      <c r="S190" s="501"/>
      <c r="T190" s="497"/>
      <c r="U190" s="498"/>
      <c r="V190" s="43">
        <v>103</v>
      </c>
      <c r="W190" s="34" t="s">
        <v>938</v>
      </c>
      <c r="X190" s="44">
        <v>30705</v>
      </c>
      <c r="Y190" s="34" t="s">
        <v>1001</v>
      </c>
      <c r="Z190" s="43" t="s">
        <v>1223</v>
      </c>
      <c r="AA190" s="34" t="s">
        <v>407</v>
      </c>
      <c r="AB190" s="34" t="s">
        <v>270</v>
      </c>
      <c r="AC190" s="34" t="s">
        <v>1001</v>
      </c>
      <c r="AD190" s="44" t="s">
        <v>320</v>
      </c>
      <c r="AE190" s="44" t="s">
        <v>6045</v>
      </c>
      <c r="AF190" s="43">
        <v>103</v>
      </c>
      <c r="AG190" s="34" t="s">
        <v>938</v>
      </c>
      <c r="AH190" s="34" t="s">
        <v>937</v>
      </c>
      <c r="AI190" s="43" t="s">
        <v>939</v>
      </c>
      <c r="AJ190" s="44" t="s">
        <v>940</v>
      </c>
      <c r="AK190" s="261">
        <v>4820269</v>
      </c>
      <c r="AL190" s="44" t="s">
        <v>407</v>
      </c>
      <c r="AM190" s="44" t="s">
        <v>944</v>
      </c>
      <c r="AN190" s="262">
        <v>253469840</v>
      </c>
      <c r="AO190" s="34"/>
      <c r="AP190" s="34"/>
      <c r="AQ190" s="34"/>
      <c r="AR190" s="34"/>
      <c r="AS190" s="34"/>
      <c r="AT190" s="44" t="s">
        <v>326</v>
      </c>
      <c r="AU190" s="44"/>
      <c r="AV190" s="477" t="str">
        <f t="array" ref="AV190">_xlfn.IFS(
LEFT(Tabelas!$AI190,1)="N","DN",
LEFT(Tabelas!$AI190,1)="C","DC",
LEFT(Tabelas!$AI190,1)="L","DL",
LEFT(Tabelas!$AI190,1)="A","DA",
LEFT(Tabelas!$AI190,1)="G","DG")</f>
        <v>DN</v>
      </c>
      <c r="AW190" s="34"/>
      <c r="AX190" s="34"/>
      <c r="AY190" s="34"/>
      <c r="AZ190" s="34"/>
      <c r="BA190" s="34"/>
      <c r="BB190" s="34"/>
      <c r="BC190" s="34"/>
      <c r="BD190" s="44">
        <v>30705</v>
      </c>
      <c r="BE190" s="34" t="s">
        <v>1001</v>
      </c>
      <c r="BF190" s="43" t="s">
        <v>1223</v>
      </c>
      <c r="BG190" s="34" t="s">
        <v>407</v>
      </c>
      <c r="BH190" s="34" t="s">
        <v>270</v>
      </c>
      <c r="BI190" s="34" t="s">
        <v>1001</v>
      </c>
      <c r="BJ190" s="44" t="s">
        <v>320</v>
      </c>
      <c r="BK190" s="44" t="s">
        <v>6045</v>
      </c>
      <c r="BL190" s="34"/>
      <c r="BM190" s="34"/>
      <c r="BN190" s="34"/>
      <c r="BO190" s="20"/>
      <c r="BP190" s="20"/>
      <c r="BQ190" s="20"/>
      <c r="BR190" s="20"/>
      <c r="BS190" s="27"/>
      <c r="BT190" s="20"/>
      <c r="BU190" s="20"/>
      <c r="BV190" s="20"/>
      <c r="BW190" s="20"/>
      <c r="BX190" s="20"/>
      <c r="BY190" s="20"/>
      <c r="BZ190" s="20"/>
      <c r="CA190" s="20"/>
      <c r="CB190" s="20"/>
      <c r="CC190" s="27"/>
      <c r="CD190" s="20"/>
      <c r="CE190" s="20"/>
      <c r="CF190" s="28"/>
      <c r="CG190" s="28"/>
      <c r="CH190" s="28"/>
      <c r="CI190" s="28"/>
      <c r="CJ190" s="28"/>
      <c r="CK190" s="28"/>
      <c r="CL190" s="28"/>
      <c r="CM190" s="28"/>
      <c r="CN190" s="28"/>
      <c r="CO190" s="28"/>
      <c r="CP190" s="28"/>
      <c r="CQ190" s="28"/>
      <c r="CR190" s="28"/>
      <c r="CS190" s="28"/>
      <c r="CT190" s="28"/>
      <c r="CU190" s="28"/>
      <c r="CV190" s="28"/>
      <c r="CW190" s="28"/>
      <c r="CX190" s="20"/>
      <c r="CY190" s="519" t="s">
        <v>6046</v>
      </c>
      <c r="CZ190" s="520" t="s">
        <v>6047</v>
      </c>
      <c r="DA190" s="595" t="str">
        <f t="shared" si="9"/>
        <v>18140 - ENCADERNAÇÃO E ATIVIDADES RELACIONADAS</v>
      </c>
      <c r="EN190" s="572">
        <v>7064</v>
      </c>
      <c r="EO190" s="561" t="s">
        <v>6048</v>
      </c>
      <c r="EP190" s="561" t="s">
        <v>947</v>
      </c>
      <c r="EQ190" s="576">
        <v>451</v>
      </c>
      <c r="ER190" s="561" t="s">
        <v>4104</v>
      </c>
      <c r="ES190" s="568" t="s">
        <v>6049</v>
      </c>
      <c r="EW190" s="90" t="s">
        <v>515</v>
      </c>
      <c r="EX190" s="82" t="s">
        <v>6050</v>
      </c>
      <c r="EY190" s="80"/>
      <c r="EZ190" s="82"/>
      <c r="FA190" s="85" t="s">
        <v>468</v>
      </c>
    </row>
    <row r="191" spans="11:157">
      <c r="K191" s="236" t="s">
        <v>6051</v>
      </c>
      <c r="P191" s="488">
        <f t="shared" si="10"/>
        <v>45418</v>
      </c>
      <c r="Q191" s="481">
        <f t="shared" si="11"/>
        <v>19</v>
      </c>
      <c r="R191" s="489">
        <v>43969</v>
      </c>
      <c r="S191" s="501"/>
      <c r="T191" s="497"/>
      <c r="U191" s="498"/>
      <c r="V191" s="43">
        <v>103</v>
      </c>
      <c r="W191" s="34" t="s">
        <v>938</v>
      </c>
      <c r="X191" s="44">
        <v>30726</v>
      </c>
      <c r="Y191" s="34" t="s">
        <v>3155</v>
      </c>
      <c r="Z191" s="43" t="s">
        <v>1223</v>
      </c>
      <c r="AA191" s="34" t="s">
        <v>407</v>
      </c>
      <c r="AB191" s="34" t="s">
        <v>270</v>
      </c>
      <c r="AC191" s="34" t="s">
        <v>3155</v>
      </c>
      <c r="AD191" s="44" t="s">
        <v>320</v>
      </c>
      <c r="AE191" s="44" t="s">
        <v>6045</v>
      </c>
      <c r="AF191" s="43">
        <v>103</v>
      </c>
      <c r="AG191" s="34" t="s">
        <v>938</v>
      </c>
      <c r="AH191" s="34" t="s">
        <v>937</v>
      </c>
      <c r="AI191" s="43" t="s">
        <v>939</v>
      </c>
      <c r="AJ191" s="44" t="s">
        <v>940</v>
      </c>
      <c r="AK191" s="261">
        <v>4820269</v>
      </c>
      <c r="AL191" s="44" t="s">
        <v>407</v>
      </c>
      <c r="AM191" s="44" t="s">
        <v>944</v>
      </c>
      <c r="AN191" s="262">
        <v>253469840</v>
      </c>
      <c r="AO191" s="34"/>
      <c r="AP191" s="34"/>
      <c r="AQ191" s="34"/>
      <c r="AR191" s="34"/>
      <c r="AS191" s="34"/>
      <c r="AT191" s="44" t="s">
        <v>326</v>
      </c>
      <c r="AU191" s="44"/>
      <c r="AV191" s="477" t="str">
        <f t="array" ref="AV191">_xlfn.IFS(
LEFT(Tabelas!$AI191,1)="N","DN",
LEFT(Tabelas!$AI191,1)="C","DC",
LEFT(Tabelas!$AI191,1)="L","DL",
LEFT(Tabelas!$AI191,1)="A","DA",
LEFT(Tabelas!$AI191,1)="G","DG")</f>
        <v>DN</v>
      </c>
      <c r="AW191" s="34"/>
      <c r="AX191" s="34"/>
      <c r="AY191" s="34"/>
      <c r="AZ191" s="34"/>
      <c r="BA191" s="34"/>
      <c r="BB191" s="34"/>
      <c r="BC191" s="34"/>
      <c r="BD191" s="44">
        <v>30726</v>
      </c>
      <c r="BE191" s="34" t="s">
        <v>3155</v>
      </c>
      <c r="BF191" s="43" t="s">
        <v>1223</v>
      </c>
      <c r="BG191" s="34" t="s">
        <v>407</v>
      </c>
      <c r="BH191" s="34" t="s">
        <v>270</v>
      </c>
      <c r="BI191" s="34" t="s">
        <v>3155</v>
      </c>
      <c r="BJ191" s="44" t="s">
        <v>320</v>
      </c>
      <c r="BK191" s="44" t="s">
        <v>6045</v>
      </c>
      <c r="BL191" s="34"/>
      <c r="BM191" s="34"/>
      <c r="BN191" s="34"/>
      <c r="BO191" s="20"/>
      <c r="BP191" s="20"/>
      <c r="BQ191" s="20"/>
      <c r="BR191" s="20"/>
      <c r="BS191" s="27"/>
      <c r="BT191" s="20"/>
      <c r="BU191" s="20"/>
      <c r="BV191" s="20"/>
      <c r="BW191" s="20"/>
      <c r="BX191" s="20"/>
      <c r="BY191" s="20"/>
      <c r="BZ191" s="20"/>
      <c r="CA191" s="20"/>
      <c r="CB191" s="20"/>
      <c r="CC191" s="27"/>
      <c r="CD191" s="20"/>
      <c r="CE191" s="20"/>
      <c r="CF191" s="28"/>
      <c r="CG191" s="28"/>
      <c r="CH191" s="28"/>
      <c r="CI191" s="28"/>
      <c r="CJ191" s="28"/>
      <c r="CK191" s="28"/>
      <c r="CL191" s="28"/>
      <c r="CM191" s="28"/>
      <c r="CN191" s="28"/>
      <c r="CO191" s="28"/>
      <c r="CP191" s="28"/>
      <c r="CQ191" s="28"/>
      <c r="CR191" s="28"/>
      <c r="CS191" s="28"/>
      <c r="CT191" s="28"/>
      <c r="CU191" s="28"/>
      <c r="CV191" s="28"/>
      <c r="CW191" s="28"/>
      <c r="CX191" s="20"/>
      <c r="CY191" s="519" t="s">
        <v>6052</v>
      </c>
      <c r="CZ191" s="520" t="s">
        <v>6053</v>
      </c>
      <c r="DA191" s="595" t="str">
        <f t="shared" si="9"/>
        <v>18200 - REPRODUÇÃO DE SUPORTES GRAVADOS</v>
      </c>
      <c r="EN191" s="571">
        <v>7080</v>
      </c>
      <c r="EO191" s="560" t="s">
        <v>6054</v>
      </c>
      <c r="EP191" s="560" t="s">
        <v>289</v>
      </c>
      <c r="EQ191" s="580">
        <v>338</v>
      </c>
      <c r="ER191" s="560" t="s">
        <v>2428</v>
      </c>
      <c r="ES191" s="567" t="s">
        <v>6055</v>
      </c>
      <c r="EW191" s="90" t="s">
        <v>516</v>
      </c>
      <c r="EX191" s="82" t="s">
        <v>6056</v>
      </c>
      <c r="EY191" s="80"/>
      <c r="EZ191" s="82"/>
      <c r="FA191" s="85" t="s">
        <v>384</v>
      </c>
    </row>
    <row r="192" spans="11:157">
      <c r="K192" s="236" t="s">
        <v>6057</v>
      </c>
      <c r="P192" s="488">
        <f t="shared" si="10"/>
        <v>45425</v>
      </c>
      <c r="Q192" s="481">
        <f t="shared" si="11"/>
        <v>20</v>
      </c>
      <c r="R192" s="489">
        <v>43970</v>
      </c>
      <c r="S192" s="501"/>
      <c r="T192" s="497"/>
      <c r="U192" s="498"/>
      <c r="V192" s="43">
        <v>103</v>
      </c>
      <c r="W192" s="34" t="s">
        <v>938</v>
      </c>
      <c r="X192" s="44">
        <v>30730</v>
      </c>
      <c r="Y192" s="34" t="s">
        <v>3458</v>
      </c>
      <c r="Z192" s="43" t="s">
        <v>1223</v>
      </c>
      <c r="AA192" s="34" t="s">
        <v>407</v>
      </c>
      <c r="AB192" s="34" t="s">
        <v>270</v>
      </c>
      <c r="AC192" s="34" t="s">
        <v>3458</v>
      </c>
      <c r="AD192" s="44" t="s">
        <v>320</v>
      </c>
      <c r="AE192" s="44" t="s">
        <v>6045</v>
      </c>
      <c r="AF192" s="43">
        <v>103</v>
      </c>
      <c r="AG192" s="34" t="s">
        <v>938</v>
      </c>
      <c r="AH192" s="34" t="s">
        <v>937</v>
      </c>
      <c r="AI192" s="43" t="s">
        <v>939</v>
      </c>
      <c r="AJ192" s="44" t="s">
        <v>940</v>
      </c>
      <c r="AK192" s="261">
        <v>4820269</v>
      </c>
      <c r="AL192" s="44" t="s">
        <v>407</v>
      </c>
      <c r="AM192" s="44" t="s">
        <v>944</v>
      </c>
      <c r="AN192" s="262">
        <v>253469840</v>
      </c>
      <c r="AO192" s="34"/>
      <c r="AP192" s="34"/>
      <c r="AQ192" s="34"/>
      <c r="AR192" s="34"/>
      <c r="AS192" s="34"/>
      <c r="AT192" s="44" t="s">
        <v>326</v>
      </c>
      <c r="AU192" s="44"/>
      <c r="AV192" s="477" t="str">
        <f t="array" ref="AV192">_xlfn.IFS(
LEFT(Tabelas!$AI192,1)="N","DN",
LEFT(Tabelas!$AI192,1)="C","DC",
LEFT(Tabelas!$AI192,1)="L","DL",
LEFT(Tabelas!$AI192,1)="A","DA",
LEFT(Tabelas!$AI192,1)="G","DG")</f>
        <v>DN</v>
      </c>
      <c r="AW192" s="34"/>
      <c r="AX192" s="34"/>
      <c r="AY192" s="34"/>
      <c r="AZ192" s="34"/>
      <c r="BA192" s="34"/>
      <c r="BB192" s="34"/>
      <c r="BC192" s="34"/>
      <c r="BD192" s="44">
        <v>30730</v>
      </c>
      <c r="BE192" s="34" t="s">
        <v>3458</v>
      </c>
      <c r="BF192" s="43" t="s">
        <v>1223</v>
      </c>
      <c r="BG192" s="34" t="s">
        <v>407</v>
      </c>
      <c r="BH192" s="34" t="s">
        <v>270</v>
      </c>
      <c r="BI192" s="34" t="s">
        <v>3458</v>
      </c>
      <c r="BJ192" s="44" t="s">
        <v>320</v>
      </c>
      <c r="BK192" s="44" t="s">
        <v>6045</v>
      </c>
      <c r="BL192" s="34"/>
      <c r="BM192" s="34"/>
      <c r="BN192" s="34"/>
      <c r="BO192" s="20"/>
      <c r="BP192" s="20"/>
      <c r="BQ192" s="20"/>
      <c r="BR192" s="20"/>
      <c r="BS192" s="27"/>
      <c r="BT192" s="20"/>
      <c r="BU192" s="20"/>
      <c r="BV192" s="20"/>
      <c r="BW192" s="20"/>
      <c r="BX192" s="20"/>
      <c r="BY192" s="20"/>
      <c r="BZ192" s="20"/>
      <c r="CA192" s="20"/>
      <c r="CB192" s="20"/>
      <c r="CC192" s="27"/>
      <c r="CD192" s="20"/>
      <c r="CE192" s="20"/>
      <c r="CF192" s="28"/>
      <c r="CG192" s="28"/>
      <c r="CH192" s="28"/>
      <c r="CI192" s="28"/>
      <c r="CJ192" s="28"/>
      <c r="CK192" s="28"/>
      <c r="CL192" s="28"/>
      <c r="CM192" s="28"/>
      <c r="CN192" s="28"/>
      <c r="CO192" s="28"/>
      <c r="CP192" s="28"/>
      <c r="CQ192" s="28"/>
      <c r="CR192" s="28"/>
      <c r="CS192" s="28"/>
      <c r="CT192" s="28"/>
      <c r="CU192" s="28"/>
      <c r="CV192" s="28"/>
      <c r="CW192" s="28"/>
      <c r="CX192" s="20"/>
      <c r="CY192" s="519" t="s">
        <v>6058</v>
      </c>
      <c r="CZ192" s="520" t="s">
        <v>6059</v>
      </c>
      <c r="DA192" s="595" t="str">
        <f t="shared" si="9"/>
        <v>19100 - FABRICAÇÃO DE PRODUTOS DE COQUERIA</v>
      </c>
      <c r="EN192" s="572">
        <v>7137</v>
      </c>
      <c r="EO192" s="561" t="s">
        <v>6060</v>
      </c>
      <c r="EP192" s="561" t="s">
        <v>289</v>
      </c>
      <c r="EQ192" s="576">
        <v>338</v>
      </c>
      <c r="ER192" s="561" t="s">
        <v>2428</v>
      </c>
      <c r="ES192" s="568" t="s">
        <v>6061</v>
      </c>
      <c r="EW192" s="90" t="s">
        <v>517</v>
      </c>
      <c r="EX192" s="82" t="s">
        <v>6062</v>
      </c>
      <c r="EY192" s="80"/>
      <c r="EZ192" s="82"/>
      <c r="FA192" s="85" t="s">
        <v>601</v>
      </c>
    </row>
    <row r="193" spans="11:157">
      <c r="K193" s="236" t="s">
        <v>6063</v>
      </c>
      <c r="P193" s="488">
        <f t="shared" si="10"/>
        <v>45432</v>
      </c>
      <c r="Q193" s="481">
        <f t="shared" si="11"/>
        <v>21</v>
      </c>
      <c r="R193" s="489">
        <v>43971</v>
      </c>
      <c r="S193" s="501"/>
      <c r="T193" s="497"/>
      <c r="U193" s="498"/>
      <c r="V193" s="43">
        <v>103</v>
      </c>
      <c r="W193" s="34" t="s">
        <v>938</v>
      </c>
      <c r="X193" s="44">
        <v>30708</v>
      </c>
      <c r="Y193" s="34" t="s">
        <v>1278</v>
      </c>
      <c r="Z193" s="43" t="s">
        <v>1223</v>
      </c>
      <c r="AA193" s="34" t="s">
        <v>407</v>
      </c>
      <c r="AB193" s="34" t="s">
        <v>270</v>
      </c>
      <c r="AC193" s="34" t="s">
        <v>1278</v>
      </c>
      <c r="AD193" s="44" t="s">
        <v>320</v>
      </c>
      <c r="AE193" s="44" t="s">
        <v>6045</v>
      </c>
      <c r="AF193" s="43">
        <v>103</v>
      </c>
      <c r="AG193" s="34" t="s">
        <v>938</v>
      </c>
      <c r="AH193" s="34" t="s">
        <v>937</v>
      </c>
      <c r="AI193" s="43" t="s">
        <v>939</v>
      </c>
      <c r="AJ193" s="44" t="s">
        <v>940</v>
      </c>
      <c r="AK193" s="261">
        <v>4820269</v>
      </c>
      <c r="AL193" s="44" t="s">
        <v>407</v>
      </c>
      <c r="AM193" s="44" t="s">
        <v>944</v>
      </c>
      <c r="AN193" s="262">
        <v>253469840</v>
      </c>
      <c r="AO193" s="34"/>
      <c r="AP193" s="34"/>
      <c r="AQ193" s="34"/>
      <c r="AR193" s="34"/>
      <c r="AS193" s="34"/>
      <c r="AT193" s="44" t="s">
        <v>326</v>
      </c>
      <c r="AU193" s="44"/>
      <c r="AV193" s="477" t="str">
        <f t="array" ref="AV193">_xlfn.IFS(
LEFT(Tabelas!$AI193,1)="N","DN",
LEFT(Tabelas!$AI193,1)="C","DC",
LEFT(Tabelas!$AI193,1)="L","DL",
LEFT(Tabelas!$AI193,1)="A","DA",
LEFT(Tabelas!$AI193,1)="G","DG")</f>
        <v>DN</v>
      </c>
      <c r="AW193" s="34"/>
      <c r="AX193" s="34"/>
      <c r="AY193" s="34"/>
      <c r="AZ193" s="34"/>
      <c r="BA193" s="34"/>
      <c r="BB193" s="34"/>
      <c r="BC193" s="34"/>
      <c r="BD193" s="44">
        <v>30708</v>
      </c>
      <c r="BE193" s="34" t="s">
        <v>1278</v>
      </c>
      <c r="BF193" s="43" t="s">
        <v>1223</v>
      </c>
      <c r="BG193" s="34" t="s">
        <v>407</v>
      </c>
      <c r="BH193" s="34" t="s">
        <v>270</v>
      </c>
      <c r="BI193" s="34" t="s">
        <v>1278</v>
      </c>
      <c r="BJ193" s="44" t="s">
        <v>320</v>
      </c>
      <c r="BK193" s="44" t="s">
        <v>6045</v>
      </c>
      <c r="BL193" s="34"/>
      <c r="BM193" s="34"/>
      <c r="BN193" s="34"/>
      <c r="BO193" s="20"/>
      <c r="BP193" s="20"/>
      <c r="BQ193" s="20"/>
      <c r="BR193" s="20"/>
      <c r="BS193" s="27"/>
      <c r="BT193" s="20"/>
      <c r="BU193" s="20"/>
      <c r="BV193" s="20"/>
      <c r="BW193" s="20"/>
      <c r="BX193" s="20"/>
      <c r="BY193" s="20"/>
      <c r="BZ193" s="20"/>
      <c r="CA193" s="20"/>
      <c r="CB193" s="20"/>
      <c r="CC193" s="27"/>
      <c r="CD193" s="20"/>
      <c r="CE193" s="20"/>
      <c r="CF193" s="28"/>
      <c r="CG193" s="28"/>
      <c r="CH193" s="28"/>
      <c r="CI193" s="28"/>
      <c r="CJ193" s="28"/>
      <c r="CK193" s="28"/>
      <c r="CL193" s="28"/>
      <c r="CM193" s="28"/>
      <c r="CN193" s="28"/>
      <c r="CO193" s="28"/>
      <c r="CP193" s="28"/>
      <c r="CQ193" s="28"/>
      <c r="CR193" s="28"/>
      <c r="CS193" s="28"/>
      <c r="CT193" s="28"/>
      <c r="CU193" s="28"/>
      <c r="CV193" s="28"/>
      <c r="CW193" s="28"/>
      <c r="CX193" s="20"/>
      <c r="CY193" s="519" t="s">
        <v>6064</v>
      </c>
      <c r="CZ193" s="520" t="s">
        <v>6065</v>
      </c>
      <c r="DA193" s="595" t="str">
        <f t="shared" si="9"/>
        <v>19201 - FABRICAÇÃO DE PRODUTOS PETROLÍFEROS REFINADOS</v>
      </c>
      <c r="EN193" s="571">
        <v>7161</v>
      </c>
      <c r="EO193" s="560" t="s">
        <v>6066</v>
      </c>
      <c r="EP193" s="560" t="s">
        <v>947</v>
      </c>
      <c r="EQ193" s="580">
        <v>484</v>
      </c>
      <c r="ER193" s="560" t="s">
        <v>4443</v>
      </c>
      <c r="ES193" s="567" t="s">
        <v>6067</v>
      </c>
      <c r="EW193" s="90" t="s">
        <v>518</v>
      </c>
      <c r="EX193" s="82" t="s">
        <v>6068</v>
      </c>
      <c r="EY193" s="80"/>
      <c r="EZ193" s="82"/>
      <c r="FA193" s="85" t="s">
        <v>385</v>
      </c>
    </row>
    <row r="194" spans="11:157">
      <c r="K194" s="236" t="s">
        <v>6069</v>
      </c>
      <c r="P194" s="488">
        <f t="shared" si="10"/>
        <v>45439</v>
      </c>
      <c r="Q194" s="481">
        <f t="shared" si="11"/>
        <v>22</v>
      </c>
      <c r="R194" s="489">
        <v>43972</v>
      </c>
      <c r="S194" s="501"/>
      <c r="T194" s="497"/>
      <c r="U194" s="498"/>
      <c r="V194" s="43">
        <v>103</v>
      </c>
      <c r="W194" s="34" t="s">
        <v>938</v>
      </c>
      <c r="X194" s="44">
        <v>30709</v>
      </c>
      <c r="Y194" s="34" t="s">
        <v>407</v>
      </c>
      <c r="Z194" s="43" t="s">
        <v>1223</v>
      </c>
      <c r="AA194" s="34" t="s">
        <v>407</v>
      </c>
      <c r="AB194" s="34" t="s">
        <v>270</v>
      </c>
      <c r="AC194" s="34" t="s">
        <v>407</v>
      </c>
      <c r="AD194" s="44" t="s">
        <v>320</v>
      </c>
      <c r="AE194" s="44" t="s">
        <v>6045</v>
      </c>
      <c r="AF194" s="43">
        <v>103</v>
      </c>
      <c r="AG194" s="34" t="s">
        <v>938</v>
      </c>
      <c r="AH194" s="34" t="s">
        <v>937</v>
      </c>
      <c r="AI194" s="43" t="s">
        <v>939</v>
      </c>
      <c r="AJ194" s="44" t="s">
        <v>940</v>
      </c>
      <c r="AK194" s="261">
        <v>4820269</v>
      </c>
      <c r="AL194" s="44" t="s">
        <v>407</v>
      </c>
      <c r="AM194" s="44" t="s">
        <v>944</v>
      </c>
      <c r="AN194" s="262">
        <v>253469840</v>
      </c>
      <c r="AO194" s="34"/>
      <c r="AP194" s="34"/>
      <c r="AQ194" s="34"/>
      <c r="AR194" s="34"/>
      <c r="AS194" s="34"/>
      <c r="AT194" s="44" t="s">
        <v>326</v>
      </c>
      <c r="AU194" s="44"/>
      <c r="AV194" s="477" t="str">
        <f t="array" ref="AV194">_xlfn.IFS(
LEFT(Tabelas!$AI194,1)="N","DN",
LEFT(Tabelas!$AI194,1)="C","DC",
LEFT(Tabelas!$AI194,1)="L","DL",
LEFT(Tabelas!$AI194,1)="A","DA",
LEFT(Tabelas!$AI194,1)="G","DG")</f>
        <v>DN</v>
      </c>
      <c r="AW194" s="34"/>
      <c r="AX194" s="34"/>
      <c r="AY194" s="34"/>
      <c r="AZ194" s="34"/>
      <c r="BA194" s="34"/>
      <c r="BB194" s="34"/>
      <c r="BC194" s="34"/>
      <c r="BD194" s="44">
        <v>30709</v>
      </c>
      <c r="BE194" s="34" t="s">
        <v>407</v>
      </c>
      <c r="BF194" s="43" t="s">
        <v>1223</v>
      </c>
      <c r="BG194" s="34" t="s">
        <v>407</v>
      </c>
      <c r="BH194" s="34" t="s">
        <v>270</v>
      </c>
      <c r="BI194" s="34" t="s">
        <v>407</v>
      </c>
      <c r="BJ194" s="44" t="s">
        <v>320</v>
      </c>
      <c r="BK194" s="44" t="s">
        <v>6045</v>
      </c>
      <c r="BL194" s="34"/>
      <c r="BM194" s="34"/>
      <c r="BN194" s="34"/>
      <c r="BO194" s="20"/>
      <c r="BP194" s="20"/>
      <c r="BQ194" s="20"/>
      <c r="BR194" s="20"/>
      <c r="BS194" s="27"/>
      <c r="BT194" s="20"/>
      <c r="BU194" s="20"/>
      <c r="BV194" s="20"/>
      <c r="BW194" s="20"/>
      <c r="BX194" s="20"/>
      <c r="BY194" s="20"/>
      <c r="BZ194" s="20"/>
      <c r="CA194" s="20"/>
      <c r="CB194" s="20"/>
      <c r="CC194" s="27"/>
      <c r="CD194" s="20"/>
      <c r="CE194" s="20"/>
      <c r="CF194" s="28"/>
      <c r="CG194" s="28"/>
      <c r="CH194" s="28"/>
      <c r="CI194" s="28"/>
      <c r="CJ194" s="28"/>
      <c r="CK194" s="28"/>
      <c r="CL194" s="28"/>
      <c r="CM194" s="28"/>
      <c r="CN194" s="28"/>
      <c r="CO194" s="28"/>
      <c r="CP194" s="28"/>
      <c r="CQ194" s="28"/>
      <c r="CR194" s="28"/>
      <c r="CS194" s="28"/>
      <c r="CT194" s="28"/>
      <c r="CU194" s="28"/>
      <c r="CV194" s="28"/>
      <c r="CW194" s="28"/>
      <c r="CX194" s="20"/>
      <c r="CY194" s="519" t="s">
        <v>6070</v>
      </c>
      <c r="CZ194" s="520" t="s">
        <v>6071</v>
      </c>
      <c r="DA194" s="595" t="str">
        <f t="shared" si="9"/>
        <v>19202 - FABRICAÇÃO DE PRODUTOS PETROLÍFEROS A PARTIR DE RESÍDUOS</v>
      </c>
      <c r="EN194" s="572">
        <v>7188</v>
      </c>
      <c r="EO194" s="561" t="s">
        <v>6072</v>
      </c>
      <c r="EP194" s="561" t="s">
        <v>370</v>
      </c>
      <c r="EQ194" s="576">
        <v>555</v>
      </c>
      <c r="ER194" s="561" t="s">
        <v>371</v>
      </c>
      <c r="ES194" s="568" t="s">
        <v>6073</v>
      </c>
      <c r="EW194" s="90" t="s">
        <v>519</v>
      </c>
      <c r="EX194" s="82" t="s">
        <v>6074</v>
      </c>
      <c r="EY194" s="80"/>
      <c r="EZ194" s="82"/>
      <c r="FA194" s="85" t="s">
        <v>442</v>
      </c>
    </row>
    <row r="195" spans="11:157">
      <c r="K195" s="236" t="s">
        <v>6075</v>
      </c>
      <c r="P195" s="488">
        <f t="shared" si="10"/>
        <v>45446</v>
      </c>
      <c r="Q195" s="481">
        <f t="shared" si="11"/>
        <v>23</v>
      </c>
      <c r="R195" s="489">
        <v>43973</v>
      </c>
      <c r="S195" s="501"/>
      <c r="T195" s="497"/>
      <c r="U195" s="498"/>
      <c r="V195" s="43">
        <v>103</v>
      </c>
      <c r="W195" s="34" t="s">
        <v>938</v>
      </c>
      <c r="X195" s="44">
        <v>30700</v>
      </c>
      <c r="Y195" s="34" t="s">
        <v>686</v>
      </c>
      <c r="Z195" s="43" t="s">
        <v>1223</v>
      </c>
      <c r="AA195" s="34" t="s">
        <v>407</v>
      </c>
      <c r="AB195" s="34" t="s">
        <v>270</v>
      </c>
      <c r="AC195" s="34" t="s">
        <v>407</v>
      </c>
      <c r="AD195" s="44" t="s">
        <v>320</v>
      </c>
      <c r="AE195" s="44" t="s">
        <v>6045</v>
      </c>
      <c r="AF195" s="43">
        <v>103</v>
      </c>
      <c r="AG195" s="34" t="s">
        <v>938</v>
      </c>
      <c r="AH195" s="34" t="s">
        <v>937</v>
      </c>
      <c r="AI195" s="43" t="s">
        <v>939</v>
      </c>
      <c r="AJ195" s="44" t="s">
        <v>940</v>
      </c>
      <c r="AK195" s="261">
        <v>4820269</v>
      </c>
      <c r="AL195" s="44" t="s">
        <v>407</v>
      </c>
      <c r="AM195" s="44" t="s">
        <v>944</v>
      </c>
      <c r="AN195" s="262">
        <v>253469840</v>
      </c>
      <c r="AO195" s="34"/>
      <c r="AP195" s="34"/>
      <c r="AQ195" s="34"/>
      <c r="AR195" s="34"/>
      <c r="AS195" s="34"/>
      <c r="AT195" s="44" t="s">
        <v>326</v>
      </c>
      <c r="AU195" s="44"/>
      <c r="AV195" s="477" t="str">
        <f t="array" ref="AV195">_xlfn.IFS(
LEFT(Tabelas!$AI195,1)="N","DN",
LEFT(Tabelas!$AI195,1)="C","DC",
LEFT(Tabelas!$AI195,1)="L","DL",
LEFT(Tabelas!$AI195,1)="A","DA",
LEFT(Tabelas!$AI195,1)="G","DG")</f>
        <v>DN</v>
      </c>
      <c r="AW195" s="34"/>
      <c r="AX195" s="34"/>
      <c r="AY195" s="34"/>
      <c r="AZ195" s="34"/>
      <c r="BA195" s="34"/>
      <c r="BB195" s="34"/>
      <c r="BC195" s="34"/>
      <c r="BD195" s="44">
        <v>30700</v>
      </c>
      <c r="BE195" s="34" t="s">
        <v>686</v>
      </c>
      <c r="BF195" s="43" t="s">
        <v>1223</v>
      </c>
      <c r="BG195" s="34" t="s">
        <v>407</v>
      </c>
      <c r="BH195" s="34" t="s">
        <v>270</v>
      </c>
      <c r="BI195" s="34" t="s">
        <v>407</v>
      </c>
      <c r="BJ195" s="44" t="s">
        <v>320</v>
      </c>
      <c r="BK195" s="44" t="s">
        <v>6045</v>
      </c>
      <c r="BL195" s="34"/>
      <c r="BM195" s="34"/>
      <c r="BN195" s="34"/>
      <c r="BO195" s="20"/>
      <c r="BP195" s="20"/>
      <c r="BQ195" s="20"/>
      <c r="BR195" s="20"/>
      <c r="BS195" s="27"/>
      <c r="BT195" s="20"/>
      <c r="BU195" s="20"/>
      <c r="BV195" s="20"/>
      <c r="BW195" s="20"/>
      <c r="BX195" s="20"/>
      <c r="BY195" s="20"/>
      <c r="BZ195" s="20"/>
      <c r="CA195" s="20"/>
      <c r="CB195" s="20"/>
      <c r="CC195" s="27"/>
      <c r="CD195" s="20"/>
      <c r="CE195" s="20"/>
      <c r="CF195" s="28"/>
      <c r="CG195" s="28"/>
      <c r="CH195" s="28"/>
      <c r="CI195" s="28"/>
      <c r="CJ195" s="28"/>
      <c r="CK195" s="28"/>
      <c r="CL195" s="28"/>
      <c r="CM195" s="28"/>
      <c r="CN195" s="28"/>
      <c r="CO195" s="28"/>
      <c r="CP195" s="28"/>
      <c r="CQ195" s="28"/>
      <c r="CR195" s="28"/>
      <c r="CS195" s="28"/>
      <c r="CT195" s="28"/>
      <c r="CU195" s="28"/>
      <c r="CV195" s="28"/>
      <c r="CW195" s="28"/>
      <c r="CX195" s="20"/>
      <c r="CY195" s="519" t="s">
        <v>6076</v>
      </c>
      <c r="CZ195" s="520" t="s">
        <v>6077</v>
      </c>
      <c r="DA195" s="595" t="str">
        <f t="shared" ref="DA195:DA258" si="12">CY195&amp;" - "&amp;CZ195</f>
        <v>19203 - FABRICAÇÃO DE BRIQUETES E AGLOMERADOS DE HULHA E LENHITE</v>
      </c>
      <c r="EN195" s="571">
        <v>7218</v>
      </c>
      <c r="EO195" s="560" t="s">
        <v>6078</v>
      </c>
      <c r="EP195" s="560" t="s">
        <v>370</v>
      </c>
      <c r="EQ195" s="580">
        <v>555</v>
      </c>
      <c r="ER195" s="560" t="s">
        <v>371</v>
      </c>
      <c r="ES195" s="567" t="s">
        <v>6079</v>
      </c>
      <c r="EW195" s="90" t="s">
        <v>520</v>
      </c>
      <c r="EX195" s="82" t="s">
        <v>6080</v>
      </c>
      <c r="EY195" s="80"/>
      <c r="EZ195" s="82"/>
      <c r="FA195" s="85" t="s">
        <v>556</v>
      </c>
    </row>
    <row r="196" spans="11:157">
      <c r="K196" s="236" t="s">
        <v>6081</v>
      </c>
      <c r="P196" s="488">
        <f t="shared" si="10"/>
        <v>45453</v>
      </c>
      <c r="Q196" s="481">
        <f t="shared" si="11"/>
        <v>24</v>
      </c>
      <c r="R196" s="489">
        <v>43974</v>
      </c>
      <c r="S196" s="501"/>
      <c r="T196" s="497"/>
      <c r="U196" s="498"/>
      <c r="V196" s="43">
        <v>103</v>
      </c>
      <c r="W196" s="34" t="s">
        <v>938</v>
      </c>
      <c r="X196" s="44">
        <v>30712</v>
      </c>
      <c r="Y196" s="34" t="s">
        <v>1826</v>
      </c>
      <c r="Z196" s="43" t="s">
        <v>1223</v>
      </c>
      <c r="AA196" s="34" t="s">
        <v>407</v>
      </c>
      <c r="AB196" s="34" t="s">
        <v>270</v>
      </c>
      <c r="AC196" s="34" t="s">
        <v>1826</v>
      </c>
      <c r="AD196" s="44" t="s">
        <v>320</v>
      </c>
      <c r="AE196" s="44" t="s">
        <v>6045</v>
      </c>
      <c r="AF196" s="43">
        <v>103</v>
      </c>
      <c r="AG196" s="34" t="s">
        <v>938</v>
      </c>
      <c r="AH196" s="34" t="s">
        <v>937</v>
      </c>
      <c r="AI196" s="43" t="s">
        <v>939</v>
      </c>
      <c r="AJ196" s="44" t="s">
        <v>940</v>
      </c>
      <c r="AK196" s="261">
        <v>4820269</v>
      </c>
      <c r="AL196" s="44" t="s">
        <v>407</v>
      </c>
      <c r="AM196" s="44" t="s">
        <v>944</v>
      </c>
      <c r="AN196" s="262">
        <v>253469840</v>
      </c>
      <c r="AO196" s="34"/>
      <c r="AP196" s="34"/>
      <c r="AQ196" s="34"/>
      <c r="AR196" s="34"/>
      <c r="AS196" s="34"/>
      <c r="AT196" s="44" t="s">
        <v>326</v>
      </c>
      <c r="AU196" s="44"/>
      <c r="AV196" s="477" t="str">
        <f t="array" ref="AV196">_xlfn.IFS(
LEFT(Tabelas!$AI196,1)="N","DN",
LEFT(Tabelas!$AI196,1)="C","DC",
LEFT(Tabelas!$AI196,1)="L","DL",
LEFT(Tabelas!$AI196,1)="A","DA",
LEFT(Tabelas!$AI196,1)="G","DG")</f>
        <v>DN</v>
      </c>
      <c r="AW196" s="34"/>
      <c r="AX196" s="34"/>
      <c r="AY196" s="34"/>
      <c r="AZ196" s="34"/>
      <c r="BA196" s="34"/>
      <c r="BB196" s="34"/>
      <c r="BC196" s="34"/>
      <c r="BD196" s="44">
        <v>30712</v>
      </c>
      <c r="BE196" s="34" t="s">
        <v>1826</v>
      </c>
      <c r="BF196" s="43" t="s">
        <v>1223</v>
      </c>
      <c r="BG196" s="34" t="s">
        <v>407</v>
      </c>
      <c r="BH196" s="34" t="s">
        <v>270</v>
      </c>
      <c r="BI196" s="34" t="s">
        <v>1826</v>
      </c>
      <c r="BJ196" s="44" t="s">
        <v>320</v>
      </c>
      <c r="BK196" s="44" t="s">
        <v>6045</v>
      </c>
      <c r="BL196" s="34"/>
      <c r="BM196" s="34"/>
      <c r="BN196" s="34"/>
      <c r="BO196" s="20"/>
      <c r="BP196" s="20"/>
      <c r="BQ196" s="20"/>
      <c r="BR196" s="20"/>
      <c r="BS196" s="27"/>
      <c r="BT196" s="20"/>
      <c r="BU196" s="20"/>
      <c r="BV196" s="20"/>
      <c r="BW196" s="20"/>
      <c r="BX196" s="20"/>
      <c r="BY196" s="20"/>
      <c r="BZ196" s="20"/>
      <c r="CA196" s="20"/>
      <c r="CB196" s="20"/>
      <c r="CC196" s="27"/>
      <c r="CD196" s="20"/>
      <c r="CE196" s="20"/>
      <c r="CF196" s="28"/>
      <c r="CG196" s="28"/>
      <c r="CH196" s="28"/>
      <c r="CI196" s="28"/>
      <c r="CJ196" s="28"/>
      <c r="CK196" s="28"/>
      <c r="CL196" s="28"/>
      <c r="CM196" s="28"/>
      <c r="CN196" s="28"/>
      <c r="CO196" s="28"/>
      <c r="CP196" s="28"/>
      <c r="CQ196" s="28"/>
      <c r="CR196" s="28"/>
      <c r="CS196" s="28"/>
      <c r="CT196" s="28"/>
      <c r="CU196" s="28"/>
      <c r="CV196" s="28"/>
      <c r="CW196" s="28"/>
      <c r="CX196" s="20"/>
      <c r="CY196" s="519" t="s">
        <v>6082</v>
      </c>
      <c r="CZ196" s="520" t="s">
        <v>6083</v>
      </c>
      <c r="DA196" s="595" t="str">
        <f t="shared" si="12"/>
        <v>20110 - FABRICAÇÃO DE GASES INDUSTRIAIS.</v>
      </c>
      <c r="EN196" s="571">
        <v>7242</v>
      </c>
      <c r="EO196" s="560" t="s">
        <v>6084</v>
      </c>
      <c r="EP196" s="560" t="s">
        <v>370</v>
      </c>
      <c r="EQ196" s="580">
        <v>587</v>
      </c>
      <c r="ER196" s="560" t="s">
        <v>5546</v>
      </c>
      <c r="ES196" s="567" t="s">
        <v>6085</v>
      </c>
      <c r="EW196" s="90" t="s">
        <v>521</v>
      </c>
      <c r="EX196" s="82" t="s">
        <v>6086</v>
      </c>
      <c r="EY196" s="80"/>
      <c r="EZ196" s="82"/>
      <c r="FA196" s="85" t="s">
        <v>400</v>
      </c>
    </row>
    <row r="197" spans="11:157">
      <c r="K197" s="236" t="s">
        <v>6087</v>
      </c>
      <c r="P197" s="488">
        <f t="shared" si="10"/>
        <v>45460</v>
      </c>
      <c r="Q197" s="481">
        <f t="shared" si="11"/>
        <v>25</v>
      </c>
      <c r="R197" s="489">
        <v>43975</v>
      </c>
      <c r="S197" s="501"/>
      <c r="T197" s="497"/>
      <c r="U197" s="498"/>
      <c r="V197" s="43">
        <v>103</v>
      </c>
      <c r="W197" s="34" t="s">
        <v>938</v>
      </c>
      <c r="X197" s="44">
        <v>30714</v>
      </c>
      <c r="Y197" s="34" t="s">
        <v>2064</v>
      </c>
      <c r="Z197" s="43" t="s">
        <v>1223</v>
      </c>
      <c r="AA197" s="34" t="s">
        <v>407</v>
      </c>
      <c r="AB197" s="34" t="s">
        <v>270</v>
      </c>
      <c r="AC197" s="34" t="s">
        <v>2064</v>
      </c>
      <c r="AD197" s="44" t="s">
        <v>320</v>
      </c>
      <c r="AE197" s="44" t="s">
        <v>6045</v>
      </c>
      <c r="AF197" s="43">
        <v>103</v>
      </c>
      <c r="AG197" s="34" t="s">
        <v>938</v>
      </c>
      <c r="AH197" s="34" t="s">
        <v>937</v>
      </c>
      <c r="AI197" s="43" t="s">
        <v>939</v>
      </c>
      <c r="AJ197" s="44" t="s">
        <v>940</v>
      </c>
      <c r="AK197" s="261">
        <v>4820269</v>
      </c>
      <c r="AL197" s="44" t="s">
        <v>407</v>
      </c>
      <c r="AM197" s="44" t="s">
        <v>944</v>
      </c>
      <c r="AN197" s="262">
        <v>253469840</v>
      </c>
      <c r="AO197" s="34"/>
      <c r="AP197" s="34"/>
      <c r="AQ197" s="34"/>
      <c r="AR197" s="34"/>
      <c r="AS197" s="34"/>
      <c r="AT197" s="44" t="s">
        <v>326</v>
      </c>
      <c r="AU197" s="44"/>
      <c r="AV197" s="477" t="str">
        <f t="array" ref="AV197">_xlfn.IFS(
LEFT(Tabelas!$AI197,1)="N","DN",
LEFT(Tabelas!$AI197,1)="C","DC",
LEFT(Tabelas!$AI197,1)="L","DL",
LEFT(Tabelas!$AI197,1)="A","DA",
LEFT(Tabelas!$AI197,1)="G","DG")</f>
        <v>DN</v>
      </c>
      <c r="AW197" s="34"/>
      <c r="AX197" s="34"/>
      <c r="AY197" s="34"/>
      <c r="AZ197" s="34"/>
      <c r="BA197" s="34"/>
      <c r="BB197" s="34"/>
      <c r="BC197" s="34"/>
      <c r="BD197" s="44">
        <v>30714</v>
      </c>
      <c r="BE197" s="34" t="s">
        <v>2064</v>
      </c>
      <c r="BF197" s="43" t="s">
        <v>1223</v>
      </c>
      <c r="BG197" s="34" t="s">
        <v>407</v>
      </c>
      <c r="BH197" s="34" t="s">
        <v>270</v>
      </c>
      <c r="BI197" s="34" t="s">
        <v>2064</v>
      </c>
      <c r="BJ197" s="44" t="s">
        <v>320</v>
      </c>
      <c r="BK197" s="44" t="s">
        <v>6045</v>
      </c>
      <c r="BL197" s="34"/>
      <c r="BM197" s="34"/>
      <c r="BN197" s="34"/>
      <c r="BO197" s="20"/>
      <c r="BP197" s="20"/>
      <c r="BQ197" s="20"/>
      <c r="BR197" s="20"/>
      <c r="BS197" s="27"/>
      <c r="BT197" s="20"/>
      <c r="BU197" s="20"/>
      <c r="BV197" s="20"/>
      <c r="BW197" s="20"/>
      <c r="BX197" s="20"/>
      <c r="BY197" s="20"/>
      <c r="BZ197" s="20"/>
      <c r="CA197" s="20"/>
      <c r="CB197" s="20"/>
      <c r="CC197" s="27"/>
      <c r="CD197" s="20"/>
      <c r="CE197" s="20"/>
      <c r="CF197" s="28"/>
      <c r="CG197" s="28"/>
      <c r="CH197" s="28"/>
      <c r="CI197" s="28"/>
      <c r="CJ197" s="28"/>
      <c r="CK197" s="28"/>
      <c r="CL197" s="28"/>
      <c r="CM197" s="28"/>
      <c r="CN197" s="28"/>
      <c r="CO197" s="28"/>
      <c r="CP197" s="28"/>
      <c r="CQ197" s="28"/>
      <c r="CR197" s="28"/>
      <c r="CS197" s="28"/>
      <c r="CT197" s="28"/>
      <c r="CU197" s="28"/>
      <c r="CV197" s="28"/>
      <c r="CW197" s="28"/>
      <c r="CX197" s="20"/>
      <c r="CY197" s="519" t="s">
        <v>6088</v>
      </c>
      <c r="CZ197" s="520" t="s">
        <v>6089</v>
      </c>
      <c r="DA197" s="595" t="str">
        <f t="shared" si="12"/>
        <v>20120 - FABRICAÇÃO DE CORANTES E PIGMENTOS.</v>
      </c>
      <c r="EN197" s="571">
        <v>7315</v>
      </c>
      <c r="EO197" s="560" t="s">
        <v>6090</v>
      </c>
      <c r="EP197" s="560" t="s">
        <v>350</v>
      </c>
      <c r="EQ197" s="580">
        <v>223</v>
      </c>
      <c r="ER197" s="560" t="s">
        <v>4503</v>
      </c>
      <c r="ES197" s="567" t="s">
        <v>6091</v>
      </c>
      <c r="EW197" s="90" t="s">
        <v>522</v>
      </c>
      <c r="EX197" s="82" t="s">
        <v>6092</v>
      </c>
      <c r="EY197" s="80"/>
      <c r="EZ197" s="82"/>
      <c r="FA197" s="85" t="s">
        <v>386</v>
      </c>
    </row>
    <row r="198" spans="11:157">
      <c r="K198" s="236" t="s">
        <v>6093</v>
      </c>
      <c r="P198" s="488">
        <f t="shared" si="10"/>
        <v>45467</v>
      </c>
      <c r="Q198" s="481">
        <f t="shared" si="11"/>
        <v>26</v>
      </c>
      <c r="R198" s="489">
        <v>43976</v>
      </c>
      <c r="S198" s="501"/>
      <c r="T198" s="497"/>
      <c r="U198" s="498"/>
      <c r="V198" s="43">
        <v>103</v>
      </c>
      <c r="W198" s="34" t="s">
        <v>938</v>
      </c>
      <c r="X198" s="44">
        <v>30716</v>
      </c>
      <c r="Y198" s="34" t="s">
        <v>2267</v>
      </c>
      <c r="Z198" s="43" t="s">
        <v>1223</v>
      </c>
      <c r="AA198" s="34" t="s">
        <v>407</v>
      </c>
      <c r="AB198" s="34" t="s">
        <v>270</v>
      </c>
      <c r="AC198" s="34" t="s">
        <v>2267</v>
      </c>
      <c r="AD198" s="44" t="s">
        <v>320</v>
      </c>
      <c r="AE198" s="44" t="s">
        <v>6045</v>
      </c>
      <c r="AF198" s="43">
        <v>103</v>
      </c>
      <c r="AG198" s="34" t="s">
        <v>938</v>
      </c>
      <c r="AH198" s="34" t="s">
        <v>937</v>
      </c>
      <c r="AI198" s="43" t="s">
        <v>939</v>
      </c>
      <c r="AJ198" s="44" t="s">
        <v>940</v>
      </c>
      <c r="AK198" s="261">
        <v>4820269</v>
      </c>
      <c r="AL198" s="44" t="s">
        <v>407</v>
      </c>
      <c r="AM198" s="44" t="s">
        <v>944</v>
      </c>
      <c r="AN198" s="262">
        <v>253469840</v>
      </c>
      <c r="AO198" s="34"/>
      <c r="AP198" s="34"/>
      <c r="AQ198" s="34"/>
      <c r="AR198" s="34"/>
      <c r="AS198" s="34"/>
      <c r="AT198" s="44" t="s">
        <v>326</v>
      </c>
      <c r="AU198" s="44"/>
      <c r="AV198" s="477" t="str">
        <f t="array" ref="AV198">_xlfn.IFS(
LEFT(Tabelas!$AI198,1)="N","DN",
LEFT(Tabelas!$AI198,1)="C","DC",
LEFT(Tabelas!$AI198,1)="L","DL",
LEFT(Tabelas!$AI198,1)="A","DA",
LEFT(Tabelas!$AI198,1)="G","DG")</f>
        <v>DN</v>
      </c>
      <c r="AW198" s="34"/>
      <c r="AX198" s="34"/>
      <c r="AY198" s="34"/>
      <c r="AZ198" s="34"/>
      <c r="BA198" s="34"/>
      <c r="BB198" s="34"/>
      <c r="BC198" s="34"/>
      <c r="BD198" s="44">
        <v>30716</v>
      </c>
      <c r="BE198" s="34" t="s">
        <v>2267</v>
      </c>
      <c r="BF198" s="43" t="s">
        <v>1223</v>
      </c>
      <c r="BG198" s="34" t="s">
        <v>407</v>
      </c>
      <c r="BH198" s="34" t="s">
        <v>270</v>
      </c>
      <c r="BI198" s="34" t="s">
        <v>2267</v>
      </c>
      <c r="BJ198" s="44" t="s">
        <v>320</v>
      </c>
      <c r="BK198" s="44" t="s">
        <v>6045</v>
      </c>
      <c r="BL198" s="34"/>
      <c r="BM198" s="34"/>
      <c r="BN198" s="34"/>
      <c r="BO198" s="20"/>
      <c r="BP198" s="20"/>
      <c r="BQ198" s="20"/>
      <c r="BR198" s="20"/>
      <c r="BS198" s="27"/>
      <c r="BT198" s="20"/>
      <c r="BU198" s="20"/>
      <c r="BV198" s="20"/>
      <c r="BW198" s="20"/>
      <c r="BX198" s="20"/>
      <c r="BY198" s="20"/>
      <c r="BZ198" s="20"/>
      <c r="CA198" s="20"/>
      <c r="CB198" s="20"/>
      <c r="CC198" s="27"/>
      <c r="CD198" s="20"/>
      <c r="CE198" s="20"/>
      <c r="CF198" s="28"/>
      <c r="CG198" s="28"/>
      <c r="CH198" s="28"/>
      <c r="CI198" s="28"/>
      <c r="CJ198" s="28"/>
      <c r="CK198" s="28"/>
      <c r="CL198" s="28"/>
      <c r="CM198" s="28"/>
      <c r="CN198" s="28"/>
      <c r="CO198" s="28"/>
      <c r="CP198" s="28"/>
      <c r="CQ198" s="28"/>
      <c r="CR198" s="28"/>
      <c r="CS198" s="28"/>
      <c r="CT198" s="28"/>
      <c r="CU198" s="28"/>
      <c r="CV198" s="28"/>
      <c r="CW198" s="28"/>
      <c r="CX198" s="20"/>
      <c r="CY198" s="519" t="s">
        <v>6094</v>
      </c>
      <c r="CZ198" s="520" t="s">
        <v>6095</v>
      </c>
      <c r="DA198" s="595" t="str">
        <f t="shared" si="12"/>
        <v>20130 - FABRICAÇÃO DE OUTROS PRODUTOS QUÍMICOS INORGÂNICOS DE BASE</v>
      </c>
      <c r="EN198" s="572">
        <v>7323</v>
      </c>
      <c r="EO198" s="561" t="s">
        <v>6096</v>
      </c>
      <c r="EP198" s="561" t="s">
        <v>320</v>
      </c>
      <c r="EQ198" s="576">
        <v>109</v>
      </c>
      <c r="ER198" s="561" t="s">
        <v>2409</v>
      </c>
      <c r="ES198" s="568" t="s">
        <v>6097</v>
      </c>
      <c r="EW198" s="90" t="s">
        <v>523</v>
      </c>
      <c r="EX198" s="82" t="s">
        <v>6098</v>
      </c>
      <c r="EY198" s="80"/>
      <c r="EZ198" s="82"/>
      <c r="FA198" s="85" t="s">
        <v>535</v>
      </c>
    </row>
    <row r="199" spans="11:157">
      <c r="K199" s="236" t="s">
        <v>6099</v>
      </c>
      <c r="P199" s="488">
        <f t="shared" si="10"/>
        <v>45474</v>
      </c>
      <c r="Q199" s="481">
        <f t="shared" si="11"/>
        <v>27</v>
      </c>
      <c r="R199" s="489">
        <v>43977</v>
      </c>
      <c r="S199" s="501"/>
      <c r="T199" s="497"/>
      <c r="U199" s="498"/>
      <c r="V199" s="43">
        <v>103</v>
      </c>
      <c r="W199" s="34" t="s">
        <v>938</v>
      </c>
      <c r="X199" s="44">
        <v>30719</v>
      </c>
      <c r="Y199" s="34" t="s">
        <v>2448</v>
      </c>
      <c r="Z199" s="43" t="s">
        <v>1223</v>
      </c>
      <c r="AA199" s="34" t="s">
        <v>407</v>
      </c>
      <c r="AB199" s="34" t="s">
        <v>270</v>
      </c>
      <c r="AC199" s="34" t="s">
        <v>2448</v>
      </c>
      <c r="AD199" s="44" t="s">
        <v>320</v>
      </c>
      <c r="AE199" s="44" t="s">
        <v>6045</v>
      </c>
      <c r="AF199" s="43">
        <v>103</v>
      </c>
      <c r="AG199" s="34" t="s">
        <v>938</v>
      </c>
      <c r="AH199" s="34" t="s">
        <v>937</v>
      </c>
      <c r="AI199" s="43" t="s">
        <v>939</v>
      </c>
      <c r="AJ199" s="44" t="s">
        <v>940</v>
      </c>
      <c r="AK199" s="261">
        <v>4820269</v>
      </c>
      <c r="AL199" s="44" t="s">
        <v>407</v>
      </c>
      <c r="AM199" s="44" t="s">
        <v>944</v>
      </c>
      <c r="AN199" s="262">
        <v>253469840</v>
      </c>
      <c r="AO199" s="34"/>
      <c r="AP199" s="34"/>
      <c r="AQ199" s="34"/>
      <c r="AR199" s="34"/>
      <c r="AS199" s="34"/>
      <c r="AT199" s="44" t="s">
        <v>326</v>
      </c>
      <c r="AU199" s="44"/>
      <c r="AV199" s="477" t="str">
        <f t="array" ref="AV199">_xlfn.IFS(
LEFT(Tabelas!$AI199,1)="N","DN",
LEFT(Tabelas!$AI199,1)="C","DC",
LEFT(Tabelas!$AI199,1)="L","DL",
LEFT(Tabelas!$AI199,1)="A","DA",
LEFT(Tabelas!$AI199,1)="G","DG")</f>
        <v>DN</v>
      </c>
      <c r="AW199" s="34"/>
      <c r="AX199" s="34"/>
      <c r="AY199" s="34"/>
      <c r="AZ199" s="34"/>
      <c r="BA199" s="34"/>
      <c r="BB199" s="34"/>
      <c r="BC199" s="34"/>
      <c r="BD199" s="44">
        <v>30719</v>
      </c>
      <c r="BE199" s="34" t="s">
        <v>2448</v>
      </c>
      <c r="BF199" s="43" t="s">
        <v>1223</v>
      </c>
      <c r="BG199" s="34" t="s">
        <v>407</v>
      </c>
      <c r="BH199" s="34" t="s">
        <v>270</v>
      </c>
      <c r="BI199" s="34" t="s">
        <v>2448</v>
      </c>
      <c r="BJ199" s="44" t="s">
        <v>320</v>
      </c>
      <c r="BK199" s="44" t="s">
        <v>6045</v>
      </c>
      <c r="BL199" s="34"/>
      <c r="BM199" s="34"/>
      <c r="BN199" s="34"/>
      <c r="BO199" s="20"/>
      <c r="BP199" s="20"/>
      <c r="BQ199" s="20"/>
      <c r="BR199" s="20"/>
      <c r="BS199" s="27"/>
      <c r="BT199" s="20"/>
      <c r="BU199" s="20"/>
      <c r="BV199" s="20"/>
      <c r="BW199" s="20"/>
      <c r="BX199" s="20"/>
      <c r="BY199" s="20"/>
      <c r="BZ199" s="20"/>
      <c r="CA199" s="20"/>
      <c r="CB199" s="20"/>
      <c r="CC199" s="27"/>
      <c r="CD199" s="20"/>
      <c r="CE199" s="20"/>
      <c r="CF199" s="28"/>
      <c r="CG199" s="28"/>
      <c r="CH199" s="28"/>
      <c r="CI199" s="28"/>
      <c r="CJ199" s="28"/>
      <c r="CK199" s="28"/>
      <c r="CL199" s="28"/>
      <c r="CM199" s="28"/>
      <c r="CN199" s="28"/>
      <c r="CO199" s="28"/>
      <c r="CP199" s="28"/>
      <c r="CQ199" s="28"/>
      <c r="CR199" s="28"/>
      <c r="CS199" s="28"/>
      <c r="CT199" s="28"/>
      <c r="CU199" s="28"/>
      <c r="CV199" s="28"/>
      <c r="CW199" s="28"/>
      <c r="CX199" s="20"/>
      <c r="CY199" s="519" t="s">
        <v>6100</v>
      </c>
      <c r="CZ199" s="520" t="s">
        <v>6101</v>
      </c>
      <c r="DA199" s="595" t="str">
        <f t="shared" si="12"/>
        <v>20141 - FABRICAÇÃO DE RESINOSOS E SEUS DERIVADOS</v>
      </c>
      <c r="EN199" s="571">
        <v>7358</v>
      </c>
      <c r="EO199" s="560" t="s">
        <v>6102</v>
      </c>
      <c r="EP199" s="560" t="s">
        <v>320</v>
      </c>
      <c r="EQ199" s="580">
        <v>102</v>
      </c>
      <c r="ER199" s="560" t="s">
        <v>628</v>
      </c>
      <c r="ES199" s="567" t="s">
        <v>6103</v>
      </c>
      <c r="EW199" s="90" t="s">
        <v>524</v>
      </c>
      <c r="EX199" s="82" t="s">
        <v>6104</v>
      </c>
      <c r="EY199" s="80"/>
      <c r="EZ199" s="82"/>
      <c r="FA199" s="85" t="s">
        <v>569</v>
      </c>
    </row>
    <row r="200" spans="11:157">
      <c r="K200" s="236" t="s">
        <v>6105</v>
      </c>
      <c r="P200" s="488">
        <f t="shared" si="10"/>
        <v>45481</v>
      </c>
      <c r="Q200" s="481">
        <f t="shared" si="11"/>
        <v>28</v>
      </c>
      <c r="R200" s="489">
        <v>43978</v>
      </c>
      <c r="S200" s="501"/>
      <c r="T200" s="497"/>
      <c r="U200" s="498"/>
      <c r="V200" s="43">
        <v>103</v>
      </c>
      <c r="W200" s="34" t="s">
        <v>938</v>
      </c>
      <c r="X200" s="44">
        <v>30722</v>
      </c>
      <c r="Y200" s="34" t="s">
        <v>2612</v>
      </c>
      <c r="Z200" s="43" t="s">
        <v>1223</v>
      </c>
      <c r="AA200" s="34" t="s">
        <v>407</v>
      </c>
      <c r="AB200" s="34" t="s">
        <v>270</v>
      </c>
      <c r="AC200" s="34" t="s">
        <v>2612</v>
      </c>
      <c r="AD200" s="44" t="s">
        <v>320</v>
      </c>
      <c r="AE200" s="44" t="s">
        <v>6045</v>
      </c>
      <c r="AF200" s="43">
        <v>103</v>
      </c>
      <c r="AG200" s="34" t="s">
        <v>938</v>
      </c>
      <c r="AH200" s="34" t="s">
        <v>937</v>
      </c>
      <c r="AI200" s="43" t="s">
        <v>939</v>
      </c>
      <c r="AJ200" s="44" t="s">
        <v>940</v>
      </c>
      <c r="AK200" s="261">
        <v>4820269</v>
      </c>
      <c r="AL200" s="44" t="s">
        <v>407</v>
      </c>
      <c r="AM200" s="44" t="s">
        <v>944</v>
      </c>
      <c r="AN200" s="262">
        <v>253469840</v>
      </c>
      <c r="AO200" s="34"/>
      <c r="AP200" s="34"/>
      <c r="AQ200" s="34"/>
      <c r="AR200" s="34"/>
      <c r="AS200" s="34"/>
      <c r="AT200" s="44" t="s">
        <v>326</v>
      </c>
      <c r="AU200" s="44"/>
      <c r="AV200" s="477" t="str">
        <f t="array" ref="AV200">_xlfn.IFS(
LEFT(Tabelas!$AI200,1)="N","DN",
LEFT(Tabelas!$AI200,1)="C","DC",
LEFT(Tabelas!$AI200,1)="L","DL",
LEFT(Tabelas!$AI200,1)="A","DA",
LEFT(Tabelas!$AI200,1)="G","DG")</f>
        <v>DN</v>
      </c>
      <c r="AW200" s="34"/>
      <c r="AX200" s="34"/>
      <c r="AY200" s="34"/>
      <c r="AZ200" s="34"/>
      <c r="BA200" s="34"/>
      <c r="BB200" s="34"/>
      <c r="BC200" s="34"/>
      <c r="BD200" s="44">
        <v>30722</v>
      </c>
      <c r="BE200" s="34" t="s">
        <v>2612</v>
      </c>
      <c r="BF200" s="43" t="s">
        <v>1223</v>
      </c>
      <c r="BG200" s="34" t="s">
        <v>407</v>
      </c>
      <c r="BH200" s="34" t="s">
        <v>270</v>
      </c>
      <c r="BI200" s="34" t="s">
        <v>2612</v>
      </c>
      <c r="BJ200" s="44" t="s">
        <v>320</v>
      </c>
      <c r="BK200" s="44" t="s">
        <v>6045</v>
      </c>
      <c r="BL200" s="34"/>
      <c r="BM200" s="34"/>
      <c r="BN200" s="34"/>
      <c r="BO200" s="20"/>
      <c r="BP200" s="20"/>
      <c r="BQ200" s="20"/>
      <c r="BR200" s="20"/>
      <c r="BS200" s="27"/>
      <c r="BT200" s="20"/>
      <c r="BU200" s="20"/>
      <c r="BV200" s="20"/>
      <c r="BW200" s="20"/>
      <c r="BX200" s="20"/>
      <c r="BY200" s="20"/>
      <c r="BZ200" s="20"/>
      <c r="CA200" s="20"/>
      <c r="CB200" s="20"/>
      <c r="CC200" s="27"/>
      <c r="CD200" s="20"/>
      <c r="CE200" s="20"/>
      <c r="CF200" s="28"/>
      <c r="CG200" s="28"/>
      <c r="CH200" s="28"/>
      <c r="CI200" s="28"/>
      <c r="CJ200" s="28"/>
      <c r="CK200" s="28"/>
      <c r="CL200" s="28"/>
      <c r="CM200" s="28"/>
      <c r="CN200" s="28"/>
      <c r="CO200" s="28"/>
      <c r="CP200" s="28"/>
      <c r="CQ200" s="28"/>
      <c r="CR200" s="28"/>
      <c r="CS200" s="28"/>
      <c r="CT200" s="28"/>
      <c r="CU200" s="28"/>
      <c r="CV200" s="28"/>
      <c r="CW200" s="28"/>
      <c r="CX200" s="20"/>
      <c r="CY200" s="519" t="s">
        <v>6106</v>
      </c>
      <c r="CZ200" s="520" t="s">
        <v>6107</v>
      </c>
      <c r="DA200" s="595" t="str">
        <f t="shared" si="12"/>
        <v>20142 - FABRICAÇÃO DE CARVÃO (VEGETAL E ANIMAL) E PRODUTOS ASSOCIADOS</v>
      </c>
      <c r="EN200" s="572">
        <v>7366</v>
      </c>
      <c r="EO200" s="561" t="s">
        <v>6108</v>
      </c>
      <c r="EP200" s="561" t="s">
        <v>320</v>
      </c>
      <c r="EQ200" s="576">
        <v>167</v>
      </c>
      <c r="ER200" s="561" t="s">
        <v>4041</v>
      </c>
      <c r="ES200" s="568" t="s">
        <v>6109</v>
      </c>
      <c r="EW200" s="90" t="s">
        <v>525</v>
      </c>
      <c r="EX200" s="82" t="s">
        <v>6110</v>
      </c>
      <c r="EY200" s="80"/>
      <c r="EZ200" s="82"/>
      <c r="FA200" s="85" t="s">
        <v>443</v>
      </c>
    </row>
    <row r="201" spans="11:157">
      <c r="K201" s="236" t="s">
        <v>6111</v>
      </c>
      <c r="P201" s="488">
        <f t="shared" si="10"/>
        <v>45488</v>
      </c>
      <c r="Q201" s="481">
        <f t="shared" si="11"/>
        <v>29</v>
      </c>
      <c r="R201" s="489">
        <v>43979</v>
      </c>
      <c r="S201" s="501"/>
      <c r="T201" s="497"/>
      <c r="U201" s="498"/>
      <c r="V201" s="43">
        <v>103</v>
      </c>
      <c r="W201" s="34" t="s">
        <v>938</v>
      </c>
      <c r="X201" s="44">
        <v>30723</v>
      </c>
      <c r="Y201" s="34" t="s">
        <v>2757</v>
      </c>
      <c r="Z201" s="43" t="s">
        <v>1223</v>
      </c>
      <c r="AA201" s="34" t="s">
        <v>407</v>
      </c>
      <c r="AB201" s="34" t="s">
        <v>270</v>
      </c>
      <c r="AC201" s="34" t="s">
        <v>2757</v>
      </c>
      <c r="AD201" s="44" t="s">
        <v>320</v>
      </c>
      <c r="AE201" s="44" t="s">
        <v>6045</v>
      </c>
      <c r="AF201" s="43">
        <v>103</v>
      </c>
      <c r="AG201" s="34" t="s">
        <v>938</v>
      </c>
      <c r="AH201" s="34" t="s">
        <v>937</v>
      </c>
      <c r="AI201" s="43" t="s">
        <v>939</v>
      </c>
      <c r="AJ201" s="44" t="s">
        <v>940</v>
      </c>
      <c r="AK201" s="261">
        <v>4820269</v>
      </c>
      <c r="AL201" s="44" t="s">
        <v>407</v>
      </c>
      <c r="AM201" s="44" t="s">
        <v>944</v>
      </c>
      <c r="AN201" s="262">
        <v>253469840</v>
      </c>
      <c r="AO201" s="34"/>
      <c r="AP201" s="34"/>
      <c r="AQ201" s="34"/>
      <c r="AR201" s="34"/>
      <c r="AS201" s="34"/>
      <c r="AT201" s="44" t="s">
        <v>326</v>
      </c>
      <c r="AU201" s="44"/>
      <c r="AV201" s="477" t="str">
        <f t="array" ref="AV201">_xlfn.IFS(
LEFT(Tabelas!$AI201,1)="N","DN",
LEFT(Tabelas!$AI201,1)="C","DC",
LEFT(Tabelas!$AI201,1)="L","DL",
LEFT(Tabelas!$AI201,1)="A","DA",
LEFT(Tabelas!$AI201,1)="G","DG")</f>
        <v>DN</v>
      </c>
      <c r="AW201" s="34"/>
      <c r="AX201" s="34"/>
      <c r="AY201" s="34"/>
      <c r="AZ201" s="34"/>
      <c r="BA201" s="34"/>
      <c r="BB201" s="34"/>
      <c r="BC201" s="34"/>
      <c r="BD201" s="44">
        <v>30723</v>
      </c>
      <c r="BE201" s="34" t="s">
        <v>2757</v>
      </c>
      <c r="BF201" s="43" t="s">
        <v>1223</v>
      </c>
      <c r="BG201" s="34" t="s">
        <v>407</v>
      </c>
      <c r="BH201" s="34" t="s">
        <v>270</v>
      </c>
      <c r="BI201" s="34" t="s">
        <v>2757</v>
      </c>
      <c r="BJ201" s="44" t="s">
        <v>320</v>
      </c>
      <c r="BK201" s="44" t="s">
        <v>6045</v>
      </c>
      <c r="BL201" s="34"/>
      <c r="BM201" s="34"/>
      <c r="BN201" s="34"/>
      <c r="BO201" s="20"/>
      <c r="BP201" s="20"/>
      <c r="BQ201" s="20"/>
      <c r="BR201" s="20"/>
      <c r="BS201" s="27"/>
      <c r="BT201" s="20"/>
      <c r="BU201" s="20"/>
      <c r="BV201" s="20"/>
      <c r="BW201" s="20"/>
      <c r="BX201" s="20"/>
      <c r="BY201" s="20"/>
      <c r="BZ201" s="20"/>
      <c r="CA201" s="20"/>
      <c r="CB201" s="20"/>
      <c r="CC201" s="27"/>
      <c r="CD201" s="20"/>
      <c r="CE201" s="20"/>
      <c r="CF201" s="28"/>
      <c r="CG201" s="28"/>
      <c r="CH201" s="28"/>
      <c r="CI201" s="28"/>
      <c r="CJ201" s="28"/>
      <c r="CK201" s="28"/>
      <c r="CL201" s="28"/>
      <c r="CM201" s="28"/>
      <c r="CN201" s="28"/>
      <c r="CO201" s="28"/>
      <c r="CP201" s="28"/>
      <c r="CQ201" s="28"/>
      <c r="CR201" s="28"/>
      <c r="CS201" s="28"/>
      <c r="CT201" s="28"/>
      <c r="CU201" s="28"/>
      <c r="CV201" s="28"/>
      <c r="CW201" s="28"/>
      <c r="CX201" s="20"/>
      <c r="CY201" s="519" t="s">
        <v>6112</v>
      </c>
      <c r="CZ201" s="520" t="s">
        <v>6113</v>
      </c>
      <c r="DA201" s="595" t="str">
        <f t="shared" si="12"/>
        <v>20143 - FABRICAÇÃO DE ÁLCOOL ETÍLICO DE FERMENTAÇÃO</v>
      </c>
      <c r="EN201" s="572">
        <v>7390</v>
      </c>
      <c r="EO201" s="561" t="s">
        <v>6114</v>
      </c>
      <c r="EP201" s="561" t="s">
        <v>289</v>
      </c>
      <c r="EQ201" s="576">
        <v>338</v>
      </c>
      <c r="ER201" s="561" t="s">
        <v>2428</v>
      </c>
      <c r="ES201" s="568" t="s">
        <v>6115</v>
      </c>
      <c r="EW201" s="90" t="s">
        <v>526</v>
      </c>
      <c r="EX201" s="82" t="s">
        <v>6116</v>
      </c>
      <c r="EY201" s="80"/>
      <c r="EZ201" s="82"/>
      <c r="FA201" s="85" t="s">
        <v>536</v>
      </c>
    </row>
    <row r="202" spans="11:157">
      <c r="K202" s="236" t="s">
        <v>6117</v>
      </c>
      <c r="P202" s="488">
        <f t="shared" si="10"/>
        <v>45495</v>
      </c>
      <c r="Q202" s="481">
        <f t="shared" si="11"/>
        <v>30</v>
      </c>
      <c r="R202" s="489">
        <v>43980</v>
      </c>
      <c r="S202" s="501"/>
      <c r="T202" s="497"/>
      <c r="U202" s="498"/>
      <c r="V202" s="43">
        <v>103</v>
      </c>
      <c r="W202" s="34" t="s">
        <v>938</v>
      </c>
      <c r="X202" s="44">
        <v>30724</v>
      </c>
      <c r="Y202" s="34" t="s">
        <v>2896</v>
      </c>
      <c r="Z202" s="43" t="s">
        <v>1223</v>
      </c>
      <c r="AA202" s="34" t="s">
        <v>407</v>
      </c>
      <c r="AB202" s="34" t="s">
        <v>270</v>
      </c>
      <c r="AC202" s="34" t="s">
        <v>2896</v>
      </c>
      <c r="AD202" s="44" t="s">
        <v>320</v>
      </c>
      <c r="AE202" s="44" t="s">
        <v>6045</v>
      </c>
      <c r="AF202" s="43">
        <v>103</v>
      </c>
      <c r="AG202" s="34" t="s">
        <v>938</v>
      </c>
      <c r="AH202" s="34" t="s">
        <v>937</v>
      </c>
      <c r="AI202" s="43" t="s">
        <v>939</v>
      </c>
      <c r="AJ202" s="44" t="s">
        <v>940</v>
      </c>
      <c r="AK202" s="261">
        <v>4820269</v>
      </c>
      <c r="AL202" s="44" t="s">
        <v>407</v>
      </c>
      <c r="AM202" s="44" t="s">
        <v>944</v>
      </c>
      <c r="AN202" s="262">
        <v>253469840</v>
      </c>
      <c r="AO202" s="34"/>
      <c r="AP202" s="34"/>
      <c r="AQ202" s="34"/>
      <c r="AR202" s="34"/>
      <c r="AS202" s="34"/>
      <c r="AT202" s="44" t="s">
        <v>326</v>
      </c>
      <c r="AU202" s="44"/>
      <c r="AV202" s="477" t="str">
        <f t="array" ref="AV202">_xlfn.IFS(
LEFT(Tabelas!$AI202,1)="N","DN",
LEFT(Tabelas!$AI202,1)="C","DC",
LEFT(Tabelas!$AI202,1)="L","DL",
LEFT(Tabelas!$AI202,1)="A","DA",
LEFT(Tabelas!$AI202,1)="G","DG")</f>
        <v>DN</v>
      </c>
      <c r="AW202" s="34"/>
      <c r="AX202" s="34"/>
      <c r="AY202" s="34"/>
      <c r="AZ202" s="34"/>
      <c r="BA202" s="34"/>
      <c r="BB202" s="34"/>
      <c r="BC202" s="34"/>
      <c r="BD202" s="44">
        <v>30724</v>
      </c>
      <c r="BE202" s="34" t="s">
        <v>2896</v>
      </c>
      <c r="BF202" s="43" t="s">
        <v>1223</v>
      </c>
      <c r="BG202" s="34" t="s">
        <v>407</v>
      </c>
      <c r="BH202" s="34" t="s">
        <v>270</v>
      </c>
      <c r="BI202" s="34" t="s">
        <v>2896</v>
      </c>
      <c r="BJ202" s="44" t="s">
        <v>320</v>
      </c>
      <c r="BK202" s="44" t="s">
        <v>6045</v>
      </c>
      <c r="BL202" s="34"/>
      <c r="BM202" s="34"/>
      <c r="BN202" s="34"/>
      <c r="BO202" s="20"/>
      <c r="BP202" s="20"/>
      <c r="BQ202" s="20"/>
      <c r="BR202" s="20"/>
      <c r="BS202" s="27"/>
      <c r="BT202" s="20"/>
      <c r="BU202" s="20"/>
      <c r="BV202" s="20"/>
      <c r="BW202" s="20"/>
      <c r="BX202" s="20"/>
      <c r="BY202" s="20"/>
      <c r="BZ202" s="20"/>
      <c r="CA202" s="20"/>
      <c r="CB202" s="20"/>
      <c r="CC202" s="27"/>
      <c r="CD202" s="20"/>
      <c r="CE202" s="20"/>
      <c r="CF202" s="28"/>
      <c r="CG202" s="28"/>
      <c r="CH202" s="28"/>
      <c r="CI202" s="28"/>
      <c r="CJ202" s="28"/>
      <c r="CK202" s="28"/>
      <c r="CL202" s="28"/>
      <c r="CM202" s="28"/>
      <c r="CN202" s="28"/>
      <c r="CO202" s="28"/>
      <c r="CP202" s="28"/>
      <c r="CQ202" s="28"/>
      <c r="CR202" s="28"/>
      <c r="CS202" s="28"/>
      <c r="CT202" s="28"/>
      <c r="CU202" s="28"/>
      <c r="CV202" s="28"/>
      <c r="CW202" s="28"/>
      <c r="CX202" s="20"/>
      <c r="CY202" s="519" t="s">
        <v>6118</v>
      </c>
      <c r="CZ202" s="520" t="s">
        <v>6119</v>
      </c>
      <c r="DA202" s="595" t="str">
        <f t="shared" si="12"/>
        <v>20144 - FABRICAÇÃO DE OUTROS PRODUTOS QUÍMICOS ORGÂNICOS DE BASE, N. E.</v>
      </c>
      <c r="EN202" s="572">
        <v>7420</v>
      </c>
      <c r="EO202" s="561" t="s">
        <v>6120</v>
      </c>
      <c r="EP202" s="561" t="s">
        <v>289</v>
      </c>
      <c r="EQ202" s="576">
        <v>347</v>
      </c>
      <c r="ER202" s="561" t="s">
        <v>5074</v>
      </c>
      <c r="ES202" s="568" t="s">
        <v>6121</v>
      </c>
      <c r="EW202" s="90" t="s">
        <v>279</v>
      </c>
      <c r="EX202" s="82" t="s">
        <v>6122</v>
      </c>
      <c r="EY202" s="80"/>
      <c r="EZ202" s="82"/>
      <c r="FA202" s="85" t="s">
        <v>576</v>
      </c>
    </row>
    <row r="203" spans="11:157">
      <c r="K203" s="236" t="s">
        <v>6123</v>
      </c>
      <c r="P203" s="488">
        <f t="shared" si="10"/>
        <v>45502</v>
      </c>
      <c r="Q203" s="481">
        <f t="shared" si="11"/>
        <v>31</v>
      </c>
      <c r="R203" s="489">
        <v>43981</v>
      </c>
      <c r="S203" s="501"/>
      <c r="T203" s="497"/>
      <c r="U203" s="498"/>
      <c r="V203" s="43">
        <v>103</v>
      </c>
      <c r="W203" s="34" t="s">
        <v>938</v>
      </c>
      <c r="X203" s="44">
        <v>30725</v>
      </c>
      <c r="Y203" s="34" t="s">
        <v>3037</v>
      </c>
      <c r="Z203" s="43" t="s">
        <v>1223</v>
      </c>
      <c r="AA203" s="34" t="s">
        <v>407</v>
      </c>
      <c r="AB203" s="34" t="s">
        <v>270</v>
      </c>
      <c r="AC203" s="34" t="s">
        <v>3037</v>
      </c>
      <c r="AD203" s="44" t="s">
        <v>320</v>
      </c>
      <c r="AE203" s="44" t="s">
        <v>6045</v>
      </c>
      <c r="AF203" s="43">
        <v>103</v>
      </c>
      <c r="AG203" s="34" t="s">
        <v>938</v>
      </c>
      <c r="AH203" s="34" t="s">
        <v>937</v>
      </c>
      <c r="AI203" s="43" t="s">
        <v>939</v>
      </c>
      <c r="AJ203" s="44" t="s">
        <v>940</v>
      </c>
      <c r="AK203" s="261">
        <v>4820269</v>
      </c>
      <c r="AL203" s="44" t="s">
        <v>407</v>
      </c>
      <c r="AM203" s="44" t="s">
        <v>944</v>
      </c>
      <c r="AN203" s="262">
        <v>253469840</v>
      </c>
      <c r="AO203" s="34"/>
      <c r="AP203" s="34"/>
      <c r="AQ203" s="34"/>
      <c r="AR203" s="34"/>
      <c r="AS203" s="34"/>
      <c r="AT203" s="44" t="s">
        <v>326</v>
      </c>
      <c r="AU203" s="44"/>
      <c r="AV203" s="477" t="str">
        <f t="array" ref="AV203">_xlfn.IFS(
LEFT(Tabelas!$AI203,1)="N","DN",
LEFT(Tabelas!$AI203,1)="C","DC",
LEFT(Tabelas!$AI203,1)="L","DL",
LEFT(Tabelas!$AI203,1)="A","DA",
LEFT(Tabelas!$AI203,1)="G","DG")</f>
        <v>DN</v>
      </c>
      <c r="AW203" s="34"/>
      <c r="AX203" s="34"/>
      <c r="AY203" s="34"/>
      <c r="AZ203" s="34"/>
      <c r="BA203" s="34"/>
      <c r="BB203" s="34"/>
      <c r="BC203" s="34"/>
      <c r="BD203" s="44">
        <v>30725</v>
      </c>
      <c r="BE203" s="34" t="s">
        <v>3037</v>
      </c>
      <c r="BF203" s="43" t="s">
        <v>1223</v>
      </c>
      <c r="BG203" s="34" t="s">
        <v>407</v>
      </c>
      <c r="BH203" s="34" t="s">
        <v>270</v>
      </c>
      <c r="BI203" s="34" t="s">
        <v>3037</v>
      </c>
      <c r="BJ203" s="44" t="s">
        <v>320</v>
      </c>
      <c r="BK203" s="44" t="s">
        <v>6045</v>
      </c>
      <c r="BL203" s="34"/>
      <c r="BM203" s="34"/>
      <c r="BN203" s="34"/>
      <c r="BO203" s="20"/>
      <c r="BP203" s="20"/>
      <c r="BQ203" s="20"/>
      <c r="BR203" s="20"/>
      <c r="BS203" s="27"/>
      <c r="BT203" s="20"/>
      <c r="BU203" s="20"/>
      <c r="BV203" s="20"/>
      <c r="BW203" s="20"/>
      <c r="BX203" s="20"/>
      <c r="BY203" s="20"/>
      <c r="BZ203" s="20"/>
      <c r="CA203" s="20"/>
      <c r="CB203" s="20"/>
      <c r="CC203" s="27"/>
      <c r="CD203" s="20"/>
      <c r="CE203" s="20"/>
      <c r="CF203" s="28"/>
      <c r="CG203" s="28"/>
      <c r="CH203" s="28"/>
      <c r="CI203" s="28"/>
      <c r="CJ203" s="28"/>
      <c r="CK203" s="28"/>
      <c r="CL203" s="28"/>
      <c r="CM203" s="28"/>
      <c r="CN203" s="28"/>
      <c r="CO203" s="28"/>
      <c r="CP203" s="28"/>
      <c r="CQ203" s="28"/>
      <c r="CR203" s="28"/>
      <c r="CS203" s="28"/>
      <c r="CT203" s="28"/>
      <c r="CU203" s="28"/>
      <c r="CV203" s="28"/>
      <c r="CW203" s="28"/>
      <c r="CX203" s="20"/>
      <c r="CY203" s="519" t="s">
        <v>6124</v>
      </c>
      <c r="CZ203" s="520" t="s">
        <v>6125</v>
      </c>
      <c r="DA203" s="595" t="str">
        <f t="shared" si="12"/>
        <v>20151 - FABRICAÇÃO DE ADUBOS QUÍMICOS OU MINERAIS E DE COMPOSTOS AZOTADOS</v>
      </c>
      <c r="EN203" s="572">
        <v>7447</v>
      </c>
      <c r="EO203" s="561" t="s">
        <v>6126</v>
      </c>
      <c r="EP203" s="561" t="s">
        <v>289</v>
      </c>
      <c r="EQ203" s="576">
        <v>345</v>
      </c>
      <c r="ER203" s="561" t="s">
        <v>645</v>
      </c>
      <c r="ES203" s="568" t="s">
        <v>6127</v>
      </c>
      <c r="EW203" s="90" t="s">
        <v>527</v>
      </c>
      <c r="EX203" s="82" t="s">
        <v>6128</v>
      </c>
      <c r="EY203" s="80"/>
      <c r="EZ203" s="82"/>
      <c r="FA203" s="85" t="s">
        <v>497</v>
      </c>
    </row>
    <row r="204" spans="11:157">
      <c r="K204" s="236" t="s">
        <v>6129</v>
      </c>
      <c r="P204" s="488">
        <f t="shared" si="10"/>
        <v>45509</v>
      </c>
      <c r="Q204" s="481">
        <f t="shared" si="11"/>
        <v>32</v>
      </c>
      <c r="R204" s="489">
        <v>43982</v>
      </c>
      <c r="S204" s="501"/>
      <c r="T204" s="497"/>
      <c r="U204" s="498"/>
      <c r="V204" s="43">
        <v>103</v>
      </c>
      <c r="W204" s="34" t="s">
        <v>938</v>
      </c>
      <c r="X204" s="44">
        <v>30728</v>
      </c>
      <c r="Y204" s="34" t="s">
        <v>3273</v>
      </c>
      <c r="Z204" s="43" t="s">
        <v>1223</v>
      </c>
      <c r="AA204" s="34" t="s">
        <v>407</v>
      </c>
      <c r="AB204" s="34" t="s">
        <v>270</v>
      </c>
      <c r="AC204" s="34" t="s">
        <v>3273</v>
      </c>
      <c r="AD204" s="44" t="s">
        <v>320</v>
      </c>
      <c r="AE204" s="44" t="s">
        <v>6045</v>
      </c>
      <c r="AF204" s="43">
        <v>103</v>
      </c>
      <c r="AG204" s="34" t="s">
        <v>938</v>
      </c>
      <c r="AH204" s="34" t="s">
        <v>937</v>
      </c>
      <c r="AI204" s="43" t="s">
        <v>939</v>
      </c>
      <c r="AJ204" s="44" t="s">
        <v>940</v>
      </c>
      <c r="AK204" s="261">
        <v>4820269</v>
      </c>
      <c r="AL204" s="44" t="s">
        <v>407</v>
      </c>
      <c r="AM204" s="44" t="s">
        <v>944</v>
      </c>
      <c r="AN204" s="262">
        <v>253469840</v>
      </c>
      <c r="AO204" s="34"/>
      <c r="AP204" s="34"/>
      <c r="AQ204" s="34"/>
      <c r="AR204" s="34"/>
      <c r="AS204" s="34"/>
      <c r="AT204" s="44" t="s">
        <v>326</v>
      </c>
      <c r="AU204" s="44"/>
      <c r="AV204" s="477" t="str">
        <f t="array" ref="AV204">_xlfn.IFS(
LEFT(Tabelas!$AI204,1)="N","DN",
LEFT(Tabelas!$AI204,1)="C","DC",
LEFT(Tabelas!$AI204,1)="L","DL",
LEFT(Tabelas!$AI204,1)="A","DA",
LEFT(Tabelas!$AI204,1)="G","DG")</f>
        <v>DN</v>
      </c>
      <c r="AW204" s="34"/>
      <c r="AX204" s="34"/>
      <c r="AY204" s="34"/>
      <c r="AZ204" s="34"/>
      <c r="BA204" s="34"/>
      <c r="BB204" s="34"/>
      <c r="BC204" s="34"/>
      <c r="BD204" s="44">
        <v>30728</v>
      </c>
      <c r="BE204" s="34" t="s">
        <v>3273</v>
      </c>
      <c r="BF204" s="43" t="s">
        <v>1223</v>
      </c>
      <c r="BG204" s="34" t="s">
        <v>407</v>
      </c>
      <c r="BH204" s="34" t="s">
        <v>270</v>
      </c>
      <c r="BI204" s="34" t="s">
        <v>3273</v>
      </c>
      <c r="BJ204" s="44" t="s">
        <v>320</v>
      </c>
      <c r="BK204" s="44" t="s">
        <v>6045</v>
      </c>
      <c r="BL204" s="34"/>
      <c r="BM204" s="34"/>
      <c r="BN204" s="34"/>
      <c r="BO204" s="20"/>
      <c r="BP204" s="20"/>
      <c r="BQ204" s="20"/>
      <c r="BR204" s="20"/>
      <c r="BS204" s="27"/>
      <c r="BT204" s="20"/>
      <c r="BU204" s="20"/>
      <c r="BV204" s="20"/>
      <c r="BW204" s="20"/>
      <c r="BX204" s="20"/>
      <c r="BY204" s="20"/>
      <c r="BZ204" s="20"/>
      <c r="CA204" s="20"/>
      <c r="CB204" s="20"/>
      <c r="CC204" s="27"/>
      <c r="CD204" s="20"/>
      <c r="CE204" s="20"/>
      <c r="CF204" s="28"/>
      <c r="CG204" s="28"/>
      <c r="CH204" s="28"/>
      <c r="CI204" s="28"/>
      <c r="CJ204" s="28"/>
      <c r="CK204" s="28"/>
      <c r="CL204" s="28"/>
      <c r="CM204" s="28"/>
      <c r="CN204" s="28"/>
      <c r="CO204" s="28"/>
      <c r="CP204" s="28"/>
      <c r="CQ204" s="28"/>
      <c r="CR204" s="28"/>
      <c r="CS204" s="28"/>
      <c r="CT204" s="28"/>
      <c r="CU204" s="28"/>
      <c r="CV204" s="28"/>
      <c r="CW204" s="28"/>
      <c r="CX204" s="20"/>
      <c r="CY204" s="519" t="s">
        <v>6130</v>
      </c>
      <c r="CZ204" s="520" t="s">
        <v>6131</v>
      </c>
      <c r="DA204" s="595" t="str">
        <f t="shared" si="12"/>
        <v>20152 - FABRICAÇÃO DE ADUBOS ORGÂNICOS E ORGANO-MINERAIS</v>
      </c>
      <c r="EN204" s="571">
        <v>7455</v>
      </c>
      <c r="EO204" s="560" t="s">
        <v>6132</v>
      </c>
      <c r="EP204" s="560" t="s">
        <v>289</v>
      </c>
      <c r="EQ204" s="580">
        <v>331</v>
      </c>
      <c r="ER204" s="560" t="s">
        <v>4880</v>
      </c>
      <c r="ES204" s="567" t="s">
        <v>6133</v>
      </c>
      <c r="EW204" s="90" t="s">
        <v>343</v>
      </c>
      <c r="EX204" s="82" t="s">
        <v>6134</v>
      </c>
      <c r="EY204" s="80"/>
      <c r="EZ204" s="82"/>
      <c r="FA204" s="85" t="s">
        <v>444</v>
      </c>
    </row>
    <row r="205" spans="11:157">
      <c r="K205" s="236" t="s">
        <v>6135</v>
      </c>
      <c r="P205" s="488">
        <f t="shared" si="10"/>
        <v>45516</v>
      </c>
      <c r="Q205" s="481">
        <f t="shared" si="11"/>
        <v>33</v>
      </c>
      <c r="R205" s="489">
        <v>43983</v>
      </c>
      <c r="S205" s="501"/>
      <c r="T205" s="497"/>
      <c r="U205" s="498"/>
      <c r="V205" s="43">
        <v>103</v>
      </c>
      <c r="W205" s="34" t="s">
        <v>938</v>
      </c>
      <c r="X205" s="44">
        <v>30729</v>
      </c>
      <c r="Y205" s="34" t="s">
        <v>3370</v>
      </c>
      <c r="Z205" s="43" t="s">
        <v>1223</v>
      </c>
      <c r="AA205" s="34" t="s">
        <v>407</v>
      </c>
      <c r="AB205" s="34" t="s">
        <v>270</v>
      </c>
      <c r="AC205" s="34" t="s">
        <v>3370</v>
      </c>
      <c r="AD205" s="44" t="s">
        <v>320</v>
      </c>
      <c r="AE205" s="44" t="s">
        <v>6045</v>
      </c>
      <c r="AF205" s="43">
        <v>103</v>
      </c>
      <c r="AG205" s="34" t="s">
        <v>938</v>
      </c>
      <c r="AH205" s="34" t="s">
        <v>937</v>
      </c>
      <c r="AI205" s="43" t="s">
        <v>939</v>
      </c>
      <c r="AJ205" s="44" t="s">
        <v>940</v>
      </c>
      <c r="AK205" s="261">
        <v>4820269</v>
      </c>
      <c r="AL205" s="44" t="s">
        <v>407</v>
      </c>
      <c r="AM205" s="44" t="s">
        <v>944</v>
      </c>
      <c r="AN205" s="262">
        <v>253469840</v>
      </c>
      <c r="AO205" s="34"/>
      <c r="AP205" s="34"/>
      <c r="AQ205" s="34"/>
      <c r="AR205" s="34"/>
      <c r="AS205" s="34"/>
      <c r="AT205" s="44" t="s">
        <v>326</v>
      </c>
      <c r="AU205" s="44"/>
      <c r="AV205" s="477" t="str">
        <f t="array" ref="AV205">_xlfn.IFS(
LEFT(Tabelas!$AI205,1)="N","DN",
LEFT(Tabelas!$AI205,1)="C","DC",
LEFT(Tabelas!$AI205,1)="L","DL",
LEFT(Tabelas!$AI205,1)="A","DA",
LEFT(Tabelas!$AI205,1)="G","DG")</f>
        <v>DN</v>
      </c>
      <c r="AW205" s="34"/>
      <c r="AX205" s="34"/>
      <c r="AY205" s="34"/>
      <c r="AZ205" s="34"/>
      <c r="BA205" s="34"/>
      <c r="BB205" s="34"/>
      <c r="BC205" s="34"/>
      <c r="BD205" s="44">
        <v>30729</v>
      </c>
      <c r="BE205" s="34" t="s">
        <v>3370</v>
      </c>
      <c r="BF205" s="43" t="s">
        <v>1223</v>
      </c>
      <c r="BG205" s="34" t="s">
        <v>407</v>
      </c>
      <c r="BH205" s="34" t="s">
        <v>270</v>
      </c>
      <c r="BI205" s="34" t="s">
        <v>3370</v>
      </c>
      <c r="BJ205" s="44" t="s">
        <v>320</v>
      </c>
      <c r="BK205" s="44" t="s">
        <v>6045</v>
      </c>
      <c r="BL205" s="34"/>
      <c r="BM205" s="34"/>
      <c r="BN205" s="34"/>
      <c r="BO205" s="20"/>
      <c r="BP205" s="20"/>
      <c r="BQ205" s="20"/>
      <c r="BR205" s="20"/>
      <c r="BS205" s="27"/>
      <c r="BT205" s="20"/>
      <c r="BU205" s="20"/>
      <c r="BV205" s="20"/>
      <c r="BW205" s="20"/>
      <c r="BX205" s="20"/>
      <c r="BY205" s="20"/>
      <c r="BZ205" s="20"/>
      <c r="CA205" s="20"/>
      <c r="CB205" s="20"/>
      <c r="CC205" s="27"/>
      <c r="CD205" s="20"/>
      <c r="CE205" s="20"/>
      <c r="CF205" s="28"/>
      <c r="CG205" s="28"/>
      <c r="CH205" s="28"/>
      <c r="CI205" s="28"/>
      <c r="CJ205" s="28"/>
      <c r="CK205" s="28"/>
      <c r="CL205" s="28"/>
      <c r="CM205" s="28"/>
      <c r="CN205" s="28"/>
      <c r="CO205" s="28"/>
      <c r="CP205" s="28"/>
      <c r="CQ205" s="28"/>
      <c r="CR205" s="28"/>
      <c r="CS205" s="28"/>
      <c r="CT205" s="28"/>
      <c r="CU205" s="28"/>
      <c r="CV205" s="28"/>
      <c r="CW205" s="28"/>
      <c r="CX205" s="20"/>
      <c r="CY205" s="519" t="s">
        <v>6136</v>
      </c>
      <c r="CZ205" s="520" t="s">
        <v>6137</v>
      </c>
      <c r="DA205" s="595" t="str">
        <f t="shared" si="12"/>
        <v>20160 - FABRICAÇÃO DE MATÉRIAS PLÁSTICAS EM FORMAS PRIMÁRIAS</v>
      </c>
      <c r="EN205" s="572">
        <v>7463</v>
      </c>
      <c r="EO205" s="561" t="s">
        <v>6138</v>
      </c>
      <c r="EP205" s="561" t="s">
        <v>289</v>
      </c>
      <c r="EQ205" s="576">
        <v>341</v>
      </c>
      <c r="ER205" s="561" t="s">
        <v>2038</v>
      </c>
      <c r="ES205" s="568" t="s">
        <v>6139</v>
      </c>
      <c r="EW205" s="90" t="s">
        <v>528</v>
      </c>
      <c r="EX205" s="82" t="s">
        <v>6140</v>
      </c>
      <c r="EY205" s="80"/>
      <c r="EZ205" s="82"/>
      <c r="FA205" s="85" t="s">
        <v>537</v>
      </c>
    </row>
    <row r="206" spans="11:157">
      <c r="K206" s="236" t="s">
        <v>6141</v>
      </c>
      <c r="P206" s="488">
        <f t="shared" si="10"/>
        <v>45523</v>
      </c>
      <c r="Q206" s="481">
        <f t="shared" si="11"/>
        <v>34</v>
      </c>
      <c r="R206" s="489">
        <v>43984</v>
      </c>
      <c r="S206" s="501"/>
      <c r="T206" s="497"/>
      <c r="U206" s="498"/>
      <c r="V206" s="43">
        <v>103</v>
      </c>
      <c r="W206" s="34" t="s">
        <v>938</v>
      </c>
      <c r="X206" s="44">
        <v>30733</v>
      </c>
      <c r="Y206" s="34" t="s">
        <v>3534</v>
      </c>
      <c r="Z206" s="43" t="s">
        <v>1223</v>
      </c>
      <c r="AA206" s="34" t="s">
        <v>407</v>
      </c>
      <c r="AB206" s="34" t="s">
        <v>270</v>
      </c>
      <c r="AC206" s="34" t="s">
        <v>3534</v>
      </c>
      <c r="AD206" s="44" t="s">
        <v>320</v>
      </c>
      <c r="AE206" s="44" t="s">
        <v>6045</v>
      </c>
      <c r="AF206" s="43">
        <v>103</v>
      </c>
      <c r="AG206" s="34" t="s">
        <v>938</v>
      </c>
      <c r="AH206" s="34" t="s">
        <v>937</v>
      </c>
      <c r="AI206" s="43" t="s">
        <v>939</v>
      </c>
      <c r="AJ206" s="44" t="s">
        <v>940</v>
      </c>
      <c r="AK206" s="261">
        <v>4820269</v>
      </c>
      <c r="AL206" s="44" t="s">
        <v>407</v>
      </c>
      <c r="AM206" s="44" t="s">
        <v>944</v>
      </c>
      <c r="AN206" s="262">
        <v>253469840</v>
      </c>
      <c r="AO206" s="34"/>
      <c r="AP206" s="34"/>
      <c r="AQ206" s="34"/>
      <c r="AR206" s="34"/>
      <c r="AS206" s="34"/>
      <c r="AT206" s="44" t="s">
        <v>326</v>
      </c>
      <c r="AU206" s="44"/>
      <c r="AV206" s="477" t="str">
        <f t="array" ref="AV206">_xlfn.IFS(
LEFT(Tabelas!$AI206,1)="N","DN",
LEFT(Tabelas!$AI206,1)="C","DC",
LEFT(Tabelas!$AI206,1)="L","DL",
LEFT(Tabelas!$AI206,1)="A","DA",
LEFT(Tabelas!$AI206,1)="G","DG")</f>
        <v>DN</v>
      </c>
      <c r="AW206" s="34"/>
      <c r="AX206" s="34"/>
      <c r="AY206" s="34"/>
      <c r="AZ206" s="34"/>
      <c r="BA206" s="34"/>
      <c r="BB206" s="34"/>
      <c r="BC206" s="34"/>
      <c r="BD206" s="44">
        <v>30733</v>
      </c>
      <c r="BE206" s="34" t="s">
        <v>3534</v>
      </c>
      <c r="BF206" s="43" t="s">
        <v>1223</v>
      </c>
      <c r="BG206" s="34" t="s">
        <v>407</v>
      </c>
      <c r="BH206" s="34" t="s">
        <v>270</v>
      </c>
      <c r="BI206" s="34" t="s">
        <v>3534</v>
      </c>
      <c r="BJ206" s="44" t="s">
        <v>320</v>
      </c>
      <c r="BK206" s="44" t="s">
        <v>6045</v>
      </c>
      <c r="BL206" s="34"/>
      <c r="BM206" s="34"/>
      <c r="BN206" s="34"/>
      <c r="BO206" s="20"/>
      <c r="BP206" s="20"/>
      <c r="BQ206" s="20"/>
      <c r="BR206" s="20"/>
      <c r="BS206" s="27"/>
      <c r="BT206" s="20"/>
      <c r="BU206" s="20"/>
      <c r="BV206" s="20"/>
      <c r="BW206" s="20"/>
      <c r="BX206" s="20"/>
      <c r="BY206" s="20"/>
      <c r="BZ206" s="20"/>
      <c r="CA206" s="20"/>
      <c r="CB206" s="20"/>
      <c r="CC206" s="27"/>
      <c r="CD206" s="20"/>
      <c r="CE206" s="20"/>
      <c r="CF206" s="28"/>
      <c r="CG206" s="28"/>
      <c r="CH206" s="28"/>
      <c r="CI206" s="28"/>
      <c r="CJ206" s="28"/>
      <c r="CK206" s="28"/>
      <c r="CL206" s="28"/>
      <c r="CM206" s="28"/>
      <c r="CN206" s="28"/>
      <c r="CO206" s="28"/>
      <c r="CP206" s="28"/>
      <c r="CQ206" s="28"/>
      <c r="CR206" s="28"/>
      <c r="CS206" s="28"/>
      <c r="CT206" s="28"/>
      <c r="CU206" s="28"/>
      <c r="CV206" s="28"/>
      <c r="CW206" s="28"/>
      <c r="CX206" s="20"/>
      <c r="CY206" s="519" t="s">
        <v>6142</v>
      </c>
      <c r="CZ206" s="520" t="s">
        <v>6143</v>
      </c>
      <c r="DA206" s="595" t="str">
        <f t="shared" si="12"/>
        <v>20170 - FABRICAÇÃO DE BORRACHA SINTÉTICA EM FORMAS PRIMÁRIAS</v>
      </c>
      <c r="EN206" s="571">
        <v>7579</v>
      </c>
      <c r="EO206" s="560" t="s">
        <v>6144</v>
      </c>
      <c r="EP206" s="560" t="s">
        <v>289</v>
      </c>
      <c r="EQ206" s="580">
        <v>338</v>
      </c>
      <c r="ER206" s="560" t="s">
        <v>2428</v>
      </c>
      <c r="ES206" s="567" t="s">
        <v>6145</v>
      </c>
      <c r="EW206" s="90" t="s">
        <v>529</v>
      </c>
      <c r="EX206" s="82" t="s">
        <v>6146</v>
      </c>
      <c r="EY206" s="80"/>
      <c r="EZ206" s="82"/>
      <c r="FA206" s="85" t="s">
        <v>602</v>
      </c>
    </row>
    <row r="207" spans="11:157">
      <c r="K207" s="236" t="s">
        <v>6147</v>
      </c>
      <c r="P207" s="488">
        <f t="shared" si="10"/>
        <v>45530</v>
      </c>
      <c r="Q207" s="481">
        <f t="shared" si="11"/>
        <v>35</v>
      </c>
      <c r="R207" s="489">
        <v>43985</v>
      </c>
      <c r="S207" s="501"/>
      <c r="T207" s="497"/>
      <c r="U207" s="498"/>
      <c r="V207" s="43">
        <v>103</v>
      </c>
      <c r="W207" s="34" t="s">
        <v>938</v>
      </c>
      <c r="X207" s="44">
        <v>30737</v>
      </c>
      <c r="Y207" s="34" t="s">
        <v>3673</v>
      </c>
      <c r="Z207" s="43" t="s">
        <v>1223</v>
      </c>
      <c r="AA207" s="34" t="s">
        <v>407</v>
      </c>
      <c r="AB207" s="34" t="s">
        <v>270</v>
      </c>
      <c r="AC207" s="34" t="s">
        <v>6148</v>
      </c>
      <c r="AD207" s="44" t="s">
        <v>320</v>
      </c>
      <c r="AE207" s="44" t="s">
        <v>6045</v>
      </c>
      <c r="AF207" s="43">
        <v>103</v>
      </c>
      <c r="AG207" s="34" t="s">
        <v>938</v>
      </c>
      <c r="AH207" s="34" t="s">
        <v>937</v>
      </c>
      <c r="AI207" s="43" t="s">
        <v>939</v>
      </c>
      <c r="AJ207" s="44" t="s">
        <v>940</v>
      </c>
      <c r="AK207" s="261">
        <v>4820269</v>
      </c>
      <c r="AL207" s="44" t="s">
        <v>407</v>
      </c>
      <c r="AM207" s="44" t="s">
        <v>944</v>
      </c>
      <c r="AN207" s="262">
        <v>253469840</v>
      </c>
      <c r="AO207" s="34"/>
      <c r="AP207" s="34"/>
      <c r="AQ207" s="34"/>
      <c r="AR207" s="34"/>
      <c r="AS207" s="34"/>
      <c r="AT207" s="44" t="s">
        <v>326</v>
      </c>
      <c r="AU207" s="44"/>
      <c r="AV207" s="477" t="str">
        <f t="array" ref="AV207">_xlfn.IFS(
LEFT(Tabelas!$AI207,1)="N","DN",
LEFT(Tabelas!$AI207,1)="C","DC",
LEFT(Tabelas!$AI207,1)="L","DL",
LEFT(Tabelas!$AI207,1)="A","DA",
LEFT(Tabelas!$AI207,1)="G","DG")</f>
        <v>DN</v>
      </c>
      <c r="AW207" s="34"/>
      <c r="AX207" s="34"/>
      <c r="AY207" s="34"/>
      <c r="AZ207" s="34"/>
      <c r="BA207" s="34"/>
      <c r="BB207" s="34"/>
      <c r="BC207" s="34"/>
      <c r="BD207" s="44">
        <v>30737</v>
      </c>
      <c r="BE207" s="34" t="s">
        <v>3673</v>
      </c>
      <c r="BF207" s="43" t="s">
        <v>1223</v>
      </c>
      <c r="BG207" s="34" t="s">
        <v>407</v>
      </c>
      <c r="BH207" s="34" t="s">
        <v>270</v>
      </c>
      <c r="BI207" s="34" t="s">
        <v>6148</v>
      </c>
      <c r="BJ207" s="44" t="s">
        <v>320</v>
      </c>
      <c r="BK207" s="44" t="s">
        <v>6045</v>
      </c>
      <c r="BL207" s="34"/>
      <c r="BM207" s="34"/>
      <c r="BN207" s="34"/>
      <c r="BO207" s="20"/>
      <c r="BP207" s="20"/>
      <c r="BQ207" s="20"/>
      <c r="BR207" s="20"/>
      <c r="BS207" s="27"/>
      <c r="BT207" s="20"/>
      <c r="BU207" s="20"/>
      <c r="BV207" s="20"/>
      <c r="BW207" s="20"/>
      <c r="BX207" s="20"/>
      <c r="BY207" s="20"/>
      <c r="BZ207" s="20"/>
      <c r="CA207" s="20"/>
      <c r="CB207" s="20"/>
      <c r="CC207" s="27"/>
      <c r="CD207" s="20"/>
      <c r="CE207" s="20"/>
      <c r="CF207" s="28"/>
      <c r="CG207" s="28"/>
      <c r="CH207" s="28"/>
      <c r="CI207" s="28"/>
      <c r="CJ207" s="28"/>
      <c r="CK207" s="28"/>
      <c r="CL207" s="28"/>
      <c r="CM207" s="28"/>
      <c r="CN207" s="28"/>
      <c r="CO207" s="28"/>
      <c r="CP207" s="28"/>
      <c r="CQ207" s="28"/>
      <c r="CR207" s="28"/>
      <c r="CS207" s="28"/>
      <c r="CT207" s="28"/>
      <c r="CU207" s="28"/>
      <c r="CV207" s="28"/>
      <c r="CW207" s="28"/>
      <c r="CX207" s="20"/>
      <c r="CY207" s="519" t="s">
        <v>6149</v>
      </c>
      <c r="CZ207" s="520" t="s">
        <v>6150</v>
      </c>
      <c r="DA207" s="595" t="str">
        <f t="shared" si="12"/>
        <v>20200 - FABRICAÇÃO DE PESTICIDAS, DESINFETANTES E OUTROS PRODUTOS AGROQUÍMICOS</v>
      </c>
      <c r="EN207" s="572">
        <v>7587</v>
      </c>
      <c r="EO207" s="561" t="s">
        <v>6151</v>
      </c>
      <c r="EP207" s="561" t="s">
        <v>320</v>
      </c>
      <c r="EQ207" s="576">
        <v>106</v>
      </c>
      <c r="ER207" s="561" t="s">
        <v>1774</v>
      </c>
      <c r="ES207" s="568" t="s">
        <v>6152</v>
      </c>
      <c r="EW207" s="90" t="s">
        <v>530</v>
      </c>
      <c r="EX207" s="82" t="s">
        <v>6153</v>
      </c>
      <c r="EY207" s="80"/>
      <c r="EZ207" s="82"/>
      <c r="FA207" s="85" t="s">
        <v>430</v>
      </c>
    </row>
    <row r="208" spans="11:157">
      <c r="K208" s="236" t="s">
        <v>6154</v>
      </c>
      <c r="P208" s="488">
        <f t="shared" si="10"/>
        <v>45537</v>
      </c>
      <c r="Q208" s="481">
        <f t="shared" si="11"/>
        <v>36</v>
      </c>
      <c r="R208" s="489">
        <v>43986</v>
      </c>
      <c r="S208" s="501"/>
      <c r="T208" s="497"/>
      <c r="U208" s="498"/>
      <c r="V208" s="43">
        <v>103</v>
      </c>
      <c r="W208" s="34" t="s">
        <v>938</v>
      </c>
      <c r="X208" s="44">
        <v>30738</v>
      </c>
      <c r="Y208" s="34" t="s">
        <v>3740</v>
      </c>
      <c r="Z208" s="43" t="s">
        <v>1223</v>
      </c>
      <c r="AA208" s="34" t="s">
        <v>407</v>
      </c>
      <c r="AB208" s="34" t="s">
        <v>270</v>
      </c>
      <c r="AC208" s="34" t="s">
        <v>6155</v>
      </c>
      <c r="AD208" s="44" t="s">
        <v>320</v>
      </c>
      <c r="AE208" s="44" t="s">
        <v>6045</v>
      </c>
      <c r="AF208" s="43">
        <v>103</v>
      </c>
      <c r="AG208" s="34" t="s">
        <v>938</v>
      </c>
      <c r="AH208" s="34" t="s">
        <v>937</v>
      </c>
      <c r="AI208" s="43" t="s">
        <v>939</v>
      </c>
      <c r="AJ208" s="44" t="s">
        <v>940</v>
      </c>
      <c r="AK208" s="261">
        <v>4820269</v>
      </c>
      <c r="AL208" s="44" t="s">
        <v>407</v>
      </c>
      <c r="AM208" s="44" t="s">
        <v>944</v>
      </c>
      <c r="AN208" s="262">
        <v>253469840</v>
      </c>
      <c r="AO208" s="34"/>
      <c r="AP208" s="34"/>
      <c r="AQ208" s="34"/>
      <c r="AR208" s="34"/>
      <c r="AS208" s="34"/>
      <c r="AT208" s="44" t="s">
        <v>326</v>
      </c>
      <c r="AU208" s="44"/>
      <c r="AV208" s="477" t="str">
        <f t="array" ref="AV208">_xlfn.IFS(
LEFT(Tabelas!$AI208,1)="N","DN",
LEFT(Tabelas!$AI208,1)="C","DC",
LEFT(Tabelas!$AI208,1)="L","DL",
LEFT(Tabelas!$AI208,1)="A","DA",
LEFT(Tabelas!$AI208,1)="G","DG")</f>
        <v>DN</v>
      </c>
      <c r="AW208" s="34"/>
      <c r="AX208" s="34"/>
      <c r="AY208" s="34"/>
      <c r="AZ208" s="34"/>
      <c r="BA208" s="34"/>
      <c r="BB208" s="34"/>
      <c r="BC208" s="34"/>
      <c r="BD208" s="44">
        <v>30738</v>
      </c>
      <c r="BE208" s="34" t="s">
        <v>3740</v>
      </c>
      <c r="BF208" s="43" t="s">
        <v>1223</v>
      </c>
      <c r="BG208" s="34" t="s">
        <v>407</v>
      </c>
      <c r="BH208" s="34" t="s">
        <v>270</v>
      </c>
      <c r="BI208" s="34" t="s">
        <v>6155</v>
      </c>
      <c r="BJ208" s="44" t="s">
        <v>320</v>
      </c>
      <c r="BK208" s="44" t="s">
        <v>6045</v>
      </c>
      <c r="BL208" s="34"/>
      <c r="BM208" s="34"/>
      <c r="BN208" s="34"/>
      <c r="BO208" s="20"/>
      <c r="BP208" s="20"/>
      <c r="BQ208" s="20"/>
      <c r="BR208" s="20"/>
      <c r="BS208" s="27"/>
      <c r="BT208" s="20"/>
      <c r="BU208" s="20"/>
      <c r="BV208" s="20"/>
      <c r="BW208" s="20"/>
      <c r="BX208" s="20"/>
      <c r="BY208" s="20"/>
      <c r="BZ208" s="20"/>
      <c r="CA208" s="20"/>
      <c r="CB208" s="20"/>
      <c r="CC208" s="27"/>
      <c r="CD208" s="20"/>
      <c r="CE208" s="20"/>
      <c r="CF208" s="28"/>
      <c r="CG208" s="28"/>
      <c r="CH208" s="28"/>
      <c r="CI208" s="28"/>
      <c r="CJ208" s="28"/>
      <c r="CK208" s="28"/>
      <c r="CL208" s="28"/>
      <c r="CM208" s="28"/>
      <c r="CN208" s="28"/>
      <c r="CO208" s="28"/>
      <c r="CP208" s="28"/>
      <c r="CQ208" s="28"/>
      <c r="CR208" s="28"/>
      <c r="CS208" s="28"/>
      <c r="CT208" s="28"/>
      <c r="CU208" s="28"/>
      <c r="CV208" s="28"/>
      <c r="CW208" s="28"/>
      <c r="CX208" s="20"/>
      <c r="CY208" s="519" t="s">
        <v>6156</v>
      </c>
      <c r="CZ208" s="520" t="s">
        <v>6157</v>
      </c>
      <c r="DA208" s="595" t="str">
        <f t="shared" si="12"/>
        <v>20301 - FABRICAÇÃO DE TINTAS (EXCETO IMPRESSÃO), VERNIZES, MASTIQUES E PRODUTOS SIMILARES</v>
      </c>
      <c r="EN208" s="571">
        <v>7609</v>
      </c>
      <c r="EO208" s="560" t="s">
        <v>6158</v>
      </c>
      <c r="EP208" s="560" t="s">
        <v>289</v>
      </c>
      <c r="EQ208" s="580">
        <v>333</v>
      </c>
      <c r="ER208" s="560" t="s">
        <v>4908</v>
      </c>
      <c r="ES208" s="567" t="s">
        <v>6159</v>
      </c>
      <c r="EW208" s="90" t="s">
        <v>531</v>
      </c>
      <c r="EX208" s="82" t="s">
        <v>6160</v>
      </c>
      <c r="EY208" s="80"/>
      <c r="EZ208" s="82"/>
      <c r="FA208" s="85" t="s">
        <v>603</v>
      </c>
    </row>
    <row r="209" spans="11:157">
      <c r="K209" s="236" t="s">
        <v>6161</v>
      </c>
      <c r="P209" s="488">
        <f t="shared" si="10"/>
        <v>45544</v>
      </c>
      <c r="Q209" s="481">
        <f t="shared" si="11"/>
        <v>37</v>
      </c>
      <c r="R209" s="489">
        <v>43987</v>
      </c>
      <c r="S209" s="501"/>
      <c r="T209" s="497"/>
      <c r="U209" s="498"/>
      <c r="V209" s="43">
        <v>103</v>
      </c>
      <c r="W209" s="34" t="s">
        <v>938</v>
      </c>
      <c r="X209" s="44">
        <v>30739</v>
      </c>
      <c r="Y209" s="34" t="s">
        <v>3803</v>
      </c>
      <c r="Z209" s="43" t="s">
        <v>1223</v>
      </c>
      <c r="AA209" s="34" t="s">
        <v>407</v>
      </c>
      <c r="AB209" s="34" t="s">
        <v>270</v>
      </c>
      <c r="AC209" s="34" t="s">
        <v>6162</v>
      </c>
      <c r="AD209" s="44" t="s">
        <v>320</v>
      </c>
      <c r="AE209" s="44" t="s">
        <v>6045</v>
      </c>
      <c r="AF209" s="43">
        <v>103</v>
      </c>
      <c r="AG209" s="34" t="s">
        <v>938</v>
      </c>
      <c r="AH209" s="34" t="s">
        <v>937</v>
      </c>
      <c r="AI209" s="43" t="s">
        <v>939</v>
      </c>
      <c r="AJ209" s="44" t="s">
        <v>940</v>
      </c>
      <c r="AK209" s="261">
        <v>4820269</v>
      </c>
      <c r="AL209" s="44" t="s">
        <v>407</v>
      </c>
      <c r="AM209" s="44" t="s">
        <v>944</v>
      </c>
      <c r="AN209" s="262">
        <v>253469840</v>
      </c>
      <c r="AO209" s="34"/>
      <c r="AP209" s="34"/>
      <c r="AQ209" s="34"/>
      <c r="AR209" s="34"/>
      <c r="AS209" s="34"/>
      <c r="AT209" s="44" t="s">
        <v>326</v>
      </c>
      <c r="AU209" s="44"/>
      <c r="AV209" s="477" t="str">
        <f t="array" ref="AV209">_xlfn.IFS(
LEFT(Tabelas!$AI209,1)="N","DN",
LEFT(Tabelas!$AI209,1)="C","DC",
LEFT(Tabelas!$AI209,1)="L","DL",
LEFT(Tabelas!$AI209,1)="A","DA",
LEFT(Tabelas!$AI209,1)="G","DG")</f>
        <v>DN</v>
      </c>
      <c r="AW209" s="34"/>
      <c r="AX209" s="34"/>
      <c r="AY209" s="34"/>
      <c r="AZ209" s="34"/>
      <c r="BA209" s="34"/>
      <c r="BB209" s="34"/>
      <c r="BC209" s="34"/>
      <c r="BD209" s="44">
        <v>30739</v>
      </c>
      <c r="BE209" s="34" t="s">
        <v>3803</v>
      </c>
      <c r="BF209" s="43" t="s">
        <v>1223</v>
      </c>
      <c r="BG209" s="34" t="s">
        <v>407</v>
      </c>
      <c r="BH209" s="34" t="s">
        <v>270</v>
      </c>
      <c r="BI209" s="34" t="s">
        <v>6162</v>
      </c>
      <c r="BJ209" s="44" t="s">
        <v>320</v>
      </c>
      <c r="BK209" s="44" t="s">
        <v>6045</v>
      </c>
      <c r="BL209" s="34"/>
      <c r="BM209" s="34"/>
      <c r="BN209" s="34"/>
      <c r="BO209" s="20"/>
      <c r="BP209" s="20"/>
      <c r="BQ209" s="20"/>
      <c r="BR209" s="20"/>
      <c r="BS209" s="27"/>
      <c r="BT209" s="20"/>
      <c r="BU209" s="20"/>
      <c r="BV209" s="20"/>
      <c r="BW209" s="20"/>
      <c r="BX209" s="20"/>
      <c r="BY209" s="20"/>
      <c r="BZ209" s="20"/>
      <c r="CA209" s="20"/>
      <c r="CB209" s="20"/>
      <c r="CC209" s="27"/>
      <c r="CD209" s="20"/>
      <c r="CE209" s="20"/>
      <c r="CF209" s="28"/>
      <c r="CG209" s="28"/>
      <c r="CH209" s="28"/>
      <c r="CI209" s="28"/>
      <c r="CJ209" s="28"/>
      <c r="CK209" s="28"/>
      <c r="CL209" s="28"/>
      <c r="CM209" s="28"/>
      <c r="CN209" s="28"/>
      <c r="CO209" s="28"/>
      <c r="CP209" s="28"/>
      <c r="CQ209" s="28"/>
      <c r="CR209" s="28"/>
      <c r="CS209" s="28"/>
      <c r="CT209" s="28"/>
      <c r="CU209" s="28"/>
      <c r="CV209" s="28"/>
      <c r="CW209" s="28"/>
      <c r="CX209" s="20"/>
      <c r="CY209" s="519" t="s">
        <v>6163</v>
      </c>
      <c r="CZ209" s="520" t="s">
        <v>6164</v>
      </c>
      <c r="DA209" s="595" t="str">
        <f t="shared" si="12"/>
        <v>20302 - FABRICAÇÃO DE TINTAS DE IMPRESSÃO</v>
      </c>
      <c r="EN209" s="572">
        <v>7668</v>
      </c>
      <c r="EO209" s="561" t="s">
        <v>6165</v>
      </c>
      <c r="EP209" s="561" t="s">
        <v>289</v>
      </c>
      <c r="EQ209" s="576">
        <v>341</v>
      </c>
      <c r="ER209" s="561" t="s">
        <v>2038</v>
      </c>
      <c r="ES209" s="568" t="s">
        <v>6166</v>
      </c>
      <c r="EW209" s="90" t="s">
        <v>532</v>
      </c>
      <c r="EX209" s="82" t="s">
        <v>6167</v>
      </c>
      <c r="EY209" s="80"/>
      <c r="EZ209" s="82"/>
      <c r="FA209" s="85" t="s">
        <v>445</v>
      </c>
    </row>
    <row r="210" spans="11:157">
      <c r="K210" s="236" t="s">
        <v>6168</v>
      </c>
      <c r="P210" s="488">
        <f t="shared" si="10"/>
        <v>45551</v>
      </c>
      <c r="Q210" s="481">
        <f t="shared" si="11"/>
        <v>38</v>
      </c>
      <c r="R210" s="489">
        <v>43988</v>
      </c>
      <c r="S210" s="501"/>
      <c r="T210" s="497"/>
      <c r="U210" s="498"/>
      <c r="V210" s="43">
        <v>103</v>
      </c>
      <c r="W210" s="34" t="s">
        <v>938</v>
      </c>
      <c r="X210" s="44">
        <v>30740</v>
      </c>
      <c r="Y210" s="34" t="s">
        <v>3866</v>
      </c>
      <c r="Z210" s="43" t="s">
        <v>1223</v>
      </c>
      <c r="AA210" s="34" t="s">
        <v>407</v>
      </c>
      <c r="AB210" s="34" t="s">
        <v>270</v>
      </c>
      <c r="AC210" s="34" t="s">
        <v>6169</v>
      </c>
      <c r="AD210" s="44" t="s">
        <v>320</v>
      </c>
      <c r="AE210" s="44" t="s">
        <v>6045</v>
      </c>
      <c r="AF210" s="43">
        <v>103</v>
      </c>
      <c r="AG210" s="34" t="s">
        <v>938</v>
      </c>
      <c r="AH210" s="34" t="s">
        <v>937</v>
      </c>
      <c r="AI210" s="43" t="s">
        <v>939</v>
      </c>
      <c r="AJ210" s="44" t="s">
        <v>940</v>
      </c>
      <c r="AK210" s="261">
        <v>4820269</v>
      </c>
      <c r="AL210" s="44" t="s">
        <v>407</v>
      </c>
      <c r="AM210" s="44" t="s">
        <v>944</v>
      </c>
      <c r="AN210" s="262">
        <v>253469840</v>
      </c>
      <c r="AO210" s="34"/>
      <c r="AP210" s="34"/>
      <c r="AQ210" s="34"/>
      <c r="AR210" s="34"/>
      <c r="AS210" s="34"/>
      <c r="AT210" s="44" t="s">
        <v>326</v>
      </c>
      <c r="AU210" s="44"/>
      <c r="AV210" s="477" t="str">
        <f t="array" ref="AV210">_xlfn.IFS(
LEFT(Tabelas!$AI210,1)="N","DN",
LEFT(Tabelas!$AI210,1)="C","DC",
LEFT(Tabelas!$AI210,1)="L","DL",
LEFT(Tabelas!$AI210,1)="A","DA",
LEFT(Tabelas!$AI210,1)="G","DG")</f>
        <v>DN</v>
      </c>
      <c r="AW210" s="34"/>
      <c r="AX210" s="34"/>
      <c r="AY210" s="34"/>
      <c r="AZ210" s="34"/>
      <c r="BA210" s="34"/>
      <c r="BB210" s="34"/>
      <c r="BC210" s="34"/>
      <c r="BD210" s="44">
        <v>30740</v>
      </c>
      <c r="BE210" s="34" t="s">
        <v>3866</v>
      </c>
      <c r="BF210" s="43" t="s">
        <v>1223</v>
      </c>
      <c r="BG210" s="34" t="s">
        <v>407</v>
      </c>
      <c r="BH210" s="34" t="s">
        <v>270</v>
      </c>
      <c r="BI210" s="34" t="s">
        <v>6169</v>
      </c>
      <c r="BJ210" s="44" t="s">
        <v>320</v>
      </c>
      <c r="BK210" s="44" t="s">
        <v>6045</v>
      </c>
      <c r="BL210" s="34"/>
      <c r="BM210" s="34"/>
      <c r="BN210" s="34"/>
      <c r="BO210" s="20"/>
      <c r="BP210" s="20"/>
      <c r="BQ210" s="20"/>
      <c r="BR210" s="20"/>
      <c r="BS210" s="27"/>
      <c r="BT210" s="20"/>
      <c r="BU210" s="20"/>
      <c r="BV210" s="20"/>
      <c r="BW210" s="20"/>
      <c r="BX210" s="20"/>
      <c r="BY210" s="20"/>
      <c r="BZ210" s="20"/>
      <c r="CA210" s="20"/>
      <c r="CB210" s="20"/>
      <c r="CC210" s="27"/>
      <c r="CD210" s="20"/>
      <c r="CE210" s="20"/>
      <c r="CF210" s="28"/>
      <c r="CG210" s="28"/>
      <c r="CH210" s="28"/>
      <c r="CI210" s="28"/>
      <c r="CJ210" s="28"/>
      <c r="CK210" s="28"/>
      <c r="CL210" s="28"/>
      <c r="CM210" s="28"/>
      <c r="CN210" s="28"/>
      <c r="CO210" s="28"/>
      <c r="CP210" s="28"/>
      <c r="CQ210" s="28"/>
      <c r="CR210" s="28"/>
      <c r="CS210" s="28"/>
      <c r="CT210" s="28"/>
      <c r="CU210" s="28"/>
      <c r="CV210" s="28"/>
      <c r="CW210" s="28"/>
      <c r="CX210" s="20"/>
      <c r="CY210" s="519" t="s">
        <v>6170</v>
      </c>
      <c r="CZ210" s="520" t="s">
        <v>6171</v>
      </c>
      <c r="DA210" s="595" t="str">
        <f t="shared" si="12"/>
        <v>20303 - FABRICAÇÃO DE PIGMENTOS PREPARADOS, COMPOSIÇÕES VITRIFICÁVEIS E AFINS</v>
      </c>
      <c r="EN210" s="572">
        <v>7706</v>
      </c>
      <c r="EO210" s="561" t="s">
        <v>6172</v>
      </c>
      <c r="EP210" s="561" t="s">
        <v>947</v>
      </c>
      <c r="EQ210" s="576">
        <v>450</v>
      </c>
      <c r="ER210" s="561" t="s">
        <v>4312</v>
      </c>
      <c r="ES210" s="568" t="s">
        <v>6173</v>
      </c>
      <c r="EW210" s="90" t="s">
        <v>533</v>
      </c>
      <c r="EX210" s="82" t="s">
        <v>6174</v>
      </c>
      <c r="EY210" s="80"/>
      <c r="EZ210" s="82"/>
      <c r="FA210" s="85" t="s">
        <v>498</v>
      </c>
    </row>
    <row r="211" spans="11:157">
      <c r="K211" s="236" t="s">
        <v>6175</v>
      </c>
      <c r="P211" s="488">
        <f t="shared" si="10"/>
        <v>45558</v>
      </c>
      <c r="Q211" s="481">
        <f t="shared" si="11"/>
        <v>39</v>
      </c>
      <c r="R211" s="489">
        <v>43989</v>
      </c>
      <c r="S211" s="501"/>
      <c r="T211" s="497"/>
      <c r="U211" s="498"/>
      <c r="V211" s="43">
        <v>103</v>
      </c>
      <c r="W211" s="34" t="s">
        <v>938</v>
      </c>
      <c r="X211" s="44">
        <v>30741</v>
      </c>
      <c r="Y211" s="34" t="s">
        <v>3918</v>
      </c>
      <c r="Z211" s="43" t="s">
        <v>1223</v>
      </c>
      <c r="AA211" s="34" t="s">
        <v>407</v>
      </c>
      <c r="AB211" s="34" t="s">
        <v>270</v>
      </c>
      <c r="AC211" s="34" t="s">
        <v>6176</v>
      </c>
      <c r="AD211" s="44" t="s">
        <v>320</v>
      </c>
      <c r="AE211" s="44" t="s">
        <v>6045</v>
      </c>
      <c r="AF211" s="43">
        <v>103</v>
      </c>
      <c r="AG211" s="34" t="s">
        <v>938</v>
      </c>
      <c r="AH211" s="34" t="s">
        <v>937</v>
      </c>
      <c r="AI211" s="43" t="s">
        <v>939</v>
      </c>
      <c r="AJ211" s="44" t="s">
        <v>940</v>
      </c>
      <c r="AK211" s="261">
        <v>4820269</v>
      </c>
      <c r="AL211" s="44" t="s">
        <v>407</v>
      </c>
      <c r="AM211" s="44" t="s">
        <v>944</v>
      </c>
      <c r="AN211" s="262">
        <v>253469840</v>
      </c>
      <c r="AO211" s="34"/>
      <c r="AP211" s="34"/>
      <c r="AQ211" s="34"/>
      <c r="AR211" s="34"/>
      <c r="AS211" s="34"/>
      <c r="AT211" s="44" t="s">
        <v>326</v>
      </c>
      <c r="AU211" s="44"/>
      <c r="AV211" s="477" t="str">
        <f t="array" ref="AV211">_xlfn.IFS(
LEFT(Tabelas!$AI211,1)="N","DN",
LEFT(Tabelas!$AI211,1)="C","DC",
LEFT(Tabelas!$AI211,1)="L","DL",
LEFT(Tabelas!$AI211,1)="A","DA",
LEFT(Tabelas!$AI211,1)="G","DG")</f>
        <v>DN</v>
      </c>
      <c r="AW211" s="34"/>
      <c r="AX211" s="34"/>
      <c r="AY211" s="34"/>
      <c r="AZ211" s="34"/>
      <c r="BA211" s="34"/>
      <c r="BB211" s="34"/>
      <c r="BC211" s="34"/>
      <c r="BD211" s="44">
        <v>30741</v>
      </c>
      <c r="BE211" s="34" t="s">
        <v>3918</v>
      </c>
      <c r="BF211" s="43" t="s">
        <v>1223</v>
      </c>
      <c r="BG211" s="34" t="s">
        <v>407</v>
      </c>
      <c r="BH211" s="34" t="s">
        <v>270</v>
      </c>
      <c r="BI211" s="34" t="s">
        <v>6176</v>
      </c>
      <c r="BJ211" s="44" t="s">
        <v>320</v>
      </c>
      <c r="BK211" s="44" t="s">
        <v>6045</v>
      </c>
      <c r="BL211" s="34"/>
      <c r="BM211" s="34"/>
      <c r="BN211" s="34"/>
      <c r="BO211" s="20"/>
      <c r="BP211" s="20"/>
      <c r="BQ211" s="20"/>
      <c r="BR211" s="20"/>
      <c r="BS211" s="27"/>
      <c r="BT211" s="20"/>
      <c r="BU211" s="20"/>
      <c r="BV211" s="20"/>
      <c r="BW211" s="20"/>
      <c r="BX211" s="20"/>
      <c r="BY211" s="20"/>
      <c r="BZ211" s="20"/>
      <c r="CA211" s="20"/>
      <c r="CB211" s="20"/>
      <c r="CC211" s="27"/>
      <c r="CD211" s="20"/>
      <c r="CE211" s="20"/>
      <c r="CF211" s="28"/>
      <c r="CG211" s="28"/>
      <c r="CH211" s="28"/>
      <c r="CI211" s="28"/>
      <c r="CJ211" s="28"/>
      <c r="CK211" s="28"/>
      <c r="CL211" s="28"/>
      <c r="CM211" s="28"/>
      <c r="CN211" s="28"/>
      <c r="CO211" s="28"/>
      <c r="CP211" s="28"/>
      <c r="CQ211" s="28"/>
      <c r="CR211" s="28"/>
      <c r="CS211" s="28"/>
      <c r="CT211" s="28"/>
      <c r="CU211" s="28"/>
      <c r="CV211" s="28"/>
      <c r="CW211" s="28"/>
      <c r="CX211" s="20"/>
      <c r="CY211" s="519" t="s">
        <v>6177</v>
      </c>
      <c r="CZ211" s="520" t="s">
        <v>6178</v>
      </c>
      <c r="DA211" s="595" t="str">
        <f t="shared" si="12"/>
        <v>20411 - FABRICAÇÃO DE SABÕES, DETERGENTES E GLICERINA</v>
      </c>
      <c r="EN211" s="571">
        <v>7722</v>
      </c>
      <c r="EO211" s="560" t="s">
        <v>6179</v>
      </c>
      <c r="EP211" s="560" t="s">
        <v>1519</v>
      </c>
      <c r="EQ211" s="580">
        <v>800</v>
      </c>
      <c r="ER211" s="560" t="s">
        <v>1520</v>
      </c>
      <c r="ES211" s="567" t="s">
        <v>6180</v>
      </c>
      <c r="EW211" s="90" t="s">
        <v>534</v>
      </c>
      <c r="EX211" s="82" t="s">
        <v>6181</v>
      </c>
      <c r="EY211" s="80"/>
      <c r="EZ211" s="82"/>
      <c r="FA211" s="85" t="s">
        <v>587</v>
      </c>
    </row>
    <row r="212" spans="11:157">
      <c r="K212" s="236" t="s">
        <v>6182</v>
      </c>
      <c r="P212" s="488">
        <f t="shared" si="10"/>
        <v>45565</v>
      </c>
      <c r="Q212" s="481">
        <f t="shared" si="11"/>
        <v>40</v>
      </c>
      <c r="R212" s="489">
        <v>43990</v>
      </c>
      <c r="S212" s="501"/>
      <c r="T212" s="497"/>
      <c r="U212" s="498"/>
      <c r="V212" s="43">
        <v>103</v>
      </c>
      <c r="W212" s="34" t="s">
        <v>938</v>
      </c>
      <c r="X212" s="44">
        <v>30742</v>
      </c>
      <c r="Y212" s="34" t="s">
        <v>3962</v>
      </c>
      <c r="Z212" s="43" t="s">
        <v>1223</v>
      </c>
      <c r="AA212" s="34" t="s">
        <v>407</v>
      </c>
      <c r="AB212" s="34" t="s">
        <v>270</v>
      </c>
      <c r="AC212" s="34" t="s">
        <v>6183</v>
      </c>
      <c r="AD212" s="44" t="s">
        <v>320</v>
      </c>
      <c r="AE212" s="44" t="s">
        <v>6045</v>
      </c>
      <c r="AF212" s="43">
        <v>103</v>
      </c>
      <c r="AG212" s="34" t="s">
        <v>938</v>
      </c>
      <c r="AH212" s="34" t="s">
        <v>937</v>
      </c>
      <c r="AI212" s="43" t="s">
        <v>939</v>
      </c>
      <c r="AJ212" s="44" t="s">
        <v>940</v>
      </c>
      <c r="AK212" s="261">
        <v>4820269</v>
      </c>
      <c r="AL212" s="44" t="s">
        <v>407</v>
      </c>
      <c r="AM212" s="44" t="s">
        <v>944</v>
      </c>
      <c r="AN212" s="262">
        <v>253469840</v>
      </c>
      <c r="AO212" s="34"/>
      <c r="AP212" s="34"/>
      <c r="AQ212" s="34"/>
      <c r="AR212" s="34"/>
      <c r="AS212" s="34"/>
      <c r="AT212" s="44" t="s">
        <v>326</v>
      </c>
      <c r="AU212" s="44"/>
      <c r="AV212" s="477" t="str">
        <f t="array" ref="AV212">_xlfn.IFS(
LEFT(Tabelas!$AI212,1)="N","DN",
LEFT(Tabelas!$AI212,1)="C","DC",
LEFT(Tabelas!$AI212,1)="L","DL",
LEFT(Tabelas!$AI212,1)="A","DA",
LEFT(Tabelas!$AI212,1)="G","DG")</f>
        <v>DN</v>
      </c>
      <c r="AW212" s="34"/>
      <c r="AX212" s="34"/>
      <c r="AY212" s="34"/>
      <c r="AZ212" s="34"/>
      <c r="BA212" s="34"/>
      <c r="BB212" s="34"/>
      <c r="BC212" s="34"/>
      <c r="BD212" s="44">
        <v>30742</v>
      </c>
      <c r="BE212" s="34" t="s">
        <v>3962</v>
      </c>
      <c r="BF212" s="43" t="s">
        <v>1223</v>
      </c>
      <c r="BG212" s="34" t="s">
        <v>407</v>
      </c>
      <c r="BH212" s="34" t="s">
        <v>270</v>
      </c>
      <c r="BI212" s="34" t="s">
        <v>6183</v>
      </c>
      <c r="BJ212" s="44" t="s">
        <v>320</v>
      </c>
      <c r="BK212" s="44" t="s">
        <v>6045</v>
      </c>
      <c r="BL212" s="34"/>
      <c r="BM212" s="34"/>
      <c r="BN212" s="34"/>
      <c r="BO212" s="20"/>
      <c r="BP212" s="20"/>
      <c r="BQ212" s="20"/>
      <c r="BR212" s="20"/>
      <c r="BS212" s="27"/>
      <c r="BT212" s="20"/>
      <c r="BU212" s="20"/>
      <c r="BV212" s="20"/>
      <c r="BW212" s="20"/>
      <c r="BX212" s="20"/>
      <c r="BY212" s="20"/>
      <c r="BZ212" s="20"/>
      <c r="CA212" s="20"/>
      <c r="CB212" s="20"/>
      <c r="CC212" s="27"/>
      <c r="CD212" s="20"/>
      <c r="CE212" s="20"/>
      <c r="CF212" s="28"/>
      <c r="CG212" s="28"/>
      <c r="CH212" s="28"/>
      <c r="CI212" s="28"/>
      <c r="CJ212" s="28"/>
      <c r="CK212" s="28"/>
      <c r="CL212" s="28"/>
      <c r="CM212" s="28"/>
      <c r="CN212" s="28"/>
      <c r="CO212" s="28"/>
      <c r="CP212" s="28"/>
      <c r="CQ212" s="28"/>
      <c r="CR212" s="28"/>
      <c r="CS212" s="28"/>
      <c r="CT212" s="28"/>
      <c r="CU212" s="28"/>
      <c r="CV212" s="28"/>
      <c r="CW212" s="28"/>
      <c r="CX212" s="20"/>
      <c r="CY212" s="519" t="s">
        <v>6184</v>
      </c>
      <c r="CZ212" s="520" t="s">
        <v>6185</v>
      </c>
      <c r="DA212" s="595" t="str">
        <f t="shared" si="12"/>
        <v>20412 - FABRICAÇÃO DE PRODUTOS DE LIMPEZA, POLIMENTO E PROTEÇÃO</v>
      </c>
      <c r="EN212" s="572">
        <v>7757</v>
      </c>
      <c r="EO212" s="561" t="s">
        <v>6186</v>
      </c>
      <c r="EP212" s="561" t="s">
        <v>1519</v>
      </c>
      <c r="EQ212" s="576">
        <v>800</v>
      </c>
      <c r="ER212" s="561" t="s">
        <v>1520</v>
      </c>
      <c r="ES212" s="568" t="s">
        <v>6187</v>
      </c>
      <c r="EW212" s="90" t="s">
        <v>535</v>
      </c>
      <c r="EX212" s="82" t="s">
        <v>6188</v>
      </c>
      <c r="EY212" s="80"/>
      <c r="EZ212" s="82"/>
      <c r="FA212" s="85" t="s">
        <v>482</v>
      </c>
    </row>
    <row r="213" spans="11:157">
      <c r="K213" s="236" t="s">
        <v>6189</v>
      </c>
      <c r="P213" s="488">
        <f t="shared" si="10"/>
        <v>45572</v>
      </c>
      <c r="Q213" s="481">
        <f t="shared" si="11"/>
        <v>41</v>
      </c>
      <c r="R213" s="489">
        <v>43991</v>
      </c>
      <c r="S213" s="501"/>
      <c r="T213" s="497"/>
      <c r="U213" s="498"/>
      <c r="V213" s="43">
        <v>103</v>
      </c>
      <c r="W213" s="34" t="s">
        <v>938</v>
      </c>
      <c r="X213" s="44">
        <v>30743</v>
      </c>
      <c r="Y213" s="34" t="s">
        <v>4014</v>
      </c>
      <c r="Z213" s="43" t="s">
        <v>1223</v>
      </c>
      <c r="AA213" s="34" t="s">
        <v>407</v>
      </c>
      <c r="AB213" s="34" t="s">
        <v>270</v>
      </c>
      <c r="AC213" s="34" t="s">
        <v>6190</v>
      </c>
      <c r="AD213" s="44" t="s">
        <v>320</v>
      </c>
      <c r="AE213" s="44" t="s">
        <v>6045</v>
      </c>
      <c r="AF213" s="43">
        <v>103</v>
      </c>
      <c r="AG213" s="34" t="s">
        <v>938</v>
      </c>
      <c r="AH213" s="34" t="s">
        <v>937</v>
      </c>
      <c r="AI213" s="43" t="s">
        <v>939</v>
      </c>
      <c r="AJ213" s="44" t="s">
        <v>940</v>
      </c>
      <c r="AK213" s="261">
        <v>4820269</v>
      </c>
      <c r="AL213" s="44" t="s">
        <v>407</v>
      </c>
      <c r="AM213" s="44" t="s">
        <v>944</v>
      </c>
      <c r="AN213" s="262">
        <v>253469840</v>
      </c>
      <c r="AO213" s="34"/>
      <c r="AP213" s="34"/>
      <c r="AQ213" s="34"/>
      <c r="AR213" s="34"/>
      <c r="AS213" s="34"/>
      <c r="AT213" s="44" t="s">
        <v>326</v>
      </c>
      <c r="AU213" s="44"/>
      <c r="AV213" s="477" t="str">
        <f t="array" ref="AV213">_xlfn.IFS(
LEFT(Tabelas!$AI213,1)="N","DN",
LEFT(Tabelas!$AI213,1)="C","DC",
LEFT(Tabelas!$AI213,1)="L","DL",
LEFT(Tabelas!$AI213,1)="A","DA",
LEFT(Tabelas!$AI213,1)="G","DG")</f>
        <v>DN</v>
      </c>
      <c r="AW213" s="34"/>
      <c r="AX213" s="34"/>
      <c r="AY213" s="34"/>
      <c r="AZ213" s="34"/>
      <c r="BA213" s="34"/>
      <c r="BB213" s="34"/>
      <c r="BC213" s="34"/>
      <c r="BD213" s="44">
        <v>30743</v>
      </c>
      <c r="BE213" s="34" t="s">
        <v>4014</v>
      </c>
      <c r="BF213" s="43" t="s">
        <v>1223</v>
      </c>
      <c r="BG213" s="34" t="s">
        <v>407</v>
      </c>
      <c r="BH213" s="34" t="s">
        <v>270</v>
      </c>
      <c r="BI213" s="34" t="s">
        <v>6190</v>
      </c>
      <c r="BJ213" s="44" t="s">
        <v>320</v>
      </c>
      <c r="BK213" s="44" t="s">
        <v>6045</v>
      </c>
      <c r="BL213" s="34"/>
      <c r="BM213" s="34"/>
      <c r="BN213" s="34"/>
      <c r="BO213" s="20"/>
      <c r="BP213" s="20"/>
      <c r="BQ213" s="20"/>
      <c r="BR213" s="20"/>
      <c r="BS213" s="27"/>
      <c r="BT213" s="20"/>
      <c r="BU213" s="20"/>
      <c r="BV213" s="20"/>
      <c r="BW213" s="20"/>
      <c r="BX213" s="20"/>
      <c r="BY213" s="20"/>
      <c r="BZ213" s="20"/>
      <c r="CA213" s="20"/>
      <c r="CB213" s="20"/>
      <c r="CC213" s="27"/>
      <c r="CD213" s="20"/>
      <c r="CE213" s="20"/>
      <c r="CF213" s="28"/>
      <c r="CG213" s="28"/>
      <c r="CH213" s="28"/>
      <c r="CI213" s="28"/>
      <c r="CJ213" s="28"/>
      <c r="CK213" s="28"/>
      <c r="CL213" s="28"/>
      <c r="CM213" s="28"/>
      <c r="CN213" s="28"/>
      <c r="CO213" s="28"/>
      <c r="CP213" s="28"/>
      <c r="CQ213" s="28"/>
      <c r="CR213" s="28"/>
      <c r="CS213" s="28"/>
      <c r="CT213" s="28"/>
      <c r="CU213" s="28"/>
      <c r="CV213" s="28"/>
      <c r="CW213" s="28"/>
      <c r="CX213" s="20"/>
      <c r="CY213" s="519" t="s">
        <v>6191</v>
      </c>
      <c r="CZ213" s="520" t="s">
        <v>6192</v>
      </c>
      <c r="DA213" s="595" t="str">
        <f t="shared" si="12"/>
        <v>20420 - FABRICAÇÃO DE PERFUMES, DE COSMÉTICOS E DE PRODUTOS DE HIGIENE</v>
      </c>
      <c r="EN213" s="571">
        <v>7773</v>
      </c>
      <c r="EO213" s="560" t="s">
        <v>6193</v>
      </c>
      <c r="EP213" s="560" t="s">
        <v>289</v>
      </c>
      <c r="EQ213" s="580">
        <v>300</v>
      </c>
      <c r="ER213" s="560" t="s">
        <v>4916</v>
      </c>
      <c r="ES213" s="567" t="s">
        <v>6194</v>
      </c>
      <c r="EW213" s="90" t="s">
        <v>536</v>
      </c>
      <c r="EX213" s="82" t="s">
        <v>6195</v>
      </c>
      <c r="EY213" s="80"/>
      <c r="EZ213" s="82"/>
      <c r="FA213" s="85" t="s">
        <v>499</v>
      </c>
    </row>
    <row r="214" spans="11:157">
      <c r="K214" s="236" t="s">
        <v>6196</v>
      </c>
      <c r="P214" s="488">
        <f t="shared" si="10"/>
        <v>45579</v>
      </c>
      <c r="Q214" s="481">
        <f t="shared" si="11"/>
        <v>42</v>
      </c>
      <c r="R214" s="489">
        <v>43992</v>
      </c>
      <c r="S214" s="501"/>
      <c r="T214" s="497"/>
      <c r="U214" s="498"/>
      <c r="V214" s="43">
        <v>103</v>
      </c>
      <c r="W214" s="34" t="s">
        <v>938</v>
      </c>
      <c r="X214" s="44">
        <v>30744</v>
      </c>
      <c r="Y214" s="34" t="s">
        <v>4064</v>
      </c>
      <c r="Z214" s="43" t="s">
        <v>1223</v>
      </c>
      <c r="AA214" s="34" t="s">
        <v>407</v>
      </c>
      <c r="AB214" s="34" t="s">
        <v>270</v>
      </c>
      <c r="AC214" s="34" t="s">
        <v>6197</v>
      </c>
      <c r="AD214" s="44" t="s">
        <v>320</v>
      </c>
      <c r="AE214" s="44" t="s">
        <v>6045</v>
      </c>
      <c r="AF214" s="43">
        <v>103</v>
      </c>
      <c r="AG214" s="34" t="s">
        <v>938</v>
      </c>
      <c r="AH214" s="34" t="s">
        <v>937</v>
      </c>
      <c r="AI214" s="43" t="s">
        <v>939</v>
      </c>
      <c r="AJ214" s="44" t="s">
        <v>940</v>
      </c>
      <c r="AK214" s="261">
        <v>4820269</v>
      </c>
      <c r="AL214" s="44" t="s">
        <v>407</v>
      </c>
      <c r="AM214" s="44" t="s">
        <v>944</v>
      </c>
      <c r="AN214" s="262">
        <v>253469840</v>
      </c>
      <c r="AO214" s="34"/>
      <c r="AP214" s="34"/>
      <c r="AQ214" s="34"/>
      <c r="AR214" s="34"/>
      <c r="AS214" s="34"/>
      <c r="AT214" s="44" t="s">
        <v>326</v>
      </c>
      <c r="AU214" s="44"/>
      <c r="AV214" s="477" t="str">
        <f t="array" ref="AV214">_xlfn.IFS(
LEFT(Tabelas!$AI214,1)="N","DN",
LEFT(Tabelas!$AI214,1)="C","DC",
LEFT(Tabelas!$AI214,1)="L","DL",
LEFT(Tabelas!$AI214,1)="A","DA",
LEFT(Tabelas!$AI214,1)="G","DG")</f>
        <v>DN</v>
      </c>
      <c r="AW214" s="34"/>
      <c r="AX214" s="34"/>
      <c r="AY214" s="34"/>
      <c r="AZ214" s="34"/>
      <c r="BA214" s="34"/>
      <c r="BB214" s="34"/>
      <c r="BC214" s="34"/>
      <c r="BD214" s="44">
        <v>30744</v>
      </c>
      <c r="BE214" s="34" t="s">
        <v>4064</v>
      </c>
      <c r="BF214" s="43" t="s">
        <v>1223</v>
      </c>
      <c r="BG214" s="34" t="s">
        <v>407</v>
      </c>
      <c r="BH214" s="34" t="s">
        <v>270</v>
      </c>
      <c r="BI214" s="34" t="s">
        <v>6197</v>
      </c>
      <c r="BJ214" s="44" t="s">
        <v>320</v>
      </c>
      <c r="BK214" s="44" t="s">
        <v>6045</v>
      </c>
      <c r="BL214" s="34"/>
      <c r="BM214" s="34"/>
      <c r="BN214" s="34"/>
      <c r="BO214" s="20"/>
      <c r="BP214" s="20"/>
      <c r="BQ214" s="20"/>
      <c r="BR214" s="20"/>
      <c r="BS214" s="27"/>
      <c r="BT214" s="20"/>
      <c r="BU214" s="20"/>
      <c r="BV214" s="20"/>
      <c r="BW214" s="20"/>
      <c r="BX214" s="20"/>
      <c r="BY214" s="20"/>
      <c r="BZ214" s="20"/>
      <c r="CA214" s="20"/>
      <c r="CB214" s="20"/>
      <c r="CC214" s="27"/>
      <c r="CD214" s="20"/>
      <c r="CE214" s="20"/>
      <c r="CF214" s="28"/>
      <c r="CG214" s="28"/>
      <c r="CH214" s="28"/>
      <c r="CI214" s="28"/>
      <c r="CJ214" s="28"/>
      <c r="CK214" s="28"/>
      <c r="CL214" s="28"/>
      <c r="CM214" s="28"/>
      <c r="CN214" s="28"/>
      <c r="CO214" s="28"/>
      <c r="CP214" s="28"/>
      <c r="CQ214" s="28"/>
      <c r="CR214" s="28"/>
      <c r="CS214" s="28"/>
      <c r="CT214" s="28"/>
      <c r="CU214" s="28"/>
      <c r="CV214" s="28"/>
      <c r="CW214" s="28"/>
      <c r="CX214" s="20"/>
      <c r="CY214" s="519" t="s">
        <v>6198</v>
      </c>
      <c r="CZ214" s="520" t="s">
        <v>6199</v>
      </c>
      <c r="DA214" s="595" t="str">
        <f t="shared" si="12"/>
        <v>20510 - FABRICAÇÃO DE BIOCOMBUSTÍVEIS LÍQUIDOS</v>
      </c>
      <c r="EN214" s="572">
        <v>7781</v>
      </c>
      <c r="EO214" s="561" t="s">
        <v>6200</v>
      </c>
      <c r="EP214" s="561" t="s">
        <v>947</v>
      </c>
      <c r="EQ214" s="576">
        <v>451</v>
      </c>
      <c r="ER214" s="561" t="s">
        <v>4104</v>
      </c>
      <c r="ES214" s="568" t="s">
        <v>6201</v>
      </c>
      <c r="EW214" s="90" t="s">
        <v>537</v>
      </c>
      <c r="EX214" s="82" t="s">
        <v>6202</v>
      </c>
      <c r="EY214" s="80"/>
      <c r="EZ214" s="82"/>
      <c r="FA214" s="85" t="s">
        <v>577</v>
      </c>
    </row>
    <row r="215" spans="11:157">
      <c r="K215" s="236" t="s">
        <v>6203</v>
      </c>
      <c r="P215" s="488">
        <f t="shared" si="10"/>
        <v>45586</v>
      </c>
      <c r="Q215" s="481">
        <f t="shared" si="11"/>
        <v>43</v>
      </c>
      <c r="R215" s="489">
        <v>43993</v>
      </c>
      <c r="S215" s="501"/>
      <c r="T215" s="497"/>
      <c r="U215" s="498"/>
      <c r="V215" s="43">
        <v>103</v>
      </c>
      <c r="W215" s="34" t="s">
        <v>938</v>
      </c>
      <c r="X215" s="44">
        <v>30736</v>
      </c>
      <c r="Y215" s="34" t="s">
        <v>3611</v>
      </c>
      <c r="Z215" s="43" t="s">
        <v>1223</v>
      </c>
      <c r="AA215" s="34" t="s">
        <v>407</v>
      </c>
      <c r="AB215" s="34" t="s">
        <v>270</v>
      </c>
      <c r="AC215" s="34" t="s">
        <v>3611</v>
      </c>
      <c r="AD215" s="44" t="s">
        <v>320</v>
      </c>
      <c r="AE215" s="44" t="s">
        <v>6045</v>
      </c>
      <c r="AF215" s="43">
        <v>103</v>
      </c>
      <c r="AG215" s="34" t="s">
        <v>938</v>
      </c>
      <c r="AH215" s="34" t="s">
        <v>937</v>
      </c>
      <c r="AI215" s="43" t="s">
        <v>939</v>
      </c>
      <c r="AJ215" s="44" t="s">
        <v>940</v>
      </c>
      <c r="AK215" s="261">
        <v>4820269</v>
      </c>
      <c r="AL215" s="44" t="s">
        <v>407</v>
      </c>
      <c r="AM215" s="44" t="s">
        <v>944</v>
      </c>
      <c r="AN215" s="262">
        <v>253469840</v>
      </c>
      <c r="AO215" s="34"/>
      <c r="AP215" s="34"/>
      <c r="AQ215" s="34"/>
      <c r="AR215" s="34"/>
      <c r="AS215" s="34"/>
      <c r="AT215" s="44" t="s">
        <v>326</v>
      </c>
      <c r="AU215" s="44"/>
      <c r="AV215" s="477" t="str">
        <f t="array" ref="AV215">_xlfn.IFS(
LEFT(Tabelas!$AI215,1)="N","DN",
LEFT(Tabelas!$AI215,1)="C","DC",
LEFT(Tabelas!$AI215,1)="L","DL",
LEFT(Tabelas!$AI215,1)="A","DA",
LEFT(Tabelas!$AI215,1)="G","DG")</f>
        <v>DN</v>
      </c>
      <c r="AW215" s="34"/>
      <c r="AX215" s="34"/>
      <c r="AY215" s="34"/>
      <c r="AZ215" s="34"/>
      <c r="BA215" s="34"/>
      <c r="BB215" s="34"/>
      <c r="BC215" s="34"/>
      <c r="BD215" s="44">
        <v>30736</v>
      </c>
      <c r="BE215" s="34" t="s">
        <v>3611</v>
      </c>
      <c r="BF215" s="43" t="s">
        <v>1223</v>
      </c>
      <c r="BG215" s="34" t="s">
        <v>407</v>
      </c>
      <c r="BH215" s="34" t="s">
        <v>270</v>
      </c>
      <c r="BI215" s="34" t="s">
        <v>3611</v>
      </c>
      <c r="BJ215" s="44" t="s">
        <v>320</v>
      </c>
      <c r="BK215" s="44" t="s">
        <v>6045</v>
      </c>
      <c r="BL215" s="34"/>
      <c r="BM215" s="34"/>
      <c r="BN215" s="34"/>
      <c r="BO215" s="20"/>
      <c r="BP215" s="20"/>
      <c r="BQ215" s="20"/>
      <c r="BR215" s="20"/>
      <c r="BS215" s="27"/>
      <c r="BT215" s="20"/>
      <c r="BU215" s="20"/>
      <c r="BV215" s="20"/>
      <c r="BW215" s="20"/>
      <c r="BX215" s="20"/>
      <c r="BY215" s="20"/>
      <c r="BZ215" s="20"/>
      <c r="CA215" s="20"/>
      <c r="CB215" s="20"/>
      <c r="CC215" s="27"/>
      <c r="CD215" s="20"/>
      <c r="CE215" s="20"/>
      <c r="CF215" s="28"/>
      <c r="CG215" s="28"/>
      <c r="CH215" s="28"/>
      <c r="CI215" s="28"/>
      <c r="CJ215" s="28"/>
      <c r="CK215" s="28"/>
      <c r="CL215" s="28"/>
      <c r="CM215" s="28"/>
      <c r="CN215" s="28"/>
      <c r="CO215" s="28"/>
      <c r="CP215" s="28"/>
      <c r="CQ215" s="28"/>
      <c r="CR215" s="28"/>
      <c r="CS215" s="28"/>
      <c r="CT215" s="28"/>
      <c r="CU215" s="28"/>
      <c r="CV215" s="28"/>
      <c r="CW215" s="28"/>
      <c r="CX215" s="20"/>
      <c r="CY215" s="519" t="s">
        <v>6204</v>
      </c>
      <c r="CZ215" s="520" t="s">
        <v>6205</v>
      </c>
      <c r="DA215" s="595" t="str">
        <f t="shared" si="12"/>
        <v>20591 - FABRICAÇÃO DE EXPLOSIVOS E ARTIGOS DE PIROTECNIA.</v>
      </c>
      <c r="EN215" s="571">
        <v>7790</v>
      </c>
      <c r="EO215" s="560" t="s">
        <v>6206</v>
      </c>
      <c r="EP215" s="560" t="s">
        <v>320</v>
      </c>
      <c r="EQ215" s="580">
        <v>164</v>
      </c>
      <c r="ER215" s="560" t="s">
        <v>3901</v>
      </c>
      <c r="ES215" s="567" t="s">
        <v>6207</v>
      </c>
      <c r="EW215" s="90" t="s">
        <v>280</v>
      </c>
      <c r="EX215" s="82" t="s">
        <v>6208</v>
      </c>
      <c r="EY215" s="80"/>
      <c r="EZ215" s="82"/>
      <c r="FA215" s="85" t="s">
        <v>578</v>
      </c>
    </row>
    <row r="216" spans="11:157">
      <c r="K216" s="236" t="s">
        <v>6209</v>
      </c>
      <c r="P216" s="488">
        <f t="shared" si="10"/>
        <v>45593</v>
      </c>
      <c r="Q216" s="481">
        <f t="shared" si="11"/>
        <v>44</v>
      </c>
      <c r="R216" s="489">
        <v>43994</v>
      </c>
      <c r="S216" s="501"/>
      <c r="T216" s="497"/>
      <c r="U216" s="498"/>
      <c r="V216" s="43">
        <v>103</v>
      </c>
      <c r="W216" s="34" t="s">
        <v>938</v>
      </c>
      <c r="X216" s="44">
        <v>30906</v>
      </c>
      <c r="Y216" s="34" t="s">
        <v>1003</v>
      </c>
      <c r="Z216" s="43" t="s">
        <v>1223</v>
      </c>
      <c r="AA216" s="34" t="s">
        <v>409</v>
      </c>
      <c r="AB216" s="34" t="s">
        <v>270</v>
      </c>
      <c r="AC216" s="34" t="s">
        <v>1003</v>
      </c>
      <c r="AD216" s="44" t="s">
        <v>320</v>
      </c>
      <c r="AE216" s="44" t="s">
        <v>6045</v>
      </c>
      <c r="AF216" s="43">
        <v>103</v>
      </c>
      <c r="AG216" s="34" t="s">
        <v>938</v>
      </c>
      <c r="AH216" s="34" t="s">
        <v>937</v>
      </c>
      <c r="AI216" s="43" t="s">
        <v>939</v>
      </c>
      <c r="AJ216" s="44" t="s">
        <v>940</v>
      </c>
      <c r="AK216" s="261">
        <v>4820269</v>
      </c>
      <c r="AL216" s="44" t="s">
        <v>407</v>
      </c>
      <c r="AM216" s="44" t="s">
        <v>944</v>
      </c>
      <c r="AN216" s="262">
        <v>253469840</v>
      </c>
      <c r="AO216" s="34"/>
      <c r="AP216" s="34"/>
      <c r="AQ216" s="34"/>
      <c r="AR216" s="34"/>
      <c r="AS216" s="34"/>
      <c r="AT216" s="44" t="s">
        <v>326</v>
      </c>
      <c r="AU216" s="44"/>
      <c r="AV216" s="477" t="str">
        <f t="array" ref="AV216">_xlfn.IFS(
LEFT(Tabelas!$AI216,1)="N","DN",
LEFT(Tabelas!$AI216,1)="C","DC",
LEFT(Tabelas!$AI216,1)="L","DL",
LEFT(Tabelas!$AI216,1)="A","DA",
LEFT(Tabelas!$AI216,1)="G","DG")</f>
        <v>DN</v>
      </c>
      <c r="AW216" s="34"/>
      <c r="AX216" s="34"/>
      <c r="AY216" s="34"/>
      <c r="AZ216" s="34"/>
      <c r="BA216" s="34"/>
      <c r="BB216" s="34"/>
      <c r="BC216" s="34"/>
      <c r="BD216" s="44">
        <v>30906</v>
      </c>
      <c r="BE216" s="34" t="s">
        <v>1003</v>
      </c>
      <c r="BF216" s="43" t="s">
        <v>1223</v>
      </c>
      <c r="BG216" s="34" t="s">
        <v>409</v>
      </c>
      <c r="BH216" s="34" t="s">
        <v>270</v>
      </c>
      <c r="BI216" s="34" t="s">
        <v>1003</v>
      </c>
      <c r="BJ216" s="44" t="s">
        <v>320</v>
      </c>
      <c r="BK216" s="44" t="s">
        <v>6045</v>
      </c>
      <c r="BL216" s="34"/>
      <c r="BM216" s="34"/>
      <c r="BN216" s="34"/>
      <c r="BO216" s="20"/>
      <c r="BP216" s="20"/>
      <c r="BQ216" s="20"/>
      <c r="BR216" s="20"/>
      <c r="BS216" s="27"/>
      <c r="BT216" s="20"/>
      <c r="BU216" s="20"/>
      <c r="BV216" s="20"/>
      <c r="BW216" s="20"/>
      <c r="BX216" s="20"/>
      <c r="BY216" s="20"/>
      <c r="BZ216" s="20"/>
      <c r="CA216" s="20"/>
      <c r="CB216" s="20"/>
      <c r="CC216" s="27"/>
      <c r="CD216" s="20"/>
      <c r="CE216" s="20"/>
      <c r="CF216" s="28"/>
      <c r="CG216" s="28"/>
      <c r="CH216" s="28"/>
      <c r="CI216" s="28"/>
      <c r="CJ216" s="28"/>
      <c r="CK216" s="28"/>
      <c r="CL216" s="28"/>
      <c r="CM216" s="28"/>
      <c r="CN216" s="28"/>
      <c r="CO216" s="28"/>
      <c r="CP216" s="28"/>
      <c r="CQ216" s="28"/>
      <c r="CR216" s="28"/>
      <c r="CS216" s="28"/>
      <c r="CT216" s="28"/>
      <c r="CU216" s="28"/>
      <c r="CV216" s="28"/>
      <c r="CW216" s="28"/>
      <c r="CX216" s="20"/>
      <c r="CY216" s="519" t="s">
        <v>6210</v>
      </c>
      <c r="CZ216" s="520" t="s">
        <v>6211</v>
      </c>
      <c r="DA216" s="595" t="str">
        <f t="shared" si="12"/>
        <v>20592 - FABRICAÇÃO DE COLAS.</v>
      </c>
      <c r="EN216" s="571">
        <v>7846</v>
      </c>
      <c r="EO216" s="560" t="s">
        <v>6212</v>
      </c>
      <c r="EP216" s="560" t="s">
        <v>289</v>
      </c>
      <c r="EQ216" s="580">
        <v>383</v>
      </c>
      <c r="ER216" s="560" t="s">
        <v>2597</v>
      </c>
      <c r="ES216" s="567" t="s">
        <v>6213</v>
      </c>
      <c r="EW216" s="90" t="s">
        <v>538</v>
      </c>
      <c r="EX216" s="82" t="s">
        <v>6214</v>
      </c>
      <c r="EY216" s="80"/>
      <c r="EZ216" s="82"/>
      <c r="FA216" s="85" t="s">
        <v>526</v>
      </c>
    </row>
    <row r="217" spans="11:157">
      <c r="K217" s="236" t="s">
        <v>6215</v>
      </c>
      <c r="P217" s="488">
        <f t="shared" si="10"/>
        <v>45600</v>
      </c>
      <c r="Q217" s="481">
        <f t="shared" si="11"/>
        <v>45</v>
      </c>
      <c r="R217" s="489">
        <v>43995</v>
      </c>
      <c r="S217" s="501"/>
      <c r="T217" s="497"/>
      <c r="U217" s="498"/>
      <c r="V217" s="43">
        <v>103</v>
      </c>
      <c r="W217" s="34" t="s">
        <v>938</v>
      </c>
      <c r="X217" s="44">
        <v>30908</v>
      </c>
      <c r="Y217" s="34" t="s">
        <v>1280</v>
      </c>
      <c r="Z217" s="43" t="s">
        <v>1223</v>
      </c>
      <c r="AA217" s="34" t="s">
        <v>409</v>
      </c>
      <c r="AB217" s="34" t="s">
        <v>270</v>
      </c>
      <c r="AC217" s="34" t="s">
        <v>1280</v>
      </c>
      <c r="AD217" s="44" t="s">
        <v>320</v>
      </c>
      <c r="AE217" s="44" t="s">
        <v>6045</v>
      </c>
      <c r="AF217" s="43">
        <v>103</v>
      </c>
      <c r="AG217" s="34" t="s">
        <v>938</v>
      </c>
      <c r="AH217" s="34" t="s">
        <v>937</v>
      </c>
      <c r="AI217" s="43" t="s">
        <v>939</v>
      </c>
      <c r="AJ217" s="44" t="s">
        <v>940</v>
      </c>
      <c r="AK217" s="261">
        <v>4820269</v>
      </c>
      <c r="AL217" s="44" t="s">
        <v>407</v>
      </c>
      <c r="AM217" s="44" t="s">
        <v>944</v>
      </c>
      <c r="AN217" s="262">
        <v>253469840</v>
      </c>
      <c r="AO217" s="34"/>
      <c r="AP217" s="34"/>
      <c r="AQ217" s="34"/>
      <c r="AR217" s="34"/>
      <c r="AS217" s="34"/>
      <c r="AT217" s="44" t="s">
        <v>326</v>
      </c>
      <c r="AU217" s="44"/>
      <c r="AV217" s="477" t="str">
        <f t="array" ref="AV217">_xlfn.IFS(
LEFT(Tabelas!$AI217,1)="N","DN",
LEFT(Tabelas!$AI217,1)="C","DC",
LEFT(Tabelas!$AI217,1)="L","DL",
LEFT(Tabelas!$AI217,1)="A","DA",
LEFT(Tabelas!$AI217,1)="G","DG")</f>
        <v>DN</v>
      </c>
      <c r="AW217" s="34"/>
      <c r="AX217" s="34"/>
      <c r="AY217" s="34"/>
      <c r="AZ217" s="34"/>
      <c r="BA217" s="34"/>
      <c r="BB217" s="34"/>
      <c r="BC217" s="34"/>
      <c r="BD217" s="44">
        <v>30908</v>
      </c>
      <c r="BE217" s="34" t="s">
        <v>1280</v>
      </c>
      <c r="BF217" s="43" t="s">
        <v>1223</v>
      </c>
      <c r="BG217" s="34" t="s">
        <v>409</v>
      </c>
      <c r="BH217" s="34" t="s">
        <v>270</v>
      </c>
      <c r="BI217" s="34" t="s">
        <v>1280</v>
      </c>
      <c r="BJ217" s="44" t="s">
        <v>320</v>
      </c>
      <c r="BK217" s="44" t="s">
        <v>6045</v>
      </c>
      <c r="BL217" s="34"/>
      <c r="BM217" s="34"/>
      <c r="BN217" s="34"/>
      <c r="BO217" s="20"/>
      <c r="BP217" s="20"/>
      <c r="BQ217" s="20"/>
      <c r="BR217" s="20"/>
      <c r="BS217" s="27"/>
      <c r="BT217" s="20"/>
      <c r="BU217" s="20"/>
      <c r="BV217" s="20"/>
      <c r="BW217" s="20"/>
      <c r="BX217" s="20"/>
      <c r="BY217" s="20"/>
      <c r="BZ217" s="20"/>
      <c r="CA217" s="20"/>
      <c r="CB217" s="20"/>
      <c r="CC217" s="27"/>
      <c r="CD217" s="20"/>
      <c r="CE217" s="20"/>
      <c r="CF217" s="28"/>
      <c r="CG217" s="28"/>
      <c r="CH217" s="28"/>
      <c r="CI217" s="28"/>
      <c r="CJ217" s="28"/>
      <c r="CK217" s="28"/>
      <c r="CL217" s="28"/>
      <c r="CM217" s="28"/>
      <c r="CN217" s="28"/>
      <c r="CO217" s="28"/>
      <c r="CP217" s="28"/>
      <c r="CQ217" s="28"/>
      <c r="CR217" s="28"/>
      <c r="CS217" s="28"/>
      <c r="CT217" s="28"/>
      <c r="CU217" s="28"/>
      <c r="CV217" s="28"/>
      <c r="CW217" s="28"/>
      <c r="CX217" s="20"/>
      <c r="CY217" s="519" t="s">
        <v>6216</v>
      </c>
      <c r="CZ217" s="520" t="s">
        <v>6217</v>
      </c>
      <c r="DA217" s="595" t="str">
        <f t="shared" si="12"/>
        <v>20593 - FABRICAÇÃO DE ÓLEOS ESSENCIAIS.</v>
      </c>
      <c r="EN217" s="572">
        <v>7854</v>
      </c>
      <c r="EO217" s="561" t="s">
        <v>6218</v>
      </c>
      <c r="EP217" s="561" t="s">
        <v>1519</v>
      </c>
      <c r="EQ217" s="576">
        <v>800</v>
      </c>
      <c r="ER217" s="561" t="s">
        <v>1520</v>
      </c>
      <c r="ES217" s="568" t="s">
        <v>6219</v>
      </c>
      <c r="EW217" s="90" t="s">
        <v>539</v>
      </c>
      <c r="EX217" s="82" t="s">
        <v>6220</v>
      </c>
      <c r="EY217" s="80"/>
      <c r="EZ217" s="82"/>
      <c r="FA217" s="85" t="s">
        <v>279</v>
      </c>
    </row>
    <row r="218" spans="11:157">
      <c r="K218" s="236" t="s">
        <v>6221</v>
      </c>
      <c r="P218" s="488">
        <f t="shared" si="10"/>
        <v>45607</v>
      </c>
      <c r="Q218" s="481">
        <f t="shared" si="11"/>
        <v>46</v>
      </c>
      <c r="R218" s="489">
        <v>43996</v>
      </c>
      <c r="S218" s="501"/>
      <c r="T218" s="497"/>
      <c r="U218" s="498"/>
      <c r="V218" s="43">
        <v>103</v>
      </c>
      <c r="W218" s="34" t="s">
        <v>938</v>
      </c>
      <c r="X218" s="44">
        <v>30912</v>
      </c>
      <c r="Y218" s="34" t="s">
        <v>1556</v>
      </c>
      <c r="Z218" s="43" t="s">
        <v>1223</v>
      </c>
      <c r="AA218" s="34" t="s">
        <v>409</v>
      </c>
      <c r="AB218" s="34" t="s">
        <v>270</v>
      </c>
      <c r="AC218" s="34" t="s">
        <v>1556</v>
      </c>
      <c r="AD218" s="44" t="s">
        <v>320</v>
      </c>
      <c r="AE218" s="44" t="s">
        <v>6045</v>
      </c>
      <c r="AF218" s="43">
        <v>103</v>
      </c>
      <c r="AG218" s="34" t="s">
        <v>938</v>
      </c>
      <c r="AH218" s="34" t="s">
        <v>937</v>
      </c>
      <c r="AI218" s="43" t="s">
        <v>939</v>
      </c>
      <c r="AJ218" s="44" t="s">
        <v>940</v>
      </c>
      <c r="AK218" s="261">
        <v>4820269</v>
      </c>
      <c r="AL218" s="44" t="s">
        <v>407</v>
      </c>
      <c r="AM218" s="44" t="s">
        <v>944</v>
      </c>
      <c r="AN218" s="262">
        <v>253469840</v>
      </c>
      <c r="AO218" s="34"/>
      <c r="AP218" s="34"/>
      <c r="AQ218" s="34"/>
      <c r="AR218" s="34"/>
      <c r="AS218" s="34"/>
      <c r="AT218" s="44" t="s">
        <v>326</v>
      </c>
      <c r="AU218" s="44"/>
      <c r="AV218" s="477" t="str">
        <f t="array" ref="AV218">_xlfn.IFS(
LEFT(Tabelas!$AI218,1)="N","DN",
LEFT(Tabelas!$AI218,1)="C","DC",
LEFT(Tabelas!$AI218,1)="L","DL",
LEFT(Tabelas!$AI218,1)="A","DA",
LEFT(Tabelas!$AI218,1)="G","DG")</f>
        <v>DN</v>
      </c>
      <c r="AW218" s="34"/>
      <c r="AX218" s="34"/>
      <c r="AY218" s="34"/>
      <c r="AZ218" s="34"/>
      <c r="BA218" s="34"/>
      <c r="BB218" s="34"/>
      <c r="BC218" s="34"/>
      <c r="BD218" s="44">
        <v>30912</v>
      </c>
      <c r="BE218" s="34" t="s">
        <v>1556</v>
      </c>
      <c r="BF218" s="43" t="s">
        <v>1223</v>
      </c>
      <c r="BG218" s="34" t="s">
        <v>409</v>
      </c>
      <c r="BH218" s="34" t="s">
        <v>270</v>
      </c>
      <c r="BI218" s="34" t="s">
        <v>1556</v>
      </c>
      <c r="BJ218" s="44" t="s">
        <v>320</v>
      </c>
      <c r="BK218" s="44" t="s">
        <v>6045</v>
      </c>
      <c r="BL218" s="34"/>
      <c r="BM218" s="34"/>
      <c r="BN218" s="34"/>
      <c r="BO218" s="20"/>
      <c r="BP218" s="20"/>
      <c r="BQ218" s="20"/>
      <c r="BR218" s="20"/>
      <c r="BS218" s="27"/>
      <c r="BT218" s="20"/>
      <c r="BU218" s="20"/>
      <c r="BV218" s="20"/>
      <c r="BW218" s="20"/>
      <c r="BX218" s="20"/>
      <c r="BY218" s="20"/>
      <c r="BZ218" s="20"/>
      <c r="CA218" s="20"/>
      <c r="CB218" s="20"/>
      <c r="CC218" s="27"/>
      <c r="CD218" s="20"/>
      <c r="CE218" s="20"/>
      <c r="CF218" s="28"/>
      <c r="CG218" s="28"/>
      <c r="CH218" s="28"/>
      <c r="CI218" s="28"/>
      <c r="CJ218" s="28"/>
      <c r="CK218" s="28"/>
      <c r="CL218" s="28"/>
      <c r="CM218" s="28"/>
      <c r="CN218" s="28"/>
      <c r="CO218" s="28"/>
      <c r="CP218" s="28"/>
      <c r="CQ218" s="28"/>
      <c r="CR218" s="28"/>
      <c r="CS218" s="28"/>
      <c r="CT218" s="28"/>
      <c r="CU218" s="28"/>
      <c r="CV218" s="28"/>
      <c r="CW218" s="28"/>
      <c r="CX218" s="20"/>
      <c r="CY218" s="519" t="s">
        <v>6222</v>
      </c>
      <c r="CZ218" s="520" t="s">
        <v>6223</v>
      </c>
      <c r="DA218" s="595" t="str">
        <f t="shared" si="12"/>
        <v>20594 - FABRICAÇÃO DE PRODUTOS QUÍMICOS AUXILIARES PARA USO INDUSTRIAL.</v>
      </c>
      <c r="EN218" s="571">
        <v>7897</v>
      </c>
      <c r="EO218" s="560" t="s">
        <v>6224</v>
      </c>
      <c r="EP218" s="560" t="s">
        <v>289</v>
      </c>
      <c r="EQ218" s="580">
        <v>336</v>
      </c>
      <c r="ER218" s="560" t="s">
        <v>4952</v>
      </c>
      <c r="ES218" s="567" t="s">
        <v>6225</v>
      </c>
      <c r="EW218" s="90" t="s">
        <v>541</v>
      </c>
      <c r="EX218" s="82" t="s">
        <v>6226</v>
      </c>
      <c r="EY218" s="80"/>
      <c r="EZ218" s="82"/>
      <c r="FA218" s="85" t="s">
        <v>455</v>
      </c>
    </row>
    <row r="219" spans="11:157">
      <c r="K219" s="236" t="s">
        <v>6227</v>
      </c>
      <c r="P219" s="488">
        <f t="shared" si="10"/>
        <v>45614</v>
      </c>
      <c r="Q219" s="481">
        <f t="shared" si="11"/>
        <v>47</v>
      </c>
      <c r="R219" s="489">
        <v>43997</v>
      </c>
      <c r="S219" s="501"/>
      <c r="T219" s="497"/>
      <c r="U219" s="498"/>
      <c r="V219" s="43">
        <v>103</v>
      </c>
      <c r="W219" s="34" t="s">
        <v>938</v>
      </c>
      <c r="X219" s="44">
        <v>30913</v>
      </c>
      <c r="Y219" s="34" t="s">
        <v>1828</v>
      </c>
      <c r="Z219" s="43" t="s">
        <v>1223</v>
      </c>
      <c r="AA219" s="34" t="s">
        <v>409</v>
      </c>
      <c r="AB219" s="34" t="s">
        <v>270</v>
      </c>
      <c r="AC219" s="34" t="s">
        <v>1828</v>
      </c>
      <c r="AD219" s="44" t="s">
        <v>320</v>
      </c>
      <c r="AE219" s="44" t="s">
        <v>6045</v>
      </c>
      <c r="AF219" s="43">
        <v>103</v>
      </c>
      <c r="AG219" s="34" t="s">
        <v>938</v>
      </c>
      <c r="AH219" s="34" t="s">
        <v>937</v>
      </c>
      <c r="AI219" s="43" t="s">
        <v>939</v>
      </c>
      <c r="AJ219" s="44" t="s">
        <v>940</v>
      </c>
      <c r="AK219" s="261">
        <v>4820269</v>
      </c>
      <c r="AL219" s="44" t="s">
        <v>407</v>
      </c>
      <c r="AM219" s="44" t="s">
        <v>944</v>
      </c>
      <c r="AN219" s="262">
        <v>253469840</v>
      </c>
      <c r="AO219" s="34"/>
      <c r="AP219" s="34"/>
      <c r="AQ219" s="34"/>
      <c r="AR219" s="34"/>
      <c r="AS219" s="34"/>
      <c r="AT219" s="44" t="s">
        <v>326</v>
      </c>
      <c r="AU219" s="44"/>
      <c r="AV219" s="477" t="str">
        <f t="array" ref="AV219">_xlfn.IFS(
LEFT(Tabelas!$AI219,1)="N","DN",
LEFT(Tabelas!$AI219,1)="C","DC",
LEFT(Tabelas!$AI219,1)="L","DL",
LEFT(Tabelas!$AI219,1)="A","DA",
LEFT(Tabelas!$AI219,1)="G","DG")</f>
        <v>DN</v>
      </c>
      <c r="AW219" s="34"/>
      <c r="AX219" s="34"/>
      <c r="AY219" s="34"/>
      <c r="AZ219" s="34"/>
      <c r="BA219" s="34"/>
      <c r="BB219" s="34"/>
      <c r="BC219" s="34"/>
      <c r="BD219" s="44">
        <v>30913</v>
      </c>
      <c r="BE219" s="34" t="s">
        <v>1828</v>
      </c>
      <c r="BF219" s="43" t="s">
        <v>1223</v>
      </c>
      <c r="BG219" s="34" t="s">
        <v>409</v>
      </c>
      <c r="BH219" s="34" t="s">
        <v>270</v>
      </c>
      <c r="BI219" s="34" t="s">
        <v>1828</v>
      </c>
      <c r="BJ219" s="44" t="s">
        <v>320</v>
      </c>
      <c r="BK219" s="44" t="s">
        <v>6045</v>
      </c>
      <c r="BL219" s="34"/>
      <c r="BM219" s="34"/>
      <c r="BN219" s="34"/>
      <c r="BO219" s="20"/>
      <c r="BP219" s="20"/>
      <c r="BQ219" s="20"/>
      <c r="BR219" s="20"/>
      <c r="BS219" s="27"/>
      <c r="BT219" s="20"/>
      <c r="BU219" s="20"/>
      <c r="BV219" s="20"/>
      <c r="BW219" s="20"/>
      <c r="BX219" s="20"/>
      <c r="BY219" s="20"/>
      <c r="BZ219" s="20"/>
      <c r="CA219" s="20"/>
      <c r="CB219" s="20"/>
      <c r="CC219" s="27"/>
      <c r="CD219" s="20"/>
      <c r="CE219" s="20"/>
      <c r="CF219" s="28"/>
      <c r="CG219" s="28"/>
      <c r="CH219" s="28"/>
      <c r="CI219" s="28"/>
      <c r="CJ219" s="28"/>
      <c r="CK219" s="28"/>
      <c r="CL219" s="28"/>
      <c r="CM219" s="28"/>
      <c r="CN219" s="28"/>
      <c r="CO219" s="28"/>
      <c r="CP219" s="28"/>
      <c r="CQ219" s="28"/>
      <c r="CR219" s="28"/>
      <c r="CS219" s="28"/>
      <c r="CT219" s="28"/>
      <c r="CU219" s="28"/>
      <c r="CV219" s="28"/>
      <c r="CW219" s="28"/>
      <c r="CX219" s="20"/>
      <c r="CY219" s="519" t="s">
        <v>6228</v>
      </c>
      <c r="CZ219" s="520" t="s">
        <v>6229</v>
      </c>
      <c r="DA219" s="595" t="str">
        <f t="shared" si="12"/>
        <v>20595 - FABRICAÇÃO DE OUTROS PRODUTOS QUÍMICOS DIVERSOS, N.E.</v>
      </c>
      <c r="EN219" s="571">
        <v>7900</v>
      </c>
      <c r="EO219" s="560" t="s">
        <v>6230</v>
      </c>
      <c r="EP219" s="560" t="s">
        <v>947</v>
      </c>
      <c r="EQ219" s="580">
        <v>450</v>
      </c>
      <c r="ER219" s="560" t="s">
        <v>4312</v>
      </c>
      <c r="ES219" s="567" t="s">
        <v>6231</v>
      </c>
      <c r="EW219" s="90" t="s">
        <v>542</v>
      </c>
      <c r="EX219" s="82" t="s">
        <v>6232</v>
      </c>
      <c r="EY219" s="80"/>
      <c r="EZ219" s="82"/>
      <c r="FA219" s="85" t="s">
        <v>469</v>
      </c>
    </row>
    <row r="220" spans="11:157">
      <c r="K220" s="236" t="s">
        <v>6233</v>
      </c>
      <c r="P220" s="488">
        <f t="shared" si="10"/>
        <v>45621</v>
      </c>
      <c r="Q220" s="481">
        <f t="shared" si="11"/>
        <v>48</v>
      </c>
      <c r="R220" s="489">
        <v>43998</v>
      </c>
      <c r="S220" s="501"/>
      <c r="T220" s="497"/>
      <c r="U220" s="498"/>
      <c r="V220" s="43">
        <v>103</v>
      </c>
      <c r="W220" s="34" t="s">
        <v>938</v>
      </c>
      <c r="X220" s="44">
        <v>30914</v>
      </c>
      <c r="Y220" s="34" t="s">
        <v>2066</v>
      </c>
      <c r="Z220" s="43" t="s">
        <v>1223</v>
      </c>
      <c r="AA220" s="34" t="s">
        <v>409</v>
      </c>
      <c r="AB220" s="34" t="s">
        <v>270</v>
      </c>
      <c r="AC220" s="34" t="s">
        <v>2066</v>
      </c>
      <c r="AD220" s="44" t="s">
        <v>320</v>
      </c>
      <c r="AE220" s="44" t="s">
        <v>6045</v>
      </c>
      <c r="AF220" s="43">
        <v>103</v>
      </c>
      <c r="AG220" s="34" t="s">
        <v>938</v>
      </c>
      <c r="AH220" s="34" t="s">
        <v>937</v>
      </c>
      <c r="AI220" s="43" t="s">
        <v>939</v>
      </c>
      <c r="AJ220" s="44" t="s">
        <v>940</v>
      </c>
      <c r="AK220" s="261">
        <v>4820269</v>
      </c>
      <c r="AL220" s="44" t="s">
        <v>407</v>
      </c>
      <c r="AM220" s="44" t="s">
        <v>944</v>
      </c>
      <c r="AN220" s="262">
        <v>253469840</v>
      </c>
      <c r="AO220" s="34"/>
      <c r="AP220" s="34"/>
      <c r="AQ220" s="34"/>
      <c r="AR220" s="34"/>
      <c r="AS220" s="34"/>
      <c r="AT220" s="44" t="s">
        <v>326</v>
      </c>
      <c r="AU220" s="44"/>
      <c r="AV220" s="477" t="str">
        <f t="array" ref="AV220">_xlfn.IFS(
LEFT(Tabelas!$AI220,1)="N","DN",
LEFT(Tabelas!$AI220,1)="C","DC",
LEFT(Tabelas!$AI220,1)="L","DL",
LEFT(Tabelas!$AI220,1)="A","DA",
LEFT(Tabelas!$AI220,1)="G","DG")</f>
        <v>DN</v>
      </c>
      <c r="AW220" s="34"/>
      <c r="AX220" s="34"/>
      <c r="AY220" s="34"/>
      <c r="AZ220" s="34"/>
      <c r="BA220" s="34"/>
      <c r="BB220" s="34"/>
      <c r="BC220" s="34"/>
      <c r="BD220" s="44">
        <v>30914</v>
      </c>
      <c r="BE220" s="34" t="s">
        <v>2066</v>
      </c>
      <c r="BF220" s="43" t="s">
        <v>1223</v>
      </c>
      <c r="BG220" s="34" t="s">
        <v>409</v>
      </c>
      <c r="BH220" s="34" t="s">
        <v>270</v>
      </c>
      <c r="BI220" s="34" t="s">
        <v>2066</v>
      </c>
      <c r="BJ220" s="44" t="s">
        <v>320</v>
      </c>
      <c r="BK220" s="44" t="s">
        <v>6045</v>
      </c>
      <c r="BL220" s="34"/>
      <c r="BM220" s="34"/>
      <c r="BN220" s="34"/>
      <c r="BO220" s="20"/>
      <c r="BP220" s="20"/>
      <c r="BQ220" s="20"/>
      <c r="BR220" s="20"/>
      <c r="BS220" s="27"/>
      <c r="BT220" s="20"/>
      <c r="BU220" s="20"/>
      <c r="BV220" s="20"/>
      <c r="BW220" s="20"/>
      <c r="BX220" s="20"/>
      <c r="BY220" s="20"/>
      <c r="BZ220" s="20"/>
      <c r="CA220" s="20"/>
      <c r="CB220" s="20"/>
      <c r="CC220" s="27"/>
      <c r="CD220" s="20"/>
      <c r="CE220" s="20"/>
      <c r="CF220" s="28"/>
      <c r="CG220" s="28"/>
      <c r="CH220" s="28"/>
      <c r="CI220" s="28"/>
      <c r="CJ220" s="28"/>
      <c r="CK220" s="28"/>
      <c r="CL220" s="28"/>
      <c r="CM220" s="28"/>
      <c r="CN220" s="28"/>
      <c r="CO220" s="28"/>
      <c r="CP220" s="28"/>
      <c r="CQ220" s="28"/>
      <c r="CR220" s="28"/>
      <c r="CS220" s="28"/>
      <c r="CT220" s="28"/>
      <c r="CU220" s="28"/>
      <c r="CV220" s="28"/>
      <c r="CW220" s="28"/>
      <c r="CX220" s="20"/>
      <c r="CY220" s="519" t="s">
        <v>6234</v>
      </c>
      <c r="CZ220" s="520" t="s">
        <v>6235</v>
      </c>
      <c r="DA220" s="595" t="str">
        <f t="shared" si="12"/>
        <v>20600 - FABRICAÇÃO DE FIBRAS SINTÉTICAS OU ARTIFICIAIS</v>
      </c>
      <c r="EN220" s="572">
        <v>7935</v>
      </c>
      <c r="EO220" s="561" t="s">
        <v>6236</v>
      </c>
      <c r="EP220" s="561" t="s">
        <v>350</v>
      </c>
      <c r="EQ220" s="576">
        <v>200</v>
      </c>
      <c r="ER220" s="561" t="s">
        <v>5084</v>
      </c>
      <c r="ES220" s="568" t="s">
        <v>6237</v>
      </c>
      <c r="EW220" s="90" t="s">
        <v>543</v>
      </c>
      <c r="EX220" s="82" t="s">
        <v>6238</v>
      </c>
      <c r="EY220" s="80"/>
      <c r="EZ220" s="82"/>
      <c r="FA220" s="85" t="s">
        <v>280</v>
      </c>
    </row>
    <row r="221" spans="11:157">
      <c r="K221" s="236" t="s">
        <v>6239</v>
      </c>
      <c r="P221" s="488">
        <f t="shared" si="10"/>
        <v>45628</v>
      </c>
      <c r="Q221" s="481">
        <f t="shared" si="11"/>
        <v>49</v>
      </c>
      <c r="R221" s="489">
        <v>43999</v>
      </c>
      <c r="S221" s="501"/>
      <c r="T221" s="497"/>
      <c r="U221" s="498"/>
      <c r="V221" s="43">
        <v>103</v>
      </c>
      <c r="W221" s="34" t="s">
        <v>938</v>
      </c>
      <c r="X221" s="44">
        <v>30915</v>
      </c>
      <c r="Y221" s="34" t="s">
        <v>2269</v>
      </c>
      <c r="Z221" s="43" t="s">
        <v>1223</v>
      </c>
      <c r="AA221" s="34" t="s">
        <v>409</v>
      </c>
      <c r="AB221" s="34" t="s">
        <v>270</v>
      </c>
      <c r="AC221" s="34" t="s">
        <v>2269</v>
      </c>
      <c r="AD221" s="44" t="s">
        <v>320</v>
      </c>
      <c r="AE221" s="44" t="s">
        <v>6045</v>
      </c>
      <c r="AF221" s="43">
        <v>103</v>
      </c>
      <c r="AG221" s="34" t="s">
        <v>938</v>
      </c>
      <c r="AH221" s="34" t="s">
        <v>937</v>
      </c>
      <c r="AI221" s="43" t="s">
        <v>939</v>
      </c>
      <c r="AJ221" s="44" t="s">
        <v>940</v>
      </c>
      <c r="AK221" s="261">
        <v>4820269</v>
      </c>
      <c r="AL221" s="44" t="s">
        <v>407</v>
      </c>
      <c r="AM221" s="44" t="s">
        <v>944</v>
      </c>
      <c r="AN221" s="262">
        <v>253469840</v>
      </c>
      <c r="AO221" s="34"/>
      <c r="AP221" s="34"/>
      <c r="AQ221" s="34"/>
      <c r="AR221" s="34"/>
      <c r="AS221" s="34"/>
      <c r="AT221" s="44" t="s">
        <v>326</v>
      </c>
      <c r="AU221" s="44"/>
      <c r="AV221" s="477" t="str">
        <f t="array" ref="AV221">_xlfn.IFS(
LEFT(Tabelas!$AI221,1)="N","DN",
LEFT(Tabelas!$AI221,1)="C","DC",
LEFT(Tabelas!$AI221,1)="L","DL",
LEFT(Tabelas!$AI221,1)="A","DA",
LEFT(Tabelas!$AI221,1)="G","DG")</f>
        <v>DN</v>
      </c>
      <c r="AW221" s="34"/>
      <c r="AX221" s="34"/>
      <c r="AY221" s="34"/>
      <c r="AZ221" s="34"/>
      <c r="BA221" s="34"/>
      <c r="BB221" s="34"/>
      <c r="BC221" s="34"/>
      <c r="BD221" s="44">
        <v>30915</v>
      </c>
      <c r="BE221" s="34" t="s">
        <v>2269</v>
      </c>
      <c r="BF221" s="43" t="s">
        <v>1223</v>
      </c>
      <c r="BG221" s="34" t="s">
        <v>409</v>
      </c>
      <c r="BH221" s="34" t="s">
        <v>270</v>
      </c>
      <c r="BI221" s="34" t="s">
        <v>2269</v>
      </c>
      <c r="BJ221" s="44" t="s">
        <v>320</v>
      </c>
      <c r="BK221" s="44" t="s">
        <v>6045</v>
      </c>
      <c r="BL221" s="34"/>
      <c r="BM221" s="34"/>
      <c r="BN221" s="34"/>
      <c r="BO221" s="20"/>
      <c r="BP221" s="20"/>
      <c r="BQ221" s="20"/>
      <c r="BR221" s="20"/>
      <c r="BS221" s="27"/>
      <c r="BT221" s="20"/>
      <c r="BU221" s="20"/>
      <c r="BV221" s="20"/>
      <c r="BW221" s="20"/>
      <c r="BX221" s="20"/>
      <c r="BY221" s="20"/>
      <c r="BZ221" s="20"/>
      <c r="CA221" s="20"/>
      <c r="CB221" s="20"/>
      <c r="CC221" s="27"/>
      <c r="CD221" s="20"/>
      <c r="CE221" s="20"/>
      <c r="CF221" s="28"/>
      <c r="CG221" s="28"/>
      <c r="CH221" s="28"/>
      <c r="CI221" s="28"/>
      <c r="CJ221" s="28"/>
      <c r="CK221" s="28"/>
      <c r="CL221" s="28"/>
      <c r="CM221" s="28"/>
      <c r="CN221" s="28"/>
      <c r="CO221" s="28"/>
      <c r="CP221" s="28"/>
      <c r="CQ221" s="28"/>
      <c r="CR221" s="28"/>
      <c r="CS221" s="28"/>
      <c r="CT221" s="28"/>
      <c r="CU221" s="28"/>
      <c r="CV221" s="28"/>
      <c r="CW221" s="28"/>
      <c r="CX221" s="20"/>
      <c r="CY221" s="519" t="s">
        <v>6240</v>
      </c>
      <c r="CZ221" s="520" t="s">
        <v>6241</v>
      </c>
      <c r="DA221" s="595" t="str">
        <f t="shared" si="12"/>
        <v>21100 - FABRICAÇÃO DE PRODUTOS FARMACÊUTICOS DE BASE</v>
      </c>
      <c r="EN221" s="571">
        <v>7943</v>
      </c>
      <c r="EO221" s="560" t="s">
        <v>6242</v>
      </c>
      <c r="EP221" s="560" t="s">
        <v>350</v>
      </c>
      <c r="EQ221" s="580">
        <v>226</v>
      </c>
      <c r="ER221" s="560" t="s">
        <v>4561</v>
      </c>
      <c r="ES221" s="567" t="s">
        <v>6243</v>
      </c>
      <c r="EW221" s="90" t="s">
        <v>540</v>
      </c>
      <c r="EX221" s="82" t="s">
        <v>6244</v>
      </c>
      <c r="EY221" s="80"/>
      <c r="EZ221" s="82"/>
      <c r="FA221" s="85" t="s">
        <v>500</v>
      </c>
    </row>
    <row r="222" spans="11:157">
      <c r="K222" s="236" t="s">
        <v>6245</v>
      </c>
      <c r="P222" s="488">
        <f t="shared" si="10"/>
        <v>45635</v>
      </c>
      <c r="Q222" s="481">
        <f t="shared" si="11"/>
        <v>50</v>
      </c>
      <c r="R222" s="489">
        <v>44000</v>
      </c>
      <c r="S222" s="501"/>
      <c r="T222" s="497"/>
      <c r="U222" s="498"/>
      <c r="V222" s="43">
        <v>103</v>
      </c>
      <c r="W222" s="34" t="s">
        <v>938</v>
      </c>
      <c r="X222" s="44">
        <v>30917</v>
      </c>
      <c r="Y222" s="34" t="s">
        <v>2450</v>
      </c>
      <c r="Z222" s="43" t="s">
        <v>1223</v>
      </c>
      <c r="AA222" s="34" t="s">
        <v>409</v>
      </c>
      <c r="AB222" s="34" t="s">
        <v>270</v>
      </c>
      <c r="AC222" s="34" t="s">
        <v>2450</v>
      </c>
      <c r="AD222" s="44" t="s">
        <v>320</v>
      </c>
      <c r="AE222" s="44" t="s">
        <v>6045</v>
      </c>
      <c r="AF222" s="43">
        <v>103</v>
      </c>
      <c r="AG222" s="34" t="s">
        <v>938</v>
      </c>
      <c r="AH222" s="34" t="s">
        <v>937</v>
      </c>
      <c r="AI222" s="43" t="s">
        <v>939</v>
      </c>
      <c r="AJ222" s="44" t="s">
        <v>940</v>
      </c>
      <c r="AK222" s="261">
        <v>4820269</v>
      </c>
      <c r="AL222" s="44" t="s">
        <v>407</v>
      </c>
      <c r="AM222" s="44" t="s">
        <v>944</v>
      </c>
      <c r="AN222" s="262">
        <v>253469840</v>
      </c>
      <c r="AO222" s="34"/>
      <c r="AP222" s="34"/>
      <c r="AQ222" s="34"/>
      <c r="AR222" s="34"/>
      <c r="AS222" s="34"/>
      <c r="AT222" s="44" t="s">
        <v>326</v>
      </c>
      <c r="AU222" s="44"/>
      <c r="AV222" s="477" t="str">
        <f t="array" ref="AV222">_xlfn.IFS(
LEFT(Tabelas!$AI222,1)="N","DN",
LEFT(Tabelas!$AI222,1)="C","DC",
LEFT(Tabelas!$AI222,1)="L","DL",
LEFT(Tabelas!$AI222,1)="A","DA",
LEFT(Tabelas!$AI222,1)="G","DG")</f>
        <v>DN</v>
      </c>
      <c r="AW222" s="34"/>
      <c r="AX222" s="34"/>
      <c r="AY222" s="34"/>
      <c r="AZ222" s="34"/>
      <c r="BA222" s="34"/>
      <c r="BB222" s="34"/>
      <c r="BC222" s="34"/>
      <c r="BD222" s="44">
        <v>30917</v>
      </c>
      <c r="BE222" s="34" t="s">
        <v>2450</v>
      </c>
      <c r="BF222" s="43" t="s">
        <v>1223</v>
      </c>
      <c r="BG222" s="34" t="s">
        <v>409</v>
      </c>
      <c r="BH222" s="34" t="s">
        <v>270</v>
      </c>
      <c r="BI222" s="34" t="s">
        <v>2450</v>
      </c>
      <c r="BJ222" s="44" t="s">
        <v>320</v>
      </c>
      <c r="BK222" s="44" t="s">
        <v>6045</v>
      </c>
      <c r="BL222" s="34"/>
      <c r="BM222" s="34"/>
      <c r="BN222" s="34"/>
      <c r="BO222" s="20"/>
      <c r="BP222" s="20"/>
      <c r="BQ222" s="20"/>
      <c r="BR222" s="20"/>
      <c r="BS222" s="27"/>
      <c r="BT222" s="20"/>
      <c r="BU222" s="20"/>
      <c r="BV222" s="20"/>
      <c r="BW222" s="20"/>
      <c r="BX222" s="20"/>
      <c r="BY222" s="20"/>
      <c r="BZ222" s="20"/>
      <c r="CA222" s="20"/>
      <c r="CB222" s="20"/>
      <c r="CC222" s="27"/>
      <c r="CD222" s="20"/>
      <c r="CE222" s="20"/>
      <c r="CF222" s="28"/>
      <c r="CG222" s="28"/>
      <c r="CH222" s="28"/>
      <c r="CI222" s="28"/>
      <c r="CJ222" s="28"/>
      <c r="CK222" s="28"/>
      <c r="CL222" s="28"/>
      <c r="CM222" s="28"/>
      <c r="CN222" s="28"/>
      <c r="CO222" s="28"/>
      <c r="CP222" s="28"/>
      <c r="CQ222" s="28"/>
      <c r="CR222" s="28"/>
      <c r="CS222" s="28"/>
      <c r="CT222" s="28"/>
      <c r="CU222" s="28"/>
      <c r="CV222" s="28"/>
      <c r="CW222" s="28"/>
      <c r="CX222" s="20"/>
      <c r="CY222" s="519" t="s">
        <v>6246</v>
      </c>
      <c r="CZ222" s="520" t="s">
        <v>6247</v>
      </c>
      <c r="DA222" s="595" t="str">
        <f t="shared" si="12"/>
        <v>21201 - FABRICAÇÃO DE MEDICAMENTOS</v>
      </c>
      <c r="EN222" s="571">
        <v>7960</v>
      </c>
      <c r="EO222" s="560" t="s">
        <v>6248</v>
      </c>
      <c r="EP222" s="560" t="s">
        <v>350</v>
      </c>
      <c r="EQ222" s="580">
        <v>228</v>
      </c>
      <c r="ER222" s="560" t="s">
        <v>4603</v>
      </c>
      <c r="ES222" s="567" t="s">
        <v>6249</v>
      </c>
      <c r="EW222" s="90" t="s">
        <v>288</v>
      </c>
      <c r="EX222" s="82" t="s">
        <v>6250</v>
      </c>
      <c r="EY222" s="80"/>
      <c r="EZ222" s="82"/>
      <c r="FA222" s="85" t="s">
        <v>409</v>
      </c>
    </row>
    <row r="223" spans="11:157">
      <c r="K223" s="236" t="s">
        <v>6251</v>
      </c>
      <c r="P223" s="488">
        <f t="shared" si="10"/>
        <v>45642</v>
      </c>
      <c r="Q223" s="481">
        <f t="shared" si="11"/>
        <v>51</v>
      </c>
      <c r="R223" s="489">
        <v>44001</v>
      </c>
      <c r="S223" s="501"/>
      <c r="T223" s="497"/>
      <c r="U223" s="498"/>
      <c r="V223" s="43">
        <v>103</v>
      </c>
      <c r="W223" s="34" t="s">
        <v>938</v>
      </c>
      <c r="X223" s="44">
        <v>30900</v>
      </c>
      <c r="Y223" s="34" t="s">
        <v>688</v>
      </c>
      <c r="Z223" s="43" t="s">
        <v>1223</v>
      </c>
      <c r="AA223" s="34" t="s">
        <v>409</v>
      </c>
      <c r="AB223" s="34" t="s">
        <v>270</v>
      </c>
      <c r="AC223" s="34" t="s">
        <v>2614</v>
      </c>
      <c r="AD223" s="44" t="s">
        <v>320</v>
      </c>
      <c r="AE223" s="44" t="s">
        <v>6045</v>
      </c>
      <c r="AF223" s="43">
        <v>103</v>
      </c>
      <c r="AG223" s="34" t="s">
        <v>938</v>
      </c>
      <c r="AH223" s="34" t="s">
        <v>937</v>
      </c>
      <c r="AI223" s="43" t="s">
        <v>939</v>
      </c>
      <c r="AJ223" s="44" t="s">
        <v>940</v>
      </c>
      <c r="AK223" s="261">
        <v>4820269</v>
      </c>
      <c r="AL223" s="44" t="s">
        <v>407</v>
      </c>
      <c r="AM223" s="44" t="s">
        <v>944</v>
      </c>
      <c r="AN223" s="262">
        <v>253469840</v>
      </c>
      <c r="AO223" s="34"/>
      <c r="AP223" s="34"/>
      <c r="AQ223" s="34"/>
      <c r="AR223" s="34"/>
      <c r="AS223" s="34"/>
      <c r="AT223" s="44" t="s">
        <v>326</v>
      </c>
      <c r="AU223" s="44"/>
      <c r="AV223" s="477" t="str">
        <f t="array" ref="AV223">_xlfn.IFS(
LEFT(Tabelas!$AI223,1)="N","DN",
LEFT(Tabelas!$AI223,1)="C","DC",
LEFT(Tabelas!$AI223,1)="L","DL",
LEFT(Tabelas!$AI223,1)="A","DA",
LEFT(Tabelas!$AI223,1)="G","DG")</f>
        <v>DN</v>
      </c>
      <c r="AW223" s="34"/>
      <c r="AX223" s="34"/>
      <c r="AY223" s="34"/>
      <c r="AZ223" s="34"/>
      <c r="BA223" s="34"/>
      <c r="BB223" s="34"/>
      <c r="BC223" s="34"/>
      <c r="BD223" s="44">
        <v>30900</v>
      </c>
      <c r="BE223" s="34" t="s">
        <v>688</v>
      </c>
      <c r="BF223" s="43" t="s">
        <v>1223</v>
      </c>
      <c r="BG223" s="34" t="s">
        <v>409</v>
      </c>
      <c r="BH223" s="34" t="s">
        <v>270</v>
      </c>
      <c r="BI223" s="34" t="s">
        <v>2614</v>
      </c>
      <c r="BJ223" s="44" t="s">
        <v>320</v>
      </c>
      <c r="BK223" s="44" t="s">
        <v>6045</v>
      </c>
      <c r="BL223" s="34"/>
      <c r="BM223" s="34"/>
      <c r="BN223" s="34"/>
      <c r="BO223" s="20"/>
      <c r="BP223" s="20"/>
      <c r="BQ223" s="20"/>
      <c r="BR223" s="20"/>
      <c r="BS223" s="27"/>
      <c r="BT223" s="20"/>
      <c r="BU223" s="20"/>
      <c r="BV223" s="20"/>
      <c r="BW223" s="20"/>
      <c r="BX223" s="20"/>
      <c r="BY223" s="20"/>
      <c r="BZ223" s="20"/>
      <c r="CA223" s="20"/>
      <c r="CB223" s="20"/>
      <c r="CC223" s="27"/>
      <c r="CD223" s="20"/>
      <c r="CE223" s="20"/>
      <c r="CF223" s="28"/>
      <c r="CG223" s="28"/>
      <c r="CH223" s="28"/>
      <c r="CI223" s="28"/>
      <c r="CJ223" s="28"/>
      <c r="CK223" s="28"/>
      <c r="CL223" s="28"/>
      <c r="CM223" s="28"/>
      <c r="CN223" s="28"/>
      <c r="CO223" s="28"/>
      <c r="CP223" s="28"/>
      <c r="CQ223" s="28"/>
      <c r="CR223" s="28"/>
      <c r="CS223" s="28"/>
      <c r="CT223" s="28"/>
      <c r="CU223" s="28"/>
      <c r="CV223" s="28"/>
      <c r="CW223" s="28"/>
      <c r="CX223" s="20"/>
      <c r="CY223" s="519" t="s">
        <v>6252</v>
      </c>
      <c r="CZ223" s="520" t="s">
        <v>6253</v>
      </c>
      <c r="DA223" s="595" t="str">
        <f t="shared" si="12"/>
        <v>21202 - FABRICAÇÃO DE OUTRAS PREPARAÇÕES E DE ARTIGOS FARMACÊUTICOS</v>
      </c>
      <c r="EN223" s="572">
        <v>7978</v>
      </c>
      <c r="EO223" s="561" t="s">
        <v>6254</v>
      </c>
      <c r="EP223" s="561" t="s">
        <v>947</v>
      </c>
      <c r="EQ223" s="576">
        <v>453</v>
      </c>
      <c r="ER223" s="561" t="s">
        <v>3912</v>
      </c>
      <c r="ES223" s="568" t="s">
        <v>6255</v>
      </c>
      <c r="EW223" s="90" t="s">
        <v>544</v>
      </c>
      <c r="EX223" s="82" t="s">
        <v>6256</v>
      </c>
      <c r="EY223" s="80"/>
      <c r="EZ223" s="82"/>
      <c r="FA223" s="85" t="s">
        <v>538</v>
      </c>
    </row>
    <row r="224" spans="11:157">
      <c r="K224" s="236" t="s">
        <v>6257</v>
      </c>
      <c r="P224" s="488">
        <f t="shared" ref="P224:P287" si="13">P223+7</f>
        <v>45649</v>
      </c>
      <c r="Q224" s="481">
        <f t="shared" si="11"/>
        <v>52</v>
      </c>
      <c r="R224" s="489">
        <v>44002</v>
      </c>
      <c r="S224" s="501"/>
      <c r="T224" s="497"/>
      <c r="U224" s="498"/>
      <c r="V224" s="43">
        <v>103</v>
      </c>
      <c r="W224" s="34" t="s">
        <v>938</v>
      </c>
      <c r="X224" s="44">
        <v>30919</v>
      </c>
      <c r="Y224" s="34" t="s">
        <v>2614</v>
      </c>
      <c r="Z224" s="43" t="s">
        <v>1223</v>
      </c>
      <c r="AA224" s="34" t="s">
        <v>409</v>
      </c>
      <c r="AB224" s="34" t="s">
        <v>270</v>
      </c>
      <c r="AC224" s="34" t="s">
        <v>2614</v>
      </c>
      <c r="AD224" s="44" t="s">
        <v>320</v>
      </c>
      <c r="AE224" s="44" t="s">
        <v>6045</v>
      </c>
      <c r="AF224" s="43">
        <v>103</v>
      </c>
      <c r="AG224" s="34" t="s">
        <v>938</v>
      </c>
      <c r="AH224" s="34" t="s">
        <v>937</v>
      </c>
      <c r="AI224" s="43" t="s">
        <v>939</v>
      </c>
      <c r="AJ224" s="44" t="s">
        <v>940</v>
      </c>
      <c r="AK224" s="261">
        <v>4820269</v>
      </c>
      <c r="AL224" s="44" t="s">
        <v>407</v>
      </c>
      <c r="AM224" s="44" t="s">
        <v>944</v>
      </c>
      <c r="AN224" s="262">
        <v>253469840</v>
      </c>
      <c r="AO224" s="34"/>
      <c r="AP224" s="34"/>
      <c r="AQ224" s="34"/>
      <c r="AR224" s="34"/>
      <c r="AS224" s="34"/>
      <c r="AT224" s="44" t="s">
        <v>326</v>
      </c>
      <c r="AU224" s="44"/>
      <c r="AV224" s="477" t="str">
        <f t="array" ref="AV224">_xlfn.IFS(
LEFT(Tabelas!$AI224,1)="N","DN",
LEFT(Tabelas!$AI224,1)="C","DC",
LEFT(Tabelas!$AI224,1)="L","DL",
LEFT(Tabelas!$AI224,1)="A","DA",
LEFT(Tabelas!$AI224,1)="G","DG")</f>
        <v>DN</v>
      </c>
      <c r="AW224" s="34"/>
      <c r="AX224" s="34"/>
      <c r="AY224" s="34"/>
      <c r="AZ224" s="34"/>
      <c r="BA224" s="34"/>
      <c r="BB224" s="34"/>
      <c r="BC224" s="34"/>
      <c r="BD224" s="44">
        <v>30919</v>
      </c>
      <c r="BE224" s="34" t="s">
        <v>2614</v>
      </c>
      <c r="BF224" s="43" t="s">
        <v>1223</v>
      </c>
      <c r="BG224" s="34" t="s">
        <v>409</v>
      </c>
      <c r="BH224" s="34" t="s">
        <v>270</v>
      </c>
      <c r="BI224" s="34" t="s">
        <v>2614</v>
      </c>
      <c r="BJ224" s="44" t="s">
        <v>320</v>
      </c>
      <c r="BK224" s="44" t="s">
        <v>6045</v>
      </c>
      <c r="BL224" s="34"/>
      <c r="BM224" s="34"/>
      <c r="BN224" s="34"/>
      <c r="BO224" s="20"/>
      <c r="BP224" s="20"/>
      <c r="BQ224" s="20"/>
      <c r="BR224" s="20"/>
      <c r="BS224" s="27"/>
      <c r="BT224" s="20"/>
      <c r="BU224" s="20"/>
      <c r="BV224" s="20"/>
      <c r="BW224" s="20"/>
      <c r="BX224" s="20"/>
      <c r="BY224" s="20"/>
      <c r="BZ224" s="20"/>
      <c r="CA224" s="20"/>
      <c r="CB224" s="20"/>
      <c r="CC224" s="27"/>
      <c r="CD224" s="20"/>
      <c r="CE224" s="20"/>
      <c r="CF224" s="28"/>
      <c r="CG224" s="28"/>
      <c r="CH224" s="28"/>
      <c r="CI224" s="28"/>
      <c r="CJ224" s="28"/>
      <c r="CK224" s="28"/>
      <c r="CL224" s="28"/>
      <c r="CM224" s="28"/>
      <c r="CN224" s="28"/>
      <c r="CO224" s="28"/>
      <c r="CP224" s="28"/>
      <c r="CQ224" s="28"/>
      <c r="CR224" s="28"/>
      <c r="CS224" s="28"/>
      <c r="CT224" s="28"/>
      <c r="CU224" s="28"/>
      <c r="CV224" s="28"/>
      <c r="CW224" s="28"/>
      <c r="CX224" s="20"/>
      <c r="CY224" s="519" t="s">
        <v>6258</v>
      </c>
      <c r="CZ224" s="520" t="s">
        <v>6259</v>
      </c>
      <c r="DA224" s="595" t="str">
        <f t="shared" si="12"/>
        <v>22111 - FABRICAÇÃO DE PNEUS E CÂMARAS DE AR</v>
      </c>
      <c r="EN224" s="571">
        <v>7994</v>
      </c>
      <c r="EO224" s="560" t="s">
        <v>6260</v>
      </c>
      <c r="EP224" s="560" t="s">
        <v>289</v>
      </c>
      <c r="EQ224" s="580">
        <v>338</v>
      </c>
      <c r="ER224" s="560" t="s">
        <v>2428</v>
      </c>
      <c r="ES224" s="567" t="s">
        <v>6261</v>
      </c>
      <c r="EW224" s="90" t="s">
        <v>545</v>
      </c>
      <c r="EX224" s="82" t="s">
        <v>6262</v>
      </c>
      <c r="EY224" s="80"/>
      <c r="EZ224" s="82"/>
      <c r="FA224" s="85" t="s">
        <v>431</v>
      </c>
    </row>
    <row r="225" spans="11:157">
      <c r="K225" s="236" t="s">
        <v>6263</v>
      </c>
      <c r="P225" s="488">
        <f t="shared" si="13"/>
        <v>45656</v>
      </c>
      <c r="Q225" s="481">
        <f t="shared" si="11"/>
        <v>1</v>
      </c>
      <c r="R225" s="489">
        <v>44003</v>
      </c>
      <c r="S225" s="501"/>
      <c r="T225" s="497"/>
      <c r="U225" s="498"/>
      <c r="V225" s="43">
        <v>103</v>
      </c>
      <c r="W225" s="34" t="s">
        <v>938</v>
      </c>
      <c r="X225" s="44">
        <v>30921</v>
      </c>
      <c r="Y225" s="34" t="s">
        <v>2759</v>
      </c>
      <c r="Z225" s="43" t="s">
        <v>1223</v>
      </c>
      <c r="AA225" s="34" t="s">
        <v>409</v>
      </c>
      <c r="AB225" s="34" t="s">
        <v>270</v>
      </c>
      <c r="AC225" s="34" t="s">
        <v>2759</v>
      </c>
      <c r="AD225" s="44" t="s">
        <v>320</v>
      </c>
      <c r="AE225" s="44" t="s">
        <v>6045</v>
      </c>
      <c r="AF225" s="43">
        <v>103</v>
      </c>
      <c r="AG225" s="34" t="s">
        <v>938</v>
      </c>
      <c r="AH225" s="34" t="s">
        <v>937</v>
      </c>
      <c r="AI225" s="43" t="s">
        <v>939</v>
      </c>
      <c r="AJ225" s="44" t="s">
        <v>940</v>
      </c>
      <c r="AK225" s="261">
        <v>4820269</v>
      </c>
      <c r="AL225" s="44" t="s">
        <v>407</v>
      </c>
      <c r="AM225" s="44" t="s">
        <v>944</v>
      </c>
      <c r="AN225" s="262">
        <v>253469840</v>
      </c>
      <c r="AO225" s="34"/>
      <c r="AP225" s="34"/>
      <c r="AQ225" s="34"/>
      <c r="AR225" s="34"/>
      <c r="AS225" s="34"/>
      <c r="AT225" s="44" t="s">
        <v>326</v>
      </c>
      <c r="AU225" s="44"/>
      <c r="AV225" s="477" t="str">
        <f t="array" ref="AV225">_xlfn.IFS(
LEFT(Tabelas!$AI225,1)="N","DN",
LEFT(Tabelas!$AI225,1)="C","DC",
LEFT(Tabelas!$AI225,1)="L","DL",
LEFT(Tabelas!$AI225,1)="A","DA",
LEFT(Tabelas!$AI225,1)="G","DG")</f>
        <v>DN</v>
      </c>
      <c r="AW225" s="34"/>
      <c r="AX225" s="34"/>
      <c r="AY225" s="34"/>
      <c r="AZ225" s="34"/>
      <c r="BA225" s="34"/>
      <c r="BB225" s="34"/>
      <c r="BC225" s="34"/>
      <c r="BD225" s="44">
        <v>30921</v>
      </c>
      <c r="BE225" s="34" t="s">
        <v>2759</v>
      </c>
      <c r="BF225" s="43" t="s">
        <v>1223</v>
      </c>
      <c r="BG225" s="34" t="s">
        <v>409</v>
      </c>
      <c r="BH225" s="34" t="s">
        <v>270</v>
      </c>
      <c r="BI225" s="34" t="s">
        <v>2759</v>
      </c>
      <c r="BJ225" s="44" t="s">
        <v>320</v>
      </c>
      <c r="BK225" s="44" t="s">
        <v>6045</v>
      </c>
      <c r="BL225" s="34"/>
      <c r="BM225" s="34"/>
      <c r="BN225" s="34"/>
      <c r="BO225" s="20"/>
      <c r="BP225" s="20"/>
      <c r="BQ225" s="20"/>
      <c r="BR225" s="20"/>
      <c r="BS225" s="27"/>
      <c r="BT225" s="20"/>
      <c r="BU225" s="20"/>
      <c r="BV225" s="20"/>
      <c r="BW225" s="20"/>
      <c r="BX225" s="20"/>
      <c r="BY225" s="20"/>
      <c r="BZ225" s="20"/>
      <c r="CA225" s="20"/>
      <c r="CB225" s="20"/>
      <c r="CC225" s="27"/>
      <c r="CD225" s="20"/>
      <c r="CE225" s="20"/>
      <c r="CF225" s="28"/>
      <c r="CG225" s="28"/>
      <c r="CH225" s="28"/>
      <c r="CI225" s="28"/>
      <c r="CJ225" s="28"/>
      <c r="CK225" s="28"/>
      <c r="CL225" s="28"/>
      <c r="CM225" s="28"/>
      <c r="CN225" s="28"/>
      <c r="CO225" s="28"/>
      <c r="CP225" s="28"/>
      <c r="CQ225" s="28"/>
      <c r="CR225" s="28"/>
      <c r="CS225" s="28"/>
      <c r="CT225" s="28"/>
      <c r="CU225" s="28"/>
      <c r="CV225" s="28"/>
      <c r="CW225" s="28"/>
      <c r="CX225" s="20"/>
      <c r="CY225" s="519" t="s">
        <v>6264</v>
      </c>
      <c r="CZ225" s="520" t="s">
        <v>6265</v>
      </c>
      <c r="DA225" s="595" t="str">
        <f t="shared" si="12"/>
        <v>22112 - RECONSTRUÇÃO DE PNEUS</v>
      </c>
      <c r="EN225" s="572">
        <v>8001</v>
      </c>
      <c r="EO225" s="561" t="s">
        <v>6266</v>
      </c>
      <c r="EP225" s="561" t="s">
        <v>289</v>
      </c>
      <c r="EQ225" s="576">
        <v>345</v>
      </c>
      <c r="ER225" s="561" t="s">
        <v>645</v>
      </c>
      <c r="ES225" s="568" t="s">
        <v>6267</v>
      </c>
      <c r="EW225" s="90" t="s">
        <v>546</v>
      </c>
      <c r="EX225" s="82" t="s">
        <v>6268</v>
      </c>
      <c r="EY225" s="80"/>
      <c r="EZ225" s="82"/>
      <c r="FA225" s="85" t="s">
        <v>456</v>
      </c>
    </row>
    <row r="226" spans="11:157">
      <c r="K226" s="236" t="s">
        <v>6269</v>
      </c>
      <c r="P226" s="488">
        <f t="shared" si="13"/>
        <v>45663</v>
      </c>
      <c r="Q226" s="481">
        <f t="shared" si="11"/>
        <v>2</v>
      </c>
      <c r="R226" s="489">
        <v>44004</v>
      </c>
      <c r="S226" s="501"/>
      <c r="T226" s="497"/>
      <c r="U226" s="498"/>
      <c r="V226" s="43">
        <v>103</v>
      </c>
      <c r="W226" s="34" t="s">
        <v>938</v>
      </c>
      <c r="X226" s="44">
        <v>30922</v>
      </c>
      <c r="Y226" s="34" t="s">
        <v>2897</v>
      </c>
      <c r="Z226" s="43" t="s">
        <v>1223</v>
      </c>
      <c r="AA226" s="34" t="s">
        <v>409</v>
      </c>
      <c r="AB226" s="34" t="s">
        <v>270</v>
      </c>
      <c r="AC226" s="34" t="s">
        <v>2897</v>
      </c>
      <c r="AD226" s="44" t="s">
        <v>320</v>
      </c>
      <c r="AE226" s="44" t="s">
        <v>6045</v>
      </c>
      <c r="AF226" s="43">
        <v>103</v>
      </c>
      <c r="AG226" s="34" t="s">
        <v>938</v>
      </c>
      <c r="AH226" s="34" t="s">
        <v>937</v>
      </c>
      <c r="AI226" s="43" t="s">
        <v>939</v>
      </c>
      <c r="AJ226" s="44" t="s">
        <v>940</v>
      </c>
      <c r="AK226" s="261">
        <v>4820269</v>
      </c>
      <c r="AL226" s="44" t="s">
        <v>407</v>
      </c>
      <c r="AM226" s="44" t="s">
        <v>944</v>
      </c>
      <c r="AN226" s="262">
        <v>253469840</v>
      </c>
      <c r="AO226" s="34"/>
      <c r="AP226" s="34"/>
      <c r="AQ226" s="34"/>
      <c r="AR226" s="34"/>
      <c r="AS226" s="34"/>
      <c r="AT226" s="44" t="s">
        <v>326</v>
      </c>
      <c r="AU226" s="44"/>
      <c r="AV226" s="477" t="str">
        <f t="array" ref="AV226">_xlfn.IFS(
LEFT(Tabelas!$AI226,1)="N","DN",
LEFT(Tabelas!$AI226,1)="C","DC",
LEFT(Tabelas!$AI226,1)="L","DL",
LEFT(Tabelas!$AI226,1)="A","DA",
LEFT(Tabelas!$AI226,1)="G","DG")</f>
        <v>DN</v>
      </c>
      <c r="AW226" s="34"/>
      <c r="AX226" s="34"/>
      <c r="AY226" s="34"/>
      <c r="AZ226" s="34"/>
      <c r="BA226" s="34"/>
      <c r="BB226" s="34"/>
      <c r="BC226" s="34"/>
      <c r="BD226" s="44">
        <v>30922</v>
      </c>
      <c r="BE226" s="34" t="s">
        <v>2897</v>
      </c>
      <c r="BF226" s="43" t="s">
        <v>1223</v>
      </c>
      <c r="BG226" s="34" t="s">
        <v>409</v>
      </c>
      <c r="BH226" s="34" t="s">
        <v>270</v>
      </c>
      <c r="BI226" s="34" t="s">
        <v>2897</v>
      </c>
      <c r="BJ226" s="44" t="s">
        <v>320</v>
      </c>
      <c r="BK226" s="44" t="s">
        <v>6045</v>
      </c>
      <c r="BL226" s="34"/>
      <c r="BM226" s="34"/>
      <c r="BN226" s="34"/>
      <c r="BO226" s="20"/>
      <c r="BP226" s="20"/>
      <c r="BQ226" s="20"/>
      <c r="BR226" s="20"/>
      <c r="BS226" s="27"/>
      <c r="BT226" s="20"/>
      <c r="BU226" s="20"/>
      <c r="BV226" s="20"/>
      <c r="BW226" s="20"/>
      <c r="BX226" s="20"/>
      <c r="BY226" s="20"/>
      <c r="BZ226" s="20"/>
      <c r="CA226" s="20"/>
      <c r="CB226" s="20"/>
      <c r="CC226" s="27"/>
      <c r="CD226" s="20"/>
      <c r="CE226" s="20"/>
      <c r="CF226" s="28"/>
      <c r="CG226" s="28"/>
      <c r="CH226" s="28"/>
      <c r="CI226" s="28"/>
      <c r="CJ226" s="28"/>
      <c r="CK226" s="28"/>
      <c r="CL226" s="28"/>
      <c r="CM226" s="28"/>
      <c r="CN226" s="28"/>
      <c r="CO226" s="28"/>
      <c r="CP226" s="28"/>
      <c r="CQ226" s="28"/>
      <c r="CR226" s="28"/>
      <c r="CS226" s="28"/>
      <c r="CT226" s="28"/>
      <c r="CU226" s="28"/>
      <c r="CV226" s="28"/>
      <c r="CW226" s="28"/>
      <c r="CX226" s="20"/>
      <c r="CY226" s="519" t="s">
        <v>6270</v>
      </c>
      <c r="CZ226" s="520" t="s">
        <v>6271</v>
      </c>
      <c r="DA226" s="595" t="str">
        <f t="shared" si="12"/>
        <v>22120 - FABRICAÇÃO DE OUTROS PRODUTOS DE BORRACHA</v>
      </c>
      <c r="EN226" s="571">
        <v>8028</v>
      </c>
      <c r="EO226" s="560" t="s">
        <v>6272</v>
      </c>
      <c r="EP226" s="560" t="s">
        <v>350</v>
      </c>
      <c r="EQ226" s="580">
        <v>222</v>
      </c>
      <c r="ER226" s="560" t="s">
        <v>4479</v>
      </c>
      <c r="ES226" s="567" t="s">
        <v>6273</v>
      </c>
      <c r="EW226" s="90" t="s">
        <v>547</v>
      </c>
      <c r="EX226" s="82" t="s">
        <v>6274</v>
      </c>
      <c r="EY226" s="80"/>
      <c r="EZ226" s="82"/>
      <c r="FA226" s="85" t="s">
        <v>457</v>
      </c>
    </row>
    <row r="227" spans="11:157">
      <c r="K227" s="236" t="s">
        <v>6275</v>
      </c>
      <c r="P227" s="488">
        <f t="shared" si="13"/>
        <v>45670</v>
      </c>
      <c r="Q227" s="481">
        <f t="shared" si="11"/>
        <v>3</v>
      </c>
      <c r="R227" s="489">
        <v>44005</v>
      </c>
      <c r="S227" s="501"/>
      <c r="T227" s="497"/>
      <c r="U227" s="498"/>
      <c r="V227" s="43">
        <v>103</v>
      </c>
      <c r="W227" s="34" t="s">
        <v>938</v>
      </c>
      <c r="X227" s="44">
        <v>30923</v>
      </c>
      <c r="Y227" s="34" t="s">
        <v>3039</v>
      </c>
      <c r="Z227" s="43" t="s">
        <v>1223</v>
      </c>
      <c r="AA227" s="34" t="s">
        <v>409</v>
      </c>
      <c r="AB227" s="34" t="s">
        <v>270</v>
      </c>
      <c r="AC227" s="34" t="s">
        <v>3039</v>
      </c>
      <c r="AD227" s="44" t="s">
        <v>320</v>
      </c>
      <c r="AE227" s="44" t="s">
        <v>6045</v>
      </c>
      <c r="AF227" s="43">
        <v>103</v>
      </c>
      <c r="AG227" s="34" t="s">
        <v>938</v>
      </c>
      <c r="AH227" s="34" t="s">
        <v>937</v>
      </c>
      <c r="AI227" s="43" t="s">
        <v>939</v>
      </c>
      <c r="AJ227" s="44" t="s">
        <v>940</v>
      </c>
      <c r="AK227" s="261">
        <v>4820269</v>
      </c>
      <c r="AL227" s="44" t="s">
        <v>407</v>
      </c>
      <c r="AM227" s="44" t="s">
        <v>944</v>
      </c>
      <c r="AN227" s="262">
        <v>253469840</v>
      </c>
      <c r="AO227" s="34"/>
      <c r="AP227" s="34"/>
      <c r="AQ227" s="34"/>
      <c r="AR227" s="34"/>
      <c r="AS227" s="34"/>
      <c r="AT227" s="44" t="s">
        <v>326</v>
      </c>
      <c r="AU227" s="44"/>
      <c r="AV227" s="477" t="str">
        <f t="array" ref="AV227">_xlfn.IFS(
LEFT(Tabelas!$AI227,1)="N","DN",
LEFT(Tabelas!$AI227,1)="C","DC",
LEFT(Tabelas!$AI227,1)="L","DL",
LEFT(Tabelas!$AI227,1)="A","DA",
LEFT(Tabelas!$AI227,1)="G","DG")</f>
        <v>DN</v>
      </c>
      <c r="AW227" s="34"/>
      <c r="AX227" s="34"/>
      <c r="AY227" s="34"/>
      <c r="AZ227" s="34"/>
      <c r="BA227" s="34"/>
      <c r="BB227" s="34"/>
      <c r="BC227" s="34"/>
      <c r="BD227" s="44">
        <v>30923</v>
      </c>
      <c r="BE227" s="34" t="s">
        <v>3039</v>
      </c>
      <c r="BF227" s="43" t="s">
        <v>1223</v>
      </c>
      <c r="BG227" s="34" t="s">
        <v>409</v>
      </c>
      <c r="BH227" s="34" t="s">
        <v>270</v>
      </c>
      <c r="BI227" s="34" t="s">
        <v>3039</v>
      </c>
      <c r="BJ227" s="44" t="s">
        <v>320</v>
      </c>
      <c r="BK227" s="44" t="s">
        <v>6045</v>
      </c>
      <c r="BL227" s="34"/>
      <c r="BM227" s="34"/>
      <c r="BN227" s="34"/>
      <c r="BO227" s="20"/>
      <c r="BP227" s="20"/>
      <c r="BQ227" s="20"/>
      <c r="BR227" s="20"/>
      <c r="BS227" s="27"/>
      <c r="BT227" s="20"/>
      <c r="BU227" s="20"/>
      <c r="BV227" s="20"/>
      <c r="BW227" s="20"/>
      <c r="BX227" s="20"/>
      <c r="BY227" s="20"/>
      <c r="BZ227" s="20"/>
      <c r="CA227" s="20"/>
      <c r="CB227" s="20"/>
      <c r="CC227" s="27"/>
      <c r="CD227" s="20"/>
      <c r="CE227" s="20"/>
      <c r="CF227" s="28"/>
      <c r="CG227" s="28"/>
      <c r="CH227" s="28"/>
      <c r="CI227" s="28"/>
      <c r="CJ227" s="28"/>
      <c r="CK227" s="28"/>
      <c r="CL227" s="28"/>
      <c r="CM227" s="28"/>
      <c r="CN227" s="28"/>
      <c r="CO227" s="28"/>
      <c r="CP227" s="28"/>
      <c r="CQ227" s="28"/>
      <c r="CR227" s="28"/>
      <c r="CS227" s="28"/>
      <c r="CT227" s="28"/>
      <c r="CU227" s="28"/>
      <c r="CV227" s="28"/>
      <c r="CW227" s="28"/>
      <c r="CX227" s="20"/>
      <c r="CY227" s="519" t="s">
        <v>6276</v>
      </c>
      <c r="CZ227" s="520" t="s">
        <v>6277</v>
      </c>
      <c r="DA227" s="595" t="str">
        <f t="shared" si="12"/>
        <v>22210 - FABRICAÇÃO DE CHAPAS, FOLHAS, TUBOS E PERFIS DE PLÁSTICO.</v>
      </c>
      <c r="EN227" s="572">
        <v>8052</v>
      </c>
      <c r="EO227" s="561" t="s">
        <v>6278</v>
      </c>
      <c r="EP227" s="561" t="s">
        <v>289</v>
      </c>
      <c r="EQ227" s="576">
        <v>341</v>
      </c>
      <c r="ER227" s="561" t="s">
        <v>2038</v>
      </c>
      <c r="ES227" s="568" t="s">
        <v>6279</v>
      </c>
      <c r="EW227" s="90" t="s">
        <v>548</v>
      </c>
      <c r="EX227" s="82" t="s">
        <v>6280</v>
      </c>
      <c r="EY227" s="80"/>
      <c r="EZ227" s="82"/>
      <c r="FA227" s="85" t="s">
        <v>604</v>
      </c>
    </row>
    <row r="228" spans="11:157">
      <c r="K228" s="236" t="s">
        <v>6281</v>
      </c>
      <c r="P228" s="488">
        <f t="shared" si="13"/>
        <v>45677</v>
      </c>
      <c r="Q228" s="481">
        <f t="shared" si="11"/>
        <v>4</v>
      </c>
      <c r="R228" s="489">
        <v>44006</v>
      </c>
      <c r="S228" s="501"/>
      <c r="T228" s="497"/>
      <c r="U228" s="498"/>
      <c r="V228" s="43">
        <v>103</v>
      </c>
      <c r="W228" s="34" t="s">
        <v>938</v>
      </c>
      <c r="X228" s="44">
        <v>30924</v>
      </c>
      <c r="Y228" s="34" t="s">
        <v>3157</v>
      </c>
      <c r="Z228" s="43" t="s">
        <v>1223</v>
      </c>
      <c r="AA228" s="34" t="s">
        <v>409</v>
      </c>
      <c r="AB228" s="34" t="s">
        <v>270</v>
      </c>
      <c r="AC228" s="34" t="s">
        <v>3157</v>
      </c>
      <c r="AD228" s="44" t="s">
        <v>320</v>
      </c>
      <c r="AE228" s="44" t="s">
        <v>6045</v>
      </c>
      <c r="AF228" s="43">
        <v>103</v>
      </c>
      <c r="AG228" s="34" t="s">
        <v>938</v>
      </c>
      <c r="AH228" s="34" t="s">
        <v>937</v>
      </c>
      <c r="AI228" s="43" t="s">
        <v>939</v>
      </c>
      <c r="AJ228" s="44" t="s">
        <v>940</v>
      </c>
      <c r="AK228" s="261">
        <v>4820269</v>
      </c>
      <c r="AL228" s="44" t="s">
        <v>407</v>
      </c>
      <c r="AM228" s="44" t="s">
        <v>944</v>
      </c>
      <c r="AN228" s="262">
        <v>253469840</v>
      </c>
      <c r="AO228" s="34"/>
      <c r="AP228" s="34"/>
      <c r="AQ228" s="34"/>
      <c r="AR228" s="34"/>
      <c r="AS228" s="34"/>
      <c r="AT228" s="44" t="s">
        <v>326</v>
      </c>
      <c r="AU228" s="44"/>
      <c r="AV228" s="477" t="str">
        <f t="array" ref="AV228">_xlfn.IFS(
LEFT(Tabelas!$AI228,1)="N","DN",
LEFT(Tabelas!$AI228,1)="C","DC",
LEFT(Tabelas!$AI228,1)="L","DL",
LEFT(Tabelas!$AI228,1)="A","DA",
LEFT(Tabelas!$AI228,1)="G","DG")</f>
        <v>DN</v>
      </c>
      <c r="AW228" s="34"/>
      <c r="AX228" s="34"/>
      <c r="AY228" s="34"/>
      <c r="AZ228" s="34"/>
      <c r="BA228" s="34"/>
      <c r="BB228" s="34"/>
      <c r="BC228" s="34"/>
      <c r="BD228" s="44">
        <v>30924</v>
      </c>
      <c r="BE228" s="34" t="s">
        <v>3157</v>
      </c>
      <c r="BF228" s="43" t="s">
        <v>1223</v>
      </c>
      <c r="BG228" s="34" t="s">
        <v>409</v>
      </c>
      <c r="BH228" s="34" t="s">
        <v>270</v>
      </c>
      <c r="BI228" s="34" t="s">
        <v>3157</v>
      </c>
      <c r="BJ228" s="44" t="s">
        <v>320</v>
      </c>
      <c r="BK228" s="44" t="s">
        <v>6045</v>
      </c>
      <c r="BL228" s="34"/>
      <c r="BM228" s="34"/>
      <c r="BN228" s="34"/>
      <c r="BO228" s="20"/>
      <c r="BP228" s="20"/>
      <c r="BQ228" s="20"/>
      <c r="BR228" s="20"/>
      <c r="BS228" s="27"/>
      <c r="BT228" s="20"/>
      <c r="BU228" s="20"/>
      <c r="BV228" s="20"/>
      <c r="BW228" s="20"/>
      <c r="BX228" s="20"/>
      <c r="BY228" s="20"/>
      <c r="BZ228" s="20"/>
      <c r="CA228" s="20"/>
      <c r="CB228" s="20"/>
      <c r="CC228" s="27"/>
      <c r="CD228" s="20"/>
      <c r="CE228" s="20"/>
      <c r="CF228" s="28"/>
      <c r="CG228" s="28"/>
      <c r="CH228" s="28"/>
      <c r="CI228" s="28"/>
      <c r="CJ228" s="28"/>
      <c r="CK228" s="28"/>
      <c r="CL228" s="28"/>
      <c r="CM228" s="28"/>
      <c r="CN228" s="28"/>
      <c r="CO228" s="28"/>
      <c r="CP228" s="28"/>
      <c r="CQ228" s="28"/>
      <c r="CR228" s="28"/>
      <c r="CS228" s="28"/>
      <c r="CT228" s="28"/>
      <c r="CU228" s="28"/>
      <c r="CV228" s="28"/>
      <c r="CW228" s="28"/>
      <c r="CX228" s="20"/>
      <c r="CY228" s="519" t="s">
        <v>6282</v>
      </c>
      <c r="CZ228" s="520" t="s">
        <v>6283</v>
      </c>
      <c r="DA228" s="595" t="str">
        <f t="shared" si="12"/>
        <v>22220 - FABRICAÇÃO DE EMBALAGENS DE PLÁSTICO.</v>
      </c>
      <c r="EN228" s="572">
        <v>8060</v>
      </c>
      <c r="EO228" s="561" t="s">
        <v>6284</v>
      </c>
      <c r="EP228" s="561" t="s">
        <v>289</v>
      </c>
      <c r="EQ228" s="576">
        <v>332</v>
      </c>
      <c r="ER228" s="561" t="s">
        <v>4896</v>
      </c>
      <c r="ES228" s="568" t="s">
        <v>6285</v>
      </c>
      <c r="EW228" s="90" t="s">
        <v>549</v>
      </c>
      <c r="EX228" s="82" t="s">
        <v>6286</v>
      </c>
      <c r="EY228" s="80"/>
      <c r="EZ228" s="82"/>
      <c r="FA228" s="85" t="s">
        <v>588</v>
      </c>
    </row>
    <row r="229" spans="11:157">
      <c r="K229" s="236" t="s">
        <v>6287</v>
      </c>
      <c r="P229" s="488">
        <f t="shared" si="13"/>
        <v>45684</v>
      </c>
      <c r="Q229" s="481">
        <f t="shared" si="11"/>
        <v>5</v>
      </c>
      <c r="R229" s="489">
        <v>44007</v>
      </c>
      <c r="S229" s="501"/>
      <c r="T229" s="497"/>
      <c r="U229" s="498"/>
      <c r="V229" s="43">
        <v>103</v>
      </c>
      <c r="W229" s="34" t="s">
        <v>938</v>
      </c>
      <c r="X229" s="44">
        <v>30925</v>
      </c>
      <c r="Y229" s="34" t="s">
        <v>3275</v>
      </c>
      <c r="Z229" s="43" t="s">
        <v>1223</v>
      </c>
      <c r="AA229" s="34" t="s">
        <v>409</v>
      </c>
      <c r="AB229" s="34" t="s">
        <v>270</v>
      </c>
      <c r="AC229" s="34" t="s">
        <v>3275</v>
      </c>
      <c r="AD229" s="44" t="s">
        <v>320</v>
      </c>
      <c r="AE229" s="44" t="s">
        <v>6045</v>
      </c>
      <c r="AF229" s="43">
        <v>103</v>
      </c>
      <c r="AG229" s="34" t="s">
        <v>938</v>
      </c>
      <c r="AH229" s="34" t="s">
        <v>937</v>
      </c>
      <c r="AI229" s="43" t="s">
        <v>939</v>
      </c>
      <c r="AJ229" s="44" t="s">
        <v>940</v>
      </c>
      <c r="AK229" s="261">
        <v>4820269</v>
      </c>
      <c r="AL229" s="44" t="s">
        <v>407</v>
      </c>
      <c r="AM229" s="44" t="s">
        <v>944</v>
      </c>
      <c r="AN229" s="262">
        <v>253469840</v>
      </c>
      <c r="AO229" s="34"/>
      <c r="AP229" s="34"/>
      <c r="AQ229" s="34"/>
      <c r="AR229" s="34"/>
      <c r="AS229" s="34"/>
      <c r="AT229" s="44" t="s">
        <v>326</v>
      </c>
      <c r="AU229" s="44"/>
      <c r="AV229" s="477" t="str">
        <f t="array" ref="AV229">_xlfn.IFS(
LEFT(Tabelas!$AI229,1)="N","DN",
LEFT(Tabelas!$AI229,1)="C","DC",
LEFT(Tabelas!$AI229,1)="L","DL",
LEFT(Tabelas!$AI229,1)="A","DA",
LEFT(Tabelas!$AI229,1)="G","DG")</f>
        <v>DN</v>
      </c>
      <c r="AW229" s="34"/>
      <c r="AX229" s="34"/>
      <c r="AY229" s="34"/>
      <c r="AZ229" s="34"/>
      <c r="BA229" s="34"/>
      <c r="BB229" s="34"/>
      <c r="BC229" s="34"/>
      <c r="BD229" s="44">
        <v>30925</v>
      </c>
      <c r="BE229" s="34" t="s">
        <v>3275</v>
      </c>
      <c r="BF229" s="43" t="s">
        <v>1223</v>
      </c>
      <c r="BG229" s="34" t="s">
        <v>409</v>
      </c>
      <c r="BH229" s="34" t="s">
        <v>270</v>
      </c>
      <c r="BI229" s="34" t="s">
        <v>3275</v>
      </c>
      <c r="BJ229" s="44" t="s">
        <v>320</v>
      </c>
      <c r="BK229" s="44" t="s">
        <v>6045</v>
      </c>
      <c r="BL229" s="34"/>
      <c r="BM229" s="34"/>
      <c r="BN229" s="34"/>
      <c r="BO229" s="20"/>
      <c r="BP229" s="20"/>
      <c r="BQ229" s="20"/>
      <c r="BR229" s="20"/>
      <c r="BS229" s="27"/>
      <c r="BT229" s="20"/>
      <c r="BU229" s="20"/>
      <c r="BV229" s="20"/>
      <c r="BW229" s="20"/>
      <c r="BX229" s="20"/>
      <c r="BY229" s="20"/>
      <c r="BZ229" s="20"/>
      <c r="CA229" s="20"/>
      <c r="CB229" s="20"/>
      <c r="CC229" s="27"/>
      <c r="CD229" s="20"/>
      <c r="CE229" s="20"/>
      <c r="CF229" s="28"/>
      <c r="CG229" s="28"/>
      <c r="CH229" s="28"/>
      <c r="CI229" s="28"/>
      <c r="CJ229" s="28"/>
      <c r="CK229" s="28"/>
      <c r="CL229" s="28"/>
      <c r="CM229" s="28"/>
      <c r="CN229" s="28"/>
      <c r="CO229" s="28"/>
      <c r="CP229" s="28"/>
      <c r="CQ229" s="28"/>
      <c r="CR229" s="28"/>
      <c r="CS229" s="28"/>
      <c r="CT229" s="28"/>
      <c r="CU229" s="28"/>
      <c r="CV229" s="28"/>
      <c r="CW229" s="28"/>
      <c r="CX229" s="20"/>
      <c r="CY229" s="519" t="s">
        <v>6288</v>
      </c>
      <c r="CZ229" s="520" t="s">
        <v>6289</v>
      </c>
      <c r="DA229" s="595" t="str">
        <f t="shared" si="12"/>
        <v>22230 - FABRICAÇÃO DE PORTAS E JANELAS DE PLÁSTICO.</v>
      </c>
      <c r="EN229" s="572">
        <v>8079</v>
      </c>
      <c r="EO229" s="561" t="s">
        <v>6290</v>
      </c>
      <c r="EP229" s="561" t="s">
        <v>289</v>
      </c>
      <c r="EQ229" s="576">
        <v>379</v>
      </c>
      <c r="ER229" s="561" t="s">
        <v>2245</v>
      </c>
      <c r="ES229" s="568" t="s">
        <v>6291</v>
      </c>
      <c r="EW229" s="90" t="s">
        <v>550</v>
      </c>
      <c r="EX229" s="82" t="s">
        <v>6292</v>
      </c>
      <c r="EY229" s="80"/>
      <c r="EZ229" s="82"/>
      <c r="FA229" s="85" t="s">
        <v>557</v>
      </c>
    </row>
    <row r="230" spans="11:157">
      <c r="K230" s="236" t="s">
        <v>6293</v>
      </c>
      <c r="P230" s="488">
        <f t="shared" si="13"/>
        <v>45691</v>
      </c>
      <c r="Q230" s="481">
        <f t="shared" si="11"/>
        <v>6</v>
      </c>
      <c r="R230" s="489">
        <v>44008</v>
      </c>
      <c r="S230" s="501"/>
      <c r="T230" s="497"/>
      <c r="U230" s="498"/>
      <c r="V230" s="43">
        <v>103</v>
      </c>
      <c r="W230" s="34" t="s">
        <v>938</v>
      </c>
      <c r="X230" s="44">
        <v>30926</v>
      </c>
      <c r="Y230" s="34" t="s">
        <v>3371</v>
      </c>
      <c r="Z230" s="43" t="s">
        <v>1223</v>
      </c>
      <c r="AA230" s="34" t="s">
        <v>409</v>
      </c>
      <c r="AB230" s="34" t="s">
        <v>270</v>
      </c>
      <c r="AC230" s="34" t="s">
        <v>3371</v>
      </c>
      <c r="AD230" s="44" t="s">
        <v>320</v>
      </c>
      <c r="AE230" s="44" t="s">
        <v>6045</v>
      </c>
      <c r="AF230" s="43">
        <v>103</v>
      </c>
      <c r="AG230" s="34" t="s">
        <v>938</v>
      </c>
      <c r="AH230" s="34" t="s">
        <v>937</v>
      </c>
      <c r="AI230" s="43" t="s">
        <v>939</v>
      </c>
      <c r="AJ230" s="44" t="s">
        <v>940</v>
      </c>
      <c r="AK230" s="261">
        <v>4820269</v>
      </c>
      <c r="AL230" s="44" t="s">
        <v>407</v>
      </c>
      <c r="AM230" s="44" t="s">
        <v>944</v>
      </c>
      <c r="AN230" s="262">
        <v>253469840</v>
      </c>
      <c r="AO230" s="34"/>
      <c r="AP230" s="34"/>
      <c r="AQ230" s="34"/>
      <c r="AR230" s="34"/>
      <c r="AS230" s="34"/>
      <c r="AT230" s="44" t="s">
        <v>326</v>
      </c>
      <c r="AU230" s="44"/>
      <c r="AV230" s="477" t="str">
        <f t="array" ref="AV230">_xlfn.IFS(
LEFT(Tabelas!$AI230,1)="N","DN",
LEFT(Tabelas!$AI230,1)="C","DC",
LEFT(Tabelas!$AI230,1)="L","DL",
LEFT(Tabelas!$AI230,1)="A","DA",
LEFT(Tabelas!$AI230,1)="G","DG")</f>
        <v>DN</v>
      </c>
      <c r="AW230" s="34"/>
      <c r="AX230" s="34"/>
      <c r="AY230" s="34"/>
      <c r="AZ230" s="34"/>
      <c r="BA230" s="34"/>
      <c r="BB230" s="34"/>
      <c r="BC230" s="34"/>
      <c r="BD230" s="44">
        <v>30926</v>
      </c>
      <c r="BE230" s="34" t="s">
        <v>3371</v>
      </c>
      <c r="BF230" s="43" t="s">
        <v>1223</v>
      </c>
      <c r="BG230" s="34" t="s">
        <v>409</v>
      </c>
      <c r="BH230" s="34" t="s">
        <v>270</v>
      </c>
      <c r="BI230" s="34" t="s">
        <v>3371</v>
      </c>
      <c r="BJ230" s="44" t="s">
        <v>320</v>
      </c>
      <c r="BK230" s="44" t="s">
        <v>6045</v>
      </c>
      <c r="BL230" s="34"/>
      <c r="BM230" s="34"/>
      <c r="BN230" s="34"/>
      <c r="BO230" s="20"/>
      <c r="BP230" s="20"/>
      <c r="BQ230" s="20"/>
      <c r="BR230" s="20"/>
      <c r="BS230" s="27"/>
      <c r="BT230" s="20"/>
      <c r="BU230" s="20"/>
      <c r="BV230" s="20"/>
      <c r="BW230" s="20"/>
      <c r="BX230" s="20"/>
      <c r="BY230" s="20"/>
      <c r="BZ230" s="20"/>
      <c r="CA230" s="20"/>
      <c r="CB230" s="20"/>
      <c r="CC230" s="27"/>
      <c r="CD230" s="20"/>
      <c r="CE230" s="20"/>
      <c r="CF230" s="28"/>
      <c r="CG230" s="28"/>
      <c r="CH230" s="28"/>
      <c r="CI230" s="28"/>
      <c r="CJ230" s="28"/>
      <c r="CK230" s="28"/>
      <c r="CL230" s="28"/>
      <c r="CM230" s="28"/>
      <c r="CN230" s="28"/>
      <c r="CO230" s="28"/>
      <c r="CP230" s="28"/>
      <c r="CQ230" s="28"/>
      <c r="CR230" s="28"/>
      <c r="CS230" s="28"/>
      <c r="CT230" s="28"/>
      <c r="CU230" s="28"/>
      <c r="CV230" s="28"/>
      <c r="CW230" s="28"/>
      <c r="CX230" s="20"/>
      <c r="CY230" s="519" t="s">
        <v>6294</v>
      </c>
      <c r="CZ230" s="520" t="s">
        <v>6295</v>
      </c>
      <c r="DA230" s="595" t="str">
        <f t="shared" si="12"/>
        <v>22240 - FABRICAÇÃO DE ARTIGOS DE PLÁSTICO PARA A CONSTRUÇÃO.</v>
      </c>
      <c r="EN230" s="571">
        <v>8095</v>
      </c>
      <c r="EO230" s="560" t="s">
        <v>6296</v>
      </c>
      <c r="EP230" s="560" t="s">
        <v>289</v>
      </c>
      <c r="EQ230" s="580">
        <v>344</v>
      </c>
      <c r="ER230" s="560" t="s">
        <v>5026</v>
      </c>
      <c r="ES230" s="567" t="s">
        <v>6297</v>
      </c>
      <c r="EW230" s="90" t="s">
        <v>551</v>
      </c>
      <c r="EX230" s="82" t="s">
        <v>6298</v>
      </c>
      <c r="EY230" s="80"/>
      <c r="EZ230" s="82"/>
      <c r="FA230" s="85" t="s">
        <v>589</v>
      </c>
    </row>
    <row r="231" spans="11:157">
      <c r="K231" s="236" t="s">
        <v>6299</v>
      </c>
      <c r="P231" s="488">
        <f t="shared" si="13"/>
        <v>45698</v>
      </c>
      <c r="Q231" s="481">
        <f t="shared" si="11"/>
        <v>7</v>
      </c>
      <c r="R231" s="489">
        <v>44009</v>
      </c>
      <c r="S231" s="501"/>
      <c r="T231" s="497"/>
      <c r="U231" s="498"/>
      <c r="V231" s="43">
        <v>103</v>
      </c>
      <c r="W231" s="34" t="s">
        <v>938</v>
      </c>
      <c r="X231" s="44">
        <v>30927</v>
      </c>
      <c r="Y231" s="34" t="s">
        <v>3459</v>
      </c>
      <c r="Z231" s="43" t="s">
        <v>1223</v>
      </c>
      <c r="AA231" s="34" t="s">
        <v>409</v>
      </c>
      <c r="AB231" s="34" t="s">
        <v>270</v>
      </c>
      <c r="AC231" s="34" t="s">
        <v>3459</v>
      </c>
      <c r="AD231" s="44" t="s">
        <v>320</v>
      </c>
      <c r="AE231" s="44" t="s">
        <v>6045</v>
      </c>
      <c r="AF231" s="43">
        <v>103</v>
      </c>
      <c r="AG231" s="34" t="s">
        <v>938</v>
      </c>
      <c r="AH231" s="34" t="s">
        <v>937</v>
      </c>
      <c r="AI231" s="43" t="s">
        <v>939</v>
      </c>
      <c r="AJ231" s="44" t="s">
        <v>940</v>
      </c>
      <c r="AK231" s="261">
        <v>4820269</v>
      </c>
      <c r="AL231" s="44" t="s">
        <v>407</v>
      </c>
      <c r="AM231" s="44" t="s">
        <v>944</v>
      </c>
      <c r="AN231" s="262">
        <v>253469840</v>
      </c>
      <c r="AO231" s="34"/>
      <c r="AP231" s="34"/>
      <c r="AQ231" s="34"/>
      <c r="AR231" s="34"/>
      <c r="AS231" s="34"/>
      <c r="AT231" s="44" t="s">
        <v>326</v>
      </c>
      <c r="AU231" s="44"/>
      <c r="AV231" s="477" t="str">
        <f t="array" ref="AV231">_xlfn.IFS(
LEFT(Tabelas!$AI231,1)="N","DN",
LEFT(Tabelas!$AI231,1)="C","DC",
LEFT(Tabelas!$AI231,1)="L","DL",
LEFT(Tabelas!$AI231,1)="A","DA",
LEFT(Tabelas!$AI231,1)="G","DG")</f>
        <v>DN</v>
      </c>
      <c r="AW231" s="34"/>
      <c r="AX231" s="34"/>
      <c r="AY231" s="34"/>
      <c r="AZ231" s="34"/>
      <c r="BA231" s="34"/>
      <c r="BB231" s="34"/>
      <c r="BC231" s="34"/>
      <c r="BD231" s="44">
        <v>30927</v>
      </c>
      <c r="BE231" s="34" t="s">
        <v>3459</v>
      </c>
      <c r="BF231" s="43" t="s">
        <v>1223</v>
      </c>
      <c r="BG231" s="34" t="s">
        <v>409</v>
      </c>
      <c r="BH231" s="34" t="s">
        <v>270</v>
      </c>
      <c r="BI231" s="34" t="s">
        <v>3459</v>
      </c>
      <c r="BJ231" s="44" t="s">
        <v>320</v>
      </c>
      <c r="BK231" s="44" t="s">
        <v>6045</v>
      </c>
      <c r="BL231" s="34"/>
      <c r="BM231" s="34"/>
      <c r="BN231" s="34"/>
      <c r="BO231" s="20"/>
      <c r="BP231" s="20"/>
      <c r="BQ231" s="20"/>
      <c r="BR231" s="20"/>
      <c r="BS231" s="27"/>
      <c r="BT231" s="20"/>
      <c r="BU231" s="20"/>
      <c r="BV231" s="20"/>
      <c r="BW231" s="20"/>
      <c r="BX231" s="20"/>
      <c r="BY231" s="20"/>
      <c r="BZ231" s="20"/>
      <c r="CA231" s="20"/>
      <c r="CB231" s="20"/>
      <c r="CC231" s="27"/>
      <c r="CD231" s="20"/>
      <c r="CE231" s="20"/>
      <c r="CF231" s="28"/>
      <c r="CG231" s="28"/>
      <c r="CH231" s="28"/>
      <c r="CI231" s="28"/>
      <c r="CJ231" s="28"/>
      <c r="CK231" s="28"/>
      <c r="CL231" s="28"/>
      <c r="CM231" s="28"/>
      <c r="CN231" s="28"/>
      <c r="CO231" s="28"/>
      <c r="CP231" s="28"/>
      <c r="CQ231" s="28"/>
      <c r="CR231" s="28"/>
      <c r="CS231" s="28"/>
      <c r="CT231" s="28"/>
      <c r="CU231" s="28"/>
      <c r="CV231" s="28"/>
      <c r="CW231" s="28"/>
      <c r="CX231" s="20"/>
      <c r="CY231" s="519" t="s">
        <v>6300</v>
      </c>
      <c r="CZ231" s="520" t="s">
        <v>6301</v>
      </c>
      <c r="DA231" s="595" t="str">
        <f t="shared" si="12"/>
        <v>22250 - PROCESSAMENTO E ACABAMENTO DE PRODUTOS DE PLÁSTICO.</v>
      </c>
      <c r="EN231" s="571">
        <v>8109</v>
      </c>
      <c r="EO231" s="560" t="s">
        <v>6302</v>
      </c>
      <c r="EP231" s="560" t="s">
        <v>289</v>
      </c>
      <c r="EQ231" s="580">
        <v>342</v>
      </c>
      <c r="ER231" s="560" t="s">
        <v>5009</v>
      </c>
      <c r="ES231" s="567" t="s">
        <v>6303</v>
      </c>
      <c r="EW231" s="90" t="s">
        <v>552</v>
      </c>
      <c r="EX231" s="82" t="s">
        <v>6304</v>
      </c>
      <c r="EY231" s="80"/>
      <c r="EZ231" s="82"/>
      <c r="FA231" s="85" t="s">
        <v>483</v>
      </c>
    </row>
    <row r="232" spans="11:157">
      <c r="K232" s="236" t="s">
        <v>6305</v>
      </c>
      <c r="P232" s="488">
        <f t="shared" si="13"/>
        <v>45705</v>
      </c>
      <c r="Q232" s="481">
        <f t="shared" si="11"/>
        <v>8</v>
      </c>
      <c r="R232" s="489">
        <v>44010</v>
      </c>
      <c r="S232" s="501"/>
      <c r="T232" s="497"/>
      <c r="U232" s="498"/>
      <c r="V232" s="43">
        <v>103</v>
      </c>
      <c r="W232" s="34" t="s">
        <v>938</v>
      </c>
      <c r="X232" s="44">
        <v>30930</v>
      </c>
      <c r="Y232" s="34" t="s">
        <v>3612</v>
      </c>
      <c r="Z232" s="43" t="s">
        <v>1223</v>
      </c>
      <c r="AA232" s="34" t="s">
        <v>409</v>
      </c>
      <c r="AB232" s="34" t="s">
        <v>270</v>
      </c>
      <c r="AC232" s="34" t="s">
        <v>6306</v>
      </c>
      <c r="AD232" s="44" t="s">
        <v>320</v>
      </c>
      <c r="AE232" s="44" t="s">
        <v>6045</v>
      </c>
      <c r="AF232" s="43">
        <v>103</v>
      </c>
      <c r="AG232" s="34" t="s">
        <v>938</v>
      </c>
      <c r="AH232" s="34" t="s">
        <v>937</v>
      </c>
      <c r="AI232" s="43" t="s">
        <v>939</v>
      </c>
      <c r="AJ232" s="44" t="s">
        <v>940</v>
      </c>
      <c r="AK232" s="261">
        <v>4820269</v>
      </c>
      <c r="AL232" s="44" t="s">
        <v>407</v>
      </c>
      <c r="AM232" s="44" t="s">
        <v>944</v>
      </c>
      <c r="AN232" s="262">
        <v>253469840</v>
      </c>
      <c r="AO232" s="34"/>
      <c r="AP232" s="34"/>
      <c r="AQ232" s="34"/>
      <c r="AR232" s="34"/>
      <c r="AS232" s="34"/>
      <c r="AT232" s="44" t="s">
        <v>326</v>
      </c>
      <c r="AU232" s="44"/>
      <c r="AV232" s="477" t="str">
        <f t="array" ref="AV232">_xlfn.IFS(
LEFT(Tabelas!$AI232,1)="N","DN",
LEFT(Tabelas!$AI232,1)="C","DC",
LEFT(Tabelas!$AI232,1)="L","DL",
LEFT(Tabelas!$AI232,1)="A","DA",
LEFT(Tabelas!$AI232,1)="G","DG")</f>
        <v>DN</v>
      </c>
      <c r="AW232" s="34"/>
      <c r="AX232" s="34"/>
      <c r="AY232" s="34"/>
      <c r="AZ232" s="34"/>
      <c r="BA232" s="34"/>
      <c r="BB232" s="34"/>
      <c r="BC232" s="34"/>
      <c r="BD232" s="44">
        <v>30930</v>
      </c>
      <c r="BE232" s="34" t="s">
        <v>3612</v>
      </c>
      <c r="BF232" s="43" t="s">
        <v>1223</v>
      </c>
      <c r="BG232" s="34" t="s">
        <v>409</v>
      </c>
      <c r="BH232" s="34" t="s">
        <v>270</v>
      </c>
      <c r="BI232" s="34" t="s">
        <v>6306</v>
      </c>
      <c r="BJ232" s="44" t="s">
        <v>320</v>
      </c>
      <c r="BK232" s="44" t="s">
        <v>6045</v>
      </c>
      <c r="BL232" s="34"/>
      <c r="BM232" s="34"/>
      <c r="BN232" s="34"/>
      <c r="BO232" s="20"/>
      <c r="BP232" s="20"/>
      <c r="BQ232" s="20"/>
      <c r="BR232" s="20"/>
      <c r="BS232" s="27"/>
      <c r="BT232" s="20"/>
      <c r="BU232" s="20"/>
      <c r="BV232" s="20"/>
      <c r="BW232" s="20"/>
      <c r="BX232" s="20"/>
      <c r="BY232" s="20"/>
      <c r="BZ232" s="20"/>
      <c r="CA232" s="20"/>
      <c r="CB232" s="20"/>
      <c r="CC232" s="27"/>
      <c r="CD232" s="20"/>
      <c r="CE232" s="20"/>
      <c r="CF232" s="28"/>
      <c r="CG232" s="28"/>
      <c r="CH232" s="28"/>
      <c r="CI232" s="28"/>
      <c r="CJ232" s="28"/>
      <c r="CK232" s="28"/>
      <c r="CL232" s="28"/>
      <c r="CM232" s="28"/>
      <c r="CN232" s="28"/>
      <c r="CO232" s="28"/>
      <c r="CP232" s="28"/>
      <c r="CQ232" s="28"/>
      <c r="CR232" s="28"/>
      <c r="CS232" s="28"/>
      <c r="CT232" s="28"/>
      <c r="CU232" s="28"/>
      <c r="CV232" s="28"/>
      <c r="CW232" s="28"/>
      <c r="CX232" s="20"/>
      <c r="CY232" s="519" t="s">
        <v>6307</v>
      </c>
      <c r="CZ232" s="520" t="s">
        <v>6308</v>
      </c>
      <c r="DA232" s="595" t="str">
        <f t="shared" si="12"/>
        <v>22260 - FABRICAÇÃO DE OUTROS ARTIGOS DE PLÁSTICO.</v>
      </c>
      <c r="EN232" s="571">
        <v>8117</v>
      </c>
      <c r="EO232" s="560" t="s">
        <v>6309</v>
      </c>
      <c r="EP232" s="560" t="s">
        <v>289</v>
      </c>
      <c r="EQ232" s="580">
        <v>333</v>
      </c>
      <c r="ER232" s="560" t="s">
        <v>4908</v>
      </c>
      <c r="ES232" s="567" t="s">
        <v>6310</v>
      </c>
      <c r="EW232" s="90" t="s">
        <v>553</v>
      </c>
      <c r="EX232" s="82" t="s">
        <v>6311</v>
      </c>
      <c r="EY232" s="80"/>
      <c r="EZ232" s="82"/>
      <c r="FA232" s="85" t="s">
        <v>558</v>
      </c>
    </row>
    <row r="233" spans="11:157">
      <c r="K233" s="236" t="s">
        <v>6312</v>
      </c>
      <c r="P233" s="488">
        <f t="shared" si="13"/>
        <v>45712</v>
      </c>
      <c r="Q233" s="481">
        <f t="shared" si="11"/>
        <v>9</v>
      </c>
      <c r="R233" s="489">
        <v>44011</v>
      </c>
      <c r="S233" s="501"/>
      <c r="T233" s="497"/>
      <c r="U233" s="498"/>
      <c r="V233" s="43">
        <v>103</v>
      </c>
      <c r="W233" s="34" t="s">
        <v>938</v>
      </c>
      <c r="X233" s="44">
        <v>30931</v>
      </c>
      <c r="Y233" s="34" t="s">
        <v>3675</v>
      </c>
      <c r="Z233" s="43" t="s">
        <v>1223</v>
      </c>
      <c r="AA233" s="34" t="s">
        <v>409</v>
      </c>
      <c r="AB233" s="34" t="s">
        <v>270</v>
      </c>
      <c r="AC233" s="34" t="s">
        <v>6313</v>
      </c>
      <c r="AD233" s="44" t="s">
        <v>320</v>
      </c>
      <c r="AE233" s="44" t="s">
        <v>6045</v>
      </c>
      <c r="AF233" s="43">
        <v>103</v>
      </c>
      <c r="AG233" s="34" t="s">
        <v>938</v>
      </c>
      <c r="AH233" s="34" t="s">
        <v>937</v>
      </c>
      <c r="AI233" s="43" t="s">
        <v>939</v>
      </c>
      <c r="AJ233" s="44" t="s">
        <v>940</v>
      </c>
      <c r="AK233" s="261">
        <v>4820269</v>
      </c>
      <c r="AL233" s="44" t="s">
        <v>407</v>
      </c>
      <c r="AM233" s="44" t="s">
        <v>944</v>
      </c>
      <c r="AN233" s="262">
        <v>253469840</v>
      </c>
      <c r="AO233" s="34"/>
      <c r="AP233" s="34"/>
      <c r="AQ233" s="34"/>
      <c r="AR233" s="34"/>
      <c r="AS233" s="34"/>
      <c r="AT233" s="44" t="s">
        <v>326</v>
      </c>
      <c r="AU233" s="44"/>
      <c r="AV233" s="477" t="str">
        <f t="array" ref="AV233">_xlfn.IFS(
LEFT(Tabelas!$AI233,1)="N","DN",
LEFT(Tabelas!$AI233,1)="C","DC",
LEFT(Tabelas!$AI233,1)="L","DL",
LEFT(Tabelas!$AI233,1)="A","DA",
LEFT(Tabelas!$AI233,1)="G","DG")</f>
        <v>DN</v>
      </c>
      <c r="AW233" s="34"/>
      <c r="AX233" s="34"/>
      <c r="AY233" s="34"/>
      <c r="AZ233" s="34"/>
      <c r="BA233" s="34"/>
      <c r="BB233" s="34"/>
      <c r="BC233" s="34"/>
      <c r="BD233" s="44">
        <v>30931</v>
      </c>
      <c r="BE233" s="34" t="s">
        <v>3675</v>
      </c>
      <c r="BF233" s="43" t="s">
        <v>1223</v>
      </c>
      <c r="BG233" s="34" t="s">
        <v>409</v>
      </c>
      <c r="BH233" s="34" t="s">
        <v>270</v>
      </c>
      <c r="BI233" s="34" t="s">
        <v>6313</v>
      </c>
      <c r="BJ233" s="44" t="s">
        <v>320</v>
      </c>
      <c r="BK233" s="44" t="s">
        <v>6045</v>
      </c>
      <c r="BL233" s="34"/>
      <c r="BM233" s="34"/>
      <c r="BN233" s="34"/>
      <c r="BO233" s="20"/>
      <c r="BP233" s="20"/>
      <c r="BQ233" s="20"/>
      <c r="BR233" s="20"/>
      <c r="BS233" s="27"/>
      <c r="BT233" s="20"/>
      <c r="BU233" s="20"/>
      <c r="BV233" s="20"/>
      <c r="BW233" s="20"/>
      <c r="BX233" s="20"/>
      <c r="BY233" s="20"/>
      <c r="BZ233" s="20"/>
      <c r="CA233" s="20"/>
      <c r="CB233" s="20"/>
      <c r="CC233" s="27"/>
      <c r="CD233" s="20"/>
      <c r="CE233" s="20"/>
      <c r="CF233" s="28"/>
      <c r="CG233" s="28"/>
      <c r="CH233" s="28"/>
      <c r="CI233" s="28"/>
      <c r="CJ233" s="28"/>
      <c r="CK233" s="28"/>
      <c r="CL233" s="28"/>
      <c r="CM233" s="28"/>
      <c r="CN233" s="28"/>
      <c r="CO233" s="28"/>
      <c r="CP233" s="28"/>
      <c r="CQ233" s="28"/>
      <c r="CR233" s="28"/>
      <c r="CS233" s="28"/>
      <c r="CT233" s="28"/>
      <c r="CU233" s="28"/>
      <c r="CV233" s="28"/>
      <c r="CW233" s="28"/>
      <c r="CX233" s="20"/>
      <c r="CY233" s="519" t="s">
        <v>6314</v>
      </c>
      <c r="CZ233" s="520" t="s">
        <v>6315</v>
      </c>
      <c r="DA233" s="595" t="str">
        <f t="shared" si="12"/>
        <v>23110 - FABRICAÇÃO DE VIDRO PLANO</v>
      </c>
      <c r="EN233" s="572">
        <v>8141</v>
      </c>
      <c r="EO233" s="561" t="s">
        <v>6316</v>
      </c>
      <c r="EP233" s="561" t="s">
        <v>289</v>
      </c>
      <c r="EQ233" s="576">
        <v>376</v>
      </c>
      <c r="ER233" s="561" t="s">
        <v>5105</v>
      </c>
      <c r="ES233" s="568" t="s">
        <v>6317</v>
      </c>
      <c r="EW233" s="90" t="s">
        <v>554</v>
      </c>
      <c r="EX233" s="82" t="s">
        <v>6318</v>
      </c>
      <c r="EY233" s="80"/>
      <c r="EZ233" s="82"/>
      <c r="FA233" s="85" t="s">
        <v>605</v>
      </c>
    </row>
    <row r="234" spans="11:157">
      <c r="K234" s="236" t="s">
        <v>6319</v>
      </c>
      <c r="P234" s="488">
        <f t="shared" si="13"/>
        <v>45719</v>
      </c>
      <c r="Q234" s="481">
        <f t="shared" si="11"/>
        <v>10</v>
      </c>
      <c r="R234" s="489">
        <v>44012</v>
      </c>
      <c r="S234" s="501"/>
      <c r="T234" s="497"/>
      <c r="U234" s="498"/>
      <c r="V234" s="43">
        <v>103</v>
      </c>
      <c r="W234" s="34" t="s">
        <v>938</v>
      </c>
      <c r="X234" s="44">
        <v>30932</v>
      </c>
      <c r="Y234" s="34" t="s">
        <v>3741</v>
      </c>
      <c r="Z234" s="43" t="s">
        <v>1223</v>
      </c>
      <c r="AA234" s="34" t="s">
        <v>409</v>
      </c>
      <c r="AB234" s="34" t="s">
        <v>270</v>
      </c>
      <c r="AC234" s="34" t="s">
        <v>6320</v>
      </c>
      <c r="AD234" s="44" t="s">
        <v>320</v>
      </c>
      <c r="AE234" s="44" t="s">
        <v>6045</v>
      </c>
      <c r="AF234" s="43">
        <v>103</v>
      </c>
      <c r="AG234" s="34" t="s">
        <v>938</v>
      </c>
      <c r="AH234" s="34" t="s">
        <v>937</v>
      </c>
      <c r="AI234" s="43" t="s">
        <v>939</v>
      </c>
      <c r="AJ234" s="44" t="s">
        <v>940</v>
      </c>
      <c r="AK234" s="261">
        <v>4820269</v>
      </c>
      <c r="AL234" s="44" t="s">
        <v>407</v>
      </c>
      <c r="AM234" s="44" t="s">
        <v>944</v>
      </c>
      <c r="AN234" s="262">
        <v>253469840</v>
      </c>
      <c r="AO234" s="34"/>
      <c r="AP234" s="34"/>
      <c r="AQ234" s="34"/>
      <c r="AR234" s="34"/>
      <c r="AS234" s="34"/>
      <c r="AT234" s="44" t="s">
        <v>326</v>
      </c>
      <c r="AU234" s="44"/>
      <c r="AV234" s="477" t="str">
        <f t="array" ref="AV234">_xlfn.IFS(
LEFT(Tabelas!$AI234,1)="N","DN",
LEFT(Tabelas!$AI234,1)="C","DC",
LEFT(Tabelas!$AI234,1)="L","DL",
LEFT(Tabelas!$AI234,1)="A","DA",
LEFT(Tabelas!$AI234,1)="G","DG")</f>
        <v>DN</v>
      </c>
      <c r="AW234" s="34"/>
      <c r="AX234" s="34"/>
      <c r="AY234" s="34"/>
      <c r="AZ234" s="34"/>
      <c r="BA234" s="34"/>
      <c r="BB234" s="34"/>
      <c r="BC234" s="34"/>
      <c r="BD234" s="44">
        <v>30932</v>
      </c>
      <c r="BE234" s="34" t="s">
        <v>3741</v>
      </c>
      <c r="BF234" s="43" t="s">
        <v>1223</v>
      </c>
      <c r="BG234" s="34" t="s">
        <v>409</v>
      </c>
      <c r="BH234" s="34" t="s">
        <v>270</v>
      </c>
      <c r="BI234" s="34" t="s">
        <v>6320</v>
      </c>
      <c r="BJ234" s="44" t="s">
        <v>320</v>
      </c>
      <c r="BK234" s="44" t="s">
        <v>6045</v>
      </c>
      <c r="BL234" s="34"/>
      <c r="BM234" s="34"/>
      <c r="BN234" s="34"/>
      <c r="BO234" s="20"/>
      <c r="BP234" s="20"/>
      <c r="BQ234" s="20"/>
      <c r="BR234" s="20"/>
      <c r="BS234" s="27"/>
      <c r="BT234" s="20"/>
      <c r="BU234" s="20"/>
      <c r="BV234" s="20"/>
      <c r="BW234" s="20"/>
      <c r="BX234" s="20"/>
      <c r="BY234" s="20"/>
      <c r="BZ234" s="20"/>
      <c r="CA234" s="20"/>
      <c r="CB234" s="20"/>
      <c r="CC234" s="27"/>
      <c r="CD234" s="20"/>
      <c r="CE234" s="20"/>
      <c r="CF234" s="28"/>
      <c r="CG234" s="28"/>
      <c r="CH234" s="28"/>
      <c r="CI234" s="28"/>
      <c r="CJ234" s="28"/>
      <c r="CK234" s="28"/>
      <c r="CL234" s="28"/>
      <c r="CM234" s="28"/>
      <c r="CN234" s="28"/>
      <c r="CO234" s="28"/>
      <c r="CP234" s="28"/>
      <c r="CQ234" s="28"/>
      <c r="CR234" s="28"/>
      <c r="CS234" s="28"/>
      <c r="CT234" s="28"/>
      <c r="CU234" s="28"/>
      <c r="CV234" s="28"/>
      <c r="CW234" s="28"/>
      <c r="CX234" s="20"/>
      <c r="CY234" s="519" t="s">
        <v>6321</v>
      </c>
      <c r="CZ234" s="520" t="s">
        <v>6322</v>
      </c>
      <c r="DA234" s="595" t="str">
        <f t="shared" si="12"/>
        <v>23120 - MOLDAGEM E PROCESSAMENTO DE VIDRO PLANO.</v>
      </c>
      <c r="EN234" s="572">
        <v>8184</v>
      </c>
      <c r="EO234" s="561" t="s">
        <v>6323</v>
      </c>
      <c r="EP234" s="561" t="s">
        <v>289</v>
      </c>
      <c r="EQ234" s="576">
        <v>347</v>
      </c>
      <c r="ER234" s="561" t="s">
        <v>5074</v>
      </c>
      <c r="ES234" s="568" t="s">
        <v>6324</v>
      </c>
      <c r="EW234" s="90" t="s">
        <v>555</v>
      </c>
      <c r="EX234" s="82" t="s">
        <v>6325</v>
      </c>
      <c r="EY234" s="80"/>
      <c r="EZ234" s="82"/>
      <c r="FA234" s="85" t="s">
        <v>380</v>
      </c>
    </row>
    <row r="235" spans="11:157">
      <c r="K235" s="236" t="s">
        <v>6326</v>
      </c>
      <c r="P235" s="488">
        <f t="shared" si="13"/>
        <v>45726</v>
      </c>
      <c r="Q235" s="481">
        <f t="shared" si="11"/>
        <v>11</v>
      </c>
      <c r="R235" s="489">
        <v>44013</v>
      </c>
      <c r="S235" s="501"/>
      <c r="T235" s="497"/>
      <c r="U235" s="498"/>
      <c r="V235" s="43">
        <v>103</v>
      </c>
      <c r="W235" s="34" t="s">
        <v>938</v>
      </c>
      <c r="X235" s="44">
        <v>30933</v>
      </c>
      <c r="Y235" s="34" t="s">
        <v>3805</v>
      </c>
      <c r="Z235" s="43" t="s">
        <v>1223</v>
      </c>
      <c r="AA235" s="34" t="s">
        <v>409</v>
      </c>
      <c r="AB235" s="34" t="s">
        <v>270</v>
      </c>
      <c r="AC235" s="34" t="s">
        <v>6327</v>
      </c>
      <c r="AD235" s="44" t="s">
        <v>320</v>
      </c>
      <c r="AE235" s="44" t="s">
        <v>6045</v>
      </c>
      <c r="AF235" s="43">
        <v>103</v>
      </c>
      <c r="AG235" s="34" t="s">
        <v>938</v>
      </c>
      <c r="AH235" s="34" t="s">
        <v>937</v>
      </c>
      <c r="AI235" s="43" t="s">
        <v>939</v>
      </c>
      <c r="AJ235" s="44" t="s">
        <v>940</v>
      </c>
      <c r="AK235" s="261">
        <v>4820269</v>
      </c>
      <c r="AL235" s="44" t="s">
        <v>407</v>
      </c>
      <c r="AM235" s="44" t="s">
        <v>944</v>
      </c>
      <c r="AN235" s="262">
        <v>253469840</v>
      </c>
      <c r="AO235" s="34"/>
      <c r="AP235" s="34"/>
      <c r="AQ235" s="34"/>
      <c r="AR235" s="34"/>
      <c r="AS235" s="34"/>
      <c r="AT235" s="44" t="s">
        <v>326</v>
      </c>
      <c r="AU235" s="44"/>
      <c r="AV235" s="477" t="str">
        <f t="array" ref="AV235">_xlfn.IFS(
LEFT(Tabelas!$AI235,1)="N","DN",
LEFT(Tabelas!$AI235,1)="C","DC",
LEFT(Tabelas!$AI235,1)="L","DL",
LEFT(Tabelas!$AI235,1)="A","DA",
LEFT(Tabelas!$AI235,1)="G","DG")</f>
        <v>DN</v>
      </c>
      <c r="AW235" s="34"/>
      <c r="AX235" s="34"/>
      <c r="AY235" s="34"/>
      <c r="AZ235" s="34"/>
      <c r="BA235" s="34"/>
      <c r="BB235" s="34"/>
      <c r="BC235" s="34"/>
      <c r="BD235" s="44">
        <v>30933</v>
      </c>
      <c r="BE235" s="34" t="s">
        <v>3805</v>
      </c>
      <c r="BF235" s="43" t="s">
        <v>1223</v>
      </c>
      <c r="BG235" s="34" t="s">
        <v>409</v>
      </c>
      <c r="BH235" s="34" t="s">
        <v>270</v>
      </c>
      <c r="BI235" s="34" t="s">
        <v>6327</v>
      </c>
      <c r="BJ235" s="44" t="s">
        <v>320</v>
      </c>
      <c r="BK235" s="44" t="s">
        <v>6045</v>
      </c>
      <c r="BL235" s="34"/>
      <c r="BM235" s="34"/>
      <c r="BN235" s="34"/>
      <c r="BO235" s="20"/>
      <c r="BP235" s="20"/>
      <c r="BQ235" s="20"/>
      <c r="BR235" s="20"/>
      <c r="BS235" s="27"/>
      <c r="BT235" s="20"/>
      <c r="BU235" s="20"/>
      <c r="BV235" s="20"/>
      <c r="BW235" s="20"/>
      <c r="BX235" s="20"/>
      <c r="BY235" s="20"/>
      <c r="BZ235" s="20"/>
      <c r="CA235" s="20"/>
      <c r="CB235" s="20"/>
      <c r="CC235" s="27"/>
      <c r="CD235" s="20"/>
      <c r="CE235" s="20"/>
      <c r="CF235" s="28"/>
      <c r="CG235" s="28"/>
      <c r="CH235" s="28"/>
      <c r="CI235" s="28"/>
      <c r="CJ235" s="28"/>
      <c r="CK235" s="28"/>
      <c r="CL235" s="28"/>
      <c r="CM235" s="28"/>
      <c r="CN235" s="28"/>
      <c r="CO235" s="28"/>
      <c r="CP235" s="28"/>
      <c r="CQ235" s="28"/>
      <c r="CR235" s="28"/>
      <c r="CS235" s="28"/>
      <c r="CT235" s="28"/>
      <c r="CU235" s="28"/>
      <c r="CV235" s="28"/>
      <c r="CW235" s="28"/>
      <c r="CX235" s="20"/>
      <c r="CY235" s="519" t="s">
        <v>6328</v>
      </c>
      <c r="CZ235" s="520" t="s">
        <v>6329</v>
      </c>
      <c r="DA235" s="595" t="str">
        <f t="shared" si="12"/>
        <v>23131 - FABRICAÇÃO DE VIDRO DE EMBALAGEM</v>
      </c>
      <c r="EN235" s="572">
        <v>8265</v>
      </c>
      <c r="EO235" s="561" t="s">
        <v>6330</v>
      </c>
      <c r="EP235" s="561" t="s">
        <v>1519</v>
      </c>
      <c r="EQ235" s="576">
        <v>800</v>
      </c>
      <c r="ER235" s="561" t="s">
        <v>1520</v>
      </c>
      <c r="ES235" s="568" t="s">
        <v>6331</v>
      </c>
      <c r="EW235" s="90" t="s">
        <v>557</v>
      </c>
      <c r="EX235" s="82" t="s">
        <v>6332</v>
      </c>
      <c r="EY235" s="80"/>
      <c r="EZ235" s="82"/>
      <c r="FA235" s="85" t="s">
        <v>590</v>
      </c>
    </row>
    <row r="236" spans="11:157">
      <c r="K236" s="236" t="s">
        <v>6333</v>
      </c>
      <c r="P236" s="488">
        <f t="shared" si="13"/>
        <v>45733</v>
      </c>
      <c r="Q236" s="481">
        <f t="shared" si="11"/>
        <v>12</v>
      </c>
      <c r="R236" s="489">
        <v>44014</v>
      </c>
      <c r="S236" s="501"/>
      <c r="T236" s="497"/>
      <c r="U236" s="498"/>
      <c r="V236" s="43">
        <v>103</v>
      </c>
      <c r="W236" s="34" t="s">
        <v>938</v>
      </c>
      <c r="X236" s="44">
        <v>30934</v>
      </c>
      <c r="Y236" s="34" t="s">
        <v>3867</v>
      </c>
      <c r="Z236" s="43" t="s">
        <v>1223</v>
      </c>
      <c r="AA236" s="34" t="s">
        <v>409</v>
      </c>
      <c r="AB236" s="34" t="s">
        <v>270</v>
      </c>
      <c r="AC236" s="34" t="s">
        <v>6334</v>
      </c>
      <c r="AD236" s="44" t="s">
        <v>320</v>
      </c>
      <c r="AE236" s="44" t="s">
        <v>6045</v>
      </c>
      <c r="AF236" s="43">
        <v>103</v>
      </c>
      <c r="AG236" s="34" t="s">
        <v>938</v>
      </c>
      <c r="AH236" s="34" t="s">
        <v>937</v>
      </c>
      <c r="AI236" s="43" t="s">
        <v>939</v>
      </c>
      <c r="AJ236" s="44" t="s">
        <v>940</v>
      </c>
      <c r="AK236" s="261">
        <v>4820269</v>
      </c>
      <c r="AL236" s="44" t="s">
        <v>407</v>
      </c>
      <c r="AM236" s="44" t="s">
        <v>944</v>
      </c>
      <c r="AN236" s="262">
        <v>253469840</v>
      </c>
      <c r="AO236" s="34"/>
      <c r="AP236" s="34"/>
      <c r="AQ236" s="34"/>
      <c r="AR236" s="34"/>
      <c r="AS236" s="34"/>
      <c r="AT236" s="44" t="s">
        <v>326</v>
      </c>
      <c r="AU236" s="44"/>
      <c r="AV236" s="477" t="str">
        <f t="array" ref="AV236">_xlfn.IFS(
LEFT(Tabelas!$AI236,1)="N","DN",
LEFT(Tabelas!$AI236,1)="C","DC",
LEFT(Tabelas!$AI236,1)="L","DL",
LEFT(Tabelas!$AI236,1)="A","DA",
LEFT(Tabelas!$AI236,1)="G","DG")</f>
        <v>DN</v>
      </c>
      <c r="AW236" s="34"/>
      <c r="AX236" s="34"/>
      <c r="AY236" s="34"/>
      <c r="AZ236" s="34"/>
      <c r="BA236" s="34"/>
      <c r="BB236" s="34"/>
      <c r="BC236" s="34"/>
      <c r="BD236" s="44">
        <v>30934</v>
      </c>
      <c r="BE236" s="34" t="s">
        <v>3867</v>
      </c>
      <c r="BF236" s="43" t="s">
        <v>1223</v>
      </c>
      <c r="BG236" s="34" t="s">
        <v>409</v>
      </c>
      <c r="BH236" s="34" t="s">
        <v>270</v>
      </c>
      <c r="BI236" s="34" t="s">
        <v>6334</v>
      </c>
      <c r="BJ236" s="44" t="s">
        <v>320</v>
      </c>
      <c r="BK236" s="44" t="s">
        <v>6045</v>
      </c>
      <c r="BL236" s="34"/>
      <c r="BM236" s="34"/>
      <c r="BN236" s="34"/>
      <c r="BO236" s="20"/>
      <c r="BP236" s="20"/>
      <c r="BQ236" s="20"/>
      <c r="BR236" s="20"/>
      <c r="BS236" s="27"/>
      <c r="BT236" s="20"/>
      <c r="BU236" s="20"/>
      <c r="BV236" s="20"/>
      <c r="BW236" s="20"/>
      <c r="BX236" s="20"/>
      <c r="BY236" s="20"/>
      <c r="BZ236" s="20"/>
      <c r="CA236" s="20"/>
      <c r="CB236" s="20"/>
      <c r="CC236" s="27"/>
      <c r="CD236" s="20"/>
      <c r="CE236" s="20"/>
      <c r="CF236" s="28"/>
      <c r="CG236" s="28"/>
      <c r="CH236" s="28"/>
      <c r="CI236" s="28"/>
      <c r="CJ236" s="28"/>
      <c r="CK236" s="28"/>
      <c r="CL236" s="28"/>
      <c r="CM236" s="28"/>
      <c r="CN236" s="28"/>
      <c r="CO236" s="28"/>
      <c r="CP236" s="28"/>
      <c r="CQ236" s="28"/>
      <c r="CR236" s="28"/>
      <c r="CS236" s="28"/>
      <c r="CT236" s="28"/>
      <c r="CU236" s="28"/>
      <c r="CV236" s="28"/>
      <c r="CW236" s="28"/>
      <c r="CX236" s="20"/>
      <c r="CY236" s="519" t="s">
        <v>6335</v>
      </c>
      <c r="CZ236" s="520" t="s">
        <v>6336</v>
      </c>
      <c r="DA236" s="595" t="str">
        <f t="shared" si="12"/>
        <v>23132 - CRISTALARIA</v>
      </c>
      <c r="EN236" s="571">
        <v>8320</v>
      </c>
      <c r="EO236" s="560" t="s">
        <v>6337</v>
      </c>
      <c r="EP236" s="560" t="s">
        <v>320</v>
      </c>
      <c r="EQ236" s="580">
        <v>101</v>
      </c>
      <c r="ER236" s="560" t="s">
        <v>316</v>
      </c>
      <c r="ES236" s="567" t="s">
        <v>6338</v>
      </c>
      <c r="EW236" s="90" t="s">
        <v>558</v>
      </c>
      <c r="EX236" s="82" t="s">
        <v>6339</v>
      </c>
      <c r="EY236" s="80"/>
      <c r="EZ236" s="82"/>
      <c r="FA236" s="85" t="s">
        <v>281</v>
      </c>
    </row>
    <row r="237" spans="11:157">
      <c r="K237" s="236" t="s">
        <v>6340</v>
      </c>
      <c r="P237" s="488">
        <f t="shared" si="13"/>
        <v>45740</v>
      </c>
      <c r="Q237" s="481">
        <f t="shared" si="11"/>
        <v>13</v>
      </c>
      <c r="R237" s="489">
        <v>44015</v>
      </c>
      <c r="S237" s="501"/>
      <c r="T237" s="497"/>
      <c r="U237" s="498"/>
      <c r="V237" s="43">
        <v>103</v>
      </c>
      <c r="W237" s="34" t="s">
        <v>938</v>
      </c>
      <c r="X237" s="44">
        <v>30935</v>
      </c>
      <c r="Y237" s="34" t="s">
        <v>3920</v>
      </c>
      <c r="Z237" s="43" t="s">
        <v>1223</v>
      </c>
      <c r="AA237" s="34" t="s">
        <v>409</v>
      </c>
      <c r="AB237" s="34" t="s">
        <v>270</v>
      </c>
      <c r="AC237" s="34" t="s">
        <v>6341</v>
      </c>
      <c r="AD237" s="44" t="s">
        <v>320</v>
      </c>
      <c r="AE237" s="44" t="s">
        <v>6045</v>
      </c>
      <c r="AF237" s="43">
        <v>103</v>
      </c>
      <c r="AG237" s="34" t="s">
        <v>938</v>
      </c>
      <c r="AH237" s="34" t="s">
        <v>937</v>
      </c>
      <c r="AI237" s="43" t="s">
        <v>939</v>
      </c>
      <c r="AJ237" s="44" t="s">
        <v>940</v>
      </c>
      <c r="AK237" s="261">
        <v>4820269</v>
      </c>
      <c r="AL237" s="44" t="s">
        <v>407</v>
      </c>
      <c r="AM237" s="44" t="s">
        <v>944</v>
      </c>
      <c r="AN237" s="262">
        <v>253469840</v>
      </c>
      <c r="AO237" s="34"/>
      <c r="AP237" s="34"/>
      <c r="AQ237" s="34"/>
      <c r="AR237" s="34"/>
      <c r="AS237" s="34"/>
      <c r="AT237" s="44" t="s">
        <v>326</v>
      </c>
      <c r="AU237" s="44"/>
      <c r="AV237" s="477" t="str">
        <f t="array" ref="AV237">_xlfn.IFS(
LEFT(Tabelas!$AI237,1)="N","DN",
LEFT(Tabelas!$AI237,1)="C","DC",
LEFT(Tabelas!$AI237,1)="L","DL",
LEFT(Tabelas!$AI237,1)="A","DA",
LEFT(Tabelas!$AI237,1)="G","DG")</f>
        <v>DN</v>
      </c>
      <c r="AW237" s="34"/>
      <c r="AX237" s="34"/>
      <c r="AY237" s="34"/>
      <c r="AZ237" s="34"/>
      <c r="BA237" s="34"/>
      <c r="BB237" s="34"/>
      <c r="BC237" s="34"/>
      <c r="BD237" s="44">
        <v>30935</v>
      </c>
      <c r="BE237" s="34" t="s">
        <v>3920</v>
      </c>
      <c r="BF237" s="43" t="s">
        <v>1223</v>
      </c>
      <c r="BG237" s="34" t="s">
        <v>409</v>
      </c>
      <c r="BH237" s="34" t="s">
        <v>270</v>
      </c>
      <c r="BI237" s="34" t="s">
        <v>6341</v>
      </c>
      <c r="BJ237" s="44" t="s">
        <v>320</v>
      </c>
      <c r="BK237" s="44" t="s">
        <v>6045</v>
      </c>
      <c r="BL237" s="34"/>
      <c r="BM237" s="34"/>
      <c r="BN237" s="34"/>
      <c r="BO237" s="20"/>
      <c r="BP237" s="20"/>
      <c r="BQ237" s="20"/>
      <c r="BR237" s="20"/>
      <c r="BS237" s="27"/>
      <c r="BT237" s="20"/>
      <c r="BU237" s="20"/>
      <c r="BV237" s="20"/>
      <c r="BW237" s="20"/>
      <c r="BX237" s="20"/>
      <c r="BY237" s="20"/>
      <c r="BZ237" s="20"/>
      <c r="CA237" s="20"/>
      <c r="CB237" s="20"/>
      <c r="CC237" s="27"/>
      <c r="CD237" s="20"/>
      <c r="CE237" s="20"/>
      <c r="CF237" s="28"/>
      <c r="CG237" s="28"/>
      <c r="CH237" s="28"/>
      <c r="CI237" s="28"/>
      <c r="CJ237" s="28"/>
      <c r="CK237" s="28"/>
      <c r="CL237" s="28"/>
      <c r="CM237" s="28"/>
      <c r="CN237" s="28"/>
      <c r="CO237" s="28"/>
      <c r="CP237" s="28"/>
      <c r="CQ237" s="28"/>
      <c r="CR237" s="28"/>
      <c r="CS237" s="28"/>
      <c r="CT237" s="28"/>
      <c r="CU237" s="28"/>
      <c r="CV237" s="28"/>
      <c r="CW237" s="28"/>
      <c r="CX237" s="20"/>
      <c r="CY237" s="519" t="s">
        <v>6342</v>
      </c>
      <c r="CZ237" s="520" t="s">
        <v>6343</v>
      </c>
      <c r="DA237" s="595" t="str">
        <f t="shared" si="12"/>
        <v>23140 - FABRICAÇÃO DE FIBRAS DE VIDRO</v>
      </c>
      <c r="EN237" s="572">
        <v>8338</v>
      </c>
      <c r="EO237" s="561" t="s">
        <v>6344</v>
      </c>
      <c r="EP237" s="561" t="s">
        <v>350</v>
      </c>
      <c r="EQ237" s="576">
        <v>224</v>
      </c>
      <c r="ER237" s="561" t="s">
        <v>4524</v>
      </c>
      <c r="ES237" s="568" t="s">
        <v>6345</v>
      </c>
      <c r="EW237" s="90" t="s">
        <v>281</v>
      </c>
      <c r="EX237" s="82" t="s">
        <v>6346</v>
      </c>
      <c r="EY237" s="80"/>
      <c r="EZ237" s="82"/>
      <c r="FA237" s="85" t="s">
        <v>570</v>
      </c>
    </row>
    <row r="238" spans="11:157">
      <c r="K238" s="236" t="s">
        <v>6347</v>
      </c>
      <c r="P238" s="488">
        <f t="shared" si="13"/>
        <v>45747</v>
      </c>
      <c r="Q238" s="481">
        <f t="shared" si="11"/>
        <v>14</v>
      </c>
      <c r="R238" s="489">
        <v>44016</v>
      </c>
      <c r="S238" s="501"/>
      <c r="T238" s="497"/>
      <c r="U238" s="498"/>
      <c r="V238" s="43">
        <v>103</v>
      </c>
      <c r="W238" s="34" t="s">
        <v>938</v>
      </c>
      <c r="X238" s="44">
        <v>30929</v>
      </c>
      <c r="Y238" s="34" t="s">
        <v>3536</v>
      </c>
      <c r="Z238" s="43" t="s">
        <v>1223</v>
      </c>
      <c r="AA238" s="34" t="s">
        <v>409</v>
      </c>
      <c r="AB238" s="34" t="s">
        <v>270</v>
      </c>
      <c r="AC238" s="34" t="s">
        <v>3536</v>
      </c>
      <c r="AD238" s="44" t="s">
        <v>320</v>
      </c>
      <c r="AE238" s="44" t="s">
        <v>6045</v>
      </c>
      <c r="AF238" s="43">
        <v>103</v>
      </c>
      <c r="AG238" s="34" t="s">
        <v>938</v>
      </c>
      <c r="AH238" s="34" t="s">
        <v>937</v>
      </c>
      <c r="AI238" s="43" t="s">
        <v>939</v>
      </c>
      <c r="AJ238" s="44" t="s">
        <v>940</v>
      </c>
      <c r="AK238" s="261">
        <v>4820269</v>
      </c>
      <c r="AL238" s="44" t="s">
        <v>407</v>
      </c>
      <c r="AM238" s="44" t="s">
        <v>944</v>
      </c>
      <c r="AN238" s="262">
        <v>253469840</v>
      </c>
      <c r="AO238" s="34"/>
      <c r="AP238" s="34"/>
      <c r="AQ238" s="34"/>
      <c r="AR238" s="34"/>
      <c r="AS238" s="34"/>
      <c r="AT238" s="44" t="s">
        <v>326</v>
      </c>
      <c r="AU238" s="44"/>
      <c r="AV238" s="477" t="str">
        <f t="array" ref="AV238">_xlfn.IFS(
LEFT(Tabelas!$AI238,1)="N","DN",
LEFT(Tabelas!$AI238,1)="C","DC",
LEFT(Tabelas!$AI238,1)="L","DL",
LEFT(Tabelas!$AI238,1)="A","DA",
LEFT(Tabelas!$AI238,1)="G","DG")</f>
        <v>DN</v>
      </c>
      <c r="AW238" s="34"/>
      <c r="AX238" s="34"/>
      <c r="AY238" s="34"/>
      <c r="AZ238" s="34"/>
      <c r="BA238" s="34"/>
      <c r="BB238" s="34"/>
      <c r="BC238" s="34"/>
      <c r="BD238" s="44">
        <v>30929</v>
      </c>
      <c r="BE238" s="34" t="s">
        <v>3536</v>
      </c>
      <c r="BF238" s="43" t="s">
        <v>1223</v>
      </c>
      <c r="BG238" s="34" t="s">
        <v>409</v>
      </c>
      <c r="BH238" s="34" t="s">
        <v>270</v>
      </c>
      <c r="BI238" s="34" t="s">
        <v>3536</v>
      </c>
      <c r="BJ238" s="44" t="s">
        <v>320</v>
      </c>
      <c r="BK238" s="44" t="s">
        <v>6045</v>
      </c>
      <c r="BL238" s="34"/>
      <c r="BM238" s="34"/>
      <c r="BN238" s="34"/>
      <c r="BO238" s="20"/>
      <c r="BP238" s="20"/>
      <c r="BQ238" s="20"/>
      <c r="BR238" s="20"/>
      <c r="BS238" s="27"/>
      <c r="BT238" s="20"/>
      <c r="BU238" s="20"/>
      <c r="BV238" s="20"/>
      <c r="BW238" s="20"/>
      <c r="BX238" s="20"/>
      <c r="BY238" s="20"/>
      <c r="BZ238" s="20"/>
      <c r="CA238" s="20"/>
      <c r="CB238" s="20"/>
      <c r="CC238" s="27"/>
      <c r="CD238" s="20"/>
      <c r="CE238" s="20"/>
      <c r="CF238" s="28"/>
      <c r="CG238" s="28"/>
      <c r="CH238" s="28"/>
      <c r="CI238" s="28"/>
      <c r="CJ238" s="28"/>
      <c r="CK238" s="28"/>
      <c r="CL238" s="28"/>
      <c r="CM238" s="28"/>
      <c r="CN238" s="28"/>
      <c r="CO238" s="28"/>
      <c r="CP238" s="28"/>
      <c r="CQ238" s="28"/>
      <c r="CR238" s="28"/>
      <c r="CS238" s="28"/>
      <c r="CT238" s="28"/>
      <c r="CU238" s="28"/>
      <c r="CV238" s="28"/>
      <c r="CW238" s="28"/>
      <c r="CX238" s="20"/>
      <c r="CY238" s="519" t="s">
        <v>6348</v>
      </c>
      <c r="CZ238" s="520" t="s">
        <v>6349</v>
      </c>
      <c r="DA238" s="595" t="str">
        <f t="shared" si="12"/>
        <v>23150 - FABRICAÇÃO E PROCESSAMENTO DE OUTRO VIDRO (INCLUINDO VIDRO TÉCNICO)</v>
      </c>
      <c r="EN238" s="571">
        <v>8354</v>
      </c>
      <c r="EO238" s="560" t="s">
        <v>6350</v>
      </c>
      <c r="EP238" s="560" t="s">
        <v>350</v>
      </c>
      <c r="EQ238" s="580">
        <v>220</v>
      </c>
      <c r="ER238" s="560" t="s">
        <v>4434</v>
      </c>
      <c r="ES238" s="567" t="s">
        <v>6351</v>
      </c>
      <c r="EW238" s="90" t="s">
        <v>559</v>
      </c>
      <c r="EX238" s="82" t="s">
        <v>6352</v>
      </c>
      <c r="EY238" s="80"/>
      <c r="EZ238" s="82"/>
      <c r="FA238" s="85" t="s">
        <v>539</v>
      </c>
    </row>
    <row r="239" spans="11:157">
      <c r="K239" s="236" t="s">
        <v>6353</v>
      </c>
      <c r="P239" s="488">
        <f t="shared" si="13"/>
        <v>45754</v>
      </c>
      <c r="Q239" s="481">
        <f t="shared" si="11"/>
        <v>15</v>
      </c>
      <c r="R239" s="489">
        <v>44017</v>
      </c>
      <c r="S239" s="501"/>
      <c r="T239" s="497"/>
      <c r="U239" s="498"/>
      <c r="V239" s="43">
        <v>103</v>
      </c>
      <c r="W239" s="34" t="s">
        <v>938</v>
      </c>
      <c r="X239" s="44">
        <v>31105</v>
      </c>
      <c r="Y239" s="34" t="s">
        <v>1005</v>
      </c>
      <c r="Z239" s="43" t="s">
        <v>1223</v>
      </c>
      <c r="AA239" s="34" t="s">
        <v>411</v>
      </c>
      <c r="AB239" s="34" t="s">
        <v>270</v>
      </c>
      <c r="AC239" s="34" t="s">
        <v>1005</v>
      </c>
      <c r="AD239" s="44" t="s">
        <v>320</v>
      </c>
      <c r="AE239" s="44" t="s">
        <v>6045</v>
      </c>
      <c r="AF239" s="43">
        <v>103</v>
      </c>
      <c r="AG239" s="34" t="s">
        <v>938</v>
      </c>
      <c r="AH239" s="34" t="s">
        <v>937</v>
      </c>
      <c r="AI239" s="43" t="s">
        <v>939</v>
      </c>
      <c r="AJ239" s="44" t="s">
        <v>940</v>
      </c>
      <c r="AK239" s="261">
        <v>4820269</v>
      </c>
      <c r="AL239" s="44" t="s">
        <v>407</v>
      </c>
      <c r="AM239" s="44" t="s">
        <v>944</v>
      </c>
      <c r="AN239" s="262">
        <v>253469840</v>
      </c>
      <c r="AO239" s="34"/>
      <c r="AP239" s="34"/>
      <c r="AQ239" s="34"/>
      <c r="AR239" s="34"/>
      <c r="AS239" s="34"/>
      <c r="AT239" s="44" t="s">
        <v>326</v>
      </c>
      <c r="AU239" s="44"/>
      <c r="AV239" s="477" t="str">
        <f t="array" ref="AV239">_xlfn.IFS(
LEFT(Tabelas!$AI239,1)="N","DN",
LEFT(Tabelas!$AI239,1)="C","DC",
LEFT(Tabelas!$AI239,1)="L","DL",
LEFT(Tabelas!$AI239,1)="A","DA",
LEFT(Tabelas!$AI239,1)="G","DG")</f>
        <v>DN</v>
      </c>
      <c r="AW239" s="34"/>
      <c r="AX239" s="34"/>
      <c r="AY239" s="34"/>
      <c r="AZ239" s="34"/>
      <c r="BA239" s="34"/>
      <c r="BB239" s="34"/>
      <c r="BC239" s="34"/>
      <c r="BD239" s="44">
        <v>31105</v>
      </c>
      <c r="BE239" s="34" t="s">
        <v>1005</v>
      </c>
      <c r="BF239" s="43" t="s">
        <v>1223</v>
      </c>
      <c r="BG239" s="34" t="s">
        <v>411</v>
      </c>
      <c r="BH239" s="34" t="s">
        <v>270</v>
      </c>
      <c r="BI239" s="34" t="s">
        <v>1005</v>
      </c>
      <c r="BJ239" s="44" t="s">
        <v>320</v>
      </c>
      <c r="BK239" s="44" t="s">
        <v>6045</v>
      </c>
      <c r="BL239" s="34"/>
      <c r="BM239" s="34"/>
      <c r="BN239" s="34"/>
      <c r="BO239" s="20"/>
      <c r="BP239" s="20"/>
      <c r="BQ239" s="20"/>
      <c r="BR239" s="20"/>
      <c r="BS239" s="27"/>
      <c r="BT239" s="20"/>
      <c r="BU239" s="20"/>
      <c r="BV239" s="20"/>
      <c r="BW239" s="20"/>
      <c r="BX239" s="20"/>
      <c r="BY239" s="20"/>
      <c r="BZ239" s="20"/>
      <c r="CA239" s="20"/>
      <c r="CB239" s="20"/>
      <c r="CC239" s="27"/>
      <c r="CD239" s="20"/>
      <c r="CE239" s="20"/>
      <c r="CF239" s="28"/>
      <c r="CG239" s="28"/>
      <c r="CH239" s="28"/>
      <c r="CI239" s="28"/>
      <c r="CJ239" s="28"/>
      <c r="CK239" s="28"/>
      <c r="CL239" s="28"/>
      <c r="CM239" s="28"/>
      <c r="CN239" s="28"/>
      <c r="CO239" s="28"/>
      <c r="CP239" s="28"/>
      <c r="CQ239" s="28"/>
      <c r="CR239" s="28"/>
      <c r="CS239" s="28"/>
      <c r="CT239" s="28"/>
      <c r="CU239" s="28"/>
      <c r="CV239" s="28"/>
      <c r="CW239" s="28"/>
      <c r="CX239" s="20"/>
      <c r="CY239" s="519" t="s">
        <v>6354</v>
      </c>
      <c r="CZ239" s="520" t="s">
        <v>6355</v>
      </c>
      <c r="DA239" s="595" t="str">
        <f t="shared" si="12"/>
        <v>23200 - FABRICAÇÃO DE PRODUTOS CERÂMICOS REFRATÁRIOS</v>
      </c>
      <c r="EN239" s="572">
        <v>8362</v>
      </c>
      <c r="EO239" s="561" t="s">
        <v>6356</v>
      </c>
      <c r="EP239" s="561" t="s">
        <v>350</v>
      </c>
      <c r="EQ239" s="576">
        <v>228</v>
      </c>
      <c r="ER239" s="561" t="s">
        <v>4603</v>
      </c>
      <c r="ES239" s="568" t="s">
        <v>6357</v>
      </c>
      <c r="EW239" s="90" t="s">
        <v>560</v>
      </c>
      <c r="EX239" s="82" t="s">
        <v>6358</v>
      </c>
      <c r="EY239" s="80"/>
      <c r="EZ239" s="82"/>
      <c r="FA239" s="85" t="s">
        <v>470</v>
      </c>
    </row>
    <row r="240" spans="11:157">
      <c r="K240" s="236" t="s">
        <v>6359</v>
      </c>
      <c r="P240" s="488">
        <f t="shared" si="13"/>
        <v>45761</v>
      </c>
      <c r="Q240" s="481">
        <f t="shared" si="11"/>
        <v>16</v>
      </c>
      <c r="R240" s="489">
        <v>44018</v>
      </c>
      <c r="S240" s="501"/>
      <c r="T240" s="497"/>
      <c r="U240" s="498"/>
      <c r="V240" s="43">
        <v>103</v>
      </c>
      <c r="W240" s="34" t="s">
        <v>938</v>
      </c>
      <c r="X240" s="44">
        <v>31107</v>
      </c>
      <c r="Y240" s="34" t="s">
        <v>1282</v>
      </c>
      <c r="Z240" s="43" t="s">
        <v>1223</v>
      </c>
      <c r="AA240" s="34" t="s">
        <v>411</v>
      </c>
      <c r="AB240" s="34" t="s">
        <v>270</v>
      </c>
      <c r="AC240" s="34" t="s">
        <v>1282</v>
      </c>
      <c r="AD240" s="44" t="s">
        <v>320</v>
      </c>
      <c r="AE240" s="44" t="s">
        <v>6045</v>
      </c>
      <c r="AF240" s="43">
        <v>103</v>
      </c>
      <c r="AG240" s="34" t="s">
        <v>938</v>
      </c>
      <c r="AH240" s="34" t="s">
        <v>937</v>
      </c>
      <c r="AI240" s="43" t="s">
        <v>939</v>
      </c>
      <c r="AJ240" s="44" t="s">
        <v>940</v>
      </c>
      <c r="AK240" s="261">
        <v>4820269</v>
      </c>
      <c r="AL240" s="44" t="s">
        <v>407</v>
      </c>
      <c r="AM240" s="44" t="s">
        <v>944</v>
      </c>
      <c r="AN240" s="262">
        <v>253469840</v>
      </c>
      <c r="AO240" s="34"/>
      <c r="AP240" s="34"/>
      <c r="AQ240" s="34"/>
      <c r="AR240" s="34"/>
      <c r="AS240" s="34"/>
      <c r="AT240" s="44" t="s">
        <v>326</v>
      </c>
      <c r="AU240" s="44"/>
      <c r="AV240" s="477" t="str">
        <f t="array" ref="AV240">_xlfn.IFS(
LEFT(Tabelas!$AI240,1)="N","DN",
LEFT(Tabelas!$AI240,1)="C","DC",
LEFT(Tabelas!$AI240,1)="L","DL",
LEFT(Tabelas!$AI240,1)="A","DA",
LEFT(Tabelas!$AI240,1)="G","DG")</f>
        <v>DN</v>
      </c>
      <c r="AW240" s="34"/>
      <c r="AX240" s="34"/>
      <c r="AY240" s="34"/>
      <c r="AZ240" s="34"/>
      <c r="BA240" s="34"/>
      <c r="BB240" s="34"/>
      <c r="BC240" s="34"/>
      <c r="BD240" s="44">
        <v>31107</v>
      </c>
      <c r="BE240" s="34" t="s">
        <v>1282</v>
      </c>
      <c r="BF240" s="43" t="s">
        <v>1223</v>
      </c>
      <c r="BG240" s="34" t="s">
        <v>411</v>
      </c>
      <c r="BH240" s="34" t="s">
        <v>270</v>
      </c>
      <c r="BI240" s="34" t="s">
        <v>1282</v>
      </c>
      <c r="BJ240" s="44" t="s">
        <v>320</v>
      </c>
      <c r="BK240" s="44" t="s">
        <v>6045</v>
      </c>
      <c r="BL240" s="34"/>
      <c r="BM240" s="34"/>
      <c r="BN240" s="34"/>
      <c r="BO240" s="20"/>
      <c r="BP240" s="20"/>
      <c r="BQ240" s="20"/>
      <c r="BR240" s="20"/>
      <c r="BS240" s="27"/>
      <c r="BT240" s="20"/>
      <c r="BU240" s="20"/>
      <c r="BV240" s="20"/>
      <c r="BW240" s="20"/>
      <c r="BX240" s="20"/>
      <c r="BY240" s="20"/>
      <c r="BZ240" s="20"/>
      <c r="CA240" s="20"/>
      <c r="CB240" s="20"/>
      <c r="CC240" s="27"/>
      <c r="CD240" s="20"/>
      <c r="CE240" s="20"/>
      <c r="CF240" s="28"/>
      <c r="CG240" s="28"/>
      <c r="CH240" s="28"/>
      <c r="CI240" s="28"/>
      <c r="CJ240" s="28"/>
      <c r="CK240" s="28"/>
      <c r="CL240" s="28"/>
      <c r="CM240" s="28"/>
      <c r="CN240" s="28"/>
      <c r="CO240" s="28"/>
      <c r="CP240" s="28"/>
      <c r="CQ240" s="28"/>
      <c r="CR240" s="28"/>
      <c r="CS240" s="28"/>
      <c r="CT240" s="28"/>
      <c r="CU240" s="28"/>
      <c r="CV240" s="28"/>
      <c r="CW240" s="28"/>
      <c r="CX240" s="20"/>
      <c r="CY240" s="519" t="s">
        <v>6360</v>
      </c>
      <c r="CZ240" s="520" t="s">
        <v>6361</v>
      </c>
      <c r="DA240" s="595" t="str">
        <f t="shared" si="12"/>
        <v>23311 - FABRICAÇÃO DE AZULEJOS</v>
      </c>
      <c r="EN240" s="571">
        <v>8370</v>
      </c>
      <c r="EO240" s="560" t="s">
        <v>6362</v>
      </c>
      <c r="EP240" s="560" t="s">
        <v>289</v>
      </c>
      <c r="EQ240" s="580">
        <v>383</v>
      </c>
      <c r="ER240" s="560" t="s">
        <v>2597</v>
      </c>
      <c r="ES240" s="567" t="s">
        <v>6363</v>
      </c>
      <c r="EW240" s="90" t="s">
        <v>561</v>
      </c>
      <c r="EX240" s="82" t="s">
        <v>6364</v>
      </c>
      <c r="EY240" s="80"/>
      <c r="EZ240" s="82"/>
      <c r="FA240" s="85" t="s">
        <v>387</v>
      </c>
    </row>
    <row r="241" spans="11:157">
      <c r="K241" s="236" t="s">
        <v>6365</v>
      </c>
      <c r="P241" s="488">
        <f t="shared" si="13"/>
        <v>45768</v>
      </c>
      <c r="Q241" s="481">
        <f t="shared" si="11"/>
        <v>17</v>
      </c>
      <c r="R241" s="489">
        <v>44019</v>
      </c>
      <c r="S241" s="501"/>
      <c r="T241" s="497"/>
      <c r="U241" s="498"/>
      <c r="V241" s="43">
        <v>103</v>
      </c>
      <c r="W241" s="34" t="s">
        <v>938</v>
      </c>
      <c r="X241" s="44">
        <v>31108</v>
      </c>
      <c r="Y241" s="34" t="s">
        <v>1558</v>
      </c>
      <c r="Z241" s="43" t="s">
        <v>1223</v>
      </c>
      <c r="AA241" s="34" t="s">
        <v>411</v>
      </c>
      <c r="AB241" s="34" t="s">
        <v>270</v>
      </c>
      <c r="AC241" s="34" t="s">
        <v>1558</v>
      </c>
      <c r="AD241" s="44" t="s">
        <v>320</v>
      </c>
      <c r="AE241" s="44" t="s">
        <v>6045</v>
      </c>
      <c r="AF241" s="43">
        <v>103</v>
      </c>
      <c r="AG241" s="34" t="s">
        <v>938</v>
      </c>
      <c r="AH241" s="34" t="s">
        <v>937</v>
      </c>
      <c r="AI241" s="43" t="s">
        <v>939</v>
      </c>
      <c r="AJ241" s="44" t="s">
        <v>940</v>
      </c>
      <c r="AK241" s="261">
        <v>4820269</v>
      </c>
      <c r="AL241" s="44" t="s">
        <v>407</v>
      </c>
      <c r="AM241" s="44" t="s">
        <v>944</v>
      </c>
      <c r="AN241" s="262">
        <v>253469840</v>
      </c>
      <c r="AO241" s="34"/>
      <c r="AP241" s="34"/>
      <c r="AQ241" s="34"/>
      <c r="AR241" s="34"/>
      <c r="AS241" s="34"/>
      <c r="AT241" s="44" t="s">
        <v>326</v>
      </c>
      <c r="AU241" s="44"/>
      <c r="AV241" s="477" t="str">
        <f t="array" ref="AV241">_xlfn.IFS(
LEFT(Tabelas!$AI241,1)="N","DN",
LEFT(Tabelas!$AI241,1)="C","DC",
LEFT(Tabelas!$AI241,1)="L","DL",
LEFT(Tabelas!$AI241,1)="A","DA",
LEFT(Tabelas!$AI241,1)="G","DG")</f>
        <v>DN</v>
      </c>
      <c r="AW241" s="34"/>
      <c r="AX241" s="34"/>
      <c r="AY241" s="34"/>
      <c r="AZ241" s="34"/>
      <c r="BA241" s="34"/>
      <c r="BB241" s="34"/>
      <c r="BC241" s="34"/>
      <c r="BD241" s="44">
        <v>31108</v>
      </c>
      <c r="BE241" s="34" t="s">
        <v>1558</v>
      </c>
      <c r="BF241" s="43" t="s">
        <v>1223</v>
      </c>
      <c r="BG241" s="34" t="s">
        <v>411</v>
      </c>
      <c r="BH241" s="34" t="s">
        <v>270</v>
      </c>
      <c r="BI241" s="34" t="s">
        <v>1558</v>
      </c>
      <c r="BJ241" s="44" t="s">
        <v>320</v>
      </c>
      <c r="BK241" s="44" t="s">
        <v>6045</v>
      </c>
      <c r="BL241" s="34"/>
      <c r="BM241" s="34"/>
      <c r="BN241" s="34"/>
      <c r="BO241" s="20"/>
      <c r="BP241" s="20"/>
      <c r="BQ241" s="20"/>
      <c r="BR241" s="20"/>
      <c r="BS241" s="27"/>
      <c r="BT241" s="20"/>
      <c r="BU241" s="20"/>
      <c r="BV241" s="20"/>
      <c r="BW241" s="20"/>
      <c r="BX241" s="20"/>
      <c r="BY241" s="20"/>
      <c r="BZ241" s="20"/>
      <c r="CA241" s="20"/>
      <c r="CB241" s="20"/>
      <c r="CC241" s="27"/>
      <c r="CD241" s="20"/>
      <c r="CE241" s="20"/>
      <c r="CF241" s="28"/>
      <c r="CG241" s="28"/>
      <c r="CH241" s="28"/>
      <c r="CI241" s="28"/>
      <c r="CJ241" s="28"/>
      <c r="CK241" s="28"/>
      <c r="CL241" s="28"/>
      <c r="CM241" s="28"/>
      <c r="CN241" s="28"/>
      <c r="CO241" s="28"/>
      <c r="CP241" s="28"/>
      <c r="CQ241" s="28"/>
      <c r="CR241" s="28"/>
      <c r="CS241" s="28"/>
      <c r="CT241" s="28"/>
      <c r="CU241" s="28"/>
      <c r="CV241" s="28"/>
      <c r="CW241" s="28"/>
      <c r="CX241" s="20"/>
      <c r="CY241" s="519" t="s">
        <v>6366</v>
      </c>
      <c r="CZ241" s="520" t="s">
        <v>6367</v>
      </c>
      <c r="DA241" s="595" t="str">
        <f t="shared" si="12"/>
        <v>23312 - FABRICAÇÃO DE LADRILHOS, MOSAICOS E LAJES DE CERÂMICA</v>
      </c>
      <c r="EN241" s="572">
        <v>8389</v>
      </c>
      <c r="EO241" s="561" t="s">
        <v>6368</v>
      </c>
      <c r="EP241" s="561" t="s">
        <v>320</v>
      </c>
      <c r="EQ241" s="576">
        <v>170</v>
      </c>
      <c r="ER241" s="561" t="s">
        <v>4090</v>
      </c>
      <c r="ES241" s="568" t="s">
        <v>6369</v>
      </c>
      <c r="EW241" s="90" t="s">
        <v>562</v>
      </c>
      <c r="EX241" s="82" t="s">
        <v>6370</v>
      </c>
      <c r="EY241" s="80"/>
      <c r="EZ241" s="82"/>
      <c r="FA241" s="85" t="s">
        <v>606</v>
      </c>
    </row>
    <row r="242" spans="11:157">
      <c r="K242" s="236" t="s">
        <v>6371</v>
      </c>
      <c r="P242" s="488">
        <f t="shared" si="13"/>
        <v>45775</v>
      </c>
      <c r="Q242" s="481">
        <f t="shared" si="11"/>
        <v>18</v>
      </c>
      <c r="R242" s="489">
        <v>44020</v>
      </c>
      <c r="S242" s="501"/>
      <c r="T242" s="497"/>
      <c r="U242" s="498"/>
      <c r="V242" s="43">
        <v>103</v>
      </c>
      <c r="W242" s="34" t="s">
        <v>938</v>
      </c>
      <c r="X242" s="44">
        <v>31109</v>
      </c>
      <c r="Y242" s="34" t="s">
        <v>1830</v>
      </c>
      <c r="Z242" s="43" t="s">
        <v>1223</v>
      </c>
      <c r="AA242" s="34" t="s">
        <v>411</v>
      </c>
      <c r="AB242" s="34" t="s">
        <v>270</v>
      </c>
      <c r="AC242" s="34" t="s">
        <v>1830</v>
      </c>
      <c r="AD242" s="44" t="s">
        <v>320</v>
      </c>
      <c r="AE242" s="44" t="s">
        <v>6045</v>
      </c>
      <c r="AF242" s="43">
        <v>103</v>
      </c>
      <c r="AG242" s="34" t="s">
        <v>938</v>
      </c>
      <c r="AH242" s="34" t="s">
        <v>937</v>
      </c>
      <c r="AI242" s="43" t="s">
        <v>939</v>
      </c>
      <c r="AJ242" s="44" t="s">
        <v>940</v>
      </c>
      <c r="AK242" s="261">
        <v>4820269</v>
      </c>
      <c r="AL242" s="44" t="s">
        <v>407</v>
      </c>
      <c r="AM242" s="44" t="s">
        <v>944</v>
      </c>
      <c r="AN242" s="262">
        <v>253469840</v>
      </c>
      <c r="AO242" s="34"/>
      <c r="AP242" s="34"/>
      <c r="AQ242" s="34"/>
      <c r="AR242" s="34"/>
      <c r="AS242" s="34"/>
      <c r="AT242" s="44" t="s">
        <v>326</v>
      </c>
      <c r="AU242" s="44"/>
      <c r="AV242" s="477" t="str">
        <f t="array" ref="AV242">_xlfn.IFS(
LEFT(Tabelas!$AI242,1)="N","DN",
LEFT(Tabelas!$AI242,1)="C","DC",
LEFT(Tabelas!$AI242,1)="L","DL",
LEFT(Tabelas!$AI242,1)="A","DA",
LEFT(Tabelas!$AI242,1)="G","DG")</f>
        <v>DN</v>
      </c>
      <c r="AW242" s="34"/>
      <c r="AX242" s="34"/>
      <c r="AY242" s="34"/>
      <c r="AZ242" s="34"/>
      <c r="BA242" s="34"/>
      <c r="BB242" s="34"/>
      <c r="BC242" s="34"/>
      <c r="BD242" s="44">
        <v>31109</v>
      </c>
      <c r="BE242" s="34" t="s">
        <v>1830</v>
      </c>
      <c r="BF242" s="43" t="s">
        <v>1223</v>
      </c>
      <c r="BG242" s="34" t="s">
        <v>411</v>
      </c>
      <c r="BH242" s="34" t="s">
        <v>270</v>
      </c>
      <c r="BI242" s="34" t="s">
        <v>1830</v>
      </c>
      <c r="BJ242" s="44" t="s">
        <v>320</v>
      </c>
      <c r="BK242" s="44" t="s">
        <v>6045</v>
      </c>
      <c r="BL242" s="34"/>
      <c r="BM242" s="34"/>
      <c r="BN242" s="34"/>
      <c r="BO242" s="20"/>
      <c r="BP242" s="20"/>
      <c r="BQ242" s="20"/>
      <c r="BR242" s="20"/>
      <c r="BS242" s="27"/>
      <c r="BT242" s="20"/>
      <c r="BU242" s="20"/>
      <c r="BV242" s="20"/>
      <c r="BW242" s="20"/>
      <c r="BX242" s="20"/>
      <c r="BY242" s="20"/>
      <c r="BZ242" s="20"/>
      <c r="CA242" s="20"/>
      <c r="CB242" s="20"/>
      <c r="CC242" s="27"/>
      <c r="CD242" s="20"/>
      <c r="CE242" s="20"/>
      <c r="CF242" s="28"/>
      <c r="CG242" s="28"/>
      <c r="CH242" s="28"/>
      <c r="CI242" s="28"/>
      <c r="CJ242" s="28"/>
      <c r="CK242" s="28"/>
      <c r="CL242" s="28"/>
      <c r="CM242" s="28"/>
      <c r="CN242" s="28"/>
      <c r="CO242" s="28"/>
      <c r="CP242" s="28"/>
      <c r="CQ242" s="28"/>
      <c r="CR242" s="28"/>
      <c r="CS242" s="28"/>
      <c r="CT242" s="28"/>
      <c r="CU242" s="28"/>
      <c r="CV242" s="28"/>
      <c r="CW242" s="28"/>
      <c r="CX242" s="20"/>
      <c r="CY242" s="519" t="s">
        <v>6372</v>
      </c>
      <c r="CZ242" s="520" t="s">
        <v>6373</v>
      </c>
      <c r="DA242" s="595" t="str">
        <f t="shared" si="12"/>
        <v>23321 - FABRICAÇÃO DE TIJOLOS E ABOBADILHAS</v>
      </c>
      <c r="EN242" s="571">
        <v>8400</v>
      </c>
      <c r="EO242" s="560" t="s">
        <v>6374</v>
      </c>
      <c r="EP242" s="560" t="s">
        <v>320</v>
      </c>
      <c r="EQ242" s="580">
        <v>103</v>
      </c>
      <c r="ER242" s="560" t="s">
        <v>938</v>
      </c>
      <c r="ES242" s="567" t="s">
        <v>6375</v>
      </c>
      <c r="EW242" s="90" t="s">
        <v>556</v>
      </c>
      <c r="EX242" s="82" t="s">
        <v>6376</v>
      </c>
      <c r="EY242" s="80"/>
      <c r="EZ242" s="82"/>
      <c r="FA242" s="85" t="s">
        <v>607</v>
      </c>
    </row>
    <row r="243" spans="11:157">
      <c r="K243" s="236" t="s">
        <v>6377</v>
      </c>
      <c r="P243" s="488">
        <f t="shared" si="13"/>
        <v>45782</v>
      </c>
      <c r="Q243" s="481">
        <f t="shared" si="11"/>
        <v>19</v>
      </c>
      <c r="R243" s="489">
        <v>44021</v>
      </c>
      <c r="S243" s="501"/>
      <c r="T243" s="497"/>
      <c r="U243" s="498"/>
      <c r="V243" s="43">
        <v>103</v>
      </c>
      <c r="W243" s="34" t="s">
        <v>938</v>
      </c>
      <c r="X243" s="44">
        <v>31110</v>
      </c>
      <c r="Y243" s="34" t="s">
        <v>2068</v>
      </c>
      <c r="Z243" s="43" t="s">
        <v>1223</v>
      </c>
      <c r="AA243" s="34" t="s">
        <v>411</v>
      </c>
      <c r="AB243" s="34" t="s">
        <v>270</v>
      </c>
      <c r="AC243" s="34" t="s">
        <v>2068</v>
      </c>
      <c r="AD243" s="44" t="s">
        <v>320</v>
      </c>
      <c r="AE243" s="44" t="s">
        <v>6045</v>
      </c>
      <c r="AF243" s="43">
        <v>103</v>
      </c>
      <c r="AG243" s="34" t="s">
        <v>938</v>
      </c>
      <c r="AH243" s="34" t="s">
        <v>937</v>
      </c>
      <c r="AI243" s="43" t="s">
        <v>939</v>
      </c>
      <c r="AJ243" s="44" t="s">
        <v>940</v>
      </c>
      <c r="AK243" s="261">
        <v>4820269</v>
      </c>
      <c r="AL243" s="44" t="s">
        <v>407</v>
      </c>
      <c r="AM243" s="44" t="s">
        <v>944</v>
      </c>
      <c r="AN243" s="262">
        <v>253469840</v>
      </c>
      <c r="AO243" s="34"/>
      <c r="AP243" s="34"/>
      <c r="AQ243" s="34"/>
      <c r="AR243" s="34"/>
      <c r="AS243" s="34"/>
      <c r="AT243" s="44" t="s">
        <v>326</v>
      </c>
      <c r="AU243" s="44"/>
      <c r="AV243" s="477" t="str">
        <f t="array" ref="AV243">_xlfn.IFS(
LEFT(Tabelas!$AI243,1)="N","DN",
LEFT(Tabelas!$AI243,1)="C","DC",
LEFT(Tabelas!$AI243,1)="L","DL",
LEFT(Tabelas!$AI243,1)="A","DA",
LEFT(Tabelas!$AI243,1)="G","DG")</f>
        <v>DN</v>
      </c>
      <c r="AW243" s="34"/>
      <c r="AX243" s="34"/>
      <c r="AY243" s="34"/>
      <c r="AZ243" s="34"/>
      <c r="BA243" s="34"/>
      <c r="BB243" s="34"/>
      <c r="BC243" s="34"/>
      <c r="BD243" s="44">
        <v>31110</v>
      </c>
      <c r="BE243" s="34" t="s">
        <v>2068</v>
      </c>
      <c r="BF243" s="43" t="s">
        <v>1223</v>
      </c>
      <c r="BG243" s="34" t="s">
        <v>411</v>
      </c>
      <c r="BH243" s="34" t="s">
        <v>270</v>
      </c>
      <c r="BI243" s="34" t="s">
        <v>2068</v>
      </c>
      <c r="BJ243" s="44" t="s">
        <v>320</v>
      </c>
      <c r="BK243" s="44" t="s">
        <v>6045</v>
      </c>
      <c r="BL243" s="34"/>
      <c r="BM243" s="34"/>
      <c r="BN243" s="34"/>
      <c r="BO243" s="20"/>
      <c r="BP243" s="20"/>
      <c r="BQ243" s="20"/>
      <c r="BR243" s="20"/>
      <c r="BS243" s="27"/>
      <c r="BT243" s="20"/>
      <c r="BU243" s="20"/>
      <c r="BV243" s="20"/>
      <c r="BW243" s="20"/>
      <c r="BX243" s="20"/>
      <c r="BY243" s="20"/>
      <c r="BZ243" s="20"/>
      <c r="CA243" s="20"/>
      <c r="CB243" s="20"/>
      <c r="CC243" s="27"/>
      <c r="CD243" s="20"/>
      <c r="CE243" s="20"/>
      <c r="CF243" s="28"/>
      <c r="CG243" s="28"/>
      <c r="CH243" s="28"/>
      <c r="CI243" s="28"/>
      <c r="CJ243" s="28"/>
      <c r="CK243" s="28"/>
      <c r="CL243" s="28"/>
      <c r="CM243" s="28"/>
      <c r="CN243" s="28"/>
      <c r="CO243" s="28"/>
      <c r="CP243" s="28"/>
      <c r="CQ243" s="28"/>
      <c r="CR243" s="28"/>
      <c r="CS243" s="28"/>
      <c r="CT243" s="28"/>
      <c r="CU243" s="28"/>
      <c r="CV243" s="28"/>
      <c r="CW243" s="28"/>
      <c r="CX243" s="20"/>
      <c r="CY243" s="519" t="s">
        <v>6378</v>
      </c>
      <c r="CZ243" s="520" t="s">
        <v>6379</v>
      </c>
      <c r="DA243" s="595" t="str">
        <f t="shared" si="12"/>
        <v>23322 - FABRICAÇÃO DE TELHAS</v>
      </c>
      <c r="EN243" s="572">
        <v>8427</v>
      </c>
      <c r="EO243" s="561" t="s">
        <v>6380</v>
      </c>
      <c r="EP243" s="561" t="s">
        <v>320</v>
      </c>
      <c r="EQ243" s="576">
        <v>114</v>
      </c>
      <c r="ER243" s="561" t="s">
        <v>3132</v>
      </c>
      <c r="ES243" s="568" t="s">
        <v>6381</v>
      </c>
      <c r="EW243" s="90" t="s">
        <v>344</v>
      </c>
      <c r="EX243" s="82" t="s">
        <v>6382</v>
      </c>
      <c r="EY243" s="80"/>
      <c r="EZ243" s="82"/>
      <c r="FA243" s="85" t="s">
        <v>559</v>
      </c>
    </row>
    <row r="244" spans="11:157">
      <c r="K244" s="236" t="s">
        <v>6383</v>
      </c>
      <c r="P244" s="488">
        <f t="shared" si="13"/>
        <v>45789</v>
      </c>
      <c r="Q244" s="481">
        <f t="shared" si="11"/>
        <v>20</v>
      </c>
      <c r="R244" s="489">
        <v>44022</v>
      </c>
      <c r="S244" s="501"/>
      <c r="T244" s="497"/>
      <c r="U244" s="498"/>
      <c r="V244" s="43">
        <v>103</v>
      </c>
      <c r="W244" s="34" t="s">
        <v>938</v>
      </c>
      <c r="X244" s="44">
        <v>31111</v>
      </c>
      <c r="Y244" s="34" t="s">
        <v>2270</v>
      </c>
      <c r="Z244" s="43" t="s">
        <v>1223</v>
      </c>
      <c r="AA244" s="34" t="s">
        <v>411</v>
      </c>
      <c r="AB244" s="34" t="s">
        <v>270</v>
      </c>
      <c r="AC244" s="34" t="s">
        <v>6384</v>
      </c>
      <c r="AD244" s="44" t="s">
        <v>320</v>
      </c>
      <c r="AE244" s="44" t="s">
        <v>6045</v>
      </c>
      <c r="AF244" s="43">
        <v>103</v>
      </c>
      <c r="AG244" s="34" t="s">
        <v>938</v>
      </c>
      <c r="AH244" s="34" t="s">
        <v>937</v>
      </c>
      <c r="AI244" s="43" t="s">
        <v>939</v>
      </c>
      <c r="AJ244" s="44" t="s">
        <v>940</v>
      </c>
      <c r="AK244" s="261">
        <v>4820269</v>
      </c>
      <c r="AL244" s="44" t="s">
        <v>407</v>
      </c>
      <c r="AM244" s="44" t="s">
        <v>944</v>
      </c>
      <c r="AN244" s="262">
        <v>253469840</v>
      </c>
      <c r="AO244" s="34"/>
      <c r="AP244" s="34"/>
      <c r="AQ244" s="34"/>
      <c r="AR244" s="34"/>
      <c r="AS244" s="34"/>
      <c r="AT244" s="44" t="s">
        <v>326</v>
      </c>
      <c r="AU244" s="44"/>
      <c r="AV244" s="477" t="str">
        <f t="array" ref="AV244">_xlfn.IFS(
LEFT(Tabelas!$AI244,1)="N","DN",
LEFT(Tabelas!$AI244,1)="C","DC",
LEFT(Tabelas!$AI244,1)="L","DL",
LEFT(Tabelas!$AI244,1)="A","DA",
LEFT(Tabelas!$AI244,1)="G","DG")</f>
        <v>DN</v>
      </c>
      <c r="AW244" s="34"/>
      <c r="AX244" s="34"/>
      <c r="AY244" s="34"/>
      <c r="AZ244" s="34"/>
      <c r="BA244" s="34"/>
      <c r="BB244" s="34"/>
      <c r="BC244" s="34"/>
      <c r="BD244" s="44">
        <v>31111</v>
      </c>
      <c r="BE244" s="34" t="s">
        <v>2270</v>
      </c>
      <c r="BF244" s="43" t="s">
        <v>1223</v>
      </c>
      <c r="BG244" s="34" t="s">
        <v>411</v>
      </c>
      <c r="BH244" s="34" t="s">
        <v>270</v>
      </c>
      <c r="BI244" s="34" t="s">
        <v>6384</v>
      </c>
      <c r="BJ244" s="44" t="s">
        <v>320</v>
      </c>
      <c r="BK244" s="44" t="s">
        <v>6045</v>
      </c>
      <c r="BL244" s="34"/>
      <c r="BM244" s="34"/>
      <c r="BN244" s="34"/>
      <c r="BO244" s="20"/>
      <c r="BP244" s="20"/>
      <c r="BQ244" s="20"/>
      <c r="BR244" s="20"/>
      <c r="BS244" s="27"/>
      <c r="BT244" s="20"/>
      <c r="BU244" s="20"/>
      <c r="BV244" s="20"/>
      <c r="BW244" s="20"/>
      <c r="BX244" s="20"/>
      <c r="BY244" s="20"/>
      <c r="BZ244" s="20"/>
      <c r="CA244" s="20"/>
      <c r="CB244" s="20"/>
      <c r="CC244" s="27"/>
      <c r="CD244" s="20"/>
      <c r="CE244" s="20"/>
      <c r="CF244" s="28"/>
      <c r="CG244" s="28"/>
      <c r="CH244" s="28"/>
      <c r="CI244" s="28"/>
      <c r="CJ244" s="28"/>
      <c r="CK244" s="28"/>
      <c r="CL244" s="28"/>
      <c r="CM244" s="28"/>
      <c r="CN244" s="28"/>
      <c r="CO244" s="28"/>
      <c r="CP244" s="28"/>
      <c r="CQ244" s="28"/>
      <c r="CR244" s="28"/>
      <c r="CS244" s="28"/>
      <c r="CT244" s="28"/>
      <c r="CU244" s="28"/>
      <c r="CV244" s="28"/>
      <c r="CW244" s="28"/>
      <c r="CX244" s="20"/>
      <c r="CY244" s="519" t="s">
        <v>6385</v>
      </c>
      <c r="CZ244" s="520" t="s">
        <v>6386</v>
      </c>
      <c r="DA244" s="595" t="str">
        <f t="shared" si="12"/>
        <v>23323 - FABRICAÇÃO DE OUTROS PRODUTOS DE CERÂMICOS PARA A CONSTRUÇÃO</v>
      </c>
      <c r="EN244" s="571">
        <v>8435</v>
      </c>
      <c r="EO244" s="560" t="s">
        <v>6387</v>
      </c>
      <c r="EP244" s="560" t="s">
        <v>320</v>
      </c>
      <c r="EQ244" s="580">
        <v>165</v>
      </c>
      <c r="ER244" s="560" t="s">
        <v>3946</v>
      </c>
      <c r="ES244" s="567" t="s">
        <v>6388</v>
      </c>
      <c r="EW244" s="90" t="s">
        <v>563</v>
      </c>
      <c r="EX244" s="82" t="s">
        <v>6389</v>
      </c>
      <c r="EY244" s="80"/>
      <c r="EZ244" s="82"/>
      <c r="FA244" s="85" t="s">
        <v>608</v>
      </c>
    </row>
    <row r="245" spans="11:157">
      <c r="K245" s="236" t="s">
        <v>6390</v>
      </c>
      <c r="P245" s="488">
        <f t="shared" si="13"/>
        <v>45796</v>
      </c>
      <c r="Q245" s="481">
        <f t="shared" si="11"/>
        <v>21</v>
      </c>
      <c r="R245" s="489">
        <v>44023</v>
      </c>
      <c r="S245" s="501"/>
      <c r="T245" s="497"/>
      <c r="U245" s="498"/>
      <c r="V245" s="43">
        <v>103</v>
      </c>
      <c r="W245" s="34" t="s">
        <v>938</v>
      </c>
      <c r="X245" s="44">
        <v>31112</v>
      </c>
      <c r="Y245" s="34" t="s">
        <v>1471</v>
      </c>
      <c r="Z245" s="43" t="s">
        <v>1223</v>
      </c>
      <c r="AA245" s="34" t="s">
        <v>411</v>
      </c>
      <c r="AB245" s="34" t="s">
        <v>270</v>
      </c>
      <c r="AC245" s="34" t="s">
        <v>1471</v>
      </c>
      <c r="AD245" s="44" t="s">
        <v>320</v>
      </c>
      <c r="AE245" s="44" t="s">
        <v>6045</v>
      </c>
      <c r="AF245" s="43">
        <v>103</v>
      </c>
      <c r="AG245" s="34" t="s">
        <v>938</v>
      </c>
      <c r="AH245" s="34" t="s">
        <v>937</v>
      </c>
      <c r="AI245" s="43" t="s">
        <v>939</v>
      </c>
      <c r="AJ245" s="44" t="s">
        <v>940</v>
      </c>
      <c r="AK245" s="261">
        <v>4820269</v>
      </c>
      <c r="AL245" s="44" t="s">
        <v>407</v>
      </c>
      <c r="AM245" s="44" t="s">
        <v>944</v>
      </c>
      <c r="AN245" s="262">
        <v>253469840</v>
      </c>
      <c r="AO245" s="34"/>
      <c r="AP245" s="34"/>
      <c r="AQ245" s="34"/>
      <c r="AR245" s="34"/>
      <c r="AS245" s="34"/>
      <c r="AT245" s="44" t="s">
        <v>326</v>
      </c>
      <c r="AU245" s="44"/>
      <c r="AV245" s="477" t="str">
        <f t="array" ref="AV245">_xlfn.IFS(
LEFT(Tabelas!$AI245,1)="N","DN",
LEFT(Tabelas!$AI245,1)="C","DC",
LEFT(Tabelas!$AI245,1)="L","DL",
LEFT(Tabelas!$AI245,1)="A","DA",
LEFT(Tabelas!$AI245,1)="G","DG")</f>
        <v>DN</v>
      </c>
      <c r="AW245" s="34"/>
      <c r="AX245" s="34"/>
      <c r="AY245" s="34"/>
      <c r="AZ245" s="34"/>
      <c r="BA245" s="34"/>
      <c r="BB245" s="34"/>
      <c r="BC245" s="34"/>
      <c r="BD245" s="44">
        <v>31112</v>
      </c>
      <c r="BE245" s="34" t="s">
        <v>1471</v>
      </c>
      <c r="BF245" s="43" t="s">
        <v>1223</v>
      </c>
      <c r="BG245" s="34" t="s">
        <v>411</v>
      </c>
      <c r="BH245" s="34" t="s">
        <v>270</v>
      </c>
      <c r="BI245" s="34" t="s">
        <v>1471</v>
      </c>
      <c r="BJ245" s="44" t="s">
        <v>320</v>
      </c>
      <c r="BK245" s="44" t="s">
        <v>6045</v>
      </c>
      <c r="BL245" s="34"/>
      <c r="BM245" s="34"/>
      <c r="BN245" s="34"/>
      <c r="BO245" s="20"/>
      <c r="BP245" s="20"/>
      <c r="BQ245" s="20"/>
      <c r="BR245" s="20"/>
      <c r="BS245" s="27"/>
      <c r="BT245" s="20"/>
      <c r="BU245" s="20"/>
      <c r="BV245" s="20"/>
      <c r="BW245" s="20"/>
      <c r="BX245" s="20"/>
      <c r="BY245" s="20"/>
      <c r="BZ245" s="20"/>
      <c r="CA245" s="20"/>
      <c r="CB245" s="20"/>
      <c r="CC245" s="27"/>
      <c r="CD245" s="20"/>
      <c r="CE245" s="20"/>
      <c r="CF245" s="28"/>
      <c r="CG245" s="28"/>
      <c r="CH245" s="28"/>
      <c r="CI245" s="28"/>
      <c r="CJ245" s="28"/>
      <c r="CK245" s="28"/>
      <c r="CL245" s="28"/>
      <c r="CM245" s="28"/>
      <c r="CN245" s="28"/>
      <c r="CO245" s="28"/>
      <c r="CP245" s="28"/>
      <c r="CQ245" s="28"/>
      <c r="CR245" s="28"/>
      <c r="CS245" s="28"/>
      <c r="CT245" s="28"/>
      <c r="CU245" s="28"/>
      <c r="CV245" s="28"/>
      <c r="CW245" s="28"/>
      <c r="CX245" s="20"/>
      <c r="CY245" s="519" t="s">
        <v>6391</v>
      </c>
      <c r="CZ245" s="520" t="s">
        <v>6392</v>
      </c>
      <c r="DA245" s="595" t="str">
        <f t="shared" si="12"/>
        <v>23411 - OLARIA DE BARRO</v>
      </c>
      <c r="EN245" s="571">
        <v>8443</v>
      </c>
      <c r="EO245" s="560" t="s">
        <v>6393</v>
      </c>
      <c r="EP245" s="560" t="s">
        <v>947</v>
      </c>
      <c r="EQ245" s="580">
        <v>485</v>
      </c>
      <c r="ER245" s="560" t="s">
        <v>3526</v>
      </c>
      <c r="ES245" s="567" t="s">
        <v>6394</v>
      </c>
      <c r="EW245" s="90" t="s">
        <v>564</v>
      </c>
      <c r="EX245" s="82" t="s">
        <v>6395</v>
      </c>
      <c r="EY245" s="80"/>
      <c r="EZ245" s="82"/>
      <c r="FA245" s="85" t="s">
        <v>484</v>
      </c>
    </row>
    <row r="246" spans="11:157">
      <c r="K246" s="236" t="s">
        <v>6396</v>
      </c>
      <c r="P246" s="488">
        <f t="shared" si="13"/>
        <v>45803</v>
      </c>
      <c r="Q246" s="481">
        <f t="shared" ref="Q246:Q309" si="14">WEEKNUM(P246,21)</f>
        <v>22</v>
      </c>
      <c r="R246" s="489">
        <v>44024</v>
      </c>
      <c r="S246" s="501"/>
      <c r="T246" s="497"/>
      <c r="U246" s="498"/>
      <c r="V246" s="43">
        <v>103</v>
      </c>
      <c r="W246" s="34" t="s">
        <v>938</v>
      </c>
      <c r="X246" s="44">
        <v>31113</v>
      </c>
      <c r="Y246" s="34" t="s">
        <v>2432</v>
      </c>
      <c r="Z246" s="43" t="s">
        <v>1223</v>
      </c>
      <c r="AA246" s="34" t="s">
        <v>411</v>
      </c>
      <c r="AB246" s="34" t="s">
        <v>270</v>
      </c>
      <c r="AC246" s="34" t="s">
        <v>2432</v>
      </c>
      <c r="AD246" s="44" t="s">
        <v>320</v>
      </c>
      <c r="AE246" s="44" t="s">
        <v>6045</v>
      </c>
      <c r="AF246" s="43">
        <v>103</v>
      </c>
      <c r="AG246" s="34" t="s">
        <v>938</v>
      </c>
      <c r="AH246" s="34" t="s">
        <v>937</v>
      </c>
      <c r="AI246" s="43" t="s">
        <v>939</v>
      </c>
      <c r="AJ246" s="44" t="s">
        <v>940</v>
      </c>
      <c r="AK246" s="261">
        <v>4820269</v>
      </c>
      <c r="AL246" s="44" t="s">
        <v>407</v>
      </c>
      <c r="AM246" s="44" t="s">
        <v>944</v>
      </c>
      <c r="AN246" s="262">
        <v>253469840</v>
      </c>
      <c r="AO246" s="34"/>
      <c r="AP246" s="34"/>
      <c r="AQ246" s="34"/>
      <c r="AR246" s="34"/>
      <c r="AS246" s="34"/>
      <c r="AT246" s="44" t="s">
        <v>326</v>
      </c>
      <c r="AU246" s="44"/>
      <c r="AV246" s="477" t="str">
        <f t="array" ref="AV246">_xlfn.IFS(
LEFT(Tabelas!$AI246,1)="N","DN",
LEFT(Tabelas!$AI246,1)="C","DC",
LEFT(Tabelas!$AI246,1)="L","DL",
LEFT(Tabelas!$AI246,1)="A","DA",
LEFT(Tabelas!$AI246,1)="G","DG")</f>
        <v>DN</v>
      </c>
      <c r="AW246" s="34"/>
      <c r="AX246" s="34"/>
      <c r="AY246" s="34"/>
      <c r="AZ246" s="34"/>
      <c r="BA246" s="34"/>
      <c r="BB246" s="34"/>
      <c r="BC246" s="34"/>
      <c r="BD246" s="44">
        <v>31113</v>
      </c>
      <c r="BE246" s="34" t="s">
        <v>2432</v>
      </c>
      <c r="BF246" s="43" t="s">
        <v>1223</v>
      </c>
      <c r="BG246" s="34" t="s">
        <v>411</v>
      </c>
      <c r="BH246" s="34" t="s">
        <v>270</v>
      </c>
      <c r="BI246" s="34" t="s">
        <v>2432</v>
      </c>
      <c r="BJ246" s="44" t="s">
        <v>320</v>
      </c>
      <c r="BK246" s="44" t="s">
        <v>6045</v>
      </c>
      <c r="BL246" s="34"/>
      <c r="BM246" s="34"/>
      <c r="BN246" s="34"/>
      <c r="BO246" s="20"/>
      <c r="BP246" s="20"/>
      <c r="BQ246" s="20"/>
      <c r="BR246" s="20"/>
      <c r="BS246" s="27"/>
      <c r="BT246" s="20"/>
      <c r="BU246" s="20"/>
      <c r="BV246" s="20"/>
      <c r="BW246" s="20"/>
      <c r="BX246" s="20"/>
      <c r="BY246" s="20"/>
      <c r="BZ246" s="20"/>
      <c r="CA246" s="20"/>
      <c r="CB246" s="20"/>
      <c r="CC246" s="27"/>
      <c r="CD246" s="20"/>
      <c r="CE246" s="20"/>
      <c r="CF246" s="28"/>
      <c r="CG246" s="28"/>
      <c r="CH246" s="28"/>
      <c r="CI246" s="28"/>
      <c r="CJ246" s="28"/>
      <c r="CK246" s="28"/>
      <c r="CL246" s="28"/>
      <c r="CM246" s="28"/>
      <c r="CN246" s="28"/>
      <c r="CO246" s="28"/>
      <c r="CP246" s="28"/>
      <c r="CQ246" s="28"/>
      <c r="CR246" s="28"/>
      <c r="CS246" s="28"/>
      <c r="CT246" s="28"/>
      <c r="CU246" s="28"/>
      <c r="CV246" s="28"/>
      <c r="CW246" s="28"/>
      <c r="CX246" s="20"/>
      <c r="CY246" s="519" t="s">
        <v>6397</v>
      </c>
      <c r="CZ246" s="520" t="s">
        <v>6398</v>
      </c>
      <c r="DA246" s="595" t="str">
        <f t="shared" si="12"/>
        <v>23412 - FABRICAÇÃO DE ARTIGOS DE USO DOMÉSTICO DE FAIANÇA, PORCELANA E GRÉS FINO</v>
      </c>
      <c r="EN246" s="572">
        <v>8451</v>
      </c>
      <c r="EO246" s="561" t="s">
        <v>6399</v>
      </c>
      <c r="EP246" s="561" t="s">
        <v>947</v>
      </c>
      <c r="EQ246" s="576">
        <v>484</v>
      </c>
      <c r="ER246" s="561" t="s">
        <v>4443</v>
      </c>
      <c r="ES246" s="568" t="s">
        <v>6400</v>
      </c>
      <c r="EW246" s="90" t="s">
        <v>565</v>
      </c>
      <c r="EX246" s="82" t="s">
        <v>6401</v>
      </c>
      <c r="EY246" s="80"/>
      <c r="EZ246" s="82"/>
      <c r="FA246" s="85" t="s">
        <v>571</v>
      </c>
    </row>
    <row r="247" spans="11:157">
      <c r="K247" s="236" t="s">
        <v>6402</v>
      </c>
      <c r="P247" s="488">
        <f t="shared" si="13"/>
        <v>45810</v>
      </c>
      <c r="Q247" s="481">
        <f t="shared" si="14"/>
        <v>23</v>
      </c>
      <c r="R247" s="489">
        <v>44025</v>
      </c>
      <c r="S247" s="501"/>
      <c r="T247" s="497"/>
      <c r="U247" s="498"/>
      <c r="V247" s="43">
        <v>103</v>
      </c>
      <c r="W247" s="34" t="s">
        <v>938</v>
      </c>
      <c r="X247" s="44">
        <v>31115</v>
      </c>
      <c r="Y247" s="34" t="s">
        <v>2760</v>
      </c>
      <c r="Z247" s="43" t="s">
        <v>1223</v>
      </c>
      <c r="AA247" s="34" t="s">
        <v>411</v>
      </c>
      <c r="AB247" s="34" t="s">
        <v>270</v>
      </c>
      <c r="AC247" s="34" t="s">
        <v>2760</v>
      </c>
      <c r="AD247" s="44" t="s">
        <v>320</v>
      </c>
      <c r="AE247" s="44" t="s">
        <v>6045</v>
      </c>
      <c r="AF247" s="43">
        <v>103</v>
      </c>
      <c r="AG247" s="34" t="s">
        <v>938</v>
      </c>
      <c r="AH247" s="34" t="s">
        <v>937</v>
      </c>
      <c r="AI247" s="43" t="s">
        <v>939</v>
      </c>
      <c r="AJ247" s="44" t="s">
        <v>940</v>
      </c>
      <c r="AK247" s="261">
        <v>4820269</v>
      </c>
      <c r="AL247" s="44" t="s">
        <v>407</v>
      </c>
      <c r="AM247" s="44" t="s">
        <v>944</v>
      </c>
      <c r="AN247" s="262">
        <v>253469840</v>
      </c>
      <c r="AO247" s="34"/>
      <c r="AP247" s="34"/>
      <c r="AQ247" s="34"/>
      <c r="AR247" s="34"/>
      <c r="AS247" s="34"/>
      <c r="AT247" s="44" t="s">
        <v>326</v>
      </c>
      <c r="AU247" s="44"/>
      <c r="AV247" s="477" t="str">
        <f t="array" ref="AV247">_xlfn.IFS(
LEFT(Tabelas!$AI247,1)="N","DN",
LEFT(Tabelas!$AI247,1)="C","DC",
LEFT(Tabelas!$AI247,1)="L","DL",
LEFT(Tabelas!$AI247,1)="A","DA",
LEFT(Tabelas!$AI247,1)="G","DG")</f>
        <v>DN</v>
      </c>
      <c r="AW247" s="34"/>
      <c r="AX247" s="34"/>
      <c r="AY247" s="34"/>
      <c r="AZ247" s="34"/>
      <c r="BA247" s="34"/>
      <c r="BB247" s="34"/>
      <c r="BC247" s="34"/>
      <c r="BD247" s="44">
        <v>31115</v>
      </c>
      <c r="BE247" s="34" t="s">
        <v>2760</v>
      </c>
      <c r="BF247" s="43" t="s">
        <v>1223</v>
      </c>
      <c r="BG247" s="34" t="s">
        <v>411</v>
      </c>
      <c r="BH247" s="34" t="s">
        <v>270</v>
      </c>
      <c r="BI247" s="34" t="s">
        <v>2760</v>
      </c>
      <c r="BJ247" s="44" t="s">
        <v>320</v>
      </c>
      <c r="BK247" s="44" t="s">
        <v>6045</v>
      </c>
      <c r="BL247" s="34"/>
      <c r="BM247" s="34"/>
      <c r="BN247" s="34"/>
      <c r="BO247" s="20"/>
      <c r="BP247" s="20"/>
      <c r="BQ247" s="20"/>
      <c r="BR247" s="20"/>
      <c r="BS247" s="27"/>
      <c r="BT247" s="20"/>
      <c r="BU247" s="20"/>
      <c r="BV247" s="20"/>
      <c r="BW247" s="20"/>
      <c r="BX247" s="20"/>
      <c r="BY247" s="20"/>
      <c r="BZ247" s="20"/>
      <c r="CA247" s="20"/>
      <c r="CB247" s="20"/>
      <c r="CC247" s="27"/>
      <c r="CD247" s="20"/>
      <c r="CE247" s="20"/>
      <c r="CF247" s="28"/>
      <c r="CG247" s="28"/>
      <c r="CH247" s="28"/>
      <c r="CI247" s="28"/>
      <c r="CJ247" s="28"/>
      <c r="CK247" s="28"/>
      <c r="CL247" s="28"/>
      <c r="CM247" s="28"/>
      <c r="CN247" s="28"/>
      <c r="CO247" s="28"/>
      <c r="CP247" s="28"/>
      <c r="CQ247" s="28"/>
      <c r="CR247" s="28"/>
      <c r="CS247" s="28"/>
      <c r="CT247" s="28"/>
      <c r="CU247" s="28"/>
      <c r="CV247" s="28"/>
      <c r="CW247" s="28"/>
      <c r="CX247" s="20"/>
      <c r="CY247" s="519" t="s">
        <v>6403</v>
      </c>
      <c r="CZ247" s="520" t="s">
        <v>6404</v>
      </c>
      <c r="DA247" s="595" t="str">
        <f t="shared" si="12"/>
        <v>23413 - FABRICAÇÃO DE ARTIGOS DE ORNAMENTAÇÃO DE FAIANÇA, PORCELANA E GRÉS FINO</v>
      </c>
      <c r="EN247" s="572">
        <v>8460</v>
      </c>
      <c r="EO247" s="561" t="s">
        <v>6405</v>
      </c>
      <c r="EP247" s="561" t="s">
        <v>320</v>
      </c>
      <c r="EQ247" s="576">
        <v>112</v>
      </c>
      <c r="ER247" s="561" t="s">
        <v>2868</v>
      </c>
      <c r="ES247" s="568" t="s">
        <v>6406</v>
      </c>
      <c r="EW247" s="90" t="s">
        <v>566</v>
      </c>
      <c r="EX247" s="82" t="s">
        <v>6407</v>
      </c>
      <c r="EY247" s="80"/>
      <c r="EZ247" s="82"/>
      <c r="FA247" s="85" t="s">
        <v>609</v>
      </c>
    </row>
    <row r="248" spans="11:157">
      <c r="K248" s="236" t="s">
        <v>6408</v>
      </c>
      <c r="P248" s="488">
        <f t="shared" si="13"/>
        <v>45817</v>
      </c>
      <c r="Q248" s="481">
        <f t="shared" si="14"/>
        <v>24</v>
      </c>
      <c r="R248" s="489">
        <v>44026</v>
      </c>
      <c r="S248" s="501"/>
      <c r="T248" s="497"/>
      <c r="U248" s="498"/>
      <c r="V248" s="43">
        <v>103</v>
      </c>
      <c r="W248" s="34" t="s">
        <v>938</v>
      </c>
      <c r="X248" s="44">
        <v>31118</v>
      </c>
      <c r="Y248" s="34" t="s">
        <v>2899</v>
      </c>
      <c r="Z248" s="43" t="s">
        <v>1223</v>
      </c>
      <c r="AA248" s="34" t="s">
        <v>411</v>
      </c>
      <c r="AB248" s="34" t="s">
        <v>270</v>
      </c>
      <c r="AC248" s="34" t="s">
        <v>2899</v>
      </c>
      <c r="AD248" s="44" t="s">
        <v>320</v>
      </c>
      <c r="AE248" s="44" t="s">
        <v>6045</v>
      </c>
      <c r="AF248" s="43">
        <v>103</v>
      </c>
      <c r="AG248" s="34" t="s">
        <v>938</v>
      </c>
      <c r="AH248" s="34" t="s">
        <v>937</v>
      </c>
      <c r="AI248" s="43" t="s">
        <v>939</v>
      </c>
      <c r="AJ248" s="44" t="s">
        <v>940</v>
      </c>
      <c r="AK248" s="261">
        <v>4820269</v>
      </c>
      <c r="AL248" s="44" t="s">
        <v>407</v>
      </c>
      <c r="AM248" s="44" t="s">
        <v>944</v>
      </c>
      <c r="AN248" s="262">
        <v>253469840</v>
      </c>
      <c r="AO248" s="34"/>
      <c r="AP248" s="34"/>
      <c r="AQ248" s="34"/>
      <c r="AR248" s="34"/>
      <c r="AS248" s="34"/>
      <c r="AT248" s="44" t="s">
        <v>326</v>
      </c>
      <c r="AU248" s="44"/>
      <c r="AV248" s="477" t="str">
        <f t="array" ref="AV248">_xlfn.IFS(
LEFT(Tabelas!$AI248,1)="N","DN",
LEFT(Tabelas!$AI248,1)="C","DC",
LEFT(Tabelas!$AI248,1)="L","DL",
LEFT(Tabelas!$AI248,1)="A","DA",
LEFT(Tabelas!$AI248,1)="G","DG")</f>
        <v>DN</v>
      </c>
      <c r="AW248" s="34"/>
      <c r="AX248" s="34"/>
      <c r="AY248" s="34"/>
      <c r="AZ248" s="34"/>
      <c r="BA248" s="34"/>
      <c r="BB248" s="34"/>
      <c r="BC248" s="34"/>
      <c r="BD248" s="44">
        <v>31118</v>
      </c>
      <c r="BE248" s="34" t="s">
        <v>2899</v>
      </c>
      <c r="BF248" s="43" t="s">
        <v>1223</v>
      </c>
      <c r="BG248" s="34" t="s">
        <v>411</v>
      </c>
      <c r="BH248" s="34" t="s">
        <v>270</v>
      </c>
      <c r="BI248" s="34" t="s">
        <v>2899</v>
      </c>
      <c r="BJ248" s="44" t="s">
        <v>320</v>
      </c>
      <c r="BK248" s="44" t="s">
        <v>6045</v>
      </c>
      <c r="BL248" s="34"/>
      <c r="BM248" s="34"/>
      <c r="BN248" s="34"/>
      <c r="BO248" s="20"/>
      <c r="BP248" s="20"/>
      <c r="BQ248" s="20"/>
      <c r="BR248" s="20"/>
      <c r="BS248" s="27"/>
      <c r="BT248" s="20"/>
      <c r="BU248" s="20"/>
      <c r="BV248" s="20"/>
      <c r="BW248" s="20"/>
      <c r="BX248" s="20"/>
      <c r="BY248" s="20"/>
      <c r="BZ248" s="20"/>
      <c r="CA248" s="20"/>
      <c r="CB248" s="20"/>
      <c r="CC248" s="27"/>
      <c r="CD248" s="20"/>
      <c r="CE248" s="20"/>
      <c r="CF248" s="28"/>
      <c r="CG248" s="28"/>
      <c r="CH248" s="28"/>
      <c r="CI248" s="28"/>
      <c r="CJ248" s="28"/>
      <c r="CK248" s="28"/>
      <c r="CL248" s="28"/>
      <c r="CM248" s="28"/>
      <c r="CN248" s="28"/>
      <c r="CO248" s="28"/>
      <c r="CP248" s="28"/>
      <c r="CQ248" s="28"/>
      <c r="CR248" s="28"/>
      <c r="CS248" s="28"/>
      <c r="CT248" s="28"/>
      <c r="CU248" s="28"/>
      <c r="CV248" s="28"/>
      <c r="CW248" s="28"/>
      <c r="CX248" s="20"/>
      <c r="CY248" s="519" t="s">
        <v>6409</v>
      </c>
      <c r="CZ248" s="520" t="s">
        <v>6410</v>
      </c>
      <c r="DA248" s="595" t="str">
        <f t="shared" si="12"/>
        <v>23414 - ATIVIDADES DE DECORAÇÃO DE ARTIGOS CERÂMICOS DE USO DOMÉSTICO E ORNAMENTAL</v>
      </c>
      <c r="EN248" s="571">
        <v>8486</v>
      </c>
      <c r="EO248" s="560" t="s">
        <v>6411</v>
      </c>
      <c r="EP248" s="560" t="s">
        <v>947</v>
      </c>
      <c r="EQ248" s="580">
        <v>443</v>
      </c>
      <c r="ER248" s="560" t="s">
        <v>3797</v>
      </c>
      <c r="ES248" s="567" t="s">
        <v>6412</v>
      </c>
      <c r="EW248" s="90" t="s">
        <v>567</v>
      </c>
      <c r="EX248" s="82" t="s">
        <v>6413</v>
      </c>
      <c r="EY248" s="80"/>
      <c r="EZ248" s="82"/>
      <c r="FA248" s="85" t="s">
        <v>401</v>
      </c>
    </row>
    <row r="249" spans="11:157">
      <c r="K249" s="236" t="s">
        <v>6414</v>
      </c>
      <c r="P249" s="488">
        <f t="shared" si="13"/>
        <v>45824</v>
      </c>
      <c r="Q249" s="481">
        <f t="shared" si="14"/>
        <v>25</v>
      </c>
      <c r="R249" s="489">
        <v>44027</v>
      </c>
      <c r="S249" s="501"/>
      <c r="T249" s="497"/>
      <c r="U249" s="498"/>
      <c r="V249" s="43">
        <v>103</v>
      </c>
      <c r="W249" s="34" t="s">
        <v>938</v>
      </c>
      <c r="X249" s="44">
        <v>31122</v>
      </c>
      <c r="Y249" s="34" t="s">
        <v>3159</v>
      </c>
      <c r="Z249" s="43" t="s">
        <v>1223</v>
      </c>
      <c r="AA249" s="34" t="s">
        <v>411</v>
      </c>
      <c r="AB249" s="34" t="s">
        <v>270</v>
      </c>
      <c r="AC249" s="34" t="s">
        <v>6415</v>
      </c>
      <c r="AD249" s="44" t="s">
        <v>320</v>
      </c>
      <c r="AE249" s="44" t="s">
        <v>6045</v>
      </c>
      <c r="AF249" s="43">
        <v>103</v>
      </c>
      <c r="AG249" s="34" t="s">
        <v>938</v>
      </c>
      <c r="AH249" s="34" t="s">
        <v>937</v>
      </c>
      <c r="AI249" s="43" t="s">
        <v>939</v>
      </c>
      <c r="AJ249" s="44" t="s">
        <v>940</v>
      </c>
      <c r="AK249" s="261">
        <v>4820269</v>
      </c>
      <c r="AL249" s="44" t="s">
        <v>407</v>
      </c>
      <c r="AM249" s="44" t="s">
        <v>944</v>
      </c>
      <c r="AN249" s="262">
        <v>253469840</v>
      </c>
      <c r="AO249" s="34"/>
      <c r="AP249" s="34"/>
      <c r="AQ249" s="34"/>
      <c r="AR249" s="34"/>
      <c r="AS249" s="34"/>
      <c r="AT249" s="44" t="s">
        <v>326</v>
      </c>
      <c r="AU249" s="44"/>
      <c r="AV249" s="477" t="str">
        <f t="array" ref="AV249">_xlfn.IFS(
LEFT(Tabelas!$AI249,1)="N","DN",
LEFT(Tabelas!$AI249,1)="C","DC",
LEFT(Tabelas!$AI249,1)="L","DL",
LEFT(Tabelas!$AI249,1)="A","DA",
LEFT(Tabelas!$AI249,1)="G","DG")</f>
        <v>DN</v>
      </c>
      <c r="AW249" s="34"/>
      <c r="AX249" s="34"/>
      <c r="AY249" s="34"/>
      <c r="AZ249" s="34"/>
      <c r="BA249" s="34"/>
      <c r="BB249" s="34"/>
      <c r="BC249" s="34"/>
      <c r="BD249" s="44">
        <v>31122</v>
      </c>
      <c r="BE249" s="34" t="s">
        <v>3159</v>
      </c>
      <c r="BF249" s="43" t="s">
        <v>1223</v>
      </c>
      <c r="BG249" s="34" t="s">
        <v>411</v>
      </c>
      <c r="BH249" s="34" t="s">
        <v>270</v>
      </c>
      <c r="BI249" s="34" t="s">
        <v>6415</v>
      </c>
      <c r="BJ249" s="44" t="s">
        <v>320</v>
      </c>
      <c r="BK249" s="44" t="s">
        <v>6045</v>
      </c>
      <c r="BL249" s="34"/>
      <c r="BM249" s="34"/>
      <c r="BN249" s="34"/>
      <c r="BO249" s="20"/>
      <c r="BP249" s="20"/>
      <c r="BQ249" s="20"/>
      <c r="BR249" s="20"/>
      <c r="BS249" s="27"/>
      <c r="BT249" s="20"/>
      <c r="BU249" s="20"/>
      <c r="BV249" s="20"/>
      <c r="BW249" s="20"/>
      <c r="BX249" s="20"/>
      <c r="BY249" s="20"/>
      <c r="BZ249" s="20"/>
      <c r="CA249" s="20"/>
      <c r="CB249" s="20"/>
      <c r="CC249" s="27"/>
      <c r="CD249" s="20"/>
      <c r="CE249" s="20"/>
      <c r="CF249" s="28"/>
      <c r="CG249" s="28"/>
      <c r="CH249" s="28"/>
      <c r="CI249" s="28"/>
      <c r="CJ249" s="28"/>
      <c r="CK249" s="28"/>
      <c r="CL249" s="28"/>
      <c r="CM249" s="28"/>
      <c r="CN249" s="28"/>
      <c r="CO249" s="28"/>
      <c r="CP249" s="28"/>
      <c r="CQ249" s="28"/>
      <c r="CR249" s="28"/>
      <c r="CS249" s="28"/>
      <c r="CT249" s="28"/>
      <c r="CU249" s="28"/>
      <c r="CV249" s="28"/>
      <c r="CW249" s="28"/>
      <c r="CX249" s="20"/>
      <c r="CY249" s="519" t="s">
        <v>6416</v>
      </c>
      <c r="CZ249" s="520" t="s">
        <v>6417</v>
      </c>
      <c r="DA249" s="595" t="str">
        <f t="shared" si="12"/>
        <v>23420 - FABRICAÇÃO DE ARTIGOS CERÂMICOS PARA USOS SANITÁRIOS</v>
      </c>
      <c r="EN249" s="571">
        <v>8494</v>
      </c>
      <c r="EO249" s="560" t="s">
        <v>6418</v>
      </c>
      <c r="EP249" s="560" t="s">
        <v>947</v>
      </c>
      <c r="EQ249" s="580">
        <v>450</v>
      </c>
      <c r="ER249" s="560" t="s">
        <v>4312</v>
      </c>
      <c r="ES249" s="567" t="s">
        <v>6419</v>
      </c>
      <c r="EW249" s="90" t="s">
        <v>568</v>
      </c>
      <c r="EX249" s="82" t="s">
        <v>6420</v>
      </c>
      <c r="EY249" s="80"/>
      <c r="EZ249" s="82"/>
      <c r="FA249" s="85" t="s">
        <v>28</v>
      </c>
    </row>
    <row r="250" spans="11:157">
      <c r="K250" s="236" t="s">
        <v>6421</v>
      </c>
      <c r="P250" s="488">
        <f t="shared" si="13"/>
        <v>45831</v>
      </c>
      <c r="Q250" s="481">
        <f t="shared" si="14"/>
        <v>26</v>
      </c>
      <c r="R250" s="489">
        <v>44028</v>
      </c>
      <c r="S250" s="501"/>
      <c r="T250" s="497"/>
      <c r="U250" s="498"/>
      <c r="V250" s="43">
        <v>103</v>
      </c>
      <c r="W250" s="34" t="s">
        <v>938</v>
      </c>
      <c r="X250" s="44">
        <v>31123</v>
      </c>
      <c r="Y250" s="34" t="s">
        <v>3277</v>
      </c>
      <c r="Z250" s="43" t="s">
        <v>1223</v>
      </c>
      <c r="AA250" s="34" t="s">
        <v>411</v>
      </c>
      <c r="AB250" s="34" t="s">
        <v>270</v>
      </c>
      <c r="AC250" s="34" t="s">
        <v>6422</v>
      </c>
      <c r="AD250" s="44" t="s">
        <v>320</v>
      </c>
      <c r="AE250" s="44" t="s">
        <v>6045</v>
      </c>
      <c r="AF250" s="43">
        <v>103</v>
      </c>
      <c r="AG250" s="34" t="s">
        <v>938</v>
      </c>
      <c r="AH250" s="34" t="s">
        <v>937</v>
      </c>
      <c r="AI250" s="43" t="s">
        <v>939</v>
      </c>
      <c r="AJ250" s="44" t="s">
        <v>940</v>
      </c>
      <c r="AK250" s="261">
        <v>4820269</v>
      </c>
      <c r="AL250" s="44" t="s">
        <v>407</v>
      </c>
      <c r="AM250" s="44" t="s">
        <v>944</v>
      </c>
      <c r="AN250" s="262">
        <v>253469840</v>
      </c>
      <c r="AO250" s="34"/>
      <c r="AP250" s="34"/>
      <c r="AQ250" s="34"/>
      <c r="AR250" s="34"/>
      <c r="AS250" s="34"/>
      <c r="AT250" s="44" t="s">
        <v>326</v>
      </c>
      <c r="AU250" s="44"/>
      <c r="AV250" s="477" t="str">
        <f t="array" ref="AV250">_xlfn.IFS(
LEFT(Tabelas!$AI250,1)="N","DN",
LEFT(Tabelas!$AI250,1)="C","DC",
LEFT(Tabelas!$AI250,1)="L","DL",
LEFT(Tabelas!$AI250,1)="A","DA",
LEFT(Tabelas!$AI250,1)="G","DG")</f>
        <v>DN</v>
      </c>
      <c r="AW250" s="34"/>
      <c r="AX250" s="34"/>
      <c r="AY250" s="34"/>
      <c r="AZ250" s="34"/>
      <c r="BA250" s="34"/>
      <c r="BB250" s="34"/>
      <c r="BC250" s="34"/>
      <c r="BD250" s="44">
        <v>31123</v>
      </c>
      <c r="BE250" s="34" t="s">
        <v>3277</v>
      </c>
      <c r="BF250" s="43" t="s">
        <v>1223</v>
      </c>
      <c r="BG250" s="34" t="s">
        <v>411</v>
      </c>
      <c r="BH250" s="34" t="s">
        <v>270</v>
      </c>
      <c r="BI250" s="34" t="s">
        <v>6422</v>
      </c>
      <c r="BJ250" s="44" t="s">
        <v>320</v>
      </c>
      <c r="BK250" s="44" t="s">
        <v>6045</v>
      </c>
      <c r="BL250" s="34"/>
      <c r="BM250" s="34"/>
      <c r="BN250" s="34"/>
      <c r="BO250" s="20"/>
      <c r="BP250" s="20"/>
      <c r="BQ250" s="20"/>
      <c r="BR250" s="20"/>
      <c r="BS250" s="27"/>
      <c r="BT250" s="20"/>
      <c r="BU250" s="20"/>
      <c r="BV250" s="20"/>
      <c r="BW250" s="20"/>
      <c r="BX250" s="20"/>
      <c r="BY250" s="20"/>
      <c r="BZ250" s="20"/>
      <c r="CA250" s="20"/>
      <c r="CB250" s="20"/>
      <c r="CC250" s="27"/>
      <c r="CD250" s="20"/>
      <c r="CE250" s="20"/>
      <c r="CF250" s="28"/>
      <c r="CG250" s="28"/>
      <c r="CH250" s="28"/>
      <c r="CI250" s="28"/>
      <c r="CJ250" s="28"/>
      <c r="CK250" s="28"/>
      <c r="CL250" s="28"/>
      <c r="CM250" s="28"/>
      <c r="CN250" s="28"/>
      <c r="CO250" s="28"/>
      <c r="CP250" s="28"/>
      <c r="CQ250" s="28"/>
      <c r="CR250" s="28"/>
      <c r="CS250" s="28"/>
      <c r="CT250" s="28"/>
      <c r="CU250" s="28"/>
      <c r="CV250" s="28"/>
      <c r="CW250" s="28"/>
      <c r="CX250" s="20"/>
      <c r="CY250" s="519" t="s">
        <v>6423</v>
      </c>
      <c r="CZ250" s="520" t="s">
        <v>6424</v>
      </c>
      <c r="DA250" s="595" t="str">
        <f t="shared" si="12"/>
        <v>23430 - FABRICAÇÃO DE ISOLADORES E PEÇAS ISOLANTES EM CERÂMICA</v>
      </c>
      <c r="EN250" s="571">
        <v>8524</v>
      </c>
      <c r="EO250" s="560" t="s">
        <v>6425</v>
      </c>
      <c r="EP250" s="560" t="s">
        <v>320</v>
      </c>
      <c r="EQ250" s="580">
        <v>104</v>
      </c>
      <c r="ER250" s="560" t="s">
        <v>1225</v>
      </c>
      <c r="ES250" s="567" t="s">
        <v>6426</v>
      </c>
      <c r="EW250" s="90" t="s">
        <v>569</v>
      </c>
      <c r="EX250" s="82" t="s">
        <v>6427</v>
      </c>
      <c r="EY250" s="80"/>
      <c r="EZ250" s="82"/>
      <c r="FA250" s="85" t="s">
        <v>572</v>
      </c>
    </row>
    <row r="251" spans="11:157">
      <c r="K251" s="236" t="s">
        <v>6428</v>
      </c>
      <c r="P251" s="488">
        <f t="shared" si="13"/>
        <v>45838</v>
      </c>
      <c r="Q251" s="481">
        <f t="shared" si="14"/>
        <v>27</v>
      </c>
      <c r="R251" s="489">
        <v>44029</v>
      </c>
      <c r="S251" s="501"/>
      <c r="T251" s="497"/>
      <c r="U251" s="498"/>
      <c r="V251" s="43">
        <v>103</v>
      </c>
      <c r="W251" s="34" t="s">
        <v>938</v>
      </c>
      <c r="X251" s="44">
        <v>31124</v>
      </c>
      <c r="Y251" s="34" t="s">
        <v>3373</v>
      </c>
      <c r="Z251" s="43" t="s">
        <v>1223</v>
      </c>
      <c r="AA251" s="34" t="s">
        <v>411</v>
      </c>
      <c r="AB251" s="34" t="s">
        <v>270</v>
      </c>
      <c r="AC251" s="34" t="s">
        <v>6429</v>
      </c>
      <c r="AD251" s="44" t="s">
        <v>320</v>
      </c>
      <c r="AE251" s="44" t="s">
        <v>6045</v>
      </c>
      <c r="AF251" s="43">
        <v>103</v>
      </c>
      <c r="AG251" s="34" t="s">
        <v>938</v>
      </c>
      <c r="AH251" s="34" t="s">
        <v>937</v>
      </c>
      <c r="AI251" s="43" t="s">
        <v>939</v>
      </c>
      <c r="AJ251" s="44" t="s">
        <v>940</v>
      </c>
      <c r="AK251" s="261">
        <v>4820269</v>
      </c>
      <c r="AL251" s="44" t="s">
        <v>407</v>
      </c>
      <c r="AM251" s="44" t="s">
        <v>944</v>
      </c>
      <c r="AN251" s="262">
        <v>253469840</v>
      </c>
      <c r="AO251" s="34"/>
      <c r="AP251" s="34"/>
      <c r="AQ251" s="34"/>
      <c r="AR251" s="34"/>
      <c r="AS251" s="34"/>
      <c r="AT251" s="44" t="s">
        <v>326</v>
      </c>
      <c r="AU251" s="44"/>
      <c r="AV251" s="477" t="str">
        <f t="array" ref="AV251">_xlfn.IFS(
LEFT(Tabelas!$AI251,1)="N","DN",
LEFT(Tabelas!$AI251,1)="C","DC",
LEFT(Tabelas!$AI251,1)="L","DL",
LEFT(Tabelas!$AI251,1)="A","DA",
LEFT(Tabelas!$AI251,1)="G","DG")</f>
        <v>DN</v>
      </c>
      <c r="AW251" s="34"/>
      <c r="AX251" s="34"/>
      <c r="AY251" s="34"/>
      <c r="AZ251" s="34"/>
      <c r="BA251" s="34"/>
      <c r="BB251" s="34"/>
      <c r="BC251" s="34"/>
      <c r="BD251" s="44">
        <v>31124</v>
      </c>
      <c r="BE251" s="34" t="s">
        <v>3373</v>
      </c>
      <c r="BF251" s="43" t="s">
        <v>1223</v>
      </c>
      <c r="BG251" s="34" t="s">
        <v>411</v>
      </c>
      <c r="BH251" s="34" t="s">
        <v>270</v>
      </c>
      <c r="BI251" s="34" t="s">
        <v>6429</v>
      </c>
      <c r="BJ251" s="44" t="s">
        <v>320</v>
      </c>
      <c r="BK251" s="44" t="s">
        <v>6045</v>
      </c>
      <c r="BL251" s="34"/>
      <c r="BM251" s="34"/>
      <c r="BN251" s="34"/>
      <c r="BO251" s="20"/>
      <c r="BP251" s="20"/>
      <c r="BQ251" s="20"/>
      <c r="BR251" s="20"/>
      <c r="BS251" s="27"/>
      <c r="BT251" s="20"/>
      <c r="BU251" s="20"/>
      <c r="BV251" s="20"/>
      <c r="BW251" s="20"/>
      <c r="BX251" s="20"/>
      <c r="BY251" s="20"/>
      <c r="BZ251" s="20"/>
      <c r="CA251" s="20"/>
      <c r="CB251" s="20"/>
      <c r="CC251" s="27"/>
      <c r="CD251" s="20"/>
      <c r="CE251" s="20"/>
      <c r="CF251" s="28"/>
      <c r="CG251" s="28"/>
      <c r="CH251" s="28"/>
      <c r="CI251" s="28"/>
      <c r="CJ251" s="28"/>
      <c r="CK251" s="28"/>
      <c r="CL251" s="28"/>
      <c r="CM251" s="28"/>
      <c r="CN251" s="28"/>
      <c r="CO251" s="28"/>
      <c r="CP251" s="28"/>
      <c r="CQ251" s="28"/>
      <c r="CR251" s="28"/>
      <c r="CS251" s="28"/>
      <c r="CT251" s="28"/>
      <c r="CU251" s="28"/>
      <c r="CV251" s="28"/>
      <c r="CW251" s="28"/>
      <c r="CX251" s="20"/>
      <c r="CY251" s="519" t="s">
        <v>6430</v>
      </c>
      <c r="CZ251" s="520" t="s">
        <v>6431</v>
      </c>
      <c r="DA251" s="595" t="str">
        <f t="shared" si="12"/>
        <v>23440 - FABRICAÇÃO DE OUTROS PRODUTOS EM CERÂMICA PARA USOS TÉCNICOS</v>
      </c>
      <c r="EN251" s="571">
        <v>8559</v>
      </c>
      <c r="EO251" s="560" t="s">
        <v>6432</v>
      </c>
      <c r="EP251" s="560" t="s">
        <v>947</v>
      </c>
      <c r="EQ251" s="580">
        <v>454</v>
      </c>
      <c r="ER251" s="560" t="s">
        <v>5380</v>
      </c>
      <c r="ES251" s="567" t="s">
        <v>6433</v>
      </c>
      <c r="EW251" s="90" t="s">
        <v>570</v>
      </c>
      <c r="EX251" s="82" t="s">
        <v>6434</v>
      </c>
      <c r="EY251" s="80"/>
      <c r="EZ251" s="82"/>
      <c r="FA251" s="85" t="s">
        <v>282</v>
      </c>
    </row>
    <row r="252" spans="11:157">
      <c r="K252" s="236" t="s">
        <v>6435</v>
      </c>
      <c r="P252" s="488">
        <f t="shared" si="13"/>
        <v>45845</v>
      </c>
      <c r="Q252" s="481">
        <f t="shared" si="14"/>
        <v>28</v>
      </c>
      <c r="R252" s="489">
        <v>44030</v>
      </c>
      <c r="S252" s="501"/>
      <c r="T252" s="497"/>
      <c r="U252" s="498"/>
      <c r="V252" s="43">
        <v>103</v>
      </c>
      <c r="W252" s="34" t="s">
        <v>938</v>
      </c>
      <c r="X252" s="44">
        <v>31125</v>
      </c>
      <c r="Y252" s="34" t="s">
        <v>3460</v>
      </c>
      <c r="Z252" s="43" t="s">
        <v>1223</v>
      </c>
      <c r="AA252" s="34" t="s">
        <v>411</v>
      </c>
      <c r="AB252" s="34" t="s">
        <v>270</v>
      </c>
      <c r="AC252" s="34" t="s">
        <v>6436</v>
      </c>
      <c r="AD252" s="44" t="s">
        <v>320</v>
      </c>
      <c r="AE252" s="44" t="s">
        <v>6045</v>
      </c>
      <c r="AF252" s="43">
        <v>103</v>
      </c>
      <c r="AG252" s="34" t="s">
        <v>938</v>
      </c>
      <c r="AH252" s="34" t="s">
        <v>937</v>
      </c>
      <c r="AI252" s="43" t="s">
        <v>939</v>
      </c>
      <c r="AJ252" s="44" t="s">
        <v>940</v>
      </c>
      <c r="AK252" s="261">
        <v>4820269</v>
      </c>
      <c r="AL252" s="44" t="s">
        <v>407</v>
      </c>
      <c r="AM252" s="44" t="s">
        <v>944</v>
      </c>
      <c r="AN252" s="262">
        <v>253469840</v>
      </c>
      <c r="AO252" s="34"/>
      <c r="AP252" s="34"/>
      <c r="AQ252" s="34"/>
      <c r="AR252" s="34"/>
      <c r="AS252" s="34"/>
      <c r="AT252" s="44" t="s">
        <v>326</v>
      </c>
      <c r="AU252" s="44"/>
      <c r="AV252" s="477" t="str">
        <f t="array" ref="AV252">_xlfn.IFS(
LEFT(Tabelas!$AI252,1)="N","DN",
LEFT(Tabelas!$AI252,1)="C","DC",
LEFT(Tabelas!$AI252,1)="L","DL",
LEFT(Tabelas!$AI252,1)="A","DA",
LEFT(Tabelas!$AI252,1)="G","DG")</f>
        <v>DN</v>
      </c>
      <c r="AW252" s="34"/>
      <c r="AX252" s="34"/>
      <c r="AY252" s="34"/>
      <c r="AZ252" s="34"/>
      <c r="BA252" s="34"/>
      <c r="BB252" s="34"/>
      <c r="BC252" s="34"/>
      <c r="BD252" s="44">
        <v>31125</v>
      </c>
      <c r="BE252" s="34" t="s">
        <v>3460</v>
      </c>
      <c r="BF252" s="43" t="s">
        <v>1223</v>
      </c>
      <c r="BG252" s="34" t="s">
        <v>411</v>
      </c>
      <c r="BH252" s="34" t="s">
        <v>270</v>
      </c>
      <c r="BI252" s="34" t="s">
        <v>6436</v>
      </c>
      <c r="BJ252" s="44" t="s">
        <v>320</v>
      </c>
      <c r="BK252" s="44" t="s">
        <v>6045</v>
      </c>
      <c r="BL252" s="34"/>
      <c r="BM252" s="34"/>
      <c r="BN252" s="34"/>
      <c r="BO252" s="20"/>
      <c r="BP252" s="20"/>
      <c r="BQ252" s="20"/>
      <c r="BR252" s="20"/>
      <c r="BS252" s="27"/>
      <c r="BT252" s="20"/>
      <c r="BU252" s="20"/>
      <c r="BV252" s="20"/>
      <c r="BW252" s="20"/>
      <c r="BX252" s="20"/>
      <c r="BY252" s="20"/>
      <c r="BZ252" s="20"/>
      <c r="CA252" s="20"/>
      <c r="CB252" s="20"/>
      <c r="CC252" s="27"/>
      <c r="CD252" s="20"/>
      <c r="CE252" s="20"/>
      <c r="CF252" s="28"/>
      <c r="CG252" s="28"/>
      <c r="CH252" s="28"/>
      <c r="CI252" s="28"/>
      <c r="CJ252" s="28"/>
      <c r="CK252" s="28"/>
      <c r="CL252" s="28"/>
      <c r="CM252" s="28"/>
      <c r="CN252" s="28"/>
      <c r="CO252" s="28"/>
      <c r="CP252" s="28"/>
      <c r="CQ252" s="28"/>
      <c r="CR252" s="28"/>
      <c r="CS252" s="28"/>
      <c r="CT252" s="28"/>
      <c r="CU252" s="28"/>
      <c r="CV252" s="28"/>
      <c r="CW252" s="28"/>
      <c r="CX252" s="20"/>
      <c r="CY252" s="519" t="s">
        <v>6437</v>
      </c>
      <c r="CZ252" s="520" t="s">
        <v>6438</v>
      </c>
      <c r="DA252" s="595" t="str">
        <f t="shared" si="12"/>
        <v>23450 - FABRICAÇÃO DE OUTROS PRODUTOS CERÂMICOS</v>
      </c>
      <c r="EN252" s="572">
        <v>8567</v>
      </c>
      <c r="EO252" s="561" t="s">
        <v>6439</v>
      </c>
      <c r="EP252" s="561" t="s">
        <v>947</v>
      </c>
      <c r="EQ252" s="576">
        <v>451</v>
      </c>
      <c r="ER252" s="561" t="s">
        <v>4104</v>
      </c>
      <c r="ES252" s="568" t="s">
        <v>6440</v>
      </c>
      <c r="EW252" s="90" t="s">
        <v>571</v>
      </c>
      <c r="EX252" s="82" t="s">
        <v>6441</v>
      </c>
      <c r="EY252" s="80"/>
      <c r="EZ252" s="82"/>
      <c r="FA252" s="85" t="s">
        <v>388</v>
      </c>
    </row>
    <row r="253" spans="11:157">
      <c r="K253" s="236" t="s">
        <v>6442</v>
      </c>
      <c r="P253" s="488">
        <f t="shared" si="13"/>
        <v>45852</v>
      </c>
      <c r="Q253" s="481">
        <f t="shared" si="14"/>
        <v>29</v>
      </c>
      <c r="R253" s="489">
        <v>44031</v>
      </c>
      <c r="S253" s="501"/>
      <c r="T253" s="497"/>
      <c r="U253" s="498"/>
      <c r="V253" s="43">
        <v>103</v>
      </c>
      <c r="W253" s="34" t="s">
        <v>938</v>
      </c>
      <c r="X253" s="44">
        <v>31126</v>
      </c>
      <c r="Y253" s="34" t="s">
        <v>3537</v>
      </c>
      <c r="Z253" s="43" t="s">
        <v>1223</v>
      </c>
      <c r="AA253" s="34" t="s">
        <v>411</v>
      </c>
      <c r="AB253" s="34" t="s">
        <v>270</v>
      </c>
      <c r="AC253" s="34" t="s">
        <v>6443</v>
      </c>
      <c r="AD253" s="44" t="s">
        <v>320</v>
      </c>
      <c r="AE253" s="44" t="s">
        <v>6045</v>
      </c>
      <c r="AF253" s="43">
        <v>103</v>
      </c>
      <c r="AG253" s="34" t="s">
        <v>938</v>
      </c>
      <c r="AH253" s="34" t="s">
        <v>937</v>
      </c>
      <c r="AI253" s="43" t="s">
        <v>939</v>
      </c>
      <c r="AJ253" s="44" t="s">
        <v>940</v>
      </c>
      <c r="AK253" s="261">
        <v>4820269</v>
      </c>
      <c r="AL253" s="44" t="s">
        <v>407</v>
      </c>
      <c r="AM253" s="44" t="s">
        <v>944</v>
      </c>
      <c r="AN253" s="262">
        <v>253469840</v>
      </c>
      <c r="AO253" s="34"/>
      <c r="AP253" s="34"/>
      <c r="AQ253" s="34"/>
      <c r="AR253" s="34"/>
      <c r="AS253" s="34"/>
      <c r="AT253" s="44" t="s">
        <v>326</v>
      </c>
      <c r="AU253" s="44"/>
      <c r="AV253" s="477" t="str">
        <f t="array" ref="AV253">_xlfn.IFS(
LEFT(Tabelas!$AI253,1)="N","DN",
LEFT(Tabelas!$AI253,1)="C","DC",
LEFT(Tabelas!$AI253,1)="L","DL",
LEFT(Tabelas!$AI253,1)="A","DA",
LEFT(Tabelas!$AI253,1)="G","DG")</f>
        <v>DN</v>
      </c>
      <c r="AW253" s="34"/>
      <c r="AX253" s="34"/>
      <c r="AY253" s="34"/>
      <c r="AZ253" s="34"/>
      <c r="BA253" s="34"/>
      <c r="BB253" s="34"/>
      <c r="BC253" s="34"/>
      <c r="BD253" s="44">
        <v>31126</v>
      </c>
      <c r="BE253" s="34" t="s">
        <v>3537</v>
      </c>
      <c r="BF253" s="43" t="s">
        <v>1223</v>
      </c>
      <c r="BG253" s="34" t="s">
        <v>411</v>
      </c>
      <c r="BH253" s="34" t="s">
        <v>270</v>
      </c>
      <c r="BI253" s="34" t="s">
        <v>6443</v>
      </c>
      <c r="BJ253" s="44" t="s">
        <v>320</v>
      </c>
      <c r="BK253" s="44" t="s">
        <v>6045</v>
      </c>
      <c r="BL253" s="34"/>
      <c r="BM253" s="34"/>
      <c r="BN253" s="34"/>
      <c r="BO253" s="20"/>
      <c r="BP253" s="20"/>
      <c r="BQ253" s="20"/>
      <c r="BR253" s="20"/>
      <c r="BS253" s="27"/>
      <c r="BT253" s="20"/>
      <c r="BU253" s="20"/>
      <c r="BV253" s="20"/>
      <c r="BW253" s="20"/>
      <c r="BX253" s="20"/>
      <c r="BY253" s="20"/>
      <c r="BZ253" s="20"/>
      <c r="CA253" s="20"/>
      <c r="CB253" s="20"/>
      <c r="CC253" s="27"/>
      <c r="CD253" s="20"/>
      <c r="CE253" s="20"/>
      <c r="CF253" s="28"/>
      <c r="CG253" s="28"/>
      <c r="CH253" s="28"/>
      <c r="CI253" s="28"/>
      <c r="CJ253" s="28"/>
      <c r="CK253" s="28"/>
      <c r="CL253" s="28"/>
      <c r="CM253" s="28"/>
      <c r="CN253" s="28"/>
      <c r="CO253" s="28"/>
      <c r="CP253" s="28"/>
      <c r="CQ253" s="28"/>
      <c r="CR253" s="28"/>
      <c r="CS253" s="28"/>
      <c r="CT253" s="28"/>
      <c r="CU253" s="28"/>
      <c r="CV253" s="28"/>
      <c r="CW253" s="28"/>
      <c r="CX253" s="20"/>
      <c r="CY253" s="519" t="s">
        <v>6444</v>
      </c>
      <c r="CZ253" s="520" t="s">
        <v>6445</v>
      </c>
      <c r="DA253" s="595" t="str">
        <f t="shared" si="12"/>
        <v>23510 - FABRICAÇÃO DE CIMENTO</v>
      </c>
      <c r="EN253" s="572">
        <v>8583</v>
      </c>
      <c r="EO253" s="561" t="s">
        <v>6446</v>
      </c>
      <c r="EP253" s="561" t="s">
        <v>947</v>
      </c>
      <c r="EQ253" s="576">
        <v>452</v>
      </c>
      <c r="ER253" s="561" t="s">
        <v>3734</v>
      </c>
      <c r="ES253" s="568" t="s">
        <v>6447</v>
      </c>
      <c r="EW253" s="90" t="s">
        <v>572</v>
      </c>
      <c r="EX253" s="82" t="s">
        <v>6448</v>
      </c>
      <c r="EY253" s="80"/>
      <c r="EZ253" s="82"/>
      <c r="FA253" s="85" t="s">
        <v>471</v>
      </c>
    </row>
    <row r="254" spans="11:157">
      <c r="K254" s="236" t="s">
        <v>6449</v>
      </c>
      <c r="P254" s="488">
        <f t="shared" si="13"/>
        <v>45859</v>
      </c>
      <c r="Q254" s="481">
        <f t="shared" si="14"/>
        <v>30</v>
      </c>
      <c r="R254" s="489">
        <v>44032</v>
      </c>
      <c r="S254" s="501"/>
      <c r="T254" s="497"/>
      <c r="U254" s="498"/>
      <c r="V254" s="43">
        <v>103</v>
      </c>
      <c r="W254" s="34" t="s">
        <v>938</v>
      </c>
      <c r="X254" s="44">
        <v>31120</v>
      </c>
      <c r="Y254" s="34" t="s">
        <v>411</v>
      </c>
      <c r="Z254" s="43" t="s">
        <v>1223</v>
      </c>
      <c r="AA254" s="34" t="s">
        <v>411</v>
      </c>
      <c r="AB254" s="34" t="s">
        <v>270</v>
      </c>
      <c r="AC254" s="34" t="s">
        <v>411</v>
      </c>
      <c r="AD254" s="44" t="s">
        <v>320</v>
      </c>
      <c r="AE254" s="44" t="s">
        <v>6045</v>
      </c>
      <c r="AF254" s="43">
        <v>103</v>
      </c>
      <c r="AG254" s="34" t="s">
        <v>938</v>
      </c>
      <c r="AH254" s="34" t="s">
        <v>937</v>
      </c>
      <c r="AI254" s="43" t="s">
        <v>939</v>
      </c>
      <c r="AJ254" s="44" t="s">
        <v>940</v>
      </c>
      <c r="AK254" s="261">
        <v>4820269</v>
      </c>
      <c r="AL254" s="44" t="s">
        <v>407</v>
      </c>
      <c r="AM254" s="44" t="s">
        <v>944</v>
      </c>
      <c r="AN254" s="262">
        <v>253469840</v>
      </c>
      <c r="AO254" s="34"/>
      <c r="AP254" s="34"/>
      <c r="AQ254" s="34"/>
      <c r="AR254" s="34"/>
      <c r="AS254" s="34"/>
      <c r="AT254" s="44" t="s">
        <v>326</v>
      </c>
      <c r="AU254" s="44"/>
      <c r="AV254" s="477" t="str">
        <f t="array" ref="AV254">_xlfn.IFS(
LEFT(Tabelas!$AI254,1)="N","DN",
LEFT(Tabelas!$AI254,1)="C","DC",
LEFT(Tabelas!$AI254,1)="L","DL",
LEFT(Tabelas!$AI254,1)="A","DA",
LEFT(Tabelas!$AI254,1)="G","DG")</f>
        <v>DN</v>
      </c>
      <c r="AW254" s="34"/>
      <c r="AX254" s="34"/>
      <c r="AY254" s="34"/>
      <c r="AZ254" s="34"/>
      <c r="BA254" s="34"/>
      <c r="BB254" s="34"/>
      <c r="BC254" s="34"/>
      <c r="BD254" s="44">
        <v>31120</v>
      </c>
      <c r="BE254" s="34" t="s">
        <v>411</v>
      </c>
      <c r="BF254" s="43" t="s">
        <v>1223</v>
      </c>
      <c r="BG254" s="34" t="s">
        <v>411</v>
      </c>
      <c r="BH254" s="34" t="s">
        <v>270</v>
      </c>
      <c r="BI254" s="34" t="s">
        <v>411</v>
      </c>
      <c r="BJ254" s="44" t="s">
        <v>320</v>
      </c>
      <c r="BK254" s="44" t="s">
        <v>6045</v>
      </c>
      <c r="BL254" s="34"/>
      <c r="BM254" s="34"/>
      <c r="BN254" s="34"/>
      <c r="BO254" s="20"/>
      <c r="BP254" s="20"/>
      <c r="BQ254" s="20"/>
      <c r="BR254" s="20"/>
      <c r="BS254" s="27"/>
      <c r="BT254" s="20"/>
      <c r="BU254" s="20"/>
      <c r="BV254" s="20"/>
      <c r="BW254" s="20"/>
      <c r="BX254" s="20"/>
      <c r="BY254" s="20"/>
      <c r="BZ254" s="20"/>
      <c r="CA254" s="20"/>
      <c r="CB254" s="20"/>
      <c r="CC254" s="27"/>
      <c r="CD254" s="20"/>
      <c r="CE254" s="20"/>
      <c r="CF254" s="28"/>
      <c r="CG254" s="28"/>
      <c r="CH254" s="28"/>
      <c r="CI254" s="28"/>
      <c r="CJ254" s="28"/>
      <c r="CK254" s="28"/>
      <c r="CL254" s="28"/>
      <c r="CM254" s="28"/>
      <c r="CN254" s="28"/>
      <c r="CO254" s="28"/>
      <c r="CP254" s="28"/>
      <c r="CQ254" s="28"/>
      <c r="CR254" s="28"/>
      <c r="CS254" s="28"/>
      <c r="CT254" s="28"/>
      <c r="CU254" s="28"/>
      <c r="CV254" s="28"/>
      <c r="CW254" s="28"/>
      <c r="CX254" s="20"/>
      <c r="CY254" s="519" t="s">
        <v>6450</v>
      </c>
      <c r="CZ254" s="520" t="s">
        <v>6451</v>
      </c>
      <c r="DA254" s="595" t="str">
        <f t="shared" si="12"/>
        <v>23521 - FABRICAÇÃO DE CAL</v>
      </c>
      <c r="EN254" s="572">
        <v>8648</v>
      </c>
      <c r="EO254" s="561" t="s">
        <v>6452</v>
      </c>
      <c r="EP254" s="561" t="s">
        <v>289</v>
      </c>
      <c r="EQ254" s="576">
        <v>335</v>
      </c>
      <c r="ER254" s="561" t="s">
        <v>1244</v>
      </c>
      <c r="ES254" s="568" t="s">
        <v>6453</v>
      </c>
      <c r="EW254" s="90" t="s">
        <v>282</v>
      </c>
      <c r="EX254" s="82" t="s">
        <v>6454</v>
      </c>
      <c r="EY254" s="80"/>
      <c r="EZ254" s="82"/>
      <c r="FA254" s="85" t="s">
        <v>573</v>
      </c>
    </row>
    <row r="255" spans="11:157">
      <c r="K255" s="236" t="s">
        <v>6455</v>
      </c>
      <c r="P255" s="488">
        <f t="shared" si="13"/>
        <v>45866</v>
      </c>
      <c r="Q255" s="481">
        <f t="shared" si="14"/>
        <v>31</v>
      </c>
      <c r="R255" s="489">
        <v>44033</v>
      </c>
      <c r="S255" s="501"/>
      <c r="T255" s="497"/>
      <c r="U255" s="498"/>
      <c r="V255" s="43">
        <v>103</v>
      </c>
      <c r="W255" s="34" t="s">
        <v>938</v>
      </c>
      <c r="X255" s="44">
        <v>31100</v>
      </c>
      <c r="Y255" s="34" t="s">
        <v>690</v>
      </c>
      <c r="Z255" s="43" t="s">
        <v>1223</v>
      </c>
      <c r="AA255" s="34" t="s">
        <v>411</v>
      </c>
      <c r="AB255" s="34" t="s">
        <v>270</v>
      </c>
      <c r="AC255" s="34" t="s">
        <v>411</v>
      </c>
      <c r="AD255" s="44" t="s">
        <v>320</v>
      </c>
      <c r="AE255" s="44" t="s">
        <v>6045</v>
      </c>
      <c r="AF255" s="43">
        <v>103</v>
      </c>
      <c r="AG255" s="34" t="s">
        <v>938</v>
      </c>
      <c r="AH255" s="34" t="s">
        <v>937</v>
      </c>
      <c r="AI255" s="43" t="s">
        <v>939</v>
      </c>
      <c r="AJ255" s="44" t="s">
        <v>940</v>
      </c>
      <c r="AK255" s="261">
        <v>4820269</v>
      </c>
      <c r="AL255" s="44" t="s">
        <v>407</v>
      </c>
      <c r="AM255" s="44" t="s">
        <v>944</v>
      </c>
      <c r="AN255" s="262">
        <v>253469840</v>
      </c>
      <c r="AO255" s="34"/>
      <c r="AP255" s="34"/>
      <c r="AQ255" s="34"/>
      <c r="AR255" s="34"/>
      <c r="AS255" s="34"/>
      <c r="AT255" s="44" t="s">
        <v>326</v>
      </c>
      <c r="AU255" s="44"/>
      <c r="AV255" s="477" t="str">
        <f t="array" ref="AV255">_xlfn.IFS(
LEFT(Tabelas!$AI255,1)="N","DN",
LEFT(Tabelas!$AI255,1)="C","DC",
LEFT(Tabelas!$AI255,1)="L","DL",
LEFT(Tabelas!$AI255,1)="A","DA",
LEFT(Tabelas!$AI255,1)="G","DG")</f>
        <v>DN</v>
      </c>
      <c r="AW255" s="34"/>
      <c r="AX255" s="34"/>
      <c r="AY255" s="34"/>
      <c r="AZ255" s="34"/>
      <c r="BA255" s="34"/>
      <c r="BB255" s="34"/>
      <c r="BC255" s="34"/>
      <c r="BD255" s="44">
        <v>31100</v>
      </c>
      <c r="BE255" s="34" t="s">
        <v>690</v>
      </c>
      <c r="BF255" s="43" t="s">
        <v>1223</v>
      </c>
      <c r="BG255" s="34" t="s">
        <v>411</v>
      </c>
      <c r="BH255" s="34" t="s">
        <v>270</v>
      </c>
      <c r="BI255" s="34" t="s">
        <v>411</v>
      </c>
      <c r="BJ255" s="44" t="s">
        <v>320</v>
      </c>
      <c r="BK255" s="44" t="s">
        <v>6045</v>
      </c>
      <c r="BL255" s="34"/>
      <c r="BM255" s="34"/>
      <c r="BN255" s="34"/>
      <c r="BO255" s="20"/>
      <c r="BP255" s="20"/>
      <c r="BQ255" s="20"/>
      <c r="BR255" s="20"/>
      <c r="BS255" s="27"/>
      <c r="BT255" s="20"/>
      <c r="BU255" s="20"/>
      <c r="BV255" s="20"/>
      <c r="BW255" s="20"/>
      <c r="BX255" s="20"/>
      <c r="BY255" s="20"/>
      <c r="BZ255" s="20"/>
      <c r="CA255" s="20"/>
      <c r="CB255" s="20"/>
      <c r="CC255" s="27"/>
      <c r="CD255" s="20"/>
      <c r="CE255" s="20"/>
      <c r="CF255" s="28"/>
      <c r="CG255" s="28"/>
      <c r="CH255" s="28"/>
      <c r="CI255" s="28"/>
      <c r="CJ255" s="28"/>
      <c r="CK255" s="28"/>
      <c r="CL255" s="28"/>
      <c r="CM255" s="28"/>
      <c r="CN255" s="28"/>
      <c r="CO255" s="28"/>
      <c r="CP255" s="28"/>
      <c r="CQ255" s="28"/>
      <c r="CR255" s="28"/>
      <c r="CS255" s="28"/>
      <c r="CT255" s="28"/>
      <c r="CU255" s="28"/>
      <c r="CV255" s="28"/>
      <c r="CW255" s="28"/>
      <c r="CX255" s="20"/>
      <c r="CY255" s="519" t="s">
        <v>6456</v>
      </c>
      <c r="CZ255" s="520" t="s">
        <v>6457</v>
      </c>
      <c r="DA255" s="595" t="str">
        <f t="shared" si="12"/>
        <v>23522 - FABRICAÇÃO DE GESSO</v>
      </c>
      <c r="EN255" s="571">
        <v>8656</v>
      </c>
      <c r="EO255" s="560" t="s">
        <v>6458</v>
      </c>
      <c r="EP255" s="560" t="s">
        <v>350</v>
      </c>
      <c r="EQ255" s="580">
        <v>219</v>
      </c>
      <c r="ER255" s="560" t="s">
        <v>4409</v>
      </c>
      <c r="ES255" s="567" t="s">
        <v>6459</v>
      </c>
      <c r="EW255" s="90" t="s">
        <v>573</v>
      </c>
      <c r="EX255" s="82" t="s">
        <v>6460</v>
      </c>
      <c r="EY255" s="80"/>
      <c r="EZ255" s="82"/>
      <c r="FA255" s="85" t="s">
        <v>510</v>
      </c>
    </row>
    <row r="256" spans="11:157">
      <c r="K256" s="236" t="s">
        <v>6461</v>
      </c>
      <c r="P256" s="488">
        <f t="shared" si="13"/>
        <v>45873</v>
      </c>
      <c r="Q256" s="481">
        <f t="shared" si="14"/>
        <v>32</v>
      </c>
      <c r="R256" s="489">
        <v>44034</v>
      </c>
      <c r="S256" s="501"/>
      <c r="T256" s="497"/>
      <c r="U256" s="498"/>
      <c r="V256" s="43">
        <v>104</v>
      </c>
      <c r="W256" s="34" t="s">
        <v>1225</v>
      </c>
      <c r="X256" s="44">
        <v>30801</v>
      </c>
      <c r="Y256" s="34" t="s">
        <v>1002</v>
      </c>
      <c r="Z256" s="43" t="s">
        <v>318</v>
      </c>
      <c r="AA256" s="34" t="s">
        <v>408</v>
      </c>
      <c r="AB256" s="34" t="s">
        <v>270</v>
      </c>
      <c r="AC256" s="34" t="s">
        <v>1002</v>
      </c>
      <c r="AD256" s="44" t="s">
        <v>320</v>
      </c>
      <c r="AE256" s="44" t="s">
        <v>6045</v>
      </c>
      <c r="AF256" s="43">
        <v>104</v>
      </c>
      <c r="AG256" s="34" t="s">
        <v>1225</v>
      </c>
      <c r="AH256" s="34" t="s">
        <v>1224</v>
      </c>
      <c r="AI256" s="43" t="s">
        <v>939</v>
      </c>
      <c r="AJ256" s="44" t="s">
        <v>1226</v>
      </c>
      <c r="AK256" s="261">
        <v>4810250</v>
      </c>
      <c r="AL256" s="44" t="s">
        <v>408</v>
      </c>
      <c r="AM256" s="44" t="s">
        <v>1230</v>
      </c>
      <c r="AN256" s="262">
        <v>253469800</v>
      </c>
      <c r="AO256" s="34"/>
      <c r="AP256" s="34"/>
      <c r="AQ256" s="34"/>
      <c r="AR256" s="34"/>
      <c r="AS256" s="34"/>
      <c r="AT256" s="44" t="s">
        <v>326</v>
      </c>
      <c r="AU256" s="44"/>
      <c r="AV256" s="477" t="str">
        <f t="array" ref="AV256">_xlfn.IFS(
LEFT(Tabelas!$AI256,1)="N","DN",
LEFT(Tabelas!$AI256,1)="C","DC",
LEFT(Tabelas!$AI256,1)="L","DL",
LEFT(Tabelas!$AI256,1)="A","DA",
LEFT(Tabelas!$AI256,1)="G","DG")</f>
        <v>DN</v>
      </c>
      <c r="AW256" s="34"/>
      <c r="AX256" s="34"/>
      <c r="AY256" s="34"/>
      <c r="AZ256" s="34"/>
      <c r="BA256" s="34"/>
      <c r="BB256" s="34"/>
      <c r="BC256" s="34"/>
      <c r="BD256" s="44">
        <v>30801</v>
      </c>
      <c r="BE256" s="34" t="s">
        <v>1002</v>
      </c>
      <c r="BF256" s="43" t="s">
        <v>318</v>
      </c>
      <c r="BG256" s="34" t="s">
        <v>408</v>
      </c>
      <c r="BH256" s="34" t="s">
        <v>270</v>
      </c>
      <c r="BI256" s="34" t="s">
        <v>1002</v>
      </c>
      <c r="BJ256" s="44" t="s">
        <v>320</v>
      </c>
      <c r="BK256" s="44" t="s">
        <v>6045</v>
      </c>
      <c r="BL256" s="34"/>
      <c r="BM256" s="34"/>
      <c r="BN256" s="34"/>
      <c r="BO256" s="20"/>
      <c r="BP256" s="20"/>
      <c r="BQ256" s="20"/>
      <c r="BR256" s="20"/>
      <c r="BS256" s="27"/>
      <c r="BT256" s="20"/>
      <c r="BU256" s="20"/>
      <c r="BV256" s="20"/>
      <c r="BW256" s="20"/>
      <c r="BX256" s="20"/>
      <c r="BY256" s="20"/>
      <c r="BZ256" s="20"/>
      <c r="CA256" s="20"/>
      <c r="CB256" s="20"/>
      <c r="CC256" s="27"/>
      <c r="CD256" s="20"/>
      <c r="CE256" s="20"/>
      <c r="CF256" s="28"/>
      <c r="CG256" s="28"/>
      <c r="CH256" s="28"/>
      <c r="CI256" s="28"/>
      <c r="CJ256" s="28"/>
      <c r="CK256" s="28"/>
      <c r="CL256" s="28"/>
      <c r="CM256" s="28"/>
      <c r="CN256" s="28"/>
      <c r="CO256" s="28"/>
      <c r="CP256" s="28"/>
      <c r="CQ256" s="28"/>
      <c r="CR256" s="28"/>
      <c r="CS256" s="28"/>
      <c r="CT256" s="28"/>
      <c r="CU256" s="28"/>
      <c r="CV256" s="28"/>
      <c r="CW256" s="28"/>
      <c r="CX256" s="20"/>
      <c r="CY256" s="519" t="s">
        <v>6462</v>
      </c>
      <c r="CZ256" s="520" t="s">
        <v>6463</v>
      </c>
      <c r="DA256" s="595" t="str">
        <f t="shared" si="12"/>
        <v>23610 - FABRICAÇÃO DE PRODUTOS DE BETÃO PARA A CONSTRUÇÃO</v>
      </c>
      <c r="EN256" s="571">
        <v>8664</v>
      </c>
      <c r="EO256" s="560" t="s">
        <v>6464</v>
      </c>
      <c r="EP256" s="560" t="s">
        <v>320</v>
      </c>
      <c r="EQ256" s="580">
        <v>109</v>
      </c>
      <c r="ER256" s="560" t="s">
        <v>2409</v>
      </c>
      <c r="ES256" s="567" t="s">
        <v>6465</v>
      </c>
      <c r="EW256" s="90" t="s">
        <v>345</v>
      </c>
      <c r="EX256" s="82" t="s">
        <v>6466</v>
      </c>
      <c r="EY256" s="80"/>
      <c r="EZ256" s="82"/>
      <c r="FA256" s="85" t="s">
        <v>511</v>
      </c>
    </row>
    <row r="257" spans="11:157">
      <c r="K257" s="236" t="s">
        <v>6467</v>
      </c>
      <c r="P257" s="488">
        <f t="shared" si="13"/>
        <v>45880</v>
      </c>
      <c r="Q257" s="481">
        <f t="shared" si="14"/>
        <v>33</v>
      </c>
      <c r="R257" s="489">
        <v>44035</v>
      </c>
      <c r="S257" s="501"/>
      <c r="T257" s="497"/>
      <c r="U257" s="498"/>
      <c r="V257" s="43">
        <v>104</v>
      </c>
      <c r="W257" s="34" t="s">
        <v>1225</v>
      </c>
      <c r="X257" s="44">
        <v>30804</v>
      </c>
      <c r="Y257" s="34" t="s">
        <v>1279</v>
      </c>
      <c r="Z257" s="43" t="s">
        <v>318</v>
      </c>
      <c r="AA257" s="34" t="s">
        <v>408</v>
      </c>
      <c r="AB257" s="34" t="s">
        <v>270</v>
      </c>
      <c r="AC257" s="34" t="s">
        <v>1279</v>
      </c>
      <c r="AD257" s="44" t="s">
        <v>320</v>
      </c>
      <c r="AE257" s="44" t="s">
        <v>6045</v>
      </c>
      <c r="AF257" s="43">
        <v>104</v>
      </c>
      <c r="AG257" s="34" t="s">
        <v>1225</v>
      </c>
      <c r="AH257" s="34" t="s">
        <v>1224</v>
      </c>
      <c r="AI257" s="43" t="s">
        <v>939</v>
      </c>
      <c r="AJ257" s="44" t="s">
        <v>1226</v>
      </c>
      <c r="AK257" s="261">
        <v>4810250</v>
      </c>
      <c r="AL257" s="44" t="s">
        <v>408</v>
      </c>
      <c r="AM257" s="44" t="s">
        <v>1230</v>
      </c>
      <c r="AN257" s="262">
        <v>253469800</v>
      </c>
      <c r="AO257" s="34"/>
      <c r="AP257" s="34"/>
      <c r="AQ257" s="34"/>
      <c r="AR257" s="34"/>
      <c r="AS257" s="34"/>
      <c r="AT257" s="44" t="s">
        <v>326</v>
      </c>
      <c r="AU257" s="44"/>
      <c r="AV257" s="477" t="str">
        <f t="array" ref="AV257">_xlfn.IFS(
LEFT(Tabelas!$AI257,1)="N","DN",
LEFT(Tabelas!$AI257,1)="C","DC",
LEFT(Tabelas!$AI257,1)="L","DL",
LEFT(Tabelas!$AI257,1)="A","DA",
LEFT(Tabelas!$AI257,1)="G","DG")</f>
        <v>DN</v>
      </c>
      <c r="AW257" s="34"/>
      <c r="AX257" s="34"/>
      <c r="AY257" s="34"/>
      <c r="AZ257" s="34"/>
      <c r="BA257" s="34"/>
      <c r="BB257" s="34"/>
      <c r="BC257" s="34"/>
      <c r="BD257" s="44">
        <v>30804</v>
      </c>
      <c r="BE257" s="34" t="s">
        <v>1279</v>
      </c>
      <c r="BF257" s="43" t="s">
        <v>318</v>
      </c>
      <c r="BG257" s="34" t="s">
        <v>408</v>
      </c>
      <c r="BH257" s="34" t="s">
        <v>270</v>
      </c>
      <c r="BI257" s="34" t="s">
        <v>1279</v>
      </c>
      <c r="BJ257" s="44" t="s">
        <v>320</v>
      </c>
      <c r="BK257" s="44" t="s">
        <v>6045</v>
      </c>
      <c r="BL257" s="34"/>
      <c r="BM257" s="34"/>
      <c r="BN257" s="34"/>
      <c r="BO257" s="20"/>
      <c r="BP257" s="20"/>
      <c r="BQ257" s="20"/>
      <c r="BR257" s="20"/>
      <c r="BS257" s="27"/>
      <c r="BT257" s="20"/>
      <c r="BU257" s="20"/>
      <c r="BV257" s="20"/>
      <c r="BW257" s="20"/>
      <c r="BX257" s="20"/>
      <c r="BY257" s="20"/>
      <c r="BZ257" s="20"/>
      <c r="CA257" s="20"/>
      <c r="CB257" s="20"/>
      <c r="CC257" s="27"/>
      <c r="CD257" s="20"/>
      <c r="CE257" s="20"/>
      <c r="CF257" s="28"/>
      <c r="CG257" s="28"/>
      <c r="CH257" s="28"/>
      <c r="CI257" s="28"/>
      <c r="CJ257" s="28"/>
      <c r="CK257" s="28"/>
      <c r="CL257" s="28"/>
      <c r="CM257" s="28"/>
      <c r="CN257" s="28"/>
      <c r="CO257" s="28"/>
      <c r="CP257" s="28"/>
      <c r="CQ257" s="28"/>
      <c r="CR257" s="28"/>
      <c r="CS257" s="28"/>
      <c r="CT257" s="28"/>
      <c r="CU257" s="28"/>
      <c r="CV257" s="28"/>
      <c r="CW257" s="28"/>
      <c r="CX257" s="20"/>
      <c r="CY257" s="519" t="s">
        <v>6468</v>
      </c>
      <c r="CZ257" s="520" t="s">
        <v>6469</v>
      </c>
      <c r="DA257" s="595" t="str">
        <f t="shared" si="12"/>
        <v>23620 - FABRICAÇÃO DE PRODUTOS DE GESSO PARA A CONSTRUÇÃO</v>
      </c>
      <c r="EN257" s="572">
        <v>8680</v>
      </c>
      <c r="EO257" s="561" t="s">
        <v>6470</v>
      </c>
      <c r="EP257" s="561" t="s">
        <v>289</v>
      </c>
      <c r="EQ257" s="576">
        <v>382</v>
      </c>
      <c r="ER257" s="561" t="s">
        <v>5135</v>
      </c>
      <c r="ES257" s="568" t="s">
        <v>6471</v>
      </c>
      <c r="EW257" s="90" t="s">
        <v>319</v>
      </c>
      <c r="EX257" s="82" t="s">
        <v>6472</v>
      </c>
      <c r="EY257" s="80"/>
      <c r="EZ257" s="82"/>
      <c r="FA257" s="85" t="s">
        <v>446</v>
      </c>
    </row>
    <row r="258" spans="11:157">
      <c r="K258" s="236" t="s">
        <v>6473</v>
      </c>
      <c r="P258" s="488">
        <f t="shared" si="13"/>
        <v>45887</v>
      </c>
      <c r="Q258" s="481">
        <f t="shared" si="14"/>
        <v>34</v>
      </c>
      <c r="R258" s="489">
        <v>44036</v>
      </c>
      <c r="S258" s="501"/>
      <c r="T258" s="497"/>
      <c r="U258" s="498"/>
      <c r="V258" s="43">
        <v>104</v>
      </c>
      <c r="W258" s="34" t="s">
        <v>1225</v>
      </c>
      <c r="X258" s="44">
        <v>30806</v>
      </c>
      <c r="Y258" s="34" t="s">
        <v>1555</v>
      </c>
      <c r="Z258" s="43" t="s">
        <v>318</v>
      </c>
      <c r="AA258" s="34" t="s">
        <v>408</v>
      </c>
      <c r="AB258" s="34" t="s">
        <v>270</v>
      </c>
      <c r="AC258" s="34" t="s">
        <v>1555</v>
      </c>
      <c r="AD258" s="44" t="s">
        <v>320</v>
      </c>
      <c r="AE258" s="44" t="s">
        <v>6045</v>
      </c>
      <c r="AF258" s="43">
        <v>104</v>
      </c>
      <c r="AG258" s="34" t="s">
        <v>1225</v>
      </c>
      <c r="AH258" s="34" t="s">
        <v>1224</v>
      </c>
      <c r="AI258" s="43" t="s">
        <v>939</v>
      </c>
      <c r="AJ258" s="44" t="s">
        <v>1226</v>
      </c>
      <c r="AK258" s="261">
        <v>4810250</v>
      </c>
      <c r="AL258" s="44" t="s">
        <v>408</v>
      </c>
      <c r="AM258" s="44" t="s">
        <v>1230</v>
      </c>
      <c r="AN258" s="262">
        <v>253469800</v>
      </c>
      <c r="AO258" s="34"/>
      <c r="AP258" s="34"/>
      <c r="AQ258" s="34"/>
      <c r="AR258" s="34"/>
      <c r="AS258" s="34"/>
      <c r="AT258" s="44" t="s">
        <v>326</v>
      </c>
      <c r="AU258" s="44"/>
      <c r="AV258" s="477" t="str">
        <f t="array" ref="AV258">_xlfn.IFS(
LEFT(Tabelas!$AI258,1)="N","DN",
LEFT(Tabelas!$AI258,1)="C","DC",
LEFT(Tabelas!$AI258,1)="L","DL",
LEFT(Tabelas!$AI258,1)="A","DA",
LEFT(Tabelas!$AI258,1)="G","DG")</f>
        <v>DN</v>
      </c>
      <c r="AW258" s="34"/>
      <c r="AX258" s="34"/>
      <c r="AY258" s="34"/>
      <c r="AZ258" s="34"/>
      <c r="BA258" s="34"/>
      <c r="BB258" s="34"/>
      <c r="BC258" s="34"/>
      <c r="BD258" s="44">
        <v>30806</v>
      </c>
      <c r="BE258" s="34" t="s">
        <v>1555</v>
      </c>
      <c r="BF258" s="43" t="s">
        <v>318</v>
      </c>
      <c r="BG258" s="34" t="s">
        <v>408</v>
      </c>
      <c r="BH258" s="34" t="s">
        <v>270</v>
      </c>
      <c r="BI258" s="34" t="s">
        <v>1555</v>
      </c>
      <c r="BJ258" s="44" t="s">
        <v>320</v>
      </c>
      <c r="BK258" s="44" t="s">
        <v>6045</v>
      </c>
      <c r="BL258" s="34"/>
      <c r="BM258" s="34"/>
      <c r="BN258" s="34"/>
      <c r="BO258" s="20"/>
      <c r="BP258" s="20"/>
      <c r="BQ258" s="20"/>
      <c r="BR258" s="20"/>
      <c r="BS258" s="27"/>
      <c r="BT258" s="20"/>
      <c r="BU258" s="20"/>
      <c r="BV258" s="20"/>
      <c r="BW258" s="20"/>
      <c r="BX258" s="20"/>
      <c r="BY258" s="20"/>
      <c r="BZ258" s="20"/>
      <c r="CA258" s="20"/>
      <c r="CB258" s="20"/>
      <c r="CC258" s="27"/>
      <c r="CD258" s="20"/>
      <c r="CE258" s="20"/>
      <c r="CF258" s="28"/>
      <c r="CG258" s="28"/>
      <c r="CH258" s="28"/>
      <c r="CI258" s="28"/>
      <c r="CJ258" s="28"/>
      <c r="CK258" s="28"/>
      <c r="CL258" s="28"/>
      <c r="CM258" s="28"/>
      <c r="CN258" s="28"/>
      <c r="CO258" s="28"/>
      <c r="CP258" s="28"/>
      <c r="CQ258" s="28"/>
      <c r="CR258" s="28"/>
      <c r="CS258" s="28"/>
      <c r="CT258" s="28"/>
      <c r="CU258" s="28"/>
      <c r="CV258" s="28"/>
      <c r="CW258" s="28"/>
      <c r="CX258" s="20"/>
      <c r="CY258" s="519" t="s">
        <v>6474</v>
      </c>
      <c r="CZ258" s="520" t="s">
        <v>6475</v>
      </c>
      <c r="DA258" s="595" t="str">
        <f t="shared" si="12"/>
        <v>23630 - FABRICAÇÃO DE BETÃO PRONTO</v>
      </c>
      <c r="EN258" s="572">
        <v>8702</v>
      </c>
      <c r="EO258" s="561" t="s">
        <v>6476</v>
      </c>
      <c r="EP258" s="561" t="s">
        <v>320</v>
      </c>
      <c r="EQ258" s="576">
        <v>114</v>
      </c>
      <c r="ER258" s="561" t="s">
        <v>3132</v>
      </c>
      <c r="ES258" s="568" t="s">
        <v>6477</v>
      </c>
      <c r="EW258" s="90" t="s">
        <v>574</v>
      </c>
      <c r="EX258" s="82" t="s">
        <v>6478</v>
      </c>
      <c r="EY258" s="80"/>
      <c r="EZ258" s="82"/>
      <c r="FA258" s="85" t="s">
        <v>527</v>
      </c>
    </row>
    <row r="259" spans="11:157">
      <c r="K259" s="236" t="s">
        <v>6479</v>
      </c>
      <c r="P259" s="488">
        <f t="shared" si="13"/>
        <v>45894</v>
      </c>
      <c r="Q259" s="481">
        <f t="shared" si="14"/>
        <v>35</v>
      </c>
      <c r="R259" s="489">
        <v>44037</v>
      </c>
      <c r="S259" s="501"/>
      <c r="T259" s="497"/>
      <c r="U259" s="498"/>
      <c r="V259" s="43">
        <v>104</v>
      </c>
      <c r="W259" s="34" t="s">
        <v>1225</v>
      </c>
      <c r="X259" s="44">
        <v>30807</v>
      </c>
      <c r="Y259" s="34" t="s">
        <v>1827</v>
      </c>
      <c r="Z259" s="43" t="s">
        <v>318</v>
      </c>
      <c r="AA259" s="34" t="s">
        <v>408</v>
      </c>
      <c r="AB259" s="34" t="s">
        <v>270</v>
      </c>
      <c r="AC259" s="34" t="s">
        <v>1827</v>
      </c>
      <c r="AD259" s="44" t="s">
        <v>320</v>
      </c>
      <c r="AE259" s="44" t="s">
        <v>6045</v>
      </c>
      <c r="AF259" s="43">
        <v>104</v>
      </c>
      <c r="AG259" s="34" t="s">
        <v>1225</v>
      </c>
      <c r="AH259" s="34" t="s">
        <v>1224</v>
      </c>
      <c r="AI259" s="43" t="s">
        <v>939</v>
      </c>
      <c r="AJ259" s="44" t="s">
        <v>1226</v>
      </c>
      <c r="AK259" s="261">
        <v>4810250</v>
      </c>
      <c r="AL259" s="44" t="s">
        <v>408</v>
      </c>
      <c r="AM259" s="44" t="s">
        <v>1230</v>
      </c>
      <c r="AN259" s="262">
        <v>253469800</v>
      </c>
      <c r="AO259" s="34"/>
      <c r="AP259" s="34"/>
      <c r="AQ259" s="34"/>
      <c r="AR259" s="34"/>
      <c r="AS259" s="34"/>
      <c r="AT259" s="44" t="s">
        <v>326</v>
      </c>
      <c r="AU259" s="44"/>
      <c r="AV259" s="477" t="str">
        <f t="array" ref="AV259">_xlfn.IFS(
LEFT(Tabelas!$AI259,1)="N","DN",
LEFT(Tabelas!$AI259,1)="C","DC",
LEFT(Tabelas!$AI259,1)="L","DL",
LEFT(Tabelas!$AI259,1)="A","DA",
LEFT(Tabelas!$AI259,1)="G","DG")</f>
        <v>DN</v>
      </c>
      <c r="AW259" s="34"/>
      <c r="AX259" s="34"/>
      <c r="AY259" s="34"/>
      <c r="AZ259" s="34"/>
      <c r="BA259" s="34"/>
      <c r="BB259" s="34"/>
      <c r="BC259" s="34"/>
      <c r="BD259" s="44">
        <v>30807</v>
      </c>
      <c r="BE259" s="34" t="s">
        <v>1827</v>
      </c>
      <c r="BF259" s="43" t="s">
        <v>318</v>
      </c>
      <c r="BG259" s="34" t="s">
        <v>408</v>
      </c>
      <c r="BH259" s="34" t="s">
        <v>270</v>
      </c>
      <c r="BI259" s="34" t="s">
        <v>1827</v>
      </c>
      <c r="BJ259" s="44" t="s">
        <v>320</v>
      </c>
      <c r="BK259" s="44" t="s">
        <v>6045</v>
      </c>
      <c r="BL259" s="34"/>
      <c r="BM259" s="34"/>
      <c r="BN259" s="34"/>
      <c r="BO259" s="20"/>
      <c r="BP259" s="20"/>
      <c r="BQ259" s="20"/>
      <c r="BR259" s="20"/>
      <c r="BS259" s="27"/>
      <c r="BT259" s="20"/>
      <c r="BU259" s="20"/>
      <c r="BV259" s="20"/>
      <c r="BW259" s="20"/>
      <c r="BX259" s="20"/>
      <c r="BY259" s="20"/>
      <c r="BZ259" s="20"/>
      <c r="CA259" s="20"/>
      <c r="CB259" s="20"/>
      <c r="CC259" s="27"/>
      <c r="CD259" s="20"/>
      <c r="CE259" s="20"/>
      <c r="CF259" s="28"/>
      <c r="CG259" s="28"/>
      <c r="CH259" s="28"/>
      <c r="CI259" s="28"/>
      <c r="CJ259" s="28"/>
      <c r="CK259" s="28"/>
      <c r="CL259" s="28"/>
      <c r="CM259" s="28"/>
      <c r="CN259" s="28"/>
      <c r="CO259" s="28"/>
      <c r="CP259" s="28"/>
      <c r="CQ259" s="28"/>
      <c r="CR259" s="28"/>
      <c r="CS259" s="28"/>
      <c r="CT259" s="28"/>
      <c r="CU259" s="28"/>
      <c r="CV259" s="28"/>
      <c r="CW259" s="28"/>
      <c r="CX259" s="20"/>
      <c r="CY259" s="519" t="s">
        <v>6480</v>
      </c>
      <c r="CZ259" s="520" t="s">
        <v>6481</v>
      </c>
      <c r="DA259" s="595" t="str">
        <f t="shared" ref="DA259:DA322" si="15">CY259&amp;" - "&amp;CZ259</f>
        <v>23640 - FABRICAÇÃO DE ARGAMASSAS</v>
      </c>
      <c r="EN259" s="571">
        <v>8710</v>
      </c>
      <c r="EO259" s="560" t="s">
        <v>6482</v>
      </c>
      <c r="EP259" s="560" t="s">
        <v>320</v>
      </c>
      <c r="EQ259" s="580">
        <v>112</v>
      </c>
      <c r="ER259" s="560" t="s">
        <v>2868</v>
      </c>
      <c r="ES259" s="567" t="s">
        <v>6483</v>
      </c>
      <c r="EW259" s="90" t="s">
        <v>575</v>
      </c>
      <c r="EX259" s="82" t="s">
        <v>6484</v>
      </c>
      <c r="EY259" s="80"/>
      <c r="EZ259" s="82"/>
      <c r="FA259" s="85" t="s">
        <v>447</v>
      </c>
    </row>
    <row r="260" spans="11:157">
      <c r="K260" s="236" t="s">
        <v>6485</v>
      </c>
      <c r="P260" s="488">
        <f t="shared" si="13"/>
        <v>45901</v>
      </c>
      <c r="Q260" s="481">
        <f t="shared" si="14"/>
        <v>36</v>
      </c>
      <c r="R260" s="489">
        <v>44038</v>
      </c>
      <c r="S260" s="501"/>
      <c r="T260" s="497"/>
      <c r="U260" s="498"/>
      <c r="V260" s="43">
        <v>104</v>
      </c>
      <c r="W260" s="34" t="s">
        <v>1225</v>
      </c>
      <c r="X260" s="44">
        <v>30808</v>
      </c>
      <c r="Y260" s="34" t="s">
        <v>2065</v>
      </c>
      <c r="Z260" s="43" t="s">
        <v>318</v>
      </c>
      <c r="AA260" s="34" t="s">
        <v>408</v>
      </c>
      <c r="AB260" s="34" t="s">
        <v>270</v>
      </c>
      <c r="AC260" s="34" t="s">
        <v>2065</v>
      </c>
      <c r="AD260" s="44" t="s">
        <v>320</v>
      </c>
      <c r="AE260" s="44" t="s">
        <v>6045</v>
      </c>
      <c r="AF260" s="43">
        <v>104</v>
      </c>
      <c r="AG260" s="34" t="s">
        <v>1225</v>
      </c>
      <c r="AH260" s="34" t="s">
        <v>1224</v>
      </c>
      <c r="AI260" s="43" t="s">
        <v>939</v>
      </c>
      <c r="AJ260" s="44" t="s">
        <v>1226</v>
      </c>
      <c r="AK260" s="261">
        <v>4810250</v>
      </c>
      <c r="AL260" s="44" t="s">
        <v>408</v>
      </c>
      <c r="AM260" s="44" t="s">
        <v>1230</v>
      </c>
      <c r="AN260" s="262">
        <v>253469800</v>
      </c>
      <c r="AO260" s="34"/>
      <c r="AP260" s="34"/>
      <c r="AQ260" s="34"/>
      <c r="AR260" s="34"/>
      <c r="AS260" s="34"/>
      <c r="AT260" s="44" t="s">
        <v>326</v>
      </c>
      <c r="AU260" s="44"/>
      <c r="AV260" s="477" t="str">
        <f t="array" ref="AV260">_xlfn.IFS(
LEFT(Tabelas!$AI260,1)="N","DN",
LEFT(Tabelas!$AI260,1)="C","DC",
LEFT(Tabelas!$AI260,1)="L","DL",
LEFT(Tabelas!$AI260,1)="A","DA",
LEFT(Tabelas!$AI260,1)="G","DG")</f>
        <v>DN</v>
      </c>
      <c r="AW260" s="34"/>
      <c r="AX260" s="34"/>
      <c r="AY260" s="34"/>
      <c r="AZ260" s="34"/>
      <c r="BA260" s="34"/>
      <c r="BB260" s="34"/>
      <c r="BC260" s="34"/>
      <c r="BD260" s="44">
        <v>30808</v>
      </c>
      <c r="BE260" s="34" t="s">
        <v>2065</v>
      </c>
      <c r="BF260" s="43" t="s">
        <v>318</v>
      </c>
      <c r="BG260" s="34" t="s">
        <v>408</v>
      </c>
      <c r="BH260" s="34" t="s">
        <v>270</v>
      </c>
      <c r="BI260" s="34" t="s">
        <v>2065</v>
      </c>
      <c r="BJ260" s="44" t="s">
        <v>320</v>
      </c>
      <c r="BK260" s="44" t="s">
        <v>6045</v>
      </c>
      <c r="BL260" s="34"/>
      <c r="BM260" s="34"/>
      <c r="BN260" s="34"/>
      <c r="BO260" s="20"/>
      <c r="BP260" s="20"/>
      <c r="BQ260" s="20"/>
      <c r="BR260" s="20"/>
      <c r="BS260" s="27"/>
      <c r="BT260" s="20"/>
      <c r="BU260" s="20"/>
      <c r="BV260" s="20"/>
      <c r="BW260" s="20"/>
      <c r="BX260" s="20"/>
      <c r="BY260" s="20"/>
      <c r="BZ260" s="20"/>
      <c r="CA260" s="20"/>
      <c r="CB260" s="20"/>
      <c r="CC260" s="27"/>
      <c r="CD260" s="20"/>
      <c r="CE260" s="20"/>
      <c r="CF260" s="28"/>
      <c r="CG260" s="28"/>
      <c r="CH260" s="28"/>
      <c r="CI260" s="28"/>
      <c r="CJ260" s="28"/>
      <c r="CK260" s="28"/>
      <c r="CL260" s="28"/>
      <c r="CM260" s="28"/>
      <c r="CN260" s="28"/>
      <c r="CO260" s="28"/>
      <c r="CP260" s="28"/>
      <c r="CQ260" s="28"/>
      <c r="CR260" s="28"/>
      <c r="CS260" s="28"/>
      <c r="CT260" s="28"/>
      <c r="CU260" s="28"/>
      <c r="CV260" s="28"/>
      <c r="CW260" s="28"/>
      <c r="CX260" s="20"/>
      <c r="CY260" s="519" t="s">
        <v>6486</v>
      </c>
      <c r="CZ260" s="520" t="s">
        <v>6487</v>
      </c>
      <c r="DA260" s="595" t="str">
        <f t="shared" si="15"/>
        <v>23650 - FABRICAÇÃO DE PRODUTOS DE FIBROCIMENTO</v>
      </c>
      <c r="EN260" s="571">
        <v>8729</v>
      </c>
      <c r="EO260" s="560" t="s">
        <v>6488</v>
      </c>
      <c r="EP260" s="560" t="s">
        <v>320</v>
      </c>
      <c r="EQ260" s="580">
        <v>115</v>
      </c>
      <c r="ER260" s="560" t="s">
        <v>3241</v>
      </c>
      <c r="ES260" s="567" t="s">
        <v>6489</v>
      </c>
      <c r="EW260" s="90" t="s">
        <v>576</v>
      </c>
      <c r="EX260" s="82" t="s">
        <v>6490</v>
      </c>
      <c r="EY260" s="80"/>
      <c r="EZ260" s="82"/>
      <c r="FA260" s="85" t="s">
        <v>610</v>
      </c>
    </row>
    <row r="261" spans="11:157">
      <c r="K261" s="236" t="s">
        <v>6491</v>
      </c>
      <c r="P261" s="488">
        <f t="shared" si="13"/>
        <v>45908</v>
      </c>
      <c r="Q261" s="481">
        <f t="shared" si="14"/>
        <v>37</v>
      </c>
      <c r="R261" s="489">
        <v>44039</v>
      </c>
      <c r="S261" s="501"/>
      <c r="T261" s="497"/>
      <c r="U261" s="498"/>
      <c r="V261" s="43">
        <v>104</v>
      </c>
      <c r="W261" s="34" t="s">
        <v>1225</v>
      </c>
      <c r="X261" s="44">
        <v>30857</v>
      </c>
      <c r="Y261" s="34" t="s">
        <v>4109</v>
      </c>
      <c r="Z261" s="43" t="s">
        <v>318</v>
      </c>
      <c r="AA261" s="34" t="s">
        <v>408</v>
      </c>
      <c r="AB261" s="34" t="s">
        <v>270</v>
      </c>
      <c r="AC261" s="34" t="s">
        <v>4109</v>
      </c>
      <c r="AD261" s="44" t="s">
        <v>320</v>
      </c>
      <c r="AE261" s="44" t="s">
        <v>6045</v>
      </c>
      <c r="AF261" s="43">
        <v>104</v>
      </c>
      <c r="AG261" s="34" t="s">
        <v>1225</v>
      </c>
      <c r="AH261" s="34" t="s">
        <v>1224</v>
      </c>
      <c r="AI261" s="43" t="s">
        <v>939</v>
      </c>
      <c r="AJ261" s="44" t="s">
        <v>1226</v>
      </c>
      <c r="AK261" s="261">
        <v>4810250</v>
      </c>
      <c r="AL261" s="44" t="s">
        <v>408</v>
      </c>
      <c r="AM261" s="44" t="s">
        <v>1230</v>
      </c>
      <c r="AN261" s="262">
        <v>253469800</v>
      </c>
      <c r="AO261" s="34"/>
      <c r="AP261" s="34"/>
      <c r="AQ261" s="34"/>
      <c r="AR261" s="34"/>
      <c r="AS261" s="34"/>
      <c r="AT261" s="44" t="s">
        <v>326</v>
      </c>
      <c r="AU261" s="44"/>
      <c r="AV261" s="477" t="str">
        <f t="array" ref="AV261">_xlfn.IFS(
LEFT(Tabelas!$AI261,1)="N","DN",
LEFT(Tabelas!$AI261,1)="C","DC",
LEFT(Tabelas!$AI261,1)="L","DL",
LEFT(Tabelas!$AI261,1)="A","DA",
LEFT(Tabelas!$AI261,1)="G","DG")</f>
        <v>DN</v>
      </c>
      <c r="AW261" s="34"/>
      <c r="AX261" s="34"/>
      <c r="AY261" s="34"/>
      <c r="AZ261" s="34"/>
      <c r="BA261" s="34"/>
      <c r="BB261" s="34"/>
      <c r="BC261" s="34"/>
      <c r="BD261" s="44">
        <v>30857</v>
      </c>
      <c r="BE261" s="34" t="s">
        <v>4109</v>
      </c>
      <c r="BF261" s="43" t="s">
        <v>318</v>
      </c>
      <c r="BG261" s="34" t="s">
        <v>408</v>
      </c>
      <c r="BH261" s="34" t="s">
        <v>270</v>
      </c>
      <c r="BI261" s="34" t="s">
        <v>4109</v>
      </c>
      <c r="BJ261" s="44" t="s">
        <v>320</v>
      </c>
      <c r="BK261" s="44" t="s">
        <v>6045</v>
      </c>
      <c r="BL261" s="34"/>
      <c r="BM261" s="34"/>
      <c r="BN261" s="34"/>
      <c r="BO261" s="20"/>
      <c r="BP261" s="20"/>
      <c r="BQ261" s="20"/>
      <c r="BR261" s="20"/>
      <c r="BS261" s="27"/>
      <c r="BT261" s="20"/>
      <c r="BU261" s="20"/>
      <c r="BV261" s="20"/>
      <c r="BW261" s="20"/>
      <c r="BX261" s="20"/>
      <c r="BY261" s="20"/>
      <c r="BZ261" s="20"/>
      <c r="CA261" s="20"/>
      <c r="CB261" s="20"/>
      <c r="CC261" s="27"/>
      <c r="CD261" s="20"/>
      <c r="CE261" s="20"/>
      <c r="CF261" s="28"/>
      <c r="CG261" s="28"/>
      <c r="CH261" s="28"/>
      <c r="CI261" s="28"/>
      <c r="CJ261" s="28"/>
      <c r="CK261" s="28"/>
      <c r="CL261" s="28"/>
      <c r="CM261" s="28"/>
      <c r="CN261" s="28"/>
      <c r="CO261" s="28"/>
      <c r="CP261" s="28"/>
      <c r="CQ261" s="28"/>
      <c r="CR261" s="28"/>
      <c r="CS261" s="28"/>
      <c r="CT261" s="28"/>
      <c r="CU261" s="28"/>
      <c r="CV261" s="28"/>
      <c r="CW261" s="28"/>
      <c r="CX261" s="20"/>
      <c r="CY261" s="519" t="s">
        <v>6492</v>
      </c>
      <c r="CZ261" s="520" t="s">
        <v>6493</v>
      </c>
      <c r="DA261" s="595" t="str">
        <f t="shared" si="15"/>
        <v>23660 - FABRICAÇÃO DE OUTROS PRODUTOS DE BETÃO, CIMENTO E GESSO</v>
      </c>
      <c r="EN261" s="572">
        <v>8737</v>
      </c>
      <c r="EO261" s="561" t="s">
        <v>6494</v>
      </c>
      <c r="EP261" s="561" t="s">
        <v>289</v>
      </c>
      <c r="EQ261" s="576">
        <v>379</v>
      </c>
      <c r="ER261" s="561" t="s">
        <v>2245</v>
      </c>
      <c r="ES261" s="568" t="s">
        <v>6495</v>
      </c>
      <c r="EW261" s="90" t="s">
        <v>577</v>
      </c>
      <c r="EX261" s="82" t="s">
        <v>6496</v>
      </c>
      <c r="EY261" s="80"/>
      <c r="EZ261" s="82"/>
      <c r="FA261" s="85" t="s">
        <v>611</v>
      </c>
    </row>
    <row r="262" spans="11:157">
      <c r="K262" s="236" t="s">
        <v>6497</v>
      </c>
      <c r="P262" s="488">
        <f t="shared" si="13"/>
        <v>45915</v>
      </c>
      <c r="Q262" s="481">
        <f t="shared" si="14"/>
        <v>38</v>
      </c>
      <c r="R262" s="489">
        <v>44040</v>
      </c>
      <c r="S262" s="501"/>
      <c r="T262" s="497"/>
      <c r="U262" s="498"/>
      <c r="V262" s="43">
        <v>104</v>
      </c>
      <c r="W262" s="34" t="s">
        <v>1225</v>
      </c>
      <c r="X262" s="44">
        <v>30812</v>
      </c>
      <c r="Y262" s="34" t="s">
        <v>2268</v>
      </c>
      <c r="Z262" s="43" t="s">
        <v>318</v>
      </c>
      <c r="AA262" s="34" t="s">
        <v>408</v>
      </c>
      <c r="AB262" s="34" t="s">
        <v>270</v>
      </c>
      <c r="AC262" s="34" t="s">
        <v>2268</v>
      </c>
      <c r="AD262" s="44" t="s">
        <v>320</v>
      </c>
      <c r="AE262" s="44" t="s">
        <v>6045</v>
      </c>
      <c r="AF262" s="43">
        <v>104</v>
      </c>
      <c r="AG262" s="34" t="s">
        <v>1225</v>
      </c>
      <c r="AH262" s="34" t="s">
        <v>1224</v>
      </c>
      <c r="AI262" s="43" t="s">
        <v>939</v>
      </c>
      <c r="AJ262" s="44" t="s">
        <v>1226</v>
      </c>
      <c r="AK262" s="261">
        <v>4810250</v>
      </c>
      <c r="AL262" s="44" t="s">
        <v>408</v>
      </c>
      <c r="AM262" s="44" t="s">
        <v>1230</v>
      </c>
      <c r="AN262" s="262">
        <v>253469800</v>
      </c>
      <c r="AO262" s="34"/>
      <c r="AP262" s="34"/>
      <c r="AQ262" s="34"/>
      <c r="AR262" s="34"/>
      <c r="AS262" s="34"/>
      <c r="AT262" s="44" t="s">
        <v>326</v>
      </c>
      <c r="AU262" s="44"/>
      <c r="AV262" s="477" t="str">
        <f t="array" ref="AV262">_xlfn.IFS(
LEFT(Tabelas!$AI262,1)="N","DN",
LEFT(Tabelas!$AI262,1)="C","DC",
LEFT(Tabelas!$AI262,1)="L","DL",
LEFT(Tabelas!$AI262,1)="A","DA",
LEFT(Tabelas!$AI262,1)="G","DG")</f>
        <v>DN</v>
      </c>
      <c r="AW262" s="34"/>
      <c r="AX262" s="34"/>
      <c r="AY262" s="34"/>
      <c r="AZ262" s="34"/>
      <c r="BA262" s="34"/>
      <c r="BB262" s="34"/>
      <c r="BC262" s="34"/>
      <c r="BD262" s="44">
        <v>30812</v>
      </c>
      <c r="BE262" s="34" t="s">
        <v>2268</v>
      </c>
      <c r="BF262" s="43" t="s">
        <v>318</v>
      </c>
      <c r="BG262" s="34" t="s">
        <v>408</v>
      </c>
      <c r="BH262" s="34" t="s">
        <v>270</v>
      </c>
      <c r="BI262" s="34" t="s">
        <v>2268</v>
      </c>
      <c r="BJ262" s="44" t="s">
        <v>320</v>
      </c>
      <c r="BK262" s="44" t="s">
        <v>6045</v>
      </c>
      <c r="BL262" s="34"/>
      <c r="BM262" s="34"/>
      <c r="BN262" s="34"/>
      <c r="BO262" s="20"/>
      <c r="BP262" s="20"/>
      <c r="BQ262" s="20"/>
      <c r="BR262" s="20"/>
      <c r="BS262" s="27"/>
      <c r="BT262" s="20"/>
      <c r="BU262" s="20"/>
      <c r="BV262" s="20"/>
      <c r="BW262" s="20"/>
      <c r="BX262" s="20"/>
      <c r="BY262" s="20"/>
      <c r="BZ262" s="20"/>
      <c r="CA262" s="20"/>
      <c r="CB262" s="20"/>
      <c r="CC262" s="27"/>
      <c r="CD262" s="20"/>
      <c r="CE262" s="20"/>
      <c r="CF262" s="28"/>
      <c r="CG262" s="28"/>
      <c r="CH262" s="28"/>
      <c r="CI262" s="28"/>
      <c r="CJ262" s="28"/>
      <c r="CK262" s="28"/>
      <c r="CL262" s="28"/>
      <c r="CM262" s="28"/>
      <c r="CN262" s="28"/>
      <c r="CO262" s="28"/>
      <c r="CP262" s="28"/>
      <c r="CQ262" s="28"/>
      <c r="CR262" s="28"/>
      <c r="CS262" s="28"/>
      <c r="CT262" s="28"/>
      <c r="CU262" s="28"/>
      <c r="CV262" s="28"/>
      <c r="CW262" s="28"/>
      <c r="CX262" s="20"/>
      <c r="CY262" s="519" t="s">
        <v>6498</v>
      </c>
      <c r="CZ262" s="520" t="s">
        <v>6499</v>
      </c>
      <c r="DA262" s="595" t="str">
        <f t="shared" si="15"/>
        <v>23701 - FABRICAÇÃO DE ARTIGOS DE MÁRMORE E DE ROCHAS SIMILARES</v>
      </c>
      <c r="EN262" s="571">
        <v>8761</v>
      </c>
      <c r="EO262" s="560" t="s">
        <v>6500</v>
      </c>
      <c r="EP262" s="560" t="s">
        <v>320</v>
      </c>
      <c r="EQ262" s="580">
        <v>105</v>
      </c>
      <c r="ER262" s="560" t="s">
        <v>1498</v>
      </c>
      <c r="ES262" s="567" t="s">
        <v>6501</v>
      </c>
      <c r="EW262" s="90" t="s">
        <v>578</v>
      </c>
      <c r="EX262" s="82" t="s">
        <v>6502</v>
      </c>
      <c r="EY262" s="80"/>
      <c r="EZ262" s="82"/>
      <c r="FA262" s="85" t="s">
        <v>472</v>
      </c>
    </row>
    <row r="263" spans="11:157">
      <c r="K263" s="236" t="s">
        <v>6503</v>
      </c>
      <c r="P263" s="488">
        <f t="shared" si="13"/>
        <v>45922</v>
      </c>
      <c r="Q263" s="481">
        <f t="shared" si="14"/>
        <v>39</v>
      </c>
      <c r="R263" s="489">
        <v>44041</v>
      </c>
      <c r="S263" s="501"/>
      <c r="T263" s="497"/>
      <c r="U263" s="498"/>
      <c r="V263" s="43">
        <v>104</v>
      </c>
      <c r="W263" s="34" t="s">
        <v>1225</v>
      </c>
      <c r="X263" s="44">
        <v>30813</v>
      </c>
      <c r="Y263" s="34" t="s">
        <v>2449</v>
      </c>
      <c r="Z263" s="43" t="s">
        <v>318</v>
      </c>
      <c r="AA263" s="34" t="s">
        <v>408</v>
      </c>
      <c r="AB263" s="34" t="s">
        <v>270</v>
      </c>
      <c r="AC263" s="34" t="s">
        <v>2449</v>
      </c>
      <c r="AD263" s="44" t="s">
        <v>320</v>
      </c>
      <c r="AE263" s="44" t="s">
        <v>6045</v>
      </c>
      <c r="AF263" s="43">
        <v>104</v>
      </c>
      <c r="AG263" s="34" t="s">
        <v>1225</v>
      </c>
      <c r="AH263" s="34" t="s">
        <v>1224</v>
      </c>
      <c r="AI263" s="43" t="s">
        <v>939</v>
      </c>
      <c r="AJ263" s="44" t="s">
        <v>1226</v>
      </c>
      <c r="AK263" s="261">
        <v>4810250</v>
      </c>
      <c r="AL263" s="44" t="s">
        <v>408</v>
      </c>
      <c r="AM263" s="44" t="s">
        <v>1230</v>
      </c>
      <c r="AN263" s="262">
        <v>253469800</v>
      </c>
      <c r="AO263" s="34"/>
      <c r="AP263" s="34"/>
      <c r="AQ263" s="34"/>
      <c r="AR263" s="34"/>
      <c r="AS263" s="34"/>
      <c r="AT263" s="44" t="s">
        <v>326</v>
      </c>
      <c r="AU263" s="44"/>
      <c r="AV263" s="477" t="str">
        <f t="array" ref="AV263">_xlfn.IFS(
LEFT(Tabelas!$AI263,1)="N","DN",
LEFT(Tabelas!$AI263,1)="C","DC",
LEFT(Tabelas!$AI263,1)="L","DL",
LEFT(Tabelas!$AI263,1)="A","DA",
LEFT(Tabelas!$AI263,1)="G","DG")</f>
        <v>DN</v>
      </c>
      <c r="AW263" s="34"/>
      <c r="AX263" s="34"/>
      <c r="AY263" s="34"/>
      <c r="AZ263" s="34"/>
      <c r="BA263" s="34"/>
      <c r="BB263" s="34"/>
      <c r="BC263" s="34"/>
      <c r="BD263" s="44">
        <v>30813</v>
      </c>
      <c r="BE263" s="34" t="s">
        <v>2449</v>
      </c>
      <c r="BF263" s="43" t="s">
        <v>318</v>
      </c>
      <c r="BG263" s="34" t="s">
        <v>408</v>
      </c>
      <c r="BH263" s="34" t="s">
        <v>270</v>
      </c>
      <c r="BI263" s="34" t="s">
        <v>2449</v>
      </c>
      <c r="BJ263" s="44" t="s">
        <v>320</v>
      </c>
      <c r="BK263" s="44" t="s">
        <v>6045</v>
      </c>
      <c r="BL263" s="34"/>
      <c r="BM263" s="34"/>
      <c r="BN263" s="34"/>
      <c r="BO263" s="20"/>
      <c r="BP263" s="20"/>
      <c r="BQ263" s="20"/>
      <c r="BR263" s="20"/>
      <c r="BS263" s="27"/>
      <c r="BT263" s="20"/>
      <c r="BU263" s="20"/>
      <c r="BV263" s="20"/>
      <c r="BW263" s="20"/>
      <c r="BX263" s="20"/>
      <c r="BY263" s="20"/>
      <c r="BZ263" s="20"/>
      <c r="CA263" s="20"/>
      <c r="CB263" s="20"/>
      <c r="CC263" s="27"/>
      <c r="CD263" s="20"/>
      <c r="CE263" s="20"/>
      <c r="CF263" s="28"/>
      <c r="CG263" s="28"/>
      <c r="CH263" s="28"/>
      <c r="CI263" s="28"/>
      <c r="CJ263" s="28"/>
      <c r="CK263" s="28"/>
      <c r="CL263" s="28"/>
      <c r="CM263" s="28"/>
      <c r="CN263" s="28"/>
      <c r="CO263" s="28"/>
      <c r="CP263" s="28"/>
      <c r="CQ263" s="28"/>
      <c r="CR263" s="28"/>
      <c r="CS263" s="28"/>
      <c r="CT263" s="28"/>
      <c r="CU263" s="28"/>
      <c r="CV263" s="28"/>
      <c r="CW263" s="28"/>
      <c r="CX263" s="20"/>
      <c r="CY263" s="519" t="s">
        <v>6504</v>
      </c>
      <c r="CZ263" s="520" t="s">
        <v>6505</v>
      </c>
      <c r="DA263" s="595" t="str">
        <f t="shared" si="15"/>
        <v>23702 - FABRICAÇÃO DE ARTIGOS EM ARDÓSIA (LOUSA)</v>
      </c>
      <c r="EN263" s="572">
        <v>8770</v>
      </c>
      <c r="EO263" s="561" t="s">
        <v>6506</v>
      </c>
      <c r="EP263" s="561" t="s">
        <v>320</v>
      </c>
      <c r="EQ263" s="576">
        <v>167</v>
      </c>
      <c r="ER263" s="561" t="s">
        <v>4041</v>
      </c>
      <c r="ES263" s="568" t="s">
        <v>6507</v>
      </c>
      <c r="EW263" s="90" t="s">
        <v>579</v>
      </c>
      <c r="EX263" s="82" t="s">
        <v>6508</v>
      </c>
      <c r="EY263" s="80"/>
      <c r="EZ263" s="82"/>
      <c r="FA263" s="85" t="s">
        <v>410</v>
      </c>
    </row>
    <row r="264" spans="11:157">
      <c r="K264" s="236" t="s">
        <v>6509</v>
      </c>
      <c r="P264" s="488">
        <f t="shared" si="13"/>
        <v>45929</v>
      </c>
      <c r="Q264" s="481">
        <f t="shared" si="14"/>
        <v>40</v>
      </c>
      <c r="R264" s="489">
        <v>44042</v>
      </c>
      <c r="S264" s="501"/>
      <c r="T264" s="497"/>
      <c r="U264" s="498"/>
      <c r="V264" s="43">
        <v>104</v>
      </c>
      <c r="W264" s="34" t="s">
        <v>1225</v>
      </c>
      <c r="X264" s="44">
        <v>30815</v>
      </c>
      <c r="Y264" s="34" t="s">
        <v>2613</v>
      </c>
      <c r="Z264" s="43" t="s">
        <v>318</v>
      </c>
      <c r="AA264" s="34" t="s">
        <v>408</v>
      </c>
      <c r="AB264" s="34" t="s">
        <v>270</v>
      </c>
      <c r="AC264" s="34" t="s">
        <v>2613</v>
      </c>
      <c r="AD264" s="44" t="s">
        <v>320</v>
      </c>
      <c r="AE264" s="44" t="s">
        <v>6045</v>
      </c>
      <c r="AF264" s="43">
        <v>104</v>
      </c>
      <c r="AG264" s="34" t="s">
        <v>1225</v>
      </c>
      <c r="AH264" s="34" t="s">
        <v>1224</v>
      </c>
      <c r="AI264" s="43" t="s">
        <v>939</v>
      </c>
      <c r="AJ264" s="44" t="s">
        <v>1226</v>
      </c>
      <c r="AK264" s="261">
        <v>4810250</v>
      </c>
      <c r="AL264" s="44" t="s">
        <v>408</v>
      </c>
      <c r="AM264" s="44" t="s">
        <v>1230</v>
      </c>
      <c r="AN264" s="262">
        <v>253469800</v>
      </c>
      <c r="AO264" s="34"/>
      <c r="AP264" s="34"/>
      <c r="AQ264" s="34"/>
      <c r="AR264" s="34"/>
      <c r="AS264" s="34"/>
      <c r="AT264" s="44" t="s">
        <v>326</v>
      </c>
      <c r="AU264" s="44"/>
      <c r="AV264" s="477" t="str">
        <f t="array" ref="AV264">_xlfn.IFS(
LEFT(Tabelas!$AI264,1)="N","DN",
LEFT(Tabelas!$AI264,1)="C","DC",
LEFT(Tabelas!$AI264,1)="L","DL",
LEFT(Tabelas!$AI264,1)="A","DA",
LEFT(Tabelas!$AI264,1)="G","DG")</f>
        <v>DN</v>
      </c>
      <c r="AW264" s="34"/>
      <c r="AX264" s="34"/>
      <c r="AY264" s="34"/>
      <c r="AZ264" s="34"/>
      <c r="BA264" s="34"/>
      <c r="BB264" s="34"/>
      <c r="BC264" s="34"/>
      <c r="BD264" s="44">
        <v>30815</v>
      </c>
      <c r="BE264" s="34" t="s">
        <v>2613</v>
      </c>
      <c r="BF264" s="43" t="s">
        <v>318</v>
      </c>
      <c r="BG264" s="34" t="s">
        <v>408</v>
      </c>
      <c r="BH264" s="34" t="s">
        <v>270</v>
      </c>
      <c r="BI264" s="34" t="s">
        <v>2613</v>
      </c>
      <c r="BJ264" s="44" t="s">
        <v>320</v>
      </c>
      <c r="BK264" s="44" t="s">
        <v>6045</v>
      </c>
      <c r="BL264" s="34"/>
      <c r="BM264" s="34"/>
      <c r="BN264" s="34"/>
      <c r="BO264" s="20"/>
      <c r="BP264" s="20"/>
      <c r="BQ264" s="20"/>
      <c r="BR264" s="20"/>
      <c r="BS264" s="27"/>
      <c r="BT264" s="20"/>
      <c r="BU264" s="20"/>
      <c r="BV264" s="20"/>
      <c r="BW264" s="20"/>
      <c r="BX264" s="20"/>
      <c r="BY264" s="20"/>
      <c r="BZ264" s="20"/>
      <c r="CA264" s="20"/>
      <c r="CB264" s="20"/>
      <c r="CC264" s="27"/>
      <c r="CD264" s="20"/>
      <c r="CE264" s="20"/>
      <c r="CF264" s="28"/>
      <c r="CG264" s="28"/>
      <c r="CH264" s="28"/>
      <c r="CI264" s="28"/>
      <c r="CJ264" s="28"/>
      <c r="CK264" s="28"/>
      <c r="CL264" s="28"/>
      <c r="CM264" s="28"/>
      <c r="CN264" s="28"/>
      <c r="CO264" s="28"/>
      <c r="CP264" s="28"/>
      <c r="CQ264" s="28"/>
      <c r="CR264" s="28"/>
      <c r="CS264" s="28"/>
      <c r="CT264" s="28"/>
      <c r="CU264" s="28"/>
      <c r="CV264" s="28"/>
      <c r="CW264" s="28"/>
      <c r="CX264" s="20"/>
      <c r="CY264" s="519" t="s">
        <v>6510</v>
      </c>
      <c r="CZ264" s="520" t="s">
        <v>6511</v>
      </c>
      <c r="DA264" s="595" t="str">
        <f t="shared" si="15"/>
        <v>23703 - FABRICAÇÃO DE ARTIGOS DE GRANITO E DE ROCHAS, N.E.</v>
      </c>
      <c r="EN264" s="572">
        <v>8788</v>
      </c>
      <c r="EO264" s="561" t="s">
        <v>6512</v>
      </c>
      <c r="EP264" s="561" t="s">
        <v>370</v>
      </c>
      <c r="EQ264" s="576">
        <v>500</v>
      </c>
      <c r="ER264" s="561" t="s">
        <v>966</v>
      </c>
      <c r="ES264" s="568" t="s">
        <v>6513</v>
      </c>
      <c r="EW264" s="90" t="s">
        <v>283</v>
      </c>
      <c r="EX264" s="82" t="s">
        <v>6514</v>
      </c>
      <c r="EY264" s="80"/>
      <c r="EZ264" s="82"/>
      <c r="FA264" s="85" t="s">
        <v>560</v>
      </c>
    </row>
    <row r="265" spans="11:157">
      <c r="K265" s="236" t="s">
        <v>6515</v>
      </c>
      <c r="P265" s="488">
        <f t="shared" si="13"/>
        <v>45936</v>
      </c>
      <c r="Q265" s="481">
        <f t="shared" si="14"/>
        <v>41</v>
      </c>
      <c r="R265" s="489">
        <v>44043</v>
      </c>
      <c r="S265" s="501"/>
      <c r="T265" s="497"/>
      <c r="U265" s="498"/>
      <c r="V265" s="43">
        <v>104</v>
      </c>
      <c r="W265" s="34" t="s">
        <v>1225</v>
      </c>
      <c r="X265" s="44">
        <v>30820</v>
      </c>
      <c r="Y265" s="34" t="s">
        <v>2758</v>
      </c>
      <c r="Z265" s="43" t="s">
        <v>318</v>
      </c>
      <c r="AA265" s="34" t="s">
        <v>408</v>
      </c>
      <c r="AB265" s="34" t="s">
        <v>270</v>
      </c>
      <c r="AC265" s="34" t="s">
        <v>2758</v>
      </c>
      <c r="AD265" s="44" t="s">
        <v>320</v>
      </c>
      <c r="AE265" s="44" t="s">
        <v>6045</v>
      </c>
      <c r="AF265" s="43">
        <v>104</v>
      </c>
      <c r="AG265" s="34" t="s">
        <v>1225</v>
      </c>
      <c r="AH265" s="34" t="s">
        <v>1224</v>
      </c>
      <c r="AI265" s="43" t="s">
        <v>939</v>
      </c>
      <c r="AJ265" s="44" t="s">
        <v>1226</v>
      </c>
      <c r="AK265" s="261">
        <v>4810250</v>
      </c>
      <c r="AL265" s="44" t="s">
        <v>408</v>
      </c>
      <c r="AM265" s="44" t="s">
        <v>1230</v>
      </c>
      <c r="AN265" s="262">
        <v>253469800</v>
      </c>
      <c r="AO265" s="34"/>
      <c r="AP265" s="34"/>
      <c r="AQ265" s="34"/>
      <c r="AR265" s="34"/>
      <c r="AS265" s="34"/>
      <c r="AT265" s="44" t="s">
        <v>326</v>
      </c>
      <c r="AU265" s="44"/>
      <c r="AV265" s="477" t="str">
        <f t="array" ref="AV265">_xlfn.IFS(
LEFT(Tabelas!$AI265,1)="N","DN",
LEFT(Tabelas!$AI265,1)="C","DC",
LEFT(Tabelas!$AI265,1)="L","DL",
LEFT(Tabelas!$AI265,1)="A","DA",
LEFT(Tabelas!$AI265,1)="G","DG")</f>
        <v>DN</v>
      </c>
      <c r="AW265" s="34"/>
      <c r="AX265" s="34"/>
      <c r="AY265" s="34"/>
      <c r="AZ265" s="34"/>
      <c r="BA265" s="34"/>
      <c r="BB265" s="34"/>
      <c r="BC265" s="34"/>
      <c r="BD265" s="44">
        <v>30820</v>
      </c>
      <c r="BE265" s="34" t="s">
        <v>2758</v>
      </c>
      <c r="BF265" s="43" t="s">
        <v>318</v>
      </c>
      <c r="BG265" s="34" t="s">
        <v>408</v>
      </c>
      <c r="BH265" s="34" t="s">
        <v>270</v>
      </c>
      <c r="BI265" s="34" t="s">
        <v>2758</v>
      </c>
      <c r="BJ265" s="44" t="s">
        <v>320</v>
      </c>
      <c r="BK265" s="44" t="s">
        <v>6045</v>
      </c>
      <c r="BL265" s="34"/>
      <c r="BM265" s="34"/>
      <c r="BN265" s="34"/>
      <c r="BO265" s="20"/>
      <c r="BP265" s="20"/>
      <c r="BQ265" s="20"/>
      <c r="BR265" s="20"/>
      <c r="BS265" s="27"/>
      <c r="BT265" s="20"/>
      <c r="BU265" s="20"/>
      <c r="BV265" s="20"/>
      <c r="BW265" s="20"/>
      <c r="BX265" s="20"/>
      <c r="BY265" s="20"/>
      <c r="BZ265" s="20"/>
      <c r="CA265" s="20"/>
      <c r="CB265" s="20"/>
      <c r="CC265" s="27"/>
      <c r="CD265" s="20"/>
      <c r="CE265" s="20"/>
      <c r="CF265" s="28"/>
      <c r="CG265" s="28"/>
      <c r="CH265" s="28"/>
      <c r="CI265" s="28"/>
      <c r="CJ265" s="28"/>
      <c r="CK265" s="28"/>
      <c r="CL265" s="28"/>
      <c r="CM265" s="28"/>
      <c r="CN265" s="28"/>
      <c r="CO265" s="28"/>
      <c r="CP265" s="28"/>
      <c r="CQ265" s="28"/>
      <c r="CR265" s="28"/>
      <c r="CS265" s="28"/>
      <c r="CT265" s="28"/>
      <c r="CU265" s="28"/>
      <c r="CV265" s="28"/>
      <c r="CW265" s="28"/>
      <c r="CX265" s="20"/>
      <c r="CY265" s="519" t="s">
        <v>6516</v>
      </c>
      <c r="CZ265" s="520" t="s">
        <v>6517</v>
      </c>
      <c r="DA265" s="595" t="str">
        <f t="shared" si="15"/>
        <v>23910 - FABRICAÇÃO DE PRODUTOS ABRASIVOS</v>
      </c>
      <c r="EN265" s="571">
        <v>8796</v>
      </c>
      <c r="EO265" s="560" t="s">
        <v>6518</v>
      </c>
      <c r="EP265" s="560" t="s">
        <v>350</v>
      </c>
      <c r="EQ265" s="580">
        <v>221</v>
      </c>
      <c r="ER265" s="560" t="s">
        <v>4458</v>
      </c>
      <c r="ES265" s="567" t="s">
        <v>6519</v>
      </c>
      <c r="EW265" s="90" t="s">
        <v>580</v>
      </c>
      <c r="EX265" s="82" t="s">
        <v>6520</v>
      </c>
      <c r="EY265" s="80"/>
      <c r="EZ265" s="82"/>
      <c r="FA265" s="85" t="s">
        <v>612</v>
      </c>
    </row>
    <row r="266" spans="11:157">
      <c r="K266" s="236" t="s">
        <v>6521</v>
      </c>
      <c r="P266" s="488">
        <f t="shared" si="13"/>
        <v>45943</v>
      </c>
      <c r="Q266" s="481">
        <f t="shared" si="14"/>
        <v>42</v>
      </c>
      <c r="R266" s="489">
        <v>44044</v>
      </c>
      <c r="S266" s="501"/>
      <c r="T266" s="497"/>
      <c r="U266" s="498"/>
      <c r="V266" s="43">
        <v>104</v>
      </c>
      <c r="W266" s="34" t="s">
        <v>1225</v>
      </c>
      <c r="X266" s="44">
        <v>30821</v>
      </c>
      <c r="Y266" s="34" t="s">
        <v>2138</v>
      </c>
      <c r="Z266" s="43" t="s">
        <v>318</v>
      </c>
      <c r="AA266" s="34" t="s">
        <v>408</v>
      </c>
      <c r="AB266" s="34" t="s">
        <v>270</v>
      </c>
      <c r="AC266" s="34" t="s">
        <v>2138</v>
      </c>
      <c r="AD266" s="44" t="s">
        <v>320</v>
      </c>
      <c r="AE266" s="44" t="s">
        <v>6045</v>
      </c>
      <c r="AF266" s="43">
        <v>104</v>
      </c>
      <c r="AG266" s="34" t="s">
        <v>1225</v>
      </c>
      <c r="AH266" s="34" t="s">
        <v>1224</v>
      </c>
      <c r="AI266" s="43" t="s">
        <v>939</v>
      </c>
      <c r="AJ266" s="44" t="s">
        <v>1226</v>
      </c>
      <c r="AK266" s="261">
        <v>4810250</v>
      </c>
      <c r="AL266" s="44" t="s">
        <v>408</v>
      </c>
      <c r="AM266" s="44" t="s">
        <v>1230</v>
      </c>
      <c r="AN266" s="262">
        <v>253469800</v>
      </c>
      <c r="AO266" s="34"/>
      <c r="AP266" s="34"/>
      <c r="AQ266" s="34"/>
      <c r="AR266" s="34"/>
      <c r="AS266" s="34"/>
      <c r="AT266" s="44" t="s">
        <v>326</v>
      </c>
      <c r="AU266" s="44"/>
      <c r="AV266" s="477" t="str">
        <f t="array" ref="AV266">_xlfn.IFS(
LEFT(Tabelas!$AI266,1)="N","DN",
LEFT(Tabelas!$AI266,1)="C","DC",
LEFT(Tabelas!$AI266,1)="L","DL",
LEFT(Tabelas!$AI266,1)="A","DA",
LEFT(Tabelas!$AI266,1)="G","DG")</f>
        <v>DN</v>
      </c>
      <c r="AW266" s="34"/>
      <c r="AX266" s="34"/>
      <c r="AY266" s="34"/>
      <c r="AZ266" s="34"/>
      <c r="BA266" s="34"/>
      <c r="BB266" s="34"/>
      <c r="BC266" s="34"/>
      <c r="BD266" s="44">
        <v>30821</v>
      </c>
      <c r="BE266" s="34" t="s">
        <v>2138</v>
      </c>
      <c r="BF266" s="43" t="s">
        <v>318</v>
      </c>
      <c r="BG266" s="34" t="s">
        <v>408</v>
      </c>
      <c r="BH266" s="34" t="s">
        <v>270</v>
      </c>
      <c r="BI266" s="34" t="s">
        <v>2138</v>
      </c>
      <c r="BJ266" s="44" t="s">
        <v>320</v>
      </c>
      <c r="BK266" s="44" t="s">
        <v>6045</v>
      </c>
      <c r="BL266" s="34"/>
      <c r="BM266" s="34"/>
      <c r="BN266" s="34"/>
      <c r="BO266" s="20"/>
      <c r="BP266" s="20"/>
      <c r="BQ266" s="20"/>
      <c r="BR266" s="20"/>
      <c r="BS266" s="27"/>
      <c r="BT266" s="20"/>
      <c r="BU266" s="20"/>
      <c r="BV266" s="20"/>
      <c r="BW266" s="20"/>
      <c r="BX266" s="20"/>
      <c r="BY266" s="20"/>
      <c r="BZ266" s="20"/>
      <c r="CA266" s="20"/>
      <c r="CB266" s="20"/>
      <c r="CC266" s="27"/>
      <c r="CD266" s="20"/>
      <c r="CE266" s="20"/>
      <c r="CF266" s="28"/>
      <c r="CG266" s="28"/>
      <c r="CH266" s="28"/>
      <c r="CI266" s="28"/>
      <c r="CJ266" s="28"/>
      <c r="CK266" s="28"/>
      <c r="CL266" s="28"/>
      <c r="CM266" s="28"/>
      <c r="CN266" s="28"/>
      <c r="CO266" s="28"/>
      <c r="CP266" s="28"/>
      <c r="CQ266" s="28"/>
      <c r="CR266" s="28"/>
      <c r="CS266" s="28"/>
      <c r="CT266" s="28"/>
      <c r="CU266" s="28"/>
      <c r="CV266" s="28"/>
      <c r="CW266" s="28"/>
      <c r="CX266" s="20"/>
      <c r="CY266" s="519" t="s">
        <v>6522</v>
      </c>
      <c r="CZ266" s="520" t="s">
        <v>6523</v>
      </c>
      <c r="DA266" s="595" t="str">
        <f t="shared" si="15"/>
        <v>23991 - FABRICAÇÃO DE MISTURAS BETUMINOSAS</v>
      </c>
      <c r="EN266" s="572">
        <v>8800</v>
      </c>
      <c r="EO266" s="561" t="s">
        <v>6524</v>
      </c>
      <c r="EP266" s="561" t="s">
        <v>350</v>
      </c>
      <c r="EQ266" s="576">
        <v>221</v>
      </c>
      <c r="ER266" s="561" t="s">
        <v>4458</v>
      </c>
      <c r="ES266" s="568" t="s">
        <v>6525</v>
      </c>
      <c r="EW266" s="90" t="s">
        <v>346</v>
      </c>
      <c r="EX266" s="82" t="s">
        <v>6526</v>
      </c>
      <c r="EY266" s="80"/>
      <c r="EZ266" s="82"/>
      <c r="FA266" s="85" t="s">
        <v>422</v>
      </c>
    </row>
    <row r="267" spans="11:157">
      <c r="K267" s="236" t="s">
        <v>6527</v>
      </c>
      <c r="P267" s="488">
        <f t="shared" si="13"/>
        <v>45950</v>
      </c>
      <c r="Q267" s="481">
        <f t="shared" si="14"/>
        <v>43</v>
      </c>
      <c r="R267" s="489">
        <v>44045</v>
      </c>
      <c r="S267" s="501"/>
      <c r="T267" s="497"/>
      <c r="U267" s="498"/>
      <c r="V267" s="43">
        <v>104</v>
      </c>
      <c r="W267" s="34" t="s">
        <v>1225</v>
      </c>
      <c r="X267" s="44">
        <v>30823</v>
      </c>
      <c r="Y267" s="34" t="s">
        <v>3038</v>
      </c>
      <c r="Z267" s="43" t="s">
        <v>318</v>
      </c>
      <c r="AA267" s="34" t="s">
        <v>408</v>
      </c>
      <c r="AB267" s="34" t="s">
        <v>270</v>
      </c>
      <c r="AC267" s="34" t="s">
        <v>3038</v>
      </c>
      <c r="AD267" s="44" t="s">
        <v>320</v>
      </c>
      <c r="AE267" s="44" t="s">
        <v>6045</v>
      </c>
      <c r="AF267" s="43">
        <v>104</v>
      </c>
      <c r="AG267" s="34" t="s">
        <v>1225</v>
      </c>
      <c r="AH267" s="34" t="s">
        <v>1224</v>
      </c>
      <c r="AI267" s="43" t="s">
        <v>939</v>
      </c>
      <c r="AJ267" s="44" t="s">
        <v>1226</v>
      </c>
      <c r="AK267" s="261">
        <v>4810250</v>
      </c>
      <c r="AL267" s="44" t="s">
        <v>408</v>
      </c>
      <c r="AM267" s="44" t="s">
        <v>1230</v>
      </c>
      <c r="AN267" s="262">
        <v>253469800</v>
      </c>
      <c r="AO267" s="34"/>
      <c r="AP267" s="34"/>
      <c r="AQ267" s="34"/>
      <c r="AR267" s="34"/>
      <c r="AS267" s="34"/>
      <c r="AT267" s="44" t="s">
        <v>326</v>
      </c>
      <c r="AU267" s="44"/>
      <c r="AV267" s="477" t="str">
        <f t="array" ref="AV267">_xlfn.IFS(
LEFT(Tabelas!$AI267,1)="N","DN",
LEFT(Tabelas!$AI267,1)="C","DC",
LEFT(Tabelas!$AI267,1)="L","DL",
LEFT(Tabelas!$AI267,1)="A","DA",
LEFT(Tabelas!$AI267,1)="G","DG")</f>
        <v>DN</v>
      </c>
      <c r="AW267" s="34"/>
      <c r="AX267" s="34"/>
      <c r="AY267" s="34"/>
      <c r="AZ267" s="34"/>
      <c r="BA267" s="34"/>
      <c r="BB267" s="34"/>
      <c r="BC267" s="34"/>
      <c r="BD267" s="44">
        <v>30823</v>
      </c>
      <c r="BE267" s="34" t="s">
        <v>3038</v>
      </c>
      <c r="BF267" s="43" t="s">
        <v>318</v>
      </c>
      <c r="BG267" s="34" t="s">
        <v>408</v>
      </c>
      <c r="BH267" s="34" t="s">
        <v>270</v>
      </c>
      <c r="BI267" s="34" t="s">
        <v>3038</v>
      </c>
      <c r="BJ267" s="44" t="s">
        <v>320</v>
      </c>
      <c r="BK267" s="44" t="s">
        <v>6045</v>
      </c>
      <c r="BL267" s="34"/>
      <c r="BM267" s="34"/>
      <c r="BN267" s="34"/>
      <c r="BO267" s="20"/>
      <c r="BP267" s="20"/>
      <c r="BQ267" s="20"/>
      <c r="BR267" s="20"/>
      <c r="BS267" s="27"/>
      <c r="BT267" s="20"/>
      <c r="BU267" s="20"/>
      <c r="BV267" s="20"/>
      <c r="BW267" s="20"/>
      <c r="BX267" s="20"/>
      <c r="BY267" s="20"/>
      <c r="BZ267" s="20"/>
      <c r="CA267" s="20"/>
      <c r="CB267" s="20"/>
      <c r="CC267" s="27"/>
      <c r="CD267" s="20"/>
      <c r="CE267" s="20"/>
      <c r="CF267" s="28"/>
      <c r="CG267" s="28"/>
      <c r="CH267" s="28"/>
      <c r="CI267" s="28"/>
      <c r="CJ267" s="28"/>
      <c r="CK267" s="28"/>
      <c r="CL267" s="28"/>
      <c r="CM267" s="28"/>
      <c r="CN267" s="28"/>
      <c r="CO267" s="28"/>
      <c r="CP267" s="28"/>
      <c r="CQ267" s="28"/>
      <c r="CR267" s="28"/>
      <c r="CS267" s="28"/>
      <c r="CT267" s="28"/>
      <c r="CU267" s="28"/>
      <c r="CV267" s="28"/>
      <c r="CW267" s="28"/>
      <c r="CX267" s="20"/>
      <c r="CY267" s="519" t="s">
        <v>6528</v>
      </c>
      <c r="CZ267" s="520" t="s">
        <v>6529</v>
      </c>
      <c r="DA267" s="595" t="str">
        <f t="shared" si="15"/>
        <v>23992 - FABRICAÇÃO DE OUTROS PRODUTOS MINERAIS NÃO METÁLICOS DIVERSOS, N.E.</v>
      </c>
      <c r="EN267" s="571">
        <v>8834</v>
      </c>
      <c r="EO267" s="560" t="s">
        <v>6530</v>
      </c>
      <c r="EP267" s="560" t="s">
        <v>289</v>
      </c>
      <c r="EQ267" s="580">
        <v>383</v>
      </c>
      <c r="ER267" s="560" t="s">
        <v>2597</v>
      </c>
      <c r="ES267" s="567" t="s">
        <v>6531</v>
      </c>
      <c r="EW267" s="90" t="s">
        <v>581</v>
      </c>
      <c r="EX267" s="82" t="s">
        <v>6532</v>
      </c>
      <c r="EY267" s="80"/>
      <c r="EZ267" s="82"/>
      <c r="FA267" s="85" t="s">
        <v>561</v>
      </c>
    </row>
    <row r="268" spans="11:157">
      <c r="K268" s="236" t="s">
        <v>6533</v>
      </c>
      <c r="P268" s="488">
        <f t="shared" si="13"/>
        <v>45957</v>
      </c>
      <c r="Q268" s="481">
        <f t="shared" si="14"/>
        <v>44</v>
      </c>
      <c r="R268" s="489">
        <v>44046</v>
      </c>
      <c r="S268" s="501"/>
      <c r="T268" s="497"/>
      <c r="U268" s="498"/>
      <c r="V268" s="43">
        <v>104</v>
      </c>
      <c r="W268" s="34" t="s">
        <v>1225</v>
      </c>
      <c r="X268" s="44">
        <v>30800</v>
      </c>
      <c r="Y268" s="34" t="s">
        <v>687</v>
      </c>
      <c r="Z268" s="43" t="s">
        <v>318</v>
      </c>
      <c r="AA268" s="34" t="s">
        <v>408</v>
      </c>
      <c r="AB268" s="34" t="s">
        <v>270</v>
      </c>
      <c r="AC268" s="34" t="s">
        <v>6534</v>
      </c>
      <c r="AD268" s="44" t="s">
        <v>320</v>
      </c>
      <c r="AE268" s="44" t="s">
        <v>6045</v>
      </c>
      <c r="AF268" s="43">
        <v>104</v>
      </c>
      <c r="AG268" s="34" t="s">
        <v>1225</v>
      </c>
      <c r="AH268" s="34" t="s">
        <v>1224</v>
      </c>
      <c r="AI268" s="43" t="s">
        <v>939</v>
      </c>
      <c r="AJ268" s="44" t="s">
        <v>1226</v>
      </c>
      <c r="AK268" s="261">
        <v>4810250</v>
      </c>
      <c r="AL268" s="44" t="s">
        <v>408</v>
      </c>
      <c r="AM268" s="44" t="s">
        <v>1230</v>
      </c>
      <c r="AN268" s="262">
        <v>253469800</v>
      </c>
      <c r="AO268" s="34"/>
      <c r="AP268" s="34"/>
      <c r="AQ268" s="34"/>
      <c r="AR268" s="34"/>
      <c r="AS268" s="34"/>
      <c r="AT268" s="44" t="s">
        <v>326</v>
      </c>
      <c r="AU268" s="44"/>
      <c r="AV268" s="477" t="str">
        <f t="array" ref="AV268">_xlfn.IFS(
LEFT(Tabelas!$AI268,1)="N","DN",
LEFT(Tabelas!$AI268,1)="C","DC",
LEFT(Tabelas!$AI268,1)="L","DL",
LEFT(Tabelas!$AI268,1)="A","DA",
LEFT(Tabelas!$AI268,1)="G","DG")</f>
        <v>DN</v>
      </c>
      <c r="AW268" s="34"/>
      <c r="AX268" s="34"/>
      <c r="AY268" s="34"/>
      <c r="AZ268" s="34"/>
      <c r="BA268" s="34"/>
      <c r="BB268" s="34"/>
      <c r="BC268" s="34"/>
      <c r="BD268" s="44">
        <v>30800</v>
      </c>
      <c r="BE268" s="34" t="s">
        <v>687</v>
      </c>
      <c r="BF268" s="43" t="s">
        <v>318</v>
      </c>
      <c r="BG268" s="34" t="s">
        <v>408</v>
      </c>
      <c r="BH268" s="34" t="s">
        <v>270</v>
      </c>
      <c r="BI268" s="34" t="s">
        <v>6534</v>
      </c>
      <c r="BJ268" s="44" t="s">
        <v>320</v>
      </c>
      <c r="BK268" s="44" t="s">
        <v>6045</v>
      </c>
      <c r="BL268" s="34"/>
      <c r="BM268" s="34"/>
      <c r="BN268" s="34"/>
      <c r="BO268" s="20"/>
      <c r="BP268" s="20"/>
      <c r="BQ268" s="20"/>
      <c r="BR268" s="20"/>
      <c r="BS268" s="27"/>
      <c r="BT268" s="20"/>
      <c r="BU268" s="20"/>
      <c r="BV268" s="20"/>
      <c r="BW268" s="20"/>
      <c r="BX268" s="20"/>
      <c r="BY268" s="20"/>
      <c r="BZ268" s="20"/>
      <c r="CA268" s="20"/>
      <c r="CB268" s="20"/>
      <c r="CC268" s="27"/>
      <c r="CD268" s="20"/>
      <c r="CE268" s="20"/>
      <c r="CF268" s="28"/>
      <c r="CG268" s="28"/>
      <c r="CH268" s="28"/>
      <c r="CI268" s="28"/>
      <c r="CJ268" s="28"/>
      <c r="CK268" s="28"/>
      <c r="CL268" s="28"/>
      <c r="CM268" s="28"/>
      <c r="CN268" s="28"/>
      <c r="CO268" s="28"/>
      <c r="CP268" s="28"/>
      <c r="CQ268" s="28"/>
      <c r="CR268" s="28"/>
      <c r="CS268" s="28"/>
      <c r="CT268" s="28"/>
      <c r="CU268" s="28"/>
      <c r="CV268" s="28"/>
      <c r="CW268" s="28"/>
      <c r="CX268" s="20"/>
      <c r="CY268" s="519" t="s">
        <v>6535</v>
      </c>
      <c r="CZ268" s="520" t="s">
        <v>6536</v>
      </c>
      <c r="DA268" s="595" t="str">
        <f t="shared" si="15"/>
        <v>24100 - SIDERURGIA E FABRICAÇÃO DE FERRO-LIGAS</v>
      </c>
      <c r="EN268" s="572">
        <v>8842</v>
      </c>
      <c r="EO268" s="561" t="s">
        <v>6537</v>
      </c>
      <c r="EP268" s="561" t="s">
        <v>370</v>
      </c>
      <c r="EQ268" s="576">
        <v>555</v>
      </c>
      <c r="ER268" s="561" t="s">
        <v>371</v>
      </c>
      <c r="ES268" s="568" t="s">
        <v>6538</v>
      </c>
      <c r="EW268" s="90" t="s">
        <v>582</v>
      </c>
      <c r="EX268" s="82" t="s">
        <v>6539</v>
      </c>
      <c r="EY268" s="80"/>
      <c r="EZ268" s="82"/>
      <c r="FA268" s="85" t="s">
        <v>512</v>
      </c>
    </row>
    <row r="269" spans="11:157">
      <c r="K269" s="236" t="s">
        <v>6540</v>
      </c>
      <c r="P269" s="488">
        <f t="shared" si="13"/>
        <v>45964</v>
      </c>
      <c r="Q269" s="481">
        <f t="shared" si="14"/>
        <v>45</v>
      </c>
      <c r="R269" s="489">
        <v>44047</v>
      </c>
      <c r="S269" s="501"/>
      <c r="T269" s="497"/>
      <c r="U269" s="498"/>
      <c r="V269" s="43">
        <v>104</v>
      </c>
      <c r="W269" s="34" t="s">
        <v>1225</v>
      </c>
      <c r="X269" s="44">
        <v>30824</v>
      </c>
      <c r="Y269" s="34" t="s">
        <v>3156</v>
      </c>
      <c r="Z269" s="43" t="s">
        <v>318</v>
      </c>
      <c r="AA269" s="34" t="s">
        <v>408</v>
      </c>
      <c r="AB269" s="34" t="s">
        <v>270</v>
      </c>
      <c r="AC269" s="34" t="s">
        <v>3156</v>
      </c>
      <c r="AD269" s="44" t="s">
        <v>320</v>
      </c>
      <c r="AE269" s="44" t="s">
        <v>6045</v>
      </c>
      <c r="AF269" s="43">
        <v>104</v>
      </c>
      <c r="AG269" s="34" t="s">
        <v>1225</v>
      </c>
      <c r="AH269" s="34" t="s">
        <v>1224</v>
      </c>
      <c r="AI269" s="43" t="s">
        <v>939</v>
      </c>
      <c r="AJ269" s="44" t="s">
        <v>1226</v>
      </c>
      <c r="AK269" s="261">
        <v>4810250</v>
      </c>
      <c r="AL269" s="44" t="s">
        <v>408</v>
      </c>
      <c r="AM269" s="44" t="s">
        <v>1230</v>
      </c>
      <c r="AN269" s="262">
        <v>253469800</v>
      </c>
      <c r="AO269" s="34"/>
      <c r="AP269" s="34"/>
      <c r="AQ269" s="34"/>
      <c r="AR269" s="34"/>
      <c r="AS269" s="34"/>
      <c r="AT269" s="44" t="s">
        <v>326</v>
      </c>
      <c r="AU269" s="44"/>
      <c r="AV269" s="477" t="str">
        <f t="array" ref="AV269">_xlfn.IFS(
LEFT(Tabelas!$AI269,1)="N","DN",
LEFT(Tabelas!$AI269,1)="C","DC",
LEFT(Tabelas!$AI269,1)="L","DL",
LEFT(Tabelas!$AI269,1)="A","DA",
LEFT(Tabelas!$AI269,1)="G","DG")</f>
        <v>DN</v>
      </c>
      <c r="AW269" s="34"/>
      <c r="AX269" s="34"/>
      <c r="AY269" s="34"/>
      <c r="AZ269" s="34"/>
      <c r="BA269" s="34"/>
      <c r="BB269" s="34"/>
      <c r="BC269" s="34"/>
      <c r="BD269" s="44">
        <v>30824</v>
      </c>
      <c r="BE269" s="34" t="s">
        <v>3156</v>
      </c>
      <c r="BF269" s="43" t="s">
        <v>318</v>
      </c>
      <c r="BG269" s="34" t="s">
        <v>408</v>
      </c>
      <c r="BH269" s="34" t="s">
        <v>270</v>
      </c>
      <c r="BI269" s="34" t="s">
        <v>3156</v>
      </c>
      <c r="BJ269" s="44" t="s">
        <v>320</v>
      </c>
      <c r="BK269" s="44" t="s">
        <v>6045</v>
      </c>
      <c r="BL269" s="34"/>
      <c r="BM269" s="34"/>
      <c r="BN269" s="34"/>
      <c r="BO269" s="20"/>
      <c r="BP269" s="20"/>
      <c r="BQ269" s="20"/>
      <c r="BR269" s="20"/>
      <c r="BS269" s="27"/>
      <c r="BT269" s="20"/>
      <c r="BU269" s="20"/>
      <c r="BV269" s="20"/>
      <c r="BW269" s="20"/>
      <c r="BX269" s="20"/>
      <c r="BY269" s="20"/>
      <c r="BZ269" s="20"/>
      <c r="CA269" s="20"/>
      <c r="CB269" s="20"/>
      <c r="CC269" s="27"/>
      <c r="CD269" s="20"/>
      <c r="CE269" s="20"/>
      <c r="CF269" s="28"/>
      <c r="CG269" s="28"/>
      <c r="CH269" s="28"/>
      <c r="CI269" s="28"/>
      <c r="CJ269" s="28"/>
      <c r="CK269" s="28"/>
      <c r="CL269" s="28"/>
      <c r="CM269" s="28"/>
      <c r="CN269" s="28"/>
      <c r="CO269" s="28"/>
      <c r="CP269" s="28"/>
      <c r="CQ269" s="28"/>
      <c r="CR269" s="28"/>
      <c r="CS269" s="28"/>
      <c r="CT269" s="28"/>
      <c r="CU269" s="28"/>
      <c r="CV269" s="28"/>
      <c r="CW269" s="28"/>
      <c r="CX269" s="20"/>
      <c r="CY269" s="519" t="s">
        <v>6541</v>
      </c>
      <c r="CZ269" s="520" t="s">
        <v>6542</v>
      </c>
      <c r="DA269" s="595" t="str">
        <f t="shared" si="15"/>
        <v>24200 - FABRICAÇÃO DE TUBOS, CONDUTAS, PERFIS OCOS E RESPETIVOS ACESSÓRIOS, DE AÇO</v>
      </c>
      <c r="EN269" s="571">
        <v>8850</v>
      </c>
      <c r="EO269" s="560" t="s">
        <v>6543</v>
      </c>
      <c r="EP269" s="560" t="s">
        <v>1519</v>
      </c>
      <c r="EQ269" s="580">
        <v>800</v>
      </c>
      <c r="ER269" s="560" t="s">
        <v>1520</v>
      </c>
      <c r="ES269" s="567" t="s">
        <v>6544</v>
      </c>
      <c r="EW269" s="90" t="s">
        <v>583</v>
      </c>
      <c r="EX269" s="82" t="s">
        <v>6545</v>
      </c>
      <c r="EY269" s="80"/>
      <c r="EZ269" s="82"/>
      <c r="FA269" s="85" t="s">
        <v>485</v>
      </c>
    </row>
    <row r="270" spans="11:157">
      <c r="K270" s="236" t="s">
        <v>6546</v>
      </c>
      <c r="P270" s="488">
        <f t="shared" si="13"/>
        <v>45971</v>
      </c>
      <c r="Q270" s="481">
        <f t="shared" si="14"/>
        <v>46</v>
      </c>
      <c r="R270" s="489">
        <v>44048</v>
      </c>
      <c r="S270" s="501"/>
      <c r="T270" s="497"/>
      <c r="U270" s="498"/>
      <c r="V270" s="43">
        <v>104</v>
      </c>
      <c r="W270" s="34" t="s">
        <v>1225</v>
      </c>
      <c r="X270" s="44">
        <v>30827</v>
      </c>
      <c r="Y270" s="34" t="s">
        <v>3274</v>
      </c>
      <c r="Z270" s="43" t="s">
        <v>318</v>
      </c>
      <c r="AA270" s="34" t="s">
        <v>408</v>
      </c>
      <c r="AB270" s="34" t="s">
        <v>270</v>
      </c>
      <c r="AC270" s="34" t="s">
        <v>3274</v>
      </c>
      <c r="AD270" s="44" t="s">
        <v>320</v>
      </c>
      <c r="AE270" s="44" t="s">
        <v>6045</v>
      </c>
      <c r="AF270" s="43">
        <v>104</v>
      </c>
      <c r="AG270" s="34" t="s">
        <v>1225</v>
      </c>
      <c r="AH270" s="34" t="s">
        <v>1224</v>
      </c>
      <c r="AI270" s="43" t="s">
        <v>939</v>
      </c>
      <c r="AJ270" s="44" t="s">
        <v>1226</v>
      </c>
      <c r="AK270" s="261">
        <v>4810250</v>
      </c>
      <c r="AL270" s="44" t="s">
        <v>408</v>
      </c>
      <c r="AM270" s="44" t="s">
        <v>1230</v>
      </c>
      <c r="AN270" s="262">
        <v>253469800</v>
      </c>
      <c r="AO270" s="34"/>
      <c r="AP270" s="34"/>
      <c r="AQ270" s="34"/>
      <c r="AR270" s="34"/>
      <c r="AS270" s="34"/>
      <c r="AT270" s="44" t="s">
        <v>326</v>
      </c>
      <c r="AU270" s="44"/>
      <c r="AV270" s="477" t="str">
        <f t="array" ref="AV270">_xlfn.IFS(
LEFT(Tabelas!$AI270,1)="N","DN",
LEFT(Tabelas!$AI270,1)="C","DC",
LEFT(Tabelas!$AI270,1)="L","DL",
LEFT(Tabelas!$AI270,1)="A","DA",
LEFT(Tabelas!$AI270,1)="G","DG")</f>
        <v>DN</v>
      </c>
      <c r="AW270" s="34"/>
      <c r="AX270" s="34"/>
      <c r="AY270" s="34"/>
      <c r="AZ270" s="34"/>
      <c r="BA270" s="34"/>
      <c r="BB270" s="34"/>
      <c r="BC270" s="34"/>
      <c r="BD270" s="44">
        <v>30827</v>
      </c>
      <c r="BE270" s="34" t="s">
        <v>3274</v>
      </c>
      <c r="BF270" s="43" t="s">
        <v>318</v>
      </c>
      <c r="BG270" s="34" t="s">
        <v>408</v>
      </c>
      <c r="BH270" s="34" t="s">
        <v>270</v>
      </c>
      <c r="BI270" s="34" t="s">
        <v>3274</v>
      </c>
      <c r="BJ270" s="44" t="s">
        <v>320</v>
      </c>
      <c r="BK270" s="44" t="s">
        <v>6045</v>
      </c>
      <c r="BL270" s="34"/>
      <c r="BM270" s="34"/>
      <c r="BN270" s="34"/>
      <c r="BO270" s="20"/>
      <c r="BP270" s="20"/>
      <c r="BQ270" s="20"/>
      <c r="BR270" s="20"/>
      <c r="BS270" s="27"/>
      <c r="BT270" s="20"/>
      <c r="BU270" s="20"/>
      <c r="BV270" s="20"/>
      <c r="BW270" s="20"/>
      <c r="BX270" s="20"/>
      <c r="BY270" s="20"/>
      <c r="BZ270" s="20"/>
      <c r="CA270" s="20"/>
      <c r="CB270" s="20"/>
      <c r="CC270" s="27"/>
      <c r="CD270" s="20"/>
      <c r="CE270" s="20"/>
      <c r="CF270" s="28"/>
      <c r="CG270" s="28"/>
      <c r="CH270" s="28"/>
      <c r="CI270" s="28"/>
      <c r="CJ270" s="28"/>
      <c r="CK270" s="28"/>
      <c r="CL270" s="28"/>
      <c r="CM270" s="28"/>
      <c r="CN270" s="28"/>
      <c r="CO270" s="28"/>
      <c r="CP270" s="28"/>
      <c r="CQ270" s="28"/>
      <c r="CR270" s="28"/>
      <c r="CS270" s="28"/>
      <c r="CT270" s="28"/>
      <c r="CU270" s="28"/>
      <c r="CV270" s="28"/>
      <c r="CW270" s="28"/>
      <c r="CX270" s="20"/>
      <c r="CY270" s="519" t="s">
        <v>6547</v>
      </c>
      <c r="CZ270" s="520" t="s">
        <v>6548</v>
      </c>
      <c r="DA270" s="595" t="str">
        <f t="shared" si="15"/>
        <v>24310 - ESTIRAGEM A FRIO DE BARRAS</v>
      </c>
      <c r="EN270" s="572">
        <v>8869</v>
      </c>
      <c r="EO270" s="561" t="s">
        <v>6549</v>
      </c>
      <c r="EP270" s="561" t="s">
        <v>370</v>
      </c>
      <c r="EQ270" s="576">
        <v>555</v>
      </c>
      <c r="ER270" s="561" t="s">
        <v>371</v>
      </c>
      <c r="ES270" s="568" t="s">
        <v>6550</v>
      </c>
      <c r="EW270" s="90" t="s">
        <v>584</v>
      </c>
      <c r="EX270" s="82" t="s">
        <v>6551</v>
      </c>
      <c r="EY270" s="80"/>
      <c r="EZ270" s="82"/>
      <c r="FA270" s="85" t="s">
        <v>540</v>
      </c>
    </row>
    <row r="271" spans="11:157">
      <c r="K271" s="236" t="s">
        <v>6552</v>
      </c>
      <c r="P271" s="488">
        <f t="shared" si="13"/>
        <v>45978</v>
      </c>
      <c r="Q271" s="481">
        <f t="shared" si="14"/>
        <v>47</v>
      </c>
      <c r="R271" s="489">
        <v>44049</v>
      </c>
      <c r="S271" s="501"/>
      <c r="T271" s="497"/>
      <c r="U271" s="498"/>
      <c r="V271" s="43">
        <v>104</v>
      </c>
      <c r="W271" s="34" t="s">
        <v>1225</v>
      </c>
      <c r="X271" s="44">
        <v>30828</v>
      </c>
      <c r="Y271" s="34" t="s">
        <v>2547</v>
      </c>
      <c r="Z271" s="43" t="s">
        <v>318</v>
      </c>
      <c r="AA271" s="34" t="s">
        <v>408</v>
      </c>
      <c r="AB271" s="34" t="s">
        <v>270</v>
      </c>
      <c r="AC271" s="34" t="s">
        <v>2547</v>
      </c>
      <c r="AD271" s="44" t="s">
        <v>320</v>
      </c>
      <c r="AE271" s="44" t="s">
        <v>6045</v>
      </c>
      <c r="AF271" s="43">
        <v>104</v>
      </c>
      <c r="AG271" s="34" t="s">
        <v>1225</v>
      </c>
      <c r="AH271" s="34" t="s">
        <v>1224</v>
      </c>
      <c r="AI271" s="43" t="s">
        <v>939</v>
      </c>
      <c r="AJ271" s="44" t="s">
        <v>1226</v>
      </c>
      <c r="AK271" s="261">
        <v>4810250</v>
      </c>
      <c r="AL271" s="44" t="s">
        <v>408</v>
      </c>
      <c r="AM271" s="44" t="s">
        <v>1230</v>
      </c>
      <c r="AN271" s="262">
        <v>253469800</v>
      </c>
      <c r="AO271" s="34"/>
      <c r="AP271" s="34"/>
      <c r="AQ271" s="34"/>
      <c r="AR271" s="34"/>
      <c r="AS271" s="34"/>
      <c r="AT271" s="44" t="s">
        <v>326</v>
      </c>
      <c r="AU271" s="44"/>
      <c r="AV271" s="477" t="str">
        <f t="array" ref="AV271">_xlfn.IFS(
LEFT(Tabelas!$AI271,1)="N","DN",
LEFT(Tabelas!$AI271,1)="C","DC",
LEFT(Tabelas!$AI271,1)="L","DL",
LEFT(Tabelas!$AI271,1)="A","DA",
LEFT(Tabelas!$AI271,1)="G","DG")</f>
        <v>DN</v>
      </c>
      <c r="AW271" s="34"/>
      <c r="AX271" s="34"/>
      <c r="AY271" s="34"/>
      <c r="AZ271" s="34"/>
      <c r="BA271" s="34"/>
      <c r="BB271" s="34"/>
      <c r="BC271" s="34"/>
      <c r="BD271" s="44">
        <v>30828</v>
      </c>
      <c r="BE271" s="34" t="s">
        <v>2547</v>
      </c>
      <c r="BF271" s="43" t="s">
        <v>318</v>
      </c>
      <c r="BG271" s="34" t="s">
        <v>408</v>
      </c>
      <c r="BH271" s="34" t="s">
        <v>270</v>
      </c>
      <c r="BI271" s="34" t="s">
        <v>2547</v>
      </c>
      <c r="BJ271" s="44" t="s">
        <v>320</v>
      </c>
      <c r="BK271" s="44" t="s">
        <v>6045</v>
      </c>
      <c r="BL271" s="34"/>
      <c r="BM271" s="34"/>
      <c r="BN271" s="34"/>
      <c r="BO271" s="20"/>
      <c r="BP271" s="20"/>
      <c r="BQ271" s="20"/>
      <c r="BR271" s="20"/>
      <c r="BS271" s="27"/>
      <c r="BT271" s="20"/>
      <c r="BU271" s="20"/>
      <c r="BV271" s="20"/>
      <c r="BW271" s="20"/>
      <c r="BX271" s="20"/>
      <c r="BY271" s="20"/>
      <c r="BZ271" s="20"/>
      <c r="CA271" s="20"/>
      <c r="CB271" s="20"/>
      <c r="CC271" s="27"/>
      <c r="CD271" s="20"/>
      <c r="CE271" s="20"/>
      <c r="CF271" s="28"/>
      <c r="CG271" s="28"/>
      <c r="CH271" s="28"/>
      <c r="CI271" s="28"/>
      <c r="CJ271" s="28"/>
      <c r="CK271" s="28"/>
      <c r="CL271" s="28"/>
      <c r="CM271" s="28"/>
      <c r="CN271" s="28"/>
      <c r="CO271" s="28"/>
      <c r="CP271" s="28"/>
      <c r="CQ271" s="28"/>
      <c r="CR271" s="28"/>
      <c r="CS271" s="28"/>
      <c r="CT271" s="28"/>
      <c r="CU271" s="28"/>
      <c r="CV271" s="28"/>
      <c r="CW271" s="28"/>
      <c r="CX271" s="20"/>
      <c r="CY271" s="519" t="s">
        <v>6553</v>
      </c>
      <c r="CZ271" s="520" t="s">
        <v>6554</v>
      </c>
      <c r="DA271" s="595" t="str">
        <f t="shared" si="15"/>
        <v>24320 - LAMINAGEM A FRIO DE ARCO OU BANDA</v>
      </c>
      <c r="EN271" s="571">
        <v>8885</v>
      </c>
      <c r="EO271" s="560" t="s">
        <v>6555</v>
      </c>
      <c r="EP271" s="560" t="s">
        <v>320</v>
      </c>
      <c r="EQ271" s="580">
        <v>100</v>
      </c>
      <c r="ER271" s="560" t="s">
        <v>4630</v>
      </c>
      <c r="ES271" s="567" t="s">
        <v>6556</v>
      </c>
      <c r="EW271" s="90" t="s">
        <v>585</v>
      </c>
      <c r="EX271" s="82" t="s">
        <v>6557</v>
      </c>
      <c r="EY271" s="80"/>
      <c r="EZ271" s="82"/>
      <c r="FA271" s="85" t="s">
        <v>389</v>
      </c>
    </row>
    <row r="272" spans="11:157">
      <c r="K272" s="236" t="s">
        <v>6558</v>
      </c>
      <c r="P272" s="488">
        <f t="shared" si="13"/>
        <v>45985</v>
      </c>
      <c r="Q272" s="481">
        <f t="shared" si="14"/>
        <v>48</v>
      </c>
      <c r="R272" s="489">
        <v>44050</v>
      </c>
      <c r="S272" s="501"/>
      <c r="T272" s="497"/>
      <c r="U272" s="498"/>
      <c r="V272" s="43">
        <v>104</v>
      </c>
      <c r="W272" s="34" t="s">
        <v>1225</v>
      </c>
      <c r="X272" s="44">
        <v>30830</v>
      </c>
      <c r="Y272" s="34" t="s">
        <v>583</v>
      </c>
      <c r="Z272" s="43" t="s">
        <v>318</v>
      </c>
      <c r="AA272" s="34" t="s">
        <v>408</v>
      </c>
      <c r="AB272" s="34" t="s">
        <v>270</v>
      </c>
      <c r="AC272" s="34" t="s">
        <v>583</v>
      </c>
      <c r="AD272" s="44" t="s">
        <v>320</v>
      </c>
      <c r="AE272" s="44" t="s">
        <v>6045</v>
      </c>
      <c r="AF272" s="43">
        <v>104</v>
      </c>
      <c r="AG272" s="34" t="s">
        <v>1225</v>
      </c>
      <c r="AH272" s="34" t="s">
        <v>1224</v>
      </c>
      <c r="AI272" s="43" t="s">
        <v>939</v>
      </c>
      <c r="AJ272" s="44" t="s">
        <v>1226</v>
      </c>
      <c r="AK272" s="261">
        <v>4810250</v>
      </c>
      <c r="AL272" s="44" t="s">
        <v>408</v>
      </c>
      <c r="AM272" s="44" t="s">
        <v>1230</v>
      </c>
      <c r="AN272" s="262">
        <v>253469800</v>
      </c>
      <c r="AO272" s="34"/>
      <c r="AP272" s="34"/>
      <c r="AQ272" s="34"/>
      <c r="AR272" s="34"/>
      <c r="AS272" s="34"/>
      <c r="AT272" s="44" t="s">
        <v>326</v>
      </c>
      <c r="AU272" s="44"/>
      <c r="AV272" s="477" t="str">
        <f t="array" ref="AV272">_xlfn.IFS(
LEFT(Tabelas!$AI272,1)="N","DN",
LEFT(Tabelas!$AI272,1)="C","DC",
LEFT(Tabelas!$AI272,1)="L","DL",
LEFT(Tabelas!$AI272,1)="A","DA",
LEFT(Tabelas!$AI272,1)="G","DG")</f>
        <v>DN</v>
      </c>
      <c r="AW272" s="34"/>
      <c r="AX272" s="34"/>
      <c r="AY272" s="34"/>
      <c r="AZ272" s="34"/>
      <c r="BA272" s="34"/>
      <c r="BB272" s="34"/>
      <c r="BC272" s="34"/>
      <c r="BD272" s="44">
        <v>30830</v>
      </c>
      <c r="BE272" s="34" t="s">
        <v>583</v>
      </c>
      <c r="BF272" s="43" t="s">
        <v>318</v>
      </c>
      <c r="BG272" s="34" t="s">
        <v>408</v>
      </c>
      <c r="BH272" s="34" t="s">
        <v>270</v>
      </c>
      <c r="BI272" s="34" t="s">
        <v>583</v>
      </c>
      <c r="BJ272" s="44" t="s">
        <v>320</v>
      </c>
      <c r="BK272" s="44" t="s">
        <v>6045</v>
      </c>
      <c r="BL272" s="34"/>
      <c r="BM272" s="34"/>
      <c r="BN272" s="34"/>
      <c r="BO272" s="20"/>
      <c r="BP272" s="20"/>
      <c r="BQ272" s="20"/>
      <c r="BR272" s="20"/>
      <c r="BS272" s="27"/>
      <c r="BT272" s="20"/>
      <c r="BU272" s="20"/>
      <c r="BV272" s="20"/>
      <c r="BW272" s="20"/>
      <c r="BX272" s="20"/>
      <c r="BY272" s="20"/>
      <c r="BZ272" s="20"/>
      <c r="CA272" s="20"/>
      <c r="CB272" s="20"/>
      <c r="CC272" s="27"/>
      <c r="CD272" s="20"/>
      <c r="CE272" s="20"/>
      <c r="CF272" s="28"/>
      <c r="CG272" s="28"/>
      <c r="CH272" s="28"/>
      <c r="CI272" s="28"/>
      <c r="CJ272" s="28"/>
      <c r="CK272" s="28"/>
      <c r="CL272" s="28"/>
      <c r="CM272" s="28"/>
      <c r="CN272" s="28"/>
      <c r="CO272" s="28"/>
      <c r="CP272" s="28"/>
      <c r="CQ272" s="28"/>
      <c r="CR272" s="28"/>
      <c r="CS272" s="28"/>
      <c r="CT272" s="28"/>
      <c r="CU272" s="28"/>
      <c r="CV272" s="28"/>
      <c r="CW272" s="28"/>
      <c r="CX272" s="20"/>
      <c r="CY272" s="519" t="s">
        <v>6559</v>
      </c>
      <c r="CZ272" s="520" t="s">
        <v>6560</v>
      </c>
      <c r="DA272" s="595" t="str">
        <f t="shared" si="15"/>
        <v>24330 - PERFILAGEM A FRIO</v>
      </c>
      <c r="EN272" s="572">
        <v>8923</v>
      </c>
      <c r="EO272" s="561" t="s">
        <v>6561</v>
      </c>
      <c r="EP272" s="561" t="s">
        <v>320</v>
      </c>
      <c r="EQ272" s="576">
        <v>113</v>
      </c>
      <c r="ER272" s="561" t="s">
        <v>3007</v>
      </c>
      <c r="ES272" s="568" t="s">
        <v>6562</v>
      </c>
      <c r="EW272" s="90" t="s">
        <v>586</v>
      </c>
      <c r="EX272" s="82" t="s">
        <v>6563</v>
      </c>
      <c r="EY272" s="80"/>
      <c r="EZ272" s="82"/>
      <c r="FA272" s="85" t="s">
        <v>390</v>
      </c>
    </row>
    <row r="273" spans="11:157">
      <c r="K273" s="236" t="s">
        <v>6564</v>
      </c>
      <c r="P273" s="488">
        <f t="shared" si="13"/>
        <v>45992</v>
      </c>
      <c r="Q273" s="481">
        <f t="shared" si="14"/>
        <v>49</v>
      </c>
      <c r="R273" s="489">
        <v>44051</v>
      </c>
      <c r="S273" s="501"/>
      <c r="T273" s="497"/>
      <c r="U273" s="498"/>
      <c r="V273" s="43">
        <v>104</v>
      </c>
      <c r="W273" s="34" t="s">
        <v>1225</v>
      </c>
      <c r="X273" s="44">
        <v>30831</v>
      </c>
      <c r="Y273" s="34" t="s">
        <v>3535</v>
      </c>
      <c r="Z273" s="43" t="s">
        <v>318</v>
      </c>
      <c r="AA273" s="34" t="s">
        <v>408</v>
      </c>
      <c r="AB273" s="34" t="s">
        <v>270</v>
      </c>
      <c r="AC273" s="34" t="s">
        <v>3535</v>
      </c>
      <c r="AD273" s="44" t="s">
        <v>320</v>
      </c>
      <c r="AE273" s="44" t="s">
        <v>6045</v>
      </c>
      <c r="AF273" s="43">
        <v>104</v>
      </c>
      <c r="AG273" s="34" t="s">
        <v>1225</v>
      </c>
      <c r="AH273" s="34" t="s">
        <v>1224</v>
      </c>
      <c r="AI273" s="43" t="s">
        <v>939</v>
      </c>
      <c r="AJ273" s="44" t="s">
        <v>1226</v>
      </c>
      <c r="AK273" s="261">
        <v>4810250</v>
      </c>
      <c r="AL273" s="44" t="s">
        <v>408</v>
      </c>
      <c r="AM273" s="44" t="s">
        <v>1230</v>
      </c>
      <c r="AN273" s="262">
        <v>253469800</v>
      </c>
      <c r="AO273" s="34"/>
      <c r="AP273" s="34"/>
      <c r="AQ273" s="34"/>
      <c r="AR273" s="34"/>
      <c r="AS273" s="34"/>
      <c r="AT273" s="44" t="s">
        <v>326</v>
      </c>
      <c r="AU273" s="44"/>
      <c r="AV273" s="477" t="str">
        <f t="array" ref="AV273">_xlfn.IFS(
LEFT(Tabelas!$AI273,1)="N","DN",
LEFT(Tabelas!$AI273,1)="C","DC",
LEFT(Tabelas!$AI273,1)="L","DL",
LEFT(Tabelas!$AI273,1)="A","DA",
LEFT(Tabelas!$AI273,1)="G","DG")</f>
        <v>DN</v>
      </c>
      <c r="AW273" s="34"/>
      <c r="AX273" s="34"/>
      <c r="AY273" s="34"/>
      <c r="AZ273" s="34"/>
      <c r="BA273" s="34"/>
      <c r="BB273" s="34"/>
      <c r="BC273" s="34"/>
      <c r="BD273" s="44">
        <v>30831</v>
      </c>
      <c r="BE273" s="34" t="s">
        <v>3535</v>
      </c>
      <c r="BF273" s="43" t="s">
        <v>318</v>
      </c>
      <c r="BG273" s="34" t="s">
        <v>408</v>
      </c>
      <c r="BH273" s="34" t="s">
        <v>270</v>
      </c>
      <c r="BI273" s="34" t="s">
        <v>3535</v>
      </c>
      <c r="BJ273" s="44" t="s">
        <v>320</v>
      </c>
      <c r="BK273" s="44" t="s">
        <v>6045</v>
      </c>
      <c r="BL273" s="34"/>
      <c r="BM273" s="34"/>
      <c r="BN273" s="34"/>
      <c r="BO273" s="20"/>
      <c r="BP273" s="20"/>
      <c r="BQ273" s="20"/>
      <c r="BR273" s="20"/>
      <c r="BS273" s="27"/>
      <c r="BT273" s="20"/>
      <c r="BU273" s="20"/>
      <c r="BV273" s="20"/>
      <c r="BW273" s="20"/>
      <c r="BX273" s="20"/>
      <c r="BY273" s="20"/>
      <c r="BZ273" s="20"/>
      <c r="CA273" s="20"/>
      <c r="CB273" s="20"/>
      <c r="CC273" s="27"/>
      <c r="CD273" s="20"/>
      <c r="CE273" s="20"/>
      <c r="CF273" s="28"/>
      <c r="CG273" s="28"/>
      <c r="CH273" s="28"/>
      <c r="CI273" s="28"/>
      <c r="CJ273" s="28"/>
      <c r="CK273" s="28"/>
      <c r="CL273" s="28"/>
      <c r="CM273" s="28"/>
      <c r="CN273" s="28"/>
      <c r="CO273" s="28"/>
      <c r="CP273" s="28"/>
      <c r="CQ273" s="28"/>
      <c r="CR273" s="28"/>
      <c r="CS273" s="28"/>
      <c r="CT273" s="28"/>
      <c r="CU273" s="28"/>
      <c r="CV273" s="28"/>
      <c r="CW273" s="28"/>
      <c r="CX273" s="20"/>
      <c r="CY273" s="519" t="s">
        <v>6565</v>
      </c>
      <c r="CZ273" s="520" t="s">
        <v>6566</v>
      </c>
      <c r="DA273" s="595" t="str">
        <f t="shared" si="15"/>
        <v>24340 - TREFILAGEM A FRIO</v>
      </c>
      <c r="EN273" s="571">
        <v>8931</v>
      </c>
      <c r="EO273" s="560" t="s">
        <v>6567</v>
      </c>
      <c r="EP273" s="560" t="s">
        <v>320</v>
      </c>
      <c r="EQ273" s="580">
        <v>116</v>
      </c>
      <c r="ER273" s="560" t="s">
        <v>3350</v>
      </c>
      <c r="ES273" s="567" t="s">
        <v>6568</v>
      </c>
      <c r="EW273" s="90" t="s">
        <v>587</v>
      </c>
      <c r="EX273" s="82" t="s">
        <v>6569</v>
      </c>
      <c r="EY273" s="80"/>
      <c r="EZ273" s="82"/>
      <c r="FA273" s="85" t="s">
        <v>579</v>
      </c>
    </row>
    <row r="274" spans="11:157">
      <c r="K274" s="236" t="s">
        <v>6570</v>
      </c>
      <c r="P274" s="488">
        <f t="shared" si="13"/>
        <v>45999</v>
      </c>
      <c r="Q274" s="481">
        <f t="shared" si="14"/>
        <v>50</v>
      </c>
      <c r="R274" s="489">
        <v>44052</v>
      </c>
      <c r="S274" s="501"/>
      <c r="T274" s="497"/>
      <c r="U274" s="498"/>
      <c r="V274" s="43">
        <v>104</v>
      </c>
      <c r="W274" s="34" t="s">
        <v>1225</v>
      </c>
      <c r="X274" s="44">
        <v>30832</v>
      </c>
      <c r="Y274" s="34" t="s">
        <v>1894</v>
      </c>
      <c r="Z274" s="43" t="s">
        <v>318</v>
      </c>
      <c r="AA274" s="34" t="s">
        <v>408</v>
      </c>
      <c r="AB274" s="34" t="s">
        <v>270</v>
      </c>
      <c r="AC274" s="34" t="s">
        <v>1894</v>
      </c>
      <c r="AD274" s="44" t="s">
        <v>320</v>
      </c>
      <c r="AE274" s="44" t="s">
        <v>6045</v>
      </c>
      <c r="AF274" s="43">
        <v>104</v>
      </c>
      <c r="AG274" s="34" t="s">
        <v>1225</v>
      </c>
      <c r="AH274" s="34" t="s">
        <v>1224</v>
      </c>
      <c r="AI274" s="43" t="s">
        <v>939</v>
      </c>
      <c r="AJ274" s="44" t="s">
        <v>1226</v>
      </c>
      <c r="AK274" s="261">
        <v>4810250</v>
      </c>
      <c r="AL274" s="44" t="s">
        <v>408</v>
      </c>
      <c r="AM274" s="44" t="s">
        <v>1230</v>
      </c>
      <c r="AN274" s="262">
        <v>253469800</v>
      </c>
      <c r="AO274" s="34"/>
      <c r="AP274" s="34"/>
      <c r="AQ274" s="34"/>
      <c r="AR274" s="34"/>
      <c r="AS274" s="34"/>
      <c r="AT274" s="44" t="s">
        <v>326</v>
      </c>
      <c r="AU274" s="44"/>
      <c r="AV274" s="477" t="str">
        <f t="array" ref="AV274">_xlfn.IFS(
LEFT(Tabelas!$AI274,1)="N","DN",
LEFT(Tabelas!$AI274,1)="C","DC",
LEFT(Tabelas!$AI274,1)="L","DL",
LEFT(Tabelas!$AI274,1)="A","DA",
LEFT(Tabelas!$AI274,1)="G","DG")</f>
        <v>DN</v>
      </c>
      <c r="AW274" s="34"/>
      <c r="AX274" s="34"/>
      <c r="AY274" s="34"/>
      <c r="AZ274" s="34"/>
      <c r="BA274" s="34"/>
      <c r="BB274" s="34"/>
      <c r="BC274" s="34"/>
      <c r="BD274" s="44">
        <v>30832</v>
      </c>
      <c r="BE274" s="34" t="s">
        <v>1894</v>
      </c>
      <c r="BF274" s="43" t="s">
        <v>318</v>
      </c>
      <c r="BG274" s="34" t="s">
        <v>408</v>
      </c>
      <c r="BH274" s="34" t="s">
        <v>270</v>
      </c>
      <c r="BI274" s="34" t="s">
        <v>1894</v>
      </c>
      <c r="BJ274" s="44" t="s">
        <v>320</v>
      </c>
      <c r="BK274" s="44" t="s">
        <v>6045</v>
      </c>
      <c r="BL274" s="34"/>
      <c r="BM274" s="34"/>
      <c r="BN274" s="34"/>
      <c r="BO274" s="20"/>
      <c r="BP274" s="20"/>
      <c r="BQ274" s="20"/>
      <c r="BR274" s="20"/>
      <c r="BS274" s="27"/>
      <c r="BT274" s="20"/>
      <c r="BU274" s="20"/>
      <c r="BV274" s="20"/>
      <c r="BW274" s="20"/>
      <c r="BX274" s="20"/>
      <c r="BY274" s="20"/>
      <c r="BZ274" s="20"/>
      <c r="CA274" s="20"/>
      <c r="CB274" s="20"/>
      <c r="CC274" s="27"/>
      <c r="CD274" s="20"/>
      <c r="CE274" s="20"/>
      <c r="CF274" s="28"/>
      <c r="CG274" s="28"/>
      <c r="CH274" s="28"/>
      <c r="CI274" s="28"/>
      <c r="CJ274" s="28"/>
      <c r="CK274" s="28"/>
      <c r="CL274" s="28"/>
      <c r="CM274" s="28"/>
      <c r="CN274" s="28"/>
      <c r="CO274" s="28"/>
      <c r="CP274" s="28"/>
      <c r="CQ274" s="28"/>
      <c r="CR274" s="28"/>
      <c r="CS274" s="28"/>
      <c r="CT274" s="28"/>
      <c r="CU274" s="28"/>
      <c r="CV274" s="28"/>
      <c r="CW274" s="28"/>
      <c r="CX274" s="20"/>
      <c r="CY274" s="519" t="s">
        <v>6571</v>
      </c>
      <c r="CZ274" s="520" t="s">
        <v>6572</v>
      </c>
      <c r="DA274" s="595" t="str">
        <f t="shared" si="15"/>
        <v>24410 - PRODUÇÃO DE METAIS PRECIOSOS</v>
      </c>
      <c r="EN274" s="572">
        <v>8940</v>
      </c>
      <c r="EO274" s="561" t="s">
        <v>6573</v>
      </c>
      <c r="EP274" s="561" t="s">
        <v>350</v>
      </c>
      <c r="EQ274" s="576">
        <v>269</v>
      </c>
      <c r="ER274" s="561" t="s">
        <v>4677</v>
      </c>
      <c r="ES274" s="568" t="s">
        <v>6574</v>
      </c>
      <c r="EW274" s="90" t="s">
        <v>588</v>
      </c>
      <c r="EX274" s="82" t="s">
        <v>6575</v>
      </c>
      <c r="EY274" s="80"/>
      <c r="EZ274" s="82"/>
      <c r="FA274" s="85" t="s">
        <v>541</v>
      </c>
    </row>
    <row r="275" spans="11:157">
      <c r="K275" s="236" t="s">
        <v>6576</v>
      </c>
      <c r="P275" s="488">
        <f t="shared" si="13"/>
        <v>46006</v>
      </c>
      <c r="Q275" s="481">
        <f t="shared" si="14"/>
        <v>51</v>
      </c>
      <c r="R275" s="489">
        <v>44053</v>
      </c>
      <c r="S275" s="501"/>
      <c r="T275" s="497"/>
      <c r="U275" s="498"/>
      <c r="V275" s="43">
        <v>104</v>
      </c>
      <c r="W275" s="34" t="s">
        <v>1225</v>
      </c>
      <c r="X275" s="44">
        <v>30835</v>
      </c>
      <c r="Y275" s="34" t="s">
        <v>3674</v>
      </c>
      <c r="Z275" s="43" t="s">
        <v>318</v>
      </c>
      <c r="AA275" s="34" t="s">
        <v>408</v>
      </c>
      <c r="AB275" s="34" t="s">
        <v>270</v>
      </c>
      <c r="AC275" s="34" t="s">
        <v>3674</v>
      </c>
      <c r="AD275" s="44" t="s">
        <v>320</v>
      </c>
      <c r="AE275" s="44" t="s">
        <v>6045</v>
      </c>
      <c r="AF275" s="43">
        <v>104</v>
      </c>
      <c r="AG275" s="34" t="s">
        <v>1225</v>
      </c>
      <c r="AH275" s="34" t="s">
        <v>1224</v>
      </c>
      <c r="AI275" s="43" t="s">
        <v>939</v>
      </c>
      <c r="AJ275" s="44" t="s">
        <v>1226</v>
      </c>
      <c r="AK275" s="261">
        <v>4810250</v>
      </c>
      <c r="AL275" s="44" t="s">
        <v>408</v>
      </c>
      <c r="AM275" s="44" t="s">
        <v>1230</v>
      </c>
      <c r="AN275" s="262">
        <v>253469800</v>
      </c>
      <c r="AO275" s="34"/>
      <c r="AP275" s="34"/>
      <c r="AQ275" s="34"/>
      <c r="AR275" s="34"/>
      <c r="AS275" s="34"/>
      <c r="AT275" s="44" t="s">
        <v>326</v>
      </c>
      <c r="AU275" s="44"/>
      <c r="AV275" s="477" t="str">
        <f t="array" ref="AV275">_xlfn.IFS(
LEFT(Tabelas!$AI275,1)="N","DN",
LEFT(Tabelas!$AI275,1)="C","DC",
LEFT(Tabelas!$AI275,1)="L","DL",
LEFT(Tabelas!$AI275,1)="A","DA",
LEFT(Tabelas!$AI275,1)="G","DG")</f>
        <v>DN</v>
      </c>
      <c r="AW275" s="34"/>
      <c r="AX275" s="34"/>
      <c r="AY275" s="34"/>
      <c r="AZ275" s="34"/>
      <c r="BA275" s="34"/>
      <c r="BB275" s="34"/>
      <c r="BC275" s="34"/>
      <c r="BD275" s="44">
        <v>30835</v>
      </c>
      <c r="BE275" s="34" t="s">
        <v>3674</v>
      </c>
      <c r="BF275" s="43" t="s">
        <v>318</v>
      </c>
      <c r="BG275" s="34" t="s">
        <v>408</v>
      </c>
      <c r="BH275" s="34" t="s">
        <v>270</v>
      </c>
      <c r="BI275" s="34" t="s">
        <v>3674</v>
      </c>
      <c r="BJ275" s="44" t="s">
        <v>320</v>
      </c>
      <c r="BK275" s="44" t="s">
        <v>6045</v>
      </c>
      <c r="BL275" s="34"/>
      <c r="BM275" s="34"/>
      <c r="BN275" s="34"/>
      <c r="BO275" s="20"/>
      <c r="BP275" s="20"/>
      <c r="BQ275" s="20"/>
      <c r="BR275" s="20"/>
      <c r="BS275" s="27"/>
      <c r="BT275" s="20"/>
      <c r="BU275" s="20"/>
      <c r="BV275" s="20"/>
      <c r="BW275" s="20"/>
      <c r="BX275" s="20"/>
      <c r="BY275" s="20"/>
      <c r="BZ275" s="20"/>
      <c r="CA275" s="20"/>
      <c r="CB275" s="20"/>
      <c r="CC275" s="27"/>
      <c r="CD275" s="20"/>
      <c r="CE275" s="20"/>
      <c r="CF275" s="28"/>
      <c r="CG275" s="28"/>
      <c r="CH275" s="28"/>
      <c r="CI275" s="28"/>
      <c r="CJ275" s="28"/>
      <c r="CK275" s="28"/>
      <c r="CL275" s="28"/>
      <c r="CM275" s="28"/>
      <c r="CN275" s="28"/>
      <c r="CO275" s="28"/>
      <c r="CP275" s="28"/>
      <c r="CQ275" s="28"/>
      <c r="CR275" s="28"/>
      <c r="CS275" s="28"/>
      <c r="CT275" s="28"/>
      <c r="CU275" s="28"/>
      <c r="CV275" s="28"/>
      <c r="CW275" s="28"/>
      <c r="CX275" s="20"/>
      <c r="CY275" s="519" t="s">
        <v>6577</v>
      </c>
      <c r="CZ275" s="520" t="s">
        <v>6578</v>
      </c>
      <c r="DA275" s="595" t="str">
        <f t="shared" si="15"/>
        <v>24420 - PRODUÇÃO DE ALUMÍNIO</v>
      </c>
      <c r="EN275" s="572">
        <v>8974</v>
      </c>
      <c r="EO275" s="561" t="s">
        <v>6579</v>
      </c>
      <c r="EP275" s="561" t="s">
        <v>320</v>
      </c>
      <c r="EQ275" s="576">
        <v>111</v>
      </c>
      <c r="ER275" s="561" t="s">
        <v>2730</v>
      </c>
      <c r="ES275" s="568" t="s">
        <v>6580</v>
      </c>
      <c r="EW275" s="90" t="s">
        <v>589</v>
      </c>
      <c r="EX275" s="82" t="s">
        <v>6581</v>
      </c>
      <c r="EY275" s="80"/>
      <c r="EZ275" s="82"/>
      <c r="FA275" s="85" t="s">
        <v>591</v>
      </c>
    </row>
    <row r="276" spans="11:157">
      <c r="K276" s="236" t="s">
        <v>6582</v>
      </c>
      <c r="P276" s="488">
        <f t="shared" si="13"/>
        <v>46013</v>
      </c>
      <c r="Q276" s="481">
        <f t="shared" si="14"/>
        <v>52</v>
      </c>
      <c r="R276" s="489">
        <v>44054</v>
      </c>
      <c r="S276" s="501"/>
      <c r="T276" s="497"/>
      <c r="U276" s="498"/>
      <c r="V276" s="43">
        <v>104</v>
      </c>
      <c r="W276" s="34" t="s">
        <v>1225</v>
      </c>
      <c r="X276" s="44">
        <v>30836</v>
      </c>
      <c r="Y276" s="34" t="s">
        <v>1471</v>
      </c>
      <c r="Z276" s="43" t="s">
        <v>318</v>
      </c>
      <c r="AA276" s="34" t="s">
        <v>408</v>
      </c>
      <c r="AB276" s="34" t="s">
        <v>270</v>
      </c>
      <c r="AC276" s="34" t="s">
        <v>1471</v>
      </c>
      <c r="AD276" s="44" t="s">
        <v>320</v>
      </c>
      <c r="AE276" s="44" t="s">
        <v>6045</v>
      </c>
      <c r="AF276" s="43">
        <v>104</v>
      </c>
      <c r="AG276" s="34" t="s">
        <v>1225</v>
      </c>
      <c r="AH276" s="34" t="s">
        <v>1224</v>
      </c>
      <c r="AI276" s="43" t="s">
        <v>939</v>
      </c>
      <c r="AJ276" s="44" t="s">
        <v>1226</v>
      </c>
      <c r="AK276" s="261">
        <v>4810250</v>
      </c>
      <c r="AL276" s="44" t="s">
        <v>408</v>
      </c>
      <c r="AM276" s="44" t="s">
        <v>1230</v>
      </c>
      <c r="AN276" s="262">
        <v>253469800</v>
      </c>
      <c r="AO276" s="34"/>
      <c r="AP276" s="34"/>
      <c r="AQ276" s="34"/>
      <c r="AR276" s="34"/>
      <c r="AS276" s="34"/>
      <c r="AT276" s="44" t="s">
        <v>326</v>
      </c>
      <c r="AU276" s="44"/>
      <c r="AV276" s="477" t="str">
        <f t="array" ref="AV276">_xlfn.IFS(
LEFT(Tabelas!$AI276,1)="N","DN",
LEFT(Tabelas!$AI276,1)="C","DC",
LEFT(Tabelas!$AI276,1)="L","DL",
LEFT(Tabelas!$AI276,1)="A","DA",
LEFT(Tabelas!$AI276,1)="G","DG")</f>
        <v>DN</v>
      </c>
      <c r="AW276" s="34"/>
      <c r="AX276" s="34"/>
      <c r="AY276" s="34"/>
      <c r="AZ276" s="34"/>
      <c r="BA276" s="34"/>
      <c r="BB276" s="34"/>
      <c r="BC276" s="34"/>
      <c r="BD276" s="44">
        <v>30836</v>
      </c>
      <c r="BE276" s="34" t="s">
        <v>1471</v>
      </c>
      <c r="BF276" s="43" t="s">
        <v>318</v>
      </c>
      <c r="BG276" s="34" t="s">
        <v>408</v>
      </c>
      <c r="BH276" s="34" t="s">
        <v>270</v>
      </c>
      <c r="BI276" s="34" t="s">
        <v>1471</v>
      </c>
      <c r="BJ276" s="44" t="s">
        <v>320</v>
      </c>
      <c r="BK276" s="44" t="s">
        <v>6045</v>
      </c>
      <c r="BL276" s="34"/>
      <c r="BM276" s="34"/>
      <c r="BN276" s="34"/>
      <c r="BO276" s="20"/>
      <c r="BP276" s="20"/>
      <c r="BQ276" s="20"/>
      <c r="BR276" s="20"/>
      <c r="BS276" s="27"/>
      <c r="BT276" s="20"/>
      <c r="BU276" s="20"/>
      <c r="BV276" s="20"/>
      <c r="BW276" s="20"/>
      <c r="BX276" s="20"/>
      <c r="BY276" s="20"/>
      <c r="BZ276" s="20"/>
      <c r="CA276" s="20"/>
      <c r="CB276" s="20"/>
      <c r="CC276" s="27"/>
      <c r="CD276" s="20"/>
      <c r="CE276" s="20"/>
      <c r="CF276" s="28"/>
      <c r="CG276" s="28"/>
      <c r="CH276" s="28"/>
      <c r="CI276" s="28"/>
      <c r="CJ276" s="28"/>
      <c r="CK276" s="28"/>
      <c r="CL276" s="28"/>
      <c r="CM276" s="28"/>
      <c r="CN276" s="28"/>
      <c r="CO276" s="28"/>
      <c r="CP276" s="28"/>
      <c r="CQ276" s="28"/>
      <c r="CR276" s="28"/>
      <c r="CS276" s="28"/>
      <c r="CT276" s="28"/>
      <c r="CU276" s="28"/>
      <c r="CV276" s="28"/>
      <c r="CW276" s="28"/>
      <c r="CX276" s="20"/>
      <c r="CY276" s="519" t="s">
        <v>6583</v>
      </c>
      <c r="CZ276" s="520" t="s">
        <v>6584</v>
      </c>
      <c r="DA276" s="595" t="str">
        <f t="shared" si="15"/>
        <v>24430 - PRODUÇÃO DE CHUMBO, ZINCO E ESTANHO</v>
      </c>
      <c r="EN276" s="571">
        <v>9024</v>
      </c>
      <c r="EO276" s="560" t="s">
        <v>6585</v>
      </c>
      <c r="EP276" s="560" t="s">
        <v>947</v>
      </c>
      <c r="EQ276" s="580">
        <v>449</v>
      </c>
      <c r="ER276" s="560" t="s">
        <v>3449</v>
      </c>
      <c r="ES276" s="567" t="s">
        <v>6586</v>
      </c>
      <c r="EW276" s="90" t="s">
        <v>590</v>
      </c>
      <c r="EX276" s="82" t="s">
        <v>6587</v>
      </c>
      <c r="EY276" s="80"/>
      <c r="EZ276" s="82"/>
      <c r="FA276" s="85" t="s">
        <v>458</v>
      </c>
    </row>
    <row r="277" spans="11:157">
      <c r="K277" s="236" t="s">
        <v>6588</v>
      </c>
      <c r="P277" s="488">
        <f t="shared" si="13"/>
        <v>46020</v>
      </c>
      <c r="Q277" s="481">
        <f t="shared" si="14"/>
        <v>1</v>
      </c>
      <c r="R277" s="489">
        <v>44055</v>
      </c>
      <c r="S277" s="501"/>
      <c r="T277" s="497"/>
      <c r="U277" s="498"/>
      <c r="V277" s="43">
        <v>104</v>
      </c>
      <c r="W277" s="34" t="s">
        <v>1225</v>
      </c>
      <c r="X277" s="44">
        <v>30837</v>
      </c>
      <c r="Y277" s="34" t="s">
        <v>3804</v>
      </c>
      <c r="Z277" s="43" t="s">
        <v>318</v>
      </c>
      <c r="AA277" s="34" t="s">
        <v>408</v>
      </c>
      <c r="AB277" s="34" t="s">
        <v>270</v>
      </c>
      <c r="AC277" s="34" t="s">
        <v>3804</v>
      </c>
      <c r="AD277" s="44" t="s">
        <v>320</v>
      </c>
      <c r="AE277" s="44" t="s">
        <v>6045</v>
      </c>
      <c r="AF277" s="43">
        <v>104</v>
      </c>
      <c r="AG277" s="34" t="s">
        <v>1225</v>
      </c>
      <c r="AH277" s="34" t="s">
        <v>1224</v>
      </c>
      <c r="AI277" s="43" t="s">
        <v>939</v>
      </c>
      <c r="AJ277" s="44" t="s">
        <v>1226</v>
      </c>
      <c r="AK277" s="261">
        <v>4810250</v>
      </c>
      <c r="AL277" s="44" t="s">
        <v>408</v>
      </c>
      <c r="AM277" s="44" t="s">
        <v>1230</v>
      </c>
      <c r="AN277" s="262">
        <v>253469800</v>
      </c>
      <c r="AO277" s="34"/>
      <c r="AP277" s="34"/>
      <c r="AQ277" s="34"/>
      <c r="AR277" s="34"/>
      <c r="AS277" s="34"/>
      <c r="AT277" s="44" t="s">
        <v>326</v>
      </c>
      <c r="AU277" s="44"/>
      <c r="AV277" s="477" t="str">
        <f t="array" ref="AV277">_xlfn.IFS(
LEFT(Tabelas!$AI277,1)="N","DN",
LEFT(Tabelas!$AI277,1)="C","DC",
LEFT(Tabelas!$AI277,1)="L","DL",
LEFT(Tabelas!$AI277,1)="A","DA",
LEFT(Tabelas!$AI277,1)="G","DG")</f>
        <v>DN</v>
      </c>
      <c r="AW277" s="34"/>
      <c r="AX277" s="34"/>
      <c r="AY277" s="34"/>
      <c r="AZ277" s="34"/>
      <c r="BA277" s="34"/>
      <c r="BB277" s="34"/>
      <c r="BC277" s="34"/>
      <c r="BD277" s="44">
        <v>30837</v>
      </c>
      <c r="BE277" s="34" t="s">
        <v>3804</v>
      </c>
      <c r="BF277" s="43" t="s">
        <v>318</v>
      </c>
      <c r="BG277" s="34" t="s">
        <v>408</v>
      </c>
      <c r="BH277" s="34" t="s">
        <v>270</v>
      </c>
      <c r="BI277" s="34" t="s">
        <v>3804</v>
      </c>
      <c r="BJ277" s="44" t="s">
        <v>320</v>
      </c>
      <c r="BK277" s="44" t="s">
        <v>6045</v>
      </c>
      <c r="BL277" s="34"/>
      <c r="BM277" s="34"/>
      <c r="BN277" s="34"/>
      <c r="BO277" s="20"/>
      <c r="BP277" s="20"/>
      <c r="BQ277" s="20"/>
      <c r="BR277" s="20"/>
      <c r="BS277" s="27"/>
      <c r="BT277" s="20"/>
      <c r="BU277" s="20"/>
      <c r="BV277" s="20"/>
      <c r="BW277" s="20"/>
      <c r="BX277" s="20"/>
      <c r="BY277" s="20"/>
      <c r="BZ277" s="20"/>
      <c r="CA277" s="20"/>
      <c r="CB277" s="20"/>
      <c r="CC277" s="27"/>
      <c r="CD277" s="20"/>
      <c r="CE277" s="20"/>
      <c r="CF277" s="28"/>
      <c r="CG277" s="28"/>
      <c r="CH277" s="28"/>
      <c r="CI277" s="28"/>
      <c r="CJ277" s="28"/>
      <c r="CK277" s="28"/>
      <c r="CL277" s="28"/>
      <c r="CM277" s="28"/>
      <c r="CN277" s="28"/>
      <c r="CO277" s="28"/>
      <c r="CP277" s="28"/>
      <c r="CQ277" s="28"/>
      <c r="CR277" s="28"/>
      <c r="CS277" s="28"/>
      <c r="CT277" s="28"/>
      <c r="CU277" s="28"/>
      <c r="CV277" s="28"/>
      <c r="CW277" s="28"/>
      <c r="CX277" s="20"/>
      <c r="CY277" s="519" t="s">
        <v>6589</v>
      </c>
      <c r="CZ277" s="520" t="s">
        <v>6590</v>
      </c>
      <c r="DA277" s="595" t="str">
        <f t="shared" si="15"/>
        <v>24440 - PRODUÇÃO DE COBRE</v>
      </c>
      <c r="EN277" s="572">
        <v>9067</v>
      </c>
      <c r="EO277" s="561" t="s">
        <v>6591</v>
      </c>
      <c r="EP277" s="561" t="s">
        <v>350</v>
      </c>
      <c r="EQ277" s="576">
        <v>221</v>
      </c>
      <c r="ER277" s="561" t="s">
        <v>4458</v>
      </c>
      <c r="ES277" s="568" t="s">
        <v>6592</v>
      </c>
      <c r="EW277" s="90" t="s">
        <v>591</v>
      </c>
      <c r="EX277" s="82" t="s">
        <v>6593</v>
      </c>
      <c r="EY277" s="80"/>
      <c r="EZ277" s="82"/>
      <c r="FA277" s="85" t="s">
        <v>459</v>
      </c>
    </row>
    <row r="278" spans="11:157">
      <c r="K278" s="236" t="s">
        <v>6594</v>
      </c>
      <c r="P278" s="488">
        <f t="shared" si="13"/>
        <v>46027</v>
      </c>
      <c r="Q278" s="481">
        <f t="shared" si="14"/>
        <v>2</v>
      </c>
      <c r="R278" s="489">
        <v>44056</v>
      </c>
      <c r="S278" s="501"/>
      <c r="T278" s="497"/>
      <c r="U278" s="498"/>
      <c r="V278" s="43">
        <v>104</v>
      </c>
      <c r="W278" s="34" t="s">
        <v>1225</v>
      </c>
      <c r="X278" s="44">
        <v>30838</v>
      </c>
      <c r="Y278" s="34" t="s">
        <v>3462</v>
      </c>
      <c r="Z278" s="43" t="s">
        <v>318</v>
      </c>
      <c r="AA278" s="34" t="s">
        <v>408</v>
      </c>
      <c r="AB278" s="34" t="s">
        <v>270</v>
      </c>
      <c r="AC278" s="34" t="s">
        <v>3462</v>
      </c>
      <c r="AD278" s="44" t="s">
        <v>320</v>
      </c>
      <c r="AE278" s="44" t="s">
        <v>6045</v>
      </c>
      <c r="AF278" s="43">
        <v>104</v>
      </c>
      <c r="AG278" s="34" t="s">
        <v>1225</v>
      </c>
      <c r="AH278" s="34" t="s">
        <v>1224</v>
      </c>
      <c r="AI278" s="43" t="s">
        <v>939</v>
      </c>
      <c r="AJ278" s="44" t="s">
        <v>1226</v>
      </c>
      <c r="AK278" s="261">
        <v>4810250</v>
      </c>
      <c r="AL278" s="44" t="s">
        <v>408</v>
      </c>
      <c r="AM278" s="44" t="s">
        <v>1230</v>
      </c>
      <c r="AN278" s="262">
        <v>253469800</v>
      </c>
      <c r="AO278" s="34"/>
      <c r="AP278" s="34"/>
      <c r="AQ278" s="34"/>
      <c r="AR278" s="34"/>
      <c r="AS278" s="34"/>
      <c r="AT278" s="44" t="s">
        <v>326</v>
      </c>
      <c r="AU278" s="44"/>
      <c r="AV278" s="477" t="str">
        <f t="array" ref="AV278">_xlfn.IFS(
LEFT(Tabelas!$AI278,1)="N","DN",
LEFT(Tabelas!$AI278,1)="C","DC",
LEFT(Tabelas!$AI278,1)="L","DL",
LEFT(Tabelas!$AI278,1)="A","DA",
LEFT(Tabelas!$AI278,1)="G","DG")</f>
        <v>DN</v>
      </c>
      <c r="AW278" s="34"/>
      <c r="AX278" s="34"/>
      <c r="AY278" s="34"/>
      <c r="AZ278" s="34"/>
      <c r="BA278" s="34"/>
      <c r="BB278" s="34"/>
      <c r="BC278" s="34"/>
      <c r="BD278" s="44">
        <v>30838</v>
      </c>
      <c r="BE278" s="34" t="s">
        <v>3462</v>
      </c>
      <c r="BF278" s="43" t="s">
        <v>318</v>
      </c>
      <c r="BG278" s="34" t="s">
        <v>408</v>
      </c>
      <c r="BH278" s="34" t="s">
        <v>270</v>
      </c>
      <c r="BI278" s="34" t="s">
        <v>3462</v>
      </c>
      <c r="BJ278" s="44" t="s">
        <v>320</v>
      </c>
      <c r="BK278" s="44" t="s">
        <v>6045</v>
      </c>
      <c r="BL278" s="34"/>
      <c r="BM278" s="34"/>
      <c r="BN278" s="34"/>
      <c r="BO278" s="20"/>
      <c r="BP278" s="20"/>
      <c r="BQ278" s="20"/>
      <c r="BR278" s="20"/>
      <c r="BS278" s="27"/>
      <c r="BT278" s="20"/>
      <c r="BU278" s="20"/>
      <c r="BV278" s="20"/>
      <c r="BW278" s="20"/>
      <c r="BX278" s="20"/>
      <c r="BY278" s="20"/>
      <c r="BZ278" s="20"/>
      <c r="CA278" s="20"/>
      <c r="CB278" s="20"/>
      <c r="CC278" s="27"/>
      <c r="CD278" s="20"/>
      <c r="CE278" s="20"/>
      <c r="CF278" s="28"/>
      <c r="CG278" s="28"/>
      <c r="CH278" s="28"/>
      <c r="CI278" s="28"/>
      <c r="CJ278" s="28"/>
      <c r="CK278" s="28"/>
      <c r="CL278" s="28"/>
      <c r="CM278" s="28"/>
      <c r="CN278" s="28"/>
      <c r="CO278" s="28"/>
      <c r="CP278" s="28"/>
      <c r="CQ278" s="28"/>
      <c r="CR278" s="28"/>
      <c r="CS278" s="28"/>
      <c r="CT278" s="28"/>
      <c r="CU278" s="28"/>
      <c r="CV278" s="28"/>
      <c r="CW278" s="28"/>
      <c r="CX278" s="20"/>
      <c r="CY278" s="519" t="s">
        <v>6595</v>
      </c>
      <c r="CZ278" s="520" t="s">
        <v>6596</v>
      </c>
      <c r="DA278" s="595" t="str">
        <f t="shared" si="15"/>
        <v>24450 - PRODUÇÃO DE OUTROS METAIS NÃO FERROSOS</v>
      </c>
      <c r="EN278" s="571">
        <v>9083</v>
      </c>
      <c r="EO278" s="560" t="s">
        <v>6597</v>
      </c>
      <c r="EP278" s="560" t="s">
        <v>289</v>
      </c>
      <c r="EQ278" s="580">
        <v>300</v>
      </c>
      <c r="ER278" s="560" t="s">
        <v>4916</v>
      </c>
      <c r="ES278" s="567" t="s">
        <v>6598</v>
      </c>
      <c r="EW278" s="90" t="s">
        <v>592</v>
      </c>
      <c r="EX278" s="82" t="s">
        <v>6599</v>
      </c>
      <c r="EY278" s="80"/>
      <c r="EZ278" s="82"/>
      <c r="FA278" s="85" t="s">
        <v>283</v>
      </c>
    </row>
    <row r="279" spans="11:157">
      <c r="K279" s="236" t="s">
        <v>6600</v>
      </c>
      <c r="P279" s="488">
        <f t="shared" si="13"/>
        <v>46034</v>
      </c>
      <c r="Q279" s="481">
        <f t="shared" si="14"/>
        <v>3</v>
      </c>
      <c r="R279" s="489">
        <v>44057</v>
      </c>
      <c r="S279" s="501"/>
      <c r="T279" s="497"/>
      <c r="U279" s="498"/>
      <c r="V279" s="43">
        <v>104</v>
      </c>
      <c r="W279" s="34" t="s">
        <v>1225</v>
      </c>
      <c r="X279" s="44">
        <v>30842</v>
      </c>
      <c r="Y279" s="34" t="s">
        <v>3963</v>
      </c>
      <c r="Z279" s="43" t="s">
        <v>318</v>
      </c>
      <c r="AA279" s="34" t="s">
        <v>408</v>
      </c>
      <c r="AB279" s="34" t="s">
        <v>270</v>
      </c>
      <c r="AC279" s="34" t="s">
        <v>3963</v>
      </c>
      <c r="AD279" s="44" t="s">
        <v>320</v>
      </c>
      <c r="AE279" s="44" t="s">
        <v>6045</v>
      </c>
      <c r="AF279" s="43">
        <v>104</v>
      </c>
      <c r="AG279" s="34" t="s">
        <v>1225</v>
      </c>
      <c r="AH279" s="34" t="s">
        <v>1224</v>
      </c>
      <c r="AI279" s="43" t="s">
        <v>939</v>
      </c>
      <c r="AJ279" s="44" t="s">
        <v>1226</v>
      </c>
      <c r="AK279" s="261">
        <v>4810250</v>
      </c>
      <c r="AL279" s="44" t="s">
        <v>408</v>
      </c>
      <c r="AM279" s="44" t="s">
        <v>1230</v>
      </c>
      <c r="AN279" s="262">
        <v>253469800</v>
      </c>
      <c r="AO279" s="34"/>
      <c r="AP279" s="34"/>
      <c r="AQ279" s="34"/>
      <c r="AR279" s="34"/>
      <c r="AS279" s="34"/>
      <c r="AT279" s="44" t="s">
        <v>326</v>
      </c>
      <c r="AU279" s="44"/>
      <c r="AV279" s="477" t="str">
        <f t="array" ref="AV279">_xlfn.IFS(
LEFT(Tabelas!$AI279,1)="N","DN",
LEFT(Tabelas!$AI279,1)="C","DC",
LEFT(Tabelas!$AI279,1)="L","DL",
LEFT(Tabelas!$AI279,1)="A","DA",
LEFT(Tabelas!$AI279,1)="G","DG")</f>
        <v>DN</v>
      </c>
      <c r="AW279" s="34"/>
      <c r="AX279" s="34"/>
      <c r="AY279" s="34"/>
      <c r="AZ279" s="34"/>
      <c r="BA279" s="34"/>
      <c r="BB279" s="34"/>
      <c r="BC279" s="34"/>
      <c r="BD279" s="44">
        <v>30842</v>
      </c>
      <c r="BE279" s="34" t="s">
        <v>3963</v>
      </c>
      <c r="BF279" s="43" t="s">
        <v>318</v>
      </c>
      <c r="BG279" s="34" t="s">
        <v>408</v>
      </c>
      <c r="BH279" s="34" t="s">
        <v>270</v>
      </c>
      <c r="BI279" s="34" t="s">
        <v>3963</v>
      </c>
      <c r="BJ279" s="44" t="s">
        <v>320</v>
      </c>
      <c r="BK279" s="44" t="s">
        <v>6045</v>
      </c>
      <c r="BL279" s="34"/>
      <c r="BM279" s="34"/>
      <c r="BN279" s="34"/>
      <c r="BO279" s="20"/>
      <c r="BP279" s="20"/>
      <c r="BQ279" s="20"/>
      <c r="BR279" s="20"/>
      <c r="BS279" s="27"/>
      <c r="BT279" s="20"/>
      <c r="BU279" s="20"/>
      <c r="BV279" s="20"/>
      <c r="BW279" s="20"/>
      <c r="BX279" s="20"/>
      <c r="BY279" s="20"/>
      <c r="BZ279" s="20"/>
      <c r="CA279" s="20"/>
      <c r="CB279" s="20"/>
      <c r="CC279" s="27"/>
      <c r="CD279" s="20"/>
      <c r="CE279" s="20"/>
      <c r="CF279" s="28"/>
      <c r="CG279" s="28"/>
      <c r="CH279" s="28"/>
      <c r="CI279" s="28"/>
      <c r="CJ279" s="28"/>
      <c r="CK279" s="28"/>
      <c r="CL279" s="28"/>
      <c r="CM279" s="28"/>
      <c r="CN279" s="28"/>
      <c r="CO279" s="28"/>
      <c r="CP279" s="28"/>
      <c r="CQ279" s="28"/>
      <c r="CR279" s="28"/>
      <c r="CS279" s="28"/>
      <c r="CT279" s="28"/>
      <c r="CU279" s="28"/>
      <c r="CV279" s="28"/>
      <c r="CW279" s="28"/>
      <c r="CX279" s="20"/>
      <c r="CY279" s="519" t="s">
        <v>6601</v>
      </c>
      <c r="CZ279" s="520" t="s">
        <v>6602</v>
      </c>
      <c r="DA279" s="595" t="str">
        <f t="shared" si="15"/>
        <v>24460 - PROCESSAMENTO DE COMBUSTÍVEL NUCLEAR</v>
      </c>
      <c r="EN279" s="572">
        <v>9199</v>
      </c>
      <c r="EO279" s="561" t="s">
        <v>6603</v>
      </c>
      <c r="EP279" s="561" t="s">
        <v>320</v>
      </c>
      <c r="EQ279" s="576">
        <v>113</v>
      </c>
      <c r="ER279" s="561" t="s">
        <v>3007</v>
      </c>
      <c r="ES279" s="568" t="s">
        <v>6604</v>
      </c>
      <c r="EW279" s="90" t="s">
        <v>284</v>
      </c>
      <c r="EX279" s="82" t="s">
        <v>6605</v>
      </c>
      <c r="EY279" s="80"/>
      <c r="EZ279" s="82"/>
      <c r="FA279" s="85" t="s">
        <v>402</v>
      </c>
    </row>
    <row r="280" spans="11:157">
      <c r="K280" s="236" t="s">
        <v>6606</v>
      </c>
      <c r="P280" s="488">
        <f t="shared" si="13"/>
        <v>46041</v>
      </c>
      <c r="Q280" s="481">
        <f t="shared" si="14"/>
        <v>4</v>
      </c>
      <c r="R280" s="489">
        <v>44058</v>
      </c>
      <c r="S280" s="501"/>
      <c r="T280" s="497"/>
      <c r="U280" s="498"/>
      <c r="V280" s="43">
        <v>104</v>
      </c>
      <c r="W280" s="34" t="s">
        <v>1225</v>
      </c>
      <c r="X280" s="44">
        <v>30840</v>
      </c>
      <c r="Y280" s="34" t="s">
        <v>3919</v>
      </c>
      <c r="Z280" s="43" t="s">
        <v>318</v>
      </c>
      <c r="AA280" s="34" t="s">
        <v>408</v>
      </c>
      <c r="AB280" s="34" t="s">
        <v>270</v>
      </c>
      <c r="AC280" s="34" t="s">
        <v>3919</v>
      </c>
      <c r="AD280" s="44" t="s">
        <v>320</v>
      </c>
      <c r="AE280" s="44" t="s">
        <v>6045</v>
      </c>
      <c r="AF280" s="43">
        <v>104</v>
      </c>
      <c r="AG280" s="34" t="s">
        <v>1225</v>
      </c>
      <c r="AH280" s="34" t="s">
        <v>1224</v>
      </c>
      <c r="AI280" s="43" t="s">
        <v>939</v>
      </c>
      <c r="AJ280" s="44" t="s">
        <v>1226</v>
      </c>
      <c r="AK280" s="261">
        <v>4810250</v>
      </c>
      <c r="AL280" s="44" t="s">
        <v>408</v>
      </c>
      <c r="AM280" s="44" t="s">
        <v>1230</v>
      </c>
      <c r="AN280" s="262">
        <v>253469800</v>
      </c>
      <c r="AO280" s="34"/>
      <c r="AP280" s="34"/>
      <c r="AQ280" s="34"/>
      <c r="AR280" s="34"/>
      <c r="AS280" s="34"/>
      <c r="AT280" s="44" t="s">
        <v>326</v>
      </c>
      <c r="AU280" s="44"/>
      <c r="AV280" s="477" t="str">
        <f t="array" ref="AV280">_xlfn.IFS(
LEFT(Tabelas!$AI280,1)="N","DN",
LEFT(Tabelas!$AI280,1)="C","DC",
LEFT(Tabelas!$AI280,1)="L","DL",
LEFT(Tabelas!$AI280,1)="A","DA",
LEFT(Tabelas!$AI280,1)="G","DG")</f>
        <v>DN</v>
      </c>
      <c r="AW280" s="34"/>
      <c r="AX280" s="34"/>
      <c r="AY280" s="34"/>
      <c r="AZ280" s="34"/>
      <c r="BA280" s="34"/>
      <c r="BB280" s="34"/>
      <c r="BC280" s="34"/>
      <c r="BD280" s="44">
        <v>30840</v>
      </c>
      <c r="BE280" s="34" t="s">
        <v>3919</v>
      </c>
      <c r="BF280" s="43" t="s">
        <v>318</v>
      </c>
      <c r="BG280" s="34" t="s">
        <v>408</v>
      </c>
      <c r="BH280" s="34" t="s">
        <v>270</v>
      </c>
      <c r="BI280" s="34" t="s">
        <v>3919</v>
      </c>
      <c r="BJ280" s="44" t="s">
        <v>320</v>
      </c>
      <c r="BK280" s="44" t="s">
        <v>6045</v>
      </c>
      <c r="BL280" s="34"/>
      <c r="BM280" s="34"/>
      <c r="BN280" s="34"/>
      <c r="BO280" s="20"/>
      <c r="BP280" s="20"/>
      <c r="BQ280" s="20"/>
      <c r="BR280" s="20"/>
      <c r="BS280" s="27"/>
      <c r="BT280" s="20"/>
      <c r="BU280" s="20"/>
      <c r="BV280" s="20"/>
      <c r="BW280" s="20"/>
      <c r="BX280" s="20"/>
      <c r="BY280" s="20"/>
      <c r="BZ280" s="20"/>
      <c r="CA280" s="20"/>
      <c r="CB280" s="20"/>
      <c r="CC280" s="27"/>
      <c r="CD280" s="20"/>
      <c r="CE280" s="20"/>
      <c r="CF280" s="28"/>
      <c r="CG280" s="28"/>
      <c r="CH280" s="28"/>
      <c r="CI280" s="28"/>
      <c r="CJ280" s="28"/>
      <c r="CK280" s="28"/>
      <c r="CL280" s="28"/>
      <c r="CM280" s="28"/>
      <c r="CN280" s="28"/>
      <c r="CO280" s="28"/>
      <c r="CP280" s="28"/>
      <c r="CQ280" s="28"/>
      <c r="CR280" s="28"/>
      <c r="CS280" s="28"/>
      <c r="CT280" s="28"/>
      <c r="CU280" s="28"/>
      <c r="CV280" s="28"/>
      <c r="CW280" s="28"/>
      <c r="CX280" s="20"/>
      <c r="CY280" s="519" t="s">
        <v>6607</v>
      </c>
      <c r="CZ280" s="520" t="s">
        <v>6608</v>
      </c>
      <c r="DA280" s="595" t="str">
        <f t="shared" si="15"/>
        <v>24510 - FUNDIÇÃO DE FERRO</v>
      </c>
      <c r="EN280" s="571">
        <v>9202</v>
      </c>
      <c r="EO280" s="560" t="s">
        <v>6609</v>
      </c>
      <c r="EP280" s="560" t="s">
        <v>320</v>
      </c>
      <c r="EQ280" s="580">
        <v>165</v>
      </c>
      <c r="ER280" s="560" t="s">
        <v>3946</v>
      </c>
      <c r="ES280" s="567" t="s">
        <v>6610</v>
      </c>
      <c r="EW280" s="90" t="s">
        <v>347</v>
      </c>
      <c r="EX280" s="82" t="s">
        <v>6611</v>
      </c>
      <c r="EY280" s="80"/>
      <c r="EZ280" s="82"/>
      <c r="FA280" s="85" t="s">
        <v>411</v>
      </c>
    </row>
    <row r="281" spans="11:157">
      <c r="K281" s="236" t="s">
        <v>6612</v>
      </c>
      <c r="P281" s="488">
        <f t="shared" si="13"/>
        <v>46048</v>
      </c>
      <c r="Q281" s="481">
        <f t="shared" si="14"/>
        <v>5</v>
      </c>
      <c r="R281" s="489">
        <v>44059</v>
      </c>
      <c r="S281" s="501"/>
      <c r="T281" s="497"/>
      <c r="U281" s="498"/>
      <c r="V281" s="43">
        <v>104</v>
      </c>
      <c r="W281" s="34" t="s">
        <v>1225</v>
      </c>
      <c r="X281" s="44">
        <v>30858</v>
      </c>
      <c r="Y281" s="34" t="s">
        <v>4146</v>
      </c>
      <c r="Z281" s="43" t="s">
        <v>318</v>
      </c>
      <c r="AA281" s="34" t="s">
        <v>408</v>
      </c>
      <c r="AB281" s="34" t="s">
        <v>270</v>
      </c>
      <c r="AC281" s="34" t="s">
        <v>4146</v>
      </c>
      <c r="AD281" s="44" t="s">
        <v>320</v>
      </c>
      <c r="AE281" s="44" t="s">
        <v>6045</v>
      </c>
      <c r="AF281" s="43">
        <v>104</v>
      </c>
      <c r="AG281" s="34" t="s">
        <v>1225</v>
      </c>
      <c r="AH281" s="34" t="s">
        <v>1224</v>
      </c>
      <c r="AI281" s="43" t="s">
        <v>939</v>
      </c>
      <c r="AJ281" s="44" t="s">
        <v>1226</v>
      </c>
      <c r="AK281" s="261">
        <v>4810250</v>
      </c>
      <c r="AL281" s="44" t="s">
        <v>408</v>
      </c>
      <c r="AM281" s="44" t="s">
        <v>1230</v>
      </c>
      <c r="AN281" s="262">
        <v>253469800</v>
      </c>
      <c r="AO281" s="34"/>
      <c r="AP281" s="34"/>
      <c r="AQ281" s="34"/>
      <c r="AR281" s="34"/>
      <c r="AS281" s="34"/>
      <c r="AT281" s="44" t="s">
        <v>326</v>
      </c>
      <c r="AU281" s="44"/>
      <c r="AV281" s="477" t="str">
        <f t="array" ref="AV281">_xlfn.IFS(
LEFT(Tabelas!$AI281,1)="N","DN",
LEFT(Tabelas!$AI281,1)="C","DC",
LEFT(Tabelas!$AI281,1)="L","DL",
LEFT(Tabelas!$AI281,1)="A","DA",
LEFT(Tabelas!$AI281,1)="G","DG")</f>
        <v>DN</v>
      </c>
      <c r="AW281" s="34"/>
      <c r="AX281" s="34"/>
      <c r="AY281" s="34"/>
      <c r="AZ281" s="34"/>
      <c r="BA281" s="34"/>
      <c r="BB281" s="34"/>
      <c r="BC281" s="34"/>
      <c r="BD281" s="44">
        <v>30858</v>
      </c>
      <c r="BE281" s="34" t="s">
        <v>4146</v>
      </c>
      <c r="BF281" s="43" t="s">
        <v>318</v>
      </c>
      <c r="BG281" s="34" t="s">
        <v>408</v>
      </c>
      <c r="BH281" s="34" t="s">
        <v>270</v>
      </c>
      <c r="BI281" s="34" t="s">
        <v>4146</v>
      </c>
      <c r="BJ281" s="44" t="s">
        <v>320</v>
      </c>
      <c r="BK281" s="44" t="s">
        <v>6045</v>
      </c>
      <c r="BL281" s="34"/>
      <c r="BM281" s="34"/>
      <c r="BN281" s="34"/>
      <c r="BO281" s="20"/>
      <c r="BP281" s="20"/>
      <c r="BQ281" s="20"/>
      <c r="BR281" s="20"/>
      <c r="BS281" s="27"/>
      <c r="BT281" s="20"/>
      <c r="BU281" s="20"/>
      <c r="BV281" s="20"/>
      <c r="BW281" s="20"/>
      <c r="BX281" s="20"/>
      <c r="BY281" s="20"/>
      <c r="BZ281" s="20"/>
      <c r="CA281" s="20"/>
      <c r="CB281" s="20"/>
      <c r="CC281" s="27"/>
      <c r="CD281" s="20"/>
      <c r="CE281" s="20"/>
      <c r="CF281" s="28"/>
      <c r="CG281" s="28"/>
      <c r="CH281" s="28"/>
      <c r="CI281" s="28"/>
      <c r="CJ281" s="28"/>
      <c r="CK281" s="28"/>
      <c r="CL281" s="28"/>
      <c r="CM281" s="28"/>
      <c r="CN281" s="28"/>
      <c r="CO281" s="28"/>
      <c r="CP281" s="28"/>
      <c r="CQ281" s="28"/>
      <c r="CR281" s="28"/>
      <c r="CS281" s="28"/>
      <c r="CT281" s="28"/>
      <c r="CU281" s="28"/>
      <c r="CV281" s="28"/>
      <c r="CW281" s="28"/>
      <c r="CX281" s="20"/>
      <c r="CY281" s="519" t="s">
        <v>6613</v>
      </c>
      <c r="CZ281" s="520" t="s">
        <v>6614</v>
      </c>
      <c r="DA281" s="595" t="str">
        <f t="shared" si="15"/>
        <v>24520 - FUNDIÇÃO DE AÇO</v>
      </c>
      <c r="EN281" s="572">
        <v>9210</v>
      </c>
      <c r="EO281" s="561" t="s">
        <v>6615</v>
      </c>
      <c r="EP281" s="561" t="s">
        <v>320</v>
      </c>
      <c r="EQ281" s="576">
        <v>113</v>
      </c>
      <c r="ER281" s="561" t="s">
        <v>3007</v>
      </c>
      <c r="ES281" s="568" t="s">
        <v>6616</v>
      </c>
      <c r="EW281" s="90" t="s">
        <v>593</v>
      </c>
      <c r="EX281" s="82" t="s">
        <v>6617</v>
      </c>
      <c r="EY281" s="80"/>
      <c r="EZ281" s="82"/>
      <c r="FA281" s="85" t="s">
        <v>432</v>
      </c>
    </row>
    <row r="282" spans="11:157">
      <c r="K282" s="236" t="s">
        <v>6618</v>
      </c>
      <c r="P282" s="488">
        <f t="shared" si="13"/>
        <v>46055</v>
      </c>
      <c r="Q282" s="481">
        <f t="shared" si="14"/>
        <v>6</v>
      </c>
      <c r="R282" s="489">
        <v>44060</v>
      </c>
      <c r="S282" s="501"/>
      <c r="T282" s="497"/>
      <c r="U282" s="498"/>
      <c r="V282" s="43">
        <v>104</v>
      </c>
      <c r="W282" s="34" t="s">
        <v>1225</v>
      </c>
      <c r="X282" s="44">
        <v>30865</v>
      </c>
      <c r="Y282" s="34" t="s">
        <v>4181</v>
      </c>
      <c r="Z282" s="43" t="s">
        <v>318</v>
      </c>
      <c r="AA282" s="34" t="s">
        <v>408</v>
      </c>
      <c r="AB282" s="34" t="s">
        <v>270</v>
      </c>
      <c r="AC282" s="34" t="s">
        <v>4181</v>
      </c>
      <c r="AD282" s="44" t="s">
        <v>320</v>
      </c>
      <c r="AE282" s="44" t="s">
        <v>6045</v>
      </c>
      <c r="AF282" s="43">
        <v>104</v>
      </c>
      <c r="AG282" s="34" t="s">
        <v>1225</v>
      </c>
      <c r="AH282" s="34" t="s">
        <v>1224</v>
      </c>
      <c r="AI282" s="43" t="s">
        <v>939</v>
      </c>
      <c r="AJ282" s="44" t="s">
        <v>1226</v>
      </c>
      <c r="AK282" s="261">
        <v>4810250</v>
      </c>
      <c r="AL282" s="44" t="s">
        <v>408</v>
      </c>
      <c r="AM282" s="44" t="s">
        <v>1230</v>
      </c>
      <c r="AN282" s="262">
        <v>253469800</v>
      </c>
      <c r="AO282" s="34"/>
      <c r="AP282" s="34"/>
      <c r="AQ282" s="34"/>
      <c r="AR282" s="34"/>
      <c r="AS282" s="34"/>
      <c r="AT282" s="44" t="s">
        <v>326</v>
      </c>
      <c r="AU282" s="44"/>
      <c r="AV282" s="477" t="str">
        <f t="array" ref="AV282">_xlfn.IFS(
LEFT(Tabelas!$AI282,1)="N","DN",
LEFT(Tabelas!$AI282,1)="C","DC",
LEFT(Tabelas!$AI282,1)="L","DL",
LEFT(Tabelas!$AI282,1)="A","DA",
LEFT(Tabelas!$AI282,1)="G","DG")</f>
        <v>DN</v>
      </c>
      <c r="AW282" s="34"/>
      <c r="AX282" s="34"/>
      <c r="AY282" s="34"/>
      <c r="AZ282" s="34"/>
      <c r="BA282" s="34"/>
      <c r="BB282" s="34"/>
      <c r="BC282" s="34"/>
      <c r="BD282" s="44">
        <v>30865</v>
      </c>
      <c r="BE282" s="34" t="s">
        <v>4181</v>
      </c>
      <c r="BF282" s="43" t="s">
        <v>318</v>
      </c>
      <c r="BG282" s="34" t="s">
        <v>408</v>
      </c>
      <c r="BH282" s="34" t="s">
        <v>270</v>
      </c>
      <c r="BI282" s="34" t="s">
        <v>4181</v>
      </c>
      <c r="BJ282" s="44" t="s">
        <v>320</v>
      </c>
      <c r="BK282" s="44" t="s">
        <v>6045</v>
      </c>
      <c r="BL282" s="34"/>
      <c r="BM282" s="34"/>
      <c r="BN282" s="34"/>
      <c r="BO282" s="20"/>
      <c r="BP282" s="20"/>
      <c r="BQ282" s="20"/>
      <c r="BR282" s="20"/>
      <c r="BS282" s="27"/>
      <c r="BT282" s="20"/>
      <c r="BU282" s="20"/>
      <c r="BV282" s="20"/>
      <c r="BW282" s="20"/>
      <c r="BX282" s="20"/>
      <c r="BY282" s="20"/>
      <c r="BZ282" s="20"/>
      <c r="CA282" s="20"/>
      <c r="CB282" s="20"/>
      <c r="CC282" s="27"/>
      <c r="CD282" s="20"/>
      <c r="CE282" s="20"/>
      <c r="CF282" s="28"/>
      <c r="CG282" s="28"/>
      <c r="CH282" s="28"/>
      <c r="CI282" s="28"/>
      <c r="CJ282" s="28"/>
      <c r="CK282" s="28"/>
      <c r="CL282" s="28"/>
      <c r="CM282" s="28"/>
      <c r="CN282" s="28"/>
      <c r="CO282" s="28"/>
      <c r="CP282" s="28"/>
      <c r="CQ282" s="28"/>
      <c r="CR282" s="28"/>
      <c r="CS282" s="28"/>
      <c r="CT282" s="28"/>
      <c r="CU282" s="28"/>
      <c r="CV282" s="28"/>
      <c r="CW282" s="28"/>
      <c r="CX282" s="20"/>
      <c r="CY282" s="519" t="s">
        <v>6619</v>
      </c>
      <c r="CZ282" s="520" t="s">
        <v>6620</v>
      </c>
      <c r="DA282" s="595" t="str">
        <f t="shared" si="15"/>
        <v>24530 - FUNDIÇÃO DE METAIS LEVES.</v>
      </c>
      <c r="EN282" s="572">
        <v>9237</v>
      </c>
      <c r="EO282" s="561" t="s">
        <v>6621</v>
      </c>
      <c r="EP282" s="561" t="s">
        <v>289</v>
      </c>
      <c r="EQ282" s="576">
        <v>334</v>
      </c>
      <c r="ER282" s="561" t="s">
        <v>4921</v>
      </c>
      <c r="ES282" s="568" t="s">
        <v>6622</v>
      </c>
      <c r="EW282" s="90" t="s">
        <v>594</v>
      </c>
      <c r="EX282" s="82" t="s">
        <v>6623</v>
      </c>
      <c r="EY282" s="80"/>
      <c r="EZ282" s="82"/>
      <c r="FA282" s="85" t="s">
        <v>473</v>
      </c>
    </row>
    <row r="283" spans="11:157">
      <c r="K283" s="236" t="s">
        <v>6624</v>
      </c>
      <c r="P283" s="488">
        <f t="shared" si="13"/>
        <v>46062</v>
      </c>
      <c r="Q283" s="481">
        <f t="shared" si="14"/>
        <v>7</v>
      </c>
      <c r="R283" s="489">
        <v>44061</v>
      </c>
      <c r="S283" s="501"/>
      <c r="T283" s="497"/>
      <c r="U283" s="498"/>
      <c r="V283" s="43">
        <v>104</v>
      </c>
      <c r="W283" s="34" t="s">
        <v>1225</v>
      </c>
      <c r="X283" s="44">
        <v>30850</v>
      </c>
      <c r="Y283" s="34" t="s">
        <v>4015</v>
      </c>
      <c r="Z283" s="43" t="s">
        <v>318</v>
      </c>
      <c r="AA283" s="34" t="s">
        <v>408</v>
      </c>
      <c r="AB283" s="34" t="s">
        <v>270</v>
      </c>
      <c r="AC283" s="34" t="s">
        <v>4015</v>
      </c>
      <c r="AD283" s="44" t="s">
        <v>320</v>
      </c>
      <c r="AE283" s="44" t="s">
        <v>6045</v>
      </c>
      <c r="AF283" s="43">
        <v>104</v>
      </c>
      <c r="AG283" s="34" t="s">
        <v>1225</v>
      </c>
      <c r="AH283" s="34" t="s">
        <v>1224</v>
      </c>
      <c r="AI283" s="43" t="s">
        <v>939</v>
      </c>
      <c r="AJ283" s="44" t="s">
        <v>1226</v>
      </c>
      <c r="AK283" s="261">
        <v>4810250</v>
      </c>
      <c r="AL283" s="44" t="s">
        <v>408</v>
      </c>
      <c r="AM283" s="44" t="s">
        <v>1230</v>
      </c>
      <c r="AN283" s="262">
        <v>253469800</v>
      </c>
      <c r="AO283" s="34"/>
      <c r="AP283" s="34"/>
      <c r="AQ283" s="34"/>
      <c r="AR283" s="34"/>
      <c r="AS283" s="34"/>
      <c r="AT283" s="44" t="s">
        <v>326</v>
      </c>
      <c r="AU283" s="44"/>
      <c r="AV283" s="477" t="str">
        <f t="array" ref="AV283">_xlfn.IFS(
LEFT(Tabelas!$AI283,1)="N","DN",
LEFT(Tabelas!$AI283,1)="C","DC",
LEFT(Tabelas!$AI283,1)="L","DL",
LEFT(Tabelas!$AI283,1)="A","DA",
LEFT(Tabelas!$AI283,1)="G","DG")</f>
        <v>DN</v>
      </c>
      <c r="AW283" s="34"/>
      <c r="AX283" s="34"/>
      <c r="AY283" s="34"/>
      <c r="AZ283" s="34"/>
      <c r="BA283" s="34"/>
      <c r="BB283" s="34"/>
      <c r="BC283" s="34"/>
      <c r="BD283" s="44">
        <v>30850</v>
      </c>
      <c r="BE283" s="34" t="s">
        <v>4015</v>
      </c>
      <c r="BF283" s="43" t="s">
        <v>318</v>
      </c>
      <c r="BG283" s="34" t="s">
        <v>408</v>
      </c>
      <c r="BH283" s="34" t="s">
        <v>270</v>
      </c>
      <c r="BI283" s="34" t="s">
        <v>4015</v>
      </c>
      <c r="BJ283" s="44" t="s">
        <v>320</v>
      </c>
      <c r="BK283" s="44" t="s">
        <v>6045</v>
      </c>
      <c r="BL283" s="34"/>
      <c r="BM283" s="34"/>
      <c r="BN283" s="34"/>
      <c r="BO283" s="20"/>
      <c r="BP283" s="20"/>
      <c r="BQ283" s="20"/>
      <c r="BR283" s="20"/>
      <c r="BS283" s="27"/>
      <c r="BT283" s="20"/>
      <c r="BU283" s="20"/>
      <c r="BV283" s="20"/>
      <c r="BW283" s="20"/>
      <c r="BX283" s="20"/>
      <c r="BY283" s="20"/>
      <c r="BZ283" s="20"/>
      <c r="CA283" s="20"/>
      <c r="CB283" s="20"/>
      <c r="CC283" s="27"/>
      <c r="CD283" s="20"/>
      <c r="CE283" s="20"/>
      <c r="CF283" s="28"/>
      <c r="CG283" s="28"/>
      <c r="CH283" s="28"/>
      <c r="CI283" s="28"/>
      <c r="CJ283" s="28"/>
      <c r="CK283" s="28"/>
      <c r="CL283" s="28"/>
      <c r="CM283" s="28"/>
      <c r="CN283" s="28"/>
      <c r="CO283" s="28"/>
      <c r="CP283" s="28"/>
      <c r="CQ283" s="28"/>
      <c r="CR283" s="28"/>
      <c r="CS283" s="28"/>
      <c r="CT283" s="28"/>
      <c r="CU283" s="28"/>
      <c r="CV283" s="28"/>
      <c r="CW283" s="28"/>
      <c r="CX283" s="20"/>
      <c r="CY283" s="519" t="s">
        <v>6625</v>
      </c>
      <c r="CZ283" s="520" t="s">
        <v>6626</v>
      </c>
      <c r="DA283" s="595" t="str">
        <f t="shared" si="15"/>
        <v>24540 - FUNDIÇÃO DE OUTROS METAIS NÃO FERROSOS</v>
      </c>
      <c r="EN283" s="571">
        <v>9245</v>
      </c>
      <c r="EO283" s="560" t="s">
        <v>6627</v>
      </c>
      <c r="EP283" s="560" t="s">
        <v>289</v>
      </c>
      <c r="EQ283" s="580">
        <v>339</v>
      </c>
      <c r="ER283" s="560" t="s">
        <v>307</v>
      </c>
      <c r="ES283" s="567" t="s">
        <v>6628</v>
      </c>
      <c r="EW283" s="90" t="s">
        <v>595</v>
      </c>
      <c r="EX283" s="82" t="s">
        <v>6629</v>
      </c>
      <c r="EY283" s="80"/>
      <c r="EZ283" s="82"/>
      <c r="FA283" s="85" t="s">
        <v>542</v>
      </c>
    </row>
    <row r="284" spans="11:157">
      <c r="K284" s="236" t="s">
        <v>6630</v>
      </c>
      <c r="P284" s="488">
        <f t="shared" si="13"/>
        <v>46069</v>
      </c>
      <c r="Q284" s="481">
        <f t="shared" si="14"/>
        <v>8</v>
      </c>
      <c r="R284" s="489">
        <v>44062</v>
      </c>
      <c r="S284" s="501"/>
      <c r="T284" s="497"/>
      <c r="U284" s="498"/>
      <c r="V284" s="43">
        <v>104</v>
      </c>
      <c r="W284" s="34" t="s">
        <v>1225</v>
      </c>
      <c r="X284" s="44">
        <v>30854</v>
      </c>
      <c r="Y284" s="34" t="s">
        <v>4065</v>
      </c>
      <c r="Z284" s="43" t="s">
        <v>318</v>
      </c>
      <c r="AA284" s="34" t="s">
        <v>408</v>
      </c>
      <c r="AB284" s="34" t="s">
        <v>270</v>
      </c>
      <c r="AC284" s="34" t="s">
        <v>4065</v>
      </c>
      <c r="AD284" s="44" t="s">
        <v>320</v>
      </c>
      <c r="AE284" s="44" t="s">
        <v>6045</v>
      </c>
      <c r="AF284" s="43">
        <v>104</v>
      </c>
      <c r="AG284" s="34" t="s">
        <v>1225</v>
      </c>
      <c r="AH284" s="34" t="s">
        <v>1224</v>
      </c>
      <c r="AI284" s="43" t="s">
        <v>939</v>
      </c>
      <c r="AJ284" s="44" t="s">
        <v>1226</v>
      </c>
      <c r="AK284" s="261">
        <v>4810250</v>
      </c>
      <c r="AL284" s="44" t="s">
        <v>408</v>
      </c>
      <c r="AM284" s="44" t="s">
        <v>1230</v>
      </c>
      <c r="AN284" s="262">
        <v>253469800</v>
      </c>
      <c r="AO284" s="34"/>
      <c r="AP284" s="34"/>
      <c r="AQ284" s="34"/>
      <c r="AR284" s="34"/>
      <c r="AS284" s="34"/>
      <c r="AT284" s="44" t="s">
        <v>326</v>
      </c>
      <c r="AU284" s="44"/>
      <c r="AV284" s="477" t="str">
        <f t="array" ref="AV284">_xlfn.IFS(
LEFT(Tabelas!$AI284,1)="N","DN",
LEFT(Tabelas!$AI284,1)="C","DC",
LEFT(Tabelas!$AI284,1)="L","DL",
LEFT(Tabelas!$AI284,1)="A","DA",
LEFT(Tabelas!$AI284,1)="G","DG")</f>
        <v>DN</v>
      </c>
      <c r="AW284" s="34"/>
      <c r="AX284" s="34"/>
      <c r="AY284" s="34"/>
      <c r="AZ284" s="34"/>
      <c r="BA284" s="34"/>
      <c r="BB284" s="34"/>
      <c r="BC284" s="34"/>
      <c r="BD284" s="44">
        <v>30854</v>
      </c>
      <c r="BE284" s="34" t="s">
        <v>4065</v>
      </c>
      <c r="BF284" s="43" t="s">
        <v>318</v>
      </c>
      <c r="BG284" s="34" t="s">
        <v>408</v>
      </c>
      <c r="BH284" s="34" t="s">
        <v>270</v>
      </c>
      <c r="BI284" s="34" t="s">
        <v>4065</v>
      </c>
      <c r="BJ284" s="44" t="s">
        <v>320</v>
      </c>
      <c r="BK284" s="44" t="s">
        <v>6045</v>
      </c>
      <c r="BL284" s="34"/>
      <c r="BM284" s="34"/>
      <c r="BN284" s="34"/>
      <c r="BO284" s="20"/>
      <c r="BP284" s="20"/>
      <c r="BQ284" s="20"/>
      <c r="BR284" s="20"/>
      <c r="BS284" s="27"/>
      <c r="BT284" s="20"/>
      <c r="BU284" s="20"/>
      <c r="BV284" s="20"/>
      <c r="BW284" s="20"/>
      <c r="BX284" s="20"/>
      <c r="BY284" s="20"/>
      <c r="BZ284" s="20"/>
      <c r="CA284" s="20"/>
      <c r="CB284" s="20"/>
      <c r="CC284" s="27"/>
      <c r="CD284" s="20"/>
      <c r="CE284" s="20"/>
      <c r="CF284" s="28"/>
      <c r="CG284" s="28"/>
      <c r="CH284" s="28"/>
      <c r="CI284" s="28"/>
      <c r="CJ284" s="28"/>
      <c r="CK284" s="28"/>
      <c r="CL284" s="28"/>
      <c r="CM284" s="28"/>
      <c r="CN284" s="28"/>
      <c r="CO284" s="28"/>
      <c r="CP284" s="28"/>
      <c r="CQ284" s="28"/>
      <c r="CR284" s="28"/>
      <c r="CS284" s="28"/>
      <c r="CT284" s="28"/>
      <c r="CU284" s="28"/>
      <c r="CV284" s="28"/>
      <c r="CW284" s="28"/>
      <c r="CX284" s="20"/>
      <c r="CY284" s="519" t="s">
        <v>6631</v>
      </c>
      <c r="CZ284" s="520" t="s">
        <v>6632</v>
      </c>
      <c r="DA284" s="595" t="str">
        <f t="shared" si="15"/>
        <v>25110 - FABRICAÇÃO DE ESTRUTURAS E PARTES DE ESTRUTURAS METÁLICAS</v>
      </c>
      <c r="EN284" s="571">
        <v>9326</v>
      </c>
      <c r="EO284" s="560" t="s">
        <v>6633</v>
      </c>
      <c r="EP284" s="560" t="s">
        <v>350</v>
      </c>
      <c r="EQ284" s="580">
        <v>269</v>
      </c>
      <c r="ER284" s="560" t="s">
        <v>4677</v>
      </c>
      <c r="ES284" s="567" t="s">
        <v>6634</v>
      </c>
      <c r="EW284" s="90" t="s">
        <v>596</v>
      </c>
      <c r="EX284" s="82" t="s">
        <v>6635</v>
      </c>
      <c r="EY284" s="80"/>
      <c r="EZ284" s="82"/>
      <c r="FA284" s="85" t="s">
        <v>423</v>
      </c>
    </row>
    <row r="285" spans="11:157">
      <c r="K285" s="236" t="s">
        <v>6636</v>
      </c>
      <c r="P285" s="488">
        <f t="shared" si="13"/>
        <v>46076</v>
      </c>
      <c r="Q285" s="481">
        <f t="shared" si="14"/>
        <v>9</v>
      </c>
      <c r="R285" s="489">
        <v>44063</v>
      </c>
      <c r="S285" s="501"/>
      <c r="T285" s="497"/>
      <c r="U285" s="498"/>
      <c r="V285" s="43">
        <v>104</v>
      </c>
      <c r="W285" s="34" t="s">
        <v>1225</v>
      </c>
      <c r="X285" s="44">
        <v>30866</v>
      </c>
      <c r="Y285" s="34" t="s">
        <v>3157</v>
      </c>
      <c r="Z285" s="43" t="s">
        <v>318</v>
      </c>
      <c r="AA285" s="34" t="s">
        <v>408</v>
      </c>
      <c r="AB285" s="34" t="s">
        <v>270</v>
      </c>
      <c r="AC285" s="34" t="s">
        <v>3157</v>
      </c>
      <c r="AD285" s="44" t="s">
        <v>320</v>
      </c>
      <c r="AE285" s="44" t="s">
        <v>6045</v>
      </c>
      <c r="AF285" s="43">
        <v>104</v>
      </c>
      <c r="AG285" s="34" t="s">
        <v>1225</v>
      </c>
      <c r="AH285" s="34" t="s">
        <v>1224</v>
      </c>
      <c r="AI285" s="43" t="s">
        <v>939</v>
      </c>
      <c r="AJ285" s="44" t="s">
        <v>1226</v>
      </c>
      <c r="AK285" s="261">
        <v>4810250</v>
      </c>
      <c r="AL285" s="44" t="s">
        <v>408</v>
      </c>
      <c r="AM285" s="44" t="s">
        <v>1230</v>
      </c>
      <c r="AN285" s="262">
        <v>253469800</v>
      </c>
      <c r="AO285" s="34"/>
      <c r="AP285" s="34"/>
      <c r="AQ285" s="34"/>
      <c r="AR285" s="34"/>
      <c r="AS285" s="34"/>
      <c r="AT285" s="44" t="s">
        <v>326</v>
      </c>
      <c r="AU285" s="44"/>
      <c r="AV285" s="477" t="str">
        <f t="array" ref="AV285">_xlfn.IFS(
LEFT(Tabelas!$AI285,1)="N","DN",
LEFT(Tabelas!$AI285,1)="C","DC",
LEFT(Tabelas!$AI285,1)="L","DL",
LEFT(Tabelas!$AI285,1)="A","DA",
LEFT(Tabelas!$AI285,1)="G","DG")</f>
        <v>DN</v>
      </c>
      <c r="AW285" s="34"/>
      <c r="AX285" s="34"/>
      <c r="AY285" s="34"/>
      <c r="AZ285" s="34"/>
      <c r="BA285" s="34"/>
      <c r="BB285" s="34"/>
      <c r="BC285" s="34"/>
      <c r="BD285" s="44">
        <v>30866</v>
      </c>
      <c r="BE285" s="34" t="s">
        <v>3157</v>
      </c>
      <c r="BF285" s="43" t="s">
        <v>318</v>
      </c>
      <c r="BG285" s="34" t="s">
        <v>408</v>
      </c>
      <c r="BH285" s="34" t="s">
        <v>270</v>
      </c>
      <c r="BI285" s="34" t="s">
        <v>3157</v>
      </c>
      <c r="BJ285" s="44" t="s">
        <v>320</v>
      </c>
      <c r="BK285" s="44" t="s">
        <v>6045</v>
      </c>
      <c r="BL285" s="34"/>
      <c r="BM285" s="34"/>
      <c r="BN285" s="34"/>
      <c r="BO285" s="20"/>
      <c r="BP285" s="20"/>
      <c r="BQ285" s="20"/>
      <c r="BR285" s="20"/>
      <c r="BS285" s="27"/>
      <c r="BT285" s="20"/>
      <c r="BU285" s="20"/>
      <c r="BV285" s="20"/>
      <c r="BW285" s="20"/>
      <c r="BX285" s="20"/>
      <c r="BY285" s="20"/>
      <c r="BZ285" s="20"/>
      <c r="CA285" s="20"/>
      <c r="CB285" s="20"/>
      <c r="CC285" s="27"/>
      <c r="CD285" s="20"/>
      <c r="CE285" s="20"/>
      <c r="CF285" s="28"/>
      <c r="CG285" s="28"/>
      <c r="CH285" s="28"/>
      <c r="CI285" s="28"/>
      <c r="CJ285" s="28"/>
      <c r="CK285" s="28"/>
      <c r="CL285" s="28"/>
      <c r="CM285" s="28"/>
      <c r="CN285" s="28"/>
      <c r="CO285" s="28"/>
      <c r="CP285" s="28"/>
      <c r="CQ285" s="28"/>
      <c r="CR285" s="28"/>
      <c r="CS285" s="28"/>
      <c r="CT285" s="28"/>
      <c r="CU285" s="28"/>
      <c r="CV285" s="28"/>
      <c r="CW285" s="28"/>
      <c r="CX285" s="20"/>
      <c r="CY285" s="519" t="s">
        <v>6637</v>
      </c>
      <c r="CZ285" s="520" t="s">
        <v>6638</v>
      </c>
      <c r="DA285" s="595" t="str">
        <f t="shared" si="15"/>
        <v>25120 - FABRICAÇÃO DE PORTAS E JANELAS METÁLICAS</v>
      </c>
      <c r="EN285" s="572">
        <v>9334</v>
      </c>
      <c r="EO285" s="561" t="s">
        <v>6639</v>
      </c>
      <c r="EP285" s="561" t="s">
        <v>350</v>
      </c>
      <c r="EQ285" s="576">
        <v>269</v>
      </c>
      <c r="ER285" s="561" t="s">
        <v>4677</v>
      </c>
      <c r="ES285" s="568" t="s">
        <v>6640</v>
      </c>
      <c r="EW285" s="90" t="s">
        <v>597</v>
      </c>
      <c r="EX285" s="82" t="s">
        <v>6641</v>
      </c>
      <c r="EY285" s="80"/>
      <c r="EZ285" s="82"/>
      <c r="FA285" s="85" t="s">
        <v>513</v>
      </c>
    </row>
    <row r="286" spans="11:157">
      <c r="K286" s="236" t="s">
        <v>6642</v>
      </c>
      <c r="P286" s="488">
        <f t="shared" si="13"/>
        <v>46083</v>
      </c>
      <c r="Q286" s="481">
        <f t="shared" si="14"/>
        <v>10</v>
      </c>
      <c r="R286" s="489">
        <v>44064</v>
      </c>
      <c r="S286" s="501"/>
      <c r="T286" s="497"/>
      <c r="U286" s="498"/>
      <c r="V286" s="43">
        <v>104</v>
      </c>
      <c r="W286" s="34" t="s">
        <v>1225</v>
      </c>
      <c r="X286" s="44">
        <v>30868</v>
      </c>
      <c r="Y286" s="34" t="s">
        <v>3383</v>
      </c>
      <c r="Z286" s="43" t="s">
        <v>318</v>
      </c>
      <c r="AA286" s="34" t="s">
        <v>408</v>
      </c>
      <c r="AB286" s="34" t="s">
        <v>270</v>
      </c>
      <c r="AC286" s="34" t="s">
        <v>3383</v>
      </c>
      <c r="AD286" s="44" t="s">
        <v>320</v>
      </c>
      <c r="AE286" s="44" t="s">
        <v>6045</v>
      </c>
      <c r="AF286" s="43">
        <v>104</v>
      </c>
      <c r="AG286" s="34" t="s">
        <v>1225</v>
      </c>
      <c r="AH286" s="34" t="s">
        <v>1224</v>
      </c>
      <c r="AI286" s="43" t="s">
        <v>939</v>
      </c>
      <c r="AJ286" s="44" t="s">
        <v>1226</v>
      </c>
      <c r="AK286" s="261">
        <v>4810250</v>
      </c>
      <c r="AL286" s="44" t="s">
        <v>408</v>
      </c>
      <c r="AM286" s="44" t="s">
        <v>1230</v>
      </c>
      <c r="AN286" s="262">
        <v>253469800</v>
      </c>
      <c r="AO286" s="34"/>
      <c r="AP286" s="34"/>
      <c r="AQ286" s="34"/>
      <c r="AR286" s="34"/>
      <c r="AS286" s="34"/>
      <c r="AT286" s="44" t="s">
        <v>326</v>
      </c>
      <c r="AU286" s="44"/>
      <c r="AV286" s="477" t="str">
        <f t="array" ref="AV286">_xlfn.IFS(
LEFT(Tabelas!$AI286,1)="N","DN",
LEFT(Tabelas!$AI286,1)="C","DC",
LEFT(Tabelas!$AI286,1)="L","DL",
LEFT(Tabelas!$AI286,1)="A","DA",
LEFT(Tabelas!$AI286,1)="G","DG")</f>
        <v>DN</v>
      </c>
      <c r="AW286" s="34"/>
      <c r="AX286" s="34"/>
      <c r="AY286" s="34"/>
      <c r="AZ286" s="34"/>
      <c r="BA286" s="34"/>
      <c r="BB286" s="34"/>
      <c r="BC286" s="34"/>
      <c r="BD286" s="44">
        <v>30868</v>
      </c>
      <c r="BE286" s="34" t="s">
        <v>3383</v>
      </c>
      <c r="BF286" s="43" t="s">
        <v>318</v>
      </c>
      <c r="BG286" s="34" t="s">
        <v>408</v>
      </c>
      <c r="BH286" s="34" t="s">
        <v>270</v>
      </c>
      <c r="BI286" s="34" t="s">
        <v>3383</v>
      </c>
      <c r="BJ286" s="44" t="s">
        <v>320</v>
      </c>
      <c r="BK286" s="44" t="s">
        <v>6045</v>
      </c>
      <c r="BL286" s="34"/>
      <c r="BM286" s="34"/>
      <c r="BN286" s="34"/>
      <c r="BO286" s="20"/>
      <c r="BP286" s="20"/>
      <c r="BQ286" s="20"/>
      <c r="BR286" s="20"/>
      <c r="BS286" s="27"/>
      <c r="BT286" s="20"/>
      <c r="BU286" s="20"/>
      <c r="BV286" s="20"/>
      <c r="BW286" s="20"/>
      <c r="BX286" s="20"/>
      <c r="BY286" s="20"/>
      <c r="BZ286" s="20"/>
      <c r="CA286" s="20"/>
      <c r="CB286" s="20"/>
      <c r="CC286" s="27"/>
      <c r="CD286" s="20"/>
      <c r="CE286" s="20"/>
      <c r="CF286" s="28"/>
      <c r="CG286" s="28"/>
      <c r="CH286" s="28"/>
      <c r="CI286" s="28"/>
      <c r="CJ286" s="28"/>
      <c r="CK286" s="28"/>
      <c r="CL286" s="28"/>
      <c r="CM286" s="28"/>
      <c r="CN286" s="28"/>
      <c r="CO286" s="28"/>
      <c r="CP286" s="28"/>
      <c r="CQ286" s="28"/>
      <c r="CR286" s="28"/>
      <c r="CS286" s="28"/>
      <c r="CT286" s="28"/>
      <c r="CU286" s="28"/>
      <c r="CV286" s="28"/>
      <c r="CW286" s="28"/>
      <c r="CX286" s="20"/>
      <c r="CY286" s="519" t="s">
        <v>6643</v>
      </c>
      <c r="CZ286" s="520" t="s">
        <v>6644</v>
      </c>
      <c r="DA286" s="595" t="str">
        <f t="shared" si="15"/>
        <v>25211 - FABRICAÇÃO DE RADIADORES PARA AQUECIMENTO CENTRAL E CALDEIRAS</v>
      </c>
      <c r="EN286" s="571">
        <v>9342</v>
      </c>
      <c r="EO286" s="560" t="s">
        <v>6645</v>
      </c>
      <c r="EP286" s="560" t="s">
        <v>350</v>
      </c>
      <c r="EQ286" s="580">
        <v>268</v>
      </c>
      <c r="ER286" s="560" t="s">
        <v>4659</v>
      </c>
      <c r="ES286" s="567" t="s">
        <v>6646</v>
      </c>
      <c r="EW286" s="90" t="s">
        <v>598</v>
      </c>
      <c r="EX286" s="82" t="s">
        <v>6647</v>
      </c>
      <c r="EY286" s="80"/>
      <c r="EZ286" s="82"/>
      <c r="FA286" s="85" t="s">
        <v>562</v>
      </c>
    </row>
    <row r="287" spans="11:157">
      <c r="K287" s="236" t="s">
        <v>6648</v>
      </c>
      <c r="P287" s="488">
        <f t="shared" si="13"/>
        <v>46090</v>
      </c>
      <c r="Q287" s="481">
        <f t="shared" si="14"/>
        <v>11</v>
      </c>
      <c r="R287" s="489">
        <v>44065</v>
      </c>
      <c r="S287" s="501"/>
      <c r="T287" s="497"/>
      <c r="U287" s="498"/>
      <c r="V287" s="43">
        <v>104</v>
      </c>
      <c r="W287" s="34" t="s">
        <v>1225</v>
      </c>
      <c r="X287" s="44">
        <v>30876</v>
      </c>
      <c r="Y287" s="34" t="s">
        <v>4346</v>
      </c>
      <c r="Z287" s="43" t="s">
        <v>318</v>
      </c>
      <c r="AA287" s="34" t="s">
        <v>408</v>
      </c>
      <c r="AB287" s="34" t="s">
        <v>270</v>
      </c>
      <c r="AC287" s="34" t="s">
        <v>6534</v>
      </c>
      <c r="AD287" s="44" t="s">
        <v>320</v>
      </c>
      <c r="AE287" s="44" t="s">
        <v>6045</v>
      </c>
      <c r="AF287" s="43">
        <v>104</v>
      </c>
      <c r="AG287" s="34" t="s">
        <v>1225</v>
      </c>
      <c r="AH287" s="34" t="s">
        <v>1224</v>
      </c>
      <c r="AI287" s="43" t="s">
        <v>939</v>
      </c>
      <c r="AJ287" s="44" t="s">
        <v>1226</v>
      </c>
      <c r="AK287" s="261">
        <v>4810250</v>
      </c>
      <c r="AL287" s="44" t="s">
        <v>408</v>
      </c>
      <c r="AM287" s="44" t="s">
        <v>1230</v>
      </c>
      <c r="AN287" s="262">
        <v>253469800</v>
      </c>
      <c r="AO287" s="34"/>
      <c r="AP287" s="34"/>
      <c r="AQ287" s="34"/>
      <c r="AR287" s="34"/>
      <c r="AS287" s="34"/>
      <c r="AT287" s="44" t="s">
        <v>326</v>
      </c>
      <c r="AU287" s="44"/>
      <c r="AV287" s="477" t="str">
        <f t="array" ref="AV287">_xlfn.IFS(
LEFT(Tabelas!$AI287,1)="N","DN",
LEFT(Tabelas!$AI287,1)="C","DC",
LEFT(Tabelas!$AI287,1)="L","DL",
LEFT(Tabelas!$AI287,1)="A","DA",
LEFT(Tabelas!$AI287,1)="G","DG")</f>
        <v>DN</v>
      </c>
      <c r="AW287" s="34"/>
      <c r="AX287" s="34"/>
      <c r="AY287" s="34"/>
      <c r="AZ287" s="34"/>
      <c r="BA287" s="34"/>
      <c r="BB287" s="34"/>
      <c r="BC287" s="34"/>
      <c r="BD287" s="44">
        <v>30876</v>
      </c>
      <c r="BE287" s="34" t="s">
        <v>4346</v>
      </c>
      <c r="BF287" s="43" t="s">
        <v>318</v>
      </c>
      <c r="BG287" s="34" t="s">
        <v>408</v>
      </c>
      <c r="BH287" s="34" t="s">
        <v>270</v>
      </c>
      <c r="BI287" s="34" t="s">
        <v>6534</v>
      </c>
      <c r="BJ287" s="44" t="s">
        <v>320</v>
      </c>
      <c r="BK287" s="44" t="s">
        <v>6045</v>
      </c>
      <c r="BL287" s="34"/>
      <c r="BM287" s="34"/>
      <c r="BN287" s="34"/>
      <c r="BO287" s="20"/>
      <c r="BP287" s="20"/>
      <c r="BQ287" s="20"/>
      <c r="BR287" s="20"/>
      <c r="BS287" s="27"/>
      <c r="BT287" s="20"/>
      <c r="BU287" s="20"/>
      <c r="BV287" s="20"/>
      <c r="BW287" s="20"/>
      <c r="BX287" s="20"/>
      <c r="BY287" s="20"/>
      <c r="BZ287" s="20"/>
      <c r="CA287" s="20"/>
      <c r="CB287" s="20"/>
      <c r="CC287" s="27"/>
      <c r="CD287" s="20"/>
      <c r="CE287" s="20"/>
      <c r="CF287" s="28"/>
      <c r="CG287" s="28"/>
      <c r="CH287" s="28"/>
      <c r="CI287" s="28"/>
      <c r="CJ287" s="28"/>
      <c r="CK287" s="28"/>
      <c r="CL287" s="28"/>
      <c r="CM287" s="28"/>
      <c r="CN287" s="28"/>
      <c r="CO287" s="28"/>
      <c r="CP287" s="28"/>
      <c r="CQ287" s="28"/>
      <c r="CR287" s="28"/>
      <c r="CS287" s="28"/>
      <c r="CT287" s="28"/>
      <c r="CU287" s="28"/>
      <c r="CV287" s="28"/>
      <c r="CW287" s="28"/>
      <c r="CX287" s="20"/>
      <c r="CY287" s="519" t="s">
        <v>6649</v>
      </c>
      <c r="CZ287" s="520" t="s">
        <v>6650</v>
      </c>
      <c r="DA287" s="595" t="str">
        <f t="shared" si="15"/>
        <v>25212 - FABRICAÇÃO DE GERADORES DE VAPOR</v>
      </c>
      <c r="EN287" s="572">
        <v>9350</v>
      </c>
      <c r="EO287" s="561" t="s">
        <v>6651</v>
      </c>
      <c r="EP287" s="561" t="s">
        <v>350</v>
      </c>
      <c r="EQ287" s="576">
        <v>221</v>
      </c>
      <c r="ER287" s="561" t="s">
        <v>4458</v>
      </c>
      <c r="ES287" s="568" t="s">
        <v>6652</v>
      </c>
      <c r="EW287" s="90" t="s">
        <v>599</v>
      </c>
      <c r="EX287" s="82" t="s">
        <v>6653</v>
      </c>
      <c r="EY287" s="80"/>
      <c r="EZ287" s="82"/>
      <c r="FA287" s="85" t="s">
        <v>580</v>
      </c>
    </row>
    <row r="288" spans="11:157">
      <c r="K288" s="236" t="s">
        <v>6654</v>
      </c>
      <c r="P288" s="488">
        <f t="shared" ref="P288:P351" si="16">P287+7</f>
        <v>46097</v>
      </c>
      <c r="Q288" s="481">
        <f t="shared" si="14"/>
        <v>12</v>
      </c>
      <c r="R288" s="489">
        <v>44066</v>
      </c>
      <c r="S288" s="501"/>
      <c r="T288" s="497"/>
      <c r="U288" s="498"/>
      <c r="V288" s="43">
        <v>104</v>
      </c>
      <c r="W288" s="34" t="s">
        <v>1225</v>
      </c>
      <c r="X288" s="44">
        <v>30880</v>
      </c>
      <c r="Y288" s="34" t="s">
        <v>4449</v>
      </c>
      <c r="Z288" s="43" t="s">
        <v>318</v>
      </c>
      <c r="AA288" s="34" t="s">
        <v>408</v>
      </c>
      <c r="AB288" s="34" t="s">
        <v>270</v>
      </c>
      <c r="AC288" s="34" t="s">
        <v>6655</v>
      </c>
      <c r="AD288" s="44" t="s">
        <v>320</v>
      </c>
      <c r="AE288" s="44" t="s">
        <v>6045</v>
      </c>
      <c r="AF288" s="43">
        <v>104</v>
      </c>
      <c r="AG288" s="34" t="s">
        <v>1225</v>
      </c>
      <c r="AH288" s="34" t="s">
        <v>1224</v>
      </c>
      <c r="AI288" s="43" t="s">
        <v>939</v>
      </c>
      <c r="AJ288" s="44" t="s">
        <v>1226</v>
      </c>
      <c r="AK288" s="261">
        <v>4810250</v>
      </c>
      <c r="AL288" s="44" t="s">
        <v>408</v>
      </c>
      <c r="AM288" s="44" t="s">
        <v>1230</v>
      </c>
      <c r="AN288" s="262">
        <v>253469800</v>
      </c>
      <c r="AO288" s="34"/>
      <c r="AP288" s="34"/>
      <c r="AQ288" s="34"/>
      <c r="AR288" s="34"/>
      <c r="AS288" s="34"/>
      <c r="AT288" s="44" t="s">
        <v>326</v>
      </c>
      <c r="AU288" s="44"/>
      <c r="AV288" s="477" t="str">
        <f t="array" ref="AV288">_xlfn.IFS(
LEFT(Tabelas!$AI288,1)="N","DN",
LEFT(Tabelas!$AI288,1)="C","DC",
LEFT(Tabelas!$AI288,1)="L","DL",
LEFT(Tabelas!$AI288,1)="A","DA",
LEFT(Tabelas!$AI288,1)="G","DG")</f>
        <v>DN</v>
      </c>
      <c r="AW288" s="34"/>
      <c r="AX288" s="34"/>
      <c r="AY288" s="34"/>
      <c r="AZ288" s="34"/>
      <c r="BA288" s="34"/>
      <c r="BB288" s="34"/>
      <c r="BC288" s="34"/>
      <c r="BD288" s="44">
        <v>30880</v>
      </c>
      <c r="BE288" s="34" t="s">
        <v>4449</v>
      </c>
      <c r="BF288" s="43" t="s">
        <v>318</v>
      </c>
      <c r="BG288" s="34" t="s">
        <v>408</v>
      </c>
      <c r="BH288" s="34" t="s">
        <v>270</v>
      </c>
      <c r="BI288" s="34" t="s">
        <v>6655</v>
      </c>
      <c r="BJ288" s="44" t="s">
        <v>320</v>
      </c>
      <c r="BK288" s="44" t="s">
        <v>6045</v>
      </c>
      <c r="BL288" s="34"/>
      <c r="BM288" s="34"/>
      <c r="BN288" s="34"/>
      <c r="BO288" s="20"/>
      <c r="BP288" s="20"/>
      <c r="BQ288" s="20"/>
      <c r="BR288" s="20"/>
      <c r="BS288" s="27"/>
      <c r="BT288" s="20"/>
      <c r="BU288" s="20"/>
      <c r="BV288" s="20"/>
      <c r="BW288" s="20"/>
      <c r="BX288" s="20"/>
      <c r="BY288" s="20"/>
      <c r="BZ288" s="20"/>
      <c r="CA288" s="20"/>
      <c r="CB288" s="20"/>
      <c r="CC288" s="27"/>
      <c r="CD288" s="20"/>
      <c r="CE288" s="20"/>
      <c r="CF288" s="28"/>
      <c r="CG288" s="28"/>
      <c r="CH288" s="28"/>
      <c r="CI288" s="28"/>
      <c r="CJ288" s="28"/>
      <c r="CK288" s="28"/>
      <c r="CL288" s="28"/>
      <c r="CM288" s="28"/>
      <c r="CN288" s="28"/>
      <c r="CO288" s="28"/>
      <c r="CP288" s="28"/>
      <c r="CQ288" s="28"/>
      <c r="CR288" s="28"/>
      <c r="CS288" s="28"/>
      <c r="CT288" s="28"/>
      <c r="CU288" s="28"/>
      <c r="CV288" s="28"/>
      <c r="CW288" s="28"/>
      <c r="CX288" s="20"/>
      <c r="CY288" s="519" t="s">
        <v>6656</v>
      </c>
      <c r="CZ288" s="520" t="s">
        <v>6657</v>
      </c>
      <c r="DA288" s="595" t="str">
        <f t="shared" si="15"/>
        <v>25220 - FABRICAÇÃO DE OUTROS TANQUES, RESERVATÓRIOS E CONTENTORES METÁLICOS</v>
      </c>
      <c r="EN288" s="571">
        <v>9369</v>
      </c>
      <c r="EO288" s="560" t="s">
        <v>6658</v>
      </c>
      <c r="EP288" s="560" t="s">
        <v>350</v>
      </c>
      <c r="EQ288" s="580">
        <v>219</v>
      </c>
      <c r="ER288" s="560" t="s">
        <v>4409</v>
      </c>
      <c r="ES288" s="567" t="s">
        <v>6659</v>
      </c>
      <c r="EW288" s="90" t="s">
        <v>600</v>
      </c>
      <c r="EX288" s="82" t="s">
        <v>6660</v>
      </c>
      <c r="EY288" s="80"/>
      <c r="EZ288" s="82"/>
      <c r="FA288" s="85" t="s">
        <v>412</v>
      </c>
    </row>
    <row r="289" spans="11:157">
      <c r="K289" s="236" t="s">
        <v>6661</v>
      </c>
      <c r="P289" s="488">
        <f t="shared" si="16"/>
        <v>46104</v>
      </c>
      <c r="Q289" s="481">
        <f t="shared" si="14"/>
        <v>13</v>
      </c>
      <c r="R289" s="489">
        <v>44067</v>
      </c>
      <c r="S289" s="501"/>
      <c r="T289" s="497"/>
      <c r="U289" s="498"/>
      <c r="V289" s="43">
        <v>104</v>
      </c>
      <c r="W289" s="34" t="s">
        <v>1225</v>
      </c>
      <c r="X289" s="44">
        <v>30875</v>
      </c>
      <c r="Y289" s="34" t="s">
        <v>4318</v>
      </c>
      <c r="Z289" s="43" t="s">
        <v>318</v>
      </c>
      <c r="AA289" s="34" t="s">
        <v>408</v>
      </c>
      <c r="AB289" s="34" t="s">
        <v>270</v>
      </c>
      <c r="AC289" s="34" t="s">
        <v>6662</v>
      </c>
      <c r="AD289" s="44" t="s">
        <v>320</v>
      </c>
      <c r="AE289" s="44" t="s">
        <v>6045</v>
      </c>
      <c r="AF289" s="43">
        <v>104</v>
      </c>
      <c r="AG289" s="34" t="s">
        <v>1225</v>
      </c>
      <c r="AH289" s="34" t="s">
        <v>1224</v>
      </c>
      <c r="AI289" s="43" t="s">
        <v>939</v>
      </c>
      <c r="AJ289" s="44" t="s">
        <v>1226</v>
      </c>
      <c r="AK289" s="261">
        <v>4810250</v>
      </c>
      <c r="AL289" s="44" t="s">
        <v>408</v>
      </c>
      <c r="AM289" s="44" t="s">
        <v>1230</v>
      </c>
      <c r="AN289" s="262">
        <v>253469800</v>
      </c>
      <c r="AO289" s="34"/>
      <c r="AP289" s="34"/>
      <c r="AQ289" s="34"/>
      <c r="AR289" s="34"/>
      <c r="AS289" s="34"/>
      <c r="AT289" s="44" t="s">
        <v>326</v>
      </c>
      <c r="AU289" s="44"/>
      <c r="AV289" s="477" t="str">
        <f t="array" ref="AV289">_xlfn.IFS(
LEFT(Tabelas!$AI289,1)="N","DN",
LEFT(Tabelas!$AI289,1)="C","DC",
LEFT(Tabelas!$AI289,1)="L","DL",
LEFT(Tabelas!$AI289,1)="A","DA",
LEFT(Tabelas!$AI289,1)="G","DG")</f>
        <v>DN</v>
      </c>
      <c r="AW289" s="34"/>
      <c r="AX289" s="34"/>
      <c r="AY289" s="34"/>
      <c r="AZ289" s="34"/>
      <c r="BA289" s="34"/>
      <c r="BB289" s="34"/>
      <c r="BC289" s="34"/>
      <c r="BD289" s="44">
        <v>30875</v>
      </c>
      <c r="BE289" s="34" t="s">
        <v>4318</v>
      </c>
      <c r="BF289" s="43" t="s">
        <v>318</v>
      </c>
      <c r="BG289" s="34" t="s">
        <v>408</v>
      </c>
      <c r="BH289" s="34" t="s">
        <v>270</v>
      </c>
      <c r="BI289" s="34" t="s">
        <v>6662</v>
      </c>
      <c r="BJ289" s="44" t="s">
        <v>320</v>
      </c>
      <c r="BK289" s="44" t="s">
        <v>6045</v>
      </c>
      <c r="BL289" s="34"/>
      <c r="BM289" s="34"/>
      <c r="BN289" s="34"/>
      <c r="BO289" s="20"/>
      <c r="BP289" s="20"/>
      <c r="BQ289" s="20"/>
      <c r="BR289" s="20"/>
      <c r="BS289" s="27"/>
      <c r="BT289" s="20"/>
      <c r="BU289" s="20"/>
      <c r="BV289" s="20"/>
      <c r="BW289" s="20"/>
      <c r="BX289" s="20"/>
      <c r="BY289" s="20"/>
      <c r="BZ289" s="20"/>
      <c r="CA289" s="20"/>
      <c r="CB289" s="20"/>
      <c r="CC289" s="27"/>
      <c r="CD289" s="20"/>
      <c r="CE289" s="20"/>
      <c r="CF289" s="28"/>
      <c r="CG289" s="28"/>
      <c r="CH289" s="28"/>
      <c r="CI289" s="28"/>
      <c r="CJ289" s="28"/>
      <c r="CK289" s="28"/>
      <c r="CL289" s="28"/>
      <c r="CM289" s="28"/>
      <c r="CN289" s="28"/>
      <c r="CO289" s="28"/>
      <c r="CP289" s="28"/>
      <c r="CQ289" s="28"/>
      <c r="CR289" s="28"/>
      <c r="CS289" s="28"/>
      <c r="CT289" s="28"/>
      <c r="CU289" s="28"/>
      <c r="CV289" s="28"/>
      <c r="CW289" s="28"/>
      <c r="CX289" s="20"/>
      <c r="CY289" s="519" t="s">
        <v>6663</v>
      </c>
      <c r="CZ289" s="520" t="s">
        <v>6664</v>
      </c>
      <c r="DA289" s="595" t="str">
        <f t="shared" si="15"/>
        <v>25301 - FABRICAÇÃO DE ARMAS DE CAÇA, DE DESPORTO E DEFESA</v>
      </c>
      <c r="EN289" s="572">
        <v>9377</v>
      </c>
      <c r="EO289" s="561" t="s">
        <v>6665</v>
      </c>
      <c r="EP289" s="561" t="s">
        <v>320</v>
      </c>
      <c r="EQ289" s="576">
        <v>166</v>
      </c>
      <c r="ER289" s="561" t="s">
        <v>3992</v>
      </c>
      <c r="ES289" s="568" t="s">
        <v>6666</v>
      </c>
      <c r="EW289" s="90" t="s">
        <v>601</v>
      </c>
      <c r="EX289" s="82" t="s">
        <v>6667</v>
      </c>
      <c r="EY289" s="80"/>
      <c r="EZ289" s="82"/>
      <c r="FA289" s="85" t="s">
        <v>486</v>
      </c>
    </row>
    <row r="290" spans="11:157">
      <c r="K290" s="236" t="s">
        <v>6668</v>
      </c>
      <c r="P290" s="488">
        <f t="shared" si="16"/>
        <v>46111</v>
      </c>
      <c r="Q290" s="481">
        <f t="shared" si="14"/>
        <v>14</v>
      </c>
      <c r="R290" s="489">
        <v>44068</v>
      </c>
      <c r="S290" s="501"/>
      <c r="T290" s="497"/>
      <c r="U290" s="498"/>
      <c r="V290" s="43">
        <v>104</v>
      </c>
      <c r="W290" s="34" t="s">
        <v>1225</v>
      </c>
      <c r="X290" s="44">
        <v>30877</v>
      </c>
      <c r="Y290" s="34" t="s">
        <v>4375</v>
      </c>
      <c r="Z290" s="43" t="s">
        <v>1223</v>
      </c>
      <c r="AA290" s="34" t="s">
        <v>408</v>
      </c>
      <c r="AB290" s="34" t="s">
        <v>270</v>
      </c>
      <c r="AC290" s="34" t="s">
        <v>6669</v>
      </c>
      <c r="AD290" s="44" t="s">
        <v>320</v>
      </c>
      <c r="AE290" s="44" t="s">
        <v>6045</v>
      </c>
      <c r="AF290" s="43">
        <v>104</v>
      </c>
      <c r="AG290" s="34" t="s">
        <v>1225</v>
      </c>
      <c r="AH290" s="34" t="s">
        <v>1224</v>
      </c>
      <c r="AI290" s="43" t="s">
        <v>939</v>
      </c>
      <c r="AJ290" s="44" t="s">
        <v>1226</v>
      </c>
      <c r="AK290" s="261">
        <v>4810250</v>
      </c>
      <c r="AL290" s="44" t="s">
        <v>408</v>
      </c>
      <c r="AM290" s="44" t="s">
        <v>1230</v>
      </c>
      <c r="AN290" s="262">
        <v>253469800</v>
      </c>
      <c r="AO290" s="34"/>
      <c r="AP290" s="34"/>
      <c r="AQ290" s="34"/>
      <c r="AR290" s="34"/>
      <c r="AS290" s="34"/>
      <c r="AT290" s="44" t="s">
        <v>326</v>
      </c>
      <c r="AU290" s="44"/>
      <c r="AV290" s="477" t="str">
        <f t="array" ref="AV290">_xlfn.IFS(
LEFT(Tabelas!$AI290,1)="N","DN",
LEFT(Tabelas!$AI290,1)="C","DC",
LEFT(Tabelas!$AI290,1)="L","DL",
LEFT(Tabelas!$AI290,1)="A","DA",
LEFT(Tabelas!$AI290,1)="G","DG")</f>
        <v>DN</v>
      </c>
      <c r="AW290" s="34"/>
      <c r="AX290" s="34"/>
      <c r="AY290" s="34"/>
      <c r="AZ290" s="34"/>
      <c r="BA290" s="34"/>
      <c r="BB290" s="34"/>
      <c r="BC290" s="34"/>
      <c r="BD290" s="44">
        <v>30877</v>
      </c>
      <c r="BE290" s="34" t="s">
        <v>4375</v>
      </c>
      <c r="BF290" s="43" t="s">
        <v>1223</v>
      </c>
      <c r="BG290" s="34" t="s">
        <v>408</v>
      </c>
      <c r="BH290" s="34" t="s">
        <v>270</v>
      </c>
      <c r="BI290" s="34" t="s">
        <v>6669</v>
      </c>
      <c r="BJ290" s="44" t="s">
        <v>320</v>
      </c>
      <c r="BK290" s="44" t="s">
        <v>6045</v>
      </c>
      <c r="BL290" s="34"/>
      <c r="BM290" s="34"/>
      <c r="BN290" s="34"/>
      <c r="BO290" s="20"/>
      <c r="BP290" s="20"/>
      <c r="BQ290" s="20"/>
      <c r="BR290" s="20"/>
      <c r="BS290" s="27"/>
      <c r="BT290" s="20"/>
      <c r="BU290" s="20"/>
      <c r="BV290" s="20"/>
      <c r="BW290" s="20"/>
      <c r="BX290" s="20"/>
      <c r="BY290" s="20"/>
      <c r="BZ290" s="20"/>
      <c r="CA290" s="20"/>
      <c r="CB290" s="20"/>
      <c r="CC290" s="27"/>
      <c r="CD290" s="20"/>
      <c r="CE290" s="20"/>
      <c r="CF290" s="28"/>
      <c r="CG290" s="28"/>
      <c r="CH290" s="28"/>
      <c r="CI290" s="28"/>
      <c r="CJ290" s="28"/>
      <c r="CK290" s="28"/>
      <c r="CL290" s="28"/>
      <c r="CM290" s="28"/>
      <c r="CN290" s="28"/>
      <c r="CO290" s="28"/>
      <c r="CP290" s="28"/>
      <c r="CQ290" s="28"/>
      <c r="CR290" s="28"/>
      <c r="CS290" s="28"/>
      <c r="CT290" s="28"/>
      <c r="CU290" s="28"/>
      <c r="CV290" s="28"/>
      <c r="CW290" s="28"/>
      <c r="CX290" s="20"/>
      <c r="CY290" s="519" t="s">
        <v>6670</v>
      </c>
      <c r="CZ290" s="520" t="s">
        <v>6671</v>
      </c>
      <c r="DA290" s="595" t="str">
        <f t="shared" si="15"/>
        <v>25302 - FABRICAÇÃO DE ARMAMENTO</v>
      </c>
      <c r="EN290" s="571">
        <v>9393</v>
      </c>
      <c r="EO290" s="560" t="s">
        <v>6672</v>
      </c>
      <c r="EP290" s="560" t="s">
        <v>289</v>
      </c>
      <c r="EQ290" s="580">
        <v>300</v>
      </c>
      <c r="ER290" s="560" t="s">
        <v>4916</v>
      </c>
      <c r="ES290" s="567" t="s">
        <v>6673</v>
      </c>
      <c r="EW290" s="90" t="s">
        <v>602</v>
      </c>
      <c r="EX290" s="82" t="s">
        <v>6674</v>
      </c>
      <c r="EY290" s="80"/>
      <c r="EZ290" s="82"/>
      <c r="FA290" s="85" t="s">
        <v>543</v>
      </c>
    </row>
    <row r="291" spans="11:157">
      <c r="K291" s="236" t="s">
        <v>6675</v>
      </c>
      <c r="P291" s="488">
        <f t="shared" si="16"/>
        <v>46118</v>
      </c>
      <c r="Q291" s="481">
        <f t="shared" si="14"/>
        <v>15</v>
      </c>
      <c r="R291" s="489">
        <v>44069</v>
      </c>
      <c r="S291" s="501"/>
      <c r="T291" s="497"/>
      <c r="U291" s="498"/>
      <c r="V291" s="43">
        <v>104</v>
      </c>
      <c r="W291" s="34" t="s">
        <v>1225</v>
      </c>
      <c r="X291" s="44">
        <v>30878</v>
      </c>
      <c r="Y291" s="34" t="s">
        <v>4399</v>
      </c>
      <c r="Z291" s="43" t="s">
        <v>318</v>
      </c>
      <c r="AA291" s="34" t="s">
        <v>408</v>
      </c>
      <c r="AB291" s="34" t="s">
        <v>270</v>
      </c>
      <c r="AC291" s="34" t="s">
        <v>6676</v>
      </c>
      <c r="AD291" s="44" t="s">
        <v>320</v>
      </c>
      <c r="AE291" s="44" t="s">
        <v>6045</v>
      </c>
      <c r="AF291" s="43">
        <v>104</v>
      </c>
      <c r="AG291" s="34" t="s">
        <v>1225</v>
      </c>
      <c r="AH291" s="34" t="s">
        <v>1224</v>
      </c>
      <c r="AI291" s="43" t="s">
        <v>939</v>
      </c>
      <c r="AJ291" s="44" t="s">
        <v>1226</v>
      </c>
      <c r="AK291" s="261">
        <v>4810250</v>
      </c>
      <c r="AL291" s="44" t="s">
        <v>408</v>
      </c>
      <c r="AM291" s="44" t="s">
        <v>1230</v>
      </c>
      <c r="AN291" s="262">
        <v>253469800</v>
      </c>
      <c r="AO291" s="34"/>
      <c r="AP291" s="34"/>
      <c r="AQ291" s="34"/>
      <c r="AR291" s="34"/>
      <c r="AS291" s="34"/>
      <c r="AT291" s="44" t="s">
        <v>326</v>
      </c>
      <c r="AU291" s="44"/>
      <c r="AV291" s="477" t="str">
        <f t="array" ref="AV291">_xlfn.IFS(
LEFT(Tabelas!$AI291,1)="N","DN",
LEFT(Tabelas!$AI291,1)="C","DC",
LEFT(Tabelas!$AI291,1)="L","DL",
LEFT(Tabelas!$AI291,1)="A","DA",
LEFT(Tabelas!$AI291,1)="G","DG")</f>
        <v>DN</v>
      </c>
      <c r="AW291" s="34"/>
      <c r="AX291" s="34"/>
      <c r="AY291" s="34"/>
      <c r="AZ291" s="34"/>
      <c r="BA291" s="34"/>
      <c r="BB291" s="34"/>
      <c r="BC291" s="34"/>
      <c r="BD291" s="44">
        <v>30878</v>
      </c>
      <c r="BE291" s="34" t="s">
        <v>4399</v>
      </c>
      <c r="BF291" s="43" t="s">
        <v>318</v>
      </c>
      <c r="BG291" s="34" t="s">
        <v>408</v>
      </c>
      <c r="BH291" s="34" t="s">
        <v>270</v>
      </c>
      <c r="BI291" s="34" t="s">
        <v>6676</v>
      </c>
      <c r="BJ291" s="44" t="s">
        <v>320</v>
      </c>
      <c r="BK291" s="44" t="s">
        <v>6045</v>
      </c>
      <c r="BL291" s="34"/>
      <c r="BM291" s="34"/>
      <c r="BN291" s="34"/>
      <c r="BO291" s="20"/>
      <c r="BP291" s="20"/>
      <c r="BQ291" s="20"/>
      <c r="BR291" s="20"/>
      <c r="BS291" s="27"/>
      <c r="BT291" s="20"/>
      <c r="BU291" s="20"/>
      <c r="BV291" s="20"/>
      <c r="BW291" s="20"/>
      <c r="BX291" s="20"/>
      <c r="BY291" s="20"/>
      <c r="BZ291" s="20"/>
      <c r="CA291" s="20"/>
      <c r="CB291" s="20"/>
      <c r="CC291" s="27"/>
      <c r="CD291" s="20"/>
      <c r="CE291" s="20"/>
      <c r="CF291" s="28"/>
      <c r="CG291" s="28"/>
      <c r="CH291" s="28"/>
      <c r="CI291" s="28"/>
      <c r="CJ291" s="28"/>
      <c r="CK291" s="28"/>
      <c r="CL291" s="28"/>
      <c r="CM291" s="28"/>
      <c r="CN291" s="28"/>
      <c r="CO291" s="28"/>
      <c r="CP291" s="28"/>
      <c r="CQ291" s="28"/>
      <c r="CR291" s="28"/>
      <c r="CS291" s="28"/>
      <c r="CT291" s="28"/>
      <c r="CU291" s="28"/>
      <c r="CV291" s="28"/>
      <c r="CW291" s="28"/>
      <c r="CX291" s="20"/>
      <c r="CY291" s="519" t="s">
        <v>6677</v>
      </c>
      <c r="CZ291" s="520" t="s">
        <v>6678</v>
      </c>
      <c r="DA291" s="595" t="str">
        <f t="shared" si="15"/>
        <v>25400 - FORJAMENTO E MOLDAGEM DE METAIS E PULVEROMETALURGIA</v>
      </c>
      <c r="EN291" s="572">
        <v>9458</v>
      </c>
      <c r="EO291" s="561" t="s">
        <v>6679</v>
      </c>
      <c r="EP291" s="561" t="s">
        <v>350</v>
      </c>
      <c r="EQ291" s="576">
        <v>271</v>
      </c>
      <c r="ER291" s="561" t="s">
        <v>4694</v>
      </c>
      <c r="ES291" s="568" t="s">
        <v>6680</v>
      </c>
      <c r="EW291" s="90" t="s">
        <v>603</v>
      </c>
      <c r="EX291" s="82" t="s">
        <v>6681</v>
      </c>
      <c r="EY291" s="80"/>
      <c r="EZ291" s="82"/>
      <c r="FA291" s="85" t="s">
        <v>613</v>
      </c>
    </row>
    <row r="292" spans="11:157">
      <c r="K292" s="236" t="s">
        <v>6682</v>
      </c>
      <c r="P292" s="488">
        <f t="shared" si="16"/>
        <v>46125</v>
      </c>
      <c r="Q292" s="481">
        <f t="shared" si="14"/>
        <v>16</v>
      </c>
      <c r="R292" s="489">
        <v>44070</v>
      </c>
      <c r="S292" s="501"/>
      <c r="T292" s="497"/>
      <c r="U292" s="498"/>
      <c r="V292" s="43">
        <v>104</v>
      </c>
      <c r="W292" s="34" t="s">
        <v>1225</v>
      </c>
      <c r="X292" s="44">
        <v>30879</v>
      </c>
      <c r="Y292" s="34" t="s">
        <v>4423</v>
      </c>
      <c r="Z292" s="43" t="s">
        <v>318</v>
      </c>
      <c r="AA292" s="34" t="s">
        <v>408</v>
      </c>
      <c r="AB292" s="34" t="s">
        <v>270</v>
      </c>
      <c r="AC292" s="34" t="s">
        <v>6683</v>
      </c>
      <c r="AD292" s="44" t="s">
        <v>320</v>
      </c>
      <c r="AE292" s="44" t="s">
        <v>6045</v>
      </c>
      <c r="AF292" s="43">
        <v>104</v>
      </c>
      <c r="AG292" s="34" t="s">
        <v>1225</v>
      </c>
      <c r="AH292" s="34" t="s">
        <v>1224</v>
      </c>
      <c r="AI292" s="43" t="s">
        <v>939</v>
      </c>
      <c r="AJ292" s="44" t="s">
        <v>1226</v>
      </c>
      <c r="AK292" s="261">
        <v>4810250</v>
      </c>
      <c r="AL292" s="44" t="s">
        <v>408</v>
      </c>
      <c r="AM292" s="44" t="s">
        <v>1230</v>
      </c>
      <c r="AN292" s="262">
        <v>253469800</v>
      </c>
      <c r="AO292" s="34"/>
      <c r="AP292" s="34"/>
      <c r="AQ292" s="34"/>
      <c r="AR292" s="34"/>
      <c r="AS292" s="34"/>
      <c r="AT292" s="44" t="s">
        <v>326</v>
      </c>
      <c r="AU292" s="44"/>
      <c r="AV292" s="477" t="str">
        <f t="array" ref="AV292">_xlfn.IFS(
LEFT(Tabelas!$AI292,1)="N","DN",
LEFT(Tabelas!$AI292,1)="C","DC",
LEFT(Tabelas!$AI292,1)="L","DL",
LEFT(Tabelas!$AI292,1)="A","DA",
LEFT(Tabelas!$AI292,1)="G","DG")</f>
        <v>DN</v>
      </c>
      <c r="AW292" s="34"/>
      <c r="AX292" s="34"/>
      <c r="AY292" s="34"/>
      <c r="AZ292" s="34"/>
      <c r="BA292" s="34"/>
      <c r="BB292" s="34"/>
      <c r="BC292" s="34"/>
      <c r="BD292" s="44">
        <v>30879</v>
      </c>
      <c r="BE292" s="34" t="s">
        <v>4423</v>
      </c>
      <c r="BF292" s="43" t="s">
        <v>318</v>
      </c>
      <c r="BG292" s="34" t="s">
        <v>408</v>
      </c>
      <c r="BH292" s="34" t="s">
        <v>270</v>
      </c>
      <c r="BI292" s="34" t="s">
        <v>6683</v>
      </c>
      <c r="BJ292" s="44" t="s">
        <v>320</v>
      </c>
      <c r="BK292" s="44" t="s">
        <v>6045</v>
      </c>
      <c r="BL292" s="34"/>
      <c r="BM292" s="34"/>
      <c r="BN292" s="34"/>
      <c r="BO292" s="20"/>
      <c r="BP292" s="20"/>
      <c r="BQ292" s="20"/>
      <c r="BR292" s="20"/>
      <c r="BS292" s="27"/>
      <c r="BT292" s="20"/>
      <c r="BU292" s="20"/>
      <c r="BV292" s="20"/>
      <c r="BW292" s="20"/>
      <c r="BX292" s="20"/>
      <c r="BY292" s="20"/>
      <c r="BZ292" s="20"/>
      <c r="CA292" s="20"/>
      <c r="CB292" s="20"/>
      <c r="CC292" s="27"/>
      <c r="CD292" s="20"/>
      <c r="CE292" s="20"/>
      <c r="CF292" s="28"/>
      <c r="CG292" s="28"/>
      <c r="CH292" s="28"/>
      <c r="CI292" s="28"/>
      <c r="CJ292" s="28"/>
      <c r="CK292" s="28"/>
      <c r="CL292" s="28"/>
      <c r="CM292" s="28"/>
      <c r="CN292" s="28"/>
      <c r="CO292" s="28"/>
      <c r="CP292" s="28"/>
      <c r="CQ292" s="28"/>
      <c r="CR292" s="28"/>
      <c r="CS292" s="28"/>
      <c r="CT292" s="28"/>
      <c r="CU292" s="28"/>
      <c r="CV292" s="28"/>
      <c r="CW292" s="28"/>
      <c r="CX292" s="20"/>
      <c r="CY292" s="519" t="s">
        <v>6684</v>
      </c>
      <c r="CZ292" s="520" t="s">
        <v>6685</v>
      </c>
      <c r="DA292" s="595" t="str">
        <f t="shared" si="15"/>
        <v>25510 - REVESTIMENTO DE METAIS.</v>
      </c>
      <c r="EN292" s="571">
        <v>9474</v>
      </c>
      <c r="EO292" s="560" t="s">
        <v>6686</v>
      </c>
      <c r="EP292" s="560" t="s">
        <v>320</v>
      </c>
      <c r="EQ292" s="580">
        <v>100</v>
      </c>
      <c r="ER292" s="560" t="s">
        <v>4630</v>
      </c>
      <c r="ES292" s="567" t="s">
        <v>6687</v>
      </c>
      <c r="EW292" s="90" t="s">
        <v>604</v>
      </c>
      <c r="EX292" s="82" t="s">
        <v>6688</v>
      </c>
      <c r="EY292" s="80"/>
      <c r="EZ292" s="82"/>
      <c r="FA292" s="85" t="s">
        <v>448</v>
      </c>
    </row>
    <row r="293" spans="11:157">
      <c r="K293" s="236" t="s">
        <v>6689</v>
      </c>
      <c r="P293" s="488">
        <f t="shared" si="16"/>
        <v>46132</v>
      </c>
      <c r="Q293" s="481">
        <f t="shared" si="14"/>
        <v>17</v>
      </c>
      <c r="R293" s="489">
        <v>44071</v>
      </c>
      <c r="S293" s="501"/>
      <c r="T293" s="497"/>
      <c r="U293" s="498"/>
      <c r="V293" s="43">
        <v>104</v>
      </c>
      <c r="W293" s="34" t="s">
        <v>1225</v>
      </c>
      <c r="X293" s="44">
        <v>30881</v>
      </c>
      <c r="Y293" s="34" t="s">
        <v>4471</v>
      </c>
      <c r="Z293" s="43" t="s">
        <v>318</v>
      </c>
      <c r="AA293" s="34" t="s">
        <v>408</v>
      </c>
      <c r="AB293" s="34" t="s">
        <v>270</v>
      </c>
      <c r="AC293" s="34" t="s">
        <v>6690</v>
      </c>
      <c r="AD293" s="44" t="s">
        <v>320</v>
      </c>
      <c r="AE293" s="44" t="s">
        <v>6045</v>
      </c>
      <c r="AF293" s="43">
        <v>104</v>
      </c>
      <c r="AG293" s="34" t="s">
        <v>1225</v>
      </c>
      <c r="AH293" s="34" t="s">
        <v>1224</v>
      </c>
      <c r="AI293" s="43" t="s">
        <v>939</v>
      </c>
      <c r="AJ293" s="44" t="s">
        <v>1226</v>
      </c>
      <c r="AK293" s="261">
        <v>4810250</v>
      </c>
      <c r="AL293" s="44" t="s">
        <v>408</v>
      </c>
      <c r="AM293" s="44" t="s">
        <v>1230</v>
      </c>
      <c r="AN293" s="262">
        <v>253469800</v>
      </c>
      <c r="AO293" s="34"/>
      <c r="AP293" s="34"/>
      <c r="AQ293" s="34"/>
      <c r="AR293" s="34"/>
      <c r="AS293" s="34"/>
      <c r="AT293" s="44" t="s">
        <v>326</v>
      </c>
      <c r="AU293" s="44"/>
      <c r="AV293" s="477" t="str">
        <f t="array" ref="AV293">_xlfn.IFS(
LEFT(Tabelas!$AI293,1)="N","DN",
LEFT(Tabelas!$AI293,1)="C","DC",
LEFT(Tabelas!$AI293,1)="L","DL",
LEFT(Tabelas!$AI293,1)="A","DA",
LEFT(Tabelas!$AI293,1)="G","DG")</f>
        <v>DN</v>
      </c>
      <c r="AW293" s="34"/>
      <c r="AX293" s="34"/>
      <c r="AY293" s="34"/>
      <c r="AZ293" s="34"/>
      <c r="BA293" s="34"/>
      <c r="BB293" s="34"/>
      <c r="BC293" s="34"/>
      <c r="BD293" s="44">
        <v>30881</v>
      </c>
      <c r="BE293" s="34" t="s">
        <v>4471</v>
      </c>
      <c r="BF293" s="43" t="s">
        <v>318</v>
      </c>
      <c r="BG293" s="34" t="s">
        <v>408</v>
      </c>
      <c r="BH293" s="34" t="s">
        <v>270</v>
      </c>
      <c r="BI293" s="34" t="s">
        <v>6690</v>
      </c>
      <c r="BJ293" s="44" t="s">
        <v>320</v>
      </c>
      <c r="BK293" s="44" t="s">
        <v>6045</v>
      </c>
      <c r="BL293" s="34"/>
      <c r="BM293" s="34"/>
      <c r="BN293" s="34"/>
      <c r="BO293" s="20"/>
      <c r="BP293" s="20"/>
      <c r="BQ293" s="20"/>
      <c r="BR293" s="20"/>
      <c r="BS293" s="27"/>
      <c r="BT293" s="20"/>
      <c r="BU293" s="20"/>
      <c r="BV293" s="20"/>
      <c r="BW293" s="20"/>
      <c r="BX293" s="20"/>
      <c r="BY293" s="20"/>
      <c r="BZ293" s="20"/>
      <c r="CA293" s="20"/>
      <c r="CB293" s="20"/>
      <c r="CC293" s="27"/>
      <c r="CD293" s="20"/>
      <c r="CE293" s="20"/>
      <c r="CF293" s="28"/>
      <c r="CG293" s="28"/>
      <c r="CH293" s="28"/>
      <c r="CI293" s="28"/>
      <c r="CJ293" s="28"/>
      <c r="CK293" s="28"/>
      <c r="CL293" s="28"/>
      <c r="CM293" s="28"/>
      <c r="CN293" s="28"/>
      <c r="CO293" s="28"/>
      <c r="CP293" s="28"/>
      <c r="CQ293" s="28"/>
      <c r="CR293" s="28"/>
      <c r="CS293" s="28"/>
      <c r="CT293" s="28"/>
      <c r="CU293" s="28"/>
      <c r="CV293" s="28"/>
      <c r="CW293" s="28"/>
      <c r="CX293" s="20"/>
      <c r="CY293" s="519" t="s">
        <v>6691</v>
      </c>
      <c r="CZ293" s="520" t="s">
        <v>6692</v>
      </c>
      <c r="DA293" s="595" t="str">
        <f t="shared" si="15"/>
        <v>25520 - TRATAMENTO TÉRMICO DE METAIS.</v>
      </c>
      <c r="EN293" s="572">
        <v>9490</v>
      </c>
      <c r="EO293" s="561" t="s">
        <v>6693</v>
      </c>
      <c r="EP293" s="561" t="s">
        <v>1519</v>
      </c>
      <c r="EQ293" s="576">
        <v>800</v>
      </c>
      <c r="ER293" s="561" t="s">
        <v>1520</v>
      </c>
      <c r="ES293" s="568" t="s">
        <v>6694</v>
      </c>
      <c r="EW293" s="90" t="s">
        <v>605</v>
      </c>
      <c r="EX293" s="82" t="s">
        <v>6695</v>
      </c>
      <c r="EY293" s="80"/>
      <c r="EZ293" s="82"/>
      <c r="FA293" s="85" t="s">
        <v>592</v>
      </c>
    </row>
    <row r="294" spans="11:157">
      <c r="K294" s="236" t="s">
        <v>6696</v>
      </c>
      <c r="P294" s="488">
        <f t="shared" si="16"/>
        <v>46139</v>
      </c>
      <c r="Q294" s="481">
        <f t="shared" si="14"/>
        <v>18</v>
      </c>
      <c r="R294" s="489">
        <v>44072</v>
      </c>
      <c r="S294" s="501"/>
      <c r="T294" s="497"/>
      <c r="U294" s="498"/>
      <c r="V294" s="43">
        <v>104</v>
      </c>
      <c r="W294" s="34" t="s">
        <v>1225</v>
      </c>
      <c r="X294" s="44">
        <v>30882</v>
      </c>
      <c r="Y294" s="34" t="s">
        <v>4493</v>
      </c>
      <c r="Z294" s="43" t="s">
        <v>318</v>
      </c>
      <c r="AA294" s="34" t="s">
        <v>408</v>
      </c>
      <c r="AB294" s="34" t="s">
        <v>270</v>
      </c>
      <c r="AC294" s="34" t="s">
        <v>6697</v>
      </c>
      <c r="AD294" s="44" t="s">
        <v>320</v>
      </c>
      <c r="AE294" s="44" t="s">
        <v>6045</v>
      </c>
      <c r="AF294" s="43">
        <v>104</v>
      </c>
      <c r="AG294" s="34" t="s">
        <v>1225</v>
      </c>
      <c r="AH294" s="34" t="s">
        <v>1224</v>
      </c>
      <c r="AI294" s="43" t="s">
        <v>939</v>
      </c>
      <c r="AJ294" s="44" t="s">
        <v>1226</v>
      </c>
      <c r="AK294" s="261">
        <v>4810250</v>
      </c>
      <c r="AL294" s="44" t="s">
        <v>408</v>
      </c>
      <c r="AM294" s="44" t="s">
        <v>1230</v>
      </c>
      <c r="AN294" s="262">
        <v>253469800</v>
      </c>
      <c r="AO294" s="34"/>
      <c r="AP294" s="34"/>
      <c r="AQ294" s="34"/>
      <c r="AR294" s="34"/>
      <c r="AS294" s="34"/>
      <c r="AT294" s="44" t="s">
        <v>326</v>
      </c>
      <c r="AU294" s="44"/>
      <c r="AV294" s="477" t="str">
        <f t="array" ref="AV294">_xlfn.IFS(
LEFT(Tabelas!$AI294,1)="N","DN",
LEFT(Tabelas!$AI294,1)="C","DC",
LEFT(Tabelas!$AI294,1)="L","DL",
LEFT(Tabelas!$AI294,1)="A","DA",
LEFT(Tabelas!$AI294,1)="G","DG")</f>
        <v>DN</v>
      </c>
      <c r="AW294" s="34"/>
      <c r="AX294" s="34"/>
      <c r="AY294" s="34"/>
      <c r="AZ294" s="34"/>
      <c r="BA294" s="34"/>
      <c r="BB294" s="34"/>
      <c r="BC294" s="34"/>
      <c r="BD294" s="44">
        <v>30882</v>
      </c>
      <c r="BE294" s="34" t="s">
        <v>4493</v>
      </c>
      <c r="BF294" s="43" t="s">
        <v>318</v>
      </c>
      <c r="BG294" s="34" t="s">
        <v>408</v>
      </c>
      <c r="BH294" s="34" t="s">
        <v>270</v>
      </c>
      <c r="BI294" s="34" t="s">
        <v>6697</v>
      </c>
      <c r="BJ294" s="44" t="s">
        <v>320</v>
      </c>
      <c r="BK294" s="44" t="s">
        <v>6045</v>
      </c>
      <c r="BL294" s="34"/>
      <c r="BM294" s="34"/>
      <c r="BN294" s="34"/>
      <c r="BO294" s="20"/>
      <c r="BP294" s="20"/>
      <c r="BQ294" s="20"/>
      <c r="BR294" s="20"/>
      <c r="BS294" s="27"/>
      <c r="BT294" s="20"/>
      <c r="BU294" s="20"/>
      <c r="BV294" s="20"/>
      <c r="BW294" s="20"/>
      <c r="BX294" s="20"/>
      <c r="BY294" s="20"/>
      <c r="BZ294" s="20"/>
      <c r="CA294" s="20"/>
      <c r="CB294" s="20"/>
      <c r="CC294" s="27"/>
      <c r="CD294" s="20"/>
      <c r="CE294" s="20"/>
      <c r="CF294" s="28"/>
      <c r="CG294" s="28"/>
      <c r="CH294" s="28"/>
      <c r="CI294" s="28"/>
      <c r="CJ294" s="28"/>
      <c r="CK294" s="28"/>
      <c r="CL294" s="28"/>
      <c r="CM294" s="28"/>
      <c r="CN294" s="28"/>
      <c r="CO294" s="28"/>
      <c r="CP294" s="28"/>
      <c r="CQ294" s="28"/>
      <c r="CR294" s="28"/>
      <c r="CS294" s="28"/>
      <c r="CT294" s="28"/>
      <c r="CU294" s="28"/>
      <c r="CV294" s="28"/>
      <c r="CW294" s="28"/>
      <c r="CX294" s="20"/>
      <c r="CY294" s="519" t="s">
        <v>6698</v>
      </c>
      <c r="CZ294" s="520" t="s">
        <v>6699</v>
      </c>
      <c r="DA294" s="595" t="str">
        <f t="shared" si="15"/>
        <v>25530 - MAQUINAGEM DE METAIS</v>
      </c>
      <c r="EN294" s="571">
        <v>9520</v>
      </c>
      <c r="EO294" s="560" t="s">
        <v>6700</v>
      </c>
      <c r="EP294" s="560" t="s">
        <v>350</v>
      </c>
      <c r="EQ294" s="580">
        <v>220</v>
      </c>
      <c r="ER294" s="560" t="s">
        <v>4434</v>
      </c>
      <c r="ES294" s="567" t="s">
        <v>6701</v>
      </c>
      <c r="EW294" s="90" t="s">
        <v>606</v>
      </c>
      <c r="EX294" s="82" t="s">
        <v>6702</v>
      </c>
      <c r="EY294" s="80"/>
      <c r="EZ294" s="82"/>
      <c r="FA294" s="85" t="s">
        <v>284</v>
      </c>
    </row>
    <row r="295" spans="11:157">
      <c r="K295" s="236" t="s">
        <v>6703</v>
      </c>
      <c r="P295" s="488">
        <f t="shared" si="16"/>
        <v>46146</v>
      </c>
      <c r="Q295" s="481">
        <f t="shared" si="14"/>
        <v>19</v>
      </c>
      <c r="R295" s="489">
        <v>44073</v>
      </c>
      <c r="S295" s="501"/>
      <c r="T295" s="497"/>
      <c r="U295" s="498"/>
      <c r="V295" s="43">
        <v>104</v>
      </c>
      <c r="W295" s="34" t="s">
        <v>1225</v>
      </c>
      <c r="X295" s="44">
        <v>30883</v>
      </c>
      <c r="Y295" s="34" t="s">
        <v>4517</v>
      </c>
      <c r="Z295" s="43" t="s">
        <v>318</v>
      </c>
      <c r="AA295" s="34" t="s">
        <v>408</v>
      </c>
      <c r="AB295" s="34" t="s">
        <v>270</v>
      </c>
      <c r="AC295" s="34" t="s">
        <v>6704</v>
      </c>
      <c r="AD295" s="44" t="s">
        <v>320</v>
      </c>
      <c r="AE295" s="44" t="s">
        <v>6045</v>
      </c>
      <c r="AF295" s="43">
        <v>104</v>
      </c>
      <c r="AG295" s="34" t="s">
        <v>1225</v>
      </c>
      <c r="AH295" s="34" t="s">
        <v>1224</v>
      </c>
      <c r="AI295" s="43" t="s">
        <v>939</v>
      </c>
      <c r="AJ295" s="44" t="s">
        <v>1226</v>
      </c>
      <c r="AK295" s="261">
        <v>4810250</v>
      </c>
      <c r="AL295" s="44" t="s">
        <v>408</v>
      </c>
      <c r="AM295" s="44" t="s">
        <v>1230</v>
      </c>
      <c r="AN295" s="262">
        <v>253469800</v>
      </c>
      <c r="AO295" s="34"/>
      <c r="AP295" s="34"/>
      <c r="AQ295" s="34"/>
      <c r="AR295" s="34"/>
      <c r="AS295" s="34"/>
      <c r="AT295" s="44" t="s">
        <v>326</v>
      </c>
      <c r="AU295" s="44"/>
      <c r="AV295" s="477" t="str">
        <f t="array" ref="AV295">_xlfn.IFS(
LEFT(Tabelas!$AI295,1)="N","DN",
LEFT(Tabelas!$AI295,1)="C","DC",
LEFT(Tabelas!$AI295,1)="L","DL",
LEFT(Tabelas!$AI295,1)="A","DA",
LEFT(Tabelas!$AI295,1)="G","DG")</f>
        <v>DN</v>
      </c>
      <c r="AW295" s="34"/>
      <c r="AX295" s="34"/>
      <c r="AY295" s="34"/>
      <c r="AZ295" s="34"/>
      <c r="BA295" s="34"/>
      <c r="BB295" s="34"/>
      <c r="BC295" s="34"/>
      <c r="BD295" s="44">
        <v>30883</v>
      </c>
      <c r="BE295" s="34" t="s">
        <v>4517</v>
      </c>
      <c r="BF295" s="43" t="s">
        <v>318</v>
      </c>
      <c r="BG295" s="34" t="s">
        <v>408</v>
      </c>
      <c r="BH295" s="34" t="s">
        <v>270</v>
      </c>
      <c r="BI295" s="34" t="s">
        <v>6704</v>
      </c>
      <c r="BJ295" s="44" t="s">
        <v>320</v>
      </c>
      <c r="BK295" s="44" t="s">
        <v>6045</v>
      </c>
      <c r="BL295" s="34"/>
      <c r="BM295" s="34"/>
      <c r="BN295" s="34"/>
      <c r="BO295" s="20"/>
      <c r="BP295" s="20"/>
      <c r="BQ295" s="20"/>
      <c r="BR295" s="20"/>
      <c r="BS295" s="27"/>
      <c r="BT295" s="20"/>
      <c r="BU295" s="20"/>
      <c r="BV295" s="20"/>
      <c r="BW295" s="20"/>
      <c r="BX295" s="20"/>
      <c r="BY295" s="20"/>
      <c r="BZ295" s="20"/>
      <c r="CA295" s="20"/>
      <c r="CB295" s="20"/>
      <c r="CC295" s="27"/>
      <c r="CD295" s="20"/>
      <c r="CE295" s="20"/>
      <c r="CF295" s="28"/>
      <c r="CG295" s="28"/>
      <c r="CH295" s="28"/>
      <c r="CI295" s="28"/>
      <c r="CJ295" s="28"/>
      <c r="CK295" s="28"/>
      <c r="CL295" s="28"/>
      <c r="CM295" s="28"/>
      <c r="CN295" s="28"/>
      <c r="CO295" s="28"/>
      <c r="CP295" s="28"/>
      <c r="CQ295" s="28"/>
      <c r="CR295" s="28"/>
      <c r="CS295" s="28"/>
      <c r="CT295" s="28"/>
      <c r="CU295" s="28"/>
      <c r="CV295" s="28"/>
      <c r="CW295" s="28"/>
      <c r="CX295" s="20"/>
      <c r="CY295" s="519" t="s">
        <v>6705</v>
      </c>
      <c r="CZ295" s="520" t="s">
        <v>6706</v>
      </c>
      <c r="DA295" s="595" t="str">
        <f t="shared" si="15"/>
        <v>25610 - FABRICAÇÃO DE CUTELARIA</v>
      </c>
      <c r="EN295" s="572">
        <v>9539</v>
      </c>
      <c r="EO295" s="561" t="s">
        <v>6707</v>
      </c>
      <c r="EP295" s="561" t="s">
        <v>320</v>
      </c>
      <c r="EQ295" s="576">
        <v>117</v>
      </c>
      <c r="ER295" s="561" t="s">
        <v>3438</v>
      </c>
      <c r="ES295" s="568" t="s">
        <v>6708</v>
      </c>
      <c r="EW295" s="90" t="s">
        <v>607</v>
      </c>
      <c r="EX295" s="82" t="s">
        <v>6709</v>
      </c>
      <c r="EY295" s="80"/>
      <c r="EZ295" s="82"/>
      <c r="FA295" s="85" t="s">
        <v>474</v>
      </c>
    </row>
    <row r="296" spans="11:157">
      <c r="K296" s="236" t="s">
        <v>6710</v>
      </c>
      <c r="P296" s="488">
        <f t="shared" si="16"/>
        <v>46153</v>
      </c>
      <c r="Q296" s="481">
        <f t="shared" si="14"/>
        <v>20</v>
      </c>
      <c r="R296" s="489">
        <v>44074</v>
      </c>
      <c r="S296" s="501"/>
      <c r="T296" s="497"/>
      <c r="U296" s="498"/>
      <c r="V296" s="43">
        <v>104</v>
      </c>
      <c r="W296" s="34" t="s">
        <v>1225</v>
      </c>
      <c r="X296" s="44">
        <v>30884</v>
      </c>
      <c r="Y296" s="34" t="s">
        <v>4538</v>
      </c>
      <c r="Z296" s="43" t="s">
        <v>318</v>
      </c>
      <c r="AA296" s="34" t="s">
        <v>408</v>
      </c>
      <c r="AB296" s="34" t="s">
        <v>270</v>
      </c>
      <c r="AC296" s="34" t="s">
        <v>6711</v>
      </c>
      <c r="AD296" s="44" t="s">
        <v>320</v>
      </c>
      <c r="AE296" s="44" t="s">
        <v>6045</v>
      </c>
      <c r="AF296" s="43">
        <v>104</v>
      </c>
      <c r="AG296" s="34" t="s">
        <v>1225</v>
      </c>
      <c r="AH296" s="34" t="s">
        <v>1224</v>
      </c>
      <c r="AI296" s="43" t="s">
        <v>939</v>
      </c>
      <c r="AJ296" s="44" t="s">
        <v>1226</v>
      </c>
      <c r="AK296" s="261">
        <v>4810250</v>
      </c>
      <c r="AL296" s="44" t="s">
        <v>408</v>
      </c>
      <c r="AM296" s="44" t="s">
        <v>1230</v>
      </c>
      <c r="AN296" s="262">
        <v>253469800</v>
      </c>
      <c r="AO296" s="34"/>
      <c r="AP296" s="34"/>
      <c r="AQ296" s="34"/>
      <c r="AR296" s="34"/>
      <c r="AS296" s="34"/>
      <c r="AT296" s="44" t="s">
        <v>326</v>
      </c>
      <c r="AU296" s="44"/>
      <c r="AV296" s="477" t="str">
        <f t="array" ref="AV296">_xlfn.IFS(
LEFT(Tabelas!$AI296,1)="N","DN",
LEFT(Tabelas!$AI296,1)="C","DC",
LEFT(Tabelas!$AI296,1)="L","DL",
LEFT(Tabelas!$AI296,1)="A","DA",
LEFT(Tabelas!$AI296,1)="G","DG")</f>
        <v>DN</v>
      </c>
      <c r="AW296" s="34"/>
      <c r="AX296" s="34"/>
      <c r="AY296" s="34"/>
      <c r="AZ296" s="34"/>
      <c r="BA296" s="34"/>
      <c r="BB296" s="34"/>
      <c r="BC296" s="34"/>
      <c r="BD296" s="44">
        <v>30884</v>
      </c>
      <c r="BE296" s="34" t="s">
        <v>4538</v>
      </c>
      <c r="BF296" s="43" t="s">
        <v>318</v>
      </c>
      <c r="BG296" s="34" t="s">
        <v>408</v>
      </c>
      <c r="BH296" s="34" t="s">
        <v>270</v>
      </c>
      <c r="BI296" s="34" t="s">
        <v>6711</v>
      </c>
      <c r="BJ296" s="44" t="s">
        <v>320</v>
      </c>
      <c r="BK296" s="44" t="s">
        <v>6045</v>
      </c>
      <c r="BL296" s="34"/>
      <c r="BM296" s="34"/>
      <c r="BN296" s="34"/>
      <c r="BO296" s="20"/>
      <c r="BP296" s="20"/>
      <c r="BQ296" s="20"/>
      <c r="BR296" s="20"/>
      <c r="BS296" s="27"/>
      <c r="BT296" s="20"/>
      <c r="BU296" s="20"/>
      <c r="BV296" s="20"/>
      <c r="BW296" s="20"/>
      <c r="BX296" s="20"/>
      <c r="BY296" s="20"/>
      <c r="BZ296" s="20"/>
      <c r="CA296" s="20"/>
      <c r="CB296" s="20"/>
      <c r="CC296" s="27"/>
      <c r="CD296" s="20"/>
      <c r="CE296" s="20"/>
      <c r="CF296" s="28"/>
      <c r="CG296" s="28"/>
      <c r="CH296" s="28"/>
      <c r="CI296" s="28"/>
      <c r="CJ296" s="28"/>
      <c r="CK296" s="28"/>
      <c r="CL296" s="28"/>
      <c r="CM296" s="28"/>
      <c r="CN296" s="28"/>
      <c r="CO296" s="28"/>
      <c r="CP296" s="28"/>
      <c r="CQ296" s="28"/>
      <c r="CR296" s="28"/>
      <c r="CS296" s="28"/>
      <c r="CT296" s="28"/>
      <c r="CU296" s="28"/>
      <c r="CV296" s="28"/>
      <c r="CW296" s="28"/>
      <c r="CX296" s="20"/>
      <c r="CY296" s="519" t="s">
        <v>6712</v>
      </c>
      <c r="CZ296" s="520" t="s">
        <v>6713</v>
      </c>
      <c r="DA296" s="595" t="str">
        <f t="shared" si="15"/>
        <v>25620 - FABRICAÇÃO DE FECHADURAS, DOBRADIÇAS E OUTRAS FERRAGENS</v>
      </c>
      <c r="EN296" s="571">
        <v>9547</v>
      </c>
      <c r="EO296" s="560" t="s">
        <v>6714</v>
      </c>
      <c r="EP296" s="560" t="s">
        <v>320</v>
      </c>
      <c r="EQ296" s="580">
        <v>167</v>
      </c>
      <c r="ER296" s="560" t="s">
        <v>4041</v>
      </c>
      <c r="ES296" s="567" t="s">
        <v>6715</v>
      </c>
      <c r="EW296" s="90" t="s">
        <v>608</v>
      </c>
      <c r="EX296" s="82" t="s">
        <v>6716</v>
      </c>
      <c r="EY296" s="80"/>
      <c r="EZ296" s="82"/>
      <c r="FA296" s="85" t="s">
        <v>433</v>
      </c>
    </row>
    <row r="297" spans="11:157">
      <c r="K297" s="236" t="s">
        <v>6717</v>
      </c>
      <c r="P297" s="488">
        <f t="shared" si="16"/>
        <v>46160</v>
      </c>
      <c r="Q297" s="481">
        <f t="shared" si="14"/>
        <v>21</v>
      </c>
      <c r="R297" s="489">
        <v>44075</v>
      </c>
      <c r="S297" s="501"/>
      <c r="T297" s="497"/>
      <c r="U297" s="498"/>
      <c r="V297" s="43">
        <v>104</v>
      </c>
      <c r="W297" s="34" t="s">
        <v>1225</v>
      </c>
      <c r="X297" s="44">
        <v>30885</v>
      </c>
      <c r="Y297" s="34" t="s">
        <v>4555</v>
      </c>
      <c r="Z297" s="43" t="s">
        <v>318</v>
      </c>
      <c r="AA297" s="34" t="s">
        <v>408</v>
      </c>
      <c r="AB297" s="34" t="s">
        <v>270</v>
      </c>
      <c r="AC297" s="34" t="s">
        <v>6718</v>
      </c>
      <c r="AD297" s="44" t="s">
        <v>320</v>
      </c>
      <c r="AE297" s="44" t="s">
        <v>6045</v>
      </c>
      <c r="AF297" s="43">
        <v>104</v>
      </c>
      <c r="AG297" s="34" t="s">
        <v>1225</v>
      </c>
      <c r="AH297" s="34" t="s">
        <v>1224</v>
      </c>
      <c r="AI297" s="43" t="s">
        <v>939</v>
      </c>
      <c r="AJ297" s="44" t="s">
        <v>1226</v>
      </c>
      <c r="AK297" s="261">
        <v>4810250</v>
      </c>
      <c r="AL297" s="44" t="s">
        <v>408</v>
      </c>
      <c r="AM297" s="44" t="s">
        <v>1230</v>
      </c>
      <c r="AN297" s="262">
        <v>253469800</v>
      </c>
      <c r="AO297" s="34"/>
      <c r="AP297" s="34"/>
      <c r="AQ297" s="34"/>
      <c r="AR297" s="34"/>
      <c r="AS297" s="34"/>
      <c r="AT297" s="44" t="s">
        <v>326</v>
      </c>
      <c r="AU297" s="44"/>
      <c r="AV297" s="477" t="str">
        <f t="array" ref="AV297">_xlfn.IFS(
LEFT(Tabelas!$AI297,1)="N","DN",
LEFT(Tabelas!$AI297,1)="C","DC",
LEFT(Tabelas!$AI297,1)="L","DL",
LEFT(Tabelas!$AI297,1)="A","DA",
LEFT(Tabelas!$AI297,1)="G","DG")</f>
        <v>DN</v>
      </c>
      <c r="AW297" s="34"/>
      <c r="AX297" s="34"/>
      <c r="AY297" s="34"/>
      <c r="AZ297" s="34"/>
      <c r="BA297" s="34"/>
      <c r="BB297" s="34"/>
      <c r="BC297" s="34"/>
      <c r="BD297" s="44">
        <v>30885</v>
      </c>
      <c r="BE297" s="34" t="s">
        <v>4555</v>
      </c>
      <c r="BF297" s="43" t="s">
        <v>318</v>
      </c>
      <c r="BG297" s="34" t="s">
        <v>408</v>
      </c>
      <c r="BH297" s="34" t="s">
        <v>270</v>
      </c>
      <c r="BI297" s="34" t="s">
        <v>6718</v>
      </c>
      <c r="BJ297" s="44" t="s">
        <v>320</v>
      </c>
      <c r="BK297" s="44" t="s">
        <v>6045</v>
      </c>
      <c r="BL297" s="34"/>
      <c r="BM297" s="34"/>
      <c r="BN297" s="34"/>
      <c r="BO297" s="20"/>
      <c r="BP297" s="20"/>
      <c r="BQ297" s="20"/>
      <c r="BR297" s="20"/>
      <c r="BS297" s="27"/>
      <c r="BT297" s="20"/>
      <c r="BU297" s="20"/>
      <c r="BV297" s="20"/>
      <c r="BW297" s="20"/>
      <c r="BX297" s="20"/>
      <c r="BY297" s="20"/>
      <c r="BZ297" s="20"/>
      <c r="CA297" s="20"/>
      <c r="CB297" s="20"/>
      <c r="CC297" s="27"/>
      <c r="CD297" s="20"/>
      <c r="CE297" s="20"/>
      <c r="CF297" s="28"/>
      <c r="CG297" s="28"/>
      <c r="CH297" s="28"/>
      <c r="CI297" s="28"/>
      <c r="CJ297" s="28"/>
      <c r="CK297" s="28"/>
      <c r="CL297" s="28"/>
      <c r="CM297" s="28"/>
      <c r="CN297" s="28"/>
      <c r="CO297" s="28"/>
      <c r="CP297" s="28"/>
      <c r="CQ297" s="28"/>
      <c r="CR297" s="28"/>
      <c r="CS297" s="28"/>
      <c r="CT297" s="28"/>
      <c r="CU297" s="28"/>
      <c r="CV297" s="28"/>
      <c r="CW297" s="28"/>
      <c r="CX297" s="20"/>
      <c r="CY297" s="519" t="s">
        <v>6719</v>
      </c>
      <c r="CZ297" s="520" t="s">
        <v>6720</v>
      </c>
      <c r="DA297" s="595" t="str">
        <f t="shared" si="15"/>
        <v>25631 - FABRICAÇÃO DE FERRAMENTAS MANUAIS</v>
      </c>
      <c r="EN297" s="572">
        <v>9580</v>
      </c>
      <c r="EO297" s="561" t="s">
        <v>6721</v>
      </c>
      <c r="EP297" s="561" t="s">
        <v>370</v>
      </c>
      <c r="EQ297" s="576">
        <v>500</v>
      </c>
      <c r="ER297" s="561" t="s">
        <v>966</v>
      </c>
      <c r="ES297" s="568" t="s">
        <v>6722</v>
      </c>
      <c r="EW297" s="90" t="s">
        <v>609</v>
      </c>
      <c r="EX297" s="82" t="s">
        <v>6723</v>
      </c>
      <c r="EY297" s="80"/>
      <c r="EZ297" s="82"/>
      <c r="FA297" s="85" t="s">
        <v>413</v>
      </c>
    </row>
    <row r="298" spans="11:157">
      <c r="K298" s="236" t="s">
        <v>6724</v>
      </c>
      <c r="P298" s="488">
        <f t="shared" si="16"/>
        <v>46167</v>
      </c>
      <c r="Q298" s="481">
        <f t="shared" si="14"/>
        <v>22</v>
      </c>
      <c r="R298" s="489">
        <v>44076</v>
      </c>
      <c r="S298" s="501"/>
      <c r="T298" s="497"/>
      <c r="U298" s="498"/>
      <c r="V298" s="43">
        <v>104</v>
      </c>
      <c r="W298" s="34" t="s">
        <v>1225</v>
      </c>
      <c r="X298" s="44">
        <v>30886</v>
      </c>
      <c r="Y298" s="34" t="s">
        <v>4576</v>
      </c>
      <c r="Z298" s="43" t="s">
        <v>318</v>
      </c>
      <c r="AA298" s="34" t="s">
        <v>408</v>
      </c>
      <c r="AB298" s="34" t="s">
        <v>270</v>
      </c>
      <c r="AC298" s="34" t="s">
        <v>6725</v>
      </c>
      <c r="AD298" s="44" t="s">
        <v>320</v>
      </c>
      <c r="AE298" s="44" t="s">
        <v>6045</v>
      </c>
      <c r="AF298" s="43">
        <v>104</v>
      </c>
      <c r="AG298" s="34" t="s">
        <v>1225</v>
      </c>
      <c r="AH298" s="34" t="s">
        <v>1224</v>
      </c>
      <c r="AI298" s="43" t="s">
        <v>939</v>
      </c>
      <c r="AJ298" s="44" t="s">
        <v>1226</v>
      </c>
      <c r="AK298" s="261">
        <v>4810250</v>
      </c>
      <c r="AL298" s="44" t="s">
        <v>408</v>
      </c>
      <c r="AM298" s="44" t="s">
        <v>1230</v>
      </c>
      <c r="AN298" s="262">
        <v>253469800</v>
      </c>
      <c r="AO298" s="34"/>
      <c r="AP298" s="34"/>
      <c r="AQ298" s="34"/>
      <c r="AR298" s="34"/>
      <c r="AS298" s="34"/>
      <c r="AT298" s="44" t="s">
        <v>326</v>
      </c>
      <c r="AU298" s="44"/>
      <c r="AV298" s="477" t="str">
        <f t="array" ref="AV298">_xlfn.IFS(
LEFT(Tabelas!$AI298,1)="N","DN",
LEFT(Tabelas!$AI298,1)="C","DC",
LEFT(Tabelas!$AI298,1)="L","DL",
LEFT(Tabelas!$AI298,1)="A","DA",
LEFT(Tabelas!$AI298,1)="G","DG")</f>
        <v>DN</v>
      </c>
      <c r="AW298" s="34"/>
      <c r="AX298" s="34"/>
      <c r="AY298" s="34"/>
      <c r="AZ298" s="34"/>
      <c r="BA298" s="34"/>
      <c r="BB298" s="34"/>
      <c r="BC298" s="34"/>
      <c r="BD298" s="44">
        <v>30886</v>
      </c>
      <c r="BE298" s="34" t="s">
        <v>4576</v>
      </c>
      <c r="BF298" s="43" t="s">
        <v>318</v>
      </c>
      <c r="BG298" s="34" t="s">
        <v>408</v>
      </c>
      <c r="BH298" s="34" t="s">
        <v>270</v>
      </c>
      <c r="BI298" s="34" t="s">
        <v>6725</v>
      </c>
      <c r="BJ298" s="44" t="s">
        <v>320</v>
      </c>
      <c r="BK298" s="44" t="s">
        <v>6045</v>
      </c>
      <c r="BL298" s="34"/>
      <c r="BM298" s="34"/>
      <c r="BN298" s="34"/>
      <c r="BO298" s="20"/>
      <c r="BP298" s="20"/>
      <c r="BQ298" s="20"/>
      <c r="BR298" s="20"/>
      <c r="BS298" s="27"/>
      <c r="BT298" s="20"/>
      <c r="BU298" s="20"/>
      <c r="BV298" s="20"/>
      <c r="BW298" s="20"/>
      <c r="BX298" s="20"/>
      <c r="BY298" s="20"/>
      <c r="BZ298" s="20"/>
      <c r="CA298" s="20"/>
      <c r="CB298" s="20"/>
      <c r="CC298" s="27"/>
      <c r="CD298" s="20"/>
      <c r="CE298" s="20"/>
      <c r="CF298" s="28"/>
      <c r="CG298" s="28"/>
      <c r="CH298" s="28"/>
      <c r="CI298" s="28"/>
      <c r="CJ298" s="28"/>
      <c r="CK298" s="28"/>
      <c r="CL298" s="28"/>
      <c r="CM298" s="28"/>
      <c r="CN298" s="28"/>
      <c r="CO298" s="28"/>
      <c r="CP298" s="28"/>
      <c r="CQ298" s="28"/>
      <c r="CR298" s="28"/>
      <c r="CS298" s="28"/>
      <c r="CT298" s="28"/>
      <c r="CU298" s="28"/>
      <c r="CV298" s="28"/>
      <c r="CW298" s="28"/>
      <c r="CX298" s="20"/>
      <c r="CY298" s="519" t="s">
        <v>6726</v>
      </c>
      <c r="CZ298" s="520" t="s">
        <v>6727</v>
      </c>
      <c r="DA298" s="595" t="str">
        <f t="shared" si="15"/>
        <v>25632 - FABRICAÇÃO DE FERRAMENTAS MECÂNICAS</v>
      </c>
      <c r="EN298" s="571">
        <v>9644</v>
      </c>
      <c r="EO298" s="560" t="s">
        <v>6728</v>
      </c>
      <c r="EP298" s="560" t="s">
        <v>350</v>
      </c>
      <c r="EQ298" s="580">
        <v>272</v>
      </c>
      <c r="ER298" s="560" t="s">
        <v>4711</v>
      </c>
      <c r="ES298" s="567" t="s">
        <v>6729</v>
      </c>
      <c r="EW298" s="90" t="s">
        <v>610</v>
      </c>
      <c r="EX298" s="82" t="s">
        <v>6730</v>
      </c>
      <c r="EY298" s="80"/>
      <c r="EZ298" s="82"/>
      <c r="FA298" s="85" t="s">
        <v>460</v>
      </c>
    </row>
    <row r="299" spans="11:157">
      <c r="K299" s="236" t="s">
        <v>6731</v>
      </c>
      <c r="P299" s="488">
        <f t="shared" si="16"/>
        <v>46174</v>
      </c>
      <c r="Q299" s="481">
        <f t="shared" si="14"/>
        <v>23</v>
      </c>
      <c r="R299" s="489">
        <v>44077</v>
      </c>
      <c r="S299" s="501"/>
      <c r="T299" s="497"/>
      <c r="U299" s="498"/>
      <c r="V299" s="43">
        <v>104</v>
      </c>
      <c r="W299" s="34" t="s">
        <v>1225</v>
      </c>
      <c r="X299" s="44">
        <v>30887</v>
      </c>
      <c r="Y299" s="34" t="s">
        <v>4599</v>
      </c>
      <c r="Z299" s="43" t="s">
        <v>318</v>
      </c>
      <c r="AA299" s="34" t="s">
        <v>408</v>
      </c>
      <c r="AB299" s="34" t="s">
        <v>270</v>
      </c>
      <c r="AC299" s="34" t="s">
        <v>6732</v>
      </c>
      <c r="AD299" s="44" t="s">
        <v>320</v>
      </c>
      <c r="AE299" s="44" t="s">
        <v>6045</v>
      </c>
      <c r="AF299" s="43">
        <v>104</v>
      </c>
      <c r="AG299" s="34" t="s">
        <v>1225</v>
      </c>
      <c r="AH299" s="34" t="s">
        <v>1224</v>
      </c>
      <c r="AI299" s="43" t="s">
        <v>939</v>
      </c>
      <c r="AJ299" s="44" t="s">
        <v>1226</v>
      </c>
      <c r="AK299" s="261">
        <v>4810250</v>
      </c>
      <c r="AL299" s="44" t="s">
        <v>408</v>
      </c>
      <c r="AM299" s="44" t="s">
        <v>1230</v>
      </c>
      <c r="AN299" s="262">
        <v>253469800</v>
      </c>
      <c r="AO299" s="34"/>
      <c r="AP299" s="34"/>
      <c r="AQ299" s="34"/>
      <c r="AR299" s="34"/>
      <c r="AS299" s="34"/>
      <c r="AT299" s="44" t="s">
        <v>326</v>
      </c>
      <c r="AU299" s="44"/>
      <c r="AV299" s="477" t="str">
        <f t="array" ref="AV299">_xlfn.IFS(
LEFT(Tabelas!$AI299,1)="N","DN",
LEFT(Tabelas!$AI299,1)="C","DC",
LEFT(Tabelas!$AI299,1)="L","DL",
LEFT(Tabelas!$AI299,1)="A","DA",
LEFT(Tabelas!$AI299,1)="G","DG")</f>
        <v>DN</v>
      </c>
      <c r="AW299" s="34"/>
      <c r="AX299" s="34"/>
      <c r="AY299" s="34"/>
      <c r="AZ299" s="34"/>
      <c r="BA299" s="34"/>
      <c r="BB299" s="34"/>
      <c r="BC299" s="34"/>
      <c r="BD299" s="44">
        <v>30887</v>
      </c>
      <c r="BE299" s="34" t="s">
        <v>4599</v>
      </c>
      <c r="BF299" s="43" t="s">
        <v>318</v>
      </c>
      <c r="BG299" s="34" t="s">
        <v>408</v>
      </c>
      <c r="BH299" s="34" t="s">
        <v>270</v>
      </c>
      <c r="BI299" s="34" t="s">
        <v>6732</v>
      </c>
      <c r="BJ299" s="44" t="s">
        <v>320</v>
      </c>
      <c r="BK299" s="44" t="s">
        <v>6045</v>
      </c>
      <c r="BL299" s="34"/>
      <c r="BM299" s="34"/>
      <c r="BN299" s="34"/>
      <c r="BO299" s="20"/>
      <c r="BP299" s="20"/>
      <c r="BQ299" s="20"/>
      <c r="BR299" s="20"/>
      <c r="BS299" s="27"/>
      <c r="BT299" s="20"/>
      <c r="BU299" s="20"/>
      <c r="BV299" s="20"/>
      <c r="BW299" s="20"/>
      <c r="BX299" s="20"/>
      <c r="BY299" s="20"/>
      <c r="BZ299" s="20"/>
      <c r="CA299" s="20"/>
      <c r="CB299" s="20"/>
      <c r="CC299" s="27"/>
      <c r="CD299" s="20"/>
      <c r="CE299" s="20"/>
      <c r="CF299" s="28"/>
      <c r="CG299" s="28"/>
      <c r="CH299" s="28"/>
      <c r="CI299" s="28"/>
      <c r="CJ299" s="28"/>
      <c r="CK299" s="28"/>
      <c r="CL299" s="28"/>
      <c r="CM299" s="28"/>
      <c r="CN299" s="28"/>
      <c r="CO299" s="28"/>
      <c r="CP299" s="28"/>
      <c r="CQ299" s="28"/>
      <c r="CR299" s="28"/>
      <c r="CS299" s="28"/>
      <c r="CT299" s="28"/>
      <c r="CU299" s="28"/>
      <c r="CV299" s="28"/>
      <c r="CW299" s="28"/>
      <c r="CX299" s="20"/>
      <c r="CY299" s="519" t="s">
        <v>6733</v>
      </c>
      <c r="CZ299" s="520" t="s">
        <v>6734</v>
      </c>
      <c r="DA299" s="595" t="str">
        <f t="shared" si="15"/>
        <v>25633 - FABRICAÇÃO DE PEÇAS SINTERIZADAS</v>
      </c>
      <c r="EN299" s="571">
        <v>9679</v>
      </c>
      <c r="EO299" s="560" t="s">
        <v>6735</v>
      </c>
      <c r="EP299" s="560" t="s">
        <v>320</v>
      </c>
      <c r="EQ299" s="580">
        <v>112</v>
      </c>
      <c r="ER299" s="560" t="s">
        <v>2868</v>
      </c>
      <c r="ES299" s="567" t="s">
        <v>6736</v>
      </c>
      <c r="EW299" s="90" t="s">
        <v>611</v>
      </c>
      <c r="EX299" s="82" t="s">
        <v>6737</v>
      </c>
      <c r="EY299" s="80"/>
      <c r="EZ299" s="82"/>
      <c r="FA299" s="85" t="s">
        <v>424</v>
      </c>
    </row>
    <row r="300" spans="11:157">
      <c r="K300" s="236" t="s">
        <v>6738</v>
      </c>
      <c r="P300" s="488">
        <f t="shared" si="16"/>
        <v>46181</v>
      </c>
      <c r="Q300" s="481">
        <f t="shared" si="14"/>
        <v>24</v>
      </c>
      <c r="R300" s="489">
        <v>44078</v>
      </c>
      <c r="S300" s="501"/>
      <c r="T300" s="497"/>
      <c r="U300" s="498"/>
      <c r="V300" s="43">
        <v>104</v>
      </c>
      <c r="W300" s="34" t="s">
        <v>1225</v>
      </c>
      <c r="X300" s="44">
        <v>30888</v>
      </c>
      <c r="Y300" s="34" t="s">
        <v>4618</v>
      </c>
      <c r="Z300" s="43" t="s">
        <v>318</v>
      </c>
      <c r="AA300" s="34" t="s">
        <v>408</v>
      </c>
      <c r="AB300" s="34" t="s">
        <v>270</v>
      </c>
      <c r="AC300" s="34" t="s">
        <v>6739</v>
      </c>
      <c r="AD300" s="44" t="s">
        <v>320</v>
      </c>
      <c r="AE300" s="44" t="s">
        <v>6045</v>
      </c>
      <c r="AF300" s="43">
        <v>104</v>
      </c>
      <c r="AG300" s="34" t="s">
        <v>1225</v>
      </c>
      <c r="AH300" s="34" t="s">
        <v>1224</v>
      </c>
      <c r="AI300" s="43" t="s">
        <v>939</v>
      </c>
      <c r="AJ300" s="44" t="s">
        <v>1226</v>
      </c>
      <c r="AK300" s="261">
        <v>4810250</v>
      </c>
      <c r="AL300" s="44" t="s">
        <v>408</v>
      </c>
      <c r="AM300" s="44" t="s">
        <v>1230</v>
      </c>
      <c r="AN300" s="262">
        <v>253469800</v>
      </c>
      <c r="AO300" s="34"/>
      <c r="AP300" s="34"/>
      <c r="AQ300" s="34"/>
      <c r="AR300" s="34"/>
      <c r="AS300" s="34"/>
      <c r="AT300" s="44" t="s">
        <v>326</v>
      </c>
      <c r="AU300" s="44"/>
      <c r="AV300" s="477" t="str">
        <f t="array" ref="AV300">_xlfn.IFS(
LEFT(Tabelas!$AI300,1)="N","DN",
LEFT(Tabelas!$AI300,1)="C","DC",
LEFT(Tabelas!$AI300,1)="L","DL",
LEFT(Tabelas!$AI300,1)="A","DA",
LEFT(Tabelas!$AI300,1)="G","DG")</f>
        <v>DN</v>
      </c>
      <c r="AW300" s="34"/>
      <c r="AX300" s="34"/>
      <c r="AY300" s="34"/>
      <c r="AZ300" s="34"/>
      <c r="BA300" s="34"/>
      <c r="BB300" s="34"/>
      <c r="BC300" s="34"/>
      <c r="BD300" s="44">
        <v>30888</v>
      </c>
      <c r="BE300" s="34" t="s">
        <v>4618</v>
      </c>
      <c r="BF300" s="43" t="s">
        <v>318</v>
      </c>
      <c r="BG300" s="34" t="s">
        <v>408</v>
      </c>
      <c r="BH300" s="34" t="s">
        <v>270</v>
      </c>
      <c r="BI300" s="34" t="s">
        <v>6739</v>
      </c>
      <c r="BJ300" s="44" t="s">
        <v>320</v>
      </c>
      <c r="BK300" s="44" t="s">
        <v>6045</v>
      </c>
      <c r="BL300" s="34"/>
      <c r="BM300" s="34"/>
      <c r="BN300" s="34"/>
      <c r="BO300" s="20"/>
      <c r="BP300" s="20"/>
      <c r="BQ300" s="20"/>
      <c r="BR300" s="20"/>
      <c r="BS300" s="27"/>
      <c r="BT300" s="20"/>
      <c r="BU300" s="20"/>
      <c r="BV300" s="20"/>
      <c r="BW300" s="20"/>
      <c r="BX300" s="20"/>
      <c r="BY300" s="20"/>
      <c r="BZ300" s="20"/>
      <c r="CA300" s="20"/>
      <c r="CB300" s="20"/>
      <c r="CC300" s="27"/>
      <c r="CD300" s="20"/>
      <c r="CE300" s="20"/>
      <c r="CF300" s="28"/>
      <c r="CG300" s="28"/>
      <c r="CH300" s="28"/>
      <c r="CI300" s="28"/>
      <c r="CJ300" s="28"/>
      <c r="CK300" s="28"/>
      <c r="CL300" s="28"/>
      <c r="CM300" s="28"/>
      <c r="CN300" s="28"/>
      <c r="CO300" s="28"/>
      <c r="CP300" s="28"/>
      <c r="CQ300" s="28"/>
      <c r="CR300" s="28"/>
      <c r="CS300" s="28"/>
      <c r="CT300" s="28"/>
      <c r="CU300" s="28"/>
      <c r="CV300" s="28"/>
      <c r="CW300" s="28"/>
      <c r="CX300" s="20"/>
      <c r="CY300" s="519" t="s">
        <v>6740</v>
      </c>
      <c r="CZ300" s="520" t="s">
        <v>6741</v>
      </c>
      <c r="DA300" s="595" t="str">
        <f t="shared" si="15"/>
        <v>25634 - FABRICAÇÃO DE MOLDES METÁLICOS</v>
      </c>
      <c r="EN300" s="572">
        <v>9687</v>
      </c>
      <c r="EO300" s="561" t="s">
        <v>6742</v>
      </c>
      <c r="EP300" s="561" t="s">
        <v>320</v>
      </c>
      <c r="EQ300" s="576">
        <v>109</v>
      </c>
      <c r="ER300" s="561" t="s">
        <v>2409</v>
      </c>
      <c r="ES300" s="568" t="s">
        <v>6743</v>
      </c>
      <c r="EW300" s="90" t="s">
        <v>612</v>
      </c>
      <c r="EX300" s="82" t="s">
        <v>6744</v>
      </c>
      <c r="EY300" s="80"/>
      <c r="EZ300" s="82"/>
      <c r="FA300" s="85" t="s">
        <v>425</v>
      </c>
    </row>
    <row r="301" spans="11:157">
      <c r="K301" s="236" t="s">
        <v>6745</v>
      </c>
      <c r="P301" s="488">
        <f t="shared" si="16"/>
        <v>46188</v>
      </c>
      <c r="Q301" s="481">
        <f t="shared" si="14"/>
        <v>25</v>
      </c>
      <c r="R301" s="489">
        <v>44079</v>
      </c>
      <c r="S301" s="501"/>
      <c r="T301" s="497"/>
      <c r="U301" s="498"/>
      <c r="V301" s="43">
        <v>104</v>
      </c>
      <c r="W301" s="34" t="s">
        <v>1225</v>
      </c>
      <c r="X301" s="44">
        <v>30889</v>
      </c>
      <c r="Y301" s="34" t="s">
        <v>4635</v>
      </c>
      <c r="Z301" s="43" t="s">
        <v>318</v>
      </c>
      <c r="AA301" s="34" t="s">
        <v>408</v>
      </c>
      <c r="AB301" s="34" t="s">
        <v>270</v>
      </c>
      <c r="AC301" s="34" t="s">
        <v>6746</v>
      </c>
      <c r="AD301" s="44" t="s">
        <v>320</v>
      </c>
      <c r="AE301" s="44" t="s">
        <v>6045</v>
      </c>
      <c r="AF301" s="43">
        <v>104</v>
      </c>
      <c r="AG301" s="34" t="s">
        <v>1225</v>
      </c>
      <c r="AH301" s="34" t="s">
        <v>1224</v>
      </c>
      <c r="AI301" s="43" t="s">
        <v>939</v>
      </c>
      <c r="AJ301" s="44" t="s">
        <v>1226</v>
      </c>
      <c r="AK301" s="261">
        <v>4810250</v>
      </c>
      <c r="AL301" s="44" t="s">
        <v>408</v>
      </c>
      <c r="AM301" s="44" t="s">
        <v>1230</v>
      </c>
      <c r="AN301" s="262">
        <v>253469800</v>
      </c>
      <c r="AO301" s="34"/>
      <c r="AP301" s="34"/>
      <c r="AQ301" s="34"/>
      <c r="AR301" s="34"/>
      <c r="AS301" s="34"/>
      <c r="AT301" s="44" t="s">
        <v>326</v>
      </c>
      <c r="AU301" s="44"/>
      <c r="AV301" s="477" t="str">
        <f t="array" ref="AV301">_xlfn.IFS(
LEFT(Tabelas!$AI301,1)="N","DN",
LEFT(Tabelas!$AI301,1)="C","DC",
LEFT(Tabelas!$AI301,1)="L","DL",
LEFT(Tabelas!$AI301,1)="A","DA",
LEFT(Tabelas!$AI301,1)="G","DG")</f>
        <v>DN</v>
      </c>
      <c r="AW301" s="34"/>
      <c r="AX301" s="34"/>
      <c r="AY301" s="34"/>
      <c r="AZ301" s="34"/>
      <c r="BA301" s="34"/>
      <c r="BB301" s="34"/>
      <c r="BC301" s="34"/>
      <c r="BD301" s="44">
        <v>30889</v>
      </c>
      <c r="BE301" s="34" t="s">
        <v>4635</v>
      </c>
      <c r="BF301" s="43" t="s">
        <v>318</v>
      </c>
      <c r="BG301" s="34" t="s">
        <v>408</v>
      </c>
      <c r="BH301" s="34" t="s">
        <v>270</v>
      </c>
      <c r="BI301" s="34" t="s">
        <v>6746</v>
      </c>
      <c r="BJ301" s="44" t="s">
        <v>320</v>
      </c>
      <c r="BK301" s="44" t="s">
        <v>6045</v>
      </c>
      <c r="BL301" s="34"/>
      <c r="BM301" s="34"/>
      <c r="BN301" s="34"/>
      <c r="BO301" s="20"/>
      <c r="BP301" s="20"/>
      <c r="BQ301" s="20"/>
      <c r="BR301" s="20"/>
      <c r="BS301" s="27"/>
      <c r="BT301" s="20"/>
      <c r="BU301" s="20"/>
      <c r="BV301" s="20"/>
      <c r="BW301" s="20"/>
      <c r="BX301" s="20"/>
      <c r="BY301" s="20"/>
      <c r="BZ301" s="20"/>
      <c r="CA301" s="20"/>
      <c r="CB301" s="20"/>
      <c r="CC301" s="27"/>
      <c r="CD301" s="20"/>
      <c r="CE301" s="20"/>
      <c r="CF301" s="28"/>
      <c r="CG301" s="28"/>
      <c r="CH301" s="28"/>
      <c r="CI301" s="28"/>
      <c r="CJ301" s="28"/>
      <c r="CK301" s="28"/>
      <c r="CL301" s="28"/>
      <c r="CM301" s="28"/>
      <c r="CN301" s="28"/>
      <c r="CO301" s="28"/>
      <c r="CP301" s="28"/>
      <c r="CQ301" s="28"/>
      <c r="CR301" s="28"/>
      <c r="CS301" s="28"/>
      <c r="CT301" s="28"/>
      <c r="CU301" s="28"/>
      <c r="CV301" s="28"/>
      <c r="CW301" s="28"/>
      <c r="CX301" s="20"/>
      <c r="CY301" s="519" t="s">
        <v>6747</v>
      </c>
      <c r="CZ301" s="520" t="s">
        <v>6748</v>
      </c>
      <c r="DA301" s="595" t="str">
        <f t="shared" si="15"/>
        <v>25910 - FABRICAÇÃO DE BIDÕES, TONÉIS E OUTROS RECIPIENTES SIMILARES DE AÇO</v>
      </c>
      <c r="EN301" s="571">
        <v>9784</v>
      </c>
      <c r="EO301" s="560" t="s">
        <v>6749</v>
      </c>
      <c r="EP301" s="560" t="s">
        <v>289</v>
      </c>
      <c r="EQ301" s="580">
        <v>379</v>
      </c>
      <c r="ER301" s="560" t="s">
        <v>2245</v>
      </c>
      <c r="ES301" s="567" t="s">
        <v>6750</v>
      </c>
      <c r="EW301" s="90" t="s">
        <v>613</v>
      </c>
      <c r="EX301" s="82" t="s">
        <v>6751</v>
      </c>
      <c r="EY301" s="80"/>
      <c r="EZ301" s="82"/>
      <c r="FA301" s="85" t="s">
        <v>285</v>
      </c>
    </row>
    <row r="302" spans="11:157">
      <c r="K302" s="236" t="s">
        <v>6752</v>
      </c>
      <c r="P302" s="488">
        <f t="shared" si="16"/>
        <v>46195</v>
      </c>
      <c r="Q302" s="481">
        <f t="shared" si="14"/>
        <v>26</v>
      </c>
      <c r="R302" s="489">
        <v>44080</v>
      </c>
      <c r="S302" s="501"/>
      <c r="T302" s="497"/>
      <c r="U302" s="498"/>
      <c r="V302" s="43">
        <v>104</v>
      </c>
      <c r="W302" s="34" t="s">
        <v>1225</v>
      </c>
      <c r="X302" s="44">
        <v>30891</v>
      </c>
      <c r="Y302" s="34" t="s">
        <v>4673</v>
      </c>
      <c r="Z302" s="43" t="s">
        <v>318</v>
      </c>
      <c r="AA302" s="34" t="s">
        <v>408</v>
      </c>
      <c r="AB302" s="34" t="s">
        <v>270</v>
      </c>
      <c r="AC302" s="34" t="s">
        <v>6753</v>
      </c>
      <c r="AD302" s="44" t="s">
        <v>320</v>
      </c>
      <c r="AE302" s="44" t="s">
        <v>6045</v>
      </c>
      <c r="AF302" s="43">
        <v>104</v>
      </c>
      <c r="AG302" s="34" t="s">
        <v>1225</v>
      </c>
      <c r="AH302" s="34" t="s">
        <v>1224</v>
      </c>
      <c r="AI302" s="43" t="s">
        <v>939</v>
      </c>
      <c r="AJ302" s="44" t="s">
        <v>1226</v>
      </c>
      <c r="AK302" s="261">
        <v>4810250</v>
      </c>
      <c r="AL302" s="44" t="s">
        <v>408</v>
      </c>
      <c r="AM302" s="44" t="s">
        <v>1230</v>
      </c>
      <c r="AN302" s="262">
        <v>253469800</v>
      </c>
      <c r="AO302" s="34"/>
      <c r="AP302" s="34"/>
      <c r="AQ302" s="34"/>
      <c r="AR302" s="34"/>
      <c r="AS302" s="34"/>
      <c r="AT302" s="44" t="s">
        <v>326</v>
      </c>
      <c r="AU302" s="44"/>
      <c r="AV302" s="477" t="str">
        <f t="array" ref="AV302">_xlfn.IFS(
LEFT(Tabelas!$AI302,1)="N","DN",
LEFT(Tabelas!$AI302,1)="C","DC",
LEFT(Tabelas!$AI302,1)="L","DL",
LEFT(Tabelas!$AI302,1)="A","DA",
LEFT(Tabelas!$AI302,1)="G","DG")</f>
        <v>DN</v>
      </c>
      <c r="AW302" s="34"/>
      <c r="AX302" s="34"/>
      <c r="AY302" s="34"/>
      <c r="AZ302" s="34"/>
      <c r="BA302" s="34"/>
      <c r="BB302" s="34"/>
      <c r="BC302" s="34"/>
      <c r="BD302" s="44">
        <v>30891</v>
      </c>
      <c r="BE302" s="34" t="s">
        <v>4673</v>
      </c>
      <c r="BF302" s="43" t="s">
        <v>318</v>
      </c>
      <c r="BG302" s="34" t="s">
        <v>408</v>
      </c>
      <c r="BH302" s="34" t="s">
        <v>270</v>
      </c>
      <c r="BI302" s="34" t="s">
        <v>6753</v>
      </c>
      <c r="BJ302" s="44" t="s">
        <v>320</v>
      </c>
      <c r="BK302" s="44" t="s">
        <v>6045</v>
      </c>
      <c r="BL302" s="34"/>
      <c r="BM302" s="34"/>
      <c r="BN302" s="34"/>
      <c r="BO302" s="20"/>
      <c r="BP302" s="20"/>
      <c r="BQ302" s="20"/>
      <c r="BR302" s="20"/>
      <c r="BS302" s="27"/>
      <c r="BT302" s="20"/>
      <c r="BU302" s="20"/>
      <c r="BV302" s="20"/>
      <c r="BW302" s="20"/>
      <c r="BX302" s="20"/>
      <c r="BY302" s="20"/>
      <c r="BZ302" s="20"/>
      <c r="CA302" s="20"/>
      <c r="CB302" s="20"/>
      <c r="CC302" s="27"/>
      <c r="CD302" s="20"/>
      <c r="CE302" s="20"/>
      <c r="CF302" s="28"/>
      <c r="CG302" s="28"/>
      <c r="CH302" s="28"/>
      <c r="CI302" s="28"/>
      <c r="CJ302" s="28"/>
      <c r="CK302" s="28"/>
      <c r="CL302" s="28"/>
      <c r="CM302" s="28"/>
      <c r="CN302" s="28"/>
      <c r="CO302" s="28"/>
      <c r="CP302" s="28"/>
      <c r="CQ302" s="28"/>
      <c r="CR302" s="28"/>
      <c r="CS302" s="28"/>
      <c r="CT302" s="28"/>
      <c r="CU302" s="28"/>
      <c r="CV302" s="28"/>
      <c r="CW302" s="28"/>
      <c r="CX302" s="20"/>
      <c r="CY302" s="519" t="s">
        <v>6754</v>
      </c>
      <c r="CZ302" s="520" t="s">
        <v>6755</v>
      </c>
      <c r="DA302" s="595" t="str">
        <f t="shared" si="15"/>
        <v>25920 - FABRICAÇÃO DE EMBALAGENS METÁLICAS LIGEIRAS</v>
      </c>
      <c r="EN302" s="572">
        <v>9881</v>
      </c>
      <c r="EO302" s="561" t="s">
        <v>6756</v>
      </c>
      <c r="EP302" s="561" t="s">
        <v>289</v>
      </c>
      <c r="EQ302" s="576">
        <v>338</v>
      </c>
      <c r="ER302" s="561" t="s">
        <v>2428</v>
      </c>
      <c r="ES302" s="568" t="s">
        <v>6757</v>
      </c>
      <c r="EW302" s="90" t="s">
        <v>285</v>
      </c>
      <c r="EX302" s="82" t="s">
        <v>6758</v>
      </c>
      <c r="EY302" s="80"/>
      <c r="EZ302" s="82"/>
      <c r="FA302" s="85" t="s">
        <v>414</v>
      </c>
    </row>
    <row r="303" spans="11:157" ht="14.25" thickBot="1">
      <c r="K303" s="236" t="s">
        <v>6759</v>
      </c>
      <c r="P303" s="488">
        <f t="shared" si="16"/>
        <v>46202</v>
      </c>
      <c r="Q303" s="481">
        <f t="shared" si="14"/>
        <v>27</v>
      </c>
      <c r="R303" s="489">
        <v>44081</v>
      </c>
      <c r="S303" s="501"/>
      <c r="T303" s="497"/>
      <c r="U303" s="498"/>
      <c r="V303" s="43">
        <v>104</v>
      </c>
      <c r="W303" s="34" t="s">
        <v>1225</v>
      </c>
      <c r="X303" s="44">
        <v>30890</v>
      </c>
      <c r="Y303" s="34" t="s">
        <v>4651</v>
      </c>
      <c r="Z303" s="43" t="s">
        <v>318</v>
      </c>
      <c r="AA303" s="34" t="s">
        <v>408</v>
      </c>
      <c r="AB303" s="34" t="s">
        <v>270</v>
      </c>
      <c r="AC303" s="34" t="s">
        <v>6760</v>
      </c>
      <c r="AD303" s="44" t="s">
        <v>320</v>
      </c>
      <c r="AE303" s="44" t="s">
        <v>6045</v>
      </c>
      <c r="AF303" s="43">
        <v>104</v>
      </c>
      <c r="AG303" s="34" t="s">
        <v>1225</v>
      </c>
      <c r="AH303" s="34" t="s">
        <v>1224</v>
      </c>
      <c r="AI303" s="43" t="s">
        <v>939</v>
      </c>
      <c r="AJ303" s="44" t="s">
        <v>1226</v>
      </c>
      <c r="AK303" s="261">
        <v>4810250</v>
      </c>
      <c r="AL303" s="44" t="s">
        <v>408</v>
      </c>
      <c r="AM303" s="44" t="s">
        <v>1230</v>
      </c>
      <c r="AN303" s="262">
        <v>253469800</v>
      </c>
      <c r="AO303" s="34"/>
      <c r="AP303" s="34"/>
      <c r="AQ303" s="34"/>
      <c r="AR303" s="34"/>
      <c r="AS303" s="34"/>
      <c r="AT303" s="44" t="s">
        <v>326</v>
      </c>
      <c r="AU303" s="44"/>
      <c r="AV303" s="477" t="str">
        <f t="array" ref="AV303">_xlfn.IFS(
LEFT(Tabelas!$AI303,1)="N","DN",
LEFT(Tabelas!$AI303,1)="C","DC",
LEFT(Tabelas!$AI303,1)="L","DL",
LEFT(Tabelas!$AI303,1)="A","DA",
LEFT(Tabelas!$AI303,1)="G","DG")</f>
        <v>DN</v>
      </c>
      <c r="AW303" s="34"/>
      <c r="AX303" s="34"/>
      <c r="AY303" s="34"/>
      <c r="AZ303" s="34"/>
      <c r="BA303" s="34"/>
      <c r="BB303" s="34"/>
      <c r="BC303" s="34"/>
      <c r="BD303" s="44">
        <v>30890</v>
      </c>
      <c r="BE303" s="34" t="s">
        <v>4651</v>
      </c>
      <c r="BF303" s="43" t="s">
        <v>318</v>
      </c>
      <c r="BG303" s="34" t="s">
        <v>408</v>
      </c>
      <c r="BH303" s="34" t="s">
        <v>270</v>
      </c>
      <c r="BI303" s="34" t="s">
        <v>6760</v>
      </c>
      <c r="BJ303" s="44" t="s">
        <v>320</v>
      </c>
      <c r="BK303" s="44" t="s">
        <v>6045</v>
      </c>
      <c r="BL303" s="34"/>
      <c r="BM303" s="34"/>
      <c r="BN303" s="34"/>
      <c r="BO303" s="20"/>
      <c r="BP303" s="20"/>
      <c r="BQ303" s="20"/>
      <c r="BR303" s="20"/>
      <c r="BS303" s="27"/>
      <c r="BT303" s="20"/>
      <c r="BU303" s="20"/>
      <c r="BV303" s="20"/>
      <c r="BW303" s="20"/>
      <c r="BX303" s="20"/>
      <c r="BY303" s="20"/>
      <c r="BZ303" s="20"/>
      <c r="CA303" s="20"/>
      <c r="CB303" s="20"/>
      <c r="CC303" s="27"/>
      <c r="CD303" s="20"/>
      <c r="CE303" s="20"/>
      <c r="CF303" s="28"/>
      <c r="CG303" s="28"/>
      <c r="CH303" s="28"/>
      <c r="CI303" s="28"/>
      <c r="CJ303" s="28"/>
      <c r="CK303" s="28"/>
      <c r="CL303" s="28"/>
      <c r="CM303" s="28"/>
      <c r="CN303" s="28"/>
      <c r="CO303" s="28"/>
      <c r="CP303" s="28"/>
      <c r="CQ303" s="28"/>
      <c r="CR303" s="28"/>
      <c r="CS303" s="28"/>
      <c r="CT303" s="28"/>
      <c r="CU303" s="28"/>
      <c r="CV303" s="28"/>
      <c r="CW303" s="28"/>
      <c r="CX303" s="20"/>
      <c r="CY303" s="519" t="s">
        <v>6761</v>
      </c>
      <c r="CZ303" s="520" t="s">
        <v>6762</v>
      </c>
      <c r="DA303" s="595" t="str">
        <f t="shared" si="15"/>
        <v>25931 - FABRICAÇÃO DE PRODUTOS DE ARAME</v>
      </c>
      <c r="EN303" s="572">
        <v>9903</v>
      </c>
      <c r="EO303" s="561" t="s">
        <v>6763</v>
      </c>
      <c r="EP303" s="561" t="s">
        <v>289</v>
      </c>
      <c r="EQ303" s="576">
        <v>341</v>
      </c>
      <c r="ER303" s="561" t="s">
        <v>2038</v>
      </c>
      <c r="ES303" s="568" t="s">
        <v>6764</v>
      </c>
      <c r="EW303" s="91" t="s">
        <v>614</v>
      </c>
      <c r="EX303" s="87" t="s">
        <v>6765</v>
      </c>
      <c r="EY303" s="81"/>
      <c r="EZ303" s="82"/>
      <c r="FA303" s="79" t="s">
        <v>614</v>
      </c>
    </row>
    <row r="304" spans="11:157">
      <c r="K304" s="236" t="s">
        <v>6766</v>
      </c>
      <c r="P304" s="488">
        <f t="shared" si="16"/>
        <v>46209</v>
      </c>
      <c r="Q304" s="481">
        <f t="shared" si="14"/>
        <v>28</v>
      </c>
      <c r="R304" s="489">
        <v>44082</v>
      </c>
      <c r="S304" s="501"/>
      <c r="T304" s="497"/>
      <c r="U304" s="498"/>
      <c r="V304" s="43">
        <v>104</v>
      </c>
      <c r="W304" s="34" t="s">
        <v>1225</v>
      </c>
      <c r="X304" s="44">
        <v>30871</v>
      </c>
      <c r="Y304" s="34" t="s">
        <v>4286</v>
      </c>
      <c r="Z304" s="43" t="s">
        <v>318</v>
      </c>
      <c r="AA304" s="34" t="s">
        <v>408</v>
      </c>
      <c r="AB304" s="34" t="s">
        <v>270</v>
      </c>
      <c r="AC304" s="34" t="s">
        <v>4286</v>
      </c>
      <c r="AD304" s="44" t="s">
        <v>320</v>
      </c>
      <c r="AE304" s="44" t="s">
        <v>6045</v>
      </c>
      <c r="AF304" s="43">
        <v>104</v>
      </c>
      <c r="AG304" s="34" t="s">
        <v>1225</v>
      </c>
      <c r="AH304" s="34" t="s">
        <v>1224</v>
      </c>
      <c r="AI304" s="43" t="s">
        <v>939</v>
      </c>
      <c r="AJ304" s="44" t="s">
        <v>1226</v>
      </c>
      <c r="AK304" s="261">
        <v>4810250</v>
      </c>
      <c r="AL304" s="44" t="s">
        <v>408</v>
      </c>
      <c r="AM304" s="44" t="s">
        <v>1230</v>
      </c>
      <c r="AN304" s="262">
        <v>253469800</v>
      </c>
      <c r="AO304" s="34"/>
      <c r="AP304" s="34"/>
      <c r="AQ304" s="34"/>
      <c r="AR304" s="34"/>
      <c r="AS304" s="34"/>
      <c r="AT304" s="44" t="s">
        <v>326</v>
      </c>
      <c r="AU304" s="44"/>
      <c r="AV304" s="477" t="str">
        <f t="array" ref="AV304">_xlfn.IFS(
LEFT(Tabelas!$AI304,1)="N","DN",
LEFT(Tabelas!$AI304,1)="C","DC",
LEFT(Tabelas!$AI304,1)="L","DL",
LEFT(Tabelas!$AI304,1)="A","DA",
LEFT(Tabelas!$AI304,1)="G","DG")</f>
        <v>DN</v>
      </c>
      <c r="AW304" s="34"/>
      <c r="AX304" s="34"/>
      <c r="AY304" s="34"/>
      <c r="AZ304" s="34"/>
      <c r="BA304" s="34"/>
      <c r="BB304" s="34"/>
      <c r="BC304" s="34"/>
      <c r="BD304" s="44">
        <v>30871</v>
      </c>
      <c r="BE304" s="34" t="s">
        <v>4286</v>
      </c>
      <c r="BF304" s="43" t="s">
        <v>318</v>
      </c>
      <c r="BG304" s="34" t="s">
        <v>408</v>
      </c>
      <c r="BH304" s="34" t="s">
        <v>270</v>
      </c>
      <c r="BI304" s="34" t="s">
        <v>4286</v>
      </c>
      <c r="BJ304" s="44" t="s">
        <v>320</v>
      </c>
      <c r="BK304" s="44" t="s">
        <v>6045</v>
      </c>
      <c r="BL304" s="34"/>
      <c r="BM304" s="34"/>
      <c r="BN304" s="34"/>
      <c r="BO304" s="20"/>
      <c r="BP304" s="20"/>
      <c r="BQ304" s="20"/>
      <c r="BR304" s="20"/>
      <c r="BS304" s="27"/>
      <c r="BT304" s="20"/>
      <c r="BU304" s="20"/>
      <c r="BV304" s="20"/>
      <c r="BW304" s="20"/>
      <c r="BX304" s="20"/>
      <c r="BY304" s="20"/>
      <c r="BZ304" s="20"/>
      <c r="CA304" s="20"/>
      <c r="CB304" s="20"/>
      <c r="CC304" s="27"/>
      <c r="CD304" s="20"/>
      <c r="CE304" s="20"/>
      <c r="CF304" s="28"/>
      <c r="CG304" s="28"/>
      <c r="CH304" s="28"/>
      <c r="CI304" s="28"/>
      <c r="CJ304" s="28"/>
      <c r="CK304" s="28"/>
      <c r="CL304" s="28"/>
      <c r="CM304" s="28"/>
      <c r="CN304" s="28"/>
      <c r="CO304" s="28"/>
      <c r="CP304" s="28"/>
      <c r="CQ304" s="28"/>
      <c r="CR304" s="28"/>
      <c r="CS304" s="28"/>
      <c r="CT304" s="28"/>
      <c r="CU304" s="28"/>
      <c r="CV304" s="28"/>
      <c r="CW304" s="28"/>
      <c r="CX304" s="20"/>
      <c r="CY304" s="519" t="s">
        <v>6767</v>
      </c>
      <c r="CZ304" s="520" t="s">
        <v>6768</v>
      </c>
      <c r="DA304" s="595" t="str">
        <f t="shared" si="15"/>
        <v>25932 - FABRICAÇÃO DE MOLAS</v>
      </c>
      <c r="EN304" s="571">
        <v>10073</v>
      </c>
      <c r="EO304" s="560" t="s">
        <v>6769</v>
      </c>
      <c r="EP304" s="560" t="s">
        <v>289</v>
      </c>
      <c r="EQ304" s="580">
        <v>323</v>
      </c>
      <c r="ER304" s="560" t="s">
        <v>4864</v>
      </c>
      <c r="ES304" s="567" t="s">
        <v>6770</v>
      </c>
    </row>
    <row r="305" spans="11:149">
      <c r="K305" s="236" t="s">
        <v>6771</v>
      </c>
      <c r="P305" s="488">
        <f t="shared" si="16"/>
        <v>46216</v>
      </c>
      <c r="Q305" s="481">
        <f t="shared" si="14"/>
        <v>29</v>
      </c>
      <c r="R305" s="489">
        <v>44083</v>
      </c>
      <c r="S305" s="501"/>
      <c r="T305" s="497"/>
      <c r="U305" s="498"/>
      <c r="V305" s="43">
        <v>104</v>
      </c>
      <c r="W305" s="34" t="s">
        <v>1225</v>
      </c>
      <c r="X305" s="44">
        <v>31404</v>
      </c>
      <c r="Y305" s="34" t="s">
        <v>1285</v>
      </c>
      <c r="Z305" s="43" t="s">
        <v>318</v>
      </c>
      <c r="AA305" s="34" t="s">
        <v>414</v>
      </c>
      <c r="AB305" s="34" t="s">
        <v>270</v>
      </c>
      <c r="AC305" s="34" t="s">
        <v>1285</v>
      </c>
      <c r="AD305" s="44" t="s">
        <v>320</v>
      </c>
      <c r="AE305" s="44" t="s">
        <v>6045</v>
      </c>
      <c r="AF305" s="43">
        <v>104</v>
      </c>
      <c r="AG305" s="34" t="s">
        <v>1225</v>
      </c>
      <c r="AH305" s="34" t="s">
        <v>1224</v>
      </c>
      <c r="AI305" s="43" t="s">
        <v>939</v>
      </c>
      <c r="AJ305" s="44" t="s">
        <v>1226</v>
      </c>
      <c r="AK305" s="261">
        <v>4810250</v>
      </c>
      <c r="AL305" s="44" t="s">
        <v>408</v>
      </c>
      <c r="AM305" s="44" t="s">
        <v>1230</v>
      </c>
      <c r="AN305" s="262">
        <v>253469800</v>
      </c>
      <c r="AO305" s="34"/>
      <c r="AP305" s="34"/>
      <c r="AQ305" s="34"/>
      <c r="AR305" s="34"/>
      <c r="AS305" s="34"/>
      <c r="AT305" s="44" t="s">
        <v>326</v>
      </c>
      <c r="AU305" s="44"/>
      <c r="AV305" s="477" t="str">
        <f t="array" ref="AV305">_xlfn.IFS(
LEFT(Tabelas!$AI305,1)="N","DN",
LEFT(Tabelas!$AI305,1)="C","DC",
LEFT(Tabelas!$AI305,1)="L","DL",
LEFT(Tabelas!$AI305,1)="A","DA",
LEFT(Tabelas!$AI305,1)="G","DG")</f>
        <v>DN</v>
      </c>
      <c r="AW305" s="34"/>
      <c r="AX305" s="34"/>
      <c r="AY305" s="34"/>
      <c r="AZ305" s="34"/>
      <c r="BA305" s="34"/>
      <c r="BB305" s="34"/>
      <c r="BC305" s="34"/>
      <c r="BD305" s="44">
        <v>31404</v>
      </c>
      <c r="BE305" s="34" t="s">
        <v>1285</v>
      </c>
      <c r="BF305" s="43" t="s">
        <v>318</v>
      </c>
      <c r="BG305" s="34" t="s">
        <v>414</v>
      </c>
      <c r="BH305" s="34" t="s">
        <v>270</v>
      </c>
      <c r="BI305" s="34" t="s">
        <v>1285</v>
      </c>
      <c r="BJ305" s="44" t="s">
        <v>320</v>
      </c>
      <c r="BK305" s="44" t="s">
        <v>6045</v>
      </c>
      <c r="BL305" s="34"/>
      <c r="BM305" s="34"/>
      <c r="BN305" s="34"/>
      <c r="BO305" s="20"/>
      <c r="BP305" s="20"/>
      <c r="BQ305" s="20"/>
      <c r="BR305" s="20"/>
      <c r="BS305" s="27"/>
      <c r="BT305" s="20"/>
      <c r="BU305" s="20"/>
      <c r="BV305" s="20"/>
      <c r="BW305" s="20"/>
      <c r="BX305" s="20"/>
      <c r="BY305" s="20"/>
      <c r="BZ305" s="20"/>
      <c r="CA305" s="20"/>
      <c r="CB305" s="20"/>
      <c r="CC305" s="27"/>
      <c r="CD305" s="20"/>
      <c r="CE305" s="20"/>
      <c r="CF305" s="28"/>
      <c r="CG305" s="28"/>
      <c r="CH305" s="28"/>
      <c r="CI305" s="28"/>
      <c r="CJ305" s="28"/>
      <c r="CK305" s="28"/>
      <c r="CL305" s="28"/>
      <c r="CM305" s="28"/>
      <c r="CN305" s="28"/>
      <c r="CO305" s="28"/>
      <c r="CP305" s="28"/>
      <c r="CQ305" s="28"/>
      <c r="CR305" s="28"/>
      <c r="CS305" s="28"/>
      <c r="CT305" s="28"/>
      <c r="CU305" s="28"/>
      <c r="CV305" s="28"/>
      <c r="CW305" s="28"/>
      <c r="CX305" s="20"/>
      <c r="CY305" s="519" t="s">
        <v>6772</v>
      </c>
      <c r="CZ305" s="520" t="s">
        <v>6773</v>
      </c>
      <c r="DA305" s="595" t="str">
        <f t="shared" si="15"/>
        <v>25933 - FABRICAÇÃO DE CORRENTES METÁLICAS</v>
      </c>
      <c r="EN305" s="572">
        <v>10103</v>
      </c>
      <c r="EO305" s="561" t="s">
        <v>6774</v>
      </c>
      <c r="EP305" s="561" t="s">
        <v>947</v>
      </c>
      <c r="EQ305" s="576">
        <v>400</v>
      </c>
      <c r="ER305" s="561" t="s">
        <v>3263</v>
      </c>
      <c r="ES305" s="568" t="s">
        <v>6775</v>
      </c>
    </row>
    <row r="306" spans="11:149">
      <c r="K306" s="236" t="s">
        <v>6776</v>
      </c>
      <c r="P306" s="488">
        <f t="shared" si="16"/>
        <v>46223</v>
      </c>
      <c r="Q306" s="481">
        <f t="shared" si="14"/>
        <v>30</v>
      </c>
      <c r="R306" s="489">
        <v>44084</v>
      </c>
      <c r="S306" s="501"/>
      <c r="T306" s="497"/>
      <c r="U306" s="498"/>
      <c r="V306" s="43">
        <v>104</v>
      </c>
      <c r="W306" s="34" t="s">
        <v>1225</v>
      </c>
      <c r="X306" s="44">
        <v>31401</v>
      </c>
      <c r="Y306" s="34" t="s">
        <v>1008</v>
      </c>
      <c r="Z306" s="43" t="s">
        <v>318</v>
      </c>
      <c r="AA306" s="34" t="s">
        <v>414</v>
      </c>
      <c r="AB306" s="34" t="s">
        <v>270</v>
      </c>
      <c r="AC306" s="34" t="s">
        <v>1008</v>
      </c>
      <c r="AD306" s="44" t="s">
        <v>320</v>
      </c>
      <c r="AE306" s="44" t="s">
        <v>6045</v>
      </c>
      <c r="AF306" s="43">
        <v>104</v>
      </c>
      <c r="AG306" s="34" t="s">
        <v>1225</v>
      </c>
      <c r="AH306" s="34" t="s">
        <v>1224</v>
      </c>
      <c r="AI306" s="43" t="s">
        <v>939</v>
      </c>
      <c r="AJ306" s="44" t="s">
        <v>1226</v>
      </c>
      <c r="AK306" s="261">
        <v>4810250</v>
      </c>
      <c r="AL306" s="44" t="s">
        <v>408</v>
      </c>
      <c r="AM306" s="44" t="s">
        <v>1230</v>
      </c>
      <c r="AN306" s="262">
        <v>253469800</v>
      </c>
      <c r="AO306" s="34"/>
      <c r="AP306" s="34"/>
      <c r="AQ306" s="34"/>
      <c r="AR306" s="34"/>
      <c r="AS306" s="34"/>
      <c r="AT306" s="44" t="s">
        <v>326</v>
      </c>
      <c r="AU306" s="44"/>
      <c r="AV306" s="477" t="str">
        <f t="array" ref="AV306">_xlfn.IFS(
LEFT(Tabelas!$AI306,1)="N","DN",
LEFT(Tabelas!$AI306,1)="C","DC",
LEFT(Tabelas!$AI306,1)="L","DL",
LEFT(Tabelas!$AI306,1)="A","DA",
LEFT(Tabelas!$AI306,1)="G","DG")</f>
        <v>DN</v>
      </c>
      <c r="AW306" s="34"/>
      <c r="AX306" s="34"/>
      <c r="AY306" s="34"/>
      <c r="AZ306" s="34"/>
      <c r="BA306" s="34"/>
      <c r="BB306" s="34"/>
      <c r="BC306" s="34"/>
      <c r="BD306" s="44">
        <v>31401</v>
      </c>
      <c r="BE306" s="34" t="s">
        <v>1008</v>
      </c>
      <c r="BF306" s="43" t="s">
        <v>318</v>
      </c>
      <c r="BG306" s="34" t="s">
        <v>414</v>
      </c>
      <c r="BH306" s="34" t="s">
        <v>270</v>
      </c>
      <c r="BI306" s="34" t="s">
        <v>1008</v>
      </c>
      <c r="BJ306" s="44" t="s">
        <v>320</v>
      </c>
      <c r="BK306" s="44" t="s">
        <v>6045</v>
      </c>
      <c r="BL306" s="34"/>
      <c r="BM306" s="34"/>
      <c r="BN306" s="34"/>
      <c r="BO306" s="20"/>
      <c r="BP306" s="20"/>
      <c r="BQ306" s="20"/>
      <c r="BR306" s="20"/>
      <c r="BS306" s="27"/>
      <c r="BT306" s="20"/>
      <c r="BU306" s="20"/>
      <c r="BV306" s="20"/>
      <c r="BW306" s="20"/>
      <c r="BX306" s="20"/>
      <c r="BY306" s="20"/>
      <c r="BZ306" s="20"/>
      <c r="CA306" s="20"/>
      <c r="CB306" s="20"/>
      <c r="CC306" s="27"/>
      <c r="CD306" s="20"/>
      <c r="CE306" s="20"/>
      <c r="CF306" s="28"/>
      <c r="CG306" s="28"/>
      <c r="CH306" s="28"/>
      <c r="CI306" s="28"/>
      <c r="CJ306" s="28"/>
      <c r="CK306" s="28"/>
      <c r="CL306" s="28"/>
      <c r="CM306" s="28"/>
      <c r="CN306" s="28"/>
      <c r="CO306" s="28"/>
      <c r="CP306" s="28"/>
      <c r="CQ306" s="28"/>
      <c r="CR306" s="28"/>
      <c r="CS306" s="28"/>
      <c r="CT306" s="28"/>
      <c r="CU306" s="28"/>
      <c r="CV306" s="28"/>
      <c r="CW306" s="28"/>
      <c r="CX306" s="20"/>
      <c r="CY306" s="519" t="s">
        <v>6777</v>
      </c>
      <c r="CZ306" s="520" t="s">
        <v>6778</v>
      </c>
      <c r="DA306" s="595" t="str">
        <f t="shared" si="15"/>
        <v>25940 - FABRICAÇÃO DE REBITES, PARAFUSOS E PORCAS</v>
      </c>
      <c r="EN306" s="571">
        <v>10120</v>
      </c>
      <c r="EO306" s="560" t="s">
        <v>6779</v>
      </c>
      <c r="EP306" s="560" t="s">
        <v>947</v>
      </c>
      <c r="EQ306" s="580">
        <v>452</v>
      </c>
      <c r="ER306" s="560" t="s">
        <v>3734</v>
      </c>
      <c r="ES306" s="567" t="s">
        <v>6780</v>
      </c>
    </row>
    <row r="307" spans="11:149">
      <c r="K307" s="236" t="s">
        <v>6781</v>
      </c>
      <c r="P307" s="488">
        <f t="shared" si="16"/>
        <v>46230</v>
      </c>
      <c r="Q307" s="481">
        <f t="shared" si="14"/>
        <v>31</v>
      </c>
      <c r="R307" s="489">
        <v>44085</v>
      </c>
      <c r="S307" s="501"/>
      <c r="T307" s="497"/>
      <c r="U307" s="498"/>
      <c r="V307" s="43">
        <v>104</v>
      </c>
      <c r="W307" s="34" t="s">
        <v>1225</v>
      </c>
      <c r="X307" s="44">
        <v>31408</v>
      </c>
      <c r="Y307" s="34" t="s">
        <v>1833</v>
      </c>
      <c r="Z307" s="43" t="s">
        <v>318</v>
      </c>
      <c r="AA307" s="34" t="s">
        <v>414</v>
      </c>
      <c r="AB307" s="34" t="s">
        <v>270</v>
      </c>
      <c r="AC307" s="34" t="s">
        <v>6782</v>
      </c>
      <c r="AD307" s="44" t="s">
        <v>320</v>
      </c>
      <c r="AE307" s="44" t="s">
        <v>6045</v>
      </c>
      <c r="AF307" s="43">
        <v>104</v>
      </c>
      <c r="AG307" s="34" t="s">
        <v>1225</v>
      </c>
      <c r="AH307" s="34" t="s">
        <v>1224</v>
      </c>
      <c r="AI307" s="43" t="s">
        <v>939</v>
      </c>
      <c r="AJ307" s="44" t="s">
        <v>1226</v>
      </c>
      <c r="AK307" s="261">
        <v>4810250</v>
      </c>
      <c r="AL307" s="44" t="s">
        <v>408</v>
      </c>
      <c r="AM307" s="44" t="s">
        <v>1230</v>
      </c>
      <c r="AN307" s="262">
        <v>253469800</v>
      </c>
      <c r="AO307" s="34"/>
      <c r="AP307" s="34"/>
      <c r="AQ307" s="34"/>
      <c r="AR307" s="34"/>
      <c r="AS307" s="34"/>
      <c r="AT307" s="44" t="s">
        <v>326</v>
      </c>
      <c r="AU307" s="44"/>
      <c r="AV307" s="477" t="str">
        <f t="array" ref="AV307">_xlfn.IFS(
LEFT(Tabelas!$AI307,1)="N","DN",
LEFT(Tabelas!$AI307,1)="C","DC",
LEFT(Tabelas!$AI307,1)="L","DL",
LEFT(Tabelas!$AI307,1)="A","DA",
LEFT(Tabelas!$AI307,1)="G","DG")</f>
        <v>DN</v>
      </c>
      <c r="AW307" s="34"/>
      <c r="AX307" s="34"/>
      <c r="AY307" s="34"/>
      <c r="AZ307" s="34"/>
      <c r="BA307" s="34"/>
      <c r="BB307" s="34"/>
      <c r="BC307" s="34"/>
      <c r="BD307" s="44">
        <v>31408</v>
      </c>
      <c r="BE307" s="34" t="s">
        <v>1833</v>
      </c>
      <c r="BF307" s="43" t="s">
        <v>318</v>
      </c>
      <c r="BG307" s="34" t="s">
        <v>414</v>
      </c>
      <c r="BH307" s="34" t="s">
        <v>270</v>
      </c>
      <c r="BI307" s="34" t="s">
        <v>6782</v>
      </c>
      <c r="BJ307" s="44" t="s">
        <v>320</v>
      </c>
      <c r="BK307" s="44" t="s">
        <v>6045</v>
      </c>
      <c r="BL307" s="34"/>
      <c r="BM307" s="34"/>
      <c r="BN307" s="34"/>
      <c r="BO307" s="20"/>
      <c r="BP307" s="20"/>
      <c r="BQ307" s="20"/>
      <c r="BR307" s="20"/>
      <c r="BS307" s="27"/>
      <c r="BT307" s="20"/>
      <c r="BU307" s="20"/>
      <c r="BV307" s="20"/>
      <c r="BW307" s="20"/>
      <c r="BX307" s="20"/>
      <c r="BY307" s="20"/>
      <c r="BZ307" s="20"/>
      <c r="CA307" s="20"/>
      <c r="CB307" s="20"/>
      <c r="CC307" s="27"/>
      <c r="CD307" s="20"/>
      <c r="CE307" s="20"/>
      <c r="CF307" s="28"/>
      <c r="CG307" s="28"/>
      <c r="CH307" s="28"/>
      <c r="CI307" s="28"/>
      <c r="CJ307" s="28"/>
      <c r="CK307" s="28"/>
      <c r="CL307" s="28"/>
      <c r="CM307" s="28"/>
      <c r="CN307" s="28"/>
      <c r="CO307" s="28"/>
      <c r="CP307" s="28"/>
      <c r="CQ307" s="28"/>
      <c r="CR307" s="28"/>
      <c r="CS307" s="28"/>
      <c r="CT307" s="28"/>
      <c r="CU307" s="28"/>
      <c r="CV307" s="28"/>
      <c r="CW307" s="28"/>
      <c r="CX307" s="20"/>
      <c r="CY307" s="519" t="s">
        <v>6783</v>
      </c>
      <c r="CZ307" s="520" t="s">
        <v>6784</v>
      </c>
      <c r="DA307" s="595" t="str">
        <f t="shared" si="15"/>
        <v>25991 - FABRICAÇÃO DE LOUÇA METÁLICA E ARTIGOS DE USO DOMÉSTICO</v>
      </c>
      <c r="EN307" s="572">
        <v>10200</v>
      </c>
      <c r="EO307" s="561" t="s">
        <v>6785</v>
      </c>
      <c r="EP307" s="561" t="s">
        <v>289</v>
      </c>
      <c r="EQ307" s="576">
        <v>330</v>
      </c>
      <c r="ER307" s="561" t="s">
        <v>4729</v>
      </c>
      <c r="ES307" s="568" t="s">
        <v>6786</v>
      </c>
    </row>
    <row r="308" spans="11:149">
      <c r="K308" s="236" t="s">
        <v>6787</v>
      </c>
      <c r="P308" s="488">
        <f t="shared" si="16"/>
        <v>46237</v>
      </c>
      <c r="Q308" s="481">
        <f t="shared" si="14"/>
        <v>32</v>
      </c>
      <c r="R308" s="489">
        <v>44086</v>
      </c>
      <c r="S308" s="501"/>
      <c r="T308" s="497"/>
      <c r="U308" s="498"/>
      <c r="V308" s="43">
        <v>104</v>
      </c>
      <c r="W308" s="34" t="s">
        <v>1225</v>
      </c>
      <c r="X308" s="44">
        <v>31409</v>
      </c>
      <c r="Y308" s="34" t="s">
        <v>2071</v>
      </c>
      <c r="Z308" s="43" t="s">
        <v>318</v>
      </c>
      <c r="AA308" s="34" t="s">
        <v>414</v>
      </c>
      <c r="AB308" s="34" t="s">
        <v>270</v>
      </c>
      <c r="AC308" s="34" t="s">
        <v>6788</v>
      </c>
      <c r="AD308" s="44" t="s">
        <v>320</v>
      </c>
      <c r="AE308" s="44" t="s">
        <v>6045</v>
      </c>
      <c r="AF308" s="43">
        <v>104</v>
      </c>
      <c r="AG308" s="34" t="s">
        <v>1225</v>
      </c>
      <c r="AH308" s="34" t="s">
        <v>1224</v>
      </c>
      <c r="AI308" s="43" t="s">
        <v>939</v>
      </c>
      <c r="AJ308" s="44" t="s">
        <v>1226</v>
      </c>
      <c r="AK308" s="261">
        <v>4810250</v>
      </c>
      <c r="AL308" s="44" t="s">
        <v>408</v>
      </c>
      <c r="AM308" s="44" t="s">
        <v>1230</v>
      </c>
      <c r="AN308" s="262">
        <v>253469800</v>
      </c>
      <c r="AO308" s="34"/>
      <c r="AP308" s="34"/>
      <c r="AQ308" s="34"/>
      <c r="AR308" s="34"/>
      <c r="AS308" s="34"/>
      <c r="AT308" s="44" t="s">
        <v>326</v>
      </c>
      <c r="AU308" s="44"/>
      <c r="AV308" s="477" t="str">
        <f t="array" ref="AV308">_xlfn.IFS(
LEFT(Tabelas!$AI308,1)="N","DN",
LEFT(Tabelas!$AI308,1)="C","DC",
LEFT(Tabelas!$AI308,1)="L","DL",
LEFT(Tabelas!$AI308,1)="A","DA",
LEFT(Tabelas!$AI308,1)="G","DG")</f>
        <v>DN</v>
      </c>
      <c r="AW308" s="34"/>
      <c r="AX308" s="34"/>
      <c r="AY308" s="34"/>
      <c r="AZ308" s="34"/>
      <c r="BA308" s="34"/>
      <c r="BB308" s="34"/>
      <c r="BC308" s="34"/>
      <c r="BD308" s="44">
        <v>31409</v>
      </c>
      <c r="BE308" s="34" t="s">
        <v>2071</v>
      </c>
      <c r="BF308" s="43" t="s">
        <v>318</v>
      </c>
      <c r="BG308" s="34" t="s">
        <v>414</v>
      </c>
      <c r="BH308" s="34" t="s">
        <v>270</v>
      </c>
      <c r="BI308" s="34" t="s">
        <v>6788</v>
      </c>
      <c r="BJ308" s="44" t="s">
        <v>320</v>
      </c>
      <c r="BK308" s="44" t="s">
        <v>6045</v>
      </c>
      <c r="BL308" s="34"/>
      <c r="BM308" s="34"/>
      <c r="BN308" s="34"/>
      <c r="BO308" s="20"/>
      <c r="BP308" s="20"/>
      <c r="BQ308" s="20"/>
      <c r="BR308" s="20"/>
      <c r="BS308" s="27"/>
      <c r="BT308" s="20"/>
      <c r="BU308" s="20"/>
      <c r="BV308" s="20"/>
      <c r="BW308" s="20"/>
      <c r="BX308" s="20"/>
      <c r="BY308" s="20"/>
      <c r="BZ308" s="20"/>
      <c r="CA308" s="20"/>
      <c r="CB308" s="20"/>
      <c r="CC308" s="27"/>
      <c r="CD308" s="20"/>
      <c r="CE308" s="20"/>
      <c r="CF308" s="28"/>
      <c r="CG308" s="28"/>
      <c r="CH308" s="28"/>
      <c r="CI308" s="28"/>
      <c r="CJ308" s="28"/>
      <c r="CK308" s="28"/>
      <c r="CL308" s="28"/>
      <c r="CM308" s="28"/>
      <c r="CN308" s="28"/>
      <c r="CO308" s="28"/>
      <c r="CP308" s="28"/>
      <c r="CQ308" s="28"/>
      <c r="CR308" s="28"/>
      <c r="CS308" s="28"/>
      <c r="CT308" s="28"/>
      <c r="CU308" s="28"/>
      <c r="CV308" s="28"/>
      <c r="CW308" s="28"/>
      <c r="CX308" s="20"/>
      <c r="CY308" s="519" t="s">
        <v>6789</v>
      </c>
      <c r="CZ308" s="520" t="s">
        <v>6790</v>
      </c>
      <c r="DA308" s="595" t="str">
        <f t="shared" si="15"/>
        <v>25992 - FABRICAÇÃO DE OUTROS PRODUTOS METÁLICOS DIVERSOS, N.E.</v>
      </c>
      <c r="EN308" s="571">
        <v>10227</v>
      </c>
      <c r="EO308" s="560" t="s">
        <v>6791</v>
      </c>
      <c r="EP308" s="560" t="s">
        <v>350</v>
      </c>
      <c r="EQ308" s="580">
        <v>268</v>
      </c>
      <c r="ER308" s="560" t="s">
        <v>4659</v>
      </c>
      <c r="ES308" s="567" t="s">
        <v>6792</v>
      </c>
    </row>
    <row r="309" spans="11:149">
      <c r="K309" s="236" t="s">
        <v>6793</v>
      </c>
      <c r="P309" s="488">
        <f t="shared" si="16"/>
        <v>46244</v>
      </c>
      <c r="Q309" s="481">
        <f t="shared" si="14"/>
        <v>33</v>
      </c>
      <c r="R309" s="489">
        <v>44087</v>
      </c>
      <c r="S309" s="501"/>
      <c r="T309" s="497"/>
      <c r="U309" s="498"/>
      <c r="V309" s="43">
        <v>104</v>
      </c>
      <c r="W309" s="34" t="s">
        <v>1225</v>
      </c>
      <c r="X309" s="44">
        <v>31400</v>
      </c>
      <c r="Y309" s="34" t="s">
        <v>693</v>
      </c>
      <c r="Z309" s="43" t="s">
        <v>318</v>
      </c>
      <c r="AA309" s="34" t="s">
        <v>414</v>
      </c>
      <c r="AB309" s="34" t="s">
        <v>270</v>
      </c>
      <c r="AC309" s="34" t="s">
        <v>1561</v>
      </c>
      <c r="AD309" s="44" t="s">
        <v>320</v>
      </c>
      <c r="AE309" s="44" t="s">
        <v>6045</v>
      </c>
      <c r="AF309" s="43">
        <v>104</v>
      </c>
      <c r="AG309" s="34" t="s">
        <v>1225</v>
      </c>
      <c r="AH309" s="34" t="s">
        <v>1224</v>
      </c>
      <c r="AI309" s="43" t="s">
        <v>939</v>
      </c>
      <c r="AJ309" s="44" t="s">
        <v>1226</v>
      </c>
      <c r="AK309" s="261">
        <v>4810250</v>
      </c>
      <c r="AL309" s="44" t="s">
        <v>408</v>
      </c>
      <c r="AM309" s="44" t="s">
        <v>1230</v>
      </c>
      <c r="AN309" s="262">
        <v>253469800</v>
      </c>
      <c r="AO309" s="34"/>
      <c r="AP309" s="34"/>
      <c r="AQ309" s="34"/>
      <c r="AR309" s="34"/>
      <c r="AS309" s="34"/>
      <c r="AT309" s="44" t="s">
        <v>326</v>
      </c>
      <c r="AU309" s="44"/>
      <c r="AV309" s="477" t="str">
        <f t="array" ref="AV309">_xlfn.IFS(
LEFT(Tabelas!$AI309,1)="N","DN",
LEFT(Tabelas!$AI309,1)="C","DC",
LEFT(Tabelas!$AI309,1)="L","DL",
LEFT(Tabelas!$AI309,1)="A","DA",
LEFT(Tabelas!$AI309,1)="G","DG")</f>
        <v>DN</v>
      </c>
      <c r="AW309" s="34"/>
      <c r="AX309" s="34"/>
      <c r="AY309" s="34"/>
      <c r="AZ309" s="34"/>
      <c r="BA309" s="34"/>
      <c r="BB309" s="34"/>
      <c r="BC309" s="34"/>
      <c r="BD309" s="44">
        <v>31400</v>
      </c>
      <c r="BE309" s="34" t="s">
        <v>693</v>
      </c>
      <c r="BF309" s="43" t="s">
        <v>318</v>
      </c>
      <c r="BG309" s="34" t="s">
        <v>414</v>
      </c>
      <c r="BH309" s="34" t="s">
        <v>270</v>
      </c>
      <c r="BI309" s="34" t="s">
        <v>1561</v>
      </c>
      <c r="BJ309" s="44" t="s">
        <v>320</v>
      </c>
      <c r="BK309" s="44" t="s">
        <v>6045</v>
      </c>
      <c r="BL309" s="34"/>
      <c r="BM309" s="34"/>
      <c r="BN309" s="34"/>
      <c r="BO309" s="20"/>
      <c r="BP309" s="20"/>
      <c r="BQ309" s="20"/>
      <c r="BR309" s="20"/>
      <c r="BS309" s="27"/>
      <c r="BT309" s="20"/>
      <c r="BU309" s="20"/>
      <c r="BV309" s="20"/>
      <c r="BW309" s="20"/>
      <c r="BX309" s="20"/>
      <c r="BY309" s="20"/>
      <c r="BZ309" s="20"/>
      <c r="CA309" s="20"/>
      <c r="CB309" s="20"/>
      <c r="CC309" s="27"/>
      <c r="CD309" s="20"/>
      <c r="CE309" s="20"/>
      <c r="CF309" s="28"/>
      <c r="CG309" s="28"/>
      <c r="CH309" s="28"/>
      <c r="CI309" s="28"/>
      <c r="CJ309" s="28"/>
      <c r="CK309" s="28"/>
      <c r="CL309" s="28"/>
      <c r="CM309" s="28"/>
      <c r="CN309" s="28"/>
      <c r="CO309" s="28"/>
      <c r="CP309" s="28"/>
      <c r="CQ309" s="28"/>
      <c r="CR309" s="28"/>
      <c r="CS309" s="28"/>
      <c r="CT309" s="28"/>
      <c r="CU309" s="28"/>
      <c r="CV309" s="28"/>
      <c r="CW309" s="28"/>
      <c r="CX309" s="20"/>
      <c r="CY309" s="519" t="s">
        <v>6794</v>
      </c>
      <c r="CZ309" s="520" t="s">
        <v>6795</v>
      </c>
      <c r="DA309" s="595" t="str">
        <f t="shared" si="15"/>
        <v>26110 - FABRICAÇÃO DE COMPONENTES ELETRÓNICOS.</v>
      </c>
      <c r="EN309" s="572">
        <v>10235</v>
      </c>
      <c r="EO309" s="561" t="s">
        <v>6796</v>
      </c>
      <c r="EP309" s="561" t="s">
        <v>289</v>
      </c>
      <c r="EQ309" s="576">
        <v>383</v>
      </c>
      <c r="ER309" s="561" t="s">
        <v>2597</v>
      </c>
      <c r="ES309" s="568" t="s">
        <v>6797</v>
      </c>
    </row>
    <row r="310" spans="11:149">
      <c r="K310" s="236" t="s">
        <v>6798</v>
      </c>
      <c r="P310" s="488">
        <f t="shared" si="16"/>
        <v>46251</v>
      </c>
      <c r="Q310" s="481">
        <f t="shared" ref="Q310:Q373" si="17">WEEKNUM(P310,21)</f>
        <v>34</v>
      </c>
      <c r="R310" s="489">
        <v>44088</v>
      </c>
      <c r="S310" s="501"/>
      <c r="T310" s="497"/>
      <c r="U310" s="498"/>
      <c r="V310" s="43">
        <v>104</v>
      </c>
      <c r="W310" s="34" t="s">
        <v>1225</v>
      </c>
      <c r="X310" s="44">
        <v>31406</v>
      </c>
      <c r="Y310" s="34" t="s">
        <v>1561</v>
      </c>
      <c r="Z310" s="43" t="s">
        <v>318</v>
      </c>
      <c r="AA310" s="34" t="s">
        <v>414</v>
      </c>
      <c r="AB310" s="34" t="s">
        <v>270</v>
      </c>
      <c r="AC310" s="34" t="s">
        <v>1561</v>
      </c>
      <c r="AD310" s="44" t="s">
        <v>320</v>
      </c>
      <c r="AE310" s="44" t="s">
        <v>6045</v>
      </c>
      <c r="AF310" s="43">
        <v>104</v>
      </c>
      <c r="AG310" s="34" t="s">
        <v>1225</v>
      </c>
      <c r="AH310" s="34" t="s">
        <v>1224</v>
      </c>
      <c r="AI310" s="43" t="s">
        <v>939</v>
      </c>
      <c r="AJ310" s="44" t="s">
        <v>1226</v>
      </c>
      <c r="AK310" s="261">
        <v>4810250</v>
      </c>
      <c r="AL310" s="44" t="s">
        <v>408</v>
      </c>
      <c r="AM310" s="44" t="s">
        <v>1230</v>
      </c>
      <c r="AN310" s="262">
        <v>253469800</v>
      </c>
      <c r="AO310" s="34"/>
      <c r="AP310" s="34"/>
      <c r="AQ310" s="34"/>
      <c r="AR310" s="34"/>
      <c r="AS310" s="34"/>
      <c r="AT310" s="44" t="s">
        <v>326</v>
      </c>
      <c r="AU310" s="44"/>
      <c r="AV310" s="477" t="str">
        <f t="array" ref="AV310">_xlfn.IFS(
LEFT(Tabelas!$AI310,1)="N","DN",
LEFT(Tabelas!$AI310,1)="C","DC",
LEFT(Tabelas!$AI310,1)="L","DL",
LEFT(Tabelas!$AI310,1)="A","DA",
LEFT(Tabelas!$AI310,1)="G","DG")</f>
        <v>DN</v>
      </c>
      <c r="AW310" s="34"/>
      <c r="AX310" s="34"/>
      <c r="AY310" s="34"/>
      <c r="AZ310" s="34"/>
      <c r="BA310" s="34"/>
      <c r="BB310" s="34"/>
      <c r="BC310" s="34"/>
      <c r="BD310" s="44">
        <v>31406</v>
      </c>
      <c r="BE310" s="34" t="s">
        <v>1561</v>
      </c>
      <c r="BF310" s="43" t="s">
        <v>318</v>
      </c>
      <c r="BG310" s="34" t="s">
        <v>414</v>
      </c>
      <c r="BH310" s="34" t="s">
        <v>270</v>
      </c>
      <c r="BI310" s="34" t="s">
        <v>1561</v>
      </c>
      <c r="BJ310" s="44" t="s">
        <v>320</v>
      </c>
      <c r="BK310" s="44" t="s">
        <v>6045</v>
      </c>
      <c r="BL310" s="34"/>
      <c r="BM310" s="34"/>
      <c r="BN310" s="34"/>
      <c r="BO310" s="20"/>
      <c r="BP310" s="20"/>
      <c r="BQ310" s="20"/>
      <c r="BR310" s="20"/>
      <c r="BS310" s="27"/>
      <c r="BT310" s="20"/>
      <c r="BU310" s="20"/>
      <c r="BV310" s="20"/>
      <c r="BW310" s="20"/>
      <c r="BX310" s="20"/>
      <c r="BY310" s="20"/>
      <c r="BZ310" s="20"/>
      <c r="CA310" s="20"/>
      <c r="CB310" s="20"/>
      <c r="CC310" s="27"/>
      <c r="CD310" s="20"/>
      <c r="CE310" s="20"/>
      <c r="CF310" s="28"/>
      <c r="CG310" s="28"/>
      <c r="CH310" s="28"/>
      <c r="CI310" s="28"/>
      <c r="CJ310" s="28"/>
      <c r="CK310" s="28"/>
      <c r="CL310" s="28"/>
      <c r="CM310" s="28"/>
      <c r="CN310" s="28"/>
      <c r="CO310" s="28"/>
      <c r="CP310" s="28"/>
      <c r="CQ310" s="28"/>
      <c r="CR310" s="28"/>
      <c r="CS310" s="28"/>
      <c r="CT310" s="28"/>
      <c r="CU310" s="28"/>
      <c r="CV310" s="28"/>
      <c r="CW310" s="28"/>
      <c r="CX310" s="20"/>
      <c r="CY310" s="519" t="s">
        <v>6799</v>
      </c>
      <c r="CZ310" s="520" t="s">
        <v>6800</v>
      </c>
      <c r="DA310" s="595" t="str">
        <f t="shared" si="15"/>
        <v>26120 - FABRICAÇÃO DE PLACAS DE CIRCUITOS ELETRÓNICOS</v>
      </c>
      <c r="EN310" s="571">
        <v>10243</v>
      </c>
      <c r="EO310" s="560" t="s">
        <v>6801</v>
      </c>
      <c r="EP310" s="560" t="s">
        <v>947</v>
      </c>
      <c r="EQ310" s="580">
        <v>485</v>
      </c>
      <c r="ER310" s="560" t="s">
        <v>3526</v>
      </c>
      <c r="ES310" s="567" t="s">
        <v>6802</v>
      </c>
    </row>
    <row r="311" spans="11:149">
      <c r="K311" s="236" t="s">
        <v>6803</v>
      </c>
      <c r="P311" s="488">
        <f t="shared" si="16"/>
        <v>46258</v>
      </c>
      <c r="Q311" s="481">
        <f t="shared" si="17"/>
        <v>35</v>
      </c>
      <c r="R311" s="489">
        <v>44089</v>
      </c>
      <c r="S311" s="501"/>
      <c r="T311" s="497"/>
      <c r="U311" s="498"/>
      <c r="V311" s="43">
        <v>105</v>
      </c>
      <c r="W311" s="34" t="s">
        <v>1498</v>
      </c>
      <c r="X311" s="44">
        <v>31204</v>
      </c>
      <c r="Y311" s="34" t="s">
        <v>1006</v>
      </c>
      <c r="Z311" s="43" t="s">
        <v>318</v>
      </c>
      <c r="AA311" s="34" t="s">
        <v>412</v>
      </c>
      <c r="AB311" s="34" t="s">
        <v>270</v>
      </c>
      <c r="AC311" s="34" t="s">
        <v>1006</v>
      </c>
      <c r="AD311" s="44" t="s">
        <v>320</v>
      </c>
      <c r="AE311" s="44" t="s">
        <v>6045</v>
      </c>
      <c r="AF311" s="43">
        <v>105</v>
      </c>
      <c r="AG311" s="34" t="s">
        <v>1498</v>
      </c>
      <c r="AH311" s="34" t="s">
        <v>1497</v>
      </c>
      <c r="AI311" s="43" t="s">
        <v>1499</v>
      </c>
      <c r="AJ311" s="44" t="s">
        <v>1500</v>
      </c>
      <c r="AK311" s="261">
        <v>4760286</v>
      </c>
      <c r="AL311" s="44" t="s">
        <v>412</v>
      </c>
      <c r="AM311" s="44" t="s">
        <v>1504</v>
      </c>
      <c r="AN311" s="262">
        <v>252219640</v>
      </c>
      <c r="AO311" s="34"/>
      <c r="AP311" s="34"/>
      <c r="AQ311" s="34"/>
      <c r="AR311" s="34"/>
      <c r="AS311" s="34"/>
      <c r="AT311" s="44" t="s">
        <v>326</v>
      </c>
      <c r="AU311" s="44"/>
      <c r="AV311" s="477" t="str">
        <f t="array" ref="AV311">_xlfn.IFS(
LEFT(Tabelas!$AI311,1)="N","DN",
LEFT(Tabelas!$AI311,1)="C","DC",
LEFT(Tabelas!$AI311,1)="L","DL",
LEFT(Tabelas!$AI311,1)="A","DA",
LEFT(Tabelas!$AI311,1)="G","DG")</f>
        <v>DN</v>
      </c>
      <c r="AW311" s="34"/>
      <c r="AX311" s="34"/>
      <c r="AY311" s="34"/>
      <c r="AZ311" s="34"/>
      <c r="BA311" s="34"/>
      <c r="BB311" s="34"/>
      <c r="BC311" s="34"/>
      <c r="BD311" s="44">
        <v>31204</v>
      </c>
      <c r="BE311" s="34" t="s">
        <v>1006</v>
      </c>
      <c r="BF311" s="43" t="s">
        <v>318</v>
      </c>
      <c r="BG311" s="34" t="s">
        <v>412</v>
      </c>
      <c r="BH311" s="34" t="s">
        <v>270</v>
      </c>
      <c r="BI311" s="34" t="s">
        <v>1006</v>
      </c>
      <c r="BJ311" s="44" t="s">
        <v>320</v>
      </c>
      <c r="BK311" s="44" t="s">
        <v>6045</v>
      </c>
      <c r="BL311" s="34"/>
      <c r="BM311" s="34"/>
      <c r="BN311" s="34"/>
      <c r="BO311" s="20"/>
      <c r="BP311" s="20"/>
      <c r="BQ311" s="20"/>
      <c r="BR311" s="20"/>
      <c r="BS311" s="27"/>
      <c r="BT311" s="20"/>
      <c r="BU311" s="20"/>
      <c r="BV311" s="20"/>
      <c r="BW311" s="20"/>
      <c r="BX311" s="20"/>
      <c r="BY311" s="20"/>
      <c r="BZ311" s="20"/>
      <c r="CA311" s="20"/>
      <c r="CB311" s="20"/>
      <c r="CC311" s="27"/>
      <c r="CD311" s="20"/>
      <c r="CE311" s="20"/>
      <c r="CF311" s="28"/>
      <c r="CG311" s="28"/>
      <c r="CH311" s="28"/>
      <c r="CI311" s="28"/>
      <c r="CJ311" s="28"/>
      <c r="CK311" s="28"/>
      <c r="CL311" s="28"/>
      <c r="CM311" s="28"/>
      <c r="CN311" s="28"/>
      <c r="CO311" s="28"/>
      <c r="CP311" s="28"/>
      <c r="CQ311" s="28"/>
      <c r="CR311" s="28"/>
      <c r="CS311" s="28"/>
      <c r="CT311" s="28"/>
      <c r="CU311" s="28"/>
      <c r="CV311" s="28"/>
      <c r="CW311" s="28"/>
      <c r="CX311" s="20"/>
      <c r="CY311" s="519" t="s">
        <v>6804</v>
      </c>
      <c r="CZ311" s="520" t="s">
        <v>6805</v>
      </c>
      <c r="DA311" s="595" t="str">
        <f t="shared" si="15"/>
        <v>26200 - FABRICAÇÃO DE COMPUTADORES E DE EQUIPAMENTO PERIFÉRICO</v>
      </c>
      <c r="EN311" s="572">
        <v>10251</v>
      </c>
      <c r="EO311" s="561" t="s">
        <v>6806</v>
      </c>
      <c r="EP311" s="561" t="s">
        <v>947</v>
      </c>
      <c r="EQ311" s="576">
        <v>485</v>
      </c>
      <c r="ER311" s="561" t="s">
        <v>3526</v>
      </c>
      <c r="ES311" s="568" t="s">
        <v>6807</v>
      </c>
    </row>
    <row r="312" spans="11:149">
      <c r="K312" s="236" t="s">
        <v>6808</v>
      </c>
      <c r="P312" s="488">
        <f t="shared" si="16"/>
        <v>46265</v>
      </c>
      <c r="Q312" s="481">
        <f t="shared" si="17"/>
        <v>36</v>
      </c>
      <c r="R312" s="489">
        <v>44090</v>
      </c>
      <c r="S312" s="501"/>
      <c r="T312" s="497"/>
      <c r="U312" s="498"/>
      <c r="V312" s="43">
        <v>105</v>
      </c>
      <c r="W312" s="34" t="s">
        <v>1498</v>
      </c>
      <c r="X312" s="44">
        <v>31206</v>
      </c>
      <c r="Y312" s="34" t="s">
        <v>1283</v>
      </c>
      <c r="Z312" s="43" t="s">
        <v>318</v>
      </c>
      <c r="AA312" s="34" t="s">
        <v>412</v>
      </c>
      <c r="AB312" s="34" t="s">
        <v>270</v>
      </c>
      <c r="AC312" s="34" t="s">
        <v>1283</v>
      </c>
      <c r="AD312" s="44" t="s">
        <v>320</v>
      </c>
      <c r="AE312" s="44" t="s">
        <v>6045</v>
      </c>
      <c r="AF312" s="43">
        <v>105</v>
      </c>
      <c r="AG312" s="34" t="s">
        <v>1498</v>
      </c>
      <c r="AH312" s="34" t="s">
        <v>1497</v>
      </c>
      <c r="AI312" s="43" t="s">
        <v>1499</v>
      </c>
      <c r="AJ312" s="44" t="s">
        <v>1500</v>
      </c>
      <c r="AK312" s="261">
        <v>4760286</v>
      </c>
      <c r="AL312" s="44" t="s">
        <v>412</v>
      </c>
      <c r="AM312" s="44" t="s">
        <v>1504</v>
      </c>
      <c r="AN312" s="262">
        <v>252219640</v>
      </c>
      <c r="AO312" s="34"/>
      <c r="AP312" s="34"/>
      <c r="AQ312" s="34"/>
      <c r="AR312" s="34"/>
      <c r="AS312" s="34"/>
      <c r="AT312" s="44" t="s">
        <v>326</v>
      </c>
      <c r="AU312" s="44"/>
      <c r="AV312" s="477" t="str">
        <f t="array" ref="AV312">_xlfn.IFS(
LEFT(Tabelas!$AI312,1)="N","DN",
LEFT(Tabelas!$AI312,1)="C","DC",
LEFT(Tabelas!$AI312,1)="L","DL",
LEFT(Tabelas!$AI312,1)="A","DA",
LEFT(Tabelas!$AI312,1)="G","DG")</f>
        <v>DN</v>
      </c>
      <c r="AW312" s="34"/>
      <c r="AX312" s="34"/>
      <c r="AY312" s="34"/>
      <c r="AZ312" s="34"/>
      <c r="BA312" s="34"/>
      <c r="BB312" s="34"/>
      <c r="BC312" s="34"/>
      <c r="BD312" s="44">
        <v>31206</v>
      </c>
      <c r="BE312" s="34" t="s">
        <v>1283</v>
      </c>
      <c r="BF312" s="43" t="s">
        <v>318</v>
      </c>
      <c r="BG312" s="34" t="s">
        <v>412</v>
      </c>
      <c r="BH312" s="34" t="s">
        <v>270</v>
      </c>
      <c r="BI312" s="34" t="s">
        <v>1283</v>
      </c>
      <c r="BJ312" s="44" t="s">
        <v>320</v>
      </c>
      <c r="BK312" s="44" t="s">
        <v>6045</v>
      </c>
      <c r="BL312" s="34"/>
      <c r="BM312" s="34"/>
      <c r="BN312" s="34"/>
      <c r="BO312" s="20"/>
      <c r="BP312" s="20"/>
      <c r="BQ312" s="20"/>
      <c r="BR312" s="20"/>
      <c r="BS312" s="27"/>
      <c r="BT312" s="20"/>
      <c r="BU312" s="20"/>
      <c r="BV312" s="20"/>
      <c r="BW312" s="20"/>
      <c r="BX312" s="20"/>
      <c r="BY312" s="20"/>
      <c r="BZ312" s="20"/>
      <c r="CA312" s="20"/>
      <c r="CB312" s="20"/>
      <c r="CC312" s="27"/>
      <c r="CD312" s="20"/>
      <c r="CE312" s="20"/>
      <c r="CF312" s="28"/>
      <c r="CG312" s="28"/>
      <c r="CH312" s="28"/>
      <c r="CI312" s="28"/>
      <c r="CJ312" s="28"/>
      <c r="CK312" s="28"/>
      <c r="CL312" s="28"/>
      <c r="CM312" s="28"/>
      <c r="CN312" s="28"/>
      <c r="CO312" s="28"/>
      <c r="CP312" s="28"/>
      <c r="CQ312" s="28"/>
      <c r="CR312" s="28"/>
      <c r="CS312" s="28"/>
      <c r="CT312" s="28"/>
      <c r="CU312" s="28"/>
      <c r="CV312" s="28"/>
      <c r="CW312" s="28"/>
      <c r="CX312" s="20"/>
      <c r="CY312" s="519" t="s">
        <v>6809</v>
      </c>
      <c r="CZ312" s="520" t="s">
        <v>6810</v>
      </c>
      <c r="DA312" s="595" t="str">
        <f t="shared" si="15"/>
        <v>26300 - FABRICAÇÃO DE APARELHOS E DE EQUIPAMENTOS PARA COMUNICAÇÕES.</v>
      </c>
      <c r="EN312" s="571">
        <v>10278</v>
      </c>
      <c r="EO312" s="560" t="s">
        <v>6811</v>
      </c>
      <c r="EP312" s="560" t="s">
        <v>947</v>
      </c>
      <c r="EQ312" s="580">
        <v>453</v>
      </c>
      <c r="ER312" s="560" t="s">
        <v>3912</v>
      </c>
      <c r="ES312" s="567" t="s">
        <v>6812</v>
      </c>
    </row>
    <row r="313" spans="11:149">
      <c r="K313" s="236" t="s">
        <v>6813</v>
      </c>
      <c r="P313" s="488">
        <f t="shared" si="16"/>
        <v>46272</v>
      </c>
      <c r="Q313" s="481">
        <f t="shared" si="17"/>
        <v>37</v>
      </c>
      <c r="R313" s="489">
        <v>44091</v>
      </c>
      <c r="S313" s="501"/>
      <c r="T313" s="497"/>
      <c r="U313" s="498"/>
      <c r="V313" s="43">
        <v>105</v>
      </c>
      <c r="W313" s="34" t="s">
        <v>1498</v>
      </c>
      <c r="X313" s="44">
        <v>31210</v>
      </c>
      <c r="Y313" s="34" t="s">
        <v>1559</v>
      </c>
      <c r="Z313" s="43" t="s">
        <v>318</v>
      </c>
      <c r="AA313" s="34" t="s">
        <v>412</v>
      </c>
      <c r="AB313" s="34" t="s">
        <v>270</v>
      </c>
      <c r="AC313" s="34" t="s">
        <v>1559</v>
      </c>
      <c r="AD313" s="44" t="s">
        <v>320</v>
      </c>
      <c r="AE313" s="44" t="s">
        <v>6045</v>
      </c>
      <c r="AF313" s="43">
        <v>105</v>
      </c>
      <c r="AG313" s="34" t="s">
        <v>1498</v>
      </c>
      <c r="AH313" s="34" t="s">
        <v>1497</v>
      </c>
      <c r="AI313" s="43" t="s">
        <v>1499</v>
      </c>
      <c r="AJ313" s="44" t="s">
        <v>1500</v>
      </c>
      <c r="AK313" s="261">
        <v>4760286</v>
      </c>
      <c r="AL313" s="44" t="s">
        <v>412</v>
      </c>
      <c r="AM313" s="44" t="s">
        <v>1504</v>
      </c>
      <c r="AN313" s="262">
        <v>252219640</v>
      </c>
      <c r="AO313" s="34"/>
      <c r="AP313" s="34"/>
      <c r="AQ313" s="34"/>
      <c r="AR313" s="34"/>
      <c r="AS313" s="34"/>
      <c r="AT313" s="44" t="s">
        <v>326</v>
      </c>
      <c r="AU313" s="44"/>
      <c r="AV313" s="477" t="str">
        <f t="array" ref="AV313">_xlfn.IFS(
LEFT(Tabelas!$AI313,1)="N","DN",
LEFT(Tabelas!$AI313,1)="C","DC",
LEFT(Tabelas!$AI313,1)="L","DL",
LEFT(Tabelas!$AI313,1)="A","DA",
LEFT(Tabelas!$AI313,1)="G","DG")</f>
        <v>DN</v>
      </c>
      <c r="AW313" s="34"/>
      <c r="AX313" s="34"/>
      <c r="AY313" s="34"/>
      <c r="AZ313" s="34"/>
      <c r="BA313" s="34"/>
      <c r="BB313" s="34"/>
      <c r="BC313" s="34"/>
      <c r="BD313" s="44">
        <v>31210</v>
      </c>
      <c r="BE313" s="34" t="s">
        <v>1559</v>
      </c>
      <c r="BF313" s="43" t="s">
        <v>318</v>
      </c>
      <c r="BG313" s="34" t="s">
        <v>412</v>
      </c>
      <c r="BH313" s="34" t="s">
        <v>270</v>
      </c>
      <c r="BI313" s="34" t="s">
        <v>1559</v>
      </c>
      <c r="BJ313" s="44" t="s">
        <v>320</v>
      </c>
      <c r="BK313" s="44" t="s">
        <v>6045</v>
      </c>
      <c r="BL313" s="34"/>
      <c r="BM313" s="34"/>
      <c r="BN313" s="34"/>
      <c r="BO313" s="20"/>
      <c r="BP313" s="20"/>
      <c r="BQ313" s="20"/>
      <c r="BR313" s="20"/>
      <c r="BS313" s="27"/>
      <c r="BT313" s="20"/>
      <c r="BU313" s="20"/>
      <c r="BV313" s="20"/>
      <c r="BW313" s="20"/>
      <c r="BX313" s="20"/>
      <c r="BY313" s="20"/>
      <c r="BZ313" s="20"/>
      <c r="CA313" s="20"/>
      <c r="CB313" s="20"/>
      <c r="CC313" s="27"/>
      <c r="CD313" s="20"/>
      <c r="CE313" s="20"/>
      <c r="CF313" s="28"/>
      <c r="CG313" s="28"/>
      <c r="CH313" s="28"/>
      <c r="CI313" s="28"/>
      <c r="CJ313" s="28"/>
      <c r="CK313" s="28"/>
      <c r="CL313" s="28"/>
      <c r="CM313" s="28"/>
      <c r="CN313" s="28"/>
      <c r="CO313" s="28"/>
      <c r="CP313" s="28"/>
      <c r="CQ313" s="28"/>
      <c r="CR313" s="28"/>
      <c r="CS313" s="28"/>
      <c r="CT313" s="28"/>
      <c r="CU313" s="28"/>
      <c r="CV313" s="28"/>
      <c r="CW313" s="28"/>
      <c r="CX313" s="20"/>
      <c r="CY313" s="519" t="s">
        <v>6814</v>
      </c>
      <c r="CZ313" s="520" t="s">
        <v>6815</v>
      </c>
      <c r="DA313" s="595" t="str">
        <f t="shared" si="15"/>
        <v>26400 - FABRICAÇÃO DE PRODUTOS ELETRÓNICOS DE CONSUMO</v>
      </c>
      <c r="EN313" s="572">
        <v>10316</v>
      </c>
      <c r="EO313" s="561" t="s">
        <v>6816</v>
      </c>
      <c r="EP313" s="561" t="s">
        <v>350</v>
      </c>
      <c r="EQ313" s="576">
        <v>200</v>
      </c>
      <c r="ER313" s="561" t="s">
        <v>5084</v>
      </c>
      <c r="ES313" s="568" t="s">
        <v>6817</v>
      </c>
    </row>
    <row r="314" spans="11:149">
      <c r="K314" s="236" t="s">
        <v>6818</v>
      </c>
      <c r="P314" s="488">
        <f t="shared" si="16"/>
        <v>46279</v>
      </c>
      <c r="Q314" s="481">
        <f t="shared" si="17"/>
        <v>38</v>
      </c>
      <c r="R314" s="489">
        <v>44092</v>
      </c>
      <c r="S314" s="501"/>
      <c r="T314" s="497"/>
      <c r="U314" s="498"/>
      <c r="V314" s="43">
        <v>105</v>
      </c>
      <c r="W314" s="34" t="s">
        <v>1498</v>
      </c>
      <c r="X314" s="44">
        <v>31212</v>
      </c>
      <c r="Y314" s="34" t="s">
        <v>1831</v>
      </c>
      <c r="Z314" s="43" t="s">
        <v>318</v>
      </c>
      <c r="AA314" s="34" t="s">
        <v>412</v>
      </c>
      <c r="AB314" s="34" t="s">
        <v>270</v>
      </c>
      <c r="AC314" s="34" t="s">
        <v>1831</v>
      </c>
      <c r="AD314" s="44" t="s">
        <v>320</v>
      </c>
      <c r="AE314" s="44" t="s">
        <v>6045</v>
      </c>
      <c r="AF314" s="43">
        <v>105</v>
      </c>
      <c r="AG314" s="34" t="s">
        <v>1498</v>
      </c>
      <c r="AH314" s="34" t="s">
        <v>1497</v>
      </c>
      <c r="AI314" s="43" t="s">
        <v>1499</v>
      </c>
      <c r="AJ314" s="44" t="s">
        <v>1500</v>
      </c>
      <c r="AK314" s="261">
        <v>4760286</v>
      </c>
      <c r="AL314" s="44" t="s">
        <v>412</v>
      </c>
      <c r="AM314" s="44" t="s">
        <v>1504</v>
      </c>
      <c r="AN314" s="262">
        <v>252219640</v>
      </c>
      <c r="AO314" s="34"/>
      <c r="AP314" s="34"/>
      <c r="AQ314" s="34"/>
      <c r="AR314" s="34"/>
      <c r="AS314" s="34"/>
      <c r="AT314" s="44" t="s">
        <v>326</v>
      </c>
      <c r="AU314" s="44"/>
      <c r="AV314" s="477" t="str">
        <f t="array" ref="AV314">_xlfn.IFS(
LEFT(Tabelas!$AI314,1)="N","DN",
LEFT(Tabelas!$AI314,1)="C","DC",
LEFT(Tabelas!$AI314,1)="L","DL",
LEFT(Tabelas!$AI314,1)="A","DA",
LEFT(Tabelas!$AI314,1)="G","DG")</f>
        <v>DN</v>
      </c>
      <c r="AW314" s="34"/>
      <c r="AX314" s="34"/>
      <c r="AY314" s="34"/>
      <c r="AZ314" s="34"/>
      <c r="BA314" s="34"/>
      <c r="BB314" s="34"/>
      <c r="BC314" s="34"/>
      <c r="BD314" s="44">
        <v>31212</v>
      </c>
      <c r="BE314" s="34" t="s">
        <v>1831</v>
      </c>
      <c r="BF314" s="43" t="s">
        <v>318</v>
      </c>
      <c r="BG314" s="34" t="s">
        <v>412</v>
      </c>
      <c r="BH314" s="34" t="s">
        <v>270</v>
      </c>
      <c r="BI314" s="34" t="s">
        <v>1831</v>
      </c>
      <c r="BJ314" s="44" t="s">
        <v>320</v>
      </c>
      <c r="BK314" s="44" t="s">
        <v>6045</v>
      </c>
      <c r="BL314" s="34"/>
      <c r="BM314" s="34"/>
      <c r="BN314" s="34"/>
      <c r="BO314" s="20"/>
      <c r="BP314" s="20"/>
      <c r="BQ314" s="20"/>
      <c r="BR314" s="20"/>
      <c r="BS314" s="27"/>
      <c r="BT314" s="20"/>
      <c r="BU314" s="20"/>
      <c r="BV314" s="20"/>
      <c r="BW314" s="20"/>
      <c r="BX314" s="20"/>
      <c r="BY314" s="20"/>
      <c r="BZ314" s="20"/>
      <c r="CA314" s="20"/>
      <c r="CB314" s="20"/>
      <c r="CC314" s="27"/>
      <c r="CD314" s="20"/>
      <c r="CE314" s="20"/>
      <c r="CF314" s="28"/>
      <c r="CG314" s="28"/>
      <c r="CH314" s="28"/>
      <c r="CI314" s="28"/>
      <c r="CJ314" s="28"/>
      <c r="CK314" s="28"/>
      <c r="CL314" s="28"/>
      <c r="CM314" s="28"/>
      <c r="CN314" s="28"/>
      <c r="CO314" s="28"/>
      <c r="CP314" s="28"/>
      <c r="CQ314" s="28"/>
      <c r="CR314" s="28"/>
      <c r="CS314" s="28"/>
      <c r="CT314" s="28"/>
      <c r="CU314" s="28"/>
      <c r="CV314" s="28"/>
      <c r="CW314" s="28"/>
      <c r="CX314" s="20"/>
      <c r="CY314" s="519" t="s">
        <v>6819</v>
      </c>
      <c r="CZ314" s="520" t="s">
        <v>6820</v>
      </c>
      <c r="DA314" s="595" t="str">
        <f t="shared" si="15"/>
        <v>26511 - FABRICAÇÃO DE CONTADORES DE ELETRICIDADE, GÁS, ÁGUA E DE OUTROS LÍQUIDOS</v>
      </c>
      <c r="EN314" s="571">
        <v>10324</v>
      </c>
      <c r="EO314" s="560" t="s">
        <v>6821</v>
      </c>
      <c r="EP314" s="560" t="s">
        <v>350</v>
      </c>
      <c r="EQ314" s="580">
        <v>200</v>
      </c>
      <c r="ER314" s="560" t="s">
        <v>5084</v>
      </c>
      <c r="ES314" s="567" t="s">
        <v>6822</v>
      </c>
    </row>
    <row r="315" spans="11:149">
      <c r="K315" s="236" t="s">
        <v>6823</v>
      </c>
      <c r="P315" s="488">
        <f t="shared" si="16"/>
        <v>46286</v>
      </c>
      <c r="Q315" s="481">
        <f t="shared" si="17"/>
        <v>39</v>
      </c>
      <c r="R315" s="489">
        <v>44093</v>
      </c>
      <c r="S315" s="501"/>
      <c r="T315" s="497"/>
      <c r="U315" s="498"/>
      <c r="V315" s="43">
        <v>105</v>
      </c>
      <c r="W315" s="34" t="s">
        <v>1498</v>
      </c>
      <c r="X315" s="44">
        <v>31213</v>
      </c>
      <c r="Y315" s="34" t="s">
        <v>2069</v>
      </c>
      <c r="Z315" s="43" t="s">
        <v>318</v>
      </c>
      <c r="AA315" s="34" t="s">
        <v>412</v>
      </c>
      <c r="AB315" s="34" t="s">
        <v>270</v>
      </c>
      <c r="AC315" s="34" t="s">
        <v>2069</v>
      </c>
      <c r="AD315" s="44" t="s">
        <v>320</v>
      </c>
      <c r="AE315" s="44" t="s">
        <v>6045</v>
      </c>
      <c r="AF315" s="43">
        <v>105</v>
      </c>
      <c r="AG315" s="34" t="s">
        <v>1498</v>
      </c>
      <c r="AH315" s="34" t="s">
        <v>1497</v>
      </c>
      <c r="AI315" s="43" t="s">
        <v>1499</v>
      </c>
      <c r="AJ315" s="44" t="s">
        <v>1500</v>
      </c>
      <c r="AK315" s="261">
        <v>4760286</v>
      </c>
      <c r="AL315" s="44" t="s">
        <v>412</v>
      </c>
      <c r="AM315" s="44" t="s">
        <v>1504</v>
      </c>
      <c r="AN315" s="262">
        <v>252219640</v>
      </c>
      <c r="AO315" s="34"/>
      <c r="AP315" s="34"/>
      <c r="AQ315" s="34"/>
      <c r="AR315" s="34"/>
      <c r="AS315" s="34"/>
      <c r="AT315" s="44" t="s">
        <v>326</v>
      </c>
      <c r="AU315" s="44"/>
      <c r="AV315" s="477" t="str">
        <f t="array" ref="AV315">_xlfn.IFS(
LEFT(Tabelas!$AI315,1)="N","DN",
LEFT(Tabelas!$AI315,1)="C","DC",
LEFT(Tabelas!$AI315,1)="L","DL",
LEFT(Tabelas!$AI315,1)="A","DA",
LEFT(Tabelas!$AI315,1)="G","DG")</f>
        <v>DN</v>
      </c>
      <c r="AW315" s="34"/>
      <c r="AX315" s="34"/>
      <c r="AY315" s="34"/>
      <c r="AZ315" s="34"/>
      <c r="BA315" s="34"/>
      <c r="BB315" s="34"/>
      <c r="BC315" s="34"/>
      <c r="BD315" s="44">
        <v>31213</v>
      </c>
      <c r="BE315" s="34" t="s">
        <v>2069</v>
      </c>
      <c r="BF315" s="43" t="s">
        <v>318</v>
      </c>
      <c r="BG315" s="34" t="s">
        <v>412</v>
      </c>
      <c r="BH315" s="34" t="s">
        <v>270</v>
      </c>
      <c r="BI315" s="34" t="s">
        <v>2069</v>
      </c>
      <c r="BJ315" s="44" t="s">
        <v>320</v>
      </c>
      <c r="BK315" s="44" t="s">
        <v>6045</v>
      </c>
      <c r="BL315" s="34"/>
      <c r="BM315" s="34"/>
      <c r="BN315" s="34"/>
      <c r="BO315" s="20"/>
      <c r="BP315" s="20"/>
      <c r="BQ315" s="20"/>
      <c r="BR315" s="20"/>
      <c r="BS315" s="27"/>
      <c r="BT315" s="20"/>
      <c r="BU315" s="20"/>
      <c r="BV315" s="20"/>
      <c r="BW315" s="20"/>
      <c r="BX315" s="20"/>
      <c r="BY315" s="20"/>
      <c r="BZ315" s="20"/>
      <c r="CA315" s="20"/>
      <c r="CB315" s="20"/>
      <c r="CC315" s="27"/>
      <c r="CD315" s="20"/>
      <c r="CE315" s="20"/>
      <c r="CF315" s="28"/>
      <c r="CG315" s="28"/>
      <c r="CH315" s="28"/>
      <c r="CI315" s="28"/>
      <c r="CJ315" s="28"/>
      <c r="CK315" s="28"/>
      <c r="CL315" s="28"/>
      <c r="CM315" s="28"/>
      <c r="CN315" s="28"/>
      <c r="CO315" s="28"/>
      <c r="CP315" s="28"/>
      <c r="CQ315" s="28"/>
      <c r="CR315" s="28"/>
      <c r="CS315" s="28"/>
      <c r="CT315" s="28"/>
      <c r="CU315" s="28"/>
      <c r="CV315" s="28"/>
      <c r="CW315" s="28"/>
      <c r="CX315" s="20"/>
      <c r="CY315" s="519" t="s">
        <v>6824</v>
      </c>
      <c r="CZ315" s="520" t="s">
        <v>6825</v>
      </c>
      <c r="DA315" s="595" t="str">
        <f t="shared" si="15"/>
        <v>26512 - FABRICAÇÃO DE INSTRUMENTOS E APARELHOS DE MEDIDA, VERIFICAÇÃO, NAVEGAÇÃO E OUTROS FINS, N.E.</v>
      </c>
      <c r="EN315" s="572">
        <v>10332</v>
      </c>
      <c r="EO315" s="561" t="s">
        <v>6826</v>
      </c>
      <c r="EP315" s="561" t="s">
        <v>350</v>
      </c>
      <c r="EQ315" s="576">
        <v>200</v>
      </c>
      <c r="ER315" s="561" t="s">
        <v>5084</v>
      </c>
      <c r="ES315" s="568" t="s">
        <v>6827</v>
      </c>
    </row>
    <row r="316" spans="11:149">
      <c r="K316" s="236" t="s">
        <v>6828</v>
      </c>
      <c r="P316" s="488">
        <f t="shared" si="16"/>
        <v>46293</v>
      </c>
      <c r="Q316" s="481">
        <f t="shared" si="17"/>
        <v>40</v>
      </c>
      <c r="R316" s="489">
        <v>44094</v>
      </c>
      <c r="S316" s="501"/>
      <c r="T316" s="497"/>
      <c r="U316" s="498"/>
      <c r="V316" s="43">
        <v>105</v>
      </c>
      <c r="W316" s="34" t="s">
        <v>1498</v>
      </c>
      <c r="X316" s="44">
        <v>31215</v>
      </c>
      <c r="Y316" s="34" t="s">
        <v>2271</v>
      </c>
      <c r="Z316" s="43" t="s">
        <v>318</v>
      </c>
      <c r="AA316" s="34" t="s">
        <v>412</v>
      </c>
      <c r="AB316" s="34" t="s">
        <v>270</v>
      </c>
      <c r="AC316" s="34" t="s">
        <v>2271</v>
      </c>
      <c r="AD316" s="44" t="s">
        <v>320</v>
      </c>
      <c r="AE316" s="44" t="s">
        <v>6045</v>
      </c>
      <c r="AF316" s="43">
        <v>105</v>
      </c>
      <c r="AG316" s="34" t="s">
        <v>1498</v>
      </c>
      <c r="AH316" s="34" t="s">
        <v>1497</v>
      </c>
      <c r="AI316" s="43" t="s">
        <v>1499</v>
      </c>
      <c r="AJ316" s="44" t="s">
        <v>1500</v>
      </c>
      <c r="AK316" s="261">
        <v>4760286</v>
      </c>
      <c r="AL316" s="44" t="s">
        <v>412</v>
      </c>
      <c r="AM316" s="44" t="s">
        <v>1504</v>
      </c>
      <c r="AN316" s="262">
        <v>252219640</v>
      </c>
      <c r="AO316" s="34"/>
      <c r="AP316" s="34"/>
      <c r="AQ316" s="34"/>
      <c r="AR316" s="34"/>
      <c r="AS316" s="34"/>
      <c r="AT316" s="44" t="s">
        <v>326</v>
      </c>
      <c r="AU316" s="44"/>
      <c r="AV316" s="477" t="str">
        <f t="array" ref="AV316">_xlfn.IFS(
LEFT(Tabelas!$AI316,1)="N","DN",
LEFT(Tabelas!$AI316,1)="C","DC",
LEFT(Tabelas!$AI316,1)="L","DL",
LEFT(Tabelas!$AI316,1)="A","DA",
LEFT(Tabelas!$AI316,1)="G","DG")</f>
        <v>DN</v>
      </c>
      <c r="AW316" s="34"/>
      <c r="AX316" s="34"/>
      <c r="AY316" s="34"/>
      <c r="AZ316" s="34"/>
      <c r="BA316" s="34"/>
      <c r="BB316" s="34"/>
      <c r="BC316" s="34"/>
      <c r="BD316" s="44">
        <v>31215</v>
      </c>
      <c r="BE316" s="34" t="s">
        <v>2271</v>
      </c>
      <c r="BF316" s="43" t="s">
        <v>318</v>
      </c>
      <c r="BG316" s="34" t="s">
        <v>412</v>
      </c>
      <c r="BH316" s="34" t="s">
        <v>270</v>
      </c>
      <c r="BI316" s="34" t="s">
        <v>2271</v>
      </c>
      <c r="BJ316" s="44" t="s">
        <v>320</v>
      </c>
      <c r="BK316" s="44" t="s">
        <v>6045</v>
      </c>
      <c r="BL316" s="34"/>
      <c r="BM316" s="34"/>
      <c r="BN316" s="34"/>
      <c r="BO316" s="20"/>
      <c r="BP316" s="20"/>
      <c r="BQ316" s="20"/>
      <c r="BR316" s="20"/>
      <c r="BS316" s="27"/>
      <c r="BT316" s="20"/>
      <c r="BU316" s="20"/>
      <c r="BV316" s="20"/>
      <c r="BW316" s="20"/>
      <c r="BX316" s="20"/>
      <c r="BY316" s="20"/>
      <c r="BZ316" s="20"/>
      <c r="CA316" s="20"/>
      <c r="CB316" s="20"/>
      <c r="CC316" s="27"/>
      <c r="CD316" s="20"/>
      <c r="CE316" s="20"/>
      <c r="CF316" s="28"/>
      <c r="CG316" s="28"/>
      <c r="CH316" s="28"/>
      <c r="CI316" s="28"/>
      <c r="CJ316" s="28"/>
      <c r="CK316" s="28"/>
      <c r="CL316" s="28"/>
      <c r="CM316" s="28"/>
      <c r="CN316" s="28"/>
      <c r="CO316" s="28"/>
      <c r="CP316" s="28"/>
      <c r="CQ316" s="28"/>
      <c r="CR316" s="28"/>
      <c r="CS316" s="28"/>
      <c r="CT316" s="28"/>
      <c r="CU316" s="28"/>
      <c r="CV316" s="28"/>
      <c r="CW316" s="28"/>
      <c r="CX316" s="20"/>
      <c r="CY316" s="519" t="s">
        <v>6829</v>
      </c>
      <c r="CZ316" s="520" t="s">
        <v>6830</v>
      </c>
      <c r="DA316" s="595" t="str">
        <f t="shared" si="15"/>
        <v>26520 - FABRICAÇÃO DE RELÓGIOS E MATERIAL DE RELOJOARIA</v>
      </c>
      <c r="EN316" s="571">
        <v>10340</v>
      </c>
      <c r="EO316" s="560" t="s">
        <v>6831</v>
      </c>
      <c r="EP316" s="560" t="s">
        <v>350</v>
      </c>
      <c r="EQ316" s="580">
        <v>200</v>
      </c>
      <c r="ER316" s="560" t="s">
        <v>5084</v>
      </c>
      <c r="ES316" s="567" t="s">
        <v>6832</v>
      </c>
    </row>
    <row r="317" spans="11:149">
      <c r="K317" s="236" t="s">
        <v>6833</v>
      </c>
      <c r="P317" s="488">
        <f t="shared" si="16"/>
        <v>46300</v>
      </c>
      <c r="Q317" s="481">
        <f t="shared" si="17"/>
        <v>41</v>
      </c>
      <c r="R317" s="489">
        <v>44095</v>
      </c>
      <c r="S317" s="501"/>
      <c r="T317" s="497"/>
      <c r="U317" s="498"/>
      <c r="V317" s="43">
        <v>105</v>
      </c>
      <c r="W317" s="34" t="s">
        <v>1498</v>
      </c>
      <c r="X317" s="44">
        <v>31216</v>
      </c>
      <c r="Y317" s="34" t="s">
        <v>522</v>
      </c>
      <c r="Z317" s="43" t="s">
        <v>318</v>
      </c>
      <c r="AA317" s="34" t="s">
        <v>412</v>
      </c>
      <c r="AB317" s="34" t="s">
        <v>270</v>
      </c>
      <c r="AC317" s="34" t="s">
        <v>522</v>
      </c>
      <c r="AD317" s="44" t="s">
        <v>320</v>
      </c>
      <c r="AE317" s="44" t="s">
        <v>6045</v>
      </c>
      <c r="AF317" s="43">
        <v>105</v>
      </c>
      <c r="AG317" s="34" t="s">
        <v>1498</v>
      </c>
      <c r="AH317" s="34" t="s">
        <v>1497</v>
      </c>
      <c r="AI317" s="43" t="s">
        <v>1499</v>
      </c>
      <c r="AJ317" s="44" t="s">
        <v>1500</v>
      </c>
      <c r="AK317" s="261">
        <v>4760286</v>
      </c>
      <c r="AL317" s="44" t="s">
        <v>412</v>
      </c>
      <c r="AM317" s="44" t="s">
        <v>1504</v>
      </c>
      <c r="AN317" s="262">
        <v>252219640</v>
      </c>
      <c r="AO317" s="34"/>
      <c r="AP317" s="34"/>
      <c r="AQ317" s="34"/>
      <c r="AR317" s="34"/>
      <c r="AS317" s="34"/>
      <c r="AT317" s="44" t="s">
        <v>326</v>
      </c>
      <c r="AU317" s="44"/>
      <c r="AV317" s="477" t="str">
        <f t="array" ref="AV317">_xlfn.IFS(
LEFT(Tabelas!$AI317,1)="N","DN",
LEFT(Tabelas!$AI317,1)="C","DC",
LEFT(Tabelas!$AI317,1)="L","DL",
LEFT(Tabelas!$AI317,1)="A","DA",
LEFT(Tabelas!$AI317,1)="G","DG")</f>
        <v>DN</v>
      </c>
      <c r="AW317" s="34"/>
      <c r="AX317" s="34"/>
      <c r="AY317" s="34"/>
      <c r="AZ317" s="34"/>
      <c r="BA317" s="34"/>
      <c r="BB317" s="34"/>
      <c r="BC317" s="34"/>
      <c r="BD317" s="44">
        <v>31216</v>
      </c>
      <c r="BE317" s="34" t="s">
        <v>522</v>
      </c>
      <c r="BF317" s="43" t="s">
        <v>318</v>
      </c>
      <c r="BG317" s="34" t="s">
        <v>412</v>
      </c>
      <c r="BH317" s="34" t="s">
        <v>270</v>
      </c>
      <c r="BI317" s="34" t="s">
        <v>522</v>
      </c>
      <c r="BJ317" s="44" t="s">
        <v>320</v>
      </c>
      <c r="BK317" s="44" t="s">
        <v>6045</v>
      </c>
      <c r="BL317" s="34"/>
      <c r="BM317" s="34"/>
      <c r="BN317" s="34"/>
      <c r="BO317" s="20"/>
      <c r="BP317" s="20"/>
      <c r="BQ317" s="20"/>
      <c r="BR317" s="20"/>
      <c r="BS317" s="27"/>
      <c r="BT317" s="20"/>
      <c r="BU317" s="20"/>
      <c r="BV317" s="20"/>
      <c r="BW317" s="20"/>
      <c r="BX317" s="20"/>
      <c r="BY317" s="20"/>
      <c r="BZ317" s="20"/>
      <c r="CA317" s="20"/>
      <c r="CB317" s="20"/>
      <c r="CC317" s="27"/>
      <c r="CD317" s="20"/>
      <c r="CE317" s="20"/>
      <c r="CF317" s="28"/>
      <c r="CG317" s="28"/>
      <c r="CH317" s="28"/>
      <c r="CI317" s="28"/>
      <c r="CJ317" s="28"/>
      <c r="CK317" s="28"/>
      <c r="CL317" s="28"/>
      <c r="CM317" s="28"/>
      <c r="CN317" s="28"/>
      <c r="CO317" s="28"/>
      <c r="CP317" s="28"/>
      <c r="CQ317" s="28"/>
      <c r="CR317" s="28"/>
      <c r="CS317" s="28"/>
      <c r="CT317" s="28"/>
      <c r="CU317" s="28"/>
      <c r="CV317" s="28"/>
      <c r="CW317" s="28"/>
      <c r="CX317" s="20"/>
      <c r="CY317" s="519" t="s">
        <v>6834</v>
      </c>
      <c r="CZ317" s="520" t="s">
        <v>6835</v>
      </c>
      <c r="DA317" s="595" t="str">
        <f t="shared" si="15"/>
        <v>26600 - FABRICAÇÃO DE EQUIPAMENTOS DE IRRADIAÇÃO, ELETROMEDICINA E ELETROTERAPÊUTICO</v>
      </c>
      <c r="EN317" s="571">
        <v>10375</v>
      </c>
      <c r="EO317" s="560" t="s">
        <v>6836</v>
      </c>
      <c r="EP317" s="560" t="s">
        <v>350</v>
      </c>
      <c r="EQ317" s="580">
        <v>227</v>
      </c>
      <c r="ER317" s="560" t="s">
        <v>4584</v>
      </c>
      <c r="ES317" s="567" t="s">
        <v>6837</v>
      </c>
    </row>
    <row r="318" spans="11:149">
      <c r="K318" s="236" t="s">
        <v>6838</v>
      </c>
      <c r="P318" s="488">
        <f t="shared" si="16"/>
        <v>46307</v>
      </c>
      <c r="Q318" s="481">
        <f t="shared" si="17"/>
        <v>42</v>
      </c>
      <c r="R318" s="489">
        <v>44096</v>
      </c>
      <c r="S318" s="501"/>
      <c r="T318" s="497"/>
      <c r="U318" s="498"/>
      <c r="V318" s="43">
        <v>105</v>
      </c>
      <c r="W318" s="34" t="s">
        <v>1498</v>
      </c>
      <c r="X318" s="44">
        <v>31219</v>
      </c>
      <c r="Y318" s="34" t="s">
        <v>2616</v>
      </c>
      <c r="Z318" s="43" t="s">
        <v>318</v>
      </c>
      <c r="AA318" s="34" t="s">
        <v>412</v>
      </c>
      <c r="AB318" s="34" t="s">
        <v>270</v>
      </c>
      <c r="AC318" s="34" t="s">
        <v>2616</v>
      </c>
      <c r="AD318" s="44" t="s">
        <v>320</v>
      </c>
      <c r="AE318" s="44" t="s">
        <v>6045</v>
      </c>
      <c r="AF318" s="43">
        <v>105</v>
      </c>
      <c r="AG318" s="34" t="s">
        <v>1498</v>
      </c>
      <c r="AH318" s="34" t="s">
        <v>1497</v>
      </c>
      <c r="AI318" s="43" t="s">
        <v>1499</v>
      </c>
      <c r="AJ318" s="44" t="s">
        <v>1500</v>
      </c>
      <c r="AK318" s="261">
        <v>4760286</v>
      </c>
      <c r="AL318" s="44" t="s">
        <v>412</v>
      </c>
      <c r="AM318" s="44" t="s">
        <v>1504</v>
      </c>
      <c r="AN318" s="262">
        <v>252219640</v>
      </c>
      <c r="AO318" s="34"/>
      <c r="AP318" s="34"/>
      <c r="AQ318" s="34"/>
      <c r="AR318" s="34"/>
      <c r="AS318" s="34"/>
      <c r="AT318" s="44" t="s">
        <v>326</v>
      </c>
      <c r="AU318" s="44"/>
      <c r="AV318" s="477" t="str">
        <f t="array" ref="AV318">_xlfn.IFS(
LEFT(Tabelas!$AI318,1)="N","DN",
LEFT(Tabelas!$AI318,1)="C","DC",
LEFT(Tabelas!$AI318,1)="L","DL",
LEFT(Tabelas!$AI318,1)="A","DA",
LEFT(Tabelas!$AI318,1)="G","DG")</f>
        <v>DN</v>
      </c>
      <c r="AW318" s="34"/>
      <c r="AX318" s="34"/>
      <c r="AY318" s="34"/>
      <c r="AZ318" s="34"/>
      <c r="BA318" s="34"/>
      <c r="BB318" s="34"/>
      <c r="BC318" s="34"/>
      <c r="BD318" s="44">
        <v>31219</v>
      </c>
      <c r="BE318" s="34" t="s">
        <v>2616</v>
      </c>
      <c r="BF318" s="43" t="s">
        <v>318</v>
      </c>
      <c r="BG318" s="34" t="s">
        <v>412</v>
      </c>
      <c r="BH318" s="34" t="s">
        <v>270</v>
      </c>
      <c r="BI318" s="34" t="s">
        <v>2616</v>
      </c>
      <c r="BJ318" s="44" t="s">
        <v>320</v>
      </c>
      <c r="BK318" s="44" t="s">
        <v>6045</v>
      </c>
      <c r="BL318" s="34"/>
      <c r="BM318" s="34"/>
      <c r="BN318" s="34"/>
      <c r="BO318" s="20"/>
      <c r="BP318" s="20"/>
      <c r="BQ318" s="20"/>
      <c r="BR318" s="20"/>
      <c r="BS318" s="27"/>
      <c r="BT318" s="20"/>
      <c r="BU318" s="20"/>
      <c r="BV318" s="20"/>
      <c r="BW318" s="20"/>
      <c r="BX318" s="20"/>
      <c r="BY318" s="20"/>
      <c r="BZ318" s="20"/>
      <c r="CA318" s="20"/>
      <c r="CB318" s="20"/>
      <c r="CC318" s="27"/>
      <c r="CD318" s="20"/>
      <c r="CE318" s="20"/>
      <c r="CF318" s="28"/>
      <c r="CG318" s="28"/>
      <c r="CH318" s="28"/>
      <c r="CI318" s="28"/>
      <c r="CJ318" s="28"/>
      <c r="CK318" s="28"/>
      <c r="CL318" s="28"/>
      <c r="CM318" s="28"/>
      <c r="CN318" s="28"/>
      <c r="CO318" s="28"/>
      <c r="CP318" s="28"/>
      <c r="CQ318" s="28"/>
      <c r="CR318" s="28"/>
      <c r="CS318" s="28"/>
      <c r="CT318" s="28"/>
      <c r="CU318" s="28"/>
      <c r="CV318" s="28"/>
      <c r="CW318" s="28"/>
      <c r="CX318" s="20"/>
      <c r="CY318" s="519" t="s">
        <v>6839</v>
      </c>
      <c r="CZ318" s="520" t="s">
        <v>6840</v>
      </c>
      <c r="DA318" s="595" t="str">
        <f t="shared" si="15"/>
        <v>26701 - FABRICAÇÃO DE INSTRUMENTOS E EQUIPAMENTOS ÓTICOS NÃO OFTÁLMICOS E SUPORTES DE INFORMAÇÃO MAGNÉTICOS E ÓTICOS</v>
      </c>
      <c r="EN318" s="572">
        <v>10405</v>
      </c>
      <c r="EO318" s="561" t="s">
        <v>6841</v>
      </c>
      <c r="EP318" s="561" t="s">
        <v>350</v>
      </c>
      <c r="EQ318" s="576">
        <v>224</v>
      </c>
      <c r="ER318" s="561" t="s">
        <v>4524</v>
      </c>
      <c r="ES318" s="568" t="s">
        <v>6842</v>
      </c>
    </row>
    <row r="319" spans="11:149">
      <c r="K319" s="236" t="s">
        <v>6843</v>
      </c>
      <c r="P319" s="488">
        <f t="shared" si="16"/>
        <v>46314</v>
      </c>
      <c r="Q319" s="481">
        <f t="shared" si="17"/>
        <v>43</v>
      </c>
      <c r="R319" s="489">
        <v>44097</v>
      </c>
      <c r="S319" s="501"/>
      <c r="T319" s="497"/>
      <c r="U319" s="498"/>
      <c r="V319" s="43">
        <v>105</v>
      </c>
      <c r="W319" s="34" t="s">
        <v>1498</v>
      </c>
      <c r="X319" s="44">
        <v>31221</v>
      </c>
      <c r="Y319" s="34" t="s">
        <v>2761</v>
      </c>
      <c r="Z319" s="43" t="s">
        <v>318</v>
      </c>
      <c r="AA319" s="34" t="s">
        <v>412</v>
      </c>
      <c r="AB319" s="34" t="s">
        <v>270</v>
      </c>
      <c r="AC319" s="34" t="s">
        <v>2761</v>
      </c>
      <c r="AD319" s="44" t="s">
        <v>320</v>
      </c>
      <c r="AE319" s="44" t="s">
        <v>6045</v>
      </c>
      <c r="AF319" s="43">
        <v>105</v>
      </c>
      <c r="AG319" s="34" t="s">
        <v>1498</v>
      </c>
      <c r="AH319" s="34" t="s">
        <v>1497</v>
      </c>
      <c r="AI319" s="43" t="s">
        <v>1499</v>
      </c>
      <c r="AJ319" s="44" t="s">
        <v>1500</v>
      </c>
      <c r="AK319" s="261">
        <v>4760286</v>
      </c>
      <c r="AL319" s="44" t="s">
        <v>412</v>
      </c>
      <c r="AM319" s="44" t="s">
        <v>1504</v>
      </c>
      <c r="AN319" s="262">
        <v>252219640</v>
      </c>
      <c r="AO319" s="34"/>
      <c r="AP319" s="34"/>
      <c r="AQ319" s="34"/>
      <c r="AR319" s="34"/>
      <c r="AS319" s="34"/>
      <c r="AT319" s="44" t="s">
        <v>326</v>
      </c>
      <c r="AU319" s="44"/>
      <c r="AV319" s="477" t="str">
        <f t="array" ref="AV319">_xlfn.IFS(
LEFT(Tabelas!$AI319,1)="N","DN",
LEFT(Tabelas!$AI319,1)="C","DC",
LEFT(Tabelas!$AI319,1)="L","DL",
LEFT(Tabelas!$AI319,1)="A","DA",
LEFT(Tabelas!$AI319,1)="G","DG")</f>
        <v>DN</v>
      </c>
      <c r="AW319" s="34"/>
      <c r="AX319" s="34"/>
      <c r="AY319" s="34"/>
      <c r="AZ319" s="34"/>
      <c r="BA319" s="34"/>
      <c r="BB319" s="34"/>
      <c r="BC319" s="34"/>
      <c r="BD319" s="44">
        <v>31221</v>
      </c>
      <c r="BE319" s="34" t="s">
        <v>2761</v>
      </c>
      <c r="BF319" s="43" t="s">
        <v>318</v>
      </c>
      <c r="BG319" s="34" t="s">
        <v>412</v>
      </c>
      <c r="BH319" s="34" t="s">
        <v>270</v>
      </c>
      <c r="BI319" s="34" t="s">
        <v>2761</v>
      </c>
      <c r="BJ319" s="44" t="s">
        <v>320</v>
      </c>
      <c r="BK319" s="44" t="s">
        <v>6045</v>
      </c>
      <c r="BL319" s="34"/>
      <c r="BM319" s="34"/>
      <c r="BN319" s="34"/>
      <c r="BO319" s="20"/>
      <c r="BP319" s="20"/>
      <c r="BQ319" s="20"/>
      <c r="BR319" s="20"/>
      <c r="BS319" s="27"/>
      <c r="BT319" s="20"/>
      <c r="BU319" s="20"/>
      <c r="BV319" s="20"/>
      <c r="BW319" s="20"/>
      <c r="BX319" s="20"/>
      <c r="BY319" s="20"/>
      <c r="BZ319" s="20"/>
      <c r="CA319" s="20"/>
      <c r="CB319" s="20"/>
      <c r="CC319" s="27"/>
      <c r="CD319" s="20"/>
      <c r="CE319" s="20"/>
      <c r="CF319" s="28"/>
      <c r="CG319" s="28"/>
      <c r="CH319" s="28"/>
      <c r="CI319" s="28"/>
      <c r="CJ319" s="28"/>
      <c r="CK319" s="28"/>
      <c r="CL319" s="28"/>
      <c r="CM319" s="28"/>
      <c r="CN319" s="28"/>
      <c r="CO319" s="28"/>
      <c r="CP319" s="28"/>
      <c r="CQ319" s="28"/>
      <c r="CR319" s="28"/>
      <c r="CS319" s="28"/>
      <c r="CT319" s="28"/>
      <c r="CU319" s="28"/>
      <c r="CV319" s="28"/>
      <c r="CW319" s="28"/>
      <c r="CX319" s="20"/>
      <c r="CY319" s="519" t="s">
        <v>6844</v>
      </c>
      <c r="CZ319" s="520" t="s">
        <v>6845</v>
      </c>
      <c r="DA319" s="595" t="str">
        <f t="shared" si="15"/>
        <v>26702 - FABRICAÇÃO DE MATERIAL FOTOGRÁFICO E CINEMATOGRÁFICO</v>
      </c>
      <c r="EN319" s="571">
        <v>10413</v>
      </c>
      <c r="EO319" s="560" t="s">
        <v>6846</v>
      </c>
      <c r="EP319" s="560" t="s">
        <v>350</v>
      </c>
      <c r="EQ319" s="580">
        <v>225</v>
      </c>
      <c r="ER319" s="560" t="s">
        <v>4542</v>
      </c>
      <c r="ES319" s="567" t="s">
        <v>6847</v>
      </c>
    </row>
    <row r="320" spans="11:149">
      <c r="K320" s="236" t="s">
        <v>6848</v>
      </c>
      <c r="P320" s="488">
        <f t="shared" si="16"/>
        <v>46321</v>
      </c>
      <c r="Q320" s="481">
        <f t="shared" si="17"/>
        <v>44</v>
      </c>
      <c r="R320" s="489">
        <v>44098</v>
      </c>
      <c r="S320" s="501"/>
      <c r="T320" s="497"/>
      <c r="U320" s="498"/>
      <c r="V320" s="43">
        <v>105</v>
      </c>
      <c r="W320" s="34" t="s">
        <v>1498</v>
      </c>
      <c r="X320" s="44">
        <v>31223</v>
      </c>
      <c r="Y320" s="34" t="s">
        <v>2900</v>
      </c>
      <c r="Z320" s="43" t="s">
        <v>318</v>
      </c>
      <c r="AA320" s="34" t="s">
        <v>412</v>
      </c>
      <c r="AB320" s="34" t="s">
        <v>270</v>
      </c>
      <c r="AC320" s="34" t="s">
        <v>2900</v>
      </c>
      <c r="AD320" s="44" t="s">
        <v>320</v>
      </c>
      <c r="AE320" s="44" t="s">
        <v>6045</v>
      </c>
      <c r="AF320" s="43">
        <v>105</v>
      </c>
      <c r="AG320" s="34" t="s">
        <v>1498</v>
      </c>
      <c r="AH320" s="34" t="s">
        <v>1497</v>
      </c>
      <c r="AI320" s="43" t="s">
        <v>1499</v>
      </c>
      <c r="AJ320" s="44" t="s">
        <v>1500</v>
      </c>
      <c r="AK320" s="261">
        <v>4760286</v>
      </c>
      <c r="AL320" s="44" t="s">
        <v>412</v>
      </c>
      <c r="AM320" s="44" t="s">
        <v>1504</v>
      </c>
      <c r="AN320" s="262">
        <v>252219640</v>
      </c>
      <c r="AO320" s="34"/>
      <c r="AP320" s="34"/>
      <c r="AQ320" s="34"/>
      <c r="AR320" s="34"/>
      <c r="AS320" s="34"/>
      <c r="AT320" s="44" t="s">
        <v>326</v>
      </c>
      <c r="AU320" s="44"/>
      <c r="AV320" s="477" t="str">
        <f t="array" ref="AV320">_xlfn.IFS(
LEFT(Tabelas!$AI320,1)="N","DN",
LEFT(Tabelas!$AI320,1)="C","DC",
LEFT(Tabelas!$AI320,1)="L","DL",
LEFT(Tabelas!$AI320,1)="A","DA",
LEFT(Tabelas!$AI320,1)="G","DG")</f>
        <v>DN</v>
      </c>
      <c r="AW320" s="34"/>
      <c r="AX320" s="34"/>
      <c r="AY320" s="34"/>
      <c r="AZ320" s="34"/>
      <c r="BA320" s="34"/>
      <c r="BB320" s="34"/>
      <c r="BC320" s="34"/>
      <c r="BD320" s="44">
        <v>31223</v>
      </c>
      <c r="BE320" s="34" t="s">
        <v>2900</v>
      </c>
      <c r="BF320" s="43" t="s">
        <v>318</v>
      </c>
      <c r="BG320" s="34" t="s">
        <v>412</v>
      </c>
      <c r="BH320" s="34" t="s">
        <v>270</v>
      </c>
      <c r="BI320" s="34" t="s">
        <v>2900</v>
      </c>
      <c r="BJ320" s="44" t="s">
        <v>320</v>
      </c>
      <c r="BK320" s="44" t="s">
        <v>6045</v>
      </c>
      <c r="BL320" s="34"/>
      <c r="BM320" s="34"/>
      <c r="BN320" s="34"/>
      <c r="BO320" s="20"/>
      <c r="BP320" s="20"/>
      <c r="BQ320" s="20"/>
      <c r="BR320" s="20"/>
      <c r="BS320" s="27"/>
      <c r="BT320" s="20"/>
      <c r="BU320" s="20"/>
      <c r="BV320" s="20"/>
      <c r="BW320" s="20"/>
      <c r="BX320" s="20"/>
      <c r="BY320" s="20"/>
      <c r="BZ320" s="20"/>
      <c r="CA320" s="20"/>
      <c r="CB320" s="20"/>
      <c r="CC320" s="27"/>
      <c r="CD320" s="20"/>
      <c r="CE320" s="20"/>
      <c r="CF320" s="28"/>
      <c r="CG320" s="28"/>
      <c r="CH320" s="28"/>
      <c r="CI320" s="28"/>
      <c r="CJ320" s="28"/>
      <c r="CK320" s="28"/>
      <c r="CL320" s="28"/>
      <c r="CM320" s="28"/>
      <c r="CN320" s="28"/>
      <c r="CO320" s="28"/>
      <c r="CP320" s="28"/>
      <c r="CQ320" s="28"/>
      <c r="CR320" s="28"/>
      <c r="CS320" s="28"/>
      <c r="CT320" s="28"/>
      <c r="CU320" s="28"/>
      <c r="CV320" s="28"/>
      <c r="CW320" s="28"/>
      <c r="CX320" s="20"/>
      <c r="CY320" s="519" t="s">
        <v>6849</v>
      </c>
      <c r="CZ320" s="520" t="s">
        <v>6850</v>
      </c>
      <c r="DA320" s="595" t="str">
        <f t="shared" si="15"/>
        <v>27110 - FABRICAÇÃO DE MOTORES, GERADORES E TRANSFORMADORES ELÉTRICOS.</v>
      </c>
      <c r="EN320" s="571">
        <v>10421</v>
      </c>
      <c r="EO320" s="560" t="s">
        <v>6851</v>
      </c>
      <c r="EP320" s="560" t="s">
        <v>947</v>
      </c>
      <c r="EQ320" s="580">
        <v>452</v>
      </c>
      <c r="ER320" s="560" t="s">
        <v>3734</v>
      </c>
      <c r="ES320" s="567" t="s">
        <v>6852</v>
      </c>
    </row>
    <row r="321" spans="11:149">
      <c r="K321" s="236" t="s">
        <v>6853</v>
      </c>
      <c r="P321" s="488">
        <f t="shared" si="16"/>
        <v>46328</v>
      </c>
      <c r="Q321" s="481">
        <f t="shared" si="17"/>
        <v>45</v>
      </c>
      <c r="R321" s="489">
        <v>44099</v>
      </c>
      <c r="S321" s="501"/>
      <c r="T321" s="497"/>
      <c r="U321" s="498"/>
      <c r="V321" s="43">
        <v>105</v>
      </c>
      <c r="W321" s="34" t="s">
        <v>1498</v>
      </c>
      <c r="X321" s="44">
        <v>31224</v>
      </c>
      <c r="Y321" s="34" t="s">
        <v>3041</v>
      </c>
      <c r="Z321" s="43" t="s">
        <v>318</v>
      </c>
      <c r="AA321" s="34" t="s">
        <v>412</v>
      </c>
      <c r="AB321" s="34" t="s">
        <v>270</v>
      </c>
      <c r="AC321" s="34" t="s">
        <v>3041</v>
      </c>
      <c r="AD321" s="44" t="s">
        <v>320</v>
      </c>
      <c r="AE321" s="44" t="s">
        <v>6045</v>
      </c>
      <c r="AF321" s="43">
        <v>105</v>
      </c>
      <c r="AG321" s="34" t="s">
        <v>1498</v>
      </c>
      <c r="AH321" s="34" t="s">
        <v>1497</v>
      </c>
      <c r="AI321" s="43" t="s">
        <v>1499</v>
      </c>
      <c r="AJ321" s="44" t="s">
        <v>1500</v>
      </c>
      <c r="AK321" s="261">
        <v>4760286</v>
      </c>
      <c r="AL321" s="44" t="s">
        <v>412</v>
      </c>
      <c r="AM321" s="44" t="s">
        <v>1504</v>
      </c>
      <c r="AN321" s="262">
        <v>252219640</v>
      </c>
      <c r="AO321" s="34"/>
      <c r="AP321" s="34"/>
      <c r="AQ321" s="34"/>
      <c r="AR321" s="34"/>
      <c r="AS321" s="34"/>
      <c r="AT321" s="44" t="s">
        <v>326</v>
      </c>
      <c r="AU321" s="44"/>
      <c r="AV321" s="477" t="str">
        <f t="array" ref="AV321">_xlfn.IFS(
LEFT(Tabelas!$AI321,1)="N","DN",
LEFT(Tabelas!$AI321,1)="C","DC",
LEFT(Tabelas!$AI321,1)="L","DL",
LEFT(Tabelas!$AI321,1)="A","DA",
LEFT(Tabelas!$AI321,1)="G","DG")</f>
        <v>DN</v>
      </c>
      <c r="AW321" s="34"/>
      <c r="AX321" s="34"/>
      <c r="AY321" s="34"/>
      <c r="AZ321" s="34"/>
      <c r="BA321" s="34"/>
      <c r="BB321" s="34"/>
      <c r="BC321" s="34"/>
      <c r="BD321" s="44">
        <v>31224</v>
      </c>
      <c r="BE321" s="34" t="s">
        <v>3041</v>
      </c>
      <c r="BF321" s="43" t="s">
        <v>318</v>
      </c>
      <c r="BG321" s="34" t="s">
        <v>412</v>
      </c>
      <c r="BH321" s="34" t="s">
        <v>270</v>
      </c>
      <c r="BI321" s="34" t="s">
        <v>3041</v>
      </c>
      <c r="BJ321" s="44" t="s">
        <v>320</v>
      </c>
      <c r="BK321" s="44" t="s">
        <v>6045</v>
      </c>
      <c r="BL321" s="34"/>
      <c r="BM321" s="34"/>
      <c r="BN321" s="34"/>
      <c r="BO321" s="20"/>
      <c r="BP321" s="20"/>
      <c r="BQ321" s="20"/>
      <c r="BR321" s="20"/>
      <c r="BS321" s="27"/>
      <c r="BT321" s="20"/>
      <c r="BU321" s="20"/>
      <c r="BV321" s="20"/>
      <c r="BW321" s="20"/>
      <c r="BX321" s="20"/>
      <c r="BY321" s="20"/>
      <c r="BZ321" s="20"/>
      <c r="CA321" s="20"/>
      <c r="CB321" s="20"/>
      <c r="CC321" s="27"/>
      <c r="CD321" s="20"/>
      <c r="CE321" s="20"/>
      <c r="CF321" s="28"/>
      <c r="CG321" s="28"/>
      <c r="CH321" s="28"/>
      <c r="CI321" s="28"/>
      <c r="CJ321" s="28"/>
      <c r="CK321" s="28"/>
      <c r="CL321" s="28"/>
      <c r="CM321" s="28"/>
      <c r="CN321" s="28"/>
      <c r="CO321" s="28"/>
      <c r="CP321" s="28"/>
      <c r="CQ321" s="28"/>
      <c r="CR321" s="28"/>
      <c r="CS321" s="28"/>
      <c r="CT321" s="28"/>
      <c r="CU321" s="28"/>
      <c r="CV321" s="28"/>
      <c r="CW321" s="28"/>
      <c r="CX321" s="20"/>
      <c r="CY321" s="519" t="s">
        <v>6854</v>
      </c>
      <c r="CZ321" s="520" t="s">
        <v>6855</v>
      </c>
      <c r="DA321" s="595" t="str">
        <f t="shared" si="15"/>
        <v>27121 - FABRICAÇÃO DE MATERIAL DE DISTRIBUIÇÃO E DE CONTROLO PARA INSTALAÇÕES ELÉTRICAS DE ALTA TENSÃO.</v>
      </c>
      <c r="EN321" s="572">
        <v>10472</v>
      </c>
      <c r="EO321" s="561" t="s">
        <v>6856</v>
      </c>
      <c r="EP321" s="561" t="s">
        <v>289</v>
      </c>
      <c r="EQ321" s="576">
        <v>347</v>
      </c>
      <c r="ER321" s="561" t="s">
        <v>5074</v>
      </c>
      <c r="ES321" s="568" t="s">
        <v>6857</v>
      </c>
    </row>
    <row r="322" spans="11:149">
      <c r="K322" s="236" t="s">
        <v>6858</v>
      </c>
      <c r="P322" s="488">
        <f t="shared" si="16"/>
        <v>46335</v>
      </c>
      <c r="Q322" s="481">
        <f t="shared" si="17"/>
        <v>46</v>
      </c>
      <c r="R322" s="489">
        <v>44100</v>
      </c>
      <c r="S322" s="501"/>
      <c r="T322" s="497"/>
      <c r="U322" s="498"/>
      <c r="V322" s="43">
        <v>105</v>
      </c>
      <c r="W322" s="34" t="s">
        <v>1498</v>
      </c>
      <c r="X322" s="44">
        <v>31225</v>
      </c>
      <c r="Y322" s="34" t="s">
        <v>3160</v>
      </c>
      <c r="Z322" s="43" t="s">
        <v>318</v>
      </c>
      <c r="AA322" s="34" t="s">
        <v>412</v>
      </c>
      <c r="AB322" s="34" t="s">
        <v>270</v>
      </c>
      <c r="AC322" s="34" t="s">
        <v>3160</v>
      </c>
      <c r="AD322" s="44" t="s">
        <v>320</v>
      </c>
      <c r="AE322" s="44" t="s">
        <v>6045</v>
      </c>
      <c r="AF322" s="43">
        <v>105</v>
      </c>
      <c r="AG322" s="34" t="s">
        <v>1498</v>
      </c>
      <c r="AH322" s="34" t="s">
        <v>1497</v>
      </c>
      <c r="AI322" s="43" t="s">
        <v>1499</v>
      </c>
      <c r="AJ322" s="44" t="s">
        <v>1500</v>
      </c>
      <c r="AK322" s="261">
        <v>4760286</v>
      </c>
      <c r="AL322" s="44" t="s">
        <v>412</v>
      </c>
      <c r="AM322" s="44" t="s">
        <v>1504</v>
      </c>
      <c r="AN322" s="262">
        <v>252219640</v>
      </c>
      <c r="AO322" s="34"/>
      <c r="AP322" s="34"/>
      <c r="AQ322" s="34"/>
      <c r="AR322" s="34"/>
      <c r="AS322" s="34"/>
      <c r="AT322" s="44" t="s">
        <v>326</v>
      </c>
      <c r="AU322" s="44"/>
      <c r="AV322" s="477" t="str">
        <f t="array" ref="AV322">_xlfn.IFS(
LEFT(Tabelas!$AI322,1)="N","DN",
LEFT(Tabelas!$AI322,1)="C","DC",
LEFT(Tabelas!$AI322,1)="L","DL",
LEFT(Tabelas!$AI322,1)="A","DA",
LEFT(Tabelas!$AI322,1)="G","DG")</f>
        <v>DN</v>
      </c>
      <c r="AW322" s="34"/>
      <c r="AX322" s="34"/>
      <c r="AY322" s="34"/>
      <c r="AZ322" s="34"/>
      <c r="BA322" s="34"/>
      <c r="BB322" s="34"/>
      <c r="BC322" s="34"/>
      <c r="BD322" s="44">
        <v>31225</v>
      </c>
      <c r="BE322" s="34" t="s">
        <v>3160</v>
      </c>
      <c r="BF322" s="43" t="s">
        <v>318</v>
      </c>
      <c r="BG322" s="34" t="s">
        <v>412</v>
      </c>
      <c r="BH322" s="34" t="s">
        <v>270</v>
      </c>
      <c r="BI322" s="34" t="s">
        <v>3160</v>
      </c>
      <c r="BJ322" s="44" t="s">
        <v>320</v>
      </c>
      <c r="BK322" s="44" t="s">
        <v>6045</v>
      </c>
      <c r="BL322" s="34"/>
      <c r="BM322" s="34"/>
      <c r="BN322" s="34"/>
      <c r="BO322" s="20"/>
      <c r="BP322" s="20"/>
      <c r="BQ322" s="20"/>
      <c r="BR322" s="20"/>
      <c r="BS322" s="27"/>
      <c r="BT322" s="20"/>
      <c r="BU322" s="20"/>
      <c r="BV322" s="20"/>
      <c r="BW322" s="20"/>
      <c r="BX322" s="20"/>
      <c r="BY322" s="20"/>
      <c r="BZ322" s="20"/>
      <c r="CA322" s="20"/>
      <c r="CB322" s="20"/>
      <c r="CC322" s="27"/>
      <c r="CD322" s="20"/>
      <c r="CE322" s="20"/>
      <c r="CF322" s="28"/>
      <c r="CG322" s="28"/>
      <c r="CH322" s="28"/>
      <c r="CI322" s="28"/>
      <c r="CJ322" s="28"/>
      <c r="CK322" s="28"/>
      <c r="CL322" s="28"/>
      <c r="CM322" s="28"/>
      <c r="CN322" s="28"/>
      <c r="CO322" s="28"/>
      <c r="CP322" s="28"/>
      <c r="CQ322" s="28"/>
      <c r="CR322" s="28"/>
      <c r="CS322" s="28"/>
      <c r="CT322" s="28"/>
      <c r="CU322" s="28"/>
      <c r="CV322" s="28"/>
      <c r="CW322" s="28"/>
      <c r="CX322" s="20"/>
      <c r="CY322" s="519" t="s">
        <v>6859</v>
      </c>
      <c r="CZ322" s="520" t="s">
        <v>6860</v>
      </c>
      <c r="DA322" s="595" t="str">
        <f t="shared" si="15"/>
        <v>27122 - FABRICAÇÃO DE MATERIAL DE DISTRIBUIÇÃO E DE CONTROLO PARA INSTALAÇÕES ELÉTRICAS DE BAIXA TENSÃO</v>
      </c>
      <c r="EN322" s="571">
        <v>10502</v>
      </c>
      <c r="EO322" s="560" t="s">
        <v>6861</v>
      </c>
      <c r="EP322" s="560" t="s">
        <v>350</v>
      </c>
      <c r="EQ322" s="580">
        <v>268</v>
      </c>
      <c r="ER322" s="560" t="s">
        <v>4659</v>
      </c>
      <c r="ES322" s="567" t="s">
        <v>6862</v>
      </c>
    </row>
    <row r="323" spans="11:149">
      <c r="K323" s="236" t="s">
        <v>6863</v>
      </c>
      <c r="P323" s="488">
        <f t="shared" si="16"/>
        <v>46342</v>
      </c>
      <c r="Q323" s="481">
        <f t="shared" si="17"/>
        <v>47</v>
      </c>
      <c r="R323" s="489">
        <v>44101</v>
      </c>
      <c r="S323" s="501"/>
      <c r="T323" s="497"/>
      <c r="U323" s="498"/>
      <c r="V323" s="43">
        <v>105</v>
      </c>
      <c r="W323" s="34" t="s">
        <v>1498</v>
      </c>
      <c r="X323" s="44">
        <v>31227</v>
      </c>
      <c r="Y323" s="34" t="s">
        <v>3278</v>
      </c>
      <c r="Z323" s="43" t="s">
        <v>318</v>
      </c>
      <c r="AA323" s="34" t="s">
        <v>412</v>
      </c>
      <c r="AB323" s="34" t="s">
        <v>270</v>
      </c>
      <c r="AC323" s="34" t="s">
        <v>3278</v>
      </c>
      <c r="AD323" s="44" t="s">
        <v>320</v>
      </c>
      <c r="AE323" s="44" t="s">
        <v>6045</v>
      </c>
      <c r="AF323" s="43">
        <v>105</v>
      </c>
      <c r="AG323" s="34" t="s">
        <v>1498</v>
      </c>
      <c r="AH323" s="34" t="s">
        <v>1497</v>
      </c>
      <c r="AI323" s="43" t="s">
        <v>1499</v>
      </c>
      <c r="AJ323" s="44" t="s">
        <v>1500</v>
      </c>
      <c r="AK323" s="261">
        <v>4760286</v>
      </c>
      <c r="AL323" s="44" t="s">
        <v>412</v>
      </c>
      <c r="AM323" s="44" t="s">
        <v>1504</v>
      </c>
      <c r="AN323" s="262">
        <v>252219640</v>
      </c>
      <c r="AO323" s="34"/>
      <c r="AP323" s="34"/>
      <c r="AQ323" s="34"/>
      <c r="AR323" s="34"/>
      <c r="AS323" s="34"/>
      <c r="AT323" s="44" t="s">
        <v>326</v>
      </c>
      <c r="AU323" s="44"/>
      <c r="AV323" s="477" t="str">
        <f t="array" ref="AV323">_xlfn.IFS(
LEFT(Tabelas!$AI323,1)="N","DN",
LEFT(Tabelas!$AI323,1)="C","DC",
LEFT(Tabelas!$AI323,1)="L","DL",
LEFT(Tabelas!$AI323,1)="A","DA",
LEFT(Tabelas!$AI323,1)="G","DG")</f>
        <v>DN</v>
      </c>
      <c r="AW323" s="34"/>
      <c r="AX323" s="34"/>
      <c r="AY323" s="34"/>
      <c r="AZ323" s="34"/>
      <c r="BA323" s="34"/>
      <c r="BB323" s="34"/>
      <c r="BC323" s="34"/>
      <c r="BD323" s="44">
        <v>31227</v>
      </c>
      <c r="BE323" s="34" t="s">
        <v>3278</v>
      </c>
      <c r="BF323" s="43" t="s">
        <v>318</v>
      </c>
      <c r="BG323" s="34" t="s">
        <v>412</v>
      </c>
      <c r="BH323" s="34" t="s">
        <v>270</v>
      </c>
      <c r="BI323" s="34" t="s">
        <v>3278</v>
      </c>
      <c r="BJ323" s="44" t="s">
        <v>320</v>
      </c>
      <c r="BK323" s="44" t="s">
        <v>6045</v>
      </c>
      <c r="BL323" s="34"/>
      <c r="BM323" s="34"/>
      <c r="BN323" s="34"/>
      <c r="BO323" s="20"/>
      <c r="BP323" s="20"/>
      <c r="BQ323" s="20"/>
      <c r="BR323" s="20"/>
      <c r="BS323" s="27"/>
      <c r="BT323" s="20"/>
      <c r="BU323" s="20"/>
      <c r="BV323" s="20"/>
      <c r="BW323" s="20"/>
      <c r="BX323" s="20"/>
      <c r="BY323" s="20"/>
      <c r="BZ323" s="20"/>
      <c r="CA323" s="20"/>
      <c r="CB323" s="20"/>
      <c r="CC323" s="27"/>
      <c r="CD323" s="20"/>
      <c r="CE323" s="20"/>
      <c r="CF323" s="28"/>
      <c r="CG323" s="28"/>
      <c r="CH323" s="28"/>
      <c r="CI323" s="28"/>
      <c r="CJ323" s="28"/>
      <c r="CK323" s="28"/>
      <c r="CL323" s="28"/>
      <c r="CM323" s="28"/>
      <c r="CN323" s="28"/>
      <c r="CO323" s="28"/>
      <c r="CP323" s="28"/>
      <c r="CQ323" s="28"/>
      <c r="CR323" s="28"/>
      <c r="CS323" s="28"/>
      <c r="CT323" s="28"/>
      <c r="CU323" s="28"/>
      <c r="CV323" s="28"/>
      <c r="CW323" s="28"/>
      <c r="CX323" s="20"/>
      <c r="CY323" s="519" t="s">
        <v>6864</v>
      </c>
      <c r="CZ323" s="520" t="s">
        <v>6865</v>
      </c>
      <c r="DA323" s="595" t="str">
        <f t="shared" ref="DA323:DA386" si="18">CY323&amp;" - "&amp;CZ323</f>
        <v>27200 - FABRICAÇÃO DE ACUMULADORES E PILHAS</v>
      </c>
      <c r="EN323" s="572">
        <v>10537</v>
      </c>
      <c r="EO323" s="561" t="s">
        <v>6866</v>
      </c>
      <c r="EP323" s="561" t="s">
        <v>947</v>
      </c>
      <c r="EQ323" s="576">
        <v>400</v>
      </c>
      <c r="ER323" s="561" t="s">
        <v>3263</v>
      </c>
      <c r="ES323" s="568" t="s">
        <v>6867</v>
      </c>
    </row>
    <row r="324" spans="11:149">
      <c r="K324" s="236" t="s">
        <v>6868</v>
      </c>
      <c r="P324" s="488">
        <f t="shared" si="16"/>
        <v>46349</v>
      </c>
      <c r="Q324" s="481">
        <f t="shared" si="17"/>
        <v>48</v>
      </c>
      <c r="R324" s="489">
        <v>44102</v>
      </c>
      <c r="S324" s="501"/>
      <c r="T324" s="497"/>
      <c r="U324" s="498"/>
      <c r="V324" s="43">
        <v>105</v>
      </c>
      <c r="W324" s="34" t="s">
        <v>1498</v>
      </c>
      <c r="X324" s="44">
        <v>31239</v>
      </c>
      <c r="Y324" s="34" t="s">
        <v>3742</v>
      </c>
      <c r="Z324" s="43" t="s">
        <v>318</v>
      </c>
      <c r="AA324" s="34" t="s">
        <v>412</v>
      </c>
      <c r="AB324" s="34" t="s">
        <v>270</v>
      </c>
      <c r="AC324" s="34" t="s">
        <v>3742</v>
      </c>
      <c r="AD324" s="44" t="s">
        <v>320</v>
      </c>
      <c r="AE324" s="44" t="s">
        <v>6045</v>
      </c>
      <c r="AF324" s="43">
        <v>105</v>
      </c>
      <c r="AG324" s="34" t="s">
        <v>1498</v>
      </c>
      <c r="AH324" s="34" t="s">
        <v>1497</v>
      </c>
      <c r="AI324" s="43" t="s">
        <v>1499</v>
      </c>
      <c r="AJ324" s="44" t="s">
        <v>1500</v>
      </c>
      <c r="AK324" s="261">
        <v>4760286</v>
      </c>
      <c r="AL324" s="44" t="s">
        <v>412</v>
      </c>
      <c r="AM324" s="44" t="s">
        <v>1504</v>
      </c>
      <c r="AN324" s="262">
        <v>252219640</v>
      </c>
      <c r="AO324" s="34"/>
      <c r="AP324" s="34"/>
      <c r="AQ324" s="34"/>
      <c r="AR324" s="34"/>
      <c r="AS324" s="34"/>
      <c r="AT324" s="44" t="s">
        <v>326</v>
      </c>
      <c r="AU324" s="44"/>
      <c r="AV324" s="477" t="str">
        <f t="array" ref="AV324">_xlfn.IFS(
LEFT(Tabelas!$AI324,1)="N","DN",
LEFT(Tabelas!$AI324,1)="C","DC",
LEFT(Tabelas!$AI324,1)="L","DL",
LEFT(Tabelas!$AI324,1)="A","DA",
LEFT(Tabelas!$AI324,1)="G","DG")</f>
        <v>DN</v>
      </c>
      <c r="AW324" s="34"/>
      <c r="AX324" s="34"/>
      <c r="AY324" s="34"/>
      <c r="AZ324" s="34"/>
      <c r="BA324" s="34"/>
      <c r="BB324" s="34"/>
      <c r="BC324" s="34"/>
      <c r="BD324" s="44">
        <v>31239</v>
      </c>
      <c r="BE324" s="34" t="s">
        <v>3742</v>
      </c>
      <c r="BF324" s="43" t="s">
        <v>318</v>
      </c>
      <c r="BG324" s="34" t="s">
        <v>412</v>
      </c>
      <c r="BH324" s="34" t="s">
        <v>270</v>
      </c>
      <c r="BI324" s="34" t="s">
        <v>3742</v>
      </c>
      <c r="BJ324" s="44" t="s">
        <v>320</v>
      </c>
      <c r="BK324" s="44" t="s">
        <v>6045</v>
      </c>
      <c r="BL324" s="34"/>
      <c r="BM324" s="34"/>
      <c r="BN324" s="34"/>
      <c r="BO324" s="20"/>
      <c r="BP324" s="20"/>
      <c r="BQ324" s="20"/>
      <c r="BR324" s="20"/>
      <c r="BS324" s="27"/>
      <c r="BT324" s="20"/>
      <c r="BU324" s="20"/>
      <c r="BV324" s="20"/>
      <c r="BW324" s="20"/>
      <c r="BX324" s="20"/>
      <c r="BY324" s="20"/>
      <c r="BZ324" s="20"/>
      <c r="CA324" s="20"/>
      <c r="CB324" s="20"/>
      <c r="CC324" s="27"/>
      <c r="CD324" s="20"/>
      <c r="CE324" s="20"/>
      <c r="CF324" s="28"/>
      <c r="CG324" s="28"/>
      <c r="CH324" s="28"/>
      <c r="CI324" s="28"/>
      <c r="CJ324" s="28"/>
      <c r="CK324" s="28"/>
      <c r="CL324" s="28"/>
      <c r="CM324" s="28"/>
      <c r="CN324" s="28"/>
      <c r="CO324" s="28"/>
      <c r="CP324" s="28"/>
      <c r="CQ324" s="28"/>
      <c r="CR324" s="28"/>
      <c r="CS324" s="28"/>
      <c r="CT324" s="28"/>
      <c r="CU324" s="28"/>
      <c r="CV324" s="28"/>
      <c r="CW324" s="28"/>
      <c r="CX324" s="20"/>
      <c r="CY324" s="519" t="s">
        <v>6869</v>
      </c>
      <c r="CZ324" s="520" t="s">
        <v>6870</v>
      </c>
      <c r="DA324" s="595" t="str">
        <f t="shared" si="18"/>
        <v>27310 - FABRICAÇÃO DE CABOS DE FIBRA ÓTICA</v>
      </c>
      <c r="EN324" s="571">
        <v>10545</v>
      </c>
      <c r="EO324" s="560" t="s">
        <v>6871</v>
      </c>
      <c r="EP324" s="560" t="s">
        <v>947</v>
      </c>
      <c r="EQ324" s="580">
        <v>400</v>
      </c>
      <c r="ER324" s="560" t="s">
        <v>3263</v>
      </c>
      <c r="ES324" s="567" t="s">
        <v>6872</v>
      </c>
    </row>
    <row r="325" spans="11:149">
      <c r="K325" s="236" t="s">
        <v>6873</v>
      </c>
      <c r="P325" s="488">
        <f t="shared" si="16"/>
        <v>46356</v>
      </c>
      <c r="Q325" s="481">
        <f t="shared" si="17"/>
        <v>49</v>
      </c>
      <c r="R325" s="489">
        <v>44103</v>
      </c>
      <c r="S325" s="501"/>
      <c r="T325" s="497"/>
      <c r="U325" s="498"/>
      <c r="V325" s="43">
        <v>105</v>
      </c>
      <c r="W325" s="34" t="s">
        <v>1498</v>
      </c>
      <c r="X325" s="44">
        <v>31242</v>
      </c>
      <c r="Y325" s="34" t="s">
        <v>3868</v>
      </c>
      <c r="Z325" s="43" t="s">
        <v>318</v>
      </c>
      <c r="AA325" s="34" t="s">
        <v>412</v>
      </c>
      <c r="AB325" s="34" t="s">
        <v>270</v>
      </c>
      <c r="AC325" s="34" t="s">
        <v>3868</v>
      </c>
      <c r="AD325" s="44" t="s">
        <v>320</v>
      </c>
      <c r="AE325" s="44" t="s">
        <v>6045</v>
      </c>
      <c r="AF325" s="43">
        <v>105</v>
      </c>
      <c r="AG325" s="34" t="s">
        <v>1498</v>
      </c>
      <c r="AH325" s="34" t="s">
        <v>1497</v>
      </c>
      <c r="AI325" s="43" t="s">
        <v>1499</v>
      </c>
      <c r="AJ325" s="44" t="s">
        <v>1500</v>
      </c>
      <c r="AK325" s="261">
        <v>4760286</v>
      </c>
      <c r="AL325" s="44" t="s">
        <v>412</v>
      </c>
      <c r="AM325" s="44" t="s">
        <v>1504</v>
      </c>
      <c r="AN325" s="262">
        <v>252219640</v>
      </c>
      <c r="AO325" s="34"/>
      <c r="AP325" s="34"/>
      <c r="AQ325" s="34"/>
      <c r="AR325" s="34"/>
      <c r="AS325" s="34"/>
      <c r="AT325" s="44" t="s">
        <v>326</v>
      </c>
      <c r="AU325" s="44"/>
      <c r="AV325" s="477" t="str">
        <f t="array" ref="AV325">_xlfn.IFS(
LEFT(Tabelas!$AI325,1)="N","DN",
LEFT(Tabelas!$AI325,1)="C","DC",
LEFT(Tabelas!$AI325,1)="L","DL",
LEFT(Tabelas!$AI325,1)="A","DA",
LEFT(Tabelas!$AI325,1)="G","DG")</f>
        <v>DN</v>
      </c>
      <c r="AW325" s="34"/>
      <c r="AX325" s="34"/>
      <c r="AY325" s="34"/>
      <c r="AZ325" s="34"/>
      <c r="BA325" s="34"/>
      <c r="BB325" s="34"/>
      <c r="BC325" s="34"/>
      <c r="BD325" s="44">
        <v>31242</v>
      </c>
      <c r="BE325" s="34" t="s">
        <v>3868</v>
      </c>
      <c r="BF325" s="43" t="s">
        <v>318</v>
      </c>
      <c r="BG325" s="34" t="s">
        <v>412</v>
      </c>
      <c r="BH325" s="34" t="s">
        <v>270</v>
      </c>
      <c r="BI325" s="34" t="s">
        <v>3868</v>
      </c>
      <c r="BJ325" s="44" t="s">
        <v>320</v>
      </c>
      <c r="BK325" s="44" t="s">
        <v>6045</v>
      </c>
      <c r="BL325" s="34"/>
      <c r="BM325" s="34"/>
      <c r="BN325" s="34"/>
      <c r="BO325" s="20"/>
      <c r="BP325" s="20"/>
      <c r="BQ325" s="20"/>
      <c r="BR325" s="20"/>
      <c r="BS325" s="27"/>
      <c r="BT325" s="20"/>
      <c r="BU325" s="20"/>
      <c r="BV325" s="20"/>
      <c r="BW325" s="20"/>
      <c r="BX325" s="20"/>
      <c r="BY325" s="20"/>
      <c r="BZ325" s="20"/>
      <c r="CA325" s="20"/>
      <c r="CB325" s="20"/>
      <c r="CC325" s="27"/>
      <c r="CD325" s="20"/>
      <c r="CE325" s="20"/>
      <c r="CF325" s="28"/>
      <c r="CG325" s="28"/>
      <c r="CH325" s="28"/>
      <c r="CI325" s="28"/>
      <c r="CJ325" s="28"/>
      <c r="CK325" s="28"/>
      <c r="CL325" s="28"/>
      <c r="CM325" s="28"/>
      <c r="CN325" s="28"/>
      <c r="CO325" s="28"/>
      <c r="CP325" s="28"/>
      <c r="CQ325" s="28"/>
      <c r="CR325" s="28"/>
      <c r="CS325" s="28"/>
      <c r="CT325" s="28"/>
      <c r="CU325" s="28"/>
      <c r="CV325" s="28"/>
      <c r="CW325" s="28"/>
      <c r="CX325" s="20"/>
      <c r="CY325" s="519" t="s">
        <v>6874</v>
      </c>
      <c r="CZ325" s="520" t="s">
        <v>6875</v>
      </c>
      <c r="DA325" s="595" t="str">
        <f t="shared" si="18"/>
        <v>27320 - FABRICAÇÃO DE OUTROS FIOS E CABOS ELÉTRICOS E ELETRÓNICOS</v>
      </c>
      <c r="EN325" s="572">
        <v>10570</v>
      </c>
      <c r="EO325" s="561" t="s">
        <v>6876</v>
      </c>
      <c r="EP325" s="561" t="s">
        <v>289</v>
      </c>
      <c r="EQ325" s="576">
        <v>300</v>
      </c>
      <c r="ER325" s="561" t="s">
        <v>4916</v>
      </c>
      <c r="ES325" s="568" t="s">
        <v>6877</v>
      </c>
    </row>
    <row r="326" spans="11:149">
      <c r="K326" s="236" t="s">
        <v>6878</v>
      </c>
      <c r="P326" s="488">
        <f t="shared" si="16"/>
        <v>46363</v>
      </c>
      <c r="Q326" s="481">
        <f t="shared" si="17"/>
        <v>50</v>
      </c>
      <c r="R326" s="489">
        <v>44104</v>
      </c>
      <c r="S326" s="501"/>
      <c r="T326" s="497"/>
      <c r="U326" s="498"/>
      <c r="V326" s="43">
        <v>105</v>
      </c>
      <c r="W326" s="34" t="s">
        <v>1498</v>
      </c>
      <c r="X326" s="44">
        <v>31230</v>
      </c>
      <c r="Y326" s="34" t="s">
        <v>3374</v>
      </c>
      <c r="Z326" s="43" t="s">
        <v>318</v>
      </c>
      <c r="AA326" s="34" t="s">
        <v>412</v>
      </c>
      <c r="AB326" s="34" t="s">
        <v>270</v>
      </c>
      <c r="AC326" s="34" t="s">
        <v>3374</v>
      </c>
      <c r="AD326" s="44" t="s">
        <v>320</v>
      </c>
      <c r="AE326" s="44" t="s">
        <v>6045</v>
      </c>
      <c r="AF326" s="43">
        <v>105</v>
      </c>
      <c r="AG326" s="34" t="s">
        <v>1498</v>
      </c>
      <c r="AH326" s="34" t="s">
        <v>1497</v>
      </c>
      <c r="AI326" s="43" t="s">
        <v>1499</v>
      </c>
      <c r="AJ326" s="44" t="s">
        <v>1500</v>
      </c>
      <c r="AK326" s="261">
        <v>4760286</v>
      </c>
      <c r="AL326" s="44" t="s">
        <v>412</v>
      </c>
      <c r="AM326" s="44" t="s">
        <v>1504</v>
      </c>
      <c r="AN326" s="262">
        <v>252219640</v>
      </c>
      <c r="AO326" s="34"/>
      <c r="AP326" s="34"/>
      <c r="AQ326" s="34"/>
      <c r="AR326" s="34"/>
      <c r="AS326" s="34"/>
      <c r="AT326" s="44" t="s">
        <v>326</v>
      </c>
      <c r="AU326" s="44"/>
      <c r="AV326" s="477" t="str">
        <f t="array" ref="AV326">_xlfn.IFS(
LEFT(Tabelas!$AI326,1)="N","DN",
LEFT(Tabelas!$AI326,1)="C","DC",
LEFT(Tabelas!$AI326,1)="L","DL",
LEFT(Tabelas!$AI326,1)="A","DA",
LEFT(Tabelas!$AI326,1)="G","DG")</f>
        <v>DN</v>
      </c>
      <c r="AW326" s="34"/>
      <c r="AX326" s="34"/>
      <c r="AY326" s="34"/>
      <c r="AZ326" s="34"/>
      <c r="BA326" s="34"/>
      <c r="BB326" s="34"/>
      <c r="BC326" s="34"/>
      <c r="BD326" s="44">
        <v>31230</v>
      </c>
      <c r="BE326" s="34" t="s">
        <v>3374</v>
      </c>
      <c r="BF326" s="43" t="s">
        <v>318</v>
      </c>
      <c r="BG326" s="34" t="s">
        <v>412</v>
      </c>
      <c r="BH326" s="34" t="s">
        <v>270</v>
      </c>
      <c r="BI326" s="34" t="s">
        <v>3374</v>
      </c>
      <c r="BJ326" s="44" t="s">
        <v>320</v>
      </c>
      <c r="BK326" s="44" t="s">
        <v>6045</v>
      </c>
      <c r="BL326" s="34"/>
      <c r="BM326" s="34"/>
      <c r="BN326" s="34"/>
      <c r="BO326" s="20"/>
      <c r="BP326" s="20"/>
      <c r="BQ326" s="20"/>
      <c r="BR326" s="20"/>
      <c r="BS326" s="27"/>
      <c r="BT326" s="20"/>
      <c r="BU326" s="20"/>
      <c r="BV326" s="20"/>
      <c r="BW326" s="20"/>
      <c r="BX326" s="20"/>
      <c r="BY326" s="20"/>
      <c r="BZ326" s="20"/>
      <c r="CA326" s="20"/>
      <c r="CB326" s="20"/>
      <c r="CC326" s="27"/>
      <c r="CD326" s="20"/>
      <c r="CE326" s="20"/>
      <c r="CF326" s="28"/>
      <c r="CG326" s="28"/>
      <c r="CH326" s="28"/>
      <c r="CI326" s="28"/>
      <c r="CJ326" s="28"/>
      <c r="CK326" s="28"/>
      <c r="CL326" s="28"/>
      <c r="CM326" s="28"/>
      <c r="CN326" s="28"/>
      <c r="CO326" s="28"/>
      <c r="CP326" s="28"/>
      <c r="CQ326" s="28"/>
      <c r="CR326" s="28"/>
      <c r="CS326" s="28"/>
      <c r="CT326" s="28"/>
      <c r="CU326" s="28"/>
      <c r="CV326" s="28"/>
      <c r="CW326" s="28"/>
      <c r="CX326" s="20"/>
      <c r="CY326" s="519" t="s">
        <v>6879</v>
      </c>
      <c r="CZ326" s="520" t="s">
        <v>6880</v>
      </c>
      <c r="DA326" s="595" t="str">
        <f t="shared" si="18"/>
        <v>27330 - FABRICAÇÃO DE ACESSÓRIOS PARA FIOS E CABOS</v>
      </c>
      <c r="EN326" s="571">
        <v>10588</v>
      </c>
      <c r="EO326" s="560" t="s">
        <v>6881</v>
      </c>
      <c r="EP326" s="560" t="s">
        <v>289</v>
      </c>
      <c r="EQ326" s="580">
        <v>323</v>
      </c>
      <c r="ER326" s="560" t="s">
        <v>4864</v>
      </c>
      <c r="ES326" s="567" t="s">
        <v>6882</v>
      </c>
    </row>
    <row r="327" spans="11:149">
      <c r="K327" s="236" t="s">
        <v>6883</v>
      </c>
      <c r="P327" s="488">
        <f t="shared" si="16"/>
        <v>46370</v>
      </c>
      <c r="Q327" s="481">
        <f t="shared" si="17"/>
        <v>51</v>
      </c>
      <c r="R327" s="489">
        <v>44105</v>
      </c>
      <c r="S327" s="501"/>
      <c r="T327" s="497"/>
      <c r="U327" s="498"/>
      <c r="V327" s="43">
        <v>105</v>
      </c>
      <c r="W327" s="34" t="s">
        <v>1498</v>
      </c>
      <c r="X327" s="44">
        <v>31232</v>
      </c>
      <c r="Y327" s="34" t="s">
        <v>3461</v>
      </c>
      <c r="Z327" s="43" t="s">
        <v>318</v>
      </c>
      <c r="AA327" s="34" t="s">
        <v>412</v>
      </c>
      <c r="AB327" s="34" t="s">
        <v>270</v>
      </c>
      <c r="AC327" s="34" t="s">
        <v>3461</v>
      </c>
      <c r="AD327" s="44" t="s">
        <v>320</v>
      </c>
      <c r="AE327" s="44" t="s">
        <v>6045</v>
      </c>
      <c r="AF327" s="43">
        <v>105</v>
      </c>
      <c r="AG327" s="34" t="s">
        <v>1498</v>
      </c>
      <c r="AH327" s="34" t="s">
        <v>1497</v>
      </c>
      <c r="AI327" s="43" t="s">
        <v>1499</v>
      </c>
      <c r="AJ327" s="44" t="s">
        <v>1500</v>
      </c>
      <c r="AK327" s="261">
        <v>4760286</v>
      </c>
      <c r="AL327" s="44" t="s">
        <v>412</v>
      </c>
      <c r="AM327" s="44" t="s">
        <v>1504</v>
      </c>
      <c r="AN327" s="262">
        <v>252219640</v>
      </c>
      <c r="AO327" s="34"/>
      <c r="AP327" s="34"/>
      <c r="AQ327" s="34"/>
      <c r="AR327" s="34"/>
      <c r="AS327" s="34"/>
      <c r="AT327" s="44" t="s">
        <v>326</v>
      </c>
      <c r="AU327" s="44"/>
      <c r="AV327" s="477" t="str">
        <f t="array" ref="AV327">_xlfn.IFS(
LEFT(Tabelas!$AI327,1)="N","DN",
LEFT(Tabelas!$AI327,1)="C","DC",
LEFT(Tabelas!$AI327,1)="L","DL",
LEFT(Tabelas!$AI327,1)="A","DA",
LEFT(Tabelas!$AI327,1)="G","DG")</f>
        <v>DN</v>
      </c>
      <c r="AW327" s="34"/>
      <c r="AX327" s="34"/>
      <c r="AY327" s="34"/>
      <c r="AZ327" s="34"/>
      <c r="BA327" s="34"/>
      <c r="BB327" s="34"/>
      <c r="BC327" s="34"/>
      <c r="BD327" s="44">
        <v>31232</v>
      </c>
      <c r="BE327" s="34" t="s">
        <v>3461</v>
      </c>
      <c r="BF327" s="43" t="s">
        <v>318</v>
      </c>
      <c r="BG327" s="34" t="s">
        <v>412</v>
      </c>
      <c r="BH327" s="34" t="s">
        <v>270</v>
      </c>
      <c r="BI327" s="34" t="s">
        <v>3461</v>
      </c>
      <c r="BJ327" s="44" t="s">
        <v>320</v>
      </c>
      <c r="BK327" s="44" t="s">
        <v>6045</v>
      </c>
      <c r="BL327" s="34"/>
      <c r="BM327" s="34"/>
      <c r="BN327" s="34"/>
      <c r="BO327" s="20"/>
      <c r="BP327" s="20"/>
      <c r="BQ327" s="20"/>
      <c r="BR327" s="20"/>
      <c r="BS327" s="27"/>
      <c r="BT327" s="20"/>
      <c r="BU327" s="20"/>
      <c r="BV327" s="20"/>
      <c r="BW327" s="20"/>
      <c r="BX327" s="20"/>
      <c r="BY327" s="20"/>
      <c r="BZ327" s="20"/>
      <c r="CA327" s="20"/>
      <c r="CB327" s="20"/>
      <c r="CC327" s="27"/>
      <c r="CD327" s="20"/>
      <c r="CE327" s="20"/>
      <c r="CF327" s="28"/>
      <c r="CG327" s="28"/>
      <c r="CH327" s="28"/>
      <c r="CI327" s="28"/>
      <c r="CJ327" s="28"/>
      <c r="CK327" s="28"/>
      <c r="CL327" s="28"/>
      <c r="CM327" s="28"/>
      <c r="CN327" s="28"/>
      <c r="CO327" s="28"/>
      <c r="CP327" s="28"/>
      <c r="CQ327" s="28"/>
      <c r="CR327" s="28"/>
      <c r="CS327" s="28"/>
      <c r="CT327" s="28"/>
      <c r="CU327" s="28"/>
      <c r="CV327" s="28"/>
      <c r="CW327" s="28"/>
      <c r="CX327" s="20"/>
      <c r="CY327" s="519" t="s">
        <v>6884</v>
      </c>
      <c r="CZ327" s="520" t="s">
        <v>6885</v>
      </c>
      <c r="DA327" s="595" t="str">
        <f t="shared" si="18"/>
        <v>27400 - FABRICAÇÃO DE MATERIAL DE ILUMINAÇÃO</v>
      </c>
      <c r="EN327" s="572">
        <v>10600</v>
      </c>
      <c r="EO327" s="561" t="s">
        <v>6886</v>
      </c>
      <c r="EP327" s="561" t="s">
        <v>947</v>
      </c>
      <c r="EQ327" s="576">
        <v>451</v>
      </c>
      <c r="ER327" s="561" t="s">
        <v>4104</v>
      </c>
      <c r="ES327" s="568" t="s">
        <v>6887</v>
      </c>
    </row>
    <row r="328" spans="11:149">
      <c r="K328" s="236" t="s">
        <v>6888</v>
      </c>
      <c r="P328" s="488">
        <f t="shared" si="16"/>
        <v>46377</v>
      </c>
      <c r="Q328" s="481">
        <f t="shared" si="17"/>
        <v>52</v>
      </c>
      <c r="R328" s="489">
        <v>44106</v>
      </c>
      <c r="S328" s="501"/>
      <c r="T328" s="497"/>
      <c r="U328" s="498"/>
      <c r="V328" s="43">
        <v>105</v>
      </c>
      <c r="W328" s="34" t="s">
        <v>1498</v>
      </c>
      <c r="X328" s="44">
        <v>31233</v>
      </c>
      <c r="Y328" s="34" t="s">
        <v>3538</v>
      </c>
      <c r="Z328" s="43" t="s">
        <v>318</v>
      </c>
      <c r="AA328" s="34" t="s">
        <v>412</v>
      </c>
      <c r="AB328" s="34" t="s">
        <v>270</v>
      </c>
      <c r="AC328" s="34" t="s">
        <v>3538</v>
      </c>
      <c r="AD328" s="44" t="s">
        <v>320</v>
      </c>
      <c r="AE328" s="44" t="s">
        <v>6045</v>
      </c>
      <c r="AF328" s="43">
        <v>105</v>
      </c>
      <c r="AG328" s="34" t="s">
        <v>1498</v>
      </c>
      <c r="AH328" s="34" t="s">
        <v>1497</v>
      </c>
      <c r="AI328" s="43" t="s">
        <v>1499</v>
      </c>
      <c r="AJ328" s="44" t="s">
        <v>1500</v>
      </c>
      <c r="AK328" s="261">
        <v>4760286</v>
      </c>
      <c r="AL328" s="44" t="s">
        <v>412</v>
      </c>
      <c r="AM328" s="44" t="s">
        <v>1504</v>
      </c>
      <c r="AN328" s="262">
        <v>252219640</v>
      </c>
      <c r="AO328" s="34"/>
      <c r="AP328" s="34"/>
      <c r="AQ328" s="34"/>
      <c r="AR328" s="34"/>
      <c r="AS328" s="34"/>
      <c r="AT328" s="44" t="s">
        <v>326</v>
      </c>
      <c r="AU328" s="44"/>
      <c r="AV328" s="477" t="str">
        <f t="array" ref="AV328">_xlfn.IFS(
LEFT(Tabelas!$AI328,1)="N","DN",
LEFT(Tabelas!$AI328,1)="C","DC",
LEFT(Tabelas!$AI328,1)="L","DL",
LEFT(Tabelas!$AI328,1)="A","DA",
LEFT(Tabelas!$AI328,1)="G","DG")</f>
        <v>DN</v>
      </c>
      <c r="AW328" s="34"/>
      <c r="AX328" s="34"/>
      <c r="AY328" s="34"/>
      <c r="AZ328" s="34"/>
      <c r="BA328" s="34"/>
      <c r="BB328" s="34"/>
      <c r="BC328" s="34"/>
      <c r="BD328" s="44">
        <v>31233</v>
      </c>
      <c r="BE328" s="34" t="s">
        <v>3538</v>
      </c>
      <c r="BF328" s="43" t="s">
        <v>318</v>
      </c>
      <c r="BG328" s="34" t="s">
        <v>412</v>
      </c>
      <c r="BH328" s="34" t="s">
        <v>270</v>
      </c>
      <c r="BI328" s="34" t="s">
        <v>3538</v>
      </c>
      <c r="BJ328" s="44" t="s">
        <v>320</v>
      </c>
      <c r="BK328" s="44" t="s">
        <v>6045</v>
      </c>
      <c r="BL328" s="34"/>
      <c r="BM328" s="34"/>
      <c r="BN328" s="34"/>
      <c r="BO328" s="20"/>
      <c r="BP328" s="20"/>
      <c r="BQ328" s="20"/>
      <c r="BR328" s="20"/>
      <c r="BS328" s="27"/>
      <c r="BT328" s="20"/>
      <c r="BU328" s="20"/>
      <c r="BV328" s="20"/>
      <c r="BW328" s="20"/>
      <c r="BX328" s="20"/>
      <c r="BY328" s="20"/>
      <c r="BZ328" s="20"/>
      <c r="CA328" s="20"/>
      <c r="CB328" s="20"/>
      <c r="CC328" s="27"/>
      <c r="CD328" s="20"/>
      <c r="CE328" s="20"/>
      <c r="CF328" s="28"/>
      <c r="CG328" s="28"/>
      <c r="CH328" s="28"/>
      <c r="CI328" s="28"/>
      <c r="CJ328" s="28"/>
      <c r="CK328" s="28"/>
      <c r="CL328" s="28"/>
      <c r="CM328" s="28"/>
      <c r="CN328" s="28"/>
      <c r="CO328" s="28"/>
      <c r="CP328" s="28"/>
      <c r="CQ328" s="28"/>
      <c r="CR328" s="28"/>
      <c r="CS328" s="28"/>
      <c r="CT328" s="28"/>
      <c r="CU328" s="28"/>
      <c r="CV328" s="28"/>
      <c r="CW328" s="28"/>
      <c r="CX328" s="20"/>
      <c r="CY328" s="519" t="s">
        <v>6889</v>
      </c>
      <c r="CZ328" s="520" t="s">
        <v>6890</v>
      </c>
      <c r="DA328" s="595" t="str">
        <f t="shared" si="18"/>
        <v>27510 - FABRICAÇÃO DE APARELHOS ELETRODOMÉSTICOS</v>
      </c>
      <c r="EN328" s="572">
        <v>10669</v>
      </c>
      <c r="EO328" s="561" t="s">
        <v>6891</v>
      </c>
      <c r="EP328" s="561" t="s">
        <v>947</v>
      </c>
      <c r="EQ328" s="576">
        <v>450</v>
      </c>
      <c r="ER328" s="561" t="s">
        <v>4312</v>
      </c>
      <c r="ES328" s="568" t="s">
        <v>6892</v>
      </c>
    </row>
    <row r="329" spans="11:149">
      <c r="K329" s="236" t="s">
        <v>6893</v>
      </c>
      <c r="P329" s="488">
        <f t="shared" si="16"/>
        <v>46384</v>
      </c>
      <c r="Q329" s="481">
        <f t="shared" si="17"/>
        <v>53</v>
      </c>
      <c r="R329" s="489">
        <v>44107</v>
      </c>
      <c r="S329" s="501"/>
      <c r="T329" s="497"/>
      <c r="U329" s="498"/>
      <c r="V329" s="43">
        <v>105</v>
      </c>
      <c r="W329" s="34" t="s">
        <v>1498</v>
      </c>
      <c r="X329" s="44">
        <v>31234</v>
      </c>
      <c r="Y329" s="34" t="s">
        <v>3613</v>
      </c>
      <c r="Z329" s="43" t="s">
        <v>318</v>
      </c>
      <c r="AA329" s="34" t="s">
        <v>412</v>
      </c>
      <c r="AB329" s="34" t="s">
        <v>270</v>
      </c>
      <c r="AC329" s="34" t="s">
        <v>3613</v>
      </c>
      <c r="AD329" s="44" t="s">
        <v>320</v>
      </c>
      <c r="AE329" s="44" t="s">
        <v>6045</v>
      </c>
      <c r="AF329" s="43">
        <v>105</v>
      </c>
      <c r="AG329" s="34" t="s">
        <v>1498</v>
      </c>
      <c r="AH329" s="34" t="s">
        <v>1497</v>
      </c>
      <c r="AI329" s="43" t="s">
        <v>1499</v>
      </c>
      <c r="AJ329" s="44" t="s">
        <v>1500</v>
      </c>
      <c r="AK329" s="261">
        <v>4760286</v>
      </c>
      <c r="AL329" s="44" t="s">
        <v>412</v>
      </c>
      <c r="AM329" s="44" t="s">
        <v>1504</v>
      </c>
      <c r="AN329" s="262">
        <v>252219640</v>
      </c>
      <c r="AO329" s="34"/>
      <c r="AP329" s="34"/>
      <c r="AQ329" s="34"/>
      <c r="AR329" s="34"/>
      <c r="AS329" s="34"/>
      <c r="AT329" s="44" t="s">
        <v>326</v>
      </c>
      <c r="AU329" s="44"/>
      <c r="AV329" s="477" t="str">
        <f t="array" ref="AV329">_xlfn.IFS(
LEFT(Tabelas!$AI329,1)="N","DN",
LEFT(Tabelas!$AI329,1)="C","DC",
LEFT(Tabelas!$AI329,1)="L","DL",
LEFT(Tabelas!$AI329,1)="A","DA",
LEFT(Tabelas!$AI329,1)="G","DG")</f>
        <v>DN</v>
      </c>
      <c r="AW329" s="34"/>
      <c r="AX329" s="34"/>
      <c r="AY329" s="34"/>
      <c r="AZ329" s="34"/>
      <c r="BA329" s="34"/>
      <c r="BB329" s="34"/>
      <c r="BC329" s="34"/>
      <c r="BD329" s="44">
        <v>31234</v>
      </c>
      <c r="BE329" s="34" t="s">
        <v>3613</v>
      </c>
      <c r="BF329" s="43" t="s">
        <v>318</v>
      </c>
      <c r="BG329" s="34" t="s">
        <v>412</v>
      </c>
      <c r="BH329" s="34" t="s">
        <v>270</v>
      </c>
      <c r="BI329" s="34" t="s">
        <v>3613</v>
      </c>
      <c r="BJ329" s="44" t="s">
        <v>320</v>
      </c>
      <c r="BK329" s="44" t="s">
        <v>6045</v>
      </c>
      <c r="BL329" s="34"/>
      <c r="BM329" s="34"/>
      <c r="BN329" s="34"/>
      <c r="BO329" s="20"/>
      <c r="BP329" s="20"/>
      <c r="BQ329" s="20"/>
      <c r="BR329" s="20"/>
      <c r="BS329" s="27"/>
      <c r="BT329" s="20"/>
      <c r="BU329" s="20"/>
      <c r="BV329" s="20"/>
      <c r="BW329" s="20"/>
      <c r="BX329" s="20"/>
      <c r="BY329" s="20"/>
      <c r="BZ329" s="20"/>
      <c r="CA329" s="20"/>
      <c r="CB329" s="20"/>
      <c r="CC329" s="27"/>
      <c r="CD329" s="20"/>
      <c r="CE329" s="20"/>
      <c r="CF329" s="28"/>
      <c r="CG329" s="28"/>
      <c r="CH329" s="28"/>
      <c r="CI329" s="28"/>
      <c r="CJ329" s="28"/>
      <c r="CK329" s="28"/>
      <c r="CL329" s="28"/>
      <c r="CM329" s="28"/>
      <c r="CN329" s="28"/>
      <c r="CO329" s="28"/>
      <c r="CP329" s="28"/>
      <c r="CQ329" s="28"/>
      <c r="CR329" s="28"/>
      <c r="CS329" s="28"/>
      <c r="CT329" s="28"/>
      <c r="CU329" s="28"/>
      <c r="CV329" s="28"/>
      <c r="CW329" s="28"/>
      <c r="CX329" s="20"/>
      <c r="CY329" s="519" t="s">
        <v>6894</v>
      </c>
      <c r="CZ329" s="520" t="s">
        <v>6895</v>
      </c>
      <c r="DA329" s="595" t="str">
        <f t="shared" si="18"/>
        <v>27520 - FABRICAÇÃO DE APARELHOS NÃO ELÉTRICOS PARA USO DOMÉSTICO</v>
      </c>
      <c r="EN329" s="571">
        <v>10723</v>
      </c>
      <c r="EO329" s="560" t="s">
        <v>6896</v>
      </c>
      <c r="EP329" s="560" t="s">
        <v>947</v>
      </c>
      <c r="EQ329" s="580">
        <v>452</v>
      </c>
      <c r="ER329" s="560" t="s">
        <v>3734</v>
      </c>
      <c r="ES329" s="567" t="s">
        <v>6897</v>
      </c>
    </row>
    <row r="330" spans="11:149">
      <c r="K330" s="236" t="s">
        <v>6898</v>
      </c>
      <c r="P330" s="488">
        <f t="shared" si="16"/>
        <v>46391</v>
      </c>
      <c r="Q330" s="481">
        <f t="shared" si="17"/>
        <v>1</v>
      </c>
      <c r="R330" s="489">
        <v>44108</v>
      </c>
      <c r="S330" s="501"/>
      <c r="T330" s="497"/>
      <c r="U330" s="498"/>
      <c r="V330" s="43">
        <v>105</v>
      </c>
      <c r="W330" s="34" t="s">
        <v>1498</v>
      </c>
      <c r="X330" s="44">
        <v>31235</v>
      </c>
      <c r="Y330" s="34" t="s">
        <v>3676</v>
      </c>
      <c r="Z330" s="43" t="s">
        <v>318</v>
      </c>
      <c r="AA330" s="34" t="s">
        <v>412</v>
      </c>
      <c r="AB330" s="34" t="s">
        <v>270</v>
      </c>
      <c r="AC330" s="34" t="s">
        <v>3676</v>
      </c>
      <c r="AD330" s="44" t="s">
        <v>320</v>
      </c>
      <c r="AE330" s="44" t="s">
        <v>6045</v>
      </c>
      <c r="AF330" s="43">
        <v>105</v>
      </c>
      <c r="AG330" s="34" t="s">
        <v>1498</v>
      </c>
      <c r="AH330" s="34" t="s">
        <v>1497</v>
      </c>
      <c r="AI330" s="43" t="s">
        <v>1499</v>
      </c>
      <c r="AJ330" s="44" t="s">
        <v>1500</v>
      </c>
      <c r="AK330" s="261">
        <v>4760286</v>
      </c>
      <c r="AL330" s="44" t="s">
        <v>412</v>
      </c>
      <c r="AM330" s="44" t="s">
        <v>1504</v>
      </c>
      <c r="AN330" s="262">
        <v>252219640</v>
      </c>
      <c r="AO330" s="34"/>
      <c r="AP330" s="34"/>
      <c r="AQ330" s="34"/>
      <c r="AR330" s="34"/>
      <c r="AS330" s="34"/>
      <c r="AT330" s="44" t="s">
        <v>326</v>
      </c>
      <c r="AU330" s="44"/>
      <c r="AV330" s="477" t="str">
        <f t="array" ref="AV330">_xlfn.IFS(
LEFT(Tabelas!$AI330,1)="N","DN",
LEFT(Tabelas!$AI330,1)="C","DC",
LEFT(Tabelas!$AI330,1)="L","DL",
LEFT(Tabelas!$AI330,1)="A","DA",
LEFT(Tabelas!$AI330,1)="G","DG")</f>
        <v>DN</v>
      </c>
      <c r="AW330" s="34"/>
      <c r="AX330" s="34"/>
      <c r="AY330" s="34"/>
      <c r="AZ330" s="34"/>
      <c r="BA330" s="34"/>
      <c r="BB330" s="34"/>
      <c r="BC330" s="34"/>
      <c r="BD330" s="44">
        <v>31235</v>
      </c>
      <c r="BE330" s="34" t="s">
        <v>3676</v>
      </c>
      <c r="BF330" s="43" t="s">
        <v>318</v>
      </c>
      <c r="BG330" s="34" t="s">
        <v>412</v>
      </c>
      <c r="BH330" s="34" t="s">
        <v>270</v>
      </c>
      <c r="BI330" s="34" t="s">
        <v>3676</v>
      </c>
      <c r="BJ330" s="44" t="s">
        <v>320</v>
      </c>
      <c r="BK330" s="44" t="s">
        <v>6045</v>
      </c>
      <c r="BL330" s="34"/>
      <c r="BM330" s="34"/>
      <c r="BN330" s="34"/>
      <c r="BO330" s="20"/>
      <c r="BP330" s="20"/>
      <c r="BQ330" s="20"/>
      <c r="BR330" s="20"/>
      <c r="BS330" s="27"/>
      <c r="BT330" s="20"/>
      <c r="BU330" s="20"/>
      <c r="BV330" s="20"/>
      <c r="BW330" s="20"/>
      <c r="BX330" s="20"/>
      <c r="BY330" s="20"/>
      <c r="BZ330" s="20"/>
      <c r="CA330" s="20"/>
      <c r="CB330" s="20"/>
      <c r="CC330" s="27"/>
      <c r="CD330" s="20"/>
      <c r="CE330" s="20"/>
      <c r="CF330" s="28"/>
      <c r="CG330" s="28"/>
      <c r="CH330" s="28"/>
      <c r="CI330" s="28"/>
      <c r="CJ330" s="28"/>
      <c r="CK330" s="28"/>
      <c r="CL330" s="28"/>
      <c r="CM330" s="28"/>
      <c r="CN330" s="28"/>
      <c r="CO330" s="28"/>
      <c r="CP330" s="28"/>
      <c r="CQ330" s="28"/>
      <c r="CR330" s="28"/>
      <c r="CS330" s="28"/>
      <c r="CT330" s="28"/>
      <c r="CU330" s="28"/>
      <c r="CV330" s="28"/>
      <c r="CW330" s="28"/>
      <c r="CX330" s="20"/>
      <c r="CY330" s="519" t="s">
        <v>6899</v>
      </c>
      <c r="CZ330" s="520" t="s">
        <v>6900</v>
      </c>
      <c r="DA330" s="595" t="str">
        <f t="shared" si="18"/>
        <v>27900 - FABRICAÇÃO DE OUTRO EQUIPAMENTO ELÉTRICO.</v>
      </c>
      <c r="EN330" s="572">
        <v>10731</v>
      </c>
      <c r="EO330" s="561" t="s">
        <v>6901</v>
      </c>
      <c r="EP330" s="561" t="s">
        <v>947</v>
      </c>
      <c r="EQ330" s="576">
        <v>454</v>
      </c>
      <c r="ER330" s="561" t="s">
        <v>5380</v>
      </c>
      <c r="ES330" s="568" t="s">
        <v>6902</v>
      </c>
    </row>
    <row r="331" spans="11:149">
      <c r="K331" s="236" t="s">
        <v>6903</v>
      </c>
      <c r="P331" s="488">
        <f t="shared" si="16"/>
        <v>46398</v>
      </c>
      <c r="Q331" s="481">
        <f t="shared" si="17"/>
        <v>2</v>
      </c>
      <c r="R331" s="489">
        <v>44109</v>
      </c>
      <c r="S331" s="501"/>
      <c r="T331" s="497"/>
      <c r="U331" s="498"/>
      <c r="V331" s="43">
        <v>105</v>
      </c>
      <c r="W331" s="34" t="s">
        <v>1498</v>
      </c>
      <c r="X331" s="44">
        <v>31250</v>
      </c>
      <c r="Y331" s="34" t="s">
        <v>4016</v>
      </c>
      <c r="Z331" s="43" t="s">
        <v>318</v>
      </c>
      <c r="AA331" s="34" t="s">
        <v>412</v>
      </c>
      <c r="AB331" s="34" t="s">
        <v>270</v>
      </c>
      <c r="AC331" s="34" t="s">
        <v>6904</v>
      </c>
      <c r="AD331" s="44" t="s">
        <v>320</v>
      </c>
      <c r="AE331" s="44" t="s">
        <v>6045</v>
      </c>
      <c r="AF331" s="43">
        <v>105</v>
      </c>
      <c r="AG331" s="34" t="s">
        <v>1498</v>
      </c>
      <c r="AH331" s="34" t="s">
        <v>1497</v>
      </c>
      <c r="AI331" s="43" t="s">
        <v>1499</v>
      </c>
      <c r="AJ331" s="44" t="s">
        <v>1500</v>
      </c>
      <c r="AK331" s="261">
        <v>4760286</v>
      </c>
      <c r="AL331" s="44" t="s">
        <v>412</v>
      </c>
      <c r="AM331" s="44" t="s">
        <v>1504</v>
      </c>
      <c r="AN331" s="262">
        <v>252219640</v>
      </c>
      <c r="AO331" s="34"/>
      <c r="AP331" s="34"/>
      <c r="AQ331" s="34"/>
      <c r="AR331" s="34"/>
      <c r="AS331" s="34"/>
      <c r="AT331" s="44" t="s">
        <v>326</v>
      </c>
      <c r="AU331" s="44"/>
      <c r="AV331" s="477" t="str">
        <f t="array" ref="AV331">_xlfn.IFS(
LEFT(Tabelas!$AI331,1)="N","DN",
LEFT(Tabelas!$AI331,1)="C","DC",
LEFT(Tabelas!$AI331,1)="L","DL",
LEFT(Tabelas!$AI331,1)="A","DA",
LEFT(Tabelas!$AI331,1)="G","DG")</f>
        <v>DN</v>
      </c>
      <c r="AW331" s="34"/>
      <c r="AX331" s="34"/>
      <c r="AY331" s="34"/>
      <c r="AZ331" s="34"/>
      <c r="BA331" s="34"/>
      <c r="BB331" s="34"/>
      <c r="BC331" s="34"/>
      <c r="BD331" s="44">
        <v>31250</v>
      </c>
      <c r="BE331" s="34" t="s">
        <v>4016</v>
      </c>
      <c r="BF331" s="43" t="s">
        <v>318</v>
      </c>
      <c r="BG331" s="34" t="s">
        <v>412</v>
      </c>
      <c r="BH331" s="34" t="s">
        <v>270</v>
      </c>
      <c r="BI331" s="34" t="s">
        <v>6904</v>
      </c>
      <c r="BJ331" s="44" t="s">
        <v>320</v>
      </c>
      <c r="BK331" s="44" t="s">
        <v>6045</v>
      </c>
      <c r="BL331" s="34"/>
      <c r="BM331" s="34"/>
      <c r="BN331" s="34"/>
      <c r="BO331" s="20"/>
      <c r="BP331" s="20"/>
      <c r="BQ331" s="20"/>
      <c r="BR331" s="20"/>
      <c r="BS331" s="27"/>
      <c r="BT331" s="20"/>
      <c r="BU331" s="20"/>
      <c r="BV331" s="20"/>
      <c r="BW331" s="20"/>
      <c r="BX331" s="20"/>
      <c r="BY331" s="20"/>
      <c r="BZ331" s="20"/>
      <c r="CA331" s="20"/>
      <c r="CB331" s="20"/>
      <c r="CC331" s="27"/>
      <c r="CD331" s="20"/>
      <c r="CE331" s="20"/>
      <c r="CF331" s="28"/>
      <c r="CG331" s="28"/>
      <c r="CH331" s="28"/>
      <c r="CI331" s="28"/>
      <c r="CJ331" s="28"/>
      <c r="CK331" s="28"/>
      <c r="CL331" s="28"/>
      <c r="CM331" s="28"/>
      <c r="CN331" s="28"/>
      <c r="CO331" s="28"/>
      <c r="CP331" s="28"/>
      <c r="CQ331" s="28"/>
      <c r="CR331" s="28"/>
      <c r="CS331" s="28"/>
      <c r="CT331" s="28"/>
      <c r="CU331" s="28"/>
      <c r="CV331" s="28"/>
      <c r="CW331" s="28"/>
      <c r="CX331" s="20"/>
      <c r="CY331" s="519" t="s">
        <v>6905</v>
      </c>
      <c r="CZ331" s="520" t="s">
        <v>6906</v>
      </c>
      <c r="DA331" s="595" t="str">
        <f t="shared" si="18"/>
        <v>28110 - FABRICAÇÃO DE MOTORES E TURBINAS, EXCETO MOTORES PARA AERONAVES, AUTOMÓVEIS E MOTOCICLOS E CICLOMOTORES.</v>
      </c>
      <c r="EN331" s="572">
        <v>10766</v>
      </c>
      <c r="EO331" s="561" t="s">
        <v>6907</v>
      </c>
      <c r="EP331" s="561" t="s">
        <v>947</v>
      </c>
      <c r="EQ331" s="576">
        <v>450</v>
      </c>
      <c r="ER331" s="561" t="s">
        <v>4312</v>
      </c>
      <c r="ES331" s="568" t="s">
        <v>6908</v>
      </c>
    </row>
    <row r="332" spans="11:149">
      <c r="K332" s="236" t="s">
        <v>6909</v>
      </c>
      <c r="P332" s="488">
        <f t="shared" si="16"/>
        <v>46405</v>
      </c>
      <c r="Q332" s="481">
        <f t="shared" si="17"/>
        <v>3</v>
      </c>
      <c r="R332" s="489">
        <v>44110</v>
      </c>
      <c r="S332" s="501"/>
      <c r="T332" s="497"/>
      <c r="U332" s="498"/>
      <c r="V332" s="43">
        <v>105</v>
      </c>
      <c r="W332" s="34" t="s">
        <v>1498</v>
      </c>
      <c r="X332" s="44">
        <v>31251</v>
      </c>
      <c r="Y332" s="34" t="s">
        <v>4066</v>
      </c>
      <c r="Z332" s="43" t="s">
        <v>318</v>
      </c>
      <c r="AA332" s="34" t="s">
        <v>412</v>
      </c>
      <c r="AB332" s="34" t="s">
        <v>270</v>
      </c>
      <c r="AC332" s="34" t="s">
        <v>6910</v>
      </c>
      <c r="AD332" s="44" t="s">
        <v>320</v>
      </c>
      <c r="AE332" s="44" t="s">
        <v>6045</v>
      </c>
      <c r="AF332" s="43">
        <v>105</v>
      </c>
      <c r="AG332" s="34" t="s">
        <v>1498</v>
      </c>
      <c r="AH332" s="34" t="s">
        <v>1497</v>
      </c>
      <c r="AI332" s="43" t="s">
        <v>1499</v>
      </c>
      <c r="AJ332" s="44" t="s">
        <v>1500</v>
      </c>
      <c r="AK332" s="261">
        <v>4760286</v>
      </c>
      <c r="AL332" s="44" t="s">
        <v>412</v>
      </c>
      <c r="AM332" s="44" t="s">
        <v>1504</v>
      </c>
      <c r="AN332" s="262">
        <v>252219640</v>
      </c>
      <c r="AO332" s="34"/>
      <c r="AP332" s="34"/>
      <c r="AQ332" s="34"/>
      <c r="AR332" s="34"/>
      <c r="AS332" s="34"/>
      <c r="AT332" s="44" t="s">
        <v>326</v>
      </c>
      <c r="AU332" s="44"/>
      <c r="AV332" s="477" t="str">
        <f t="array" ref="AV332">_xlfn.IFS(
LEFT(Tabelas!$AI332,1)="N","DN",
LEFT(Tabelas!$AI332,1)="C","DC",
LEFT(Tabelas!$AI332,1)="L","DL",
LEFT(Tabelas!$AI332,1)="A","DA",
LEFT(Tabelas!$AI332,1)="G","DG")</f>
        <v>DN</v>
      </c>
      <c r="AW332" s="34"/>
      <c r="AX332" s="34"/>
      <c r="AY332" s="34"/>
      <c r="AZ332" s="34"/>
      <c r="BA332" s="34"/>
      <c r="BB332" s="34"/>
      <c r="BC332" s="34"/>
      <c r="BD332" s="44">
        <v>31251</v>
      </c>
      <c r="BE332" s="34" t="s">
        <v>4066</v>
      </c>
      <c r="BF332" s="43" t="s">
        <v>318</v>
      </c>
      <c r="BG332" s="34" t="s">
        <v>412</v>
      </c>
      <c r="BH332" s="34" t="s">
        <v>270</v>
      </c>
      <c r="BI332" s="34" t="s">
        <v>6910</v>
      </c>
      <c r="BJ332" s="44" t="s">
        <v>320</v>
      </c>
      <c r="BK332" s="44" t="s">
        <v>6045</v>
      </c>
      <c r="BL332" s="34"/>
      <c r="BM332" s="34"/>
      <c r="BN332" s="34"/>
      <c r="BO332" s="20"/>
      <c r="BP332" s="20"/>
      <c r="BQ332" s="20"/>
      <c r="BR332" s="20"/>
      <c r="BS332" s="27"/>
      <c r="BT332" s="20"/>
      <c r="BU332" s="20"/>
      <c r="BV332" s="20"/>
      <c r="BW332" s="20"/>
      <c r="BX332" s="20"/>
      <c r="BY332" s="20"/>
      <c r="BZ332" s="20"/>
      <c r="CA332" s="20"/>
      <c r="CB332" s="20"/>
      <c r="CC332" s="27"/>
      <c r="CD332" s="20"/>
      <c r="CE332" s="20"/>
      <c r="CF332" s="28"/>
      <c r="CG332" s="28"/>
      <c r="CH332" s="28"/>
      <c r="CI332" s="28"/>
      <c r="CJ332" s="28"/>
      <c r="CK332" s="28"/>
      <c r="CL332" s="28"/>
      <c r="CM332" s="28"/>
      <c r="CN332" s="28"/>
      <c r="CO332" s="28"/>
      <c r="CP332" s="28"/>
      <c r="CQ332" s="28"/>
      <c r="CR332" s="28"/>
      <c r="CS332" s="28"/>
      <c r="CT332" s="28"/>
      <c r="CU332" s="28"/>
      <c r="CV332" s="28"/>
      <c r="CW332" s="28"/>
      <c r="CX332" s="20"/>
      <c r="CY332" s="519" t="s">
        <v>6911</v>
      </c>
      <c r="CZ332" s="520" t="s">
        <v>6912</v>
      </c>
      <c r="DA332" s="595" t="str">
        <f t="shared" si="18"/>
        <v>28120 - FABRICAÇÃO DE EQUIPAMENTO HIDRÁULICO E PNEUMÁTICO</v>
      </c>
      <c r="EN332" s="571">
        <v>10774</v>
      </c>
      <c r="EO332" s="560" t="s">
        <v>6913</v>
      </c>
      <c r="EP332" s="560" t="s">
        <v>947</v>
      </c>
      <c r="EQ332" s="580">
        <v>474</v>
      </c>
      <c r="ER332" s="560" t="s">
        <v>5374</v>
      </c>
      <c r="ES332" s="567" t="s">
        <v>6914</v>
      </c>
    </row>
    <row r="333" spans="11:149">
      <c r="K333" s="236" t="s">
        <v>6915</v>
      </c>
      <c r="P333" s="488">
        <f t="shared" si="16"/>
        <v>46412</v>
      </c>
      <c r="Q333" s="481">
        <f t="shared" si="17"/>
        <v>4</v>
      </c>
      <c r="R333" s="489">
        <v>44111</v>
      </c>
      <c r="S333" s="501"/>
      <c r="T333" s="497"/>
      <c r="U333" s="498"/>
      <c r="V333" s="43">
        <v>105</v>
      </c>
      <c r="W333" s="34" t="s">
        <v>1498</v>
      </c>
      <c r="X333" s="44">
        <v>31252</v>
      </c>
      <c r="Y333" s="34" t="s">
        <v>4110</v>
      </c>
      <c r="Z333" s="43" t="s">
        <v>318</v>
      </c>
      <c r="AA333" s="34" t="s">
        <v>412</v>
      </c>
      <c r="AB333" s="34" t="s">
        <v>270</v>
      </c>
      <c r="AC333" s="34" t="s">
        <v>6916</v>
      </c>
      <c r="AD333" s="44" t="s">
        <v>320</v>
      </c>
      <c r="AE333" s="44" t="s">
        <v>6045</v>
      </c>
      <c r="AF333" s="43">
        <v>105</v>
      </c>
      <c r="AG333" s="34" t="s">
        <v>1498</v>
      </c>
      <c r="AH333" s="34" t="s">
        <v>1497</v>
      </c>
      <c r="AI333" s="43" t="s">
        <v>1499</v>
      </c>
      <c r="AJ333" s="44" t="s">
        <v>1500</v>
      </c>
      <c r="AK333" s="261">
        <v>4760286</v>
      </c>
      <c r="AL333" s="44" t="s">
        <v>412</v>
      </c>
      <c r="AM333" s="44" t="s">
        <v>1504</v>
      </c>
      <c r="AN333" s="262">
        <v>252219640</v>
      </c>
      <c r="AO333" s="34"/>
      <c r="AP333" s="34"/>
      <c r="AQ333" s="34"/>
      <c r="AR333" s="34"/>
      <c r="AS333" s="34"/>
      <c r="AT333" s="44" t="s">
        <v>326</v>
      </c>
      <c r="AU333" s="44"/>
      <c r="AV333" s="477" t="str">
        <f t="array" ref="AV333">_xlfn.IFS(
LEFT(Tabelas!$AI333,1)="N","DN",
LEFT(Tabelas!$AI333,1)="C","DC",
LEFT(Tabelas!$AI333,1)="L","DL",
LEFT(Tabelas!$AI333,1)="A","DA",
LEFT(Tabelas!$AI333,1)="G","DG")</f>
        <v>DN</v>
      </c>
      <c r="AW333" s="34"/>
      <c r="AX333" s="34"/>
      <c r="AY333" s="34"/>
      <c r="AZ333" s="34"/>
      <c r="BA333" s="34"/>
      <c r="BB333" s="34"/>
      <c r="BC333" s="34"/>
      <c r="BD333" s="44">
        <v>31252</v>
      </c>
      <c r="BE333" s="34" t="s">
        <v>4110</v>
      </c>
      <c r="BF333" s="43" t="s">
        <v>318</v>
      </c>
      <c r="BG333" s="34" t="s">
        <v>412</v>
      </c>
      <c r="BH333" s="34" t="s">
        <v>270</v>
      </c>
      <c r="BI333" s="34" t="s">
        <v>6916</v>
      </c>
      <c r="BJ333" s="44" t="s">
        <v>320</v>
      </c>
      <c r="BK333" s="44" t="s">
        <v>6045</v>
      </c>
      <c r="BL333" s="34"/>
      <c r="BM333" s="34"/>
      <c r="BN333" s="34"/>
      <c r="BO333" s="20"/>
      <c r="BP333" s="20"/>
      <c r="BQ333" s="20"/>
      <c r="BR333" s="20"/>
      <c r="BS333" s="27"/>
      <c r="BT333" s="20"/>
      <c r="BU333" s="20"/>
      <c r="BV333" s="20"/>
      <c r="BW333" s="20"/>
      <c r="BX333" s="20"/>
      <c r="BY333" s="20"/>
      <c r="BZ333" s="20"/>
      <c r="CA333" s="20"/>
      <c r="CB333" s="20"/>
      <c r="CC333" s="27"/>
      <c r="CD333" s="20"/>
      <c r="CE333" s="20"/>
      <c r="CF333" s="28"/>
      <c r="CG333" s="28"/>
      <c r="CH333" s="28"/>
      <c r="CI333" s="28"/>
      <c r="CJ333" s="28"/>
      <c r="CK333" s="28"/>
      <c r="CL333" s="28"/>
      <c r="CM333" s="28"/>
      <c r="CN333" s="28"/>
      <c r="CO333" s="28"/>
      <c r="CP333" s="28"/>
      <c r="CQ333" s="28"/>
      <c r="CR333" s="28"/>
      <c r="CS333" s="28"/>
      <c r="CT333" s="28"/>
      <c r="CU333" s="28"/>
      <c r="CV333" s="28"/>
      <c r="CW333" s="28"/>
      <c r="CX333" s="20"/>
      <c r="CY333" s="519" t="s">
        <v>6917</v>
      </c>
      <c r="CZ333" s="520" t="s">
        <v>6918</v>
      </c>
      <c r="DA333" s="595" t="str">
        <f t="shared" si="18"/>
        <v>28130 - FABRICAÇÃO DE OUTRAS BOMBAS E COMPRESSORES</v>
      </c>
      <c r="EN333" s="572">
        <v>10782</v>
      </c>
      <c r="EO333" s="561" t="s">
        <v>6919</v>
      </c>
      <c r="EP333" s="561" t="s">
        <v>289</v>
      </c>
      <c r="EQ333" s="576">
        <v>331</v>
      </c>
      <c r="ER333" s="561" t="s">
        <v>4880</v>
      </c>
      <c r="ES333" s="568" t="s">
        <v>6920</v>
      </c>
    </row>
    <row r="334" spans="11:149">
      <c r="K334" s="236" t="s">
        <v>6921</v>
      </c>
      <c r="P334" s="488">
        <f t="shared" si="16"/>
        <v>46419</v>
      </c>
      <c r="Q334" s="481">
        <f t="shared" si="17"/>
        <v>5</v>
      </c>
      <c r="R334" s="489">
        <v>44112</v>
      </c>
      <c r="S334" s="501"/>
      <c r="T334" s="497"/>
      <c r="U334" s="498"/>
      <c r="V334" s="43">
        <v>105</v>
      </c>
      <c r="W334" s="34" t="s">
        <v>1498</v>
      </c>
      <c r="X334" s="44">
        <v>31253</v>
      </c>
      <c r="Y334" s="34" t="s">
        <v>4147</v>
      </c>
      <c r="Z334" s="43" t="s">
        <v>318</v>
      </c>
      <c r="AA334" s="34" t="s">
        <v>412</v>
      </c>
      <c r="AB334" s="34" t="s">
        <v>270</v>
      </c>
      <c r="AC334" s="34" t="s">
        <v>6922</v>
      </c>
      <c r="AD334" s="44" t="s">
        <v>320</v>
      </c>
      <c r="AE334" s="44" t="s">
        <v>6045</v>
      </c>
      <c r="AF334" s="43">
        <v>105</v>
      </c>
      <c r="AG334" s="34" t="s">
        <v>1498</v>
      </c>
      <c r="AH334" s="34" t="s">
        <v>1497</v>
      </c>
      <c r="AI334" s="43" t="s">
        <v>1499</v>
      </c>
      <c r="AJ334" s="44" t="s">
        <v>1500</v>
      </c>
      <c r="AK334" s="261">
        <v>4760286</v>
      </c>
      <c r="AL334" s="44" t="s">
        <v>412</v>
      </c>
      <c r="AM334" s="44" t="s">
        <v>1504</v>
      </c>
      <c r="AN334" s="262">
        <v>252219640</v>
      </c>
      <c r="AO334" s="34"/>
      <c r="AP334" s="34"/>
      <c r="AQ334" s="34"/>
      <c r="AR334" s="34"/>
      <c r="AS334" s="34"/>
      <c r="AT334" s="44" t="s">
        <v>326</v>
      </c>
      <c r="AU334" s="44"/>
      <c r="AV334" s="477" t="str">
        <f t="array" ref="AV334">_xlfn.IFS(
LEFT(Tabelas!$AI334,1)="N","DN",
LEFT(Tabelas!$AI334,1)="C","DC",
LEFT(Tabelas!$AI334,1)="L","DL",
LEFT(Tabelas!$AI334,1)="A","DA",
LEFT(Tabelas!$AI334,1)="G","DG")</f>
        <v>DN</v>
      </c>
      <c r="AW334" s="34"/>
      <c r="AX334" s="34"/>
      <c r="AY334" s="34"/>
      <c r="AZ334" s="34"/>
      <c r="BA334" s="34"/>
      <c r="BB334" s="34"/>
      <c r="BC334" s="34"/>
      <c r="BD334" s="44">
        <v>31253</v>
      </c>
      <c r="BE334" s="34" t="s">
        <v>4147</v>
      </c>
      <c r="BF334" s="43" t="s">
        <v>318</v>
      </c>
      <c r="BG334" s="34" t="s">
        <v>412</v>
      </c>
      <c r="BH334" s="34" t="s">
        <v>270</v>
      </c>
      <c r="BI334" s="34" t="s">
        <v>6922</v>
      </c>
      <c r="BJ334" s="44" t="s">
        <v>320</v>
      </c>
      <c r="BK334" s="44" t="s">
        <v>6045</v>
      </c>
      <c r="BL334" s="34"/>
      <c r="BM334" s="34"/>
      <c r="BN334" s="34"/>
      <c r="BO334" s="20"/>
      <c r="BP334" s="20"/>
      <c r="BQ334" s="20"/>
      <c r="BR334" s="20"/>
      <c r="BS334" s="27"/>
      <c r="BT334" s="20"/>
      <c r="BU334" s="20"/>
      <c r="BV334" s="20"/>
      <c r="BW334" s="20"/>
      <c r="BX334" s="20"/>
      <c r="BY334" s="20"/>
      <c r="BZ334" s="20"/>
      <c r="CA334" s="20"/>
      <c r="CB334" s="20"/>
      <c r="CC334" s="27"/>
      <c r="CD334" s="20"/>
      <c r="CE334" s="20"/>
      <c r="CF334" s="28"/>
      <c r="CG334" s="28"/>
      <c r="CH334" s="28"/>
      <c r="CI334" s="28"/>
      <c r="CJ334" s="28"/>
      <c r="CK334" s="28"/>
      <c r="CL334" s="28"/>
      <c r="CM334" s="28"/>
      <c r="CN334" s="28"/>
      <c r="CO334" s="28"/>
      <c r="CP334" s="28"/>
      <c r="CQ334" s="28"/>
      <c r="CR334" s="28"/>
      <c r="CS334" s="28"/>
      <c r="CT334" s="28"/>
      <c r="CU334" s="28"/>
      <c r="CV334" s="28"/>
      <c r="CW334" s="28"/>
      <c r="CX334" s="20"/>
      <c r="CY334" s="519" t="s">
        <v>6923</v>
      </c>
      <c r="CZ334" s="520" t="s">
        <v>6924</v>
      </c>
      <c r="DA334" s="595" t="str">
        <f t="shared" si="18"/>
        <v>28140 - FABRICAÇÃO DE OUTRAS TORNEIRAS E VÁLVULAS</v>
      </c>
      <c r="EN334" s="571">
        <v>10790</v>
      </c>
      <c r="EO334" s="560" t="s">
        <v>6925</v>
      </c>
      <c r="EP334" s="560" t="s">
        <v>350</v>
      </c>
      <c r="EQ334" s="580">
        <v>200</v>
      </c>
      <c r="ER334" s="560" t="s">
        <v>5084</v>
      </c>
      <c r="ES334" s="567" t="s">
        <v>6926</v>
      </c>
    </row>
    <row r="335" spans="11:149">
      <c r="K335" s="236" t="s">
        <v>6927</v>
      </c>
      <c r="P335" s="488">
        <f t="shared" si="16"/>
        <v>46426</v>
      </c>
      <c r="Q335" s="481">
        <f t="shared" si="17"/>
        <v>6</v>
      </c>
      <c r="R335" s="489">
        <v>44113</v>
      </c>
      <c r="S335" s="501"/>
      <c r="T335" s="497"/>
      <c r="U335" s="498"/>
      <c r="V335" s="43">
        <v>105</v>
      </c>
      <c r="W335" s="34" t="s">
        <v>1498</v>
      </c>
      <c r="X335" s="44">
        <v>31254</v>
      </c>
      <c r="Y335" s="34" t="s">
        <v>4182</v>
      </c>
      <c r="Z335" s="43" t="s">
        <v>318</v>
      </c>
      <c r="AA335" s="34" t="s">
        <v>412</v>
      </c>
      <c r="AB335" s="34" t="s">
        <v>270</v>
      </c>
      <c r="AC335" s="34" t="s">
        <v>6928</v>
      </c>
      <c r="AD335" s="44" t="s">
        <v>320</v>
      </c>
      <c r="AE335" s="44" t="s">
        <v>6045</v>
      </c>
      <c r="AF335" s="43">
        <v>105</v>
      </c>
      <c r="AG335" s="34" t="s">
        <v>1498</v>
      </c>
      <c r="AH335" s="34" t="s">
        <v>1497</v>
      </c>
      <c r="AI335" s="43" t="s">
        <v>1499</v>
      </c>
      <c r="AJ335" s="44" t="s">
        <v>1500</v>
      </c>
      <c r="AK335" s="261">
        <v>4760286</v>
      </c>
      <c r="AL335" s="44" t="s">
        <v>412</v>
      </c>
      <c r="AM335" s="44" t="s">
        <v>1504</v>
      </c>
      <c r="AN335" s="262">
        <v>252219640</v>
      </c>
      <c r="AO335" s="34"/>
      <c r="AP335" s="34"/>
      <c r="AQ335" s="34"/>
      <c r="AR335" s="34"/>
      <c r="AS335" s="34"/>
      <c r="AT335" s="44" t="s">
        <v>326</v>
      </c>
      <c r="AU335" s="44"/>
      <c r="AV335" s="477" t="str">
        <f t="array" ref="AV335">_xlfn.IFS(
LEFT(Tabelas!$AI335,1)="N","DN",
LEFT(Tabelas!$AI335,1)="C","DC",
LEFT(Tabelas!$AI335,1)="L","DL",
LEFT(Tabelas!$AI335,1)="A","DA",
LEFT(Tabelas!$AI335,1)="G","DG")</f>
        <v>DN</v>
      </c>
      <c r="AW335" s="34"/>
      <c r="AX335" s="34"/>
      <c r="AY335" s="34"/>
      <c r="AZ335" s="34"/>
      <c r="BA335" s="34"/>
      <c r="BB335" s="34"/>
      <c r="BC335" s="34"/>
      <c r="BD335" s="44">
        <v>31254</v>
      </c>
      <c r="BE335" s="34" t="s">
        <v>4182</v>
      </c>
      <c r="BF335" s="43" t="s">
        <v>318</v>
      </c>
      <c r="BG335" s="34" t="s">
        <v>412</v>
      </c>
      <c r="BH335" s="34" t="s">
        <v>270</v>
      </c>
      <c r="BI335" s="34" t="s">
        <v>6928</v>
      </c>
      <c r="BJ335" s="44" t="s">
        <v>320</v>
      </c>
      <c r="BK335" s="44" t="s">
        <v>6045</v>
      </c>
      <c r="BL335" s="34"/>
      <c r="BM335" s="34"/>
      <c r="BN335" s="34"/>
      <c r="BO335" s="20"/>
      <c r="BP335" s="20"/>
      <c r="BQ335" s="20"/>
      <c r="BR335" s="20"/>
      <c r="BS335" s="27"/>
      <c r="BT335" s="20"/>
      <c r="BU335" s="20"/>
      <c r="BV335" s="20"/>
      <c r="BW335" s="20"/>
      <c r="BX335" s="20"/>
      <c r="BY335" s="20"/>
      <c r="BZ335" s="20"/>
      <c r="CA335" s="20"/>
      <c r="CB335" s="20"/>
      <c r="CC335" s="27"/>
      <c r="CD335" s="20"/>
      <c r="CE335" s="20"/>
      <c r="CF335" s="28"/>
      <c r="CG335" s="28"/>
      <c r="CH335" s="28"/>
      <c r="CI335" s="28"/>
      <c r="CJ335" s="28"/>
      <c r="CK335" s="28"/>
      <c r="CL335" s="28"/>
      <c r="CM335" s="28"/>
      <c r="CN335" s="28"/>
      <c r="CO335" s="28"/>
      <c r="CP335" s="28"/>
      <c r="CQ335" s="28"/>
      <c r="CR335" s="28"/>
      <c r="CS335" s="28"/>
      <c r="CT335" s="28"/>
      <c r="CU335" s="28"/>
      <c r="CV335" s="28"/>
      <c r="CW335" s="28"/>
      <c r="CX335" s="20"/>
      <c r="CY335" s="519" t="s">
        <v>6929</v>
      </c>
      <c r="CZ335" s="520" t="s">
        <v>6930</v>
      </c>
      <c r="DA335" s="595" t="str">
        <f t="shared" si="18"/>
        <v>28150 - FABRICAÇÃO DE ROLAMENTOS, DE ENGRENAGENS E DE OUTROS ÓRGÃOS DE TRANSMISSÃO</v>
      </c>
      <c r="EN335" s="571">
        <v>10812</v>
      </c>
      <c r="EO335" s="560" t="s">
        <v>6931</v>
      </c>
      <c r="EP335" s="560" t="s">
        <v>289</v>
      </c>
      <c r="EQ335" s="580">
        <v>341</v>
      </c>
      <c r="ER335" s="560" t="s">
        <v>2038</v>
      </c>
      <c r="ES335" s="567" t="s">
        <v>6932</v>
      </c>
    </row>
    <row r="336" spans="11:149">
      <c r="K336" s="236" t="s">
        <v>6933</v>
      </c>
      <c r="P336" s="488">
        <f t="shared" si="16"/>
        <v>46433</v>
      </c>
      <c r="Q336" s="481">
        <f t="shared" si="17"/>
        <v>7</v>
      </c>
      <c r="R336" s="489">
        <v>44114</v>
      </c>
      <c r="S336" s="501"/>
      <c r="T336" s="497"/>
      <c r="U336" s="498"/>
      <c r="V336" s="43">
        <v>105</v>
      </c>
      <c r="W336" s="34" t="s">
        <v>1498</v>
      </c>
      <c r="X336" s="44">
        <v>31255</v>
      </c>
      <c r="Y336" s="34" t="s">
        <v>4223</v>
      </c>
      <c r="Z336" s="43" t="s">
        <v>318</v>
      </c>
      <c r="AA336" s="34" t="s">
        <v>412</v>
      </c>
      <c r="AB336" s="34" t="s">
        <v>270</v>
      </c>
      <c r="AC336" s="34" t="s">
        <v>6934</v>
      </c>
      <c r="AD336" s="44" t="s">
        <v>320</v>
      </c>
      <c r="AE336" s="44" t="s">
        <v>6045</v>
      </c>
      <c r="AF336" s="43">
        <v>105</v>
      </c>
      <c r="AG336" s="34" t="s">
        <v>1498</v>
      </c>
      <c r="AH336" s="34" t="s">
        <v>1497</v>
      </c>
      <c r="AI336" s="43" t="s">
        <v>1499</v>
      </c>
      <c r="AJ336" s="44" t="s">
        <v>1500</v>
      </c>
      <c r="AK336" s="261">
        <v>4760286</v>
      </c>
      <c r="AL336" s="44" t="s">
        <v>412</v>
      </c>
      <c r="AM336" s="44" t="s">
        <v>1504</v>
      </c>
      <c r="AN336" s="262">
        <v>252219640</v>
      </c>
      <c r="AO336" s="34"/>
      <c r="AP336" s="34"/>
      <c r="AQ336" s="34"/>
      <c r="AR336" s="34"/>
      <c r="AS336" s="34"/>
      <c r="AT336" s="44" t="s">
        <v>326</v>
      </c>
      <c r="AU336" s="44"/>
      <c r="AV336" s="477" t="str">
        <f t="array" ref="AV336">_xlfn.IFS(
LEFT(Tabelas!$AI336,1)="N","DN",
LEFT(Tabelas!$AI336,1)="C","DC",
LEFT(Tabelas!$AI336,1)="L","DL",
LEFT(Tabelas!$AI336,1)="A","DA",
LEFT(Tabelas!$AI336,1)="G","DG")</f>
        <v>DN</v>
      </c>
      <c r="AW336" s="34"/>
      <c r="AX336" s="34"/>
      <c r="AY336" s="34"/>
      <c r="AZ336" s="34"/>
      <c r="BA336" s="34"/>
      <c r="BB336" s="34"/>
      <c r="BC336" s="34"/>
      <c r="BD336" s="44">
        <v>31255</v>
      </c>
      <c r="BE336" s="34" t="s">
        <v>4223</v>
      </c>
      <c r="BF336" s="43" t="s">
        <v>318</v>
      </c>
      <c r="BG336" s="34" t="s">
        <v>412</v>
      </c>
      <c r="BH336" s="34" t="s">
        <v>270</v>
      </c>
      <c r="BI336" s="34" t="s">
        <v>6934</v>
      </c>
      <c r="BJ336" s="44" t="s">
        <v>320</v>
      </c>
      <c r="BK336" s="44" t="s">
        <v>6045</v>
      </c>
      <c r="BL336" s="34"/>
      <c r="BM336" s="34"/>
      <c r="BN336" s="34"/>
      <c r="BO336" s="20"/>
      <c r="BP336" s="20"/>
      <c r="BQ336" s="20"/>
      <c r="BR336" s="20"/>
      <c r="BS336" s="27"/>
      <c r="BT336" s="20"/>
      <c r="BU336" s="20"/>
      <c r="BV336" s="20"/>
      <c r="BW336" s="20"/>
      <c r="BX336" s="20"/>
      <c r="BY336" s="20"/>
      <c r="BZ336" s="20"/>
      <c r="CA336" s="20"/>
      <c r="CB336" s="20"/>
      <c r="CC336" s="27"/>
      <c r="CD336" s="20"/>
      <c r="CE336" s="20"/>
      <c r="CF336" s="28"/>
      <c r="CG336" s="28"/>
      <c r="CH336" s="28"/>
      <c r="CI336" s="28"/>
      <c r="CJ336" s="28"/>
      <c r="CK336" s="28"/>
      <c r="CL336" s="28"/>
      <c r="CM336" s="28"/>
      <c r="CN336" s="28"/>
      <c r="CO336" s="28"/>
      <c r="CP336" s="28"/>
      <c r="CQ336" s="28"/>
      <c r="CR336" s="28"/>
      <c r="CS336" s="28"/>
      <c r="CT336" s="28"/>
      <c r="CU336" s="28"/>
      <c r="CV336" s="28"/>
      <c r="CW336" s="28"/>
      <c r="CX336" s="20"/>
      <c r="CY336" s="519" t="s">
        <v>6935</v>
      </c>
      <c r="CZ336" s="520" t="s">
        <v>6936</v>
      </c>
      <c r="DA336" s="595" t="str">
        <f t="shared" si="18"/>
        <v>28210 - FABRICAÇÃO DE FORNOS E EQUIPAMENTO DE AQUECIMENTO DOMÉSTICO FIXO</v>
      </c>
      <c r="EN336" s="572">
        <v>10820</v>
      </c>
      <c r="EO336" s="561" t="s">
        <v>6937</v>
      </c>
      <c r="EP336" s="561" t="s">
        <v>947</v>
      </c>
      <c r="EQ336" s="576">
        <v>448</v>
      </c>
      <c r="ER336" s="561" t="s">
        <v>4369</v>
      </c>
      <c r="ES336" s="568" t="s">
        <v>6938</v>
      </c>
    </row>
    <row r="337" spans="11:149">
      <c r="K337" s="236" t="s">
        <v>6939</v>
      </c>
      <c r="P337" s="488">
        <f t="shared" si="16"/>
        <v>46440</v>
      </c>
      <c r="Q337" s="481">
        <f t="shared" si="17"/>
        <v>8</v>
      </c>
      <c r="R337" s="489">
        <v>44115</v>
      </c>
      <c r="S337" s="501"/>
      <c r="T337" s="497"/>
      <c r="U337" s="498"/>
      <c r="V337" s="43">
        <v>105</v>
      </c>
      <c r="W337" s="34" t="s">
        <v>1498</v>
      </c>
      <c r="X337" s="44">
        <v>31256</v>
      </c>
      <c r="Y337" s="34" t="s">
        <v>4257</v>
      </c>
      <c r="Z337" s="43" t="s">
        <v>318</v>
      </c>
      <c r="AA337" s="34" t="s">
        <v>412</v>
      </c>
      <c r="AB337" s="34" t="s">
        <v>270</v>
      </c>
      <c r="AC337" s="34" t="s">
        <v>6940</v>
      </c>
      <c r="AD337" s="44" t="s">
        <v>320</v>
      </c>
      <c r="AE337" s="44" t="s">
        <v>6045</v>
      </c>
      <c r="AF337" s="43">
        <v>105</v>
      </c>
      <c r="AG337" s="34" t="s">
        <v>1498</v>
      </c>
      <c r="AH337" s="34" t="s">
        <v>1497</v>
      </c>
      <c r="AI337" s="43" t="s">
        <v>1499</v>
      </c>
      <c r="AJ337" s="44" t="s">
        <v>1500</v>
      </c>
      <c r="AK337" s="261">
        <v>4760286</v>
      </c>
      <c r="AL337" s="44" t="s">
        <v>412</v>
      </c>
      <c r="AM337" s="44" t="s">
        <v>1504</v>
      </c>
      <c r="AN337" s="262">
        <v>252219640</v>
      </c>
      <c r="AO337" s="34"/>
      <c r="AP337" s="34"/>
      <c r="AQ337" s="34"/>
      <c r="AR337" s="34"/>
      <c r="AS337" s="34"/>
      <c r="AT337" s="44" t="s">
        <v>326</v>
      </c>
      <c r="AU337" s="44"/>
      <c r="AV337" s="477" t="str">
        <f t="array" ref="AV337">_xlfn.IFS(
LEFT(Tabelas!$AI337,1)="N","DN",
LEFT(Tabelas!$AI337,1)="C","DC",
LEFT(Tabelas!$AI337,1)="L","DL",
LEFT(Tabelas!$AI337,1)="A","DA",
LEFT(Tabelas!$AI337,1)="G","DG")</f>
        <v>DN</v>
      </c>
      <c r="AW337" s="34"/>
      <c r="AX337" s="34"/>
      <c r="AY337" s="34"/>
      <c r="AZ337" s="34"/>
      <c r="BA337" s="34"/>
      <c r="BB337" s="34"/>
      <c r="BC337" s="34"/>
      <c r="BD337" s="44">
        <v>31256</v>
      </c>
      <c r="BE337" s="34" t="s">
        <v>4257</v>
      </c>
      <c r="BF337" s="43" t="s">
        <v>318</v>
      </c>
      <c r="BG337" s="34" t="s">
        <v>412</v>
      </c>
      <c r="BH337" s="34" t="s">
        <v>270</v>
      </c>
      <c r="BI337" s="34" t="s">
        <v>6940</v>
      </c>
      <c r="BJ337" s="44" t="s">
        <v>320</v>
      </c>
      <c r="BK337" s="44" t="s">
        <v>6045</v>
      </c>
      <c r="BL337" s="34"/>
      <c r="BM337" s="34"/>
      <c r="BN337" s="34"/>
      <c r="BO337" s="20"/>
      <c r="BP337" s="20"/>
      <c r="BQ337" s="20"/>
      <c r="BR337" s="20"/>
      <c r="BS337" s="27"/>
      <c r="BT337" s="20"/>
      <c r="BU337" s="20"/>
      <c r="BV337" s="20"/>
      <c r="BW337" s="20"/>
      <c r="BX337" s="20"/>
      <c r="BY337" s="20"/>
      <c r="BZ337" s="20"/>
      <c r="CA337" s="20"/>
      <c r="CB337" s="20"/>
      <c r="CC337" s="27"/>
      <c r="CD337" s="20"/>
      <c r="CE337" s="20"/>
      <c r="CF337" s="28"/>
      <c r="CG337" s="28"/>
      <c r="CH337" s="28"/>
      <c r="CI337" s="28"/>
      <c r="CJ337" s="28"/>
      <c r="CK337" s="28"/>
      <c r="CL337" s="28"/>
      <c r="CM337" s="28"/>
      <c r="CN337" s="28"/>
      <c r="CO337" s="28"/>
      <c r="CP337" s="28"/>
      <c r="CQ337" s="28"/>
      <c r="CR337" s="28"/>
      <c r="CS337" s="28"/>
      <c r="CT337" s="28"/>
      <c r="CU337" s="28"/>
      <c r="CV337" s="28"/>
      <c r="CW337" s="28"/>
      <c r="CX337" s="20"/>
      <c r="CY337" s="519" t="s">
        <v>6941</v>
      </c>
      <c r="CZ337" s="520" t="s">
        <v>6942</v>
      </c>
      <c r="DA337" s="595" t="str">
        <f t="shared" si="18"/>
        <v>28221 - FABRICAÇÃO DE ASCENSORES E MONTA CARGAS, ESCADAS E PASSADEIRAS ROLANTES</v>
      </c>
      <c r="EN337" s="571">
        <v>10855</v>
      </c>
      <c r="EO337" s="560" t="s">
        <v>6943</v>
      </c>
      <c r="EP337" s="560" t="s">
        <v>289</v>
      </c>
      <c r="EQ337" s="580">
        <v>338</v>
      </c>
      <c r="ER337" s="560" t="s">
        <v>2428</v>
      </c>
      <c r="ES337" s="567" t="s">
        <v>6944</v>
      </c>
    </row>
    <row r="338" spans="11:149">
      <c r="K338" s="236" t="s">
        <v>6945</v>
      </c>
      <c r="P338" s="488">
        <f t="shared" si="16"/>
        <v>46447</v>
      </c>
      <c r="Q338" s="481">
        <f t="shared" si="17"/>
        <v>9</v>
      </c>
      <c r="R338" s="489">
        <v>44116</v>
      </c>
      <c r="S338" s="501"/>
      <c r="T338" s="497"/>
      <c r="U338" s="498"/>
      <c r="V338" s="43">
        <v>105</v>
      </c>
      <c r="W338" s="34" t="s">
        <v>1498</v>
      </c>
      <c r="X338" s="44">
        <v>31257</v>
      </c>
      <c r="Y338" s="34" t="s">
        <v>4287</v>
      </c>
      <c r="Z338" s="43" t="s">
        <v>318</v>
      </c>
      <c r="AA338" s="34" t="s">
        <v>412</v>
      </c>
      <c r="AB338" s="34" t="s">
        <v>270</v>
      </c>
      <c r="AC338" s="34" t="s">
        <v>6946</v>
      </c>
      <c r="AD338" s="44" t="s">
        <v>320</v>
      </c>
      <c r="AE338" s="44" t="s">
        <v>6045</v>
      </c>
      <c r="AF338" s="43">
        <v>105</v>
      </c>
      <c r="AG338" s="34" t="s">
        <v>1498</v>
      </c>
      <c r="AH338" s="34" t="s">
        <v>1497</v>
      </c>
      <c r="AI338" s="43" t="s">
        <v>1499</v>
      </c>
      <c r="AJ338" s="44" t="s">
        <v>1500</v>
      </c>
      <c r="AK338" s="261">
        <v>4760286</v>
      </c>
      <c r="AL338" s="44" t="s">
        <v>412</v>
      </c>
      <c r="AM338" s="44" t="s">
        <v>1504</v>
      </c>
      <c r="AN338" s="262">
        <v>252219640</v>
      </c>
      <c r="AO338" s="34"/>
      <c r="AP338" s="34"/>
      <c r="AQ338" s="34"/>
      <c r="AR338" s="34"/>
      <c r="AS338" s="34"/>
      <c r="AT338" s="44" t="s">
        <v>326</v>
      </c>
      <c r="AU338" s="44"/>
      <c r="AV338" s="477" t="str">
        <f t="array" ref="AV338">_xlfn.IFS(
LEFT(Tabelas!$AI338,1)="N","DN",
LEFT(Tabelas!$AI338,1)="C","DC",
LEFT(Tabelas!$AI338,1)="L","DL",
LEFT(Tabelas!$AI338,1)="A","DA",
LEFT(Tabelas!$AI338,1)="G","DG")</f>
        <v>DN</v>
      </c>
      <c r="AW338" s="34"/>
      <c r="AX338" s="34"/>
      <c r="AY338" s="34"/>
      <c r="AZ338" s="34"/>
      <c r="BA338" s="34"/>
      <c r="BB338" s="34"/>
      <c r="BC338" s="34"/>
      <c r="BD338" s="44">
        <v>31257</v>
      </c>
      <c r="BE338" s="34" t="s">
        <v>4287</v>
      </c>
      <c r="BF338" s="43" t="s">
        <v>318</v>
      </c>
      <c r="BG338" s="34" t="s">
        <v>412</v>
      </c>
      <c r="BH338" s="34" t="s">
        <v>270</v>
      </c>
      <c r="BI338" s="34" t="s">
        <v>6946</v>
      </c>
      <c r="BJ338" s="44" t="s">
        <v>320</v>
      </c>
      <c r="BK338" s="44" t="s">
        <v>6045</v>
      </c>
      <c r="BL338" s="34"/>
      <c r="BM338" s="34"/>
      <c r="BN338" s="34"/>
      <c r="BO338" s="20"/>
      <c r="BP338" s="20"/>
      <c r="BQ338" s="20"/>
      <c r="BR338" s="20"/>
      <c r="BS338" s="27"/>
      <c r="BT338" s="20"/>
      <c r="BU338" s="20"/>
      <c r="BV338" s="20"/>
      <c r="BW338" s="20"/>
      <c r="BX338" s="20"/>
      <c r="BY338" s="20"/>
      <c r="BZ338" s="20"/>
      <c r="CA338" s="20"/>
      <c r="CB338" s="20"/>
      <c r="CC338" s="27"/>
      <c r="CD338" s="20"/>
      <c r="CE338" s="20"/>
      <c r="CF338" s="28"/>
      <c r="CG338" s="28"/>
      <c r="CH338" s="28"/>
      <c r="CI338" s="28"/>
      <c r="CJ338" s="28"/>
      <c r="CK338" s="28"/>
      <c r="CL338" s="28"/>
      <c r="CM338" s="28"/>
      <c r="CN338" s="28"/>
      <c r="CO338" s="28"/>
      <c r="CP338" s="28"/>
      <c r="CQ338" s="28"/>
      <c r="CR338" s="28"/>
      <c r="CS338" s="28"/>
      <c r="CT338" s="28"/>
      <c r="CU338" s="28"/>
      <c r="CV338" s="28"/>
      <c r="CW338" s="28"/>
      <c r="CX338" s="20"/>
      <c r="CY338" s="519" t="s">
        <v>6947</v>
      </c>
      <c r="CZ338" s="520" t="s">
        <v>6948</v>
      </c>
      <c r="DA338" s="595" t="str">
        <f t="shared" si="18"/>
        <v>28222 - FABRICAÇÃO DE EQUIPAMENTOS DE ELEVAÇÃO E DE MOVIMENTAÇÃO, N.E.</v>
      </c>
      <c r="EN338" s="572">
        <v>10871</v>
      </c>
      <c r="EO338" s="561" t="s">
        <v>6949</v>
      </c>
      <c r="EP338" s="561" t="s">
        <v>289</v>
      </c>
      <c r="EQ338" s="576">
        <v>339</v>
      </c>
      <c r="ER338" s="561" t="s">
        <v>307</v>
      </c>
      <c r="ES338" s="568" t="s">
        <v>6950</v>
      </c>
    </row>
    <row r="339" spans="11:149">
      <c r="K339" s="236" t="s">
        <v>6951</v>
      </c>
      <c r="P339" s="488">
        <f t="shared" si="16"/>
        <v>46454</v>
      </c>
      <c r="Q339" s="481">
        <f t="shared" si="17"/>
        <v>10</v>
      </c>
      <c r="R339" s="489">
        <v>44117</v>
      </c>
      <c r="S339" s="501"/>
      <c r="T339" s="497"/>
      <c r="U339" s="498"/>
      <c r="V339" s="43">
        <v>105</v>
      </c>
      <c r="W339" s="34" t="s">
        <v>1498</v>
      </c>
      <c r="X339" s="44">
        <v>31258</v>
      </c>
      <c r="Y339" s="34" t="s">
        <v>4319</v>
      </c>
      <c r="Z339" s="43" t="s">
        <v>318</v>
      </c>
      <c r="AA339" s="34" t="s">
        <v>412</v>
      </c>
      <c r="AB339" s="34" t="s">
        <v>270</v>
      </c>
      <c r="AC339" s="34" t="s">
        <v>6952</v>
      </c>
      <c r="AD339" s="44" t="s">
        <v>320</v>
      </c>
      <c r="AE339" s="44" t="s">
        <v>6045</v>
      </c>
      <c r="AF339" s="43">
        <v>105</v>
      </c>
      <c r="AG339" s="34" t="s">
        <v>1498</v>
      </c>
      <c r="AH339" s="34" t="s">
        <v>1497</v>
      </c>
      <c r="AI339" s="43" t="s">
        <v>1499</v>
      </c>
      <c r="AJ339" s="44" t="s">
        <v>1500</v>
      </c>
      <c r="AK339" s="261">
        <v>4760286</v>
      </c>
      <c r="AL339" s="44" t="s">
        <v>412</v>
      </c>
      <c r="AM339" s="44" t="s">
        <v>1504</v>
      </c>
      <c r="AN339" s="262">
        <v>252219640</v>
      </c>
      <c r="AO339" s="34"/>
      <c r="AP339" s="34"/>
      <c r="AQ339" s="34"/>
      <c r="AR339" s="34"/>
      <c r="AS339" s="34"/>
      <c r="AT339" s="44" t="s">
        <v>326</v>
      </c>
      <c r="AU339" s="44"/>
      <c r="AV339" s="477" t="str">
        <f t="array" ref="AV339">_xlfn.IFS(
LEFT(Tabelas!$AI339,1)="N","DN",
LEFT(Tabelas!$AI339,1)="C","DC",
LEFT(Tabelas!$AI339,1)="L","DL",
LEFT(Tabelas!$AI339,1)="A","DA",
LEFT(Tabelas!$AI339,1)="G","DG")</f>
        <v>DN</v>
      </c>
      <c r="AW339" s="34"/>
      <c r="AX339" s="34"/>
      <c r="AY339" s="34"/>
      <c r="AZ339" s="34"/>
      <c r="BA339" s="34"/>
      <c r="BB339" s="34"/>
      <c r="BC339" s="34"/>
      <c r="BD339" s="44">
        <v>31258</v>
      </c>
      <c r="BE339" s="34" t="s">
        <v>4319</v>
      </c>
      <c r="BF339" s="43" t="s">
        <v>318</v>
      </c>
      <c r="BG339" s="34" t="s">
        <v>412</v>
      </c>
      <c r="BH339" s="34" t="s">
        <v>270</v>
      </c>
      <c r="BI339" s="34" t="s">
        <v>6952</v>
      </c>
      <c r="BJ339" s="44" t="s">
        <v>320</v>
      </c>
      <c r="BK339" s="44" t="s">
        <v>6045</v>
      </c>
      <c r="BL339" s="34"/>
      <c r="BM339" s="34"/>
      <c r="BN339" s="34"/>
      <c r="BO339" s="20"/>
      <c r="BP339" s="20"/>
      <c r="BQ339" s="20"/>
      <c r="BR339" s="20"/>
      <c r="BS339" s="27"/>
      <c r="BT339" s="20"/>
      <c r="BU339" s="20"/>
      <c r="BV339" s="20"/>
      <c r="BW339" s="20"/>
      <c r="BX339" s="20"/>
      <c r="BY339" s="20"/>
      <c r="BZ339" s="20"/>
      <c r="CA339" s="20"/>
      <c r="CB339" s="20"/>
      <c r="CC339" s="27"/>
      <c r="CD339" s="20"/>
      <c r="CE339" s="20"/>
      <c r="CF339" s="28"/>
      <c r="CG339" s="28"/>
      <c r="CH339" s="28"/>
      <c r="CI339" s="28"/>
      <c r="CJ339" s="28"/>
      <c r="CK339" s="28"/>
      <c r="CL339" s="28"/>
      <c r="CM339" s="28"/>
      <c r="CN339" s="28"/>
      <c r="CO339" s="28"/>
      <c r="CP339" s="28"/>
      <c r="CQ339" s="28"/>
      <c r="CR339" s="28"/>
      <c r="CS339" s="28"/>
      <c r="CT339" s="28"/>
      <c r="CU339" s="28"/>
      <c r="CV339" s="28"/>
      <c r="CW339" s="28"/>
      <c r="CX339" s="20"/>
      <c r="CY339" s="519" t="s">
        <v>6953</v>
      </c>
      <c r="CZ339" s="520" t="s">
        <v>6954</v>
      </c>
      <c r="DA339" s="595" t="str">
        <f t="shared" si="18"/>
        <v>28230 - FABRICAÇÃO DE MÁQUINAS E EQUIPAMENTO DE ESCRITÓRIO (EXCETO COMPUTADORES E EQUIPAMENTO PERIFÉRICO).</v>
      </c>
      <c r="EN339" s="571">
        <v>10880</v>
      </c>
      <c r="EO339" s="560" t="s">
        <v>6955</v>
      </c>
      <c r="EP339" s="560" t="s">
        <v>320</v>
      </c>
      <c r="EQ339" s="580">
        <v>166</v>
      </c>
      <c r="ER339" s="560" t="s">
        <v>3992</v>
      </c>
      <c r="ES339" s="567" t="s">
        <v>6956</v>
      </c>
    </row>
    <row r="340" spans="11:149">
      <c r="K340" s="236" t="s">
        <v>6957</v>
      </c>
      <c r="P340" s="488">
        <f t="shared" si="16"/>
        <v>46461</v>
      </c>
      <c r="Q340" s="481">
        <f t="shared" si="17"/>
        <v>11</v>
      </c>
      <c r="R340" s="489">
        <v>44118</v>
      </c>
      <c r="S340" s="501"/>
      <c r="T340" s="497"/>
      <c r="U340" s="498"/>
      <c r="V340" s="43">
        <v>105</v>
      </c>
      <c r="W340" s="34" t="s">
        <v>1498</v>
      </c>
      <c r="X340" s="44">
        <v>31259</v>
      </c>
      <c r="Y340" s="34" t="s">
        <v>4347</v>
      </c>
      <c r="Z340" s="43" t="s">
        <v>318</v>
      </c>
      <c r="AA340" s="34" t="s">
        <v>412</v>
      </c>
      <c r="AB340" s="34" t="s">
        <v>270</v>
      </c>
      <c r="AC340" s="34" t="s">
        <v>6958</v>
      </c>
      <c r="AD340" s="44" t="s">
        <v>320</v>
      </c>
      <c r="AE340" s="44" t="s">
        <v>6045</v>
      </c>
      <c r="AF340" s="43">
        <v>105</v>
      </c>
      <c r="AG340" s="34" t="s">
        <v>1498</v>
      </c>
      <c r="AH340" s="34" t="s">
        <v>1497</v>
      </c>
      <c r="AI340" s="43" t="s">
        <v>1499</v>
      </c>
      <c r="AJ340" s="44" t="s">
        <v>1500</v>
      </c>
      <c r="AK340" s="261">
        <v>4760286</v>
      </c>
      <c r="AL340" s="44" t="s">
        <v>412</v>
      </c>
      <c r="AM340" s="44" t="s">
        <v>1504</v>
      </c>
      <c r="AN340" s="262">
        <v>252219640</v>
      </c>
      <c r="AO340" s="34"/>
      <c r="AP340" s="34"/>
      <c r="AQ340" s="34"/>
      <c r="AR340" s="34"/>
      <c r="AS340" s="34"/>
      <c r="AT340" s="44" t="s">
        <v>326</v>
      </c>
      <c r="AU340" s="44"/>
      <c r="AV340" s="477" t="str">
        <f t="array" ref="AV340">_xlfn.IFS(
LEFT(Tabelas!$AI340,1)="N","DN",
LEFT(Tabelas!$AI340,1)="C","DC",
LEFT(Tabelas!$AI340,1)="L","DL",
LEFT(Tabelas!$AI340,1)="A","DA",
LEFT(Tabelas!$AI340,1)="G","DG")</f>
        <v>DN</v>
      </c>
      <c r="AW340" s="34"/>
      <c r="AX340" s="34"/>
      <c r="AY340" s="34"/>
      <c r="AZ340" s="34"/>
      <c r="BA340" s="34"/>
      <c r="BB340" s="34"/>
      <c r="BC340" s="34"/>
      <c r="BD340" s="44">
        <v>31259</v>
      </c>
      <c r="BE340" s="34" t="s">
        <v>4347</v>
      </c>
      <c r="BF340" s="43" t="s">
        <v>318</v>
      </c>
      <c r="BG340" s="34" t="s">
        <v>412</v>
      </c>
      <c r="BH340" s="34" t="s">
        <v>270</v>
      </c>
      <c r="BI340" s="34" t="s">
        <v>6958</v>
      </c>
      <c r="BJ340" s="44" t="s">
        <v>320</v>
      </c>
      <c r="BK340" s="44" t="s">
        <v>6045</v>
      </c>
      <c r="BL340" s="34"/>
      <c r="BM340" s="34"/>
      <c r="BN340" s="34"/>
      <c r="BO340" s="20"/>
      <c r="BP340" s="20"/>
      <c r="BQ340" s="20"/>
      <c r="BR340" s="20"/>
      <c r="BS340" s="27"/>
      <c r="BT340" s="20"/>
      <c r="BU340" s="20"/>
      <c r="BV340" s="20"/>
      <c r="BW340" s="20"/>
      <c r="BX340" s="20"/>
      <c r="BY340" s="20"/>
      <c r="BZ340" s="20"/>
      <c r="CA340" s="20"/>
      <c r="CB340" s="20"/>
      <c r="CC340" s="27"/>
      <c r="CD340" s="20"/>
      <c r="CE340" s="20"/>
      <c r="CF340" s="28"/>
      <c r="CG340" s="28"/>
      <c r="CH340" s="28"/>
      <c r="CI340" s="28"/>
      <c r="CJ340" s="28"/>
      <c r="CK340" s="28"/>
      <c r="CL340" s="28"/>
      <c r="CM340" s="28"/>
      <c r="CN340" s="28"/>
      <c r="CO340" s="28"/>
      <c r="CP340" s="28"/>
      <c r="CQ340" s="28"/>
      <c r="CR340" s="28"/>
      <c r="CS340" s="28"/>
      <c r="CT340" s="28"/>
      <c r="CU340" s="28"/>
      <c r="CV340" s="28"/>
      <c r="CW340" s="28"/>
      <c r="CX340" s="20"/>
      <c r="CY340" s="519" t="s">
        <v>6959</v>
      </c>
      <c r="CZ340" s="520" t="s">
        <v>6960</v>
      </c>
      <c r="DA340" s="595" t="str">
        <f t="shared" si="18"/>
        <v>28240 - FABRICAÇÃO DE MÁQUINAS-FERRAMENTAS PORTÁTEIS COM MOTOR</v>
      </c>
      <c r="EN340" s="572">
        <v>10898</v>
      </c>
      <c r="EO340" s="561" t="s">
        <v>6961</v>
      </c>
      <c r="EP340" s="561" t="s">
        <v>289</v>
      </c>
      <c r="EQ340" s="576">
        <v>341</v>
      </c>
      <c r="ER340" s="561" t="s">
        <v>2038</v>
      </c>
      <c r="ES340" s="568" t="s">
        <v>6962</v>
      </c>
    </row>
    <row r="341" spans="11:149">
      <c r="K341" s="236" t="s">
        <v>6963</v>
      </c>
      <c r="P341" s="488">
        <f t="shared" si="16"/>
        <v>46468</v>
      </c>
      <c r="Q341" s="481">
        <f t="shared" si="17"/>
        <v>12</v>
      </c>
      <c r="R341" s="489">
        <v>44119</v>
      </c>
      <c r="S341" s="501"/>
      <c r="T341" s="497"/>
      <c r="U341" s="498"/>
      <c r="V341" s="43">
        <v>105</v>
      </c>
      <c r="W341" s="34" t="s">
        <v>1498</v>
      </c>
      <c r="X341" s="44">
        <v>31260</v>
      </c>
      <c r="Y341" s="34" t="s">
        <v>4376</v>
      </c>
      <c r="Z341" s="43" t="s">
        <v>318</v>
      </c>
      <c r="AA341" s="34" t="s">
        <v>412</v>
      </c>
      <c r="AB341" s="34" t="s">
        <v>270</v>
      </c>
      <c r="AC341" s="34" t="s">
        <v>6964</v>
      </c>
      <c r="AD341" s="44" t="s">
        <v>320</v>
      </c>
      <c r="AE341" s="44" t="s">
        <v>6045</v>
      </c>
      <c r="AF341" s="43">
        <v>105</v>
      </c>
      <c r="AG341" s="34" t="s">
        <v>1498</v>
      </c>
      <c r="AH341" s="34" t="s">
        <v>1497</v>
      </c>
      <c r="AI341" s="43" t="s">
        <v>1499</v>
      </c>
      <c r="AJ341" s="44" t="s">
        <v>1500</v>
      </c>
      <c r="AK341" s="261">
        <v>4760286</v>
      </c>
      <c r="AL341" s="44" t="s">
        <v>412</v>
      </c>
      <c r="AM341" s="44" t="s">
        <v>1504</v>
      </c>
      <c r="AN341" s="262">
        <v>252219640</v>
      </c>
      <c r="AO341" s="34"/>
      <c r="AP341" s="34"/>
      <c r="AQ341" s="34"/>
      <c r="AR341" s="34"/>
      <c r="AS341" s="34"/>
      <c r="AT341" s="44" t="s">
        <v>326</v>
      </c>
      <c r="AU341" s="44"/>
      <c r="AV341" s="477" t="str">
        <f t="array" ref="AV341">_xlfn.IFS(
LEFT(Tabelas!$AI341,1)="N","DN",
LEFT(Tabelas!$AI341,1)="C","DC",
LEFT(Tabelas!$AI341,1)="L","DL",
LEFT(Tabelas!$AI341,1)="A","DA",
LEFT(Tabelas!$AI341,1)="G","DG")</f>
        <v>DN</v>
      </c>
      <c r="AW341" s="34"/>
      <c r="AX341" s="34"/>
      <c r="AY341" s="34"/>
      <c r="AZ341" s="34"/>
      <c r="BA341" s="34"/>
      <c r="BB341" s="34"/>
      <c r="BC341" s="34"/>
      <c r="BD341" s="44">
        <v>31260</v>
      </c>
      <c r="BE341" s="34" t="s">
        <v>4376</v>
      </c>
      <c r="BF341" s="43" t="s">
        <v>318</v>
      </c>
      <c r="BG341" s="34" t="s">
        <v>412</v>
      </c>
      <c r="BH341" s="34" t="s">
        <v>270</v>
      </c>
      <c r="BI341" s="34" t="s">
        <v>6964</v>
      </c>
      <c r="BJ341" s="44" t="s">
        <v>320</v>
      </c>
      <c r="BK341" s="44" t="s">
        <v>6045</v>
      </c>
      <c r="BL341" s="34"/>
      <c r="BM341" s="34"/>
      <c r="BN341" s="34"/>
      <c r="BO341" s="20"/>
      <c r="BP341" s="20"/>
      <c r="BQ341" s="20"/>
      <c r="BR341" s="20"/>
      <c r="BS341" s="27"/>
      <c r="BT341" s="20"/>
      <c r="BU341" s="20"/>
      <c r="BV341" s="20"/>
      <c r="BW341" s="20"/>
      <c r="BX341" s="20"/>
      <c r="BY341" s="20"/>
      <c r="BZ341" s="20"/>
      <c r="CA341" s="20"/>
      <c r="CB341" s="20"/>
      <c r="CC341" s="27"/>
      <c r="CD341" s="20"/>
      <c r="CE341" s="20"/>
      <c r="CF341" s="28"/>
      <c r="CG341" s="28"/>
      <c r="CH341" s="28"/>
      <c r="CI341" s="28"/>
      <c r="CJ341" s="28"/>
      <c r="CK341" s="28"/>
      <c r="CL341" s="28"/>
      <c r="CM341" s="28"/>
      <c r="CN341" s="28"/>
      <c r="CO341" s="28"/>
      <c r="CP341" s="28"/>
      <c r="CQ341" s="28"/>
      <c r="CR341" s="28"/>
      <c r="CS341" s="28"/>
      <c r="CT341" s="28"/>
      <c r="CU341" s="28"/>
      <c r="CV341" s="28"/>
      <c r="CW341" s="28"/>
      <c r="CX341" s="20"/>
      <c r="CY341" s="519" t="s">
        <v>6965</v>
      </c>
      <c r="CZ341" s="520" t="s">
        <v>6966</v>
      </c>
      <c r="DA341" s="595" t="str">
        <f t="shared" si="18"/>
        <v>28250 - FABRICAÇÃO DE EQUIPAMENTO NÃO DOMÉSTICO DE AR CONDICIONADO.</v>
      </c>
      <c r="EN341" s="572">
        <v>10910</v>
      </c>
      <c r="EO341" s="561" t="s">
        <v>6967</v>
      </c>
      <c r="EP341" s="561" t="s">
        <v>289</v>
      </c>
      <c r="EQ341" s="576">
        <v>345</v>
      </c>
      <c r="ER341" s="561" t="s">
        <v>645</v>
      </c>
      <c r="ES341" s="568" t="s">
        <v>6968</v>
      </c>
    </row>
    <row r="342" spans="11:149">
      <c r="K342" s="236" t="s">
        <v>6969</v>
      </c>
      <c r="P342" s="488">
        <f t="shared" si="16"/>
        <v>46475</v>
      </c>
      <c r="Q342" s="481">
        <f t="shared" si="17"/>
        <v>13</v>
      </c>
      <c r="R342" s="489">
        <v>44120</v>
      </c>
      <c r="S342" s="501"/>
      <c r="T342" s="497"/>
      <c r="U342" s="498"/>
      <c r="V342" s="43">
        <v>105</v>
      </c>
      <c r="W342" s="34" t="s">
        <v>1498</v>
      </c>
      <c r="X342" s="44">
        <v>31241</v>
      </c>
      <c r="Y342" s="34" t="s">
        <v>3806</v>
      </c>
      <c r="Z342" s="43" t="s">
        <v>318</v>
      </c>
      <c r="AA342" s="34" t="s">
        <v>412</v>
      </c>
      <c r="AB342" s="34" t="s">
        <v>270</v>
      </c>
      <c r="AC342" s="34" t="s">
        <v>3806</v>
      </c>
      <c r="AD342" s="44" t="s">
        <v>320</v>
      </c>
      <c r="AE342" s="44" t="s">
        <v>6045</v>
      </c>
      <c r="AF342" s="43">
        <v>105</v>
      </c>
      <c r="AG342" s="34" t="s">
        <v>1498</v>
      </c>
      <c r="AH342" s="34" t="s">
        <v>1497</v>
      </c>
      <c r="AI342" s="43" t="s">
        <v>1499</v>
      </c>
      <c r="AJ342" s="44" t="s">
        <v>1500</v>
      </c>
      <c r="AK342" s="261">
        <v>4760286</v>
      </c>
      <c r="AL342" s="44" t="s">
        <v>412</v>
      </c>
      <c r="AM342" s="44" t="s">
        <v>1504</v>
      </c>
      <c r="AN342" s="262">
        <v>252219640</v>
      </c>
      <c r="AO342" s="34"/>
      <c r="AP342" s="34"/>
      <c r="AQ342" s="34"/>
      <c r="AR342" s="34"/>
      <c r="AS342" s="34"/>
      <c r="AT342" s="44" t="s">
        <v>326</v>
      </c>
      <c r="AU342" s="44"/>
      <c r="AV342" s="477" t="str">
        <f t="array" ref="AV342">_xlfn.IFS(
LEFT(Tabelas!$AI342,1)="N","DN",
LEFT(Tabelas!$AI342,1)="C","DC",
LEFT(Tabelas!$AI342,1)="L","DL",
LEFT(Tabelas!$AI342,1)="A","DA",
LEFT(Tabelas!$AI342,1)="G","DG")</f>
        <v>DN</v>
      </c>
      <c r="AW342" s="34"/>
      <c r="AX342" s="34"/>
      <c r="AY342" s="34"/>
      <c r="AZ342" s="34"/>
      <c r="BA342" s="34"/>
      <c r="BB342" s="34"/>
      <c r="BC342" s="34"/>
      <c r="BD342" s="44">
        <v>31241</v>
      </c>
      <c r="BE342" s="34" t="s">
        <v>3806</v>
      </c>
      <c r="BF342" s="43" t="s">
        <v>318</v>
      </c>
      <c r="BG342" s="34" t="s">
        <v>412</v>
      </c>
      <c r="BH342" s="34" t="s">
        <v>270</v>
      </c>
      <c r="BI342" s="34" t="s">
        <v>3806</v>
      </c>
      <c r="BJ342" s="44" t="s">
        <v>320</v>
      </c>
      <c r="BK342" s="44" t="s">
        <v>6045</v>
      </c>
      <c r="BL342" s="34"/>
      <c r="BM342" s="34"/>
      <c r="BN342" s="34"/>
      <c r="BO342" s="20"/>
      <c r="BP342" s="20"/>
      <c r="BQ342" s="20"/>
      <c r="BR342" s="20"/>
      <c r="BS342" s="27"/>
      <c r="BT342" s="20"/>
      <c r="BU342" s="20"/>
      <c r="BV342" s="20"/>
      <c r="BW342" s="20"/>
      <c r="BX342" s="20"/>
      <c r="BY342" s="20"/>
      <c r="BZ342" s="20"/>
      <c r="CA342" s="20"/>
      <c r="CB342" s="20"/>
      <c r="CC342" s="27"/>
      <c r="CD342" s="20"/>
      <c r="CE342" s="20"/>
      <c r="CF342" s="28"/>
      <c r="CG342" s="28"/>
      <c r="CH342" s="28"/>
      <c r="CI342" s="28"/>
      <c r="CJ342" s="28"/>
      <c r="CK342" s="28"/>
      <c r="CL342" s="28"/>
      <c r="CM342" s="28"/>
      <c r="CN342" s="28"/>
      <c r="CO342" s="28"/>
      <c r="CP342" s="28"/>
      <c r="CQ342" s="28"/>
      <c r="CR342" s="28"/>
      <c r="CS342" s="28"/>
      <c r="CT342" s="28"/>
      <c r="CU342" s="28"/>
      <c r="CV342" s="28"/>
      <c r="CW342" s="28"/>
      <c r="CX342" s="20"/>
      <c r="CY342" s="519" t="s">
        <v>6970</v>
      </c>
      <c r="CZ342" s="520" t="s">
        <v>6971</v>
      </c>
      <c r="DA342" s="595" t="str">
        <f t="shared" si="18"/>
        <v>28291 - FABRICAÇÃO DE MÁQUINAS DE ACONDICIONAMENTO E DE EMBALAGEM</v>
      </c>
      <c r="EN342" s="571">
        <v>10936</v>
      </c>
      <c r="EO342" s="560" t="s">
        <v>6972</v>
      </c>
      <c r="EP342" s="560" t="s">
        <v>947</v>
      </c>
      <c r="EQ342" s="580">
        <v>453</v>
      </c>
      <c r="ER342" s="560" t="s">
        <v>3912</v>
      </c>
      <c r="ES342" s="567" t="s">
        <v>6973</v>
      </c>
    </row>
    <row r="343" spans="11:149">
      <c r="K343" s="236" t="s">
        <v>6974</v>
      </c>
      <c r="P343" s="488">
        <f t="shared" si="16"/>
        <v>46482</v>
      </c>
      <c r="Q343" s="481">
        <f t="shared" si="17"/>
        <v>14</v>
      </c>
      <c r="R343" s="489">
        <v>44121</v>
      </c>
      <c r="S343" s="501"/>
      <c r="T343" s="497"/>
      <c r="U343" s="498"/>
      <c r="V343" s="43">
        <v>105</v>
      </c>
      <c r="W343" s="34" t="s">
        <v>1498</v>
      </c>
      <c r="X343" s="44">
        <v>31247</v>
      </c>
      <c r="Y343" s="34" t="s">
        <v>3921</v>
      </c>
      <c r="Z343" s="43" t="s">
        <v>318</v>
      </c>
      <c r="AA343" s="34" t="s">
        <v>412</v>
      </c>
      <c r="AB343" s="34" t="s">
        <v>270</v>
      </c>
      <c r="AC343" s="34" t="s">
        <v>3921</v>
      </c>
      <c r="AD343" s="44" t="s">
        <v>320</v>
      </c>
      <c r="AE343" s="44" t="s">
        <v>6045</v>
      </c>
      <c r="AF343" s="43">
        <v>105</v>
      </c>
      <c r="AG343" s="34" t="s">
        <v>1498</v>
      </c>
      <c r="AH343" s="34" t="s">
        <v>1497</v>
      </c>
      <c r="AI343" s="43" t="s">
        <v>1499</v>
      </c>
      <c r="AJ343" s="44" t="s">
        <v>1500</v>
      </c>
      <c r="AK343" s="261">
        <v>4760286</v>
      </c>
      <c r="AL343" s="44" t="s">
        <v>412</v>
      </c>
      <c r="AM343" s="44" t="s">
        <v>1504</v>
      </c>
      <c r="AN343" s="262">
        <v>252219640</v>
      </c>
      <c r="AO343" s="34"/>
      <c r="AP343" s="34"/>
      <c r="AQ343" s="34"/>
      <c r="AR343" s="34"/>
      <c r="AS343" s="34"/>
      <c r="AT343" s="44" t="s">
        <v>326</v>
      </c>
      <c r="AU343" s="44"/>
      <c r="AV343" s="477" t="str">
        <f t="array" ref="AV343">_xlfn.IFS(
LEFT(Tabelas!$AI343,1)="N","DN",
LEFT(Tabelas!$AI343,1)="C","DC",
LEFT(Tabelas!$AI343,1)="L","DL",
LEFT(Tabelas!$AI343,1)="A","DA",
LEFT(Tabelas!$AI343,1)="G","DG")</f>
        <v>DN</v>
      </c>
      <c r="AW343" s="34"/>
      <c r="AX343" s="34"/>
      <c r="AY343" s="34"/>
      <c r="AZ343" s="34"/>
      <c r="BA343" s="34"/>
      <c r="BB343" s="34"/>
      <c r="BC343" s="34"/>
      <c r="BD343" s="44">
        <v>31247</v>
      </c>
      <c r="BE343" s="34" t="s">
        <v>3921</v>
      </c>
      <c r="BF343" s="43" t="s">
        <v>318</v>
      </c>
      <c r="BG343" s="34" t="s">
        <v>412</v>
      </c>
      <c r="BH343" s="34" t="s">
        <v>270</v>
      </c>
      <c r="BI343" s="34" t="s">
        <v>3921</v>
      </c>
      <c r="BJ343" s="44" t="s">
        <v>320</v>
      </c>
      <c r="BK343" s="44" t="s">
        <v>6045</v>
      </c>
      <c r="BL343" s="34"/>
      <c r="BM343" s="34"/>
      <c r="BN343" s="34"/>
      <c r="BO343" s="20"/>
      <c r="BP343" s="20"/>
      <c r="BQ343" s="20"/>
      <c r="BR343" s="20"/>
      <c r="BS343" s="27"/>
      <c r="BT343" s="20"/>
      <c r="BU343" s="20"/>
      <c r="BV343" s="20"/>
      <c r="BW343" s="20"/>
      <c r="BX343" s="20"/>
      <c r="BY343" s="20"/>
      <c r="BZ343" s="20"/>
      <c r="CA343" s="20"/>
      <c r="CB343" s="20"/>
      <c r="CC343" s="27"/>
      <c r="CD343" s="20"/>
      <c r="CE343" s="20"/>
      <c r="CF343" s="28"/>
      <c r="CG343" s="28"/>
      <c r="CH343" s="28"/>
      <c r="CI343" s="28"/>
      <c r="CJ343" s="28"/>
      <c r="CK343" s="28"/>
      <c r="CL343" s="28"/>
      <c r="CM343" s="28"/>
      <c r="CN343" s="28"/>
      <c r="CO343" s="28"/>
      <c r="CP343" s="28"/>
      <c r="CQ343" s="28"/>
      <c r="CR343" s="28"/>
      <c r="CS343" s="28"/>
      <c r="CT343" s="28"/>
      <c r="CU343" s="28"/>
      <c r="CV343" s="28"/>
      <c r="CW343" s="28"/>
      <c r="CX343" s="20"/>
      <c r="CY343" s="519" t="s">
        <v>6975</v>
      </c>
      <c r="CZ343" s="520" t="s">
        <v>6976</v>
      </c>
      <c r="DA343" s="595" t="str">
        <f t="shared" si="18"/>
        <v>28292 - FABRICAÇÃO DE BALANÇAS E DE OUTRO EQUIPAMENTO PARA PESAGEM</v>
      </c>
      <c r="EN343" s="572">
        <v>10944</v>
      </c>
      <c r="EO343" s="561" t="s">
        <v>6977</v>
      </c>
      <c r="EP343" s="561" t="s">
        <v>947</v>
      </c>
      <c r="EQ343" s="576">
        <v>453</v>
      </c>
      <c r="ER343" s="561" t="s">
        <v>3912</v>
      </c>
      <c r="ES343" s="568" t="s">
        <v>6978</v>
      </c>
    </row>
    <row r="344" spans="11:149">
      <c r="K344" s="236" t="s">
        <v>6979</v>
      </c>
      <c r="P344" s="488">
        <f t="shared" si="16"/>
        <v>46489</v>
      </c>
      <c r="Q344" s="481">
        <f t="shared" si="17"/>
        <v>15</v>
      </c>
      <c r="R344" s="489">
        <v>44122</v>
      </c>
      <c r="S344" s="501"/>
      <c r="T344" s="497"/>
      <c r="U344" s="498"/>
      <c r="V344" s="43">
        <v>105</v>
      </c>
      <c r="W344" s="34" t="s">
        <v>1498</v>
      </c>
      <c r="X344" s="44">
        <v>31200</v>
      </c>
      <c r="Y344" s="34" t="s">
        <v>691</v>
      </c>
      <c r="Z344" s="43" t="s">
        <v>318</v>
      </c>
      <c r="AA344" s="34" t="s">
        <v>412</v>
      </c>
      <c r="AB344" s="34" t="s">
        <v>270</v>
      </c>
      <c r="AC344" s="34" t="s">
        <v>6964</v>
      </c>
      <c r="AD344" s="44" t="s">
        <v>320</v>
      </c>
      <c r="AE344" s="44" t="s">
        <v>6045</v>
      </c>
      <c r="AF344" s="43">
        <v>105</v>
      </c>
      <c r="AG344" s="34" t="s">
        <v>1498</v>
      </c>
      <c r="AH344" s="34" t="s">
        <v>1497</v>
      </c>
      <c r="AI344" s="43" t="s">
        <v>1499</v>
      </c>
      <c r="AJ344" s="44" t="s">
        <v>1500</v>
      </c>
      <c r="AK344" s="261">
        <v>4760286</v>
      </c>
      <c r="AL344" s="44" t="s">
        <v>412</v>
      </c>
      <c r="AM344" s="44" t="s">
        <v>1504</v>
      </c>
      <c r="AN344" s="262">
        <v>252219640</v>
      </c>
      <c r="AO344" s="34"/>
      <c r="AP344" s="34"/>
      <c r="AQ344" s="34"/>
      <c r="AR344" s="34"/>
      <c r="AS344" s="34"/>
      <c r="AT344" s="44" t="s">
        <v>326</v>
      </c>
      <c r="AU344" s="44"/>
      <c r="AV344" s="477" t="str">
        <f t="array" ref="AV344">_xlfn.IFS(
LEFT(Tabelas!$AI344,1)="N","DN",
LEFT(Tabelas!$AI344,1)="C","DC",
LEFT(Tabelas!$AI344,1)="L","DL",
LEFT(Tabelas!$AI344,1)="A","DA",
LEFT(Tabelas!$AI344,1)="G","DG")</f>
        <v>DN</v>
      </c>
      <c r="AW344" s="34"/>
      <c r="AX344" s="34"/>
      <c r="AY344" s="34"/>
      <c r="AZ344" s="34"/>
      <c r="BA344" s="34"/>
      <c r="BB344" s="34"/>
      <c r="BC344" s="34"/>
      <c r="BD344" s="44">
        <v>31200</v>
      </c>
      <c r="BE344" s="34" t="s">
        <v>691</v>
      </c>
      <c r="BF344" s="43" t="s">
        <v>318</v>
      </c>
      <c r="BG344" s="34" t="s">
        <v>412</v>
      </c>
      <c r="BH344" s="34" t="s">
        <v>270</v>
      </c>
      <c r="BI344" s="34" t="s">
        <v>6964</v>
      </c>
      <c r="BJ344" s="44" t="s">
        <v>320</v>
      </c>
      <c r="BK344" s="44" t="s">
        <v>6045</v>
      </c>
      <c r="BL344" s="34"/>
      <c r="BM344" s="34"/>
      <c r="BN344" s="34"/>
      <c r="BO344" s="20"/>
      <c r="BP344" s="20"/>
      <c r="BQ344" s="20"/>
      <c r="BR344" s="20"/>
      <c r="BS344" s="27"/>
      <c r="BT344" s="20"/>
      <c r="BU344" s="20"/>
      <c r="BV344" s="20"/>
      <c r="BW344" s="20"/>
      <c r="BX344" s="20"/>
      <c r="BY344" s="20"/>
      <c r="BZ344" s="20"/>
      <c r="CA344" s="20"/>
      <c r="CB344" s="20"/>
      <c r="CC344" s="27"/>
      <c r="CD344" s="20"/>
      <c r="CE344" s="20"/>
      <c r="CF344" s="28"/>
      <c r="CG344" s="28"/>
      <c r="CH344" s="28"/>
      <c r="CI344" s="28"/>
      <c r="CJ344" s="28"/>
      <c r="CK344" s="28"/>
      <c r="CL344" s="28"/>
      <c r="CM344" s="28"/>
      <c r="CN344" s="28"/>
      <c r="CO344" s="28"/>
      <c r="CP344" s="28"/>
      <c r="CQ344" s="28"/>
      <c r="CR344" s="28"/>
      <c r="CS344" s="28"/>
      <c r="CT344" s="28"/>
      <c r="CU344" s="28"/>
      <c r="CV344" s="28"/>
      <c r="CW344" s="28"/>
      <c r="CX344" s="20"/>
      <c r="CY344" s="519" t="s">
        <v>6980</v>
      </c>
      <c r="CZ344" s="520" t="s">
        <v>6981</v>
      </c>
      <c r="DA344" s="595" t="str">
        <f t="shared" si="18"/>
        <v>28293 - FABRICAÇÃO DE OUTRAS MÁQUINAS DIVERSAS DE USO GERAL, N.E.</v>
      </c>
      <c r="EN344" s="572">
        <v>10987</v>
      </c>
      <c r="EO344" s="561" t="s">
        <v>6982</v>
      </c>
      <c r="EP344" s="561" t="s">
        <v>350</v>
      </c>
      <c r="EQ344" s="576">
        <v>268</v>
      </c>
      <c r="ER344" s="561" t="s">
        <v>4659</v>
      </c>
      <c r="ES344" s="568" t="s">
        <v>6983</v>
      </c>
    </row>
    <row r="345" spans="11:149">
      <c r="K345" s="236" t="s">
        <v>6984</v>
      </c>
      <c r="P345" s="488">
        <f t="shared" si="16"/>
        <v>46496</v>
      </c>
      <c r="Q345" s="481">
        <f t="shared" si="17"/>
        <v>16</v>
      </c>
      <c r="R345" s="489">
        <v>44123</v>
      </c>
      <c r="S345" s="501"/>
      <c r="T345" s="497"/>
      <c r="U345" s="498"/>
      <c r="V345" s="43">
        <v>105</v>
      </c>
      <c r="W345" s="34" t="s">
        <v>1498</v>
      </c>
      <c r="X345" s="44">
        <v>31249</v>
      </c>
      <c r="Y345" s="34" t="s">
        <v>3964</v>
      </c>
      <c r="Z345" s="43" t="s">
        <v>318</v>
      </c>
      <c r="AA345" s="34" t="s">
        <v>412</v>
      </c>
      <c r="AB345" s="34" t="s">
        <v>270</v>
      </c>
      <c r="AC345" s="34" t="s">
        <v>3964</v>
      </c>
      <c r="AD345" s="44" t="s">
        <v>320</v>
      </c>
      <c r="AE345" s="44" t="s">
        <v>6045</v>
      </c>
      <c r="AF345" s="43">
        <v>105</v>
      </c>
      <c r="AG345" s="34" t="s">
        <v>1498</v>
      </c>
      <c r="AH345" s="34" t="s">
        <v>1497</v>
      </c>
      <c r="AI345" s="43" t="s">
        <v>1499</v>
      </c>
      <c r="AJ345" s="44" t="s">
        <v>1500</v>
      </c>
      <c r="AK345" s="261">
        <v>4760286</v>
      </c>
      <c r="AL345" s="44" t="s">
        <v>412</v>
      </c>
      <c r="AM345" s="44" t="s">
        <v>1504</v>
      </c>
      <c r="AN345" s="262">
        <v>252219640</v>
      </c>
      <c r="AO345" s="34"/>
      <c r="AP345" s="34"/>
      <c r="AQ345" s="34"/>
      <c r="AR345" s="34"/>
      <c r="AS345" s="34"/>
      <c r="AT345" s="44" t="s">
        <v>326</v>
      </c>
      <c r="AU345" s="44"/>
      <c r="AV345" s="477" t="str">
        <f t="array" ref="AV345">_xlfn.IFS(
LEFT(Tabelas!$AI345,1)="N","DN",
LEFT(Tabelas!$AI345,1)="C","DC",
LEFT(Tabelas!$AI345,1)="L","DL",
LEFT(Tabelas!$AI345,1)="A","DA",
LEFT(Tabelas!$AI345,1)="G","DG")</f>
        <v>DN</v>
      </c>
      <c r="AW345" s="34"/>
      <c r="AX345" s="34"/>
      <c r="AY345" s="34"/>
      <c r="AZ345" s="34"/>
      <c r="BA345" s="34"/>
      <c r="BB345" s="34"/>
      <c r="BC345" s="34"/>
      <c r="BD345" s="44">
        <v>31249</v>
      </c>
      <c r="BE345" s="34" t="s">
        <v>3964</v>
      </c>
      <c r="BF345" s="43" t="s">
        <v>318</v>
      </c>
      <c r="BG345" s="34" t="s">
        <v>412</v>
      </c>
      <c r="BH345" s="34" t="s">
        <v>270</v>
      </c>
      <c r="BI345" s="34" t="s">
        <v>3964</v>
      </c>
      <c r="BJ345" s="44" t="s">
        <v>320</v>
      </c>
      <c r="BK345" s="44" t="s">
        <v>6045</v>
      </c>
      <c r="BL345" s="34"/>
      <c r="BM345" s="34"/>
      <c r="BN345" s="34"/>
      <c r="BO345" s="20"/>
      <c r="BP345" s="20"/>
      <c r="BQ345" s="20"/>
      <c r="BR345" s="20"/>
      <c r="BS345" s="27"/>
      <c r="BT345" s="20"/>
      <c r="BU345" s="20"/>
      <c r="BV345" s="20"/>
      <c r="BW345" s="20"/>
      <c r="BX345" s="20"/>
      <c r="BY345" s="20"/>
      <c r="BZ345" s="20"/>
      <c r="CA345" s="20"/>
      <c r="CB345" s="20"/>
      <c r="CC345" s="27"/>
      <c r="CD345" s="20"/>
      <c r="CE345" s="20"/>
      <c r="CF345" s="28"/>
      <c r="CG345" s="28"/>
      <c r="CH345" s="28"/>
      <c r="CI345" s="28"/>
      <c r="CJ345" s="28"/>
      <c r="CK345" s="28"/>
      <c r="CL345" s="28"/>
      <c r="CM345" s="28"/>
      <c r="CN345" s="28"/>
      <c r="CO345" s="28"/>
      <c r="CP345" s="28"/>
      <c r="CQ345" s="28"/>
      <c r="CR345" s="28"/>
      <c r="CS345" s="28"/>
      <c r="CT345" s="28"/>
      <c r="CU345" s="28"/>
      <c r="CV345" s="28"/>
      <c r="CW345" s="28"/>
      <c r="CX345" s="20"/>
      <c r="CY345" s="519" t="s">
        <v>6985</v>
      </c>
      <c r="CZ345" s="520" t="s">
        <v>6986</v>
      </c>
      <c r="DA345" s="595" t="str">
        <f t="shared" si="18"/>
        <v>28300 - FABRICAÇÃO DE MÁQUINAS E DE TRATORES PARA A AGRICULTURA, PECUÁRIA E SILVICULTURA</v>
      </c>
      <c r="EN345" s="571">
        <v>11010</v>
      </c>
      <c r="EO345" s="560" t="s">
        <v>6987</v>
      </c>
      <c r="EP345" s="560" t="s">
        <v>289</v>
      </c>
      <c r="EQ345" s="580">
        <v>347</v>
      </c>
      <c r="ER345" s="560" t="s">
        <v>5074</v>
      </c>
      <c r="ES345" s="567" t="s">
        <v>6988</v>
      </c>
    </row>
    <row r="346" spans="11:149">
      <c r="K346" s="236" t="s">
        <v>6989</v>
      </c>
      <c r="P346" s="488">
        <f t="shared" si="16"/>
        <v>46503</v>
      </c>
      <c r="Q346" s="481">
        <f t="shared" si="17"/>
        <v>17</v>
      </c>
      <c r="R346" s="489">
        <v>44124</v>
      </c>
      <c r="S346" s="501"/>
      <c r="T346" s="497"/>
      <c r="U346" s="498"/>
      <c r="V346" s="43">
        <v>106</v>
      </c>
      <c r="W346" s="34" t="s">
        <v>1774</v>
      </c>
      <c r="X346" s="44">
        <v>130100</v>
      </c>
      <c r="Y346" s="34" t="s">
        <v>825</v>
      </c>
      <c r="Z346" s="43" t="s">
        <v>318</v>
      </c>
      <c r="AA346" s="34" t="s">
        <v>343</v>
      </c>
      <c r="AB346" s="34" t="s">
        <v>280</v>
      </c>
      <c r="AC346" s="34" t="s">
        <v>6990</v>
      </c>
      <c r="AD346" s="44" t="s">
        <v>320</v>
      </c>
      <c r="AE346" s="44" t="s">
        <v>6991</v>
      </c>
      <c r="AF346" s="43">
        <v>106</v>
      </c>
      <c r="AG346" s="34" t="s">
        <v>1774</v>
      </c>
      <c r="AH346" s="34" t="s">
        <v>1773</v>
      </c>
      <c r="AI346" s="43" t="s">
        <v>1775</v>
      </c>
      <c r="AJ346" s="44" t="s">
        <v>1776</v>
      </c>
      <c r="AK346" s="261">
        <v>4600084</v>
      </c>
      <c r="AL346" s="44" t="s">
        <v>343</v>
      </c>
      <c r="AM346" s="44" t="s">
        <v>1780</v>
      </c>
      <c r="AN346" s="262">
        <v>255131430</v>
      </c>
      <c r="AO346" s="34"/>
      <c r="AP346" s="34"/>
      <c r="AQ346" s="34"/>
      <c r="AR346" s="34"/>
      <c r="AS346" s="34"/>
      <c r="AT346" s="44" t="s">
        <v>326</v>
      </c>
      <c r="AU346" s="44"/>
      <c r="AV346" s="477" t="str">
        <f t="array" ref="AV346">_xlfn.IFS(
LEFT(Tabelas!$AI346,1)="N","DN",
LEFT(Tabelas!$AI346,1)="C","DC",
LEFT(Tabelas!$AI346,1)="L","DL",
LEFT(Tabelas!$AI346,1)="A","DA",
LEFT(Tabelas!$AI346,1)="G","DG")</f>
        <v>DN</v>
      </c>
      <c r="AW346" s="34"/>
      <c r="AX346" s="34"/>
      <c r="AY346" s="34"/>
      <c r="AZ346" s="34"/>
      <c r="BA346" s="34"/>
      <c r="BB346" s="34"/>
      <c r="BC346" s="34"/>
      <c r="BD346" s="44">
        <v>130100</v>
      </c>
      <c r="BE346" s="34" t="s">
        <v>825</v>
      </c>
      <c r="BF346" s="43" t="s">
        <v>318</v>
      </c>
      <c r="BG346" s="34" t="s">
        <v>343</v>
      </c>
      <c r="BH346" s="34" t="s">
        <v>280</v>
      </c>
      <c r="BI346" s="34" t="s">
        <v>6990</v>
      </c>
      <c r="BJ346" s="44" t="s">
        <v>320</v>
      </c>
      <c r="BK346" s="44" t="s">
        <v>6991</v>
      </c>
      <c r="BL346" s="34"/>
      <c r="BM346" s="34"/>
      <c r="BN346" s="34"/>
      <c r="BO346" s="20"/>
      <c r="BP346" s="20"/>
      <c r="BQ346" s="20"/>
      <c r="BR346" s="20"/>
      <c r="BS346" s="27"/>
      <c r="BT346" s="20"/>
      <c r="BU346" s="20"/>
      <c r="BV346" s="20"/>
      <c r="BW346" s="20"/>
      <c r="BX346" s="20"/>
      <c r="BY346" s="20"/>
      <c r="BZ346" s="20"/>
      <c r="CA346" s="20"/>
      <c r="CB346" s="20"/>
      <c r="CC346" s="27"/>
      <c r="CD346" s="20"/>
      <c r="CE346" s="20"/>
      <c r="CF346" s="28"/>
      <c r="CG346" s="28"/>
      <c r="CH346" s="28"/>
      <c r="CI346" s="28"/>
      <c r="CJ346" s="28"/>
      <c r="CK346" s="28"/>
      <c r="CL346" s="28"/>
      <c r="CM346" s="28"/>
      <c r="CN346" s="28"/>
      <c r="CO346" s="28"/>
      <c r="CP346" s="28"/>
      <c r="CQ346" s="28"/>
      <c r="CR346" s="28"/>
      <c r="CS346" s="28"/>
      <c r="CT346" s="28"/>
      <c r="CU346" s="28"/>
      <c r="CV346" s="28"/>
      <c r="CW346" s="28"/>
      <c r="CX346" s="20"/>
      <c r="CY346" s="519" t="s">
        <v>6992</v>
      </c>
      <c r="CZ346" s="520" t="s">
        <v>6993</v>
      </c>
      <c r="DA346" s="595" t="str">
        <f t="shared" si="18"/>
        <v>28410 - FABRICAÇÃO DE MÁQUINAS DE MOLDAGEM DE METAIS E DE MÁQUINAS-FERRAMENTAS PARA TRABALHAR METAIS</v>
      </c>
      <c r="EN346" s="572">
        <v>11037</v>
      </c>
      <c r="EO346" s="561" t="s">
        <v>6994</v>
      </c>
      <c r="EP346" s="561" t="s">
        <v>289</v>
      </c>
      <c r="EQ346" s="576">
        <v>382</v>
      </c>
      <c r="ER346" s="561" t="s">
        <v>5135</v>
      </c>
      <c r="ES346" s="568" t="s">
        <v>6995</v>
      </c>
    </row>
    <row r="347" spans="11:149">
      <c r="K347" s="236" t="s">
        <v>6996</v>
      </c>
      <c r="P347" s="488">
        <f t="shared" si="16"/>
        <v>46510</v>
      </c>
      <c r="Q347" s="481">
        <f t="shared" si="17"/>
        <v>18</v>
      </c>
      <c r="R347" s="489">
        <v>44125</v>
      </c>
      <c r="S347" s="501"/>
      <c r="T347" s="497"/>
      <c r="U347" s="498"/>
      <c r="V347" s="43">
        <v>106</v>
      </c>
      <c r="W347" s="34" t="s">
        <v>1774</v>
      </c>
      <c r="X347" s="44">
        <v>130103</v>
      </c>
      <c r="Y347" s="34" t="s">
        <v>1126</v>
      </c>
      <c r="Z347" s="43" t="s">
        <v>1223</v>
      </c>
      <c r="AA347" s="34" t="s">
        <v>343</v>
      </c>
      <c r="AB347" s="34" t="s">
        <v>280</v>
      </c>
      <c r="AC347" s="34" t="s">
        <v>1126</v>
      </c>
      <c r="AD347" s="44" t="s">
        <v>320</v>
      </c>
      <c r="AE347" s="44" t="s">
        <v>6991</v>
      </c>
      <c r="AF347" s="43">
        <v>106</v>
      </c>
      <c r="AG347" s="34" t="s">
        <v>1774</v>
      </c>
      <c r="AH347" s="34" t="s">
        <v>1773</v>
      </c>
      <c r="AI347" s="43" t="s">
        <v>1775</v>
      </c>
      <c r="AJ347" s="44" t="s">
        <v>1776</v>
      </c>
      <c r="AK347" s="261">
        <v>4600084</v>
      </c>
      <c r="AL347" s="44" t="s">
        <v>343</v>
      </c>
      <c r="AM347" s="44" t="s">
        <v>1780</v>
      </c>
      <c r="AN347" s="262">
        <v>255131430</v>
      </c>
      <c r="AO347" s="34"/>
      <c r="AP347" s="34"/>
      <c r="AQ347" s="34"/>
      <c r="AR347" s="34"/>
      <c r="AS347" s="34"/>
      <c r="AT347" s="44" t="s">
        <v>326</v>
      </c>
      <c r="AU347" s="44"/>
      <c r="AV347" s="477" t="str">
        <f t="array" ref="AV347">_xlfn.IFS(
LEFT(Tabelas!$AI347,1)="N","DN",
LEFT(Tabelas!$AI347,1)="C","DC",
LEFT(Tabelas!$AI347,1)="L","DL",
LEFT(Tabelas!$AI347,1)="A","DA",
LEFT(Tabelas!$AI347,1)="G","DG")</f>
        <v>DN</v>
      </c>
      <c r="AW347" s="34"/>
      <c r="AX347" s="34"/>
      <c r="AY347" s="34"/>
      <c r="AZ347" s="34"/>
      <c r="BA347" s="34"/>
      <c r="BB347" s="34"/>
      <c r="BC347" s="34"/>
      <c r="BD347" s="44">
        <v>130103</v>
      </c>
      <c r="BE347" s="34" t="s">
        <v>1126</v>
      </c>
      <c r="BF347" s="43" t="s">
        <v>1223</v>
      </c>
      <c r="BG347" s="34" t="s">
        <v>343</v>
      </c>
      <c r="BH347" s="34" t="s">
        <v>280</v>
      </c>
      <c r="BI347" s="34" t="s">
        <v>1126</v>
      </c>
      <c r="BJ347" s="44" t="s">
        <v>320</v>
      </c>
      <c r="BK347" s="44" t="s">
        <v>6991</v>
      </c>
      <c r="BL347" s="34"/>
      <c r="BM347" s="34"/>
      <c r="BN347" s="34"/>
      <c r="BO347" s="20"/>
      <c r="BP347" s="20"/>
      <c r="BQ347" s="20"/>
      <c r="BR347" s="20"/>
      <c r="BS347" s="27"/>
      <c r="BT347" s="20"/>
      <c r="BU347" s="20"/>
      <c r="BV347" s="20"/>
      <c r="BW347" s="20"/>
      <c r="BX347" s="20"/>
      <c r="BY347" s="20"/>
      <c r="BZ347" s="20"/>
      <c r="CA347" s="20"/>
      <c r="CB347" s="20"/>
      <c r="CC347" s="27"/>
      <c r="CD347" s="20"/>
      <c r="CE347" s="20"/>
      <c r="CF347" s="28"/>
      <c r="CG347" s="28"/>
      <c r="CH347" s="28"/>
      <c r="CI347" s="28"/>
      <c r="CJ347" s="28"/>
      <c r="CK347" s="28"/>
      <c r="CL347" s="28"/>
      <c r="CM347" s="28"/>
      <c r="CN347" s="28"/>
      <c r="CO347" s="28"/>
      <c r="CP347" s="28"/>
      <c r="CQ347" s="28"/>
      <c r="CR347" s="28"/>
      <c r="CS347" s="28"/>
      <c r="CT347" s="28"/>
      <c r="CU347" s="28"/>
      <c r="CV347" s="28"/>
      <c r="CW347" s="28"/>
      <c r="CX347" s="20"/>
      <c r="CY347" s="519" t="s">
        <v>6997</v>
      </c>
      <c r="CZ347" s="520" t="s">
        <v>6998</v>
      </c>
      <c r="DA347" s="595" t="str">
        <f t="shared" si="18"/>
        <v>28420 - FABRICAÇÃO DE OUTRAS MÁQUINAS-FERRAMENTAS.</v>
      </c>
      <c r="EN347" s="572">
        <v>11045</v>
      </c>
      <c r="EO347" s="561" t="s">
        <v>6999</v>
      </c>
      <c r="EP347" s="561" t="s">
        <v>289</v>
      </c>
      <c r="EQ347" s="576">
        <v>300</v>
      </c>
      <c r="ER347" s="561" t="s">
        <v>4916</v>
      </c>
      <c r="ES347" s="568" t="s">
        <v>7000</v>
      </c>
    </row>
    <row r="348" spans="11:149">
      <c r="K348" s="236" t="s">
        <v>7001</v>
      </c>
      <c r="P348" s="488">
        <f t="shared" si="16"/>
        <v>46517</v>
      </c>
      <c r="Q348" s="481">
        <f t="shared" si="17"/>
        <v>19</v>
      </c>
      <c r="R348" s="489">
        <v>44126</v>
      </c>
      <c r="S348" s="501"/>
      <c r="T348" s="497"/>
      <c r="U348" s="498"/>
      <c r="V348" s="43">
        <v>106</v>
      </c>
      <c r="W348" s="34" t="s">
        <v>1774</v>
      </c>
      <c r="X348" s="44">
        <v>130107</v>
      </c>
      <c r="Y348" s="34" t="s">
        <v>1396</v>
      </c>
      <c r="Z348" s="43" t="s">
        <v>1223</v>
      </c>
      <c r="AA348" s="34" t="s">
        <v>343</v>
      </c>
      <c r="AB348" s="34" t="s">
        <v>280</v>
      </c>
      <c r="AC348" s="34" t="s">
        <v>1396</v>
      </c>
      <c r="AD348" s="44" t="s">
        <v>320</v>
      </c>
      <c r="AE348" s="44" t="s">
        <v>6991</v>
      </c>
      <c r="AF348" s="43">
        <v>106</v>
      </c>
      <c r="AG348" s="34" t="s">
        <v>1774</v>
      </c>
      <c r="AH348" s="34" t="s">
        <v>1773</v>
      </c>
      <c r="AI348" s="43" t="s">
        <v>1775</v>
      </c>
      <c r="AJ348" s="44" t="s">
        <v>1776</v>
      </c>
      <c r="AK348" s="261">
        <v>4600084</v>
      </c>
      <c r="AL348" s="44" t="s">
        <v>343</v>
      </c>
      <c r="AM348" s="44" t="s">
        <v>1780</v>
      </c>
      <c r="AN348" s="262">
        <v>255131430</v>
      </c>
      <c r="AO348" s="34"/>
      <c r="AP348" s="34"/>
      <c r="AQ348" s="34"/>
      <c r="AR348" s="34"/>
      <c r="AS348" s="34"/>
      <c r="AT348" s="44" t="s">
        <v>326</v>
      </c>
      <c r="AU348" s="44"/>
      <c r="AV348" s="477" t="str">
        <f t="array" ref="AV348">_xlfn.IFS(
LEFT(Tabelas!$AI348,1)="N","DN",
LEFT(Tabelas!$AI348,1)="C","DC",
LEFT(Tabelas!$AI348,1)="L","DL",
LEFT(Tabelas!$AI348,1)="A","DA",
LEFT(Tabelas!$AI348,1)="G","DG")</f>
        <v>DN</v>
      </c>
      <c r="AW348" s="34"/>
      <c r="AX348" s="34"/>
      <c r="AY348" s="34"/>
      <c r="AZ348" s="34"/>
      <c r="BA348" s="34"/>
      <c r="BB348" s="34"/>
      <c r="BC348" s="34"/>
      <c r="BD348" s="44">
        <v>130107</v>
      </c>
      <c r="BE348" s="34" t="s">
        <v>1396</v>
      </c>
      <c r="BF348" s="43" t="s">
        <v>1223</v>
      </c>
      <c r="BG348" s="34" t="s">
        <v>343</v>
      </c>
      <c r="BH348" s="34" t="s">
        <v>280</v>
      </c>
      <c r="BI348" s="34" t="s">
        <v>1396</v>
      </c>
      <c r="BJ348" s="44" t="s">
        <v>320</v>
      </c>
      <c r="BK348" s="44" t="s">
        <v>6991</v>
      </c>
      <c r="BL348" s="34"/>
      <c r="BM348" s="34"/>
      <c r="BN348" s="34"/>
      <c r="BO348" s="20"/>
      <c r="BP348" s="20"/>
      <c r="BQ348" s="20"/>
      <c r="BR348" s="20"/>
      <c r="BS348" s="27"/>
      <c r="BT348" s="20"/>
      <c r="BU348" s="20"/>
      <c r="BV348" s="20"/>
      <c r="BW348" s="20"/>
      <c r="BX348" s="20"/>
      <c r="BY348" s="20"/>
      <c r="BZ348" s="20"/>
      <c r="CA348" s="20"/>
      <c r="CB348" s="20"/>
      <c r="CC348" s="27"/>
      <c r="CD348" s="20"/>
      <c r="CE348" s="20"/>
      <c r="CF348" s="28"/>
      <c r="CG348" s="28"/>
      <c r="CH348" s="28"/>
      <c r="CI348" s="28"/>
      <c r="CJ348" s="28"/>
      <c r="CK348" s="28"/>
      <c r="CL348" s="28"/>
      <c r="CM348" s="28"/>
      <c r="CN348" s="28"/>
      <c r="CO348" s="28"/>
      <c r="CP348" s="28"/>
      <c r="CQ348" s="28"/>
      <c r="CR348" s="28"/>
      <c r="CS348" s="28"/>
      <c r="CT348" s="28"/>
      <c r="CU348" s="28"/>
      <c r="CV348" s="28"/>
      <c r="CW348" s="28"/>
      <c r="CX348" s="20"/>
      <c r="CY348" s="519" t="s">
        <v>7002</v>
      </c>
      <c r="CZ348" s="520" t="s">
        <v>7003</v>
      </c>
      <c r="DA348" s="595" t="str">
        <f t="shared" si="18"/>
        <v>28910 - FABRICAÇÃO DE MÁQUINAS PARA A METALURGIA</v>
      </c>
      <c r="EN348" s="571">
        <v>11061</v>
      </c>
      <c r="EO348" s="560" t="s">
        <v>7004</v>
      </c>
      <c r="EP348" s="560" t="s">
        <v>289</v>
      </c>
      <c r="EQ348" s="580">
        <v>332</v>
      </c>
      <c r="ER348" s="560" t="s">
        <v>4896</v>
      </c>
      <c r="ES348" s="567" t="s">
        <v>7005</v>
      </c>
    </row>
    <row r="349" spans="11:149">
      <c r="K349" s="236" t="s">
        <v>7006</v>
      </c>
      <c r="P349" s="488">
        <f t="shared" si="16"/>
        <v>46524</v>
      </c>
      <c r="Q349" s="481">
        <f t="shared" si="17"/>
        <v>20</v>
      </c>
      <c r="R349" s="489">
        <v>44127</v>
      </c>
      <c r="S349" s="501"/>
      <c r="T349" s="497"/>
      <c r="U349" s="498"/>
      <c r="V349" s="43">
        <v>106</v>
      </c>
      <c r="W349" s="34" t="s">
        <v>1774</v>
      </c>
      <c r="X349" s="44">
        <v>130112</v>
      </c>
      <c r="Y349" s="34" t="s">
        <v>1677</v>
      </c>
      <c r="Z349" s="43" t="s">
        <v>318</v>
      </c>
      <c r="AA349" s="34" t="s">
        <v>343</v>
      </c>
      <c r="AB349" s="34" t="s">
        <v>280</v>
      </c>
      <c r="AC349" s="34" t="s">
        <v>1677</v>
      </c>
      <c r="AD349" s="44" t="s">
        <v>320</v>
      </c>
      <c r="AE349" s="44" t="s">
        <v>6991</v>
      </c>
      <c r="AF349" s="43">
        <v>106</v>
      </c>
      <c r="AG349" s="34" t="s">
        <v>1774</v>
      </c>
      <c r="AH349" s="34" t="s">
        <v>1773</v>
      </c>
      <c r="AI349" s="43" t="s">
        <v>1775</v>
      </c>
      <c r="AJ349" s="44" t="s">
        <v>1776</v>
      </c>
      <c r="AK349" s="261">
        <v>4600084</v>
      </c>
      <c r="AL349" s="44" t="s">
        <v>343</v>
      </c>
      <c r="AM349" s="44" t="s">
        <v>1780</v>
      </c>
      <c r="AN349" s="262">
        <v>255131430</v>
      </c>
      <c r="AO349" s="34"/>
      <c r="AP349" s="34"/>
      <c r="AQ349" s="34"/>
      <c r="AR349" s="34"/>
      <c r="AS349" s="34"/>
      <c r="AT349" s="44" t="s">
        <v>326</v>
      </c>
      <c r="AU349" s="44"/>
      <c r="AV349" s="477" t="str">
        <f t="array" ref="AV349">_xlfn.IFS(
LEFT(Tabelas!$AI349,1)="N","DN",
LEFT(Tabelas!$AI349,1)="C","DC",
LEFT(Tabelas!$AI349,1)="L","DL",
LEFT(Tabelas!$AI349,1)="A","DA",
LEFT(Tabelas!$AI349,1)="G","DG")</f>
        <v>DN</v>
      </c>
      <c r="AW349" s="34"/>
      <c r="AX349" s="34"/>
      <c r="AY349" s="34"/>
      <c r="AZ349" s="34"/>
      <c r="BA349" s="34"/>
      <c r="BB349" s="34"/>
      <c r="BC349" s="34"/>
      <c r="BD349" s="44">
        <v>130112</v>
      </c>
      <c r="BE349" s="34" t="s">
        <v>1677</v>
      </c>
      <c r="BF349" s="43" t="s">
        <v>318</v>
      </c>
      <c r="BG349" s="34" t="s">
        <v>343</v>
      </c>
      <c r="BH349" s="34" t="s">
        <v>280</v>
      </c>
      <c r="BI349" s="34" t="s">
        <v>1677</v>
      </c>
      <c r="BJ349" s="44" t="s">
        <v>320</v>
      </c>
      <c r="BK349" s="44" t="s">
        <v>6991</v>
      </c>
      <c r="BL349" s="34"/>
      <c r="BM349" s="34"/>
      <c r="BN349" s="34"/>
      <c r="BO349" s="20"/>
      <c r="BP349" s="20"/>
      <c r="BQ349" s="20"/>
      <c r="BR349" s="20"/>
      <c r="BS349" s="27"/>
      <c r="BT349" s="20"/>
      <c r="BU349" s="20"/>
      <c r="BV349" s="20"/>
      <c r="BW349" s="20"/>
      <c r="BX349" s="20"/>
      <c r="BY349" s="20"/>
      <c r="BZ349" s="20"/>
      <c r="CA349" s="20"/>
      <c r="CB349" s="20"/>
      <c r="CC349" s="27"/>
      <c r="CD349" s="20"/>
      <c r="CE349" s="20"/>
      <c r="CF349" s="28"/>
      <c r="CG349" s="28"/>
      <c r="CH349" s="28"/>
      <c r="CI349" s="28"/>
      <c r="CJ349" s="28"/>
      <c r="CK349" s="28"/>
      <c r="CL349" s="28"/>
      <c r="CM349" s="28"/>
      <c r="CN349" s="28"/>
      <c r="CO349" s="28"/>
      <c r="CP349" s="28"/>
      <c r="CQ349" s="28"/>
      <c r="CR349" s="28"/>
      <c r="CS349" s="28"/>
      <c r="CT349" s="28"/>
      <c r="CU349" s="28"/>
      <c r="CV349" s="28"/>
      <c r="CW349" s="28"/>
      <c r="CX349" s="20"/>
      <c r="CY349" s="519" t="s">
        <v>7007</v>
      </c>
      <c r="CZ349" s="520" t="s">
        <v>7008</v>
      </c>
      <c r="DA349" s="595" t="str">
        <f t="shared" si="18"/>
        <v>28920 - FABRICAÇÃO DE MÁQUINAS PARA AS INDÚSTRIAS EXTRATIVAS E PARA A CONSTRUÇÃO.</v>
      </c>
      <c r="EN349" s="572">
        <v>11088</v>
      </c>
      <c r="EO349" s="561" t="s">
        <v>7009</v>
      </c>
      <c r="EP349" s="561" t="s">
        <v>289</v>
      </c>
      <c r="EQ349" s="576">
        <v>334</v>
      </c>
      <c r="ER349" s="561" t="s">
        <v>4921</v>
      </c>
      <c r="ES349" s="568" t="s">
        <v>7010</v>
      </c>
    </row>
    <row r="350" spans="11:149">
      <c r="K350" s="236" t="s">
        <v>7011</v>
      </c>
      <c r="P350" s="488">
        <f t="shared" si="16"/>
        <v>46531</v>
      </c>
      <c r="Q350" s="481">
        <f t="shared" si="17"/>
        <v>21</v>
      </c>
      <c r="R350" s="489">
        <v>44128</v>
      </c>
      <c r="S350" s="501"/>
      <c r="T350" s="497"/>
      <c r="U350" s="498"/>
      <c r="V350" s="43">
        <v>106</v>
      </c>
      <c r="W350" s="34" t="s">
        <v>1774</v>
      </c>
      <c r="X350" s="44">
        <v>130115</v>
      </c>
      <c r="Y350" s="34" t="s">
        <v>1932</v>
      </c>
      <c r="Z350" s="43" t="s">
        <v>318</v>
      </c>
      <c r="AA350" s="34" t="s">
        <v>343</v>
      </c>
      <c r="AB350" s="34" t="s">
        <v>280</v>
      </c>
      <c r="AC350" s="34" t="s">
        <v>1932</v>
      </c>
      <c r="AD350" s="44" t="s">
        <v>320</v>
      </c>
      <c r="AE350" s="44" t="s">
        <v>6991</v>
      </c>
      <c r="AF350" s="43">
        <v>106</v>
      </c>
      <c r="AG350" s="34" t="s">
        <v>1774</v>
      </c>
      <c r="AH350" s="34" t="s">
        <v>1773</v>
      </c>
      <c r="AI350" s="43" t="s">
        <v>1775</v>
      </c>
      <c r="AJ350" s="44" t="s">
        <v>1776</v>
      </c>
      <c r="AK350" s="261">
        <v>4600084</v>
      </c>
      <c r="AL350" s="44" t="s">
        <v>343</v>
      </c>
      <c r="AM350" s="44" t="s">
        <v>1780</v>
      </c>
      <c r="AN350" s="262">
        <v>255131430</v>
      </c>
      <c r="AO350" s="34"/>
      <c r="AP350" s="34"/>
      <c r="AQ350" s="34"/>
      <c r="AR350" s="34"/>
      <c r="AS350" s="34"/>
      <c r="AT350" s="44" t="s">
        <v>326</v>
      </c>
      <c r="AU350" s="44"/>
      <c r="AV350" s="477" t="str">
        <f t="array" ref="AV350">_xlfn.IFS(
LEFT(Tabelas!$AI350,1)="N","DN",
LEFT(Tabelas!$AI350,1)="C","DC",
LEFT(Tabelas!$AI350,1)="L","DL",
LEFT(Tabelas!$AI350,1)="A","DA",
LEFT(Tabelas!$AI350,1)="G","DG")</f>
        <v>DN</v>
      </c>
      <c r="AW350" s="34"/>
      <c r="AX350" s="34"/>
      <c r="AY350" s="34"/>
      <c r="AZ350" s="34"/>
      <c r="BA350" s="34"/>
      <c r="BB350" s="34"/>
      <c r="BC350" s="34"/>
      <c r="BD350" s="44">
        <v>130115</v>
      </c>
      <c r="BE350" s="34" t="s">
        <v>1932</v>
      </c>
      <c r="BF350" s="43" t="s">
        <v>318</v>
      </c>
      <c r="BG350" s="34" t="s">
        <v>343</v>
      </c>
      <c r="BH350" s="34" t="s">
        <v>280</v>
      </c>
      <c r="BI350" s="34" t="s">
        <v>1932</v>
      </c>
      <c r="BJ350" s="44" t="s">
        <v>320</v>
      </c>
      <c r="BK350" s="44" t="s">
        <v>6991</v>
      </c>
      <c r="BL350" s="34"/>
      <c r="BM350" s="34"/>
      <c r="BN350" s="34"/>
      <c r="BO350" s="20"/>
      <c r="BP350" s="20"/>
      <c r="BQ350" s="20"/>
      <c r="BR350" s="20"/>
      <c r="BS350" s="27"/>
      <c r="BT350" s="20"/>
      <c r="BU350" s="20"/>
      <c r="BV350" s="20"/>
      <c r="BW350" s="20"/>
      <c r="BX350" s="20"/>
      <c r="BY350" s="20"/>
      <c r="BZ350" s="20"/>
      <c r="CA350" s="20"/>
      <c r="CB350" s="20"/>
      <c r="CC350" s="27"/>
      <c r="CD350" s="20"/>
      <c r="CE350" s="20"/>
      <c r="CF350" s="28"/>
      <c r="CG350" s="28"/>
      <c r="CH350" s="28"/>
      <c r="CI350" s="28"/>
      <c r="CJ350" s="28"/>
      <c r="CK350" s="28"/>
      <c r="CL350" s="28"/>
      <c r="CM350" s="28"/>
      <c r="CN350" s="28"/>
      <c r="CO350" s="28"/>
      <c r="CP350" s="28"/>
      <c r="CQ350" s="28"/>
      <c r="CR350" s="28"/>
      <c r="CS350" s="28"/>
      <c r="CT350" s="28"/>
      <c r="CU350" s="28"/>
      <c r="CV350" s="28"/>
      <c r="CW350" s="28"/>
      <c r="CX350" s="20"/>
      <c r="CY350" s="519" t="s">
        <v>7012</v>
      </c>
      <c r="CZ350" s="520" t="s">
        <v>7013</v>
      </c>
      <c r="DA350" s="595" t="str">
        <f t="shared" si="18"/>
        <v>28930 - FABRICAÇÃO DE MÁQUINAS PARA AS INDÚSTRIAS ALIMENTARES, DAS BEBIDAS E DO TABACO</v>
      </c>
      <c r="EN350" s="571">
        <v>11100</v>
      </c>
      <c r="EO350" s="560" t="s">
        <v>7014</v>
      </c>
      <c r="EP350" s="560" t="s">
        <v>947</v>
      </c>
      <c r="EQ350" s="580">
        <v>454</v>
      </c>
      <c r="ER350" s="560" t="s">
        <v>5380</v>
      </c>
      <c r="ES350" s="567" t="s">
        <v>7015</v>
      </c>
    </row>
    <row r="351" spans="11:149">
      <c r="K351" s="236" t="s">
        <v>7016</v>
      </c>
      <c r="P351" s="488">
        <f t="shared" si="16"/>
        <v>46538</v>
      </c>
      <c r="Q351" s="481">
        <f t="shared" si="17"/>
        <v>22</v>
      </c>
      <c r="R351" s="489">
        <v>44129</v>
      </c>
      <c r="S351" s="501"/>
      <c r="T351" s="497"/>
      <c r="U351" s="498"/>
      <c r="V351" s="43">
        <v>106</v>
      </c>
      <c r="W351" s="34" t="s">
        <v>1774</v>
      </c>
      <c r="X351" s="44">
        <v>130117</v>
      </c>
      <c r="Y351" s="34" t="s">
        <v>2138</v>
      </c>
      <c r="Z351" s="43" t="s">
        <v>318</v>
      </c>
      <c r="AA351" s="34" t="s">
        <v>343</v>
      </c>
      <c r="AB351" s="34" t="s">
        <v>280</v>
      </c>
      <c r="AC351" s="34" t="s">
        <v>2138</v>
      </c>
      <c r="AD351" s="44" t="s">
        <v>320</v>
      </c>
      <c r="AE351" s="44" t="s">
        <v>6991</v>
      </c>
      <c r="AF351" s="43">
        <v>106</v>
      </c>
      <c r="AG351" s="34" t="s">
        <v>1774</v>
      </c>
      <c r="AH351" s="34" t="s">
        <v>1773</v>
      </c>
      <c r="AI351" s="43" t="s">
        <v>1775</v>
      </c>
      <c r="AJ351" s="44" t="s">
        <v>1776</v>
      </c>
      <c r="AK351" s="261">
        <v>4600084</v>
      </c>
      <c r="AL351" s="44" t="s">
        <v>343</v>
      </c>
      <c r="AM351" s="44" t="s">
        <v>1780</v>
      </c>
      <c r="AN351" s="262">
        <v>255131430</v>
      </c>
      <c r="AO351" s="34"/>
      <c r="AP351" s="34"/>
      <c r="AQ351" s="34"/>
      <c r="AR351" s="34"/>
      <c r="AS351" s="34"/>
      <c r="AT351" s="44" t="s">
        <v>326</v>
      </c>
      <c r="AU351" s="44"/>
      <c r="AV351" s="477" t="str">
        <f t="array" ref="AV351">_xlfn.IFS(
LEFT(Tabelas!$AI351,1)="N","DN",
LEFT(Tabelas!$AI351,1)="C","DC",
LEFT(Tabelas!$AI351,1)="L","DL",
LEFT(Tabelas!$AI351,1)="A","DA",
LEFT(Tabelas!$AI351,1)="G","DG")</f>
        <v>DN</v>
      </c>
      <c r="AW351" s="34"/>
      <c r="AX351" s="34"/>
      <c r="AY351" s="34"/>
      <c r="AZ351" s="34"/>
      <c r="BA351" s="34"/>
      <c r="BB351" s="34"/>
      <c r="BC351" s="34"/>
      <c r="BD351" s="44">
        <v>130117</v>
      </c>
      <c r="BE351" s="34" t="s">
        <v>2138</v>
      </c>
      <c r="BF351" s="43" t="s">
        <v>318</v>
      </c>
      <c r="BG351" s="34" t="s">
        <v>343</v>
      </c>
      <c r="BH351" s="34" t="s">
        <v>280</v>
      </c>
      <c r="BI351" s="34" t="s">
        <v>2138</v>
      </c>
      <c r="BJ351" s="44" t="s">
        <v>320</v>
      </c>
      <c r="BK351" s="44" t="s">
        <v>6991</v>
      </c>
      <c r="BL351" s="34"/>
      <c r="BM351" s="34"/>
      <c r="BN351" s="34"/>
      <c r="BO351" s="20"/>
      <c r="BP351" s="20"/>
      <c r="BQ351" s="20"/>
      <c r="BR351" s="20"/>
      <c r="BS351" s="27"/>
      <c r="BT351" s="20"/>
      <c r="BU351" s="20"/>
      <c r="BV351" s="20"/>
      <c r="BW351" s="20"/>
      <c r="BX351" s="20"/>
      <c r="BY351" s="20"/>
      <c r="BZ351" s="20"/>
      <c r="CA351" s="20"/>
      <c r="CB351" s="20"/>
      <c r="CC351" s="27"/>
      <c r="CD351" s="20"/>
      <c r="CE351" s="20"/>
      <c r="CF351" s="28"/>
      <c r="CG351" s="28"/>
      <c r="CH351" s="28"/>
      <c r="CI351" s="28"/>
      <c r="CJ351" s="28"/>
      <c r="CK351" s="28"/>
      <c r="CL351" s="28"/>
      <c r="CM351" s="28"/>
      <c r="CN351" s="28"/>
      <c r="CO351" s="28"/>
      <c r="CP351" s="28"/>
      <c r="CQ351" s="28"/>
      <c r="CR351" s="28"/>
      <c r="CS351" s="28"/>
      <c r="CT351" s="28"/>
      <c r="CU351" s="28"/>
      <c r="CV351" s="28"/>
      <c r="CW351" s="28"/>
      <c r="CX351" s="20"/>
      <c r="CY351" s="519" t="s">
        <v>7017</v>
      </c>
      <c r="CZ351" s="520" t="s">
        <v>7018</v>
      </c>
      <c r="DA351" s="595" t="str">
        <f t="shared" si="18"/>
        <v>28940 - FABRICAÇÃO DE MÁQUINAS PARA AS INDÚSTRIAS TÊXTIL, DO VESTUÁRIO E DO COURO</v>
      </c>
      <c r="EN351" s="572">
        <v>11118</v>
      </c>
      <c r="EO351" s="561" t="s">
        <v>7019</v>
      </c>
      <c r="EP351" s="561" t="s">
        <v>370</v>
      </c>
      <c r="EQ351" s="576">
        <v>555</v>
      </c>
      <c r="ER351" s="561" t="s">
        <v>371</v>
      </c>
      <c r="ES351" s="568" t="s">
        <v>7020</v>
      </c>
    </row>
    <row r="352" spans="11:149">
      <c r="K352" s="236" t="s">
        <v>7021</v>
      </c>
      <c r="P352" s="488">
        <f t="shared" ref="P352:P415" si="19">P351+7</f>
        <v>46545</v>
      </c>
      <c r="Q352" s="481">
        <f t="shared" si="17"/>
        <v>23</v>
      </c>
      <c r="R352" s="489">
        <v>44130</v>
      </c>
      <c r="S352" s="501"/>
      <c r="T352" s="497"/>
      <c r="U352" s="498"/>
      <c r="V352" s="43">
        <v>106</v>
      </c>
      <c r="W352" s="34" t="s">
        <v>1774</v>
      </c>
      <c r="X352" s="44">
        <v>130134</v>
      </c>
      <c r="Y352" s="34" t="s">
        <v>3398</v>
      </c>
      <c r="Z352" s="43" t="s">
        <v>1223</v>
      </c>
      <c r="AA352" s="34" t="s">
        <v>343</v>
      </c>
      <c r="AB352" s="34" t="s">
        <v>280</v>
      </c>
      <c r="AC352" s="34" t="s">
        <v>3398</v>
      </c>
      <c r="AD352" s="44" t="s">
        <v>320</v>
      </c>
      <c r="AE352" s="44" t="s">
        <v>6991</v>
      </c>
      <c r="AF352" s="43">
        <v>106</v>
      </c>
      <c r="AG352" s="34" t="s">
        <v>1774</v>
      </c>
      <c r="AH352" s="34" t="s">
        <v>1773</v>
      </c>
      <c r="AI352" s="43" t="s">
        <v>1775</v>
      </c>
      <c r="AJ352" s="44" t="s">
        <v>1776</v>
      </c>
      <c r="AK352" s="261">
        <v>4600084</v>
      </c>
      <c r="AL352" s="44" t="s">
        <v>343</v>
      </c>
      <c r="AM352" s="44" t="s">
        <v>1780</v>
      </c>
      <c r="AN352" s="262">
        <v>255131430</v>
      </c>
      <c r="AO352" s="34"/>
      <c r="AP352" s="34"/>
      <c r="AQ352" s="34"/>
      <c r="AR352" s="34"/>
      <c r="AS352" s="34"/>
      <c r="AT352" s="44" t="s">
        <v>326</v>
      </c>
      <c r="AU352" s="44"/>
      <c r="AV352" s="477" t="str">
        <f t="array" ref="AV352">_xlfn.IFS(
LEFT(Tabelas!$AI352,1)="N","DN",
LEFT(Tabelas!$AI352,1)="C","DC",
LEFT(Tabelas!$AI352,1)="L","DL",
LEFT(Tabelas!$AI352,1)="A","DA",
LEFT(Tabelas!$AI352,1)="G","DG")</f>
        <v>DN</v>
      </c>
      <c r="AW352" s="34"/>
      <c r="AX352" s="34"/>
      <c r="AY352" s="34"/>
      <c r="AZ352" s="34"/>
      <c r="BA352" s="34"/>
      <c r="BB352" s="34"/>
      <c r="BC352" s="34"/>
      <c r="BD352" s="44">
        <v>130134</v>
      </c>
      <c r="BE352" s="34" t="s">
        <v>3398</v>
      </c>
      <c r="BF352" s="43" t="s">
        <v>1223</v>
      </c>
      <c r="BG352" s="34" t="s">
        <v>343</v>
      </c>
      <c r="BH352" s="34" t="s">
        <v>280</v>
      </c>
      <c r="BI352" s="34" t="s">
        <v>3398</v>
      </c>
      <c r="BJ352" s="44" t="s">
        <v>320</v>
      </c>
      <c r="BK352" s="44" t="s">
        <v>6991</v>
      </c>
      <c r="BL352" s="34"/>
      <c r="BM352" s="34"/>
      <c r="BN352" s="34"/>
      <c r="BO352" s="20"/>
      <c r="BP352" s="20"/>
      <c r="BQ352" s="20"/>
      <c r="BR352" s="20"/>
      <c r="BS352" s="27"/>
      <c r="BT352" s="20"/>
      <c r="BU352" s="20"/>
      <c r="BV352" s="20"/>
      <c r="BW352" s="20"/>
      <c r="BX352" s="20"/>
      <c r="BY352" s="20"/>
      <c r="BZ352" s="20"/>
      <c r="CA352" s="20"/>
      <c r="CB352" s="20"/>
      <c r="CC352" s="27"/>
      <c r="CD352" s="20"/>
      <c r="CE352" s="20"/>
      <c r="CF352" s="28"/>
      <c r="CG352" s="28"/>
      <c r="CH352" s="28"/>
      <c r="CI352" s="28"/>
      <c r="CJ352" s="28"/>
      <c r="CK352" s="28"/>
      <c r="CL352" s="28"/>
      <c r="CM352" s="28"/>
      <c r="CN352" s="28"/>
      <c r="CO352" s="28"/>
      <c r="CP352" s="28"/>
      <c r="CQ352" s="28"/>
      <c r="CR352" s="28"/>
      <c r="CS352" s="28"/>
      <c r="CT352" s="28"/>
      <c r="CU352" s="28"/>
      <c r="CV352" s="28"/>
      <c r="CW352" s="28"/>
      <c r="CX352" s="20"/>
      <c r="CY352" s="519" t="s">
        <v>7022</v>
      </c>
      <c r="CZ352" s="520" t="s">
        <v>7023</v>
      </c>
      <c r="DA352" s="595" t="str">
        <f t="shared" si="18"/>
        <v>28950 - FABRICAÇÃO DE MÁQUINAS PARA AS INDÚSTRIAS DO PAPEL E DO CARTÃO</v>
      </c>
      <c r="EN352" s="571">
        <v>11134</v>
      </c>
      <c r="EO352" s="560" t="s">
        <v>7024</v>
      </c>
      <c r="EP352" s="560" t="s">
        <v>947</v>
      </c>
      <c r="EQ352" s="580">
        <v>443</v>
      </c>
      <c r="ER352" s="560" t="s">
        <v>3797</v>
      </c>
      <c r="ES352" s="567" t="s">
        <v>7025</v>
      </c>
    </row>
    <row r="353" spans="11:149">
      <c r="K353" s="236" t="s">
        <v>7026</v>
      </c>
      <c r="P353" s="488">
        <f t="shared" si="19"/>
        <v>46552</v>
      </c>
      <c r="Q353" s="481">
        <f t="shared" si="17"/>
        <v>24</v>
      </c>
      <c r="R353" s="489">
        <v>44131</v>
      </c>
      <c r="S353" s="501"/>
      <c r="T353" s="497"/>
      <c r="U353" s="498"/>
      <c r="V353" s="43">
        <v>106</v>
      </c>
      <c r="W353" s="34" t="s">
        <v>1774</v>
      </c>
      <c r="X353" s="44">
        <v>130118</v>
      </c>
      <c r="Y353" s="34" t="s">
        <v>2334</v>
      </c>
      <c r="Z353" s="43" t="s">
        <v>1223</v>
      </c>
      <c r="AA353" s="34" t="s">
        <v>343</v>
      </c>
      <c r="AB353" s="34" t="s">
        <v>280</v>
      </c>
      <c r="AC353" s="34" t="s">
        <v>2334</v>
      </c>
      <c r="AD353" s="44" t="s">
        <v>320</v>
      </c>
      <c r="AE353" s="44" t="s">
        <v>6991</v>
      </c>
      <c r="AF353" s="43">
        <v>106</v>
      </c>
      <c r="AG353" s="34" t="s">
        <v>1774</v>
      </c>
      <c r="AH353" s="34" t="s">
        <v>1773</v>
      </c>
      <c r="AI353" s="43" t="s">
        <v>1775</v>
      </c>
      <c r="AJ353" s="44" t="s">
        <v>1776</v>
      </c>
      <c r="AK353" s="261">
        <v>4600084</v>
      </c>
      <c r="AL353" s="44" t="s">
        <v>343</v>
      </c>
      <c r="AM353" s="44" t="s">
        <v>1780</v>
      </c>
      <c r="AN353" s="262">
        <v>255131430</v>
      </c>
      <c r="AO353" s="34"/>
      <c r="AP353" s="34"/>
      <c r="AQ353" s="34"/>
      <c r="AR353" s="34"/>
      <c r="AS353" s="34"/>
      <c r="AT353" s="44" t="s">
        <v>326</v>
      </c>
      <c r="AU353" s="44"/>
      <c r="AV353" s="477" t="str">
        <f t="array" ref="AV353">_xlfn.IFS(
LEFT(Tabelas!$AI353,1)="N","DN",
LEFT(Tabelas!$AI353,1)="C","DC",
LEFT(Tabelas!$AI353,1)="L","DL",
LEFT(Tabelas!$AI353,1)="A","DA",
LEFT(Tabelas!$AI353,1)="G","DG")</f>
        <v>DN</v>
      </c>
      <c r="AW353" s="34"/>
      <c r="AX353" s="34"/>
      <c r="AY353" s="34"/>
      <c r="AZ353" s="34"/>
      <c r="BA353" s="34"/>
      <c r="BB353" s="34"/>
      <c r="BC353" s="34"/>
      <c r="BD353" s="44">
        <v>130118</v>
      </c>
      <c r="BE353" s="34" t="s">
        <v>2334</v>
      </c>
      <c r="BF353" s="43" t="s">
        <v>1223</v>
      </c>
      <c r="BG353" s="34" t="s">
        <v>343</v>
      </c>
      <c r="BH353" s="34" t="s">
        <v>280</v>
      </c>
      <c r="BI353" s="34" t="s">
        <v>2334</v>
      </c>
      <c r="BJ353" s="44" t="s">
        <v>320</v>
      </c>
      <c r="BK353" s="44" t="s">
        <v>6991</v>
      </c>
      <c r="BL353" s="34"/>
      <c r="BM353" s="34"/>
      <c r="BN353" s="34"/>
      <c r="BO353" s="20"/>
      <c r="BP353" s="20"/>
      <c r="BQ353" s="20"/>
      <c r="BR353" s="20"/>
      <c r="BS353" s="27"/>
      <c r="BT353" s="20"/>
      <c r="BU353" s="20"/>
      <c r="BV353" s="20"/>
      <c r="BW353" s="20"/>
      <c r="BX353" s="20"/>
      <c r="BY353" s="20"/>
      <c r="BZ353" s="20"/>
      <c r="CA353" s="20"/>
      <c r="CB353" s="20"/>
      <c r="CC353" s="27"/>
      <c r="CD353" s="20"/>
      <c r="CE353" s="20"/>
      <c r="CF353" s="28"/>
      <c r="CG353" s="28"/>
      <c r="CH353" s="28"/>
      <c r="CI353" s="28"/>
      <c r="CJ353" s="28"/>
      <c r="CK353" s="28"/>
      <c r="CL353" s="28"/>
      <c r="CM353" s="28"/>
      <c r="CN353" s="28"/>
      <c r="CO353" s="28"/>
      <c r="CP353" s="28"/>
      <c r="CQ353" s="28"/>
      <c r="CR353" s="28"/>
      <c r="CS353" s="28"/>
      <c r="CT353" s="28"/>
      <c r="CU353" s="28"/>
      <c r="CV353" s="28"/>
      <c r="CW353" s="28"/>
      <c r="CX353" s="20"/>
      <c r="CY353" s="519" t="s">
        <v>7027</v>
      </c>
      <c r="CZ353" s="520" t="s">
        <v>7028</v>
      </c>
      <c r="DA353" s="595" t="str">
        <f t="shared" si="18"/>
        <v>28960 - FABRICAÇÃO DE MÁQUINAS PARA AS INDÚSTRIAS DO PLÁSTICO E DA BORRACHA.</v>
      </c>
      <c r="EN353" s="571">
        <v>11142</v>
      </c>
      <c r="EO353" s="560" t="s">
        <v>7029</v>
      </c>
      <c r="EP353" s="560" t="s">
        <v>289</v>
      </c>
      <c r="EQ353" s="580">
        <v>333</v>
      </c>
      <c r="ER353" s="560" t="s">
        <v>4908</v>
      </c>
      <c r="ES353" s="567" t="s">
        <v>7030</v>
      </c>
    </row>
    <row r="354" spans="11:149">
      <c r="K354" s="236" t="s">
        <v>7031</v>
      </c>
      <c r="P354" s="488">
        <f t="shared" si="19"/>
        <v>46559</v>
      </c>
      <c r="Q354" s="481">
        <f t="shared" si="17"/>
        <v>25</v>
      </c>
      <c r="R354" s="489">
        <v>44132</v>
      </c>
      <c r="S354" s="501"/>
      <c r="T354" s="497"/>
      <c r="U354" s="498"/>
      <c r="V354" s="43">
        <v>106</v>
      </c>
      <c r="W354" s="34" t="s">
        <v>1774</v>
      </c>
      <c r="X354" s="44">
        <v>130119</v>
      </c>
      <c r="Y354" s="34" t="s">
        <v>1129</v>
      </c>
      <c r="Z354" s="43" t="s">
        <v>318</v>
      </c>
      <c r="AA354" s="34" t="s">
        <v>343</v>
      </c>
      <c r="AB354" s="34" t="s">
        <v>280</v>
      </c>
      <c r="AC354" s="34" t="s">
        <v>1129</v>
      </c>
      <c r="AD354" s="44" t="s">
        <v>320</v>
      </c>
      <c r="AE354" s="44" t="s">
        <v>6991</v>
      </c>
      <c r="AF354" s="43">
        <v>106</v>
      </c>
      <c r="AG354" s="34" t="s">
        <v>1774</v>
      </c>
      <c r="AH354" s="34" t="s">
        <v>1773</v>
      </c>
      <c r="AI354" s="43" t="s">
        <v>1775</v>
      </c>
      <c r="AJ354" s="44" t="s">
        <v>1776</v>
      </c>
      <c r="AK354" s="261">
        <v>4600084</v>
      </c>
      <c r="AL354" s="44" t="s">
        <v>343</v>
      </c>
      <c r="AM354" s="44" t="s">
        <v>1780</v>
      </c>
      <c r="AN354" s="262">
        <v>255131430</v>
      </c>
      <c r="AO354" s="34"/>
      <c r="AP354" s="34"/>
      <c r="AQ354" s="34"/>
      <c r="AR354" s="34"/>
      <c r="AS354" s="34"/>
      <c r="AT354" s="44" t="s">
        <v>326</v>
      </c>
      <c r="AU354" s="44"/>
      <c r="AV354" s="477" t="str">
        <f t="array" ref="AV354">_xlfn.IFS(
LEFT(Tabelas!$AI354,1)="N","DN",
LEFT(Tabelas!$AI354,1)="C","DC",
LEFT(Tabelas!$AI354,1)="L","DL",
LEFT(Tabelas!$AI354,1)="A","DA",
LEFT(Tabelas!$AI354,1)="G","DG")</f>
        <v>DN</v>
      </c>
      <c r="AW354" s="34"/>
      <c r="AX354" s="34"/>
      <c r="AY354" s="34"/>
      <c r="AZ354" s="34"/>
      <c r="BA354" s="34"/>
      <c r="BB354" s="34"/>
      <c r="BC354" s="34"/>
      <c r="BD354" s="44">
        <v>130119</v>
      </c>
      <c r="BE354" s="34" t="s">
        <v>1129</v>
      </c>
      <c r="BF354" s="43" t="s">
        <v>318</v>
      </c>
      <c r="BG354" s="34" t="s">
        <v>343</v>
      </c>
      <c r="BH354" s="34" t="s">
        <v>280</v>
      </c>
      <c r="BI354" s="34" t="s">
        <v>1129</v>
      </c>
      <c r="BJ354" s="44" t="s">
        <v>320</v>
      </c>
      <c r="BK354" s="44" t="s">
        <v>6991</v>
      </c>
      <c r="BL354" s="34"/>
      <c r="BM354" s="34"/>
      <c r="BN354" s="34"/>
      <c r="BO354" s="20"/>
      <c r="BP354" s="20"/>
      <c r="BQ354" s="20"/>
      <c r="BR354" s="20"/>
      <c r="BS354" s="27"/>
      <c r="BT354" s="20"/>
      <c r="BU354" s="20"/>
      <c r="BV354" s="20"/>
      <c r="BW354" s="20"/>
      <c r="BX354" s="20"/>
      <c r="BY354" s="20"/>
      <c r="BZ354" s="20"/>
      <c r="CA354" s="20"/>
      <c r="CB354" s="20"/>
      <c r="CC354" s="27"/>
      <c r="CD354" s="20"/>
      <c r="CE354" s="20"/>
      <c r="CF354" s="28"/>
      <c r="CG354" s="28"/>
      <c r="CH354" s="28"/>
      <c r="CI354" s="28"/>
      <c r="CJ354" s="28"/>
      <c r="CK354" s="28"/>
      <c r="CL354" s="28"/>
      <c r="CM354" s="28"/>
      <c r="CN354" s="28"/>
      <c r="CO354" s="28"/>
      <c r="CP354" s="28"/>
      <c r="CQ354" s="28"/>
      <c r="CR354" s="28"/>
      <c r="CS354" s="28"/>
      <c r="CT354" s="28"/>
      <c r="CU354" s="28"/>
      <c r="CV354" s="28"/>
      <c r="CW354" s="28"/>
      <c r="CX354" s="20"/>
      <c r="CY354" s="519" t="s">
        <v>7032</v>
      </c>
      <c r="CZ354" s="520" t="s">
        <v>7033</v>
      </c>
      <c r="DA354" s="595" t="str">
        <f t="shared" si="18"/>
        <v>28970 - FABRICAÇÃO DE MÁQUINAS PARA O FABRICO ADITIVO.</v>
      </c>
      <c r="EN354" s="572">
        <v>11169</v>
      </c>
      <c r="EO354" s="561" t="s">
        <v>7034</v>
      </c>
      <c r="EP354" s="561" t="s">
        <v>947</v>
      </c>
      <c r="EQ354" s="576">
        <v>450</v>
      </c>
      <c r="ER354" s="561" t="s">
        <v>4312</v>
      </c>
      <c r="ES354" s="568" t="s">
        <v>7035</v>
      </c>
    </row>
    <row r="355" spans="11:149">
      <c r="K355" s="236" t="s">
        <v>7036</v>
      </c>
      <c r="P355" s="488">
        <f t="shared" si="19"/>
        <v>46566</v>
      </c>
      <c r="Q355" s="481">
        <f t="shared" si="17"/>
        <v>26</v>
      </c>
      <c r="R355" s="489">
        <v>44133</v>
      </c>
      <c r="S355" s="501"/>
      <c r="T355" s="497"/>
      <c r="U355" s="498"/>
      <c r="V355" s="43">
        <v>106</v>
      </c>
      <c r="W355" s="34" t="s">
        <v>1774</v>
      </c>
      <c r="X355" s="44">
        <v>130120</v>
      </c>
      <c r="Y355" s="34" t="s">
        <v>1830</v>
      </c>
      <c r="Z355" s="43" t="s">
        <v>318</v>
      </c>
      <c r="AA355" s="34" t="s">
        <v>343</v>
      </c>
      <c r="AB355" s="34" t="s">
        <v>280</v>
      </c>
      <c r="AC355" s="34" t="s">
        <v>1830</v>
      </c>
      <c r="AD355" s="44" t="s">
        <v>320</v>
      </c>
      <c r="AE355" s="44" t="s">
        <v>6991</v>
      </c>
      <c r="AF355" s="43">
        <v>106</v>
      </c>
      <c r="AG355" s="34" t="s">
        <v>1774</v>
      </c>
      <c r="AH355" s="34" t="s">
        <v>1773</v>
      </c>
      <c r="AI355" s="43" t="s">
        <v>1775</v>
      </c>
      <c r="AJ355" s="44" t="s">
        <v>1776</v>
      </c>
      <c r="AK355" s="261">
        <v>4600084</v>
      </c>
      <c r="AL355" s="44" t="s">
        <v>343</v>
      </c>
      <c r="AM355" s="44" t="s">
        <v>1780</v>
      </c>
      <c r="AN355" s="262">
        <v>255131430</v>
      </c>
      <c r="AO355" s="34"/>
      <c r="AP355" s="34"/>
      <c r="AQ355" s="34"/>
      <c r="AR355" s="34"/>
      <c r="AS355" s="34"/>
      <c r="AT355" s="44" t="s">
        <v>326</v>
      </c>
      <c r="AU355" s="44"/>
      <c r="AV355" s="477" t="str">
        <f t="array" ref="AV355">_xlfn.IFS(
LEFT(Tabelas!$AI355,1)="N","DN",
LEFT(Tabelas!$AI355,1)="C","DC",
LEFT(Tabelas!$AI355,1)="L","DL",
LEFT(Tabelas!$AI355,1)="A","DA",
LEFT(Tabelas!$AI355,1)="G","DG")</f>
        <v>DN</v>
      </c>
      <c r="AW355" s="34"/>
      <c r="AX355" s="34"/>
      <c r="AY355" s="34"/>
      <c r="AZ355" s="34"/>
      <c r="BA355" s="34"/>
      <c r="BB355" s="34"/>
      <c r="BC355" s="34"/>
      <c r="BD355" s="44">
        <v>130120</v>
      </c>
      <c r="BE355" s="34" t="s">
        <v>1830</v>
      </c>
      <c r="BF355" s="43" t="s">
        <v>318</v>
      </c>
      <c r="BG355" s="34" t="s">
        <v>343</v>
      </c>
      <c r="BH355" s="34" t="s">
        <v>280</v>
      </c>
      <c r="BI355" s="34" t="s">
        <v>1830</v>
      </c>
      <c r="BJ355" s="44" t="s">
        <v>320</v>
      </c>
      <c r="BK355" s="44" t="s">
        <v>6991</v>
      </c>
      <c r="BL355" s="34"/>
      <c r="BM355" s="34"/>
      <c r="BN355" s="34"/>
      <c r="BO355" s="20"/>
      <c r="BP355" s="20"/>
      <c r="BQ355" s="20"/>
      <c r="BR355" s="20"/>
      <c r="BS355" s="27"/>
      <c r="BT355" s="20"/>
      <c r="BU355" s="20"/>
      <c r="BV355" s="20"/>
      <c r="BW355" s="20"/>
      <c r="BX355" s="20"/>
      <c r="BY355" s="20"/>
      <c r="BZ355" s="20"/>
      <c r="CA355" s="20"/>
      <c r="CB355" s="20"/>
      <c r="CC355" s="27"/>
      <c r="CD355" s="20"/>
      <c r="CE355" s="20"/>
      <c r="CF355" s="28"/>
      <c r="CG355" s="28"/>
      <c r="CH355" s="28"/>
      <c r="CI355" s="28"/>
      <c r="CJ355" s="28"/>
      <c r="CK355" s="28"/>
      <c r="CL355" s="28"/>
      <c r="CM355" s="28"/>
      <c r="CN355" s="28"/>
      <c r="CO355" s="28"/>
      <c r="CP355" s="28"/>
      <c r="CQ355" s="28"/>
      <c r="CR355" s="28"/>
      <c r="CS355" s="28"/>
      <c r="CT355" s="28"/>
      <c r="CU355" s="28"/>
      <c r="CV355" s="28"/>
      <c r="CW355" s="28"/>
      <c r="CX355" s="20"/>
      <c r="CY355" s="519" t="s">
        <v>7037</v>
      </c>
      <c r="CZ355" s="520" t="s">
        <v>7038</v>
      </c>
      <c r="DA355" s="595" t="str">
        <f t="shared" si="18"/>
        <v>28991 - FABRICAÇÃO DE MÁQUINAS PARA AS INDÚSTRIAS DE MATERIAIS DE CONSTRUÇÃO, CERÂMICA E VIDRO.</v>
      </c>
      <c r="EN355" s="571">
        <v>11193</v>
      </c>
      <c r="EO355" s="560" t="s">
        <v>7039</v>
      </c>
      <c r="EP355" s="560" t="s">
        <v>350</v>
      </c>
      <c r="EQ355" s="580">
        <v>229</v>
      </c>
      <c r="ER355" s="560" t="s">
        <v>4622</v>
      </c>
      <c r="ES355" s="567" t="s">
        <v>7040</v>
      </c>
    </row>
    <row r="356" spans="11:149">
      <c r="K356" s="236" t="s">
        <v>7041</v>
      </c>
      <c r="P356" s="488">
        <f t="shared" si="19"/>
        <v>46573</v>
      </c>
      <c r="Q356" s="481">
        <f t="shared" si="17"/>
        <v>27</v>
      </c>
      <c r="R356" s="489">
        <v>44134</v>
      </c>
      <c r="S356" s="501"/>
      <c r="T356" s="497"/>
      <c r="U356" s="498"/>
      <c r="V356" s="43">
        <v>106</v>
      </c>
      <c r="W356" s="34" t="s">
        <v>1774</v>
      </c>
      <c r="X356" s="44">
        <v>130121</v>
      </c>
      <c r="Y356" s="34" t="s">
        <v>2812</v>
      </c>
      <c r="Z356" s="43" t="s">
        <v>318</v>
      </c>
      <c r="AA356" s="34" t="s">
        <v>343</v>
      </c>
      <c r="AB356" s="34" t="s">
        <v>280</v>
      </c>
      <c r="AC356" s="34" t="s">
        <v>2812</v>
      </c>
      <c r="AD356" s="44" t="s">
        <v>320</v>
      </c>
      <c r="AE356" s="44" t="s">
        <v>6991</v>
      </c>
      <c r="AF356" s="43">
        <v>106</v>
      </c>
      <c r="AG356" s="34" t="s">
        <v>1774</v>
      </c>
      <c r="AH356" s="34" t="s">
        <v>1773</v>
      </c>
      <c r="AI356" s="43" t="s">
        <v>1775</v>
      </c>
      <c r="AJ356" s="44" t="s">
        <v>1776</v>
      </c>
      <c r="AK356" s="261">
        <v>4600084</v>
      </c>
      <c r="AL356" s="44" t="s">
        <v>343</v>
      </c>
      <c r="AM356" s="44" t="s">
        <v>1780</v>
      </c>
      <c r="AN356" s="262">
        <v>255131430</v>
      </c>
      <c r="AO356" s="34"/>
      <c r="AP356" s="34"/>
      <c r="AQ356" s="34"/>
      <c r="AR356" s="34"/>
      <c r="AS356" s="34"/>
      <c r="AT356" s="44" t="s">
        <v>326</v>
      </c>
      <c r="AU356" s="44"/>
      <c r="AV356" s="477" t="str">
        <f t="array" ref="AV356">_xlfn.IFS(
LEFT(Tabelas!$AI356,1)="N","DN",
LEFT(Tabelas!$AI356,1)="C","DC",
LEFT(Tabelas!$AI356,1)="L","DL",
LEFT(Tabelas!$AI356,1)="A","DA",
LEFT(Tabelas!$AI356,1)="G","DG")</f>
        <v>DN</v>
      </c>
      <c r="AW356" s="34"/>
      <c r="AX356" s="34"/>
      <c r="AY356" s="34"/>
      <c r="AZ356" s="34"/>
      <c r="BA356" s="34"/>
      <c r="BB356" s="34"/>
      <c r="BC356" s="34"/>
      <c r="BD356" s="44">
        <v>130121</v>
      </c>
      <c r="BE356" s="34" t="s">
        <v>2812</v>
      </c>
      <c r="BF356" s="43" t="s">
        <v>318</v>
      </c>
      <c r="BG356" s="34" t="s">
        <v>343</v>
      </c>
      <c r="BH356" s="34" t="s">
        <v>280</v>
      </c>
      <c r="BI356" s="34" t="s">
        <v>2812</v>
      </c>
      <c r="BJ356" s="44" t="s">
        <v>320</v>
      </c>
      <c r="BK356" s="44" t="s">
        <v>6991</v>
      </c>
      <c r="BL356" s="34"/>
      <c r="BM356" s="34"/>
      <c r="BN356" s="34"/>
      <c r="BO356" s="20"/>
      <c r="BP356" s="20"/>
      <c r="BQ356" s="20"/>
      <c r="BR356" s="20"/>
      <c r="BS356" s="27"/>
      <c r="BT356" s="20"/>
      <c r="BU356" s="20"/>
      <c r="BV356" s="20"/>
      <c r="BW356" s="20"/>
      <c r="BX356" s="20"/>
      <c r="BY356" s="20"/>
      <c r="BZ356" s="20"/>
      <c r="CA356" s="20"/>
      <c r="CB356" s="20"/>
      <c r="CC356" s="27"/>
      <c r="CD356" s="20"/>
      <c r="CE356" s="20"/>
      <c r="CF356" s="28"/>
      <c r="CG356" s="28"/>
      <c r="CH356" s="28"/>
      <c r="CI356" s="28"/>
      <c r="CJ356" s="28"/>
      <c r="CK356" s="28"/>
      <c r="CL356" s="28"/>
      <c r="CM356" s="28"/>
      <c r="CN356" s="28"/>
      <c r="CO356" s="28"/>
      <c r="CP356" s="28"/>
      <c r="CQ356" s="28"/>
      <c r="CR356" s="28"/>
      <c r="CS356" s="28"/>
      <c r="CT356" s="28"/>
      <c r="CU356" s="28"/>
      <c r="CV356" s="28"/>
      <c r="CW356" s="28"/>
      <c r="CX356" s="20"/>
      <c r="CY356" s="519" t="s">
        <v>7042</v>
      </c>
      <c r="CZ356" s="520" t="s">
        <v>7043</v>
      </c>
      <c r="DA356" s="595" t="str">
        <f t="shared" si="18"/>
        <v>28992 - FABRICAÇÃO DE OUTRAS MÁQUINAS DIVERSAS PARA USO ESPECÍFICO, N. E.</v>
      </c>
      <c r="EN356" s="572">
        <v>11207</v>
      </c>
      <c r="EO356" s="561" t="s">
        <v>7044</v>
      </c>
      <c r="EP356" s="561" t="s">
        <v>1519</v>
      </c>
      <c r="EQ356" s="576">
        <v>800</v>
      </c>
      <c r="ER356" s="561" t="s">
        <v>1520</v>
      </c>
      <c r="ES356" s="568" t="s">
        <v>7045</v>
      </c>
    </row>
    <row r="357" spans="11:149">
      <c r="K357" s="236" t="s">
        <v>7046</v>
      </c>
      <c r="P357" s="488">
        <f t="shared" si="19"/>
        <v>46580</v>
      </c>
      <c r="Q357" s="481">
        <f t="shared" si="17"/>
        <v>28</v>
      </c>
      <c r="R357" s="489">
        <v>44135</v>
      </c>
      <c r="S357" s="501"/>
      <c r="T357" s="497"/>
      <c r="U357" s="498"/>
      <c r="V357" s="43">
        <v>106</v>
      </c>
      <c r="W357" s="34" t="s">
        <v>1774</v>
      </c>
      <c r="X357" s="44">
        <v>130123</v>
      </c>
      <c r="Y357" s="34" t="s">
        <v>2952</v>
      </c>
      <c r="Z357" s="43" t="s">
        <v>318</v>
      </c>
      <c r="AA357" s="34" t="s">
        <v>343</v>
      </c>
      <c r="AB357" s="34" t="s">
        <v>280</v>
      </c>
      <c r="AC357" s="34" t="s">
        <v>2952</v>
      </c>
      <c r="AD357" s="44" t="s">
        <v>320</v>
      </c>
      <c r="AE357" s="44" t="s">
        <v>6991</v>
      </c>
      <c r="AF357" s="43">
        <v>106</v>
      </c>
      <c r="AG357" s="34" t="s">
        <v>1774</v>
      </c>
      <c r="AH357" s="34" t="s">
        <v>1773</v>
      </c>
      <c r="AI357" s="43" t="s">
        <v>1775</v>
      </c>
      <c r="AJ357" s="44" t="s">
        <v>1776</v>
      </c>
      <c r="AK357" s="261">
        <v>4600084</v>
      </c>
      <c r="AL357" s="44" t="s">
        <v>343</v>
      </c>
      <c r="AM357" s="44" t="s">
        <v>1780</v>
      </c>
      <c r="AN357" s="262">
        <v>255131430</v>
      </c>
      <c r="AO357" s="34"/>
      <c r="AP357" s="34"/>
      <c r="AQ357" s="34"/>
      <c r="AR357" s="34"/>
      <c r="AS357" s="34"/>
      <c r="AT357" s="44" t="s">
        <v>326</v>
      </c>
      <c r="AU357" s="44"/>
      <c r="AV357" s="477" t="str">
        <f t="array" ref="AV357">_xlfn.IFS(
LEFT(Tabelas!$AI357,1)="N","DN",
LEFT(Tabelas!$AI357,1)="C","DC",
LEFT(Tabelas!$AI357,1)="L","DL",
LEFT(Tabelas!$AI357,1)="A","DA",
LEFT(Tabelas!$AI357,1)="G","DG")</f>
        <v>DN</v>
      </c>
      <c r="AW357" s="34"/>
      <c r="AX357" s="34"/>
      <c r="AY357" s="34"/>
      <c r="AZ357" s="34"/>
      <c r="BA357" s="34"/>
      <c r="BB357" s="34"/>
      <c r="BC357" s="34"/>
      <c r="BD357" s="44">
        <v>130123</v>
      </c>
      <c r="BE357" s="34" t="s">
        <v>2952</v>
      </c>
      <c r="BF357" s="43" t="s">
        <v>318</v>
      </c>
      <c r="BG357" s="34" t="s">
        <v>343</v>
      </c>
      <c r="BH357" s="34" t="s">
        <v>280</v>
      </c>
      <c r="BI357" s="34" t="s">
        <v>2952</v>
      </c>
      <c r="BJ357" s="44" t="s">
        <v>320</v>
      </c>
      <c r="BK357" s="44" t="s">
        <v>6991</v>
      </c>
      <c r="BL357" s="34"/>
      <c r="BM357" s="34"/>
      <c r="BN357" s="34"/>
      <c r="BO357" s="20"/>
      <c r="BP357" s="20"/>
      <c r="BQ357" s="20"/>
      <c r="BR357" s="20"/>
      <c r="BS357" s="27"/>
      <c r="BT357" s="20"/>
      <c r="BU357" s="20"/>
      <c r="BV357" s="20"/>
      <c r="BW357" s="20"/>
      <c r="BX357" s="20"/>
      <c r="BY357" s="20"/>
      <c r="BZ357" s="20"/>
      <c r="CA357" s="20"/>
      <c r="CB357" s="20"/>
      <c r="CC357" s="27"/>
      <c r="CD357" s="20"/>
      <c r="CE357" s="20"/>
      <c r="CF357" s="28"/>
      <c r="CG357" s="28"/>
      <c r="CH357" s="28"/>
      <c r="CI357" s="28"/>
      <c r="CJ357" s="28"/>
      <c r="CK357" s="28"/>
      <c r="CL357" s="28"/>
      <c r="CM357" s="28"/>
      <c r="CN357" s="28"/>
      <c r="CO357" s="28"/>
      <c r="CP357" s="28"/>
      <c r="CQ357" s="28"/>
      <c r="CR357" s="28"/>
      <c r="CS357" s="28"/>
      <c r="CT357" s="28"/>
      <c r="CU357" s="28"/>
      <c r="CV357" s="28"/>
      <c r="CW357" s="28"/>
      <c r="CX357" s="20"/>
      <c r="CY357" s="519" t="s">
        <v>7047</v>
      </c>
      <c r="CZ357" s="520" t="s">
        <v>7048</v>
      </c>
      <c r="DA357" s="595" t="str">
        <f t="shared" si="18"/>
        <v>29100 - FABRICAÇÃO DE VEÍCULOS A MOTOR</v>
      </c>
      <c r="EN357" s="571">
        <v>11215</v>
      </c>
      <c r="EO357" s="560" t="s">
        <v>7049</v>
      </c>
      <c r="EP357" s="560" t="s">
        <v>320</v>
      </c>
      <c r="EQ357" s="580">
        <v>119</v>
      </c>
      <c r="ER357" s="560" t="s">
        <v>3588</v>
      </c>
      <c r="ES357" s="567" t="s">
        <v>7050</v>
      </c>
    </row>
    <row r="358" spans="11:149">
      <c r="K358" s="236" t="s">
        <v>7051</v>
      </c>
      <c r="P358" s="488">
        <f t="shared" si="19"/>
        <v>46587</v>
      </c>
      <c r="Q358" s="481">
        <f t="shared" si="17"/>
        <v>29</v>
      </c>
      <c r="R358" s="489">
        <v>44136</v>
      </c>
      <c r="S358" s="501"/>
      <c r="T358" s="497"/>
      <c r="U358" s="498"/>
      <c r="V358" s="43">
        <v>106</v>
      </c>
      <c r="W358" s="34" t="s">
        <v>1774</v>
      </c>
      <c r="X358" s="44">
        <v>130126</v>
      </c>
      <c r="Y358" s="34" t="s">
        <v>3081</v>
      </c>
      <c r="Z358" s="43" t="s">
        <v>318</v>
      </c>
      <c r="AA358" s="34" t="s">
        <v>343</v>
      </c>
      <c r="AB358" s="34" t="s">
        <v>280</v>
      </c>
      <c r="AC358" s="34" t="s">
        <v>3081</v>
      </c>
      <c r="AD358" s="44" t="s">
        <v>320</v>
      </c>
      <c r="AE358" s="44" t="s">
        <v>6991</v>
      </c>
      <c r="AF358" s="43">
        <v>106</v>
      </c>
      <c r="AG358" s="34" t="s">
        <v>1774</v>
      </c>
      <c r="AH358" s="34" t="s">
        <v>1773</v>
      </c>
      <c r="AI358" s="43" t="s">
        <v>1775</v>
      </c>
      <c r="AJ358" s="44" t="s">
        <v>1776</v>
      </c>
      <c r="AK358" s="261">
        <v>4600084</v>
      </c>
      <c r="AL358" s="44" t="s">
        <v>343</v>
      </c>
      <c r="AM358" s="44" t="s">
        <v>1780</v>
      </c>
      <c r="AN358" s="262">
        <v>255131430</v>
      </c>
      <c r="AO358" s="34"/>
      <c r="AP358" s="34"/>
      <c r="AQ358" s="34"/>
      <c r="AR358" s="34"/>
      <c r="AS358" s="34"/>
      <c r="AT358" s="44" t="s">
        <v>326</v>
      </c>
      <c r="AU358" s="44"/>
      <c r="AV358" s="477" t="str">
        <f t="array" ref="AV358">_xlfn.IFS(
LEFT(Tabelas!$AI358,1)="N","DN",
LEFT(Tabelas!$AI358,1)="C","DC",
LEFT(Tabelas!$AI358,1)="L","DL",
LEFT(Tabelas!$AI358,1)="A","DA",
LEFT(Tabelas!$AI358,1)="G","DG")</f>
        <v>DN</v>
      </c>
      <c r="AW358" s="34"/>
      <c r="AX358" s="34"/>
      <c r="AY358" s="34"/>
      <c r="AZ358" s="34"/>
      <c r="BA358" s="34"/>
      <c r="BB358" s="34"/>
      <c r="BC358" s="34"/>
      <c r="BD358" s="44">
        <v>130126</v>
      </c>
      <c r="BE358" s="34" t="s">
        <v>3081</v>
      </c>
      <c r="BF358" s="43" t="s">
        <v>318</v>
      </c>
      <c r="BG358" s="34" t="s">
        <v>343</v>
      </c>
      <c r="BH358" s="34" t="s">
        <v>280</v>
      </c>
      <c r="BI358" s="34" t="s">
        <v>3081</v>
      </c>
      <c r="BJ358" s="44" t="s">
        <v>320</v>
      </c>
      <c r="BK358" s="44" t="s">
        <v>6991</v>
      </c>
      <c r="BL358" s="34"/>
      <c r="BM358" s="34"/>
      <c r="BN358" s="34"/>
      <c r="BO358" s="20"/>
      <c r="BP358" s="20"/>
      <c r="BQ358" s="20"/>
      <c r="BR358" s="20"/>
      <c r="BS358" s="27"/>
      <c r="BT358" s="20"/>
      <c r="BU358" s="20"/>
      <c r="BV358" s="20"/>
      <c r="BW358" s="20"/>
      <c r="BX358" s="20"/>
      <c r="BY358" s="20"/>
      <c r="BZ358" s="20"/>
      <c r="CA358" s="20"/>
      <c r="CB358" s="20"/>
      <c r="CC358" s="27"/>
      <c r="CD358" s="20"/>
      <c r="CE358" s="20"/>
      <c r="CF358" s="28"/>
      <c r="CG358" s="28"/>
      <c r="CH358" s="28"/>
      <c r="CI358" s="28"/>
      <c r="CJ358" s="28"/>
      <c r="CK358" s="28"/>
      <c r="CL358" s="28"/>
      <c r="CM358" s="28"/>
      <c r="CN358" s="28"/>
      <c r="CO358" s="28"/>
      <c r="CP358" s="28"/>
      <c r="CQ358" s="28"/>
      <c r="CR358" s="28"/>
      <c r="CS358" s="28"/>
      <c r="CT358" s="28"/>
      <c r="CU358" s="28"/>
      <c r="CV358" s="28"/>
      <c r="CW358" s="28"/>
      <c r="CX358" s="20"/>
      <c r="CY358" s="519" t="s">
        <v>7052</v>
      </c>
      <c r="CZ358" s="520" t="s">
        <v>7053</v>
      </c>
      <c r="DA358" s="595" t="str">
        <f t="shared" si="18"/>
        <v>29200 - FABRICAÇÃO DE CARROÇARIAS PARA VEÍCULOS A MOTOR, REBOQUES E SEMIRREBOQUES</v>
      </c>
      <c r="EN358" s="572">
        <v>11223</v>
      </c>
      <c r="EO358" s="561" t="s">
        <v>7054</v>
      </c>
      <c r="EP358" s="561" t="s">
        <v>350</v>
      </c>
      <c r="EQ358" s="576">
        <v>221</v>
      </c>
      <c r="ER358" s="561" t="s">
        <v>4458</v>
      </c>
      <c r="ES358" s="568" t="s">
        <v>7055</v>
      </c>
    </row>
    <row r="359" spans="11:149">
      <c r="K359" s="236" t="s">
        <v>7056</v>
      </c>
      <c r="P359" s="488">
        <f t="shared" si="19"/>
        <v>46594</v>
      </c>
      <c r="Q359" s="481">
        <f t="shared" si="17"/>
        <v>30</v>
      </c>
      <c r="R359" s="489">
        <v>44137</v>
      </c>
      <c r="S359" s="501"/>
      <c r="T359" s="497"/>
      <c r="U359" s="498"/>
      <c r="V359" s="43">
        <v>106</v>
      </c>
      <c r="W359" s="34" t="s">
        <v>1774</v>
      </c>
      <c r="X359" s="44">
        <v>130128</v>
      </c>
      <c r="Y359" s="34" t="s">
        <v>2771</v>
      </c>
      <c r="Z359" s="43" t="s">
        <v>1223</v>
      </c>
      <c r="AA359" s="34" t="s">
        <v>343</v>
      </c>
      <c r="AB359" s="34" t="s">
        <v>280</v>
      </c>
      <c r="AC359" s="34" t="s">
        <v>2771</v>
      </c>
      <c r="AD359" s="44" t="s">
        <v>320</v>
      </c>
      <c r="AE359" s="44" t="s">
        <v>6991</v>
      </c>
      <c r="AF359" s="43">
        <v>106</v>
      </c>
      <c r="AG359" s="34" t="s">
        <v>1774</v>
      </c>
      <c r="AH359" s="34" t="s">
        <v>1773</v>
      </c>
      <c r="AI359" s="43" t="s">
        <v>1775</v>
      </c>
      <c r="AJ359" s="44" t="s">
        <v>1776</v>
      </c>
      <c r="AK359" s="261">
        <v>4600084</v>
      </c>
      <c r="AL359" s="44" t="s">
        <v>343</v>
      </c>
      <c r="AM359" s="44" t="s">
        <v>1780</v>
      </c>
      <c r="AN359" s="262">
        <v>255131430</v>
      </c>
      <c r="AO359" s="34"/>
      <c r="AP359" s="34"/>
      <c r="AQ359" s="34"/>
      <c r="AR359" s="34"/>
      <c r="AS359" s="34"/>
      <c r="AT359" s="44" t="s">
        <v>326</v>
      </c>
      <c r="AU359" s="44"/>
      <c r="AV359" s="477" t="str">
        <f t="array" ref="AV359">_xlfn.IFS(
LEFT(Tabelas!$AI359,1)="N","DN",
LEFT(Tabelas!$AI359,1)="C","DC",
LEFT(Tabelas!$AI359,1)="L","DL",
LEFT(Tabelas!$AI359,1)="A","DA",
LEFT(Tabelas!$AI359,1)="G","DG")</f>
        <v>DN</v>
      </c>
      <c r="AW359" s="34"/>
      <c r="AX359" s="34"/>
      <c r="AY359" s="34"/>
      <c r="AZ359" s="34"/>
      <c r="BA359" s="34"/>
      <c r="BB359" s="34"/>
      <c r="BC359" s="34"/>
      <c r="BD359" s="44">
        <v>130128</v>
      </c>
      <c r="BE359" s="34" t="s">
        <v>2771</v>
      </c>
      <c r="BF359" s="43" t="s">
        <v>1223</v>
      </c>
      <c r="BG359" s="34" t="s">
        <v>343</v>
      </c>
      <c r="BH359" s="34" t="s">
        <v>280</v>
      </c>
      <c r="BI359" s="34" t="s">
        <v>2771</v>
      </c>
      <c r="BJ359" s="44" t="s">
        <v>320</v>
      </c>
      <c r="BK359" s="44" t="s">
        <v>6991</v>
      </c>
      <c r="BL359" s="34"/>
      <c r="BM359" s="34"/>
      <c r="BN359" s="34"/>
      <c r="BO359" s="20"/>
      <c r="BP359" s="20"/>
      <c r="BQ359" s="20"/>
      <c r="BR359" s="20"/>
      <c r="BS359" s="27"/>
      <c r="BT359" s="20"/>
      <c r="BU359" s="20"/>
      <c r="BV359" s="20"/>
      <c r="BW359" s="20"/>
      <c r="BX359" s="20"/>
      <c r="BY359" s="20"/>
      <c r="BZ359" s="20"/>
      <c r="CA359" s="20"/>
      <c r="CB359" s="20"/>
      <c r="CC359" s="27"/>
      <c r="CD359" s="20"/>
      <c r="CE359" s="20"/>
      <c r="CF359" s="28"/>
      <c r="CG359" s="28"/>
      <c r="CH359" s="28"/>
      <c r="CI359" s="28"/>
      <c r="CJ359" s="28"/>
      <c r="CK359" s="28"/>
      <c r="CL359" s="28"/>
      <c r="CM359" s="28"/>
      <c r="CN359" s="28"/>
      <c r="CO359" s="28"/>
      <c r="CP359" s="28"/>
      <c r="CQ359" s="28"/>
      <c r="CR359" s="28"/>
      <c r="CS359" s="28"/>
      <c r="CT359" s="28"/>
      <c r="CU359" s="28"/>
      <c r="CV359" s="28"/>
      <c r="CW359" s="28"/>
      <c r="CX359" s="20"/>
      <c r="CY359" s="519" t="s">
        <v>7057</v>
      </c>
      <c r="CZ359" s="520" t="s">
        <v>7058</v>
      </c>
      <c r="DA359" s="595" t="str">
        <f t="shared" si="18"/>
        <v>29310 - FABRICAÇÃO DE EQUIPAMENTO ELÉTRICO E ELETRÓNICO PARA VEÍCULOS A MOTOR</v>
      </c>
      <c r="EN359" s="571">
        <v>11231</v>
      </c>
      <c r="EO359" s="560" t="s">
        <v>7059</v>
      </c>
      <c r="EP359" s="560" t="s">
        <v>350</v>
      </c>
      <c r="EQ359" s="580">
        <v>200</v>
      </c>
      <c r="ER359" s="560" t="s">
        <v>5084</v>
      </c>
      <c r="ES359" s="567" t="s">
        <v>7060</v>
      </c>
    </row>
    <row r="360" spans="11:149">
      <c r="K360" s="236" t="s">
        <v>7061</v>
      </c>
      <c r="P360" s="488">
        <f t="shared" si="19"/>
        <v>46601</v>
      </c>
      <c r="Q360" s="481">
        <f t="shared" si="17"/>
        <v>31</v>
      </c>
      <c r="R360" s="489">
        <v>44138</v>
      </c>
      <c r="S360" s="501"/>
      <c r="T360" s="497"/>
      <c r="U360" s="498"/>
      <c r="V360" s="43">
        <v>106</v>
      </c>
      <c r="W360" s="34" t="s">
        <v>1774</v>
      </c>
      <c r="X360" s="44">
        <v>130129</v>
      </c>
      <c r="Y360" s="34" t="s">
        <v>3310</v>
      </c>
      <c r="Z360" s="43" t="s">
        <v>1223</v>
      </c>
      <c r="AA360" s="34" t="s">
        <v>343</v>
      </c>
      <c r="AB360" s="34" t="s">
        <v>280</v>
      </c>
      <c r="AC360" s="34" t="s">
        <v>3310</v>
      </c>
      <c r="AD360" s="44" t="s">
        <v>320</v>
      </c>
      <c r="AE360" s="44" t="s">
        <v>6991</v>
      </c>
      <c r="AF360" s="43">
        <v>106</v>
      </c>
      <c r="AG360" s="34" t="s">
        <v>1774</v>
      </c>
      <c r="AH360" s="34" t="s">
        <v>1773</v>
      </c>
      <c r="AI360" s="43" t="s">
        <v>1775</v>
      </c>
      <c r="AJ360" s="44" t="s">
        <v>1776</v>
      </c>
      <c r="AK360" s="261">
        <v>4600084</v>
      </c>
      <c r="AL360" s="44" t="s">
        <v>343</v>
      </c>
      <c r="AM360" s="44" t="s">
        <v>1780</v>
      </c>
      <c r="AN360" s="262">
        <v>255131430</v>
      </c>
      <c r="AO360" s="34"/>
      <c r="AP360" s="34"/>
      <c r="AQ360" s="34"/>
      <c r="AR360" s="34"/>
      <c r="AS360" s="34"/>
      <c r="AT360" s="44" t="s">
        <v>326</v>
      </c>
      <c r="AU360" s="44"/>
      <c r="AV360" s="477" t="str">
        <f t="array" ref="AV360">_xlfn.IFS(
LEFT(Tabelas!$AI360,1)="N","DN",
LEFT(Tabelas!$AI360,1)="C","DC",
LEFT(Tabelas!$AI360,1)="L","DL",
LEFT(Tabelas!$AI360,1)="A","DA",
LEFT(Tabelas!$AI360,1)="G","DG")</f>
        <v>DN</v>
      </c>
      <c r="AW360" s="34"/>
      <c r="AX360" s="34"/>
      <c r="AY360" s="34"/>
      <c r="AZ360" s="34"/>
      <c r="BA360" s="34"/>
      <c r="BB360" s="34"/>
      <c r="BC360" s="34"/>
      <c r="BD360" s="44">
        <v>130129</v>
      </c>
      <c r="BE360" s="34" t="s">
        <v>3310</v>
      </c>
      <c r="BF360" s="43" t="s">
        <v>1223</v>
      </c>
      <c r="BG360" s="34" t="s">
        <v>343</v>
      </c>
      <c r="BH360" s="34" t="s">
        <v>280</v>
      </c>
      <c r="BI360" s="34" t="s">
        <v>3310</v>
      </c>
      <c r="BJ360" s="44" t="s">
        <v>320</v>
      </c>
      <c r="BK360" s="44" t="s">
        <v>6991</v>
      </c>
      <c r="BL360" s="34"/>
      <c r="BM360" s="34"/>
      <c r="BN360" s="34"/>
      <c r="BO360" s="20"/>
      <c r="BP360" s="20"/>
      <c r="BQ360" s="20"/>
      <c r="BR360" s="20"/>
      <c r="BS360" s="27"/>
      <c r="BT360" s="20"/>
      <c r="BU360" s="20"/>
      <c r="BV360" s="20"/>
      <c r="BW360" s="20"/>
      <c r="BX360" s="20"/>
      <c r="BY360" s="20"/>
      <c r="BZ360" s="20"/>
      <c r="CA360" s="20"/>
      <c r="CB360" s="20"/>
      <c r="CC360" s="27"/>
      <c r="CD360" s="20"/>
      <c r="CE360" s="20"/>
      <c r="CF360" s="28"/>
      <c r="CG360" s="28"/>
      <c r="CH360" s="28"/>
      <c r="CI360" s="28"/>
      <c r="CJ360" s="28"/>
      <c r="CK360" s="28"/>
      <c r="CL360" s="28"/>
      <c r="CM360" s="28"/>
      <c r="CN360" s="28"/>
      <c r="CO360" s="28"/>
      <c r="CP360" s="28"/>
      <c r="CQ360" s="28"/>
      <c r="CR360" s="28"/>
      <c r="CS360" s="28"/>
      <c r="CT360" s="28"/>
      <c r="CU360" s="28"/>
      <c r="CV360" s="28"/>
      <c r="CW360" s="28"/>
      <c r="CX360" s="20"/>
      <c r="CY360" s="519" t="s">
        <v>7062</v>
      </c>
      <c r="CZ360" s="520" t="s">
        <v>7063</v>
      </c>
      <c r="DA360" s="595" t="str">
        <f t="shared" si="18"/>
        <v>29320 - FABRICAÇÃO DE OUTROS COMPONENTES E ACESSÓRIOS PARA VEÍCULOS A MOTOR</v>
      </c>
      <c r="EN360" s="572">
        <v>11240</v>
      </c>
      <c r="EO360" s="561" t="s">
        <v>7064</v>
      </c>
      <c r="EP360" s="561" t="s">
        <v>350</v>
      </c>
      <c r="EQ360" s="576">
        <v>219</v>
      </c>
      <c r="ER360" s="561" t="s">
        <v>4409</v>
      </c>
      <c r="ES360" s="568" t="s">
        <v>7065</v>
      </c>
    </row>
    <row r="361" spans="11:149">
      <c r="K361" s="236" t="s">
        <v>7066</v>
      </c>
      <c r="P361" s="488">
        <f t="shared" si="19"/>
        <v>46608</v>
      </c>
      <c r="Q361" s="481">
        <f t="shared" si="17"/>
        <v>32</v>
      </c>
      <c r="R361" s="489">
        <v>44139</v>
      </c>
      <c r="S361" s="501"/>
      <c r="T361" s="497"/>
      <c r="U361" s="498"/>
      <c r="V361" s="43">
        <v>106</v>
      </c>
      <c r="W361" s="34" t="s">
        <v>1774</v>
      </c>
      <c r="X361" s="44">
        <v>130135</v>
      </c>
      <c r="Y361" s="34" t="s">
        <v>2377</v>
      </c>
      <c r="Z361" s="43" t="s">
        <v>318</v>
      </c>
      <c r="AA361" s="34" t="s">
        <v>343</v>
      </c>
      <c r="AB361" s="34" t="s">
        <v>280</v>
      </c>
      <c r="AC361" s="34" t="s">
        <v>2377</v>
      </c>
      <c r="AD361" s="44" t="s">
        <v>320</v>
      </c>
      <c r="AE361" s="44" t="s">
        <v>6991</v>
      </c>
      <c r="AF361" s="43">
        <v>106</v>
      </c>
      <c r="AG361" s="34" t="s">
        <v>1774</v>
      </c>
      <c r="AH361" s="34" t="s">
        <v>1773</v>
      </c>
      <c r="AI361" s="43" t="s">
        <v>1775</v>
      </c>
      <c r="AJ361" s="44" t="s">
        <v>1776</v>
      </c>
      <c r="AK361" s="261">
        <v>4600084</v>
      </c>
      <c r="AL361" s="44" t="s">
        <v>343</v>
      </c>
      <c r="AM361" s="44" t="s">
        <v>1780</v>
      </c>
      <c r="AN361" s="262">
        <v>255131430</v>
      </c>
      <c r="AO361" s="34"/>
      <c r="AP361" s="34"/>
      <c r="AQ361" s="34"/>
      <c r="AR361" s="34"/>
      <c r="AS361" s="34"/>
      <c r="AT361" s="44" t="s">
        <v>326</v>
      </c>
      <c r="AU361" s="44"/>
      <c r="AV361" s="477" t="str">
        <f t="array" ref="AV361">_xlfn.IFS(
LEFT(Tabelas!$AI361,1)="N","DN",
LEFT(Tabelas!$AI361,1)="C","DC",
LEFT(Tabelas!$AI361,1)="L","DL",
LEFT(Tabelas!$AI361,1)="A","DA",
LEFT(Tabelas!$AI361,1)="G","DG")</f>
        <v>DN</v>
      </c>
      <c r="AW361" s="34"/>
      <c r="AX361" s="34"/>
      <c r="AY361" s="34"/>
      <c r="AZ361" s="34"/>
      <c r="BA361" s="34"/>
      <c r="BB361" s="34"/>
      <c r="BC361" s="34"/>
      <c r="BD361" s="44">
        <v>130135</v>
      </c>
      <c r="BE361" s="34" t="s">
        <v>2377</v>
      </c>
      <c r="BF361" s="43" t="s">
        <v>318</v>
      </c>
      <c r="BG361" s="34" t="s">
        <v>343</v>
      </c>
      <c r="BH361" s="34" t="s">
        <v>280</v>
      </c>
      <c r="BI361" s="34" t="s">
        <v>2377</v>
      </c>
      <c r="BJ361" s="44" t="s">
        <v>320</v>
      </c>
      <c r="BK361" s="44" t="s">
        <v>6991</v>
      </c>
      <c r="BL361" s="34"/>
      <c r="BM361" s="34"/>
      <c r="BN361" s="34"/>
      <c r="BO361" s="20"/>
      <c r="BP361" s="20"/>
      <c r="BQ361" s="20"/>
      <c r="BR361" s="20"/>
      <c r="BS361" s="27"/>
      <c r="BT361" s="20"/>
      <c r="BU361" s="20"/>
      <c r="BV361" s="20"/>
      <c r="BW361" s="20"/>
      <c r="BX361" s="20"/>
      <c r="BY361" s="20"/>
      <c r="BZ361" s="20"/>
      <c r="CA361" s="20"/>
      <c r="CB361" s="20"/>
      <c r="CC361" s="27"/>
      <c r="CD361" s="20"/>
      <c r="CE361" s="20"/>
      <c r="CF361" s="28"/>
      <c r="CG361" s="28"/>
      <c r="CH361" s="28"/>
      <c r="CI361" s="28"/>
      <c r="CJ361" s="28"/>
      <c r="CK361" s="28"/>
      <c r="CL361" s="28"/>
      <c r="CM361" s="28"/>
      <c r="CN361" s="28"/>
      <c r="CO361" s="28"/>
      <c r="CP361" s="28"/>
      <c r="CQ361" s="28"/>
      <c r="CR361" s="28"/>
      <c r="CS361" s="28"/>
      <c r="CT361" s="28"/>
      <c r="CU361" s="28"/>
      <c r="CV361" s="28"/>
      <c r="CW361" s="28"/>
      <c r="CX361" s="20"/>
      <c r="CY361" s="519" t="s">
        <v>7067</v>
      </c>
      <c r="CZ361" s="520" t="s">
        <v>7068</v>
      </c>
      <c r="DA361" s="595" t="str">
        <f t="shared" si="18"/>
        <v>30111 - CONSTRUÇÃO DE EMBARCAÇÕES METÁLICAS E ESTRUTURAS FLUTUANTES CIVIS, EXCETO DE RECREIO E DESPORTO.</v>
      </c>
      <c r="EN361" s="571">
        <v>11258</v>
      </c>
      <c r="EO361" s="560" t="s">
        <v>7069</v>
      </c>
      <c r="EP361" s="560" t="s">
        <v>350</v>
      </c>
      <c r="EQ361" s="580">
        <v>219</v>
      </c>
      <c r="ER361" s="560" t="s">
        <v>4409</v>
      </c>
      <c r="ES361" s="567" t="s">
        <v>7070</v>
      </c>
    </row>
    <row r="362" spans="11:149">
      <c r="K362" s="236" t="s">
        <v>7071</v>
      </c>
      <c r="P362" s="488">
        <f t="shared" si="19"/>
        <v>46615</v>
      </c>
      <c r="Q362" s="481">
        <f t="shared" si="17"/>
        <v>33</v>
      </c>
      <c r="R362" s="489">
        <v>44140</v>
      </c>
      <c r="S362" s="501"/>
      <c r="T362" s="497"/>
      <c r="U362" s="498"/>
      <c r="V362" s="43">
        <v>106</v>
      </c>
      <c r="W362" s="34" t="s">
        <v>1774</v>
      </c>
      <c r="X362" s="44">
        <v>130136</v>
      </c>
      <c r="Y362" s="34" t="s">
        <v>3335</v>
      </c>
      <c r="Z362" s="43" t="s">
        <v>318</v>
      </c>
      <c r="AA362" s="34" t="s">
        <v>343</v>
      </c>
      <c r="AB362" s="34" t="s">
        <v>280</v>
      </c>
      <c r="AC362" s="34" t="s">
        <v>3335</v>
      </c>
      <c r="AD362" s="44" t="s">
        <v>320</v>
      </c>
      <c r="AE362" s="44" t="s">
        <v>6991</v>
      </c>
      <c r="AF362" s="43">
        <v>106</v>
      </c>
      <c r="AG362" s="34" t="s">
        <v>1774</v>
      </c>
      <c r="AH362" s="34" t="s">
        <v>1773</v>
      </c>
      <c r="AI362" s="43" t="s">
        <v>1775</v>
      </c>
      <c r="AJ362" s="44" t="s">
        <v>1776</v>
      </c>
      <c r="AK362" s="261">
        <v>4600084</v>
      </c>
      <c r="AL362" s="44" t="s">
        <v>343</v>
      </c>
      <c r="AM362" s="44" t="s">
        <v>1780</v>
      </c>
      <c r="AN362" s="262">
        <v>255131430</v>
      </c>
      <c r="AO362" s="34"/>
      <c r="AP362" s="34"/>
      <c r="AQ362" s="34"/>
      <c r="AR362" s="34"/>
      <c r="AS362" s="34"/>
      <c r="AT362" s="44" t="s">
        <v>326</v>
      </c>
      <c r="AU362" s="44"/>
      <c r="AV362" s="477" t="str">
        <f t="array" ref="AV362">_xlfn.IFS(
LEFT(Tabelas!$AI362,1)="N","DN",
LEFT(Tabelas!$AI362,1)="C","DC",
LEFT(Tabelas!$AI362,1)="L","DL",
LEFT(Tabelas!$AI362,1)="A","DA",
LEFT(Tabelas!$AI362,1)="G","DG")</f>
        <v>DN</v>
      </c>
      <c r="AW362" s="34"/>
      <c r="AX362" s="34"/>
      <c r="AY362" s="34"/>
      <c r="AZ362" s="34"/>
      <c r="BA362" s="34"/>
      <c r="BB362" s="34"/>
      <c r="BC362" s="34"/>
      <c r="BD362" s="44">
        <v>130136</v>
      </c>
      <c r="BE362" s="34" t="s">
        <v>3335</v>
      </c>
      <c r="BF362" s="43" t="s">
        <v>318</v>
      </c>
      <c r="BG362" s="34" t="s">
        <v>343</v>
      </c>
      <c r="BH362" s="34" t="s">
        <v>280</v>
      </c>
      <c r="BI362" s="34" t="s">
        <v>3335</v>
      </c>
      <c r="BJ362" s="44" t="s">
        <v>320</v>
      </c>
      <c r="BK362" s="44" t="s">
        <v>6991</v>
      </c>
      <c r="BL362" s="34"/>
      <c r="BM362" s="34"/>
      <c r="BN362" s="34"/>
      <c r="BO362" s="20"/>
      <c r="BP362" s="20"/>
      <c r="BQ362" s="20"/>
      <c r="BR362" s="20"/>
      <c r="BS362" s="27"/>
      <c r="BT362" s="20"/>
      <c r="BU362" s="20"/>
      <c r="BV362" s="20"/>
      <c r="BW362" s="20"/>
      <c r="BX362" s="20"/>
      <c r="BY362" s="20"/>
      <c r="BZ362" s="20"/>
      <c r="CA362" s="20"/>
      <c r="CB362" s="20"/>
      <c r="CC362" s="27"/>
      <c r="CD362" s="20"/>
      <c r="CE362" s="20"/>
      <c r="CF362" s="28"/>
      <c r="CG362" s="28"/>
      <c r="CH362" s="28"/>
      <c r="CI362" s="28"/>
      <c r="CJ362" s="28"/>
      <c r="CK362" s="28"/>
      <c r="CL362" s="28"/>
      <c r="CM362" s="28"/>
      <c r="CN362" s="28"/>
      <c r="CO362" s="28"/>
      <c r="CP362" s="28"/>
      <c r="CQ362" s="28"/>
      <c r="CR362" s="28"/>
      <c r="CS362" s="28"/>
      <c r="CT362" s="28"/>
      <c r="CU362" s="28"/>
      <c r="CV362" s="28"/>
      <c r="CW362" s="28"/>
      <c r="CX362" s="20"/>
      <c r="CY362" s="519" t="s">
        <v>7072</v>
      </c>
      <c r="CZ362" s="520" t="s">
        <v>7073</v>
      </c>
      <c r="DA362" s="595" t="str">
        <f t="shared" si="18"/>
        <v>30112 - CONSTRUÇÃO DE EMBARCAÇÕES NÃO METÁLICAS CIVIS, EXCETO DE RECREIO E DESPORTO</v>
      </c>
      <c r="EN362" s="572">
        <v>11339</v>
      </c>
      <c r="EO362" s="561" t="s">
        <v>7074</v>
      </c>
      <c r="EP362" s="561" t="s">
        <v>1519</v>
      </c>
      <c r="EQ362" s="576">
        <v>800</v>
      </c>
      <c r="ER362" s="561" t="s">
        <v>1520</v>
      </c>
      <c r="ES362" s="568" t="s">
        <v>7075</v>
      </c>
    </row>
    <row r="363" spans="11:149">
      <c r="K363" s="236" t="s">
        <v>7076</v>
      </c>
      <c r="P363" s="488">
        <f t="shared" si="19"/>
        <v>46622</v>
      </c>
      <c r="Q363" s="481">
        <f t="shared" si="17"/>
        <v>34</v>
      </c>
      <c r="R363" s="489">
        <v>44141</v>
      </c>
      <c r="S363" s="501"/>
      <c r="T363" s="497"/>
      <c r="U363" s="498"/>
      <c r="V363" s="43">
        <v>106</v>
      </c>
      <c r="W363" s="34" t="s">
        <v>1774</v>
      </c>
      <c r="X363" s="44">
        <v>130141</v>
      </c>
      <c r="Y363" s="34" t="s">
        <v>3757</v>
      </c>
      <c r="Z363" s="43" t="s">
        <v>1223</v>
      </c>
      <c r="AA363" s="34" t="s">
        <v>343</v>
      </c>
      <c r="AB363" s="34" t="s">
        <v>280</v>
      </c>
      <c r="AC363" s="34" t="s">
        <v>7077</v>
      </c>
      <c r="AD363" s="44" t="s">
        <v>320</v>
      </c>
      <c r="AE363" s="44" t="s">
        <v>6991</v>
      </c>
      <c r="AF363" s="43">
        <v>106</v>
      </c>
      <c r="AG363" s="34" t="s">
        <v>1774</v>
      </c>
      <c r="AH363" s="34" t="s">
        <v>1773</v>
      </c>
      <c r="AI363" s="43" t="s">
        <v>1775</v>
      </c>
      <c r="AJ363" s="44" t="s">
        <v>1776</v>
      </c>
      <c r="AK363" s="261">
        <v>4600084</v>
      </c>
      <c r="AL363" s="44" t="s">
        <v>343</v>
      </c>
      <c r="AM363" s="44" t="s">
        <v>1780</v>
      </c>
      <c r="AN363" s="262">
        <v>255131430</v>
      </c>
      <c r="AO363" s="34"/>
      <c r="AP363" s="34"/>
      <c r="AQ363" s="34"/>
      <c r="AR363" s="34"/>
      <c r="AS363" s="34"/>
      <c r="AT363" s="44" t="s">
        <v>326</v>
      </c>
      <c r="AU363" s="44"/>
      <c r="AV363" s="477" t="str">
        <f t="array" ref="AV363">_xlfn.IFS(
LEFT(Tabelas!$AI363,1)="N","DN",
LEFT(Tabelas!$AI363,1)="C","DC",
LEFT(Tabelas!$AI363,1)="L","DL",
LEFT(Tabelas!$AI363,1)="A","DA",
LEFT(Tabelas!$AI363,1)="G","DG")</f>
        <v>DN</v>
      </c>
      <c r="AW363" s="34"/>
      <c r="AX363" s="34"/>
      <c r="AY363" s="34"/>
      <c r="AZ363" s="34"/>
      <c r="BA363" s="34"/>
      <c r="BB363" s="34"/>
      <c r="BC363" s="34"/>
      <c r="BD363" s="44">
        <v>130141</v>
      </c>
      <c r="BE363" s="34" t="s">
        <v>3757</v>
      </c>
      <c r="BF363" s="43" t="s">
        <v>1223</v>
      </c>
      <c r="BG363" s="34" t="s">
        <v>343</v>
      </c>
      <c r="BH363" s="34" t="s">
        <v>280</v>
      </c>
      <c r="BI363" s="34" t="s">
        <v>7077</v>
      </c>
      <c r="BJ363" s="44" t="s">
        <v>320</v>
      </c>
      <c r="BK363" s="44" t="s">
        <v>6991</v>
      </c>
      <c r="BL363" s="34"/>
      <c r="BM363" s="34"/>
      <c r="BN363" s="34"/>
      <c r="BO363" s="20"/>
      <c r="BP363" s="20"/>
      <c r="BQ363" s="20"/>
      <c r="BR363" s="20"/>
      <c r="BS363" s="27"/>
      <c r="BT363" s="20"/>
      <c r="BU363" s="20"/>
      <c r="BV363" s="20"/>
      <c r="BW363" s="20"/>
      <c r="BX363" s="20"/>
      <c r="BY363" s="20"/>
      <c r="BZ363" s="20"/>
      <c r="CA363" s="20"/>
      <c r="CB363" s="20"/>
      <c r="CC363" s="27"/>
      <c r="CD363" s="20"/>
      <c r="CE363" s="20"/>
      <c r="CF363" s="28"/>
      <c r="CG363" s="28"/>
      <c r="CH363" s="28"/>
      <c r="CI363" s="28"/>
      <c r="CJ363" s="28"/>
      <c r="CK363" s="28"/>
      <c r="CL363" s="28"/>
      <c r="CM363" s="28"/>
      <c r="CN363" s="28"/>
      <c r="CO363" s="28"/>
      <c r="CP363" s="28"/>
      <c r="CQ363" s="28"/>
      <c r="CR363" s="28"/>
      <c r="CS363" s="28"/>
      <c r="CT363" s="28"/>
      <c r="CU363" s="28"/>
      <c r="CV363" s="28"/>
      <c r="CW363" s="28"/>
      <c r="CX363" s="20"/>
      <c r="CY363" s="519" t="s">
        <v>7078</v>
      </c>
      <c r="CZ363" s="520" t="s">
        <v>7079</v>
      </c>
      <c r="DA363" s="595" t="str">
        <f t="shared" si="18"/>
        <v>30120 - CONSTRUÇÃO DE EMBARCAÇÕES DE RECREIO E DESPORTO</v>
      </c>
      <c r="EN363" s="571">
        <v>11355</v>
      </c>
      <c r="EO363" s="560" t="s">
        <v>7080</v>
      </c>
      <c r="EP363" s="560" t="s">
        <v>320</v>
      </c>
      <c r="EQ363" s="580">
        <v>102</v>
      </c>
      <c r="ER363" s="560" t="s">
        <v>628</v>
      </c>
      <c r="ES363" s="567" t="s">
        <v>7081</v>
      </c>
    </row>
    <row r="364" spans="11:149">
      <c r="K364" s="236" t="s">
        <v>7082</v>
      </c>
      <c r="P364" s="488">
        <f t="shared" si="19"/>
        <v>46629</v>
      </c>
      <c r="Q364" s="481">
        <f t="shared" si="17"/>
        <v>35</v>
      </c>
      <c r="R364" s="489">
        <v>44142</v>
      </c>
      <c r="S364" s="501"/>
      <c r="T364" s="497"/>
      <c r="U364" s="498"/>
      <c r="V364" s="43">
        <v>106</v>
      </c>
      <c r="W364" s="34" t="s">
        <v>1774</v>
      </c>
      <c r="X364" s="44">
        <v>130142</v>
      </c>
      <c r="Y364" s="34" t="s">
        <v>3819</v>
      </c>
      <c r="Z364" s="43" t="s">
        <v>318</v>
      </c>
      <c r="AA364" s="34" t="s">
        <v>343</v>
      </c>
      <c r="AB364" s="34" t="s">
        <v>280</v>
      </c>
      <c r="AC364" s="34" t="s">
        <v>6990</v>
      </c>
      <c r="AD364" s="44" t="s">
        <v>320</v>
      </c>
      <c r="AE364" s="44" t="s">
        <v>6991</v>
      </c>
      <c r="AF364" s="43">
        <v>106</v>
      </c>
      <c r="AG364" s="34" t="s">
        <v>1774</v>
      </c>
      <c r="AH364" s="34" t="s">
        <v>1773</v>
      </c>
      <c r="AI364" s="43" t="s">
        <v>1775</v>
      </c>
      <c r="AJ364" s="44" t="s">
        <v>1776</v>
      </c>
      <c r="AK364" s="261">
        <v>4600084</v>
      </c>
      <c r="AL364" s="44" t="s">
        <v>343</v>
      </c>
      <c r="AM364" s="44" t="s">
        <v>1780</v>
      </c>
      <c r="AN364" s="262">
        <v>255131430</v>
      </c>
      <c r="AO364" s="34"/>
      <c r="AP364" s="34"/>
      <c r="AQ364" s="34"/>
      <c r="AR364" s="34"/>
      <c r="AS364" s="34"/>
      <c r="AT364" s="44" t="s">
        <v>326</v>
      </c>
      <c r="AU364" s="44"/>
      <c r="AV364" s="477" t="str">
        <f t="array" ref="AV364">_xlfn.IFS(
LEFT(Tabelas!$AI364,1)="N","DN",
LEFT(Tabelas!$AI364,1)="C","DC",
LEFT(Tabelas!$AI364,1)="L","DL",
LEFT(Tabelas!$AI364,1)="A","DA",
LEFT(Tabelas!$AI364,1)="G","DG")</f>
        <v>DN</v>
      </c>
      <c r="AW364" s="34"/>
      <c r="AX364" s="34"/>
      <c r="AY364" s="34"/>
      <c r="AZ364" s="34"/>
      <c r="BA364" s="34"/>
      <c r="BB364" s="34"/>
      <c r="BC364" s="34"/>
      <c r="BD364" s="44">
        <v>130142</v>
      </c>
      <c r="BE364" s="34" t="s">
        <v>3819</v>
      </c>
      <c r="BF364" s="43" t="s">
        <v>318</v>
      </c>
      <c r="BG364" s="34" t="s">
        <v>343</v>
      </c>
      <c r="BH364" s="34" t="s">
        <v>280</v>
      </c>
      <c r="BI364" s="34" t="s">
        <v>6990</v>
      </c>
      <c r="BJ364" s="44" t="s">
        <v>320</v>
      </c>
      <c r="BK364" s="44" t="s">
        <v>6991</v>
      </c>
      <c r="BL364" s="34"/>
      <c r="BM364" s="34"/>
      <c r="BN364" s="34"/>
      <c r="BO364" s="20"/>
      <c r="BP364" s="20"/>
      <c r="BQ364" s="20"/>
      <c r="BR364" s="20"/>
      <c r="BS364" s="27"/>
      <c r="BT364" s="20"/>
      <c r="BU364" s="20"/>
      <c r="BV364" s="20"/>
      <c r="BW364" s="20"/>
      <c r="BX364" s="20"/>
      <c r="BY364" s="20"/>
      <c r="BZ364" s="20"/>
      <c r="CA364" s="20"/>
      <c r="CB364" s="20"/>
      <c r="CC364" s="27"/>
      <c r="CD364" s="20"/>
      <c r="CE364" s="20"/>
      <c r="CF364" s="28"/>
      <c r="CG364" s="28"/>
      <c r="CH364" s="28"/>
      <c r="CI364" s="28"/>
      <c r="CJ364" s="28"/>
      <c r="CK364" s="28"/>
      <c r="CL364" s="28"/>
      <c r="CM364" s="28"/>
      <c r="CN364" s="28"/>
      <c r="CO364" s="28"/>
      <c r="CP364" s="28"/>
      <c r="CQ364" s="28"/>
      <c r="CR364" s="28"/>
      <c r="CS364" s="28"/>
      <c r="CT364" s="28"/>
      <c r="CU364" s="28"/>
      <c r="CV364" s="28"/>
      <c r="CW364" s="28"/>
      <c r="CX364" s="20"/>
      <c r="CY364" s="519" t="s">
        <v>7083</v>
      </c>
      <c r="CZ364" s="520" t="s">
        <v>7084</v>
      </c>
      <c r="DA364" s="595" t="str">
        <f t="shared" si="18"/>
        <v>30130 - CONSTRUÇÃO DE NAVIOS E EMBARCAÇÕES MILITARES</v>
      </c>
      <c r="EN364" s="571">
        <v>11401</v>
      </c>
      <c r="EO364" s="560" t="s">
        <v>7085</v>
      </c>
      <c r="EP364" s="560" t="s">
        <v>350</v>
      </c>
      <c r="EQ364" s="580">
        <v>220</v>
      </c>
      <c r="ER364" s="560" t="s">
        <v>4434</v>
      </c>
      <c r="ES364" s="567" t="s">
        <v>7086</v>
      </c>
    </row>
    <row r="365" spans="11:149">
      <c r="K365" s="236" t="s">
        <v>7087</v>
      </c>
      <c r="P365" s="488">
        <f t="shared" si="19"/>
        <v>46636</v>
      </c>
      <c r="Q365" s="481">
        <f t="shared" si="17"/>
        <v>36</v>
      </c>
      <c r="R365" s="489">
        <v>44143</v>
      </c>
      <c r="S365" s="501"/>
      <c r="T365" s="497"/>
      <c r="U365" s="498"/>
      <c r="V365" s="43">
        <v>106</v>
      </c>
      <c r="W365" s="34" t="s">
        <v>1774</v>
      </c>
      <c r="X365" s="44">
        <v>130143</v>
      </c>
      <c r="Y365" s="34" t="s">
        <v>3882</v>
      </c>
      <c r="Z365" s="43" t="s">
        <v>1223</v>
      </c>
      <c r="AA365" s="34" t="s">
        <v>343</v>
      </c>
      <c r="AB365" s="34" t="s">
        <v>280</v>
      </c>
      <c r="AC365" s="34" t="s">
        <v>7088</v>
      </c>
      <c r="AD365" s="44" t="s">
        <v>320</v>
      </c>
      <c r="AE365" s="44" t="s">
        <v>6991</v>
      </c>
      <c r="AF365" s="43">
        <v>106</v>
      </c>
      <c r="AG365" s="34" t="s">
        <v>1774</v>
      </c>
      <c r="AH365" s="34" t="s">
        <v>1773</v>
      </c>
      <c r="AI365" s="43" t="s">
        <v>1775</v>
      </c>
      <c r="AJ365" s="44" t="s">
        <v>1776</v>
      </c>
      <c r="AK365" s="261">
        <v>4600084</v>
      </c>
      <c r="AL365" s="44" t="s">
        <v>343</v>
      </c>
      <c r="AM365" s="44" t="s">
        <v>1780</v>
      </c>
      <c r="AN365" s="262">
        <v>255131430</v>
      </c>
      <c r="AO365" s="34"/>
      <c r="AP365" s="34"/>
      <c r="AQ365" s="34"/>
      <c r="AR365" s="34"/>
      <c r="AS365" s="34"/>
      <c r="AT365" s="44" t="s">
        <v>326</v>
      </c>
      <c r="AU365" s="44"/>
      <c r="AV365" s="477" t="str">
        <f t="array" ref="AV365">_xlfn.IFS(
LEFT(Tabelas!$AI365,1)="N","DN",
LEFT(Tabelas!$AI365,1)="C","DC",
LEFT(Tabelas!$AI365,1)="L","DL",
LEFT(Tabelas!$AI365,1)="A","DA",
LEFT(Tabelas!$AI365,1)="G","DG")</f>
        <v>DN</v>
      </c>
      <c r="AW365" s="34"/>
      <c r="AX365" s="34"/>
      <c r="AY365" s="34"/>
      <c r="AZ365" s="34"/>
      <c r="BA365" s="34"/>
      <c r="BB365" s="34"/>
      <c r="BC365" s="34"/>
      <c r="BD365" s="44">
        <v>130143</v>
      </c>
      <c r="BE365" s="34" t="s">
        <v>3882</v>
      </c>
      <c r="BF365" s="43" t="s">
        <v>1223</v>
      </c>
      <c r="BG365" s="34" t="s">
        <v>343</v>
      </c>
      <c r="BH365" s="34" t="s">
        <v>280</v>
      </c>
      <c r="BI365" s="34" t="s">
        <v>7088</v>
      </c>
      <c r="BJ365" s="44" t="s">
        <v>320</v>
      </c>
      <c r="BK365" s="44" t="s">
        <v>6991</v>
      </c>
      <c r="BL365" s="34"/>
      <c r="BM365" s="34"/>
      <c r="BN365" s="34"/>
      <c r="BO365" s="20"/>
      <c r="BP365" s="20"/>
      <c r="BQ365" s="20"/>
      <c r="BR365" s="20"/>
      <c r="BS365" s="27"/>
      <c r="BT365" s="20"/>
      <c r="BU365" s="20"/>
      <c r="BV365" s="20"/>
      <c r="BW365" s="20"/>
      <c r="BX365" s="20"/>
      <c r="BY365" s="20"/>
      <c r="BZ365" s="20"/>
      <c r="CA365" s="20"/>
      <c r="CB365" s="20"/>
      <c r="CC365" s="27"/>
      <c r="CD365" s="20"/>
      <c r="CE365" s="20"/>
      <c r="CF365" s="28"/>
      <c r="CG365" s="28"/>
      <c r="CH365" s="28"/>
      <c r="CI365" s="28"/>
      <c r="CJ365" s="28"/>
      <c r="CK365" s="28"/>
      <c r="CL365" s="28"/>
      <c r="CM365" s="28"/>
      <c r="CN365" s="28"/>
      <c r="CO365" s="28"/>
      <c r="CP365" s="28"/>
      <c r="CQ365" s="28"/>
      <c r="CR365" s="28"/>
      <c r="CS365" s="28"/>
      <c r="CT365" s="28"/>
      <c r="CU365" s="28"/>
      <c r="CV365" s="28"/>
      <c r="CW365" s="28"/>
      <c r="CX365" s="20"/>
      <c r="CY365" s="519" t="s">
        <v>7089</v>
      </c>
      <c r="CZ365" s="520" t="s">
        <v>7090</v>
      </c>
      <c r="DA365" s="595" t="str">
        <f t="shared" si="18"/>
        <v>30200 - FABRICAÇÃO DE MATERIAL CIRCULANTE PARA CAMINHOS DE FERRO</v>
      </c>
      <c r="EN365" s="572">
        <v>11428</v>
      </c>
      <c r="EO365" s="561" t="s">
        <v>7091</v>
      </c>
      <c r="EP365" s="561" t="s">
        <v>320</v>
      </c>
      <c r="EQ365" s="576">
        <v>115</v>
      </c>
      <c r="ER365" s="561" t="s">
        <v>3241</v>
      </c>
      <c r="ES365" s="568" t="s">
        <v>7092</v>
      </c>
    </row>
    <row r="366" spans="11:149">
      <c r="K366" s="236" t="s">
        <v>7093</v>
      </c>
      <c r="P366" s="488">
        <f t="shared" si="19"/>
        <v>46643</v>
      </c>
      <c r="Q366" s="481">
        <f t="shared" si="17"/>
        <v>37</v>
      </c>
      <c r="R366" s="489">
        <v>44144</v>
      </c>
      <c r="S366" s="501"/>
      <c r="T366" s="497"/>
      <c r="U366" s="498"/>
      <c r="V366" s="43">
        <v>106</v>
      </c>
      <c r="W366" s="34" t="s">
        <v>1774</v>
      </c>
      <c r="X366" s="44">
        <v>130144</v>
      </c>
      <c r="Y366" s="34" t="s">
        <v>3930</v>
      </c>
      <c r="Z366" s="43" t="s">
        <v>318</v>
      </c>
      <c r="AA366" s="34" t="s">
        <v>343</v>
      </c>
      <c r="AB366" s="34" t="s">
        <v>280</v>
      </c>
      <c r="AC366" s="34" t="s">
        <v>7094</v>
      </c>
      <c r="AD366" s="44" t="s">
        <v>320</v>
      </c>
      <c r="AE366" s="44" t="s">
        <v>6991</v>
      </c>
      <c r="AF366" s="43">
        <v>106</v>
      </c>
      <c r="AG366" s="34" t="s">
        <v>1774</v>
      </c>
      <c r="AH366" s="34" t="s">
        <v>1773</v>
      </c>
      <c r="AI366" s="43" t="s">
        <v>1775</v>
      </c>
      <c r="AJ366" s="44" t="s">
        <v>1776</v>
      </c>
      <c r="AK366" s="261">
        <v>4600084</v>
      </c>
      <c r="AL366" s="44" t="s">
        <v>343</v>
      </c>
      <c r="AM366" s="44" t="s">
        <v>1780</v>
      </c>
      <c r="AN366" s="262">
        <v>255131430</v>
      </c>
      <c r="AO366" s="34"/>
      <c r="AP366" s="34"/>
      <c r="AQ366" s="34"/>
      <c r="AR366" s="34"/>
      <c r="AS366" s="34"/>
      <c r="AT366" s="44" t="s">
        <v>326</v>
      </c>
      <c r="AU366" s="44"/>
      <c r="AV366" s="477" t="str">
        <f t="array" ref="AV366">_xlfn.IFS(
LEFT(Tabelas!$AI366,1)="N","DN",
LEFT(Tabelas!$AI366,1)="C","DC",
LEFT(Tabelas!$AI366,1)="L","DL",
LEFT(Tabelas!$AI366,1)="A","DA",
LEFT(Tabelas!$AI366,1)="G","DG")</f>
        <v>DN</v>
      </c>
      <c r="AW366" s="34"/>
      <c r="AX366" s="34"/>
      <c r="AY366" s="34"/>
      <c r="AZ366" s="34"/>
      <c r="BA366" s="34"/>
      <c r="BB366" s="34"/>
      <c r="BC366" s="34"/>
      <c r="BD366" s="44">
        <v>130144</v>
      </c>
      <c r="BE366" s="34" t="s">
        <v>3930</v>
      </c>
      <c r="BF366" s="43" t="s">
        <v>318</v>
      </c>
      <c r="BG366" s="34" t="s">
        <v>343</v>
      </c>
      <c r="BH366" s="34" t="s">
        <v>280</v>
      </c>
      <c r="BI366" s="34" t="s">
        <v>7094</v>
      </c>
      <c r="BJ366" s="44" t="s">
        <v>320</v>
      </c>
      <c r="BK366" s="44" t="s">
        <v>6991</v>
      </c>
      <c r="BL366" s="34"/>
      <c r="BM366" s="34"/>
      <c r="BN366" s="34"/>
      <c r="BO366" s="20"/>
      <c r="BP366" s="20"/>
      <c r="BQ366" s="20"/>
      <c r="BR366" s="20"/>
      <c r="BS366" s="27"/>
      <c r="BT366" s="20"/>
      <c r="BU366" s="20"/>
      <c r="BV366" s="20"/>
      <c r="BW366" s="20"/>
      <c r="BX366" s="20"/>
      <c r="BY366" s="20"/>
      <c r="BZ366" s="20"/>
      <c r="CA366" s="20"/>
      <c r="CB366" s="20"/>
      <c r="CC366" s="27"/>
      <c r="CD366" s="20"/>
      <c r="CE366" s="20"/>
      <c r="CF366" s="28"/>
      <c r="CG366" s="28"/>
      <c r="CH366" s="28"/>
      <c r="CI366" s="28"/>
      <c r="CJ366" s="28"/>
      <c r="CK366" s="28"/>
      <c r="CL366" s="28"/>
      <c r="CM366" s="28"/>
      <c r="CN366" s="28"/>
      <c r="CO366" s="28"/>
      <c r="CP366" s="28"/>
      <c r="CQ366" s="28"/>
      <c r="CR366" s="28"/>
      <c r="CS366" s="28"/>
      <c r="CT366" s="28"/>
      <c r="CU366" s="28"/>
      <c r="CV366" s="28"/>
      <c r="CW366" s="28"/>
      <c r="CX366" s="20"/>
      <c r="CY366" s="519" t="s">
        <v>7095</v>
      </c>
      <c r="CZ366" s="520" t="s">
        <v>7096</v>
      </c>
      <c r="DA366" s="595" t="str">
        <f t="shared" si="18"/>
        <v>30310 - FABRICAÇÃO DE AERONAVES E VEÍCULOS ESPACIAIS CIVIS E EQUIPAMENTO RELACIONADO.</v>
      </c>
      <c r="EN366" s="571">
        <v>11460</v>
      </c>
      <c r="EO366" s="560" t="s">
        <v>7097</v>
      </c>
      <c r="EP366" s="560" t="s">
        <v>947</v>
      </c>
      <c r="EQ366" s="580">
        <v>449</v>
      </c>
      <c r="ER366" s="560" t="s">
        <v>3449</v>
      </c>
      <c r="ES366" s="567" t="s">
        <v>7098</v>
      </c>
    </row>
    <row r="367" spans="11:149">
      <c r="K367" s="236" t="s">
        <v>7099</v>
      </c>
      <c r="P367" s="488">
        <f t="shared" si="19"/>
        <v>46650</v>
      </c>
      <c r="Q367" s="481">
        <f t="shared" si="17"/>
        <v>38</v>
      </c>
      <c r="R367" s="489">
        <v>44145</v>
      </c>
      <c r="S367" s="501"/>
      <c r="T367" s="497"/>
      <c r="U367" s="498"/>
      <c r="V367" s="43">
        <v>106</v>
      </c>
      <c r="W367" s="34" t="s">
        <v>1774</v>
      </c>
      <c r="X367" s="44">
        <v>130145</v>
      </c>
      <c r="Y367" s="34" t="s">
        <v>3974</v>
      </c>
      <c r="Z367" s="43" t="s">
        <v>318</v>
      </c>
      <c r="AA367" s="34" t="s">
        <v>343</v>
      </c>
      <c r="AB367" s="34" t="s">
        <v>280</v>
      </c>
      <c r="AC367" s="34" t="s">
        <v>7100</v>
      </c>
      <c r="AD367" s="44" t="s">
        <v>320</v>
      </c>
      <c r="AE367" s="44" t="s">
        <v>6991</v>
      </c>
      <c r="AF367" s="43">
        <v>106</v>
      </c>
      <c r="AG367" s="34" t="s">
        <v>1774</v>
      </c>
      <c r="AH367" s="34" t="s">
        <v>1773</v>
      </c>
      <c r="AI367" s="43" t="s">
        <v>1775</v>
      </c>
      <c r="AJ367" s="44" t="s">
        <v>1776</v>
      </c>
      <c r="AK367" s="261">
        <v>4600084</v>
      </c>
      <c r="AL367" s="44" t="s">
        <v>343</v>
      </c>
      <c r="AM367" s="44" t="s">
        <v>1780</v>
      </c>
      <c r="AN367" s="262">
        <v>255131430</v>
      </c>
      <c r="AO367" s="34"/>
      <c r="AP367" s="34"/>
      <c r="AQ367" s="34"/>
      <c r="AR367" s="34"/>
      <c r="AS367" s="34"/>
      <c r="AT367" s="44" t="s">
        <v>326</v>
      </c>
      <c r="AU367" s="44"/>
      <c r="AV367" s="477" t="str">
        <f t="array" ref="AV367">_xlfn.IFS(
LEFT(Tabelas!$AI367,1)="N","DN",
LEFT(Tabelas!$AI367,1)="C","DC",
LEFT(Tabelas!$AI367,1)="L","DL",
LEFT(Tabelas!$AI367,1)="A","DA",
LEFT(Tabelas!$AI367,1)="G","DG")</f>
        <v>DN</v>
      </c>
      <c r="AW367" s="34"/>
      <c r="AX367" s="34"/>
      <c r="AY367" s="34"/>
      <c r="AZ367" s="34"/>
      <c r="BA367" s="34"/>
      <c r="BB367" s="34"/>
      <c r="BC367" s="34"/>
      <c r="BD367" s="44">
        <v>130145</v>
      </c>
      <c r="BE367" s="34" t="s">
        <v>3974</v>
      </c>
      <c r="BF367" s="43" t="s">
        <v>318</v>
      </c>
      <c r="BG367" s="34" t="s">
        <v>343</v>
      </c>
      <c r="BH367" s="34" t="s">
        <v>280</v>
      </c>
      <c r="BI367" s="34" t="s">
        <v>7100</v>
      </c>
      <c r="BJ367" s="44" t="s">
        <v>320</v>
      </c>
      <c r="BK367" s="44" t="s">
        <v>6991</v>
      </c>
      <c r="BL367" s="34"/>
      <c r="BM367" s="34"/>
      <c r="BN367" s="34"/>
      <c r="BO367" s="20"/>
      <c r="BP367" s="20"/>
      <c r="BQ367" s="20"/>
      <c r="BR367" s="20"/>
      <c r="BS367" s="27"/>
      <c r="BT367" s="20"/>
      <c r="BU367" s="20"/>
      <c r="BV367" s="20"/>
      <c r="BW367" s="20"/>
      <c r="BX367" s="20"/>
      <c r="BY367" s="20"/>
      <c r="BZ367" s="20"/>
      <c r="CA367" s="20"/>
      <c r="CB367" s="20"/>
      <c r="CC367" s="27"/>
      <c r="CD367" s="20"/>
      <c r="CE367" s="20"/>
      <c r="CF367" s="28"/>
      <c r="CG367" s="28"/>
      <c r="CH367" s="28"/>
      <c r="CI367" s="28"/>
      <c r="CJ367" s="28"/>
      <c r="CK367" s="28"/>
      <c r="CL367" s="28"/>
      <c r="CM367" s="28"/>
      <c r="CN367" s="28"/>
      <c r="CO367" s="28"/>
      <c r="CP367" s="28"/>
      <c r="CQ367" s="28"/>
      <c r="CR367" s="28"/>
      <c r="CS367" s="28"/>
      <c r="CT367" s="28"/>
      <c r="CU367" s="28"/>
      <c r="CV367" s="28"/>
      <c r="CW367" s="28"/>
      <c r="CX367" s="20"/>
      <c r="CY367" s="519" t="s">
        <v>7101</v>
      </c>
      <c r="CZ367" s="520" t="s">
        <v>7102</v>
      </c>
      <c r="DA367" s="595" t="str">
        <f t="shared" si="18"/>
        <v>30320 - FABRICAÇÃO DE AERONAVES E VEÍCULOS ESPACIAIS MILITARES E EQUIPAMENTO RELACIONADO.</v>
      </c>
      <c r="EN367" s="571">
        <v>11479</v>
      </c>
      <c r="EO367" s="560" t="s">
        <v>7103</v>
      </c>
      <c r="EP367" s="560" t="s">
        <v>350</v>
      </c>
      <c r="EQ367" s="580">
        <v>220</v>
      </c>
      <c r="ER367" s="560" t="s">
        <v>4434</v>
      </c>
      <c r="ES367" s="567" t="s">
        <v>7104</v>
      </c>
    </row>
    <row r="368" spans="11:149">
      <c r="K368" s="236" t="s">
        <v>7105</v>
      </c>
      <c r="P368" s="488">
        <f t="shared" si="19"/>
        <v>46657</v>
      </c>
      <c r="Q368" s="481">
        <f t="shared" si="17"/>
        <v>39</v>
      </c>
      <c r="R368" s="489">
        <v>44146</v>
      </c>
      <c r="S368" s="501"/>
      <c r="T368" s="497"/>
      <c r="U368" s="498"/>
      <c r="V368" s="43">
        <v>106</v>
      </c>
      <c r="W368" s="34" t="s">
        <v>1774</v>
      </c>
      <c r="X368" s="44">
        <v>130146</v>
      </c>
      <c r="Y368" s="34" t="s">
        <v>4024</v>
      </c>
      <c r="Z368" s="43" t="s">
        <v>1223</v>
      </c>
      <c r="AA368" s="34" t="s">
        <v>343</v>
      </c>
      <c r="AB368" s="34" t="s">
        <v>280</v>
      </c>
      <c r="AC368" s="34" t="s">
        <v>7106</v>
      </c>
      <c r="AD368" s="44" t="s">
        <v>320</v>
      </c>
      <c r="AE368" s="44" t="s">
        <v>6991</v>
      </c>
      <c r="AF368" s="43">
        <v>106</v>
      </c>
      <c r="AG368" s="34" t="s">
        <v>1774</v>
      </c>
      <c r="AH368" s="34" t="s">
        <v>1773</v>
      </c>
      <c r="AI368" s="43" t="s">
        <v>1775</v>
      </c>
      <c r="AJ368" s="44" t="s">
        <v>1776</v>
      </c>
      <c r="AK368" s="261">
        <v>4600084</v>
      </c>
      <c r="AL368" s="44" t="s">
        <v>343</v>
      </c>
      <c r="AM368" s="44" t="s">
        <v>1780</v>
      </c>
      <c r="AN368" s="262">
        <v>255131430</v>
      </c>
      <c r="AO368" s="34"/>
      <c r="AP368" s="34"/>
      <c r="AQ368" s="34"/>
      <c r="AR368" s="34"/>
      <c r="AS368" s="34"/>
      <c r="AT368" s="44" t="s">
        <v>326</v>
      </c>
      <c r="AU368" s="44"/>
      <c r="AV368" s="477" t="str">
        <f t="array" ref="AV368">_xlfn.IFS(
LEFT(Tabelas!$AI368,1)="N","DN",
LEFT(Tabelas!$AI368,1)="C","DC",
LEFT(Tabelas!$AI368,1)="L","DL",
LEFT(Tabelas!$AI368,1)="A","DA",
LEFT(Tabelas!$AI368,1)="G","DG")</f>
        <v>DN</v>
      </c>
      <c r="AW368" s="34"/>
      <c r="AX368" s="34"/>
      <c r="AY368" s="34"/>
      <c r="AZ368" s="34"/>
      <c r="BA368" s="34"/>
      <c r="BB368" s="34"/>
      <c r="BC368" s="34"/>
      <c r="BD368" s="44">
        <v>130146</v>
      </c>
      <c r="BE368" s="34" t="s">
        <v>4024</v>
      </c>
      <c r="BF368" s="43" t="s">
        <v>1223</v>
      </c>
      <c r="BG368" s="34" t="s">
        <v>343</v>
      </c>
      <c r="BH368" s="34" t="s">
        <v>280</v>
      </c>
      <c r="BI368" s="34" t="s">
        <v>7106</v>
      </c>
      <c r="BJ368" s="44" t="s">
        <v>320</v>
      </c>
      <c r="BK368" s="44" t="s">
        <v>6991</v>
      </c>
      <c r="BL368" s="34"/>
      <c r="BM368" s="34"/>
      <c r="BN368" s="34"/>
      <c r="BO368" s="20"/>
      <c r="BP368" s="20"/>
      <c r="BQ368" s="20"/>
      <c r="BR368" s="20"/>
      <c r="BS368" s="27"/>
      <c r="BT368" s="20"/>
      <c r="BU368" s="20"/>
      <c r="BV368" s="20"/>
      <c r="BW368" s="20"/>
      <c r="BX368" s="20"/>
      <c r="BY368" s="20"/>
      <c r="BZ368" s="20"/>
      <c r="CA368" s="20"/>
      <c r="CB368" s="20"/>
      <c r="CC368" s="27"/>
      <c r="CD368" s="20"/>
      <c r="CE368" s="20"/>
      <c r="CF368" s="28"/>
      <c r="CG368" s="28"/>
      <c r="CH368" s="28"/>
      <c r="CI368" s="28"/>
      <c r="CJ368" s="28"/>
      <c r="CK368" s="28"/>
      <c r="CL368" s="28"/>
      <c r="CM368" s="28"/>
      <c r="CN368" s="28"/>
      <c r="CO368" s="28"/>
      <c r="CP368" s="28"/>
      <c r="CQ368" s="28"/>
      <c r="CR368" s="28"/>
      <c r="CS368" s="28"/>
      <c r="CT368" s="28"/>
      <c r="CU368" s="28"/>
      <c r="CV368" s="28"/>
      <c r="CW368" s="28"/>
      <c r="CX368" s="20"/>
      <c r="CY368" s="519" t="s">
        <v>7107</v>
      </c>
      <c r="CZ368" s="520" t="s">
        <v>7108</v>
      </c>
      <c r="DA368" s="595" t="str">
        <f t="shared" si="18"/>
        <v>30400 - FABRICAÇÃO DE VEÍCULOS MILITARES DE COMBATE.</v>
      </c>
      <c r="EN368" s="572">
        <v>11487</v>
      </c>
      <c r="EO368" s="561" t="s">
        <v>7109</v>
      </c>
      <c r="EP368" s="561" t="s">
        <v>289</v>
      </c>
      <c r="EQ368" s="576">
        <v>379</v>
      </c>
      <c r="ER368" s="561" t="s">
        <v>2245</v>
      </c>
      <c r="ES368" s="568" t="s">
        <v>7110</v>
      </c>
    </row>
    <row r="369" spans="11:149">
      <c r="K369" s="236" t="s">
        <v>7111</v>
      </c>
      <c r="P369" s="488">
        <f t="shared" si="19"/>
        <v>46664</v>
      </c>
      <c r="Q369" s="481">
        <f t="shared" si="17"/>
        <v>40</v>
      </c>
      <c r="R369" s="489">
        <v>44147</v>
      </c>
      <c r="S369" s="501"/>
      <c r="T369" s="497"/>
      <c r="U369" s="498"/>
      <c r="V369" s="43">
        <v>106</v>
      </c>
      <c r="W369" s="34" t="s">
        <v>1774</v>
      </c>
      <c r="X369" s="44">
        <v>130147</v>
      </c>
      <c r="Y369" s="34" t="s">
        <v>4074</v>
      </c>
      <c r="Z369" s="43" t="s">
        <v>318</v>
      </c>
      <c r="AA369" s="34" t="s">
        <v>343</v>
      </c>
      <c r="AB369" s="34" t="s">
        <v>280</v>
      </c>
      <c r="AC369" s="34" t="s">
        <v>7112</v>
      </c>
      <c r="AD369" s="44" t="s">
        <v>320</v>
      </c>
      <c r="AE369" s="44" t="s">
        <v>6991</v>
      </c>
      <c r="AF369" s="43">
        <v>106</v>
      </c>
      <c r="AG369" s="34" t="s">
        <v>1774</v>
      </c>
      <c r="AH369" s="34" t="s">
        <v>1773</v>
      </c>
      <c r="AI369" s="43" t="s">
        <v>1775</v>
      </c>
      <c r="AJ369" s="44" t="s">
        <v>1776</v>
      </c>
      <c r="AK369" s="261">
        <v>4600084</v>
      </c>
      <c r="AL369" s="44" t="s">
        <v>343</v>
      </c>
      <c r="AM369" s="44" t="s">
        <v>1780</v>
      </c>
      <c r="AN369" s="262">
        <v>255131430</v>
      </c>
      <c r="AO369" s="34"/>
      <c r="AP369" s="34"/>
      <c r="AQ369" s="34"/>
      <c r="AR369" s="34"/>
      <c r="AS369" s="34"/>
      <c r="AT369" s="44" t="s">
        <v>326</v>
      </c>
      <c r="AU369" s="44"/>
      <c r="AV369" s="477" t="str">
        <f t="array" ref="AV369">_xlfn.IFS(
LEFT(Tabelas!$AI369,1)="N","DN",
LEFT(Tabelas!$AI369,1)="C","DC",
LEFT(Tabelas!$AI369,1)="L","DL",
LEFT(Tabelas!$AI369,1)="A","DA",
LEFT(Tabelas!$AI369,1)="G","DG")</f>
        <v>DN</v>
      </c>
      <c r="AW369" s="34"/>
      <c r="AX369" s="34"/>
      <c r="AY369" s="34"/>
      <c r="AZ369" s="34"/>
      <c r="BA369" s="34"/>
      <c r="BB369" s="34"/>
      <c r="BC369" s="34"/>
      <c r="BD369" s="44">
        <v>130147</v>
      </c>
      <c r="BE369" s="34" t="s">
        <v>4074</v>
      </c>
      <c r="BF369" s="43" t="s">
        <v>318</v>
      </c>
      <c r="BG369" s="34" t="s">
        <v>343</v>
      </c>
      <c r="BH369" s="34" t="s">
        <v>280</v>
      </c>
      <c r="BI369" s="34" t="s">
        <v>7112</v>
      </c>
      <c r="BJ369" s="44" t="s">
        <v>320</v>
      </c>
      <c r="BK369" s="44" t="s">
        <v>6991</v>
      </c>
      <c r="BL369" s="34"/>
      <c r="BM369" s="34"/>
      <c r="BN369" s="34"/>
      <c r="BO369" s="20"/>
      <c r="BP369" s="20"/>
      <c r="BQ369" s="20"/>
      <c r="BR369" s="20"/>
      <c r="BS369" s="27"/>
      <c r="BT369" s="20"/>
      <c r="BU369" s="20"/>
      <c r="BV369" s="20"/>
      <c r="BW369" s="20"/>
      <c r="BX369" s="20"/>
      <c r="BY369" s="20"/>
      <c r="BZ369" s="20"/>
      <c r="CA369" s="20"/>
      <c r="CB369" s="20"/>
      <c r="CC369" s="27"/>
      <c r="CD369" s="20"/>
      <c r="CE369" s="20"/>
      <c r="CF369" s="28"/>
      <c r="CG369" s="28"/>
      <c r="CH369" s="28"/>
      <c r="CI369" s="28"/>
      <c r="CJ369" s="28"/>
      <c r="CK369" s="28"/>
      <c r="CL369" s="28"/>
      <c r="CM369" s="28"/>
      <c r="CN369" s="28"/>
      <c r="CO369" s="28"/>
      <c r="CP369" s="28"/>
      <c r="CQ369" s="28"/>
      <c r="CR369" s="28"/>
      <c r="CS369" s="28"/>
      <c r="CT369" s="28"/>
      <c r="CU369" s="28"/>
      <c r="CV369" s="28"/>
      <c r="CW369" s="28"/>
      <c r="CX369" s="20"/>
      <c r="CY369" s="519" t="s">
        <v>7113</v>
      </c>
      <c r="CZ369" s="520" t="s">
        <v>7114</v>
      </c>
      <c r="DA369" s="595" t="str">
        <f t="shared" si="18"/>
        <v>30910 - FABRICAÇÃO DE MOTOCICLOS.</v>
      </c>
      <c r="EN369" s="571">
        <v>11525</v>
      </c>
      <c r="EO369" s="560" t="s">
        <v>7115</v>
      </c>
      <c r="EP369" s="560" t="s">
        <v>947</v>
      </c>
      <c r="EQ369" s="580">
        <v>452</v>
      </c>
      <c r="ER369" s="560" t="s">
        <v>3734</v>
      </c>
      <c r="ES369" s="567" t="s">
        <v>7116</v>
      </c>
    </row>
    <row r="370" spans="11:149">
      <c r="K370" s="236" t="s">
        <v>7117</v>
      </c>
      <c r="P370" s="488">
        <f t="shared" si="19"/>
        <v>46671</v>
      </c>
      <c r="Q370" s="481">
        <f t="shared" si="17"/>
        <v>41</v>
      </c>
      <c r="R370" s="489">
        <v>44148</v>
      </c>
      <c r="S370" s="501"/>
      <c r="T370" s="497"/>
      <c r="U370" s="498"/>
      <c r="V370" s="43">
        <v>106</v>
      </c>
      <c r="W370" s="34" t="s">
        <v>1774</v>
      </c>
      <c r="X370" s="44">
        <v>130148</v>
      </c>
      <c r="Y370" s="34" t="s">
        <v>4118</v>
      </c>
      <c r="Z370" s="43" t="s">
        <v>318</v>
      </c>
      <c r="AA370" s="34" t="s">
        <v>343</v>
      </c>
      <c r="AB370" s="34" t="s">
        <v>280</v>
      </c>
      <c r="AC370" s="34" t="s">
        <v>7118</v>
      </c>
      <c r="AD370" s="44" t="s">
        <v>320</v>
      </c>
      <c r="AE370" s="44" t="s">
        <v>6991</v>
      </c>
      <c r="AF370" s="43">
        <v>106</v>
      </c>
      <c r="AG370" s="34" t="s">
        <v>1774</v>
      </c>
      <c r="AH370" s="34" t="s">
        <v>1773</v>
      </c>
      <c r="AI370" s="43" t="s">
        <v>1775</v>
      </c>
      <c r="AJ370" s="44" t="s">
        <v>1776</v>
      </c>
      <c r="AK370" s="261">
        <v>4600084</v>
      </c>
      <c r="AL370" s="44" t="s">
        <v>343</v>
      </c>
      <c r="AM370" s="44" t="s">
        <v>1780</v>
      </c>
      <c r="AN370" s="262">
        <v>255131430</v>
      </c>
      <c r="AO370" s="34"/>
      <c r="AP370" s="34"/>
      <c r="AQ370" s="34"/>
      <c r="AR370" s="34"/>
      <c r="AS370" s="34"/>
      <c r="AT370" s="44" t="s">
        <v>326</v>
      </c>
      <c r="AU370" s="44"/>
      <c r="AV370" s="477" t="str">
        <f t="array" ref="AV370">_xlfn.IFS(
LEFT(Tabelas!$AI370,1)="N","DN",
LEFT(Tabelas!$AI370,1)="C","DC",
LEFT(Tabelas!$AI370,1)="L","DL",
LEFT(Tabelas!$AI370,1)="A","DA",
LEFT(Tabelas!$AI370,1)="G","DG")</f>
        <v>DN</v>
      </c>
      <c r="AW370" s="34"/>
      <c r="AX370" s="34"/>
      <c r="AY370" s="34"/>
      <c r="AZ370" s="34"/>
      <c r="BA370" s="34"/>
      <c r="BB370" s="34"/>
      <c r="BC370" s="34"/>
      <c r="BD370" s="44">
        <v>130148</v>
      </c>
      <c r="BE370" s="34" t="s">
        <v>4118</v>
      </c>
      <c r="BF370" s="43" t="s">
        <v>318</v>
      </c>
      <c r="BG370" s="34" t="s">
        <v>343</v>
      </c>
      <c r="BH370" s="34" t="s">
        <v>280</v>
      </c>
      <c r="BI370" s="34" t="s">
        <v>7118</v>
      </c>
      <c r="BJ370" s="44" t="s">
        <v>320</v>
      </c>
      <c r="BK370" s="44" t="s">
        <v>6991</v>
      </c>
      <c r="BL370" s="34"/>
      <c r="BM370" s="34"/>
      <c r="BN370" s="34"/>
      <c r="BO370" s="20"/>
      <c r="BP370" s="20"/>
      <c r="BQ370" s="20"/>
      <c r="BR370" s="20"/>
      <c r="BS370" s="27"/>
      <c r="BT370" s="20"/>
      <c r="BU370" s="20"/>
      <c r="BV370" s="20"/>
      <c r="BW370" s="20"/>
      <c r="BX370" s="20"/>
      <c r="BY370" s="20"/>
      <c r="BZ370" s="20"/>
      <c r="CA370" s="20"/>
      <c r="CB370" s="20"/>
      <c r="CC370" s="27"/>
      <c r="CD370" s="20"/>
      <c r="CE370" s="20"/>
      <c r="CF370" s="28"/>
      <c r="CG370" s="28"/>
      <c r="CH370" s="28"/>
      <c r="CI370" s="28"/>
      <c r="CJ370" s="28"/>
      <c r="CK370" s="28"/>
      <c r="CL370" s="28"/>
      <c r="CM370" s="28"/>
      <c r="CN370" s="28"/>
      <c r="CO370" s="28"/>
      <c r="CP370" s="28"/>
      <c r="CQ370" s="28"/>
      <c r="CR370" s="28"/>
      <c r="CS370" s="28"/>
      <c r="CT370" s="28"/>
      <c r="CU370" s="28"/>
      <c r="CV370" s="28"/>
      <c r="CW370" s="28"/>
      <c r="CX370" s="20"/>
      <c r="CY370" s="519" t="s">
        <v>7119</v>
      </c>
      <c r="CZ370" s="520" t="s">
        <v>7120</v>
      </c>
      <c r="DA370" s="595" t="str">
        <f t="shared" si="18"/>
        <v>30920 - FABRICAÇÃO DE BICICLETAS E DE VEÍCULOS PARA INVÁLIDOS</v>
      </c>
      <c r="EN370" s="571">
        <v>11584</v>
      </c>
      <c r="EO370" s="560" t="s">
        <v>7121</v>
      </c>
      <c r="EP370" s="560" t="s">
        <v>350</v>
      </c>
      <c r="EQ370" s="580">
        <v>268</v>
      </c>
      <c r="ER370" s="560" t="s">
        <v>4659</v>
      </c>
      <c r="ES370" s="567" t="s">
        <v>7122</v>
      </c>
    </row>
    <row r="371" spans="11:149">
      <c r="K371" s="236" t="s">
        <v>7123</v>
      </c>
      <c r="P371" s="488">
        <f t="shared" si="19"/>
        <v>46678</v>
      </c>
      <c r="Q371" s="481">
        <f t="shared" si="17"/>
        <v>42</v>
      </c>
      <c r="R371" s="489">
        <v>44149</v>
      </c>
      <c r="S371" s="501"/>
      <c r="T371" s="497"/>
      <c r="U371" s="498"/>
      <c r="V371" s="43">
        <v>106</v>
      </c>
      <c r="W371" s="34" t="s">
        <v>1774</v>
      </c>
      <c r="X371" s="44">
        <v>130138</v>
      </c>
      <c r="Y371" s="34" t="s">
        <v>3629</v>
      </c>
      <c r="Z371" s="43" t="s">
        <v>318</v>
      </c>
      <c r="AA371" s="34" t="s">
        <v>343</v>
      </c>
      <c r="AB371" s="34" t="s">
        <v>280</v>
      </c>
      <c r="AC371" s="34" t="s">
        <v>3629</v>
      </c>
      <c r="AD371" s="44" t="s">
        <v>320</v>
      </c>
      <c r="AE371" s="44" t="s">
        <v>6991</v>
      </c>
      <c r="AF371" s="43">
        <v>106</v>
      </c>
      <c r="AG371" s="34" t="s">
        <v>1774</v>
      </c>
      <c r="AH371" s="34" t="s">
        <v>1773</v>
      </c>
      <c r="AI371" s="43" t="s">
        <v>1775</v>
      </c>
      <c r="AJ371" s="44" t="s">
        <v>1776</v>
      </c>
      <c r="AK371" s="261">
        <v>4600084</v>
      </c>
      <c r="AL371" s="44" t="s">
        <v>343</v>
      </c>
      <c r="AM371" s="44" t="s">
        <v>1780</v>
      </c>
      <c r="AN371" s="262">
        <v>255131430</v>
      </c>
      <c r="AO371" s="34"/>
      <c r="AP371" s="34"/>
      <c r="AQ371" s="34"/>
      <c r="AR371" s="34"/>
      <c r="AS371" s="34"/>
      <c r="AT371" s="44" t="s">
        <v>326</v>
      </c>
      <c r="AU371" s="44"/>
      <c r="AV371" s="477" t="str">
        <f t="array" ref="AV371">_xlfn.IFS(
LEFT(Tabelas!$AI371,1)="N","DN",
LEFT(Tabelas!$AI371,1)="C","DC",
LEFT(Tabelas!$AI371,1)="L","DL",
LEFT(Tabelas!$AI371,1)="A","DA",
LEFT(Tabelas!$AI371,1)="G","DG")</f>
        <v>DN</v>
      </c>
      <c r="AW371" s="34"/>
      <c r="AX371" s="34"/>
      <c r="AY371" s="34"/>
      <c r="AZ371" s="34"/>
      <c r="BA371" s="34"/>
      <c r="BB371" s="34"/>
      <c r="BC371" s="34"/>
      <c r="BD371" s="44">
        <v>130138</v>
      </c>
      <c r="BE371" s="34" t="s">
        <v>3629</v>
      </c>
      <c r="BF371" s="43" t="s">
        <v>318</v>
      </c>
      <c r="BG371" s="34" t="s">
        <v>343</v>
      </c>
      <c r="BH371" s="34" t="s">
        <v>280</v>
      </c>
      <c r="BI371" s="34" t="s">
        <v>3629</v>
      </c>
      <c r="BJ371" s="44" t="s">
        <v>320</v>
      </c>
      <c r="BK371" s="44" t="s">
        <v>6991</v>
      </c>
      <c r="BL371" s="34"/>
      <c r="BM371" s="34"/>
      <c r="BN371" s="34"/>
      <c r="BO371" s="20"/>
      <c r="BP371" s="20"/>
      <c r="BQ371" s="20"/>
      <c r="BR371" s="20"/>
      <c r="BS371" s="27"/>
      <c r="BT371" s="20"/>
      <c r="BU371" s="20"/>
      <c r="BV371" s="20"/>
      <c r="BW371" s="20"/>
      <c r="BX371" s="20"/>
      <c r="BY371" s="20"/>
      <c r="BZ371" s="20"/>
      <c r="CA371" s="20"/>
      <c r="CB371" s="20"/>
      <c r="CC371" s="27"/>
      <c r="CD371" s="20"/>
      <c r="CE371" s="20"/>
      <c r="CF371" s="28"/>
      <c r="CG371" s="28"/>
      <c r="CH371" s="28"/>
      <c r="CI371" s="28"/>
      <c r="CJ371" s="28"/>
      <c r="CK371" s="28"/>
      <c r="CL371" s="28"/>
      <c r="CM371" s="28"/>
      <c r="CN371" s="28"/>
      <c r="CO371" s="28"/>
      <c r="CP371" s="28"/>
      <c r="CQ371" s="28"/>
      <c r="CR371" s="28"/>
      <c r="CS371" s="28"/>
      <c r="CT371" s="28"/>
      <c r="CU371" s="28"/>
      <c r="CV371" s="28"/>
      <c r="CW371" s="28"/>
      <c r="CX371" s="20"/>
      <c r="CY371" s="519" t="s">
        <v>7124</v>
      </c>
      <c r="CZ371" s="520" t="s">
        <v>7125</v>
      </c>
      <c r="DA371" s="595" t="str">
        <f t="shared" si="18"/>
        <v>30990 - FABRICAÇÃO DE OUTRO EQUIPAMENTO DE TRANSPORTE, N.E.</v>
      </c>
      <c r="EN371" s="572">
        <v>11649</v>
      </c>
      <c r="EO371" s="561" t="s">
        <v>7126</v>
      </c>
      <c r="EP371" s="561" t="s">
        <v>320</v>
      </c>
      <c r="EQ371" s="576">
        <v>102</v>
      </c>
      <c r="ER371" s="561" t="s">
        <v>628</v>
      </c>
      <c r="ES371" s="568" t="s">
        <v>7127</v>
      </c>
    </row>
    <row r="372" spans="11:149">
      <c r="K372" s="236" t="s">
        <v>7128</v>
      </c>
      <c r="P372" s="488">
        <f t="shared" si="19"/>
        <v>46685</v>
      </c>
      <c r="Q372" s="481">
        <f t="shared" si="17"/>
        <v>43</v>
      </c>
      <c r="R372" s="489">
        <v>44150</v>
      </c>
      <c r="S372" s="501"/>
      <c r="T372" s="497"/>
      <c r="U372" s="498"/>
      <c r="V372" s="43">
        <v>106</v>
      </c>
      <c r="W372" s="34" t="s">
        <v>1774</v>
      </c>
      <c r="X372" s="44">
        <v>130139</v>
      </c>
      <c r="Y372" s="34" t="s">
        <v>3693</v>
      </c>
      <c r="Z372" s="43" t="s">
        <v>1223</v>
      </c>
      <c r="AA372" s="34" t="s">
        <v>343</v>
      </c>
      <c r="AB372" s="34" t="s">
        <v>280</v>
      </c>
      <c r="AC372" s="34" t="s">
        <v>3693</v>
      </c>
      <c r="AD372" s="44" t="s">
        <v>320</v>
      </c>
      <c r="AE372" s="44" t="s">
        <v>6991</v>
      </c>
      <c r="AF372" s="43">
        <v>106</v>
      </c>
      <c r="AG372" s="34" t="s">
        <v>1774</v>
      </c>
      <c r="AH372" s="34" t="s">
        <v>1773</v>
      </c>
      <c r="AI372" s="43" t="s">
        <v>1775</v>
      </c>
      <c r="AJ372" s="44" t="s">
        <v>1776</v>
      </c>
      <c r="AK372" s="261">
        <v>4600084</v>
      </c>
      <c r="AL372" s="44" t="s">
        <v>343</v>
      </c>
      <c r="AM372" s="44" t="s">
        <v>1780</v>
      </c>
      <c r="AN372" s="262">
        <v>255131430</v>
      </c>
      <c r="AO372" s="34"/>
      <c r="AP372" s="34"/>
      <c r="AQ372" s="34"/>
      <c r="AR372" s="34"/>
      <c r="AS372" s="34"/>
      <c r="AT372" s="44" t="s">
        <v>326</v>
      </c>
      <c r="AU372" s="44"/>
      <c r="AV372" s="477" t="str">
        <f t="array" ref="AV372">_xlfn.IFS(
LEFT(Tabelas!$AI372,1)="N","DN",
LEFT(Tabelas!$AI372,1)="C","DC",
LEFT(Tabelas!$AI372,1)="L","DL",
LEFT(Tabelas!$AI372,1)="A","DA",
LEFT(Tabelas!$AI372,1)="G","DG")</f>
        <v>DN</v>
      </c>
      <c r="AW372" s="34"/>
      <c r="AX372" s="34"/>
      <c r="AY372" s="34"/>
      <c r="AZ372" s="34"/>
      <c r="BA372" s="34"/>
      <c r="BB372" s="34"/>
      <c r="BC372" s="34"/>
      <c r="BD372" s="44">
        <v>130139</v>
      </c>
      <c r="BE372" s="34" t="s">
        <v>3693</v>
      </c>
      <c r="BF372" s="43" t="s">
        <v>1223</v>
      </c>
      <c r="BG372" s="34" t="s">
        <v>343</v>
      </c>
      <c r="BH372" s="34" t="s">
        <v>280</v>
      </c>
      <c r="BI372" s="34" t="s">
        <v>3693</v>
      </c>
      <c r="BJ372" s="44" t="s">
        <v>320</v>
      </c>
      <c r="BK372" s="44" t="s">
        <v>6991</v>
      </c>
      <c r="BL372" s="34"/>
      <c r="BM372" s="34"/>
      <c r="BN372" s="34"/>
      <c r="BO372" s="20"/>
      <c r="BP372" s="20"/>
      <c r="BQ372" s="20"/>
      <c r="BR372" s="20"/>
      <c r="BS372" s="27"/>
      <c r="BT372" s="20"/>
      <c r="BU372" s="20"/>
      <c r="BV372" s="20"/>
      <c r="BW372" s="20"/>
      <c r="BX372" s="20"/>
      <c r="BY372" s="20"/>
      <c r="BZ372" s="20"/>
      <c r="CA372" s="20"/>
      <c r="CB372" s="20"/>
      <c r="CC372" s="27"/>
      <c r="CD372" s="20"/>
      <c r="CE372" s="20"/>
      <c r="CF372" s="28"/>
      <c r="CG372" s="28"/>
      <c r="CH372" s="28"/>
      <c r="CI372" s="28"/>
      <c r="CJ372" s="28"/>
      <c r="CK372" s="28"/>
      <c r="CL372" s="28"/>
      <c r="CM372" s="28"/>
      <c r="CN372" s="28"/>
      <c r="CO372" s="28"/>
      <c r="CP372" s="28"/>
      <c r="CQ372" s="28"/>
      <c r="CR372" s="28"/>
      <c r="CS372" s="28"/>
      <c r="CT372" s="28"/>
      <c r="CU372" s="28"/>
      <c r="CV372" s="28"/>
      <c r="CW372" s="28"/>
      <c r="CX372" s="20"/>
      <c r="CY372" s="519" t="s">
        <v>7129</v>
      </c>
      <c r="CZ372" s="520" t="s">
        <v>7130</v>
      </c>
      <c r="DA372" s="595" t="str">
        <f t="shared" si="18"/>
        <v>31001 - FABRICAÇÃO DE MOBILIÁRIO PARA ESCRITÓRIO E COMÉRCIO</v>
      </c>
      <c r="EN372" s="571">
        <v>11711</v>
      </c>
      <c r="EO372" s="560" t="s">
        <v>7131</v>
      </c>
      <c r="EP372" s="560" t="s">
        <v>350</v>
      </c>
      <c r="EQ372" s="580">
        <v>272</v>
      </c>
      <c r="ER372" s="560" t="s">
        <v>4711</v>
      </c>
      <c r="ES372" s="567" t="s">
        <v>7132</v>
      </c>
    </row>
    <row r="373" spans="11:149">
      <c r="K373" s="236" t="s">
        <v>7133</v>
      </c>
      <c r="P373" s="488">
        <f t="shared" si="19"/>
        <v>46692</v>
      </c>
      <c r="Q373" s="481">
        <f t="shared" si="17"/>
        <v>44</v>
      </c>
      <c r="R373" s="489">
        <v>44151</v>
      </c>
      <c r="S373" s="501"/>
      <c r="T373" s="497"/>
      <c r="U373" s="498"/>
      <c r="V373" s="43">
        <v>106</v>
      </c>
      <c r="W373" s="34" t="s">
        <v>1774</v>
      </c>
      <c r="X373" s="44">
        <v>130200</v>
      </c>
      <c r="Y373" s="34" t="s">
        <v>826</v>
      </c>
      <c r="Z373" s="43" t="s">
        <v>1223</v>
      </c>
      <c r="AA373" s="34" t="s">
        <v>528</v>
      </c>
      <c r="AB373" s="34" t="s">
        <v>280</v>
      </c>
      <c r="AC373" s="34" t="s">
        <v>7134</v>
      </c>
      <c r="AD373" s="44" t="s">
        <v>320</v>
      </c>
      <c r="AE373" s="44" t="s">
        <v>6991</v>
      </c>
      <c r="AF373" s="43">
        <v>106</v>
      </c>
      <c r="AG373" s="34" t="s">
        <v>1774</v>
      </c>
      <c r="AH373" s="34" t="s">
        <v>1773</v>
      </c>
      <c r="AI373" s="43" t="s">
        <v>1775</v>
      </c>
      <c r="AJ373" s="44" t="s">
        <v>1776</v>
      </c>
      <c r="AK373" s="261">
        <v>4600084</v>
      </c>
      <c r="AL373" s="44" t="s">
        <v>343</v>
      </c>
      <c r="AM373" s="44" t="s">
        <v>1780</v>
      </c>
      <c r="AN373" s="262">
        <v>255131430</v>
      </c>
      <c r="AO373" s="34"/>
      <c r="AP373" s="34"/>
      <c r="AQ373" s="34"/>
      <c r="AR373" s="34"/>
      <c r="AS373" s="34"/>
      <c r="AT373" s="44" t="s">
        <v>326</v>
      </c>
      <c r="AU373" s="44"/>
      <c r="AV373" s="477" t="str">
        <f t="array" ref="AV373">_xlfn.IFS(
LEFT(Tabelas!$AI373,1)="N","DN",
LEFT(Tabelas!$AI373,1)="C","DC",
LEFT(Tabelas!$AI373,1)="L","DL",
LEFT(Tabelas!$AI373,1)="A","DA",
LEFT(Tabelas!$AI373,1)="G","DG")</f>
        <v>DN</v>
      </c>
      <c r="AW373" s="34"/>
      <c r="AX373" s="34"/>
      <c r="AY373" s="34"/>
      <c r="AZ373" s="34"/>
      <c r="BA373" s="34"/>
      <c r="BB373" s="34"/>
      <c r="BC373" s="34"/>
      <c r="BD373" s="44">
        <v>130200</v>
      </c>
      <c r="BE373" s="34" t="s">
        <v>826</v>
      </c>
      <c r="BF373" s="43" t="s">
        <v>1223</v>
      </c>
      <c r="BG373" s="34" t="s">
        <v>528</v>
      </c>
      <c r="BH373" s="34" t="s">
        <v>280</v>
      </c>
      <c r="BI373" s="34" t="s">
        <v>7134</v>
      </c>
      <c r="BJ373" s="44" t="s">
        <v>320</v>
      </c>
      <c r="BK373" s="44" t="s">
        <v>6991</v>
      </c>
      <c r="BL373" s="34"/>
      <c r="BM373" s="34"/>
      <c r="BN373" s="34"/>
      <c r="BO373" s="20"/>
      <c r="BP373" s="20"/>
      <c r="BQ373" s="20"/>
      <c r="BR373" s="20"/>
      <c r="BS373" s="27"/>
      <c r="BT373" s="20"/>
      <c r="BU373" s="20"/>
      <c r="BV373" s="20"/>
      <c r="BW373" s="20"/>
      <c r="BX373" s="20"/>
      <c r="BY373" s="20"/>
      <c r="BZ373" s="20"/>
      <c r="CA373" s="20"/>
      <c r="CB373" s="20"/>
      <c r="CC373" s="27"/>
      <c r="CD373" s="20"/>
      <c r="CE373" s="20"/>
      <c r="CF373" s="28"/>
      <c r="CG373" s="28"/>
      <c r="CH373" s="28"/>
      <c r="CI373" s="28"/>
      <c r="CJ373" s="28"/>
      <c r="CK373" s="28"/>
      <c r="CL373" s="28"/>
      <c r="CM373" s="28"/>
      <c r="CN373" s="28"/>
      <c r="CO373" s="28"/>
      <c r="CP373" s="28"/>
      <c r="CQ373" s="28"/>
      <c r="CR373" s="28"/>
      <c r="CS373" s="28"/>
      <c r="CT373" s="28"/>
      <c r="CU373" s="28"/>
      <c r="CV373" s="28"/>
      <c r="CW373" s="28"/>
      <c r="CX373" s="20"/>
      <c r="CY373" s="519" t="s">
        <v>7135</v>
      </c>
      <c r="CZ373" s="520" t="s">
        <v>7136</v>
      </c>
      <c r="DA373" s="595" t="str">
        <f t="shared" si="18"/>
        <v>31002 - FABRICAÇÃO DE MOBILIÁRIO DE COZINHA</v>
      </c>
      <c r="EN373" s="571">
        <v>11851</v>
      </c>
      <c r="EO373" s="560" t="s">
        <v>7137</v>
      </c>
      <c r="EP373" s="560" t="s">
        <v>350</v>
      </c>
      <c r="EQ373" s="580">
        <v>229</v>
      </c>
      <c r="ER373" s="560" t="s">
        <v>4622</v>
      </c>
      <c r="ES373" s="567" t="s">
        <v>7138</v>
      </c>
    </row>
    <row r="374" spans="11:149">
      <c r="K374" s="236" t="s">
        <v>7139</v>
      </c>
      <c r="P374" s="488">
        <f t="shared" si="19"/>
        <v>46699</v>
      </c>
      <c r="Q374" s="481">
        <f t="shared" ref="Q374:Q437" si="20">WEEKNUM(P374,21)</f>
        <v>45</v>
      </c>
      <c r="R374" s="489">
        <v>44152</v>
      </c>
      <c r="S374" s="501"/>
      <c r="T374" s="497"/>
      <c r="U374" s="498"/>
      <c r="V374" s="43">
        <v>106</v>
      </c>
      <c r="W374" s="34" t="s">
        <v>1774</v>
      </c>
      <c r="X374" s="44">
        <v>130204</v>
      </c>
      <c r="Y374" s="34" t="s">
        <v>1127</v>
      </c>
      <c r="Z374" s="43" t="s">
        <v>1223</v>
      </c>
      <c r="AA374" s="34" t="s">
        <v>528</v>
      </c>
      <c r="AB374" s="34" t="s">
        <v>280</v>
      </c>
      <c r="AC374" s="34" t="s">
        <v>1127</v>
      </c>
      <c r="AD374" s="44" t="s">
        <v>320</v>
      </c>
      <c r="AE374" s="44" t="s">
        <v>6991</v>
      </c>
      <c r="AF374" s="43">
        <v>106</v>
      </c>
      <c r="AG374" s="34" t="s">
        <v>1774</v>
      </c>
      <c r="AH374" s="34" t="s">
        <v>1773</v>
      </c>
      <c r="AI374" s="43" t="s">
        <v>1775</v>
      </c>
      <c r="AJ374" s="44" t="s">
        <v>1776</v>
      </c>
      <c r="AK374" s="261">
        <v>4600084</v>
      </c>
      <c r="AL374" s="44" t="s">
        <v>343</v>
      </c>
      <c r="AM374" s="44" t="s">
        <v>1780</v>
      </c>
      <c r="AN374" s="262">
        <v>255131430</v>
      </c>
      <c r="AO374" s="34"/>
      <c r="AP374" s="34"/>
      <c r="AQ374" s="34"/>
      <c r="AR374" s="34"/>
      <c r="AS374" s="34"/>
      <c r="AT374" s="44" t="s">
        <v>326</v>
      </c>
      <c r="AU374" s="44"/>
      <c r="AV374" s="477" t="str">
        <f t="array" ref="AV374">_xlfn.IFS(
LEFT(Tabelas!$AI374,1)="N","DN",
LEFT(Tabelas!$AI374,1)="C","DC",
LEFT(Tabelas!$AI374,1)="L","DL",
LEFT(Tabelas!$AI374,1)="A","DA",
LEFT(Tabelas!$AI374,1)="G","DG")</f>
        <v>DN</v>
      </c>
      <c r="AW374" s="34"/>
      <c r="AX374" s="34"/>
      <c r="AY374" s="34"/>
      <c r="AZ374" s="34"/>
      <c r="BA374" s="34"/>
      <c r="BB374" s="34"/>
      <c r="BC374" s="34"/>
      <c r="BD374" s="44">
        <v>130204</v>
      </c>
      <c r="BE374" s="34" t="s">
        <v>1127</v>
      </c>
      <c r="BF374" s="43" t="s">
        <v>1223</v>
      </c>
      <c r="BG374" s="34" t="s">
        <v>528</v>
      </c>
      <c r="BH374" s="34" t="s">
        <v>280</v>
      </c>
      <c r="BI374" s="34" t="s">
        <v>1127</v>
      </c>
      <c r="BJ374" s="44" t="s">
        <v>320</v>
      </c>
      <c r="BK374" s="44" t="s">
        <v>6991</v>
      </c>
      <c r="BL374" s="34"/>
      <c r="BM374" s="34"/>
      <c r="BN374" s="34"/>
      <c r="BO374" s="20"/>
      <c r="BP374" s="20"/>
      <c r="BQ374" s="20"/>
      <c r="BR374" s="20"/>
      <c r="BS374" s="27"/>
      <c r="BT374" s="20"/>
      <c r="BU374" s="20"/>
      <c r="BV374" s="20"/>
      <c r="BW374" s="20"/>
      <c r="BX374" s="20"/>
      <c r="BY374" s="20"/>
      <c r="BZ374" s="20"/>
      <c r="CA374" s="20"/>
      <c r="CB374" s="20"/>
      <c r="CC374" s="27"/>
      <c r="CD374" s="20"/>
      <c r="CE374" s="20"/>
      <c r="CF374" s="28"/>
      <c r="CG374" s="28"/>
      <c r="CH374" s="28"/>
      <c r="CI374" s="28"/>
      <c r="CJ374" s="28"/>
      <c r="CK374" s="28"/>
      <c r="CL374" s="28"/>
      <c r="CM374" s="28"/>
      <c r="CN374" s="28"/>
      <c r="CO374" s="28"/>
      <c r="CP374" s="28"/>
      <c r="CQ374" s="28"/>
      <c r="CR374" s="28"/>
      <c r="CS374" s="28"/>
      <c r="CT374" s="28"/>
      <c r="CU374" s="28"/>
      <c r="CV374" s="28"/>
      <c r="CW374" s="28"/>
      <c r="CX374" s="20"/>
      <c r="CY374" s="519" t="s">
        <v>7140</v>
      </c>
      <c r="CZ374" s="520" t="s">
        <v>7141</v>
      </c>
      <c r="DA374" s="595" t="str">
        <f t="shared" si="18"/>
        <v>31003 - FABRICAÇÃO DE COLCHOARIA</v>
      </c>
      <c r="EN374" s="572">
        <v>11886</v>
      </c>
      <c r="EO374" s="561" t="s">
        <v>7142</v>
      </c>
      <c r="EP374" s="561" t="s">
        <v>320</v>
      </c>
      <c r="EQ374" s="576">
        <v>165</v>
      </c>
      <c r="ER374" s="561" t="s">
        <v>3946</v>
      </c>
      <c r="ES374" s="568" t="s">
        <v>7143</v>
      </c>
    </row>
    <row r="375" spans="11:149">
      <c r="K375" s="236" t="s">
        <v>7144</v>
      </c>
      <c r="P375" s="488">
        <f t="shared" si="19"/>
        <v>46706</v>
      </c>
      <c r="Q375" s="481">
        <f t="shared" si="20"/>
        <v>46</v>
      </c>
      <c r="R375" s="489">
        <v>44153</v>
      </c>
      <c r="S375" s="501"/>
      <c r="T375" s="497"/>
      <c r="U375" s="498"/>
      <c r="V375" s="43">
        <v>106</v>
      </c>
      <c r="W375" s="34" t="s">
        <v>1774</v>
      </c>
      <c r="X375" s="44">
        <v>130205</v>
      </c>
      <c r="Y375" s="34" t="s">
        <v>1397</v>
      </c>
      <c r="Z375" s="43" t="s">
        <v>1223</v>
      </c>
      <c r="AA375" s="34" t="s">
        <v>528</v>
      </c>
      <c r="AB375" s="34" t="s">
        <v>280</v>
      </c>
      <c r="AC375" s="34" t="s">
        <v>1397</v>
      </c>
      <c r="AD375" s="44" t="s">
        <v>320</v>
      </c>
      <c r="AE375" s="44" t="s">
        <v>6991</v>
      </c>
      <c r="AF375" s="43">
        <v>106</v>
      </c>
      <c r="AG375" s="34" t="s">
        <v>1774</v>
      </c>
      <c r="AH375" s="34" t="s">
        <v>1773</v>
      </c>
      <c r="AI375" s="43" t="s">
        <v>1775</v>
      </c>
      <c r="AJ375" s="44" t="s">
        <v>1776</v>
      </c>
      <c r="AK375" s="261">
        <v>4600084</v>
      </c>
      <c r="AL375" s="44" t="s">
        <v>343</v>
      </c>
      <c r="AM375" s="44" t="s">
        <v>1780</v>
      </c>
      <c r="AN375" s="262">
        <v>255131430</v>
      </c>
      <c r="AO375" s="34"/>
      <c r="AP375" s="34"/>
      <c r="AQ375" s="34"/>
      <c r="AR375" s="34"/>
      <c r="AS375" s="34"/>
      <c r="AT375" s="44" t="s">
        <v>326</v>
      </c>
      <c r="AU375" s="44"/>
      <c r="AV375" s="477" t="str">
        <f t="array" ref="AV375">_xlfn.IFS(
LEFT(Tabelas!$AI375,1)="N","DN",
LEFT(Tabelas!$AI375,1)="C","DC",
LEFT(Tabelas!$AI375,1)="L","DL",
LEFT(Tabelas!$AI375,1)="A","DA",
LEFT(Tabelas!$AI375,1)="G","DG")</f>
        <v>DN</v>
      </c>
      <c r="AW375" s="34"/>
      <c r="AX375" s="34"/>
      <c r="AY375" s="34"/>
      <c r="AZ375" s="34"/>
      <c r="BA375" s="34"/>
      <c r="BB375" s="34"/>
      <c r="BC375" s="34"/>
      <c r="BD375" s="44">
        <v>130205</v>
      </c>
      <c r="BE375" s="34" t="s">
        <v>1397</v>
      </c>
      <c r="BF375" s="43" t="s">
        <v>1223</v>
      </c>
      <c r="BG375" s="34" t="s">
        <v>528</v>
      </c>
      <c r="BH375" s="34" t="s">
        <v>280</v>
      </c>
      <c r="BI375" s="34" t="s">
        <v>1397</v>
      </c>
      <c r="BJ375" s="44" t="s">
        <v>320</v>
      </c>
      <c r="BK375" s="44" t="s">
        <v>6991</v>
      </c>
      <c r="BL375" s="34"/>
      <c r="BM375" s="34"/>
      <c r="BN375" s="34"/>
      <c r="BO375" s="20"/>
      <c r="BP375" s="20"/>
      <c r="BQ375" s="20"/>
      <c r="BR375" s="20"/>
      <c r="BS375" s="27"/>
      <c r="BT375" s="20"/>
      <c r="BU375" s="20"/>
      <c r="BV375" s="20"/>
      <c r="BW375" s="20"/>
      <c r="BX375" s="20"/>
      <c r="BY375" s="20"/>
      <c r="BZ375" s="20"/>
      <c r="CA375" s="20"/>
      <c r="CB375" s="20"/>
      <c r="CC375" s="27"/>
      <c r="CD375" s="20"/>
      <c r="CE375" s="20"/>
      <c r="CF375" s="28"/>
      <c r="CG375" s="28"/>
      <c r="CH375" s="28"/>
      <c r="CI375" s="28"/>
      <c r="CJ375" s="28"/>
      <c r="CK375" s="28"/>
      <c r="CL375" s="28"/>
      <c r="CM375" s="28"/>
      <c r="CN375" s="28"/>
      <c r="CO375" s="28"/>
      <c r="CP375" s="28"/>
      <c r="CQ375" s="28"/>
      <c r="CR375" s="28"/>
      <c r="CS375" s="28"/>
      <c r="CT375" s="28"/>
      <c r="CU375" s="28"/>
      <c r="CV375" s="28"/>
      <c r="CW375" s="28"/>
      <c r="CX375" s="20"/>
      <c r="CY375" s="519" t="s">
        <v>7145</v>
      </c>
      <c r="CZ375" s="520" t="s">
        <v>7146</v>
      </c>
      <c r="DA375" s="595" t="str">
        <f t="shared" si="18"/>
        <v>31004 - FABRICAÇÃO DE MOBILIÁRIO DE MADEIRA PARA OUTROS FINS</v>
      </c>
      <c r="EN375" s="571">
        <v>11940</v>
      </c>
      <c r="EO375" s="560" t="s">
        <v>7147</v>
      </c>
      <c r="EP375" s="560" t="s">
        <v>289</v>
      </c>
      <c r="EQ375" s="580">
        <v>379</v>
      </c>
      <c r="ER375" s="560" t="s">
        <v>2245</v>
      </c>
      <c r="ES375" s="567" t="s">
        <v>7148</v>
      </c>
    </row>
    <row r="376" spans="11:149">
      <c r="K376" s="236" t="s">
        <v>7149</v>
      </c>
      <c r="P376" s="488">
        <f t="shared" si="19"/>
        <v>46713</v>
      </c>
      <c r="Q376" s="481">
        <f t="shared" si="20"/>
        <v>47</v>
      </c>
      <c r="R376" s="489">
        <v>44154</v>
      </c>
      <c r="S376" s="501"/>
      <c r="T376" s="497"/>
      <c r="U376" s="498"/>
      <c r="V376" s="43">
        <v>106</v>
      </c>
      <c r="W376" s="34" t="s">
        <v>1774</v>
      </c>
      <c r="X376" s="44">
        <v>130206</v>
      </c>
      <c r="Y376" s="34" t="s">
        <v>1678</v>
      </c>
      <c r="Z376" s="43" t="s">
        <v>1223</v>
      </c>
      <c r="AA376" s="34" t="s">
        <v>528</v>
      </c>
      <c r="AB376" s="34" t="s">
        <v>280</v>
      </c>
      <c r="AC376" s="34" t="s">
        <v>1678</v>
      </c>
      <c r="AD376" s="44" t="s">
        <v>320</v>
      </c>
      <c r="AE376" s="44" t="s">
        <v>6991</v>
      </c>
      <c r="AF376" s="43">
        <v>106</v>
      </c>
      <c r="AG376" s="34" t="s">
        <v>1774</v>
      </c>
      <c r="AH376" s="34" t="s">
        <v>1773</v>
      </c>
      <c r="AI376" s="43" t="s">
        <v>1775</v>
      </c>
      <c r="AJ376" s="44" t="s">
        <v>1776</v>
      </c>
      <c r="AK376" s="261">
        <v>4600084</v>
      </c>
      <c r="AL376" s="44" t="s">
        <v>343</v>
      </c>
      <c r="AM376" s="44" t="s">
        <v>1780</v>
      </c>
      <c r="AN376" s="262">
        <v>255131430</v>
      </c>
      <c r="AO376" s="34"/>
      <c r="AP376" s="34"/>
      <c r="AQ376" s="34"/>
      <c r="AR376" s="34"/>
      <c r="AS376" s="34"/>
      <c r="AT376" s="44" t="s">
        <v>326</v>
      </c>
      <c r="AU376" s="44"/>
      <c r="AV376" s="477" t="str">
        <f t="array" ref="AV376">_xlfn.IFS(
LEFT(Tabelas!$AI376,1)="N","DN",
LEFT(Tabelas!$AI376,1)="C","DC",
LEFT(Tabelas!$AI376,1)="L","DL",
LEFT(Tabelas!$AI376,1)="A","DA",
LEFT(Tabelas!$AI376,1)="G","DG")</f>
        <v>DN</v>
      </c>
      <c r="AW376" s="34"/>
      <c r="AX376" s="34"/>
      <c r="AY376" s="34"/>
      <c r="AZ376" s="34"/>
      <c r="BA376" s="34"/>
      <c r="BB376" s="34"/>
      <c r="BC376" s="34"/>
      <c r="BD376" s="44">
        <v>130206</v>
      </c>
      <c r="BE376" s="34" t="s">
        <v>1678</v>
      </c>
      <c r="BF376" s="43" t="s">
        <v>1223</v>
      </c>
      <c r="BG376" s="34" t="s">
        <v>528</v>
      </c>
      <c r="BH376" s="34" t="s">
        <v>280</v>
      </c>
      <c r="BI376" s="34" t="s">
        <v>1678</v>
      </c>
      <c r="BJ376" s="44" t="s">
        <v>320</v>
      </c>
      <c r="BK376" s="44" t="s">
        <v>6991</v>
      </c>
      <c r="BL376" s="34"/>
      <c r="BM376" s="34"/>
      <c r="BN376" s="34"/>
      <c r="BO376" s="20"/>
      <c r="BP376" s="20"/>
      <c r="BQ376" s="20"/>
      <c r="BR376" s="20"/>
      <c r="BS376" s="27"/>
      <c r="BT376" s="20"/>
      <c r="BU376" s="20"/>
      <c r="BV376" s="20"/>
      <c r="BW376" s="20"/>
      <c r="BX376" s="20"/>
      <c r="BY376" s="20"/>
      <c r="BZ376" s="20"/>
      <c r="CA376" s="20"/>
      <c r="CB376" s="20"/>
      <c r="CC376" s="27"/>
      <c r="CD376" s="20"/>
      <c r="CE376" s="20"/>
      <c r="CF376" s="28"/>
      <c r="CG376" s="28"/>
      <c r="CH376" s="28"/>
      <c r="CI376" s="28"/>
      <c r="CJ376" s="28"/>
      <c r="CK376" s="28"/>
      <c r="CL376" s="28"/>
      <c r="CM376" s="28"/>
      <c r="CN376" s="28"/>
      <c r="CO376" s="28"/>
      <c r="CP376" s="28"/>
      <c r="CQ376" s="28"/>
      <c r="CR376" s="28"/>
      <c r="CS376" s="28"/>
      <c r="CT376" s="28"/>
      <c r="CU376" s="28"/>
      <c r="CV376" s="28"/>
      <c r="CW376" s="28"/>
      <c r="CX376" s="20"/>
      <c r="CY376" s="519" t="s">
        <v>7150</v>
      </c>
      <c r="CZ376" s="520" t="s">
        <v>7151</v>
      </c>
      <c r="DA376" s="595" t="str">
        <f t="shared" si="18"/>
        <v>31005 - FABRICAÇÃO DE MOBILIÁRIO METÁLICO PARA OUTROS FINS</v>
      </c>
      <c r="EN376" s="572">
        <v>11975</v>
      </c>
      <c r="EO376" s="561" t="s">
        <v>7152</v>
      </c>
      <c r="EP376" s="561" t="s">
        <v>289</v>
      </c>
      <c r="EQ376" s="576">
        <v>382</v>
      </c>
      <c r="ER376" s="561" t="s">
        <v>5135</v>
      </c>
      <c r="ES376" s="568" t="s">
        <v>7153</v>
      </c>
    </row>
    <row r="377" spans="11:149">
      <c r="K377" s="236" t="s">
        <v>7154</v>
      </c>
      <c r="P377" s="488">
        <f t="shared" si="19"/>
        <v>46720</v>
      </c>
      <c r="Q377" s="481">
        <f t="shared" si="20"/>
        <v>48</v>
      </c>
      <c r="R377" s="489">
        <v>44155</v>
      </c>
      <c r="S377" s="501"/>
      <c r="T377" s="497"/>
      <c r="U377" s="498"/>
      <c r="V377" s="43">
        <v>106</v>
      </c>
      <c r="W377" s="34" t="s">
        <v>1774</v>
      </c>
      <c r="X377" s="44">
        <v>130207</v>
      </c>
      <c r="Y377" s="34" t="s">
        <v>1933</v>
      </c>
      <c r="Z377" s="43" t="s">
        <v>1223</v>
      </c>
      <c r="AA377" s="34" t="s">
        <v>528</v>
      </c>
      <c r="AB377" s="34" t="s">
        <v>280</v>
      </c>
      <c r="AC377" s="34" t="s">
        <v>1933</v>
      </c>
      <c r="AD377" s="44" t="s">
        <v>320</v>
      </c>
      <c r="AE377" s="44" t="s">
        <v>6991</v>
      </c>
      <c r="AF377" s="43">
        <v>106</v>
      </c>
      <c r="AG377" s="34" t="s">
        <v>1774</v>
      </c>
      <c r="AH377" s="34" t="s">
        <v>1773</v>
      </c>
      <c r="AI377" s="43" t="s">
        <v>1775</v>
      </c>
      <c r="AJ377" s="44" t="s">
        <v>1776</v>
      </c>
      <c r="AK377" s="261">
        <v>4600084</v>
      </c>
      <c r="AL377" s="44" t="s">
        <v>343</v>
      </c>
      <c r="AM377" s="44" t="s">
        <v>1780</v>
      </c>
      <c r="AN377" s="262">
        <v>255131430</v>
      </c>
      <c r="AO377" s="34"/>
      <c r="AP377" s="34"/>
      <c r="AQ377" s="34"/>
      <c r="AR377" s="34"/>
      <c r="AS377" s="34"/>
      <c r="AT377" s="44" t="s">
        <v>326</v>
      </c>
      <c r="AU377" s="44"/>
      <c r="AV377" s="477" t="str">
        <f t="array" ref="AV377">_xlfn.IFS(
LEFT(Tabelas!$AI377,1)="N","DN",
LEFT(Tabelas!$AI377,1)="C","DC",
LEFT(Tabelas!$AI377,1)="L","DL",
LEFT(Tabelas!$AI377,1)="A","DA",
LEFT(Tabelas!$AI377,1)="G","DG")</f>
        <v>DN</v>
      </c>
      <c r="AW377" s="34"/>
      <c r="AX377" s="34"/>
      <c r="AY377" s="34"/>
      <c r="AZ377" s="34"/>
      <c r="BA377" s="34"/>
      <c r="BB377" s="34"/>
      <c r="BC377" s="34"/>
      <c r="BD377" s="44">
        <v>130207</v>
      </c>
      <c r="BE377" s="34" t="s">
        <v>1933</v>
      </c>
      <c r="BF377" s="43" t="s">
        <v>1223</v>
      </c>
      <c r="BG377" s="34" t="s">
        <v>528</v>
      </c>
      <c r="BH377" s="34" t="s">
        <v>280</v>
      </c>
      <c r="BI377" s="34" t="s">
        <v>1933</v>
      </c>
      <c r="BJ377" s="44" t="s">
        <v>320</v>
      </c>
      <c r="BK377" s="44" t="s">
        <v>6991</v>
      </c>
      <c r="BL377" s="34"/>
      <c r="BM377" s="34"/>
      <c r="BN377" s="34"/>
      <c r="BO377" s="20"/>
      <c r="BP377" s="20"/>
      <c r="BQ377" s="20"/>
      <c r="BR377" s="20"/>
      <c r="BS377" s="27"/>
      <c r="BT377" s="20"/>
      <c r="BU377" s="20"/>
      <c r="BV377" s="20"/>
      <c r="BW377" s="20"/>
      <c r="BX377" s="20"/>
      <c r="BY377" s="20"/>
      <c r="BZ377" s="20"/>
      <c r="CA377" s="20"/>
      <c r="CB377" s="20"/>
      <c r="CC377" s="27"/>
      <c r="CD377" s="20"/>
      <c r="CE377" s="20"/>
      <c r="CF377" s="28"/>
      <c r="CG377" s="28"/>
      <c r="CH377" s="28"/>
      <c r="CI377" s="28"/>
      <c r="CJ377" s="28"/>
      <c r="CK377" s="28"/>
      <c r="CL377" s="28"/>
      <c r="CM377" s="28"/>
      <c r="CN377" s="28"/>
      <c r="CO377" s="28"/>
      <c r="CP377" s="28"/>
      <c r="CQ377" s="28"/>
      <c r="CR377" s="28"/>
      <c r="CS377" s="28"/>
      <c r="CT377" s="28"/>
      <c r="CU377" s="28"/>
      <c r="CV377" s="28"/>
      <c r="CW377" s="28"/>
      <c r="CX377" s="20"/>
      <c r="CY377" s="519" t="s">
        <v>7155</v>
      </c>
      <c r="CZ377" s="520" t="s">
        <v>7156</v>
      </c>
      <c r="DA377" s="595" t="str">
        <f t="shared" si="18"/>
        <v>31006 - FABRICAÇÃO DE MOBILIÁRIO DE OUTROS MATERIAIS PARA OUTROS FINS</v>
      </c>
      <c r="EN377" s="571">
        <v>12017</v>
      </c>
      <c r="EO377" s="560" t="s">
        <v>7157</v>
      </c>
      <c r="EP377" s="560" t="s">
        <v>289</v>
      </c>
      <c r="EQ377" s="580">
        <v>379</v>
      </c>
      <c r="ER377" s="560" t="s">
        <v>2245</v>
      </c>
      <c r="ES377" s="567" t="s">
        <v>7158</v>
      </c>
    </row>
    <row r="378" spans="11:149">
      <c r="K378" s="236" t="s">
        <v>7159</v>
      </c>
      <c r="P378" s="488">
        <f t="shared" si="19"/>
        <v>46727</v>
      </c>
      <c r="Q378" s="481">
        <f t="shared" si="20"/>
        <v>49</v>
      </c>
      <c r="R378" s="489">
        <v>44156</v>
      </c>
      <c r="S378" s="501"/>
      <c r="T378" s="497"/>
      <c r="U378" s="498"/>
      <c r="V378" s="43">
        <v>106</v>
      </c>
      <c r="W378" s="34" t="s">
        <v>1774</v>
      </c>
      <c r="X378" s="44">
        <v>130208</v>
      </c>
      <c r="Y378" s="34" t="s">
        <v>2139</v>
      </c>
      <c r="Z378" s="43" t="s">
        <v>1223</v>
      </c>
      <c r="AA378" s="34" t="s">
        <v>528</v>
      </c>
      <c r="AB378" s="34" t="s">
        <v>280</v>
      </c>
      <c r="AC378" s="34" t="s">
        <v>2139</v>
      </c>
      <c r="AD378" s="44" t="s">
        <v>320</v>
      </c>
      <c r="AE378" s="44" t="s">
        <v>6991</v>
      </c>
      <c r="AF378" s="43">
        <v>106</v>
      </c>
      <c r="AG378" s="34" t="s">
        <v>1774</v>
      </c>
      <c r="AH378" s="34" t="s">
        <v>1773</v>
      </c>
      <c r="AI378" s="43" t="s">
        <v>1775</v>
      </c>
      <c r="AJ378" s="44" t="s">
        <v>1776</v>
      </c>
      <c r="AK378" s="261">
        <v>4600084</v>
      </c>
      <c r="AL378" s="44" t="s">
        <v>343</v>
      </c>
      <c r="AM378" s="44" t="s">
        <v>1780</v>
      </c>
      <c r="AN378" s="262">
        <v>255131430</v>
      </c>
      <c r="AO378" s="34"/>
      <c r="AP378" s="34"/>
      <c r="AQ378" s="34"/>
      <c r="AR378" s="34"/>
      <c r="AS378" s="34"/>
      <c r="AT378" s="44" t="s">
        <v>326</v>
      </c>
      <c r="AU378" s="44"/>
      <c r="AV378" s="477" t="str">
        <f t="array" ref="AV378">_xlfn.IFS(
LEFT(Tabelas!$AI378,1)="N","DN",
LEFT(Tabelas!$AI378,1)="C","DC",
LEFT(Tabelas!$AI378,1)="L","DL",
LEFT(Tabelas!$AI378,1)="A","DA",
LEFT(Tabelas!$AI378,1)="G","DG")</f>
        <v>DN</v>
      </c>
      <c r="AW378" s="34"/>
      <c r="AX378" s="34"/>
      <c r="AY378" s="34"/>
      <c r="AZ378" s="34"/>
      <c r="BA378" s="34"/>
      <c r="BB378" s="34"/>
      <c r="BC378" s="34"/>
      <c r="BD378" s="44">
        <v>130208</v>
      </c>
      <c r="BE378" s="34" t="s">
        <v>2139</v>
      </c>
      <c r="BF378" s="43" t="s">
        <v>1223</v>
      </c>
      <c r="BG378" s="34" t="s">
        <v>528</v>
      </c>
      <c r="BH378" s="34" t="s">
        <v>280</v>
      </c>
      <c r="BI378" s="34" t="s">
        <v>2139</v>
      </c>
      <c r="BJ378" s="44" t="s">
        <v>320</v>
      </c>
      <c r="BK378" s="44" t="s">
        <v>6991</v>
      </c>
      <c r="BL378" s="34"/>
      <c r="BM378" s="34"/>
      <c r="BN378" s="34"/>
      <c r="BO378" s="20"/>
      <c r="BP378" s="20"/>
      <c r="BQ378" s="20"/>
      <c r="BR378" s="20"/>
      <c r="BS378" s="27"/>
      <c r="BT378" s="20"/>
      <c r="BU378" s="20"/>
      <c r="BV378" s="20"/>
      <c r="BW378" s="20"/>
      <c r="BX378" s="20"/>
      <c r="BY378" s="20"/>
      <c r="BZ378" s="20"/>
      <c r="CA378" s="20"/>
      <c r="CB378" s="20"/>
      <c r="CC378" s="27"/>
      <c r="CD378" s="20"/>
      <c r="CE378" s="20"/>
      <c r="CF378" s="28"/>
      <c r="CG378" s="28"/>
      <c r="CH378" s="28"/>
      <c r="CI378" s="28"/>
      <c r="CJ378" s="28"/>
      <c r="CK378" s="28"/>
      <c r="CL378" s="28"/>
      <c r="CM378" s="28"/>
      <c r="CN378" s="28"/>
      <c r="CO378" s="28"/>
      <c r="CP378" s="28"/>
      <c r="CQ378" s="28"/>
      <c r="CR378" s="28"/>
      <c r="CS378" s="28"/>
      <c r="CT378" s="28"/>
      <c r="CU378" s="28"/>
      <c r="CV378" s="28"/>
      <c r="CW378" s="28"/>
      <c r="CX378" s="20"/>
      <c r="CY378" s="519" t="s">
        <v>7160</v>
      </c>
      <c r="CZ378" s="520" t="s">
        <v>7161</v>
      </c>
      <c r="DA378" s="595" t="str">
        <f t="shared" si="18"/>
        <v>31007 - ATIVIDADES DE ACABAMENTO DE MOBILIÁRIO</v>
      </c>
      <c r="EN378" s="572">
        <v>12033</v>
      </c>
      <c r="EO378" s="561" t="s">
        <v>7162</v>
      </c>
      <c r="EP378" s="561" t="s">
        <v>289</v>
      </c>
      <c r="EQ378" s="576">
        <v>300</v>
      </c>
      <c r="ER378" s="561" t="s">
        <v>4916</v>
      </c>
      <c r="ES378" s="568" t="s">
        <v>7163</v>
      </c>
    </row>
    <row r="379" spans="11:149">
      <c r="K379" s="236" t="s">
        <v>7164</v>
      </c>
      <c r="P379" s="488">
        <f t="shared" si="19"/>
        <v>46734</v>
      </c>
      <c r="Q379" s="481">
        <f t="shared" si="20"/>
        <v>50</v>
      </c>
      <c r="R379" s="489">
        <v>44157</v>
      </c>
      <c r="S379" s="501"/>
      <c r="T379" s="497"/>
      <c r="U379" s="498"/>
      <c r="V379" s="43">
        <v>106</v>
      </c>
      <c r="W379" s="34" t="s">
        <v>1774</v>
      </c>
      <c r="X379" s="44">
        <v>130215</v>
      </c>
      <c r="Y379" s="34" t="s">
        <v>2335</v>
      </c>
      <c r="Z379" s="43" t="s">
        <v>1223</v>
      </c>
      <c r="AA379" s="34" t="s">
        <v>528</v>
      </c>
      <c r="AB379" s="34" t="s">
        <v>280</v>
      </c>
      <c r="AC379" s="34" t="s">
        <v>2335</v>
      </c>
      <c r="AD379" s="44" t="s">
        <v>320</v>
      </c>
      <c r="AE379" s="44" t="s">
        <v>6991</v>
      </c>
      <c r="AF379" s="43">
        <v>106</v>
      </c>
      <c r="AG379" s="34" t="s">
        <v>1774</v>
      </c>
      <c r="AH379" s="34" t="s">
        <v>1773</v>
      </c>
      <c r="AI379" s="43" t="s">
        <v>1775</v>
      </c>
      <c r="AJ379" s="44" t="s">
        <v>1776</v>
      </c>
      <c r="AK379" s="261">
        <v>4600084</v>
      </c>
      <c r="AL379" s="44" t="s">
        <v>343</v>
      </c>
      <c r="AM379" s="44" t="s">
        <v>1780</v>
      </c>
      <c r="AN379" s="262">
        <v>255131430</v>
      </c>
      <c r="AO379" s="34"/>
      <c r="AP379" s="34"/>
      <c r="AQ379" s="34"/>
      <c r="AR379" s="34"/>
      <c r="AS379" s="34"/>
      <c r="AT379" s="44" t="s">
        <v>326</v>
      </c>
      <c r="AU379" s="44"/>
      <c r="AV379" s="477" t="str">
        <f t="array" ref="AV379">_xlfn.IFS(
LEFT(Tabelas!$AI379,1)="N","DN",
LEFT(Tabelas!$AI379,1)="C","DC",
LEFT(Tabelas!$AI379,1)="L","DL",
LEFT(Tabelas!$AI379,1)="A","DA",
LEFT(Tabelas!$AI379,1)="G","DG")</f>
        <v>DN</v>
      </c>
      <c r="AW379" s="34"/>
      <c r="AX379" s="34"/>
      <c r="AY379" s="34"/>
      <c r="AZ379" s="34"/>
      <c r="BA379" s="34"/>
      <c r="BB379" s="34"/>
      <c r="BC379" s="34"/>
      <c r="BD379" s="44">
        <v>130215</v>
      </c>
      <c r="BE379" s="34" t="s">
        <v>2335</v>
      </c>
      <c r="BF379" s="43" t="s">
        <v>1223</v>
      </c>
      <c r="BG379" s="34" t="s">
        <v>528</v>
      </c>
      <c r="BH379" s="34" t="s">
        <v>280</v>
      </c>
      <c r="BI379" s="34" t="s">
        <v>2335</v>
      </c>
      <c r="BJ379" s="44" t="s">
        <v>320</v>
      </c>
      <c r="BK379" s="44" t="s">
        <v>6991</v>
      </c>
      <c r="BL379" s="34"/>
      <c r="BM379" s="34"/>
      <c r="BN379" s="34"/>
      <c r="BO379" s="20"/>
      <c r="BP379" s="20"/>
      <c r="BQ379" s="20"/>
      <c r="BR379" s="20"/>
      <c r="BS379" s="27"/>
      <c r="BT379" s="20"/>
      <c r="BU379" s="20"/>
      <c r="BV379" s="20"/>
      <c r="BW379" s="20"/>
      <c r="BX379" s="20"/>
      <c r="BY379" s="20"/>
      <c r="BZ379" s="20"/>
      <c r="CA379" s="20"/>
      <c r="CB379" s="20"/>
      <c r="CC379" s="27"/>
      <c r="CD379" s="20"/>
      <c r="CE379" s="20"/>
      <c r="CF379" s="28"/>
      <c r="CG379" s="28"/>
      <c r="CH379" s="28"/>
      <c r="CI379" s="28"/>
      <c r="CJ379" s="28"/>
      <c r="CK379" s="28"/>
      <c r="CL379" s="28"/>
      <c r="CM379" s="28"/>
      <c r="CN379" s="28"/>
      <c r="CO379" s="28"/>
      <c r="CP379" s="28"/>
      <c r="CQ379" s="28"/>
      <c r="CR379" s="28"/>
      <c r="CS379" s="28"/>
      <c r="CT379" s="28"/>
      <c r="CU379" s="28"/>
      <c r="CV379" s="28"/>
      <c r="CW379" s="28"/>
      <c r="CX379" s="20"/>
      <c r="CY379" s="519" t="s">
        <v>7165</v>
      </c>
      <c r="CZ379" s="520" t="s">
        <v>7166</v>
      </c>
      <c r="DA379" s="595" t="str">
        <f t="shared" si="18"/>
        <v>32110 - CUNHAGEM DE MOEDAS</v>
      </c>
      <c r="EN379" s="571">
        <v>12041</v>
      </c>
      <c r="EO379" s="560" t="s">
        <v>7167</v>
      </c>
      <c r="EP379" s="560" t="s">
        <v>320</v>
      </c>
      <c r="EQ379" s="580">
        <v>113</v>
      </c>
      <c r="ER379" s="560" t="s">
        <v>3007</v>
      </c>
      <c r="ES379" s="567" t="s">
        <v>7168</v>
      </c>
    </row>
    <row r="380" spans="11:149">
      <c r="K380" s="236" t="s">
        <v>7169</v>
      </c>
      <c r="P380" s="488">
        <f t="shared" si="19"/>
        <v>46741</v>
      </c>
      <c r="Q380" s="481">
        <f t="shared" si="20"/>
        <v>51</v>
      </c>
      <c r="R380" s="489">
        <v>44158</v>
      </c>
      <c r="S380" s="501"/>
      <c r="T380" s="497"/>
      <c r="U380" s="498"/>
      <c r="V380" s="43">
        <v>106</v>
      </c>
      <c r="W380" s="34" t="s">
        <v>1774</v>
      </c>
      <c r="X380" s="44">
        <v>130221</v>
      </c>
      <c r="Y380" s="34" t="s">
        <v>2813</v>
      </c>
      <c r="Z380" s="43" t="s">
        <v>1223</v>
      </c>
      <c r="AA380" s="34" t="s">
        <v>528</v>
      </c>
      <c r="AB380" s="34" t="s">
        <v>280</v>
      </c>
      <c r="AC380" s="34" t="s">
        <v>7170</v>
      </c>
      <c r="AD380" s="44" t="s">
        <v>320</v>
      </c>
      <c r="AE380" s="44" t="s">
        <v>6991</v>
      </c>
      <c r="AF380" s="43">
        <v>106</v>
      </c>
      <c r="AG380" s="34" t="s">
        <v>1774</v>
      </c>
      <c r="AH380" s="34" t="s">
        <v>1773</v>
      </c>
      <c r="AI380" s="43" t="s">
        <v>1775</v>
      </c>
      <c r="AJ380" s="44" t="s">
        <v>1776</v>
      </c>
      <c r="AK380" s="261">
        <v>4600084</v>
      </c>
      <c r="AL380" s="44" t="s">
        <v>343</v>
      </c>
      <c r="AM380" s="44" t="s">
        <v>1780</v>
      </c>
      <c r="AN380" s="262">
        <v>255131430</v>
      </c>
      <c r="AO380" s="34"/>
      <c r="AP380" s="34"/>
      <c r="AQ380" s="34"/>
      <c r="AR380" s="34"/>
      <c r="AS380" s="34"/>
      <c r="AT380" s="44" t="s">
        <v>326</v>
      </c>
      <c r="AU380" s="44"/>
      <c r="AV380" s="477" t="str">
        <f t="array" ref="AV380">_xlfn.IFS(
LEFT(Tabelas!$AI380,1)="N","DN",
LEFT(Tabelas!$AI380,1)="C","DC",
LEFT(Tabelas!$AI380,1)="L","DL",
LEFT(Tabelas!$AI380,1)="A","DA",
LEFT(Tabelas!$AI380,1)="G","DG")</f>
        <v>DN</v>
      </c>
      <c r="AW380" s="34"/>
      <c r="AX380" s="34"/>
      <c r="AY380" s="34"/>
      <c r="AZ380" s="34"/>
      <c r="BA380" s="34"/>
      <c r="BB380" s="34"/>
      <c r="BC380" s="34"/>
      <c r="BD380" s="44">
        <v>130221</v>
      </c>
      <c r="BE380" s="34" t="s">
        <v>2813</v>
      </c>
      <c r="BF380" s="43" t="s">
        <v>1223</v>
      </c>
      <c r="BG380" s="34" t="s">
        <v>528</v>
      </c>
      <c r="BH380" s="34" t="s">
        <v>280</v>
      </c>
      <c r="BI380" s="34" t="s">
        <v>7170</v>
      </c>
      <c r="BJ380" s="44" t="s">
        <v>320</v>
      </c>
      <c r="BK380" s="44" t="s">
        <v>6991</v>
      </c>
      <c r="BL380" s="34"/>
      <c r="BM380" s="34"/>
      <c r="BN380" s="34"/>
      <c r="BO380" s="20"/>
      <c r="BP380" s="20"/>
      <c r="BQ380" s="20"/>
      <c r="BR380" s="20"/>
      <c r="BS380" s="27"/>
      <c r="BT380" s="20"/>
      <c r="BU380" s="20"/>
      <c r="BV380" s="20"/>
      <c r="BW380" s="20"/>
      <c r="BX380" s="20"/>
      <c r="BY380" s="20"/>
      <c r="BZ380" s="20"/>
      <c r="CA380" s="20"/>
      <c r="CB380" s="20"/>
      <c r="CC380" s="27"/>
      <c r="CD380" s="20"/>
      <c r="CE380" s="20"/>
      <c r="CF380" s="28"/>
      <c r="CG380" s="28"/>
      <c r="CH380" s="28"/>
      <c r="CI380" s="28"/>
      <c r="CJ380" s="28"/>
      <c r="CK380" s="28"/>
      <c r="CL380" s="28"/>
      <c r="CM380" s="28"/>
      <c r="CN380" s="28"/>
      <c r="CO380" s="28"/>
      <c r="CP380" s="28"/>
      <c r="CQ380" s="28"/>
      <c r="CR380" s="28"/>
      <c r="CS380" s="28"/>
      <c r="CT380" s="28"/>
      <c r="CU380" s="28"/>
      <c r="CV380" s="28"/>
      <c r="CW380" s="28"/>
      <c r="CX380" s="20"/>
      <c r="CY380" s="519" t="s">
        <v>7171</v>
      </c>
      <c r="CZ380" s="520" t="s">
        <v>7172</v>
      </c>
      <c r="DA380" s="595" t="str">
        <f t="shared" si="18"/>
        <v>32121 - FABRICAÇÃO DE FILIGRANAS</v>
      </c>
      <c r="EN380" s="572">
        <v>12076</v>
      </c>
      <c r="EO380" s="561" t="s">
        <v>7173</v>
      </c>
      <c r="EP380" s="561" t="s">
        <v>320</v>
      </c>
      <c r="EQ380" s="576">
        <v>113</v>
      </c>
      <c r="ER380" s="561" t="s">
        <v>3007</v>
      </c>
      <c r="ES380" s="568" t="s">
        <v>7174</v>
      </c>
    </row>
    <row r="381" spans="11:149">
      <c r="K381" s="236" t="s">
        <v>7175</v>
      </c>
      <c r="P381" s="488">
        <f t="shared" si="19"/>
        <v>46748</v>
      </c>
      <c r="Q381" s="481">
        <f t="shared" si="20"/>
        <v>52</v>
      </c>
      <c r="R381" s="489">
        <v>44159</v>
      </c>
      <c r="S381" s="501"/>
      <c r="T381" s="497"/>
      <c r="U381" s="498"/>
      <c r="V381" s="43">
        <v>106</v>
      </c>
      <c r="W381" s="34" t="s">
        <v>1774</v>
      </c>
      <c r="X381" s="44">
        <v>130222</v>
      </c>
      <c r="Y381" s="34" t="s">
        <v>2953</v>
      </c>
      <c r="Z381" s="43" t="s">
        <v>1223</v>
      </c>
      <c r="AA381" s="34" t="s">
        <v>528</v>
      </c>
      <c r="AB381" s="34" t="s">
        <v>280</v>
      </c>
      <c r="AC381" s="34" t="s">
        <v>7134</v>
      </c>
      <c r="AD381" s="44" t="s">
        <v>320</v>
      </c>
      <c r="AE381" s="44" t="s">
        <v>6991</v>
      </c>
      <c r="AF381" s="43">
        <v>106</v>
      </c>
      <c r="AG381" s="34" t="s">
        <v>1774</v>
      </c>
      <c r="AH381" s="34" t="s">
        <v>1773</v>
      </c>
      <c r="AI381" s="43" t="s">
        <v>1775</v>
      </c>
      <c r="AJ381" s="44" t="s">
        <v>1776</v>
      </c>
      <c r="AK381" s="261">
        <v>4600084</v>
      </c>
      <c r="AL381" s="44" t="s">
        <v>343</v>
      </c>
      <c r="AM381" s="44" t="s">
        <v>1780</v>
      </c>
      <c r="AN381" s="262">
        <v>255131430</v>
      </c>
      <c r="AO381" s="34"/>
      <c r="AP381" s="34"/>
      <c r="AQ381" s="34"/>
      <c r="AR381" s="34"/>
      <c r="AS381" s="34"/>
      <c r="AT381" s="44" t="s">
        <v>326</v>
      </c>
      <c r="AU381" s="44"/>
      <c r="AV381" s="477" t="str">
        <f t="array" ref="AV381">_xlfn.IFS(
LEFT(Tabelas!$AI381,1)="N","DN",
LEFT(Tabelas!$AI381,1)="C","DC",
LEFT(Tabelas!$AI381,1)="L","DL",
LEFT(Tabelas!$AI381,1)="A","DA",
LEFT(Tabelas!$AI381,1)="G","DG")</f>
        <v>DN</v>
      </c>
      <c r="AW381" s="34"/>
      <c r="AX381" s="34"/>
      <c r="AY381" s="34"/>
      <c r="AZ381" s="34"/>
      <c r="BA381" s="34"/>
      <c r="BB381" s="34"/>
      <c r="BC381" s="34"/>
      <c r="BD381" s="44">
        <v>130222</v>
      </c>
      <c r="BE381" s="34" t="s">
        <v>2953</v>
      </c>
      <c r="BF381" s="43" t="s">
        <v>1223</v>
      </c>
      <c r="BG381" s="34" t="s">
        <v>528</v>
      </c>
      <c r="BH381" s="34" t="s">
        <v>280</v>
      </c>
      <c r="BI381" s="34" t="s">
        <v>7134</v>
      </c>
      <c r="BJ381" s="44" t="s">
        <v>320</v>
      </c>
      <c r="BK381" s="44" t="s">
        <v>6991</v>
      </c>
      <c r="BL381" s="34"/>
      <c r="BM381" s="34"/>
      <c r="BN381" s="34"/>
      <c r="BO381" s="20"/>
      <c r="BP381" s="20"/>
      <c r="BQ381" s="20"/>
      <c r="BR381" s="20"/>
      <c r="BS381" s="27"/>
      <c r="BT381" s="20"/>
      <c r="BU381" s="20"/>
      <c r="BV381" s="20"/>
      <c r="BW381" s="20"/>
      <c r="BX381" s="20"/>
      <c r="BY381" s="20"/>
      <c r="BZ381" s="20"/>
      <c r="CA381" s="20"/>
      <c r="CB381" s="20"/>
      <c r="CC381" s="27"/>
      <c r="CD381" s="20"/>
      <c r="CE381" s="20"/>
      <c r="CF381" s="28"/>
      <c r="CG381" s="28"/>
      <c r="CH381" s="28"/>
      <c r="CI381" s="28"/>
      <c r="CJ381" s="28"/>
      <c r="CK381" s="28"/>
      <c r="CL381" s="28"/>
      <c r="CM381" s="28"/>
      <c r="CN381" s="28"/>
      <c r="CO381" s="28"/>
      <c r="CP381" s="28"/>
      <c r="CQ381" s="28"/>
      <c r="CR381" s="28"/>
      <c r="CS381" s="28"/>
      <c r="CT381" s="28"/>
      <c r="CU381" s="28"/>
      <c r="CV381" s="28"/>
      <c r="CW381" s="28"/>
      <c r="CX381" s="20"/>
      <c r="CY381" s="519" t="s">
        <v>7176</v>
      </c>
      <c r="CZ381" s="520" t="s">
        <v>7177</v>
      </c>
      <c r="DA381" s="595" t="str">
        <f t="shared" si="18"/>
        <v>32122 - FABRICAÇÃO DE ARTIGOS DE JOALHARIA E DE OUTROS ARTIGOS DE OURIVESARIA</v>
      </c>
      <c r="EN381" s="571">
        <v>12084</v>
      </c>
      <c r="EO381" s="560" t="s">
        <v>7178</v>
      </c>
      <c r="EP381" s="560" t="s">
        <v>947</v>
      </c>
      <c r="EQ381" s="580">
        <v>400</v>
      </c>
      <c r="ER381" s="560" t="s">
        <v>3263</v>
      </c>
      <c r="ES381" s="567" t="s">
        <v>7179</v>
      </c>
    </row>
    <row r="382" spans="11:149">
      <c r="K382" s="236" t="s">
        <v>7180</v>
      </c>
      <c r="P382" s="488">
        <f t="shared" si="19"/>
        <v>46755</v>
      </c>
      <c r="Q382" s="481">
        <f t="shared" si="20"/>
        <v>1</v>
      </c>
      <c r="R382" s="489">
        <v>44160</v>
      </c>
      <c r="S382" s="501"/>
      <c r="T382" s="497"/>
      <c r="U382" s="498"/>
      <c r="V382" s="43">
        <v>106</v>
      </c>
      <c r="W382" s="34" t="s">
        <v>1774</v>
      </c>
      <c r="X382" s="44">
        <v>130223</v>
      </c>
      <c r="Y382" s="34" t="s">
        <v>3082</v>
      </c>
      <c r="Z382" s="43" t="s">
        <v>1223</v>
      </c>
      <c r="AA382" s="34" t="s">
        <v>528</v>
      </c>
      <c r="AB382" s="34" t="s">
        <v>280</v>
      </c>
      <c r="AC382" s="34" t="s">
        <v>7181</v>
      </c>
      <c r="AD382" s="44" t="s">
        <v>320</v>
      </c>
      <c r="AE382" s="44" t="s">
        <v>6991</v>
      </c>
      <c r="AF382" s="43">
        <v>106</v>
      </c>
      <c r="AG382" s="34" t="s">
        <v>1774</v>
      </c>
      <c r="AH382" s="34" t="s">
        <v>1773</v>
      </c>
      <c r="AI382" s="43" t="s">
        <v>1775</v>
      </c>
      <c r="AJ382" s="44" t="s">
        <v>1776</v>
      </c>
      <c r="AK382" s="261">
        <v>4600084</v>
      </c>
      <c r="AL382" s="44" t="s">
        <v>343</v>
      </c>
      <c r="AM382" s="44" t="s">
        <v>1780</v>
      </c>
      <c r="AN382" s="262">
        <v>255131430</v>
      </c>
      <c r="AO382" s="34"/>
      <c r="AP382" s="34"/>
      <c r="AQ382" s="34"/>
      <c r="AR382" s="34"/>
      <c r="AS382" s="34"/>
      <c r="AT382" s="44" t="s">
        <v>326</v>
      </c>
      <c r="AU382" s="44"/>
      <c r="AV382" s="477" t="str">
        <f t="array" ref="AV382">_xlfn.IFS(
LEFT(Tabelas!$AI382,1)="N","DN",
LEFT(Tabelas!$AI382,1)="C","DC",
LEFT(Tabelas!$AI382,1)="L","DL",
LEFT(Tabelas!$AI382,1)="A","DA",
LEFT(Tabelas!$AI382,1)="G","DG")</f>
        <v>DN</v>
      </c>
      <c r="AW382" s="34"/>
      <c r="AX382" s="34"/>
      <c r="AY382" s="34"/>
      <c r="AZ382" s="34"/>
      <c r="BA382" s="34"/>
      <c r="BB382" s="34"/>
      <c r="BC382" s="34"/>
      <c r="BD382" s="44">
        <v>130223</v>
      </c>
      <c r="BE382" s="34" t="s">
        <v>3082</v>
      </c>
      <c r="BF382" s="43" t="s">
        <v>1223</v>
      </c>
      <c r="BG382" s="34" t="s">
        <v>528</v>
      </c>
      <c r="BH382" s="34" t="s">
        <v>280</v>
      </c>
      <c r="BI382" s="34" t="s">
        <v>7181</v>
      </c>
      <c r="BJ382" s="44" t="s">
        <v>320</v>
      </c>
      <c r="BK382" s="44" t="s">
        <v>6991</v>
      </c>
      <c r="BL382" s="34"/>
      <c r="BM382" s="34"/>
      <c r="BN382" s="34"/>
      <c r="BO382" s="20"/>
      <c r="BP382" s="20"/>
      <c r="BQ382" s="20"/>
      <c r="BR382" s="20"/>
      <c r="BS382" s="27"/>
      <c r="BT382" s="20"/>
      <c r="BU382" s="20"/>
      <c r="BV382" s="20"/>
      <c r="BW382" s="20"/>
      <c r="BX382" s="20"/>
      <c r="BY382" s="20"/>
      <c r="BZ382" s="20"/>
      <c r="CA382" s="20"/>
      <c r="CB382" s="20"/>
      <c r="CC382" s="27"/>
      <c r="CD382" s="20"/>
      <c r="CE382" s="20"/>
      <c r="CF382" s="28"/>
      <c r="CG382" s="28"/>
      <c r="CH382" s="28"/>
      <c r="CI382" s="28"/>
      <c r="CJ382" s="28"/>
      <c r="CK382" s="28"/>
      <c r="CL382" s="28"/>
      <c r="CM382" s="28"/>
      <c r="CN382" s="28"/>
      <c r="CO382" s="28"/>
      <c r="CP382" s="28"/>
      <c r="CQ382" s="28"/>
      <c r="CR382" s="28"/>
      <c r="CS382" s="28"/>
      <c r="CT382" s="28"/>
      <c r="CU382" s="28"/>
      <c r="CV382" s="28"/>
      <c r="CW382" s="28"/>
      <c r="CX382" s="20"/>
      <c r="CY382" s="519" t="s">
        <v>7182</v>
      </c>
      <c r="CZ382" s="520" t="s">
        <v>7183</v>
      </c>
      <c r="DA382" s="595" t="str">
        <f t="shared" si="18"/>
        <v>32123 - TRABALHO DE DIAMANTES E DE OUTRAS PEDRAS PRECIOSAS OU SEMIPRECIOSAS PARA JOALHARIA E USO INDUSTRIAL</v>
      </c>
      <c r="EN382" s="572">
        <v>12092</v>
      </c>
      <c r="EO382" s="561" t="s">
        <v>7184</v>
      </c>
      <c r="EP382" s="561" t="s">
        <v>350</v>
      </c>
      <c r="EQ382" s="576">
        <v>268</v>
      </c>
      <c r="ER382" s="561" t="s">
        <v>4659</v>
      </c>
      <c r="ES382" s="568" t="s">
        <v>7185</v>
      </c>
    </row>
    <row r="383" spans="11:149">
      <c r="K383" s="236" t="s">
        <v>7186</v>
      </c>
      <c r="P383" s="488">
        <f t="shared" si="19"/>
        <v>46762</v>
      </c>
      <c r="Q383" s="481">
        <f t="shared" si="20"/>
        <v>2</v>
      </c>
      <c r="R383" s="489">
        <v>44161</v>
      </c>
      <c r="S383" s="501"/>
      <c r="T383" s="497"/>
      <c r="U383" s="498"/>
      <c r="V383" s="43">
        <v>106</v>
      </c>
      <c r="W383" s="34" t="s">
        <v>1774</v>
      </c>
      <c r="X383" s="44">
        <v>130224</v>
      </c>
      <c r="Y383" s="34" t="s">
        <v>3196</v>
      </c>
      <c r="Z383" s="43" t="s">
        <v>1223</v>
      </c>
      <c r="AA383" s="34" t="s">
        <v>528</v>
      </c>
      <c r="AB383" s="34" t="s">
        <v>280</v>
      </c>
      <c r="AC383" s="34" t="s">
        <v>7187</v>
      </c>
      <c r="AD383" s="44" t="s">
        <v>320</v>
      </c>
      <c r="AE383" s="44" t="s">
        <v>6991</v>
      </c>
      <c r="AF383" s="43">
        <v>106</v>
      </c>
      <c r="AG383" s="34" t="s">
        <v>1774</v>
      </c>
      <c r="AH383" s="34" t="s">
        <v>1773</v>
      </c>
      <c r="AI383" s="43" t="s">
        <v>1775</v>
      </c>
      <c r="AJ383" s="44" t="s">
        <v>1776</v>
      </c>
      <c r="AK383" s="261">
        <v>4600084</v>
      </c>
      <c r="AL383" s="44" t="s">
        <v>343</v>
      </c>
      <c r="AM383" s="44" t="s">
        <v>1780</v>
      </c>
      <c r="AN383" s="262">
        <v>255131430</v>
      </c>
      <c r="AO383" s="34"/>
      <c r="AP383" s="34"/>
      <c r="AQ383" s="34"/>
      <c r="AR383" s="34"/>
      <c r="AS383" s="34"/>
      <c r="AT383" s="44" t="s">
        <v>326</v>
      </c>
      <c r="AU383" s="44"/>
      <c r="AV383" s="477" t="str">
        <f t="array" ref="AV383">_xlfn.IFS(
LEFT(Tabelas!$AI383,1)="N","DN",
LEFT(Tabelas!$AI383,1)="C","DC",
LEFT(Tabelas!$AI383,1)="L","DL",
LEFT(Tabelas!$AI383,1)="A","DA",
LEFT(Tabelas!$AI383,1)="G","DG")</f>
        <v>DN</v>
      </c>
      <c r="AW383" s="34"/>
      <c r="AX383" s="34"/>
      <c r="AY383" s="34"/>
      <c r="AZ383" s="34"/>
      <c r="BA383" s="34"/>
      <c r="BB383" s="34"/>
      <c r="BC383" s="34"/>
      <c r="BD383" s="44">
        <v>130224</v>
      </c>
      <c r="BE383" s="34" t="s">
        <v>3196</v>
      </c>
      <c r="BF383" s="43" t="s">
        <v>1223</v>
      </c>
      <c r="BG383" s="34" t="s">
        <v>528</v>
      </c>
      <c r="BH383" s="34" t="s">
        <v>280</v>
      </c>
      <c r="BI383" s="34" t="s">
        <v>7187</v>
      </c>
      <c r="BJ383" s="44" t="s">
        <v>320</v>
      </c>
      <c r="BK383" s="44" t="s">
        <v>6991</v>
      </c>
      <c r="BL383" s="34"/>
      <c r="BM383" s="34"/>
      <c r="BN383" s="34"/>
      <c r="BO383" s="20"/>
      <c r="BP383" s="20"/>
      <c r="BQ383" s="20"/>
      <c r="BR383" s="20"/>
      <c r="BS383" s="27"/>
      <c r="BT383" s="20"/>
      <c r="BU383" s="20"/>
      <c r="BV383" s="20"/>
      <c r="BW383" s="20"/>
      <c r="BX383" s="20"/>
      <c r="BY383" s="20"/>
      <c r="BZ383" s="20"/>
      <c r="CA383" s="20"/>
      <c r="CB383" s="20"/>
      <c r="CC383" s="27"/>
      <c r="CD383" s="20"/>
      <c r="CE383" s="20"/>
      <c r="CF383" s="28"/>
      <c r="CG383" s="28"/>
      <c r="CH383" s="28"/>
      <c r="CI383" s="28"/>
      <c r="CJ383" s="28"/>
      <c r="CK383" s="28"/>
      <c r="CL383" s="28"/>
      <c r="CM383" s="28"/>
      <c r="CN383" s="28"/>
      <c r="CO383" s="28"/>
      <c r="CP383" s="28"/>
      <c r="CQ383" s="28"/>
      <c r="CR383" s="28"/>
      <c r="CS383" s="28"/>
      <c r="CT383" s="28"/>
      <c r="CU383" s="28"/>
      <c r="CV383" s="28"/>
      <c r="CW383" s="28"/>
      <c r="CX383" s="20"/>
      <c r="CY383" s="519" t="s">
        <v>7188</v>
      </c>
      <c r="CZ383" s="520" t="s">
        <v>7189</v>
      </c>
      <c r="DA383" s="595" t="str">
        <f t="shared" si="18"/>
        <v>32130 - FABRICAÇÃO DE BIJUTARIAS</v>
      </c>
      <c r="EN383" s="571">
        <v>12157</v>
      </c>
      <c r="EO383" s="560" t="s">
        <v>7190</v>
      </c>
      <c r="EP383" s="560" t="s">
        <v>350</v>
      </c>
      <c r="EQ383" s="580">
        <v>268</v>
      </c>
      <c r="ER383" s="560" t="s">
        <v>4659</v>
      </c>
      <c r="ES383" s="567" t="s">
        <v>7191</v>
      </c>
    </row>
    <row r="384" spans="11:149">
      <c r="K384" s="236" t="s">
        <v>7192</v>
      </c>
      <c r="P384" s="488">
        <f t="shared" si="19"/>
        <v>46769</v>
      </c>
      <c r="Q384" s="481">
        <f t="shared" si="20"/>
        <v>3</v>
      </c>
      <c r="R384" s="489">
        <v>44162</v>
      </c>
      <c r="S384" s="501"/>
      <c r="T384" s="497"/>
      <c r="U384" s="498"/>
      <c r="V384" s="43">
        <v>106</v>
      </c>
      <c r="W384" s="34" t="s">
        <v>1774</v>
      </c>
      <c r="X384" s="44">
        <v>130226</v>
      </c>
      <c r="Y384" s="34" t="s">
        <v>3399</v>
      </c>
      <c r="Z384" s="43" t="s">
        <v>1223</v>
      </c>
      <c r="AA384" s="34" t="s">
        <v>528</v>
      </c>
      <c r="AB384" s="34" t="s">
        <v>280</v>
      </c>
      <c r="AC384" s="34" t="s">
        <v>7193</v>
      </c>
      <c r="AD384" s="44" t="s">
        <v>320</v>
      </c>
      <c r="AE384" s="44" t="s">
        <v>6991</v>
      </c>
      <c r="AF384" s="43">
        <v>106</v>
      </c>
      <c r="AG384" s="34" t="s">
        <v>1774</v>
      </c>
      <c r="AH384" s="34" t="s">
        <v>1773</v>
      </c>
      <c r="AI384" s="43" t="s">
        <v>1775</v>
      </c>
      <c r="AJ384" s="44" t="s">
        <v>1776</v>
      </c>
      <c r="AK384" s="261">
        <v>4600084</v>
      </c>
      <c r="AL384" s="44" t="s">
        <v>343</v>
      </c>
      <c r="AM384" s="44" t="s">
        <v>1780</v>
      </c>
      <c r="AN384" s="262">
        <v>255131430</v>
      </c>
      <c r="AO384" s="34"/>
      <c r="AP384" s="34"/>
      <c r="AQ384" s="34"/>
      <c r="AR384" s="34"/>
      <c r="AS384" s="34"/>
      <c r="AT384" s="44" t="s">
        <v>326</v>
      </c>
      <c r="AU384" s="44"/>
      <c r="AV384" s="477" t="str">
        <f t="array" ref="AV384">_xlfn.IFS(
LEFT(Tabelas!$AI384,1)="N","DN",
LEFT(Tabelas!$AI384,1)="C","DC",
LEFT(Tabelas!$AI384,1)="L","DL",
LEFT(Tabelas!$AI384,1)="A","DA",
LEFT(Tabelas!$AI384,1)="G","DG")</f>
        <v>DN</v>
      </c>
      <c r="AW384" s="34"/>
      <c r="AX384" s="34"/>
      <c r="AY384" s="34"/>
      <c r="AZ384" s="34"/>
      <c r="BA384" s="34"/>
      <c r="BB384" s="34"/>
      <c r="BC384" s="34"/>
      <c r="BD384" s="44">
        <v>130226</v>
      </c>
      <c r="BE384" s="34" t="s">
        <v>3399</v>
      </c>
      <c r="BF384" s="43" t="s">
        <v>1223</v>
      </c>
      <c r="BG384" s="34" t="s">
        <v>528</v>
      </c>
      <c r="BH384" s="34" t="s">
        <v>280</v>
      </c>
      <c r="BI384" s="34" t="s">
        <v>7193</v>
      </c>
      <c r="BJ384" s="44" t="s">
        <v>320</v>
      </c>
      <c r="BK384" s="44" t="s">
        <v>6991</v>
      </c>
      <c r="BL384" s="34"/>
      <c r="BM384" s="34"/>
      <c r="BN384" s="34"/>
      <c r="BO384" s="20"/>
      <c r="BP384" s="20"/>
      <c r="BQ384" s="20"/>
      <c r="BR384" s="20"/>
      <c r="BS384" s="27"/>
      <c r="BT384" s="20"/>
      <c r="BU384" s="20"/>
      <c r="BV384" s="20"/>
      <c r="BW384" s="20"/>
      <c r="BX384" s="20"/>
      <c r="BY384" s="20"/>
      <c r="BZ384" s="20"/>
      <c r="CA384" s="20"/>
      <c r="CB384" s="20"/>
      <c r="CC384" s="27"/>
      <c r="CD384" s="20"/>
      <c r="CE384" s="20"/>
      <c r="CF384" s="28"/>
      <c r="CG384" s="28"/>
      <c r="CH384" s="28"/>
      <c r="CI384" s="28"/>
      <c r="CJ384" s="28"/>
      <c r="CK384" s="28"/>
      <c r="CL384" s="28"/>
      <c r="CM384" s="28"/>
      <c r="CN384" s="28"/>
      <c r="CO384" s="28"/>
      <c r="CP384" s="28"/>
      <c r="CQ384" s="28"/>
      <c r="CR384" s="28"/>
      <c r="CS384" s="28"/>
      <c r="CT384" s="28"/>
      <c r="CU384" s="28"/>
      <c r="CV384" s="28"/>
      <c r="CW384" s="28"/>
      <c r="CX384" s="20"/>
      <c r="CY384" s="519" t="s">
        <v>7194</v>
      </c>
      <c r="CZ384" s="520" t="s">
        <v>7195</v>
      </c>
      <c r="DA384" s="595" t="str">
        <f t="shared" si="18"/>
        <v>32200 - FABRICAÇÃO DE INSTRUMENTOS MUSICAIS</v>
      </c>
      <c r="EN384" s="572">
        <v>12165</v>
      </c>
      <c r="EO384" s="561" t="s">
        <v>7196</v>
      </c>
      <c r="EP384" s="561" t="s">
        <v>350</v>
      </c>
      <c r="EQ384" s="576">
        <v>224</v>
      </c>
      <c r="ER384" s="561" t="s">
        <v>4524</v>
      </c>
      <c r="ES384" s="568" t="s">
        <v>7197</v>
      </c>
    </row>
    <row r="385" spans="11:149">
      <c r="K385" s="236" t="s">
        <v>7198</v>
      </c>
      <c r="P385" s="488">
        <f t="shared" si="19"/>
        <v>46776</v>
      </c>
      <c r="Q385" s="481">
        <f t="shared" si="20"/>
        <v>4</v>
      </c>
      <c r="R385" s="489">
        <v>44163</v>
      </c>
      <c r="S385" s="501"/>
      <c r="T385" s="497"/>
      <c r="U385" s="498"/>
      <c r="V385" s="43">
        <v>106</v>
      </c>
      <c r="W385" s="34" t="s">
        <v>1774</v>
      </c>
      <c r="X385" s="44">
        <v>130225</v>
      </c>
      <c r="Y385" s="34" t="s">
        <v>3311</v>
      </c>
      <c r="Z385" s="43" t="s">
        <v>1223</v>
      </c>
      <c r="AA385" s="34" t="s">
        <v>528</v>
      </c>
      <c r="AB385" s="34" t="s">
        <v>280</v>
      </c>
      <c r="AC385" s="34" t="s">
        <v>7199</v>
      </c>
      <c r="AD385" s="44" t="s">
        <v>320</v>
      </c>
      <c r="AE385" s="44" t="s">
        <v>6991</v>
      </c>
      <c r="AF385" s="43">
        <v>106</v>
      </c>
      <c r="AG385" s="34" t="s">
        <v>1774</v>
      </c>
      <c r="AH385" s="34" t="s">
        <v>1773</v>
      </c>
      <c r="AI385" s="43" t="s">
        <v>1775</v>
      </c>
      <c r="AJ385" s="44" t="s">
        <v>1776</v>
      </c>
      <c r="AK385" s="261">
        <v>4600084</v>
      </c>
      <c r="AL385" s="44" t="s">
        <v>343</v>
      </c>
      <c r="AM385" s="44" t="s">
        <v>1780</v>
      </c>
      <c r="AN385" s="262">
        <v>255131430</v>
      </c>
      <c r="AO385" s="34"/>
      <c r="AP385" s="34"/>
      <c r="AQ385" s="34"/>
      <c r="AR385" s="34"/>
      <c r="AS385" s="34"/>
      <c r="AT385" s="44" t="s">
        <v>326</v>
      </c>
      <c r="AU385" s="44"/>
      <c r="AV385" s="477" t="str">
        <f t="array" ref="AV385">_xlfn.IFS(
LEFT(Tabelas!$AI385,1)="N","DN",
LEFT(Tabelas!$AI385,1)="C","DC",
LEFT(Tabelas!$AI385,1)="L","DL",
LEFT(Tabelas!$AI385,1)="A","DA",
LEFT(Tabelas!$AI385,1)="G","DG")</f>
        <v>DN</v>
      </c>
      <c r="AW385" s="34"/>
      <c r="AX385" s="34"/>
      <c r="AY385" s="34"/>
      <c r="AZ385" s="34"/>
      <c r="BA385" s="34"/>
      <c r="BB385" s="34"/>
      <c r="BC385" s="34"/>
      <c r="BD385" s="44">
        <v>130225</v>
      </c>
      <c r="BE385" s="34" t="s">
        <v>3311</v>
      </c>
      <c r="BF385" s="43" t="s">
        <v>1223</v>
      </c>
      <c r="BG385" s="34" t="s">
        <v>528</v>
      </c>
      <c r="BH385" s="34" t="s">
        <v>280</v>
      </c>
      <c r="BI385" s="34" t="s">
        <v>7199</v>
      </c>
      <c r="BJ385" s="44" t="s">
        <v>320</v>
      </c>
      <c r="BK385" s="44" t="s">
        <v>6991</v>
      </c>
      <c r="BL385" s="34"/>
      <c r="BM385" s="34"/>
      <c r="BN385" s="34"/>
      <c r="BO385" s="20"/>
      <c r="BP385" s="20"/>
      <c r="BQ385" s="20"/>
      <c r="BR385" s="20"/>
      <c r="BS385" s="27"/>
      <c r="BT385" s="20"/>
      <c r="BU385" s="20"/>
      <c r="BV385" s="20"/>
      <c r="BW385" s="20"/>
      <c r="BX385" s="20"/>
      <c r="BY385" s="20"/>
      <c r="BZ385" s="20"/>
      <c r="CA385" s="20"/>
      <c r="CB385" s="20"/>
      <c r="CC385" s="27"/>
      <c r="CD385" s="20"/>
      <c r="CE385" s="20"/>
      <c r="CF385" s="28"/>
      <c r="CG385" s="28"/>
      <c r="CH385" s="28"/>
      <c r="CI385" s="28"/>
      <c r="CJ385" s="28"/>
      <c r="CK385" s="28"/>
      <c r="CL385" s="28"/>
      <c r="CM385" s="28"/>
      <c r="CN385" s="28"/>
      <c r="CO385" s="28"/>
      <c r="CP385" s="28"/>
      <c r="CQ385" s="28"/>
      <c r="CR385" s="28"/>
      <c r="CS385" s="28"/>
      <c r="CT385" s="28"/>
      <c r="CU385" s="28"/>
      <c r="CV385" s="28"/>
      <c r="CW385" s="28"/>
      <c r="CX385" s="20"/>
      <c r="CY385" s="519" t="s">
        <v>7200</v>
      </c>
      <c r="CZ385" s="520" t="s">
        <v>7201</v>
      </c>
      <c r="DA385" s="595" t="str">
        <f t="shared" si="18"/>
        <v>32300 - FABRICAÇÃO DE ARTIGOS DE DESPORTO.</v>
      </c>
      <c r="EN385" s="571">
        <v>12262</v>
      </c>
      <c r="EO385" s="560" t="s">
        <v>7202</v>
      </c>
      <c r="EP385" s="560" t="s">
        <v>350</v>
      </c>
      <c r="EQ385" s="580">
        <v>268</v>
      </c>
      <c r="ER385" s="560" t="s">
        <v>4659</v>
      </c>
      <c r="ES385" s="567" t="s">
        <v>7203</v>
      </c>
    </row>
    <row r="386" spans="11:149">
      <c r="K386" s="236" t="s">
        <v>7204</v>
      </c>
      <c r="P386" s="488">
        <f t="shared" si="19"/>
        <v>46783</v>
      </c>
      <c r="Q386" s="481">
        <f t="shared" si="20"/>
        <v>5</v>
      </c>
      <c r="R386" s="489">
        <v>44164</v>
      </c>
      <c r="S386" s="501"/>
      <c r="T386" s="497"/>
      <c r="U386" s="498"/>
      <c r="V386" s="43">
        <v>106</v>
      </c>
      <c r="W386" s="34" t="s">
        <v>1774</v>
      </c>
      <c r="X386" s="44">
        <v>130219</v>
      </c>
      <c r="Y386" s="34" t="s">
        <v>2509</v>
      </c>
      <c r="Z386" s="43" t="s">
        <v>1223</v>
      </c>
      <c r="AA386" s="34" t="s">
        <v>528</v>
      </c>
      <c r="AB386" s="34" t="s">
        <v>280</v>
      </c>
      <c r="AC386" s="34" t="s">
        <v>2509</v>
      </c>
      <c r="AD386" s="44" t="s">
        <v>320</v>
      </c>
      <c r="AE386" s="44" t="s">
        <v>6991</v>
      </c>
      <c r="AF386" s="43">
        <v>106</v>
      </c>
      <c r="AG386" s="34" t="s">
        <v>1774</v>
      </c>
      <c r="AH386" s="34" t="s">
        <v>1773</v>
      </c>
      <c r="AI386" s="43" t="s">
        <v>1775</v>
      </c>
      <c r="AJ386" s="44" t="s">
        <v>1776</v>
      </c>
      <c r="AK386" s="261">
        <v>4600084</v>
      </c>
      <c r="AL386" s="44" t="s">
        <v>343</v>
      </c>
      <c r="AM386" s="44" t="s">
        <v>1780</v>
      </c>
      <c r="AN386" s="262">
        <v>255131430</v>
      </c>
      <c r="AO386" s="34"/>
      <c r="AP386" s="34"/>
      <c r="AQ386" s="34"/>
      <c r="AR386" s="34"/>
      <c r="AS386" s="34"/>
      <c r="AT386" s="44" t="s">
        <v>326</v>
      </c>
      <c r="AU386" s="44"/>
      <c r="AV386" s="477" t="str">
        <f t="array" ref="AV386">_xlfn.IFS(
LEFT(Tabelas!$AI386,1)="N","DN",
LEFT(Tabelas!$AI386,1)="C","DC",
LEFT(Tabelas!$AI386,1)="L","DL",
LEFT(Tabelas!$AI386,1)="A","DA",
LEFT(Tabelas!$AI386,1)="G","DG")</f>
        <v>DN</v>
      </c>
      <c r="AW386" s="34"/>
      <c r="AX386" s="34"/>
      <c r="AY386" s="34"/>
      <c r="AZ386" s="34"/>
      <c r="BA386" s="34"/>
      <c r="BB386" s="34"/>
      <c r="BC386" s="34"/>
      <c r="BD386" s="44">
        <v>130219</v>
      </c>
      <c r="BE386" s="34" t="s">
        <v>2509</v>
      </c>
      <c r="BF386" s="43" t="s">
        <v>1223</v>
      </c>
      <c r="BG386" s="34" t="s">
        <v>528</v>
      </c>
      <c r="BH386" s="34" t="s">
        <v>280</v>
      </c>
      <c r="BI386" s="34" t="s">
        <v>2509</v>
      </c>
      <c r="BJ386" s="44" t="s">
        <v>320</v>
      </c>
      <c r="BK386" s="44" t="s">
        <v>6991</v>
      </c>
      <c r="BL386" s="34"/>
      <c r="BM386" s="34"/>
      <c r="BN386" s="34"/>
      <c r="BO386" s="20"/>
      <c r="BP386" s="20"/>
      <c r="BQ386" s="20"/>
      <c r="BR386" s="20"/>
      <c r="BS386" s="27"/>
      <c r="BT386" s="20"/>
      <c r="BU386" s="20"/>
      <c r="BV386" s="20"/>
      <c r="BW386" s="20"/>
      <c r="BX386" s="20"/>
      <c r="BY386" s="20"/>
      <c r="BZ386" s="20"/>
      <c r="CA386" s="20"/>
      <c r="CB386" s="20"/>
      <c r="CC386" s="27"/>
      <c r="CD386" s="20"/>
      <c r="CE386" s="20"/>
      <c r="CF386" s="28"/>
      <c r="CG386" s="28"/>
      <c r="CH386" s="28"/>
      <c r="CI386" s="28"/>
      <c r="CJ386" s="28"/>
      <c r="CK386" s="28"/>
      <c r="CL386" s="28"/>
      <c r="CM386" s="28"/>
      <c r="CN386" s="28"/>
      <c r="CO386" s="28"/>
      <c r="CP386" s="28"/>
      <c r="CQ386" s="28"/>
      <c r="CR386" s="28"/>
      <c r="CS386" s="28"/>
      <c r="CT386" s="28"/>
      <c r="CU386" s="28"/>
      <c r="CV386" s="28"/>
      <c r="CW386" s="28"/>
      <c r="CX386" s="20"/>
      <c r="CY386" s="519" t="s">
        <v>7205</v>
      </c>
      <c r="CZ386" s="520" t="s">
        <v>7206</v>
      </c>
      <c r="DA386" s="595" t="str">
        <f t="shared" si="18"/>
        <v>32400 - FABRICAÇÃO DE JOGOS E DE BRINQUEDOS</v>
      </c>
      <c r="EN386" s="572">
        <v>12270</v>
      </c>
      <c r="EO386" s="561" t="s">
        <v>7207</v>
      </c>
      <c r="EP386" s="561" t="s">
        <v>320</v>
      </c>
      <c r="EQ386" s="576">
        <v>166</v>
      </c>
      <c r="ER386" s="561" t="s">
        <v>3992</v>
      </c>
      <c r="ES386" s="568" t="s">
        <v>7208</v>
      </c>
    </row>
    <row r="387" spans="11:149">
      <c r="K387" s="236" t="s">
        <v>7209</v>
      </c>
      <c r="P387" s="488">
        <f t="shared" si="19"/>
        <v>46790</v>
      </c>
      <c r="Q387" s="481">
        <f t="shared" si="20"/>
        <v>6</v>
      </c>
      <c r="R387" s="489">
        <v>44165</v>
      </c>
      <c r="S387" s="501"/>
      <c r="T387" s="497"/>
      <c r="U387" s="498"/>
      <c r="V387" s="43">
        <v>106</v>
      </c>
      <c r="W387" s="34" t="s">
        <v>1774</v>
      </c>
      <c r="X387" s="44">
        <v>130220</v>
      </c>
      <c r="Y387" s="34" t="s">
        <v>2670</v>
      </c>
      <c r="Z387" s="43" t="s">
        <v>1223</v>
      </c>
      <c r="AA387" s="34" t="s">
        <v>528</v>
      </c>
      <c r="AB387" s="34" t="s">
        <v>280</v>
      </c>
      <c r="AC387" s="34" t="s">
        <v>2670</v>
      </c>
      <c r="AD387" s="44" t="s">
        <v>320</v>
      </c>
      <c r="AE387" s="44" t="s">
        <v>6991</v>
      </c>
      <c r="AF387" s="43">
        <v>106</v>
      </c>
      <c r="AG387" s="34" t="s">
        <v>1774</v>
      </c>
      <c r="AH387" s="34" t="s">
        <v>1773</v>
      </c>
      <c r="AI387" s="43" t="s">
        <v>1775</v>
      </c>
      <c r="AJ387" s="44" t="s">
        <v>1776</v>
      </c>
      <c r="AK387" s="261">
        <v>4600084</v>
      </c>
      <c r="AL387" s="44" t="s">
        <v>343</v>
      </c>
      <c r="AM387" s="44" t="s">
        <v>1780</v>
      </c>
      <c r="AN387" s="262">
        <v>255131430</v>
      </c>
      <c r="AO387" s="34"/>
      <c r="AP387" s="34"/>
      <c r="AQ387" s="34"/>
      <c r="AR387" s="34"/>
      <c r="AS387" s="34"/>
      <c r="AT387" s="44" t="s">
        <v>326</v>
      </c>
      <c r="AU387" s="44"/>
      <c r="AV387" s="477" t="str">
        <f t="array" ref="AV387">_xlfn.IFS(
LEFT(Tabelas!$AI387,1)="N","DN",
LEFT(Tabelas!$AI387,1)="C","DC",
LEFT(Tabelas!$AI387,1)="L","DL",
LEFT(Tabelas!$AI387,1)="A","DA",
LEFT(Tabelas!$AI387,1)="G","DG")</f>
        <v>DN</v>
      </c>
      <c r="AW387" s="34"/>
      <c r="AX387" s="34"/>
      <c r="AY387" s="34"/>
      <c r="AZ387" s="34"/>
      <c r="BA387" s="34"/>
      <c r="BB387" s="34"/>
      <c r="BC387" s="34"/>
      <c r="BD387" s="44">
        <v>130220</v>
      </c>
      <c r="BE387" s="34" t="s">
        <v>2670</v>
      </c>
      <c r="BF387" s="43" t="s">
        <v>1223</v>
      </c>
      <c r="BG387" s="34" t="s">
        <v>528</v>
      </c>
      <c r="BH387" s="34" t="s">
        <v>280</v>
      </c>
      <c r="BI387" s="34" t="s">
        <v>2670</v>
      </c>
      <c r="BJ387" s="44" t="s">
        <v>320</v>
      </c>
      <c r="BK387" s="44" t="s">
        <v>6991</v>
      </c>
      <c r="BL387" s="34"/>
      <c r="BM387" s="34"/>
      <c r="BN387" s="34"/>
      <c r="BO387" s="20"/>
      <c r="BP387" s="20"/>
      <c r="BQ387" s="20"/>
      <c r="BR387" s="20"/>
      <c r="BS387" s="27"/>
      <c r="BT387" s="20"/>
      <c r="BU387" s="20"/>
      <c r="BV387" s="20"/>
      <c r="BW387" s="20"/>
      <c r="BX387" s="20"/>
      <c r="BY387" s="20"/>
      <c r="BZ387" s="20"/>
      <c r="CA387" s="20"/>
      <c r="CB387" s="20"/>
      <c r="CC387" s="27"/>
      <c r="CD387" s="20"/>
      <c r="CE387" s="20"/>
      <c r="CF387" s="28"/>
      <c r="CG387" s="28"/>
      <c r="CH387" s="28"/>
      <c r="CI387" s="28"/>
      <c r="CJ387" s="28"/>
      <c r="CK387" s="28"/>
      <c r="CL387" s="28"/>
      <c r="CM387" s="28"/>
      <c r="CN387" s="28"/>
      <c r="CO387" s="28"/>
      <c r="CP387" s="28"/>
      <c r="CQ387" s="28"/>
      <c r="CR387" s="28"/>
      <c r="CS387" s="28"/>
      <c r="CT387" s="28"/>
      <c r="CU387" s="28"/>
      <c r="CV387" s="28"/>
      <c r="CW387" s="28"/>
      <c r="CX387" s="20"/>
      <c r="CY387" s="519" t="s">
        <v>7210</v>
      </c>
      <c r="CZ387" s="520" t="s">
        <v>7211</v>
      </c>
      <c r="DA387" s="595" t="str">
        <f t="shared" ref="DA387:DA450" si="21">CY387&amp;" - "&amp;CZ387</f>
        <v>32501 - FABRICAÇÃO DE MATERIAL ÓTICO OFTÁLMICO</v>
      </c>
      <c r="EN387" s="571">
        <v>12360</v>
      </c>
      <c r="EO387" s="560" t="s">
        <v>7212</v>
      </c>
      <c r="EP387" s="560" t="s">
        <v>289</v>
      </c>
      <c r="EQ387" s="580">
        <v>336</v>
      </c>
      <c r="ER387" s="560" t="s">
        <v>4952</v>
      </c>
      <c r="ES387" s="567" t="s">
        <v>7213</v>
      </c>
    </row>
    <row r="388" spans="11:149">
      <c r="K388" s="236" t="s">
        <v>7214</v>
      </c>
      <c r="P388" s="488">
        <f t="shared" si="19"/>
        <v>46797</v>
      </c>
      <c r="Q388" s="481">
        <f t="shared" si="20"/>
        <v>7</v>
      </c>
      <c r="R388" s="489">
        <v>44166</v>
      </c>
      <c r="S388" s="501"/>
      <c r="T388" s="497"/>
      <c r="U388" s="498"/>
      <c r="V388" s="43">
        <v>106</v>
      </c>
      <c r="W388" s="34" t="s">
        <v>1774</v>
      </c>
      <c r="X388" s="44">
        <v>30501</v>
      </c>
      <c r="Y388" s="34" t="s">
        <v>999</v>
      </c>
      <c r="Z388" s="43" t="s">
        <v>1223</v>
      </c>
      <c r="AA388" s="34" t="s">
        <v>405</v>
      </c>
      <c r="AB388" s="34" t="s">
        <v>270</v>
      </c>
      <c r="AC388" s="34" t="s">
        <v>999</v>
      </c>
      <c r="AD388" s="44" t="s">
        <v>320</v>
      </c>
      <c r="AE388" s="44" t="s">
        <v>6991</v>
      </c>
      <c r="AF388" s="43">
        <v>106</v>
      </c>
      <c r="AG388" s="34" t="s">
        <v>1774</v>
      </c>
      <c r="AH388" s="34" t="s">
        <v>1773</v>
      </c>
      <c r="AI388" s="43" t="s">
        <v>1775</v>
      </c>
      <c r="AJ388" s="44" t="s">
        <v>1776</v>
      </c>
      <c r="AK388" s="261">
        <v>4600084</v>
      </c>
      <c r="AL388" s="44" t="s">
        <v>343</v>
      </c>
      <c r="AM388" s="44" t="s">
        <v>1780</v>
      </c>
      <c r="AN388" s="262">
        <v>255131430</v>
      </c>
      <c r="AO388" s="34"/>
      <c r="AP388" s="34"/>
      <c r="AQ388" s="34"/>
      <c r="AR388" s="34"/>
      <c r="AS388" s="34"/>
      <c r="AT388" s="44" t="s">
        <v>326</v>
      </c>
      <c r="AU388" s="44"/>
      <c r="AV388" s="477" t="str">
        <f t="array" ref="AV388">_xlfn.IFS(
LEFT(Tabelas!$AI388,1)="N","DN",
LEFT(Tabelas!$AI388,1)="C","DC",
LEFT(Tabelas!$AI388,1)="L","DL",
LEFT(Tabelas!$AI388,1)="A","DA",
LEFT(Tabelas!$AI388,1)="G","DG")</f>
        <v>DN</v>
      </c>
      <c r="AW388" s="34"/>
      <c r="AX388" s="34"/>
      <c r="AY388" s="34"/>
      <c r="AZ388" s="34"/>
      <c r="BA388" s="34"/>
      <c r="BB388" s="34"/>
      <c r="BC388" s="34"/>
      <c r="BD388" s="44">
        <v>30501</v>
      </c>
      <c r="BE388" s="34" t="s">
        <v>999</v>
      </c>
      <c r="BF388" s="43" t="s">
        <v>1223</v>
      </c>
      <c r="BG388" s="34" t="s">
        <v>405</v>
      </c>
      <c r="BH388" s="34" t="s">
        <v>270</v>
      </c>
      <c r="BI388" s="34" t="s">
        <v>999</v>
      </c>
      <c r="BJ388" s="44" t="s">
        <v>320</v>
      </c>
      <c r="BK388" s="44" t="s">
        <v>6991</v>
      </c>
      <c r="BL388" s="34"/>
      <c r="BM388" s="34"/>
      <c r="BN388" s="34"/>
      <c r="BO388" s="20"/>
      <c r="BP388" s="20"/>
      <c r="BQ388" s="20"/>
      <c r="BR388" s="20"/>
      <c r="BS388" s="27"/>
      <c r="BT388" s="20"/>
      <c r="BU388" s="20"/>
      <c r="BV388" s="20"/>
      <c r="BW388" s="20"/>
      <c r="BX388" s="20"/>
      <c r="BY388" s="20"/>
      <c r="BZ388" s="20"/>
      <c r="CA388" s="20"/>
      <c r="CB388" s="20"/>
      <c r="CC388" s="27"/>
      <c r="CD388" s="20"/>
      <c r="CE388" s="20"/>
      <c r="CF388" s="28"/>
      <c r="CG388" s="28"/>
      <c r="CH388" s="28"/>
      <c r="CI388" s="28"/>
      <c r="CJ388" s="28"/>
      <c r="CK388" s="28"/>
      <c r="CL388" s="28"/>
      <c r="CM388" s="28"/>
      <c r="CN388" s="28"/>
      <c r="CO388" s="28"/>
      <c r="CP388" s="28"/>
      <c r="CQ388" s="28"/>
      <c r="CR388" s="28"/>
      <c r="CS388" s="28"/>
      <c r="CT388" s="28"/>
      <c r="CU388" s="28"/>
      <c r="CV388" s="28"/>
      <c r="CW388" s="28"/>
      <c r="CX388" s="20"/>
      <c r="CY388" s="519" t="s">
        <v>7215</v>
      </c>
      <c r="CZ388" s="520" t="s">
        <v>7216</v>
      </c>
      <c r="DA388" s="595" t="str">
        <f t="shared" si="21"/>
        <v>32502 - FABRICAÇÃO DE MATERIAL ORTOPÉDICO E PRÓTESES E DE INSTRUMENTOS MÉDICO-CIRÚRGICOS.</v>
      </c>
      <c r="EN388" s="572">
        <v>12416</v>
      </c>
      <c r="EO388" s="561" t="s">
        <v>7217</v>
      </c>
      <c r="EP388" s="561" t="s">
        <v>289</v>
      </c>
      <c r="EQ388" s="576">
        <v>347</v>
      </c>
      <c r="ER388" s="561" t="s">
        <v>5074</v>
      </c>
      <c r="ES388" s="568" t="s">
        <v>7218</v>
      </c>
    </row>
    <row r="389" spans="11:149">
      <c r="K389" s="236" t="s">
        <v>7219</v>
      </c>
      <c r="P389" s="488">
        <f t="shared" si="19"/>
        <v>46804</v>
      </c>
      <c r="Q389" s="481">
        <f t="shared" si="20"/>
        <v>8</v>
      </c>
      <c r="R389" s="489">
        <v>44167</v>
      </c>
      <c r="S389" s="501"/>
      <c r="T389" s="497"/>
      <c r="U389" s="498"/>
      <c r="V389" s="43">
        <v>106</v>
      </c>
      <c r="W389" s="34" t="s">
        <v>1774</v>
      </c>
      <c r="X389" s="44">
        <v>30502</v>
      </c>
      <c r="Y389" s="34" t="s">
        <v>1276</v>
      </c>
      <c r="Z389" s="43" t="s">
        <v>1223</v>
      </c>
      <c r="AA389" s="34" t="s">
        <v>405</v>
      </c>
      <c r="AB389" s="34" t="s">
        <v>270</v>
      </c>
      <c r="AC389" s="34" t="s">
        <v>1276</v>
      </c>
      <c r="AD389" s="44" t="s">
        <v>320</v>
      </c>
      <c r="AE389" s="44" t="s">
        <v>6991</v>
      </c>
      <c r="AF389" s="43">
        <v>106</v>
      </c>
      <c r="AG389" s="34" t="s">
        <v>1774</v>
      </c>
      <c r="AH389" s="34" t="s">
        <v>1773</v>
      </c>
      <c r="AI389" s="43" t="s">
        <v>1775</v>
      </c>
      <c r="AJ389" s="44" t="s">
        <v>1776</v>
      </c>
      <c r="AK389" s="261">
        <v>4600084</v>
      </c>
      <c r="AL389" s="44" t="s">
        <v>343</v>
      </c>
      <c r="AM389" s="44" t="s">
        <v>1780</v>
      </c>
      <c r="AN389" s="262">
        <v>255131430</v>
      </c>
      <c r="AO389" s="34"/>
      <c r="AP389" s="34"/>
      <c r="AQ389" s="34"/>
      <c r="AR389" s="34"/>
      <c r="AS389" s="34"/>
      <c r="AT389" s="44" t="s">
        <v>326</v>
      </c>
      <c r="AU389" s="44"/>
      <c r="AV389" s="477" t="str">
        <f t="array" ref="AV389">_xlfn.IFS(
LEFT(Tabelas!$AI389,1)="N","DN",
LEFT(Tabelas!$AI389,1)="C","DC",
LEFT(Tabelas!$AI389,1)="L","DL",
LEFT(Tabelas!$AI389,1)="A","DA",
LEFT(Tabelas!$AI389,1)="G","DG")</f>
        <v>DN</v>
      </c>
      <c r="AW389" s="34"/>
      <c r="AX389" s="34"/>
      <c r="AY389" s="34"/>
      <c r="AZ389" s="34"/>
      <c r="BA389" s="34"/>
      <c r="BB389" s="34"/>
      <c r="BC389" s="34"/>
      <c r="BD389" s="44">
        <v>30502</v>
      </c>
      <c r="BE389" s="34" t="s">
        <v>1276</v>
      </c>
      <c r="BF389" s="43" t="s">
        <v>1223</v>
      </c>
      <c r="BG389" s="34" t="s">
        <v>405</v>
      </c>
      <c r="BH389" s="34" t="s">
        <v>270</v>
      </c>
      <c r="BI389" s="34" t="s">
        <v>1276</v>
      </c>
      <c r="BJ389" s="44" t="s">
        <v>320</v>
      </c>
      <c r="BK389" s="44" t="s">
        <v>6991</v>
      </c>
      <c r="BL389" s="34"/>
      <c r="BM389" s="34"/>
      <c r="BN389" s="34"/>
      <c r="BO389" s="20"/>
      <c r="BP389" s="20"/>
      <c r="BQ389" s="20"/>
      <c r="BR389" s="20"/>
      <c r="BS389" s="27"/>
      <c r="BT389" s="20"/>
      <c r="BU389" s="20"/>
      <c r="BV389" s="20"/>
      <c r="BW389" s="20"/>
      <c r="BX389" s="20"/>
      <c r="BY389" s="20"/>
      <c r="BZ389" s="20"/>
      <c r="CA389" s="20"/>
      <c r="CB389" s="20"/>
      <c r="CC389" s="27"/>
      <c r="CD389" s="20"/>
      <c r="CE389" s="20"/>
      <c r="CF389" s="28"/>
      <c r="CG389" s="28"/>
      <c r="CH389" s="28"/>
      <c r="CI389" s="28"/>
      <c r="CJ389" s="28"/>
      <c r="CK389" s="28"/>
      <c r="CL389" s="28"/>
      <c r="CM389" s="28"/>
      <c r="CN389" s="28"/>
      <c r="CO389" s="28"/>
      <c r="CP389" s="28"/>
      <c r="CQ389" s="28"/>
      <c r="CR389" s="28"/>
      <c r="CS389" s="28"/>
      <c r="CT389" s="28"/>
      <c r="CU389" s="28"/>
      <c r="CV389" s="28"/>
      <c r="CW389" s="28"/>
      <c r="CX389" s="20"/>
      <c r="CY389" s="519" t="s">
        <v>7220</v>
      </c>
      <c r="CZ389" s="520" t="s">
        <v>7221</v>
      </c>
      <c r="DA389" s="595" t="str">
        <f t="shared" si="21"/>
        <v>32910 - FABRICAÇÃO DE VASSOURAS, ESCOVAS E PINCÉIS</v>
      </c>
      <c r="EN389" s="571">
        <v>12424</v>
      </c>
      <c r="EO389" s="560" t="s">
        <v>7222</v>
      </c>
      <c r="EP389" s="560" t="s">
        <v>320</v>
      </c>
      <c r="EQ389" s="580">
        <v>109</v>
      </c>
      <c r="ER389" s="560" t="s">
        <v>2409</v>
      </c>
      <c r="ES389" s="567" t="s">
        <v>7223</v>
      </c>
    </row>
    <row r="390" spans="11:149">
      <c r="K390" s="236" t="s">
        <v>7224</v>
      </c>
      <c r="P390" s="488">
        <f t="shared" si="19"/>
        <v>46811</v>
      </c>
      <c r="Q390" s="481">
        <f t="shared" si="20"/>
        <v>9</v>
      </c>
      <c r="R390" s="489">
        <v>44168</v>
      </c>
      <c r="S390" s="501"/>
      <c r="T390" s="497"/>
      <c r="U390" s="498"/>
      <c r="V390" s="43">
        <v>106</v>
      </c>
      <c r="W390" s="34" t="s">
        <v>1774</v>
      </c>
      <c r="X390" s="44">
        <v>30520</v>
      </c>
      <c r="Y390" s="34" t="s">
        <v>2755</v>
      </c>
      <c r="Z390" s="43" t="s">
        <v>1223</v>
      </c>
      <c r="AA390" s="34" t="s">
        <v>405</v>
      </c>
      <c r="AB390" s="34" t="s">
        <v>270</v>
      </c>
      <c r="AC390" s="34" t="s">
        <v>2755</v>
      </c>
      <c r="AD390" s="44" t="s">
        <v>320</v>
      </c>
      <c r="AE390" s="44" t="s">
        <v>6991</v>
      </c>
      <c r="AF390" s="43">
        <v>106</v>
      </c>
      <c r="AG390" s="34" t="s">
        <v>1774</v>
      </c>
      <c r="AH390" s="34" t="s">
        <v>1773</v>
      </c>
      <c r="AI390" s="43" t="s">
        <v>1775</v>
      </c>
      <c r="AJ390" s="44" t="s">
        <v>1776</v>
      </c>
      <c r="AK390" s="261">
        <v>4600084</v>
      </c>
      <c r="AL390" s="44" t="s">
        <v>343</v>
      </c>
      <c r="AM390" s="44" t="s">
        <v>1780</v>
      </c>
      <c r="AN390" s="262">
        <v>255131430</v>
      </c>
      <c r="AO390" s="34"/>
      <c r="AP390" s="34"/>
      <c r="AQ390" s="34"/>
      <c r="AR390" s="34"/>
      <c r="AS390" s="34"/>
      <c r="AT390" s="44" t="s">
        <v>326</v>
      </c>
      <c r="AU390" s="44"/>
      <c r="AV390" s="477" t="str">
        <f t="array" ref="AV390">_xlfn.IFS(
LEFT(Tabelas!$AI390,1)="N","DN",
LEFT(Tabelas!$AI390,1)="C","DC",
LEFT(Tabelas!$AI390,1)="L","DL",
LEFT(Tabelas!$AI390,1)="A","DA",
LEFT(Tabelas!$AI390,1)="G","DG")</f>
        <v>DN</v>
      </c>
      <c r="AW390" s="34"/>
      <c r="AX390" s="34"/>
      <c r="AY390" s="34"/>
      <c r="AZ390" s="34"/>
      <c r="BA390" s="34"/>
      <c r="BB390" s="34"/>
      <c r="BC390" s="34"/>
      <c r="BD390" s="44">
        <v>30520</v>
      </c>
      <c r="BE390" s="34" t="s">
        <v>2755</v>
      </c>
      <c r="BF390" s="43" t="s">
        <v>1223</v>
      </c>
      <c r="BG390" s="34" t="s">
        <v>405</v>
      </c>
      <c r="BH390" s="34" t="s">
        <v>270</v>
      </c>
      <c r="BI390" s="34" t="s">
        <v>2755</v>
      </c>
      <c r="BJ390" s="44" t="s">
        <v>320</v>
      </c>
      <c r="BK390" s="44" t="s">
        <v>6991</v>
      </c>
      <c r="BL390" s="34"/>
      <c r="BM390" s="34"/>
      <c r="BN390" s="34"/>
      <c r="BO390" s="20"/>
      <c r="BP390" s="20"/>
      <c r="BQ390" s="20"/>
      <c r="BR390" s="20"/>
      <c r="BS390" s="27"/>
      <c r="BT390" s="20"/>
      <c r="BU390" s="20"/>
      <c r="BV390" s="20"/>
      <c r="BW390" s="20"/>
      <c r="BX390" s="20"/>
      <c r="BY390" s="20"/>
      <c r="BZ390" s="20"/>
      <c r="CA390" s="20"/>
      <c r="CB390" s="20"/>
      <c r="CC390" s="27"/>
      <c r="CD390" s="20"/>
      <c r="CE390" s="20"/>
      <c r="CF390" s="28"/>
      <c r="CG390" s="28"/>
      <c r="CH390" s="28"/>
      <c r="CI390" s="28"/>
      <c r="CJ390" s="28"/>
      <c r="CK390" s="28"/>
      <c r="CL390" s="28"/>
      <c r="CM390" s="28"/>
      <c r="CN390" s="28"/>
      <c r="CO390" s="28"/>
      <c r="CP390" s="28"/>
      <c r="CQ390" s="28"/>
      <c r="CR390" s="28"/>
      <c r="CS390" s="28"/>
      <c r="CT390" s="28"/>
      <c r="CU390" s="28"/>
      <c r="CV390" s="28"/>
      <c r="CW390" s="28"/>
      <c r="CX390" s="20"/>
      <c r="CY390" s="519" t="s">
        <v>7225</v>
      </c>
      <c r="CZ390" s="520" t="s">
        <v>7226</v>
      </c>
      <c r="DA390" s="595" t="str">
        <f t="shared" si="21"/>
        <v>32991 - FABRICAÇÃO DE CANETAS, LÁPIS E SIMILARES</v>
      </c>
      <c r="EN390" s="571">
        <v>12483</v>
      </c>
      <c r="EO390" s="560" t="s">
        <v>7227</v>
      </c>
      <c r="EP390" s="560" t="s">
        <v>320</v>
      </c>
      <c r="EQ390" s="580">
        <v>112</v>
      </c>
      <c r="ER390" s="560" t="s">
        <v>2868</v>
      </c>
      <c r="ES390" s="567" t="s">
        <v>7228</v>
      </c>
    </row>
    <row r="391" spans="11:149">
      <c r="K391" s="236" t="s">
        <v>7229</v>
      </c>
      <c r="P391" s="488">
        <f t="shared" si="19"/>
        <v>46818</v>
      </c>
      <c r="Q391" s="481">
        <f t="shared" si="20"/>
        <v>10</v>
      </c>
      <c r="R391" s="489">
        <v>44169</v>
      </c>
      <c r="S391" s="501"/>
      <c r="T391" s="497"/>
      <c r="U391" s="498"/>
      <c r="V391" s="43">
        <v>106</v>
      </c>
      <c r="W391" s="34" t="s">
        <v>1774</v>
      </c>
      <c r="X391" s="44">
        <v>30503</v>
      </c>
      <c r="Y391" s="34" t="s">
        <v>1553</v>
      </c>
      <c r="Z391" s="43" t="s">
        <v>1223</v>
      </c>
      <c r="AA391" s="34" t="s">
        <v>405</v>
      </c>
      <c r="AB391" s="34" t="s">
        <v>270</v>
      </c>
      <c r="AC391" s="34" t="s">
        <v>1553</v>
      </c>
      <c r="AD391" s="44" t="s">
        <v>320</v>
      </c>
      <c r="AE391" s="44" t="s">
        <v>6991</v>
      </c>
      <c r="AF391" s="43">
        <v>106</v>
      </c>
      <c r="AG391" s="34" t="s">
        <v>1774</v>
      </c>
      <c r="AH391" s="34" t="s">
        <v>1773</v>
      </c>
      <c r="AI391" s="43" t="s">
        <v>1775</v>
      </c>
      <c r="AJ391" s="44" t="s">
        <v>1776</v>
      </c>
      <c r="AK391" s="261">
        <v>4600084</v>
      </c>
      <c r="AL391" s="44" t="s">
        <v>343</v>
      </c>
      <c r="AM391" s="44" t="s">
        <v>1780</v>
      </c>
      <c r="AN391" s="262">
        <v>255131430</v>
      </c>
      <c r="AO391" s="34"/>
      <c r="AP391" s="34"/>
      <c r="AQ391" s="34"/>
      <c r="AR391" s="34"/>
      <c r="AS391" s="34"/>
      <c r="AT391" s="44" t="s">
        <v>326</v>
      </c>
      <c r="AU391" s="44"/>
      <c r="AV391" s="477" t="str">
        <f t="array" ref="AV391">_xlfn.IFS(
LEFT(Tabelas!$AI391,1)="N","DN",
LEFT(Tabelas!$AI391,1)="C","DC",
LEFT(Tabelas!$AI391,1)="L","DL",
LEFT(Tabelas!$AI391,1)="A","DA",
LEFT(Tabelas!$AI391,1)="G","DG")</f>
        <v>DN</v>
      </c>
      <c r="AW391" s="34"/>
      <c r="AX391" s="34"/>
      <c r="AY391" s="34"/>
      <c r="AZ391" s="34"/>
      <c r="BA391" s="34"/>
      <c r="BB391" s="34"/>
      <c r="BC391" s="34"/>
      <c r="BD391" s="44">
        <v>30503</v>
      </c>
      <c r="BE391" s="34" t="s">
        <v>1553</v>
      </c>
      <c r="BF391" s="43" t="s">
        <v>1223</v>
      </c>
      <c r="BG391" s="34" t="s">
        <v>405</v>
      </c>
      <c r="BH391" s="34" t="s">
        <v>270</v>
      </c>
      <c r="BI391" s="34" t="s">
        <v>1553</v>
      </c>
      <c r="BJ391" s="44" t="s">
        <v>320</v>
      </c>
      <c r="BK391" s="44" t="s">
        <v>6991</v>
      </c>
      <c r="BL391" s="34"/>
      <c r="BM391" s="34"/>
      <c r="BN391" s="34"/>
      <c r="BO391" s="20"/>
      <c r="BP391" s="20"/>
      <c r="BQ391" s="20"/>
      <c r="BR391" s="20"/>
      <c r="BS391" s="27"/>
      <c r="BT391" s="20"/>
      <c r="BU391" s="20"/>
      <c r="BV391" s="20"/>
      <c r="BW391" s="20"/>
      <c r="BX391" s="20"/>
      <c r="BY391" s="20"/>
      <c r="BZ391" s="20"/>
      <c r="CA391" s="20"/>
      <c r="CB391" s="20"/>
      <c r="CC391" s="27"/>
      <c r="CD391" s="20"/>
      <c r="CE391" s="20"/>
      <c r="CF391" s="28"/>
      <c r="CG391" s="28"/>
      <c r="CH391" s="28"/>
      <c r="CI391" s="28"/>
      <c r="CJ391" s="28"/>
      <c r="CK391" s="28"/>
      <c r="CL391" s="28"/>
      <c r="CM391" s="28"/>
      <c r="CN391" s="28"/>
      <c r="CO391" s="28"/>
      <c r="CP391" s="28"/>
      <c r="CQ391" s="28"/>
      <c r="CR391" s="28"/>
      <c r="CS391" s="28"/>
      <c r="CT391" s="28"/>
      <c r="CU391" s="28"/>
      <c r="CV391" s="28"/>
      <c r="CW391" s="28"/>
      <c r="CX391" s="20"/>
      <c r="CY391" s="519" t="s">
        <v>7230</v>
      </c>
      <c r="CZ391" s="520" t="s">
        <v>7231</v>
      </c>
      <c r="DA391" s="595" t="str">
        <f t="shared" si="21"/>
        <v>32992 - FABRICAÇÃO DE FECHOS DE CORRER, BOTÕES E SIMILARES</v>
      </c>
      <c r="EN391" s="572">
        <v>12491</v>
      </c>
      <c r="EO391" s="561" t="s">
        <v>7232</v>
      </c>
      <c r="EP391" s="561" t="s">
        <v>320</v>
      </c>
      <c r="EQ391" s="576">
        <v>166</v>
      </c>
      <c r="ER391" s="561" t="s">
        <v>3992</v>
      </c>
      <c r="ES391" s="568" t="s">
        <v>7233</v>
      </c>
    </row>
    <row r="392" spans="11:149">
      <c r="K392" s="236" t="s">
        <v>7234</v>
      </c>
      <c r="P392" s="488">
        <f t="shared" si="19"/>
        <v>46825</v>
      </c>
      <c r="Q392" s="481">
        <f t="shared" si="20"/>
        <v>11</v>
      </c>
      <c r="R392" s="489">
        <v>44170</v>
      </c>
      <c r="S392" s="501"/>
      <c r="T392" s="497"/>
      <c r="U392" s="498"/>
      <c r="V392" s="43">
        <v>106</v>
      </c>
      <c r="W392" s="34" t="s">
        <v>1774</v>
      </c>
      <c r="X392" s="44">
        <v>30500</v>
      </c>
      <c r="Y392" s="34" t="s">
        <v>684</v>
      </c>
      <c r="Z392" s="43" t="s">
        <v>1223</v>
      </c>
      <c r="AA392" s="34" t="s">
        <v>405</v>
      </c>
      <c r="AB392" s="34" t="s">
        <v>270</v>
      </c>
      <c r="AC392" s="34" t="s">
        <v>7235</v>
      </c>
      <c r="AD392" s="44" t="s">
        <v>320</v>
      </c>
      <c r="AE392" s="44" t="s">
        <v>6991</v>
      </c>
      <c r="AF392" s="43">
        <v>106</v>
      </c>
      <c r="AG392" s="34" t="s">
        <v>1774</v>
      </c>
      <c r="AH392" s="34" t="s">
        <v>1773</v>
      </c>
      <c r="AI392" s="43" t="s">
        <v>1775</v>
      </c>
      <c r="AJ392" s="44" t="s">
        <v>1776</v>
      </c>
      <c r="AK392" s="261">
        <v>4600084</v>
      </c>
      <c r="AL392" s="44" t="s">
        <v>343</v>
      </c>
      <c r="AM392" s="44" t="s">
        <v>1780</v>
      </c>
      <c r="AN392" s="262">
        <v>255131430</v>
      </c>
      <c r="AO392" s="34"/>
      <c r="AP392" s="34"/>
      <c r="AQ392" s="34"/>
      <c r="AR392" s="34"/>
      <c r="AS392" s="34"/>
      <c r="AT392" s="44" t="s">
        <v>326</v>
      </c>
      <c r="AU392" s="44"/>
      <c r="AV392" s="477" t="str">
        <f t="array" ref="AV392">_xlfn.IFS(
LEFT(Tabelas!$AI392,1)="N","DN",
LEFT(Tabelas!$AI392,1)="C","DC",
LEFT(Tabelas!$AI392,1)="L","DL",
LEFT(Tabelas!$AI392,1)="A","DA",
LEFT(Tabelas!$AI392,1)="G","DG")</f>
        <v>DN</v>
      </c>
      <c r="AW392" s="34"/>
      <c r="AX392" s="34"/>
      <c r="AY392" s="34"/>
      <c r="AZ392" s="34"/>
      <c r="BA392" s="34"/>
      <c r="BB392" s="34"/>
      <c r="BC392" s="34"/>
      <c r="BD392" s="44">
        <v>30500</v>
      </c>
      <c r="BE392" s="34" t="s">
        <v>684</v>
      </c>
      <c r="BF392" s="43" t="s">
        <v>1223</v>
      </c>
      <c r="BG392" s="34" t="s">
        <v>405</v>
      </c>
      <c r="BH392" s="34" t="s">
        <v>270</v>
      </c>
      <c r="BI392" s="34" t="s">
        <v>7235</v>
      </c>
      <c r="BJ392" s="44" t="s">
        <v>320</v>
      </c>
      <c r="BK392" s="44" t="s">
        <v>6991</v>
      </c>
      <c r="BL392" s="34"/>
      <c r="BM392" s="34"/>
      <c r="BN392" s="34"/>
      <c r="BO392" s="20"/>
      <c r="BP392" s="20"/>
      <c r="BQ392" s="20"/>
      <c r="BR392" s="20"/>
      <c r="BS392" s="27"/>
      <c r="BT392" s="20"/>
      <c r="BU392" s="20"/>
      <c r="BV392" s="20"/>
      <c r="BW392" s="20"/>
      <c r="BX392" s="20"/>
      <c r="BY392" s="20"/>
      <c r="BZ392" s="20"/>
      <c r="CA392" s="20"/>
      <c r="CB392" s="20"/>
      <c r="CC392" s="27"/>
      <c r="CD392" s="20"/>
      <c r="CE392" s="20"/>
      <c r="CF392" s="28"/>
      <c r="CG392" s="28"/>
      <c r="CH392" s="28"/>
      <c r="CI392" s="28"/>
      <c r="CJ392" s="28"/>
      <c r="CK392" s="28"/>
      <c r="CL392" s="28"/>
      <c r="CM392" s="28"/>
      <c r="CN392" s="28"/>
      <c r="CO392" s="28"/>
      <c r="CP392" s="28"/>
      <c r="CQ392" s="28"/>
      <c r="CR392" s="28"/>
      <c r="CS392" s="28"/>
      <c r="CT392" s="28"/>
      <c r="CU392" s="28"/>
      <c r="CV392" s="28"/>
      <c r="CW392" s="28"/>
      <c r="CX392" s="20"/>
      <c r="CY392" s="519" t="s">
        <v>7236</v>
      </c>
      <c r="CZ392" s="520" t="s">
        <v>7237</v>
      </c>
      <c r="DA392" s="595" t="str">
        <f t="shared" si="21"/>
        <v>32993 - FABRICAÇÃO DE GUARDA-SÓIS E CHAPÉUS DE CHUVA</v>
      </c>
      <c r="EN392" s="571">
        <v>12505</v>
      </c>
      <c r="EO392" s="560" t="s">
        <v>7238</v>
      </c>
      <c r="EP392" s="560" t="s">
        <v>320</v>
      </c>
      <c r="EQ392" s="580">
        <v>108</v>
      </c>
      <c r="ER392" s="560" t="s">
        <v>2224</v>
      </c>
      <c r="ES392" s="567" t="s">
        <v>7239</v>
      </c>
    </row>
    <row r="393" spans="11:149">
      <c r="K393" s="236" t="s">
        <v>7240</v>
      </c>
      <c r="P393" s="488">
        <f t="shared" si="19"/>
        <v>46832</v>
      </c>
      <c r="Q393" s="481">
        <f t="shared" si="20"/>
        <v>12</v>
      </c>
      <c r="R393" s="489">
        <v>44171</v>
      </c>
      <c r="S393" s="501"/>
      <c r="T393" s="497"/>
      <c r="U393" s="498"/>
      <c r="V393" s="43">
        <v>106</v>
      </c>
      <c r="W393" s="34" t="s">
        <v>1774</v>
      </c>
      <c r="X393" s="44">
        <v>30508</v>
      </c>
      <c r="Y393" s="34" t="s">
        <v>1824</v>
      </c>
      <c r="Z393" s="43" t="s">
        <v>1223</v>
      </c>
      <c r="AA393" s="34" t="s">
        <v>405</v>
      </c>
      <c r="AB393" s="34" t="s">
        <v>270</v>
      </c>
      <c r="AC393" s="34" t="s">
        <v>1824</v>
      </c>
      <c r="AD393" s="44" t="s">
        <v>320</v>
      </c>
      <c r="AE393" s="44" t="s">
        <v>6991</v>
      </c>
      <c r="AF393" s="43">
        <v>106</v>
      </c>
      <c r="AG393" s="34" t="s">
        <v>1774</v>
      </c>
      <c r="AH393" s="34" t="s">
        <v>1773</v>
      </c>
      <c r="AI393" s="43" t="s">
        <v>1775</v>
      </c>
      <c r="AJ393" s="44" t="s">
        <v>1776</v>
      </c>
      <c r="AK393" s="261">
        <v>4600084</v>
      </c>
      <c r="AL393" s="44" t="s">
        <v>343</v>
      </c>
      <c r="AM393" s="44" t="s">
        <v>1780</v>
      </c>
      <c r="AN393" s="262">
        <v>255131430</v>
      </c>
      <c r="AO393" s="34"/>
      <c r="AP393" s="34"/>
      <c r="AQ393" s="34"/>
      <c r="AR393" s="34"/>
      <c r="AS393" s="34"/>
      <c r="AT393" s="44" t="s">
        <v>326</v>
      </c>
      <c r="AU393" s="44"/>
      <c r="AV393" s="477" t="str">
        <f t="array" ref="AV393">_xlfn.IFS(
LEFT(Tabelas!$AI393,1)="N","DN",
LEFT(Tabelas!$AI393,1)="C","DC",
LEFT(Tabelas!$AI393,1)="L","DL",
LEFT(Tabelas!$AI393,1)="A","DA",
LEFT(Tabelas!$AI393,1)="G","DG")</f>
        <v>DN</v>
      </c>
      <c r="AW393" s="34"/>
      <c r="AX393" s="34"/>
      <c r="AY393" s="34"/>
      <c r="AZ393" s="34"/>
      <c r="BA393" s="34"/>
      <c r="BB393" s="34"/>
      <c r="BC393" s="34"/>
      <c r="BD393" s="44">
        <v>30508</v>
      </c>
      <c r="BE393" s="34" t="s">
        <v>1824</v>
      </c>
      <c r="BF393" s="43" t="s">
        <v>1223</v>
      </c>
      <c r="BG393" s="34" t="s">
        <v>405</v>
      </c>
      <c r="BH393" s="34" t="s">
        <v>270</v>
      </c>
      <c r="BI393" s="34" t="s">
        <v>1824</v>
      </c>
      <c r="BJ393" s="44" t="s">
        <v>320</v>
      </c>
      <c r="BK393" s="44" t="s">
        <v>6991</v>
      </c>
      <c r="BL393" s="34"/>
      <c r="BM393" s="34"/>
      <c r="BN393" s="34"/>
      <c r="BO393" s="20"/>
      <c r="BP393" s="20"/>
      <c r="BQ393" s="20"/>
      <c r="BR393" s="20"/>
      <c r="BS393" s="27"/>
      <c r="BT393" s="20"/>
      <c r="BU393" s="20"/>
      <c r="BV393" s="20"/>
      <c r="BW393" s="20"/>
      <c r="BX393" s="20"/>
      <c r="BY393" s="20"/>
      <c r="BZ393" s="20"/>
      <c r="CA393" s="20"/>
      <c r="CB393" s="20"/>
      <c r="CC393" s="27"/>
      <c r="CD393" s="20"/>
      <c r="CE393" s="20"/>
      <c r="CF393" s="28"/>
      <c r="CG393" s="28"/>
      <c r="CH393" s="28"/>
      <c r="CI393" s="28"/>
      <c r="CJ393" s="28"/>
      <c r="CK393" s="28"/>
      <c r="CL393" s="28"/>
      <c r="CM393" s="28"/>
      <c r="CN393" s="28"/>
      <c r="CO393" s="28"/>
      <c r="CP393" s="28"/>
      <c r="CQ393" s="28"/>
      <c r="CR393" s="28"/>
      <c r="CS393" s="28"/>
      <c r="CT393" s="28"/>
      <c r="CU393" s="28"/>
      <c r="CV393" s="28"/>
      <c r="CW393" s="28"/>
      <c r="CX393" s="20"/>
      <c r="CY393" s="519" t="s">
        <v>7241</v>
      </c>
      <c r="CZ393" s="520" t="s">
        <v>7242</v>
      </c>
      <c r="DA393" s="595" t="str">
        <f t="shared" si="21"/>
        <v>32994 - FABRICAÇÃO DE EQUIPAMENTO DE PROTEÇÃO E SEGURANÇA.</v>
      </c>
      <c r="EN393" s="572">
        <v>12513</v>
      </c>
      <c r="EO393" s="561" t="s">
        <v>7243</v>
      </c>
      <c r="EP393" s="561" t="s">
        <v>320</v>
      </c>
      <c r="EQ393" s="576">
        <v>167</v>
      </c>
      <c r="ER393" s="561" t="s">
        <v>4041</v>
      </c>
      <c r="ES393" s="568" t="s">
        <v>7244</v>
      </c>
    </row>
    <row r="394" spans="11:149">
      <c r="K394" s="236" t="s">
        <v>7245</v>
      </c>
      <c r="P394" s="488">
        <f t="shared" si="19"/>
        <v>46839</v>
      </c>
      <c r="Q394" s="481">
        <f t="shared" si="20"/>
        <v>13</v>
      </c>
      <c r="R394" s="489">
        <v>44172</v>
      </c>
      <c r="S394" s="501"/>
      <c r="T394" s="497"/>
      <c r="U394" s="498"/>
      <c r="V394" s="43">
        <v>106</v>
      </c>
      <c r="W394" s="34" t="s">
        <v>1774</v>
      </c>
      <c r="X394" s="44">
        <v>30510</v>
      </c>
      <c r="Y394" s="34" t="s">
        <v>2062</v>
      </c>
      <c r="Z394" s="43" t="s">
        <v>1223</v>
      </c>
      <c r="AA394" s="34" t="s">
        <v>405</v>
      </c>
      <c r="AB394" s="34" t="s">
        <v>270</v>
      </c>
      <c r="AC394" s="34" t="s">
        <v>2062</v>
      </c>
      <c r="AD394" s="44" t="s">
        <v>320</v>
      </c>
      <c r="AE394" s="44" t="s">
        <v>6991</v>
      </c>
      <c r="AF394" s="43">
        <v>106</v>
      </c>
      <c r="AG394" s="34" t="s">
        <v>1774</v>
      </c>
      <c r="AH394" s="34" t="s">
        <v>1773</v>
      </c>
      <c r="AI394" s="43" t="s">
        <v>1775</v>
      </c>
      <c r="AJ394" s="44" t="s">
        <v>1776</v>
      </c>
      <c r="AK394" s="261">
        <v>4600084</v>
      </c>
      <c r="AL394" s="44" t="s">
        <v>343</v>
      </c>
      <c r="AM394" s="44" t="s">
        <v>1780</v>
      </c>
      <c r="AN394" s="262">
        <v>255131430</v>
      </c>
      <c r="AO394" s="34"/>
      <c r="AP394" s="34"/>
      <c r="AQ394" s="34"/>
      <c r="AR394" s="34"/>
      <c r="AS394" s="34"/>
      <c r="AT394" s="44" t="s">
        <v>326</v>
      </c>
      <c r="AU394" s="44"/>
      <c r="AV394" s="477" t="str">
        <f t="array" ref="AV394">_xlfn.IFS(
LEFT(Tabelas!$AI394,1)="N","DN",
LEFT(Tabelas!$AI394,1)="C","DC",
LEFT(Tabelas!$AI394,1)="L","DL",
LEFT(Tabelas!$AI394,1)="A","DA",
LEFT(Tabelas!$AI394,1)="G","DG")</f>
        <v>DN</v>
      </c>
      <c r="AW394" s="34"/>
      <c r="AX394" s="34"/>
      <c r="AY394" s="34"/>
      <c r="AZ394" s="34"/>
      <c r="BA394" s="34"/>
      <c r="BB394" s="34"/>
      <c r="BC394" s="34"/>
      <c r="BD394" s="44">
        <v>30510</v>
      </c>
      <c r="BE394" s="34" t="s">
        <v>2062</v>
      </c>
      <c r="BF394" s="43" t="s">
        <v>1223</v>
      </c>
      <c r="BG394" s="34" t="s">
        <v>405</v>
      </c>
      <c r="BH394" s="34" t="s">
        <v>270</v>
      </c>
      <c r="BI394" s="34" t="s">
        <v>2062</v>
      </c>
      <c r="BJ394" s="44" t="s">
        <v>320</v>
      </c>
      <c r="BK394" s="44" t="s">
        <v>6991</v>
      </c>
      <c r="BL394" s="34"/>
      <c r="BM394" s="34"/>
      <c r="BN394" s="34"/>
      <c r="BO394" s="20"/>
      <c r="BP394" s="20"/>
      <c r="BQ394" s="20"/>
      <c r="BR394" s="20"/>
      <c r="BS394" s="27"/>
      <c r="BT394" s="20"/>
      <c r="BU394" s="20"/>
      <c r="BV394" s="20"/>
      <c r="BW394" s="20"/>
      <c r="BX394" s="20"/>
      <c r="BY394" s="20"/>
      <c r="BZ394" s="20"/>
      <c r="CA394" s="20"/>
      <c r="CB394" s="20"/>
      <c r="CC394" s="27"/>
      <c r="CD394" s="20"/>
      <c r="CE394" s="20"/>
      <c r="CF394" s="28"/>
      <c r="CG394" s="28"/>
      <c r="CH394" s="28"/>
      <c r="CI394" s="28"/>
      <c r="CJ394" s="28"/>
      <c r="CK394" s="28"/>
      <c r="CL394" s="28"/>
      <c r="CM394" s="28"/>
      <c r="CN394" s="28"/>
      <c r="CO394" s="28"/>
      <c r="CP394" s="28"/>
      <c r="CQ394" s="28"/>
      <c r="CR394" s="28"/>
      <c r="CS394" s="28"/>
      <c r="CT394" s="28"/>
      <c r="CU394" s="28"/>
      <c r="CV394" s="28"/>
      <c r="CW394" s="28"/>
      <c r="CX394" s="20"/>
      <c r="CY394" s="519" t="s">
        <v>7246</v>
      </c>
      <c r="CZ394" s="520" t="s">
        <v>7247</v>
      </c>
      <c r="DA394" s="595" t="str">
        <f t="shared" si="21"/>
        <v>32995 - FABRICAÇÃO DE CAIXÕES MORTUÁRIOS EM MADEIRA</v>
      </c>
      <c r="EN394" s="571">
        <v>12530</v>
      </c>
      <c r="EO394" s="560" t="s">
        <v>7248</v>
      </c>
      <c r="EP394" s="560" t="s">
        <v>320</v>
      </c>
      <c r="EQ394" s="580">
        <v>115</v>
      </c>
      <c r="ER394" s="560" t="s">
        <v>3241</v>
      </c>
      <c r="ES394" s="567" t="s">
        <v>7249</v>
      </c>
    </row>
    <row r="395" spans="11:149">
      <c r="K395" s="236" t="s">
        <v>7250</v>
      </c>
      <c r="P395" s="488">
        <f t="shared" si="19"/>
        <v>46846</v>
      </c>
      <c r="Q395" s="481">
        <f t="shared" si="20"/>
        <v>14</v>
      </c>
      <c r="R395" s="489">
        <v>44173</v>
      </c>
      <c r="S395" s="501"/>
      <c r="T395" s="497"/>
      <c r="U395" s="498"/>
      <c r="V395" s="43">
        <v>106</v>
      </c>
      <c r="W395" s="34" t="s">
        <v>1774</v>
      </c>
      <c r="X395" s="44">
        <v>30515</v>
      </c>
      <c r="Y395" s="34" t="s">
        <v>2265</v>
      </c>
      <c r="Z395" s="43" t="s">
        <v>1223</v>
      </c>
      <c r="AA395" s="34" t="s">
        <v>405</v>
      </c>
      <c r="AB395" s="34" t="s">
        <v>270</v>
      </c>
      <c r="AC395" s="34" t="s">
        <v>2265</v>
      </c>
      <c r="AD395" s="44" t="s">
        <v>320</v>
      </c>
      <c r="AE395" s="44" t="s">
        <v>6991</v>
      </c>
      <c r="AF395" s="43">
        <v>106</v>
      </c>
      <c r="AG395" s="34" t="s">
        <v>1774</v>
      </c>
      <c r="AH395" s="34" t="s">
        <v>1773</v>
      </c>
      <c r="AI395" s="43" t="s">
        <v>1775</v>
      </c>
      <c r="AJ395" s="44" t="s">
        <v>1776</v>
      </c>
      <c r="AK395" s="261">
        <v>4600084</v>
      </c>
      <c r="AL395" s="44" t="s">
        <v>343</v>
      </c>
      <c r="AM395" s="44" t="s">
        <v>1780</v>
      </c>
      <c r="AN395" s="262">
        <v>255131430</v>
      </c>
      <c r="AO395" s="34"/>
      <c r="AP395" s="34"/>
      <c r="AQ395" s="34"/>
      <c r="AR395" s="34"/>
      <c r="AS395" s="34"/>
      <c r="AT395" s="44" t="s">
        <v>326</v>
      </c>
      <c r="AU395" s="44"/>
      <c r="AV395" s="477" t="str">
        <f t="array" ref="AV395">_xlfn.IFS(
LEFT(Tabelas!$AI395,1)="N","DN",
LEFT(Tabelas!$AI395,1)="C","DC",
LEFT(Tabelas!$AI395,1)="L","DL",
LEFT(Tabelas!$AI395,1)="A","DA",
LEFT(Tabelas!$AI395,1)="G","DG")</f>
        <v>DN</v>
      </c>
      <c r="AW395" s="34"/>
      <c r="AX395" s="34"/>
      <c r="AY395" s="34"/>
      <c r="AZ395" s="34"/>
      <c r="BA395" s="34"/>
      <c r="BB395" s="34"/>
      <c r="BC395" s="34"/>
      <c r="BD395" s="44">
        <v>30515</v>
      </c>
      <c r="BE395" s="34" t="s">
        <v>2265</v>
      </c>
      <c r="BF395" s="43" t="s">
        <v>1223</v>
      </c>
      <c r="BG395" s="34" t="s">
        <v>405</v>
      </c>
      <c r="BH395" s="34" t="s">
        <v>270</v>
      </c>
      <c r="BI395" s="34" t="s">
        <v>2265</v>
      </c>
      <c r="BJ395" s="44" t="s">
        <v>320</v>
      </c>
      <c r="BK395" s="44" t="s">
        <v>6991</v>
      </c>
      <c r="BL395" s="34"/>
      <c r="BM395" s="34"/>
      <c r="BN395" s="34"/>
      <c r="BO395" s="20"/>
      <c r="BP395" s="20"/>
      <c r="BQ395" s="20"/>
      <c r="BR395" s="20"/>
      <c r="BS395" s="27"/>
      <c r="BT395" s="20"/>
      <c r="BU395" s="20"/>
      <c r="BV395" s="20"/>
      <c r="BW395" s="20"/>
      <c r="BX395" s="20"/>
      <c r="BY395" s="20"/>
      <c r="BZ395" s="20"/>
      <c r="CA395" s="20"/>
      <c r="CB395" s="20"/>
      <c r="CC395" s="27"/>
      <c r="CD395" s="20"/>
      <c r="CE395" s="20"/>
      <c r="CF395" s="28"/>
      <c r="CG395" s="28"/>
      <c r="CH395" s="28"/>
      <c r="CI395" s="28"/>
      <c r="CJ395" s="28"/>
      <c r="CK395" s="28"/>
      <c r="CL395" s="28"/>
      <c r="CM395" s="28"/>
      <c r="CN395" s="28"/>
      <c r="CO395" s="28"/>
      <c r="CP395" s="28"/>
      <c r="CQ395" s="28"/>
      <c r="CR395" s="28"/>
      <c r="CS395" s="28"/>
      <c r="CT395" s="28"/>
      <c r="CU395" s="28"/>
      <c r="CV395" s="28"/>
      <c r="CW395" s="28"/>
      <c r="CX395" s="20"/>
      <c r="CY395" s="519" t="s">
        <v>7251</v>
      </c>
      <c r="CZ395" s="520" t="s">
        <v>7252</v>
      </c>
      <c r="DA395" s="595" t="str">
        <f t="shared" si="21"/>
        <v>32996 - OUTRAS INDÚSTRIAS TRANSFORMADORAS DIVERSAS, N.E.</v>
      </c>
      <c r="EN395" s="572">
        <v>12572</v>
      </c>
      <c r="EO395" s="561" t="s">
        <v>7253</v>
      </c>
      <c r="EP395" s="561" t="s">
        <v>320</v>
      </c>
      <c r="EQ395" s="576">
        <v>112</v>
      </c>
      <c r="ER395" s="561" t="s">
        <v>2868</v>
      </c>
      <c r="ES395" s="568" t="s">
        <v>7254</v>
      </c>
    </row>
    <row r="396" spans="11:149">
      <c r="K396" s="236" t="s">
        <v>7255</v>
      </c>
      <c r="P396" s="488">
        <f t="shared" si="19"/>
        <v>46853</v>
      </c>
      <c r="Q396" s="481">
        <f t="shared" si="20"/>
        <v>15</v>
      </c>
      <c r="R396" s="489">
        <v>44174</v>
      </c>
      <c r="S396" s="501"/>
      <c r="T396" s="497"/>
      <c r="U396" s="498"/>
      <c r="V396" s="43">
        <v>106</v>
      </c>
      <c r="W396" s="34" t="s">
        <v>1774</v>
      </c>
      <c r="X396" s="44">
        <v>30517</v>
      </c>
      <c r="Y396" s="34" t="s">
        <v>2446</v>
      </c>
      <c r="Z396" s="43" t="s">
        <v>1223</v>
      </c>
      <c r="AA396" s="34" t="s">
        <v>405</v>
      </c>
      <c r="AB396" s="34" t="s">
        <v>270</v>
      </c>
      <c r="AC396" s="34" t="s">
        <v>2446</v>
      </c>
      <c r="AD396" s="44" t="s">
        <v>320</v>
      </c>
      <c r="AE396" s="44" t="s">
        <v>6991</v>
      </c>
      <c r="AF396" s="43">
        <v>106</v>
      </c>
      <c r="AG396" s="34" t="s">
        <v>1774</v>
      </c>
      <c r="AH396" s="34" t="s">
        <v>1773</v>
      </c>
      <c r="AI396" s="43" t="s">
        <v>1775</v>
      </c>
      <c r="AJ396" s="44" t="s">
        <v>1776</v>
      </c>
      <c r="AK396" s="261">
        <v>4600084</v>
      </c>
      <c r="AL396" s="44" t="s">
        <v>343</v>
      </c>
      <c r="AM396" s="44" t="s">
        <v>1780</v>
      </c>
      <c r="AN396" s="262">
        <v>255131430</v>
      </c>
      <c r="AO396" s="34"/>
      <c r="AP396" s="34"/>
      <c r="AQ396" s="34"/>
      <c r="AR396" s="34"/>
      <c r="AS396" s="34"/>
      <c r="AT396" s="44" t="s">
        <v>326</v>
      </c>
      <c r="AU396" s="44"/>
      <c r="AV396" s="477" t="str">
        <f t="array" ref="AV396">_xlfn.IFS(
LEFT(Tabelas!$AI396,1)="N","DN",
LEFT(Tabelas!$AI396,1)="C","DC",
LEFT(Tabelas!$AI396,1)="L","DL",
LEFT(Tabelas!$AI396,1)="A","DA",
LEFT(Tabelas!$AI396,1)="G","DG")</f>
        <v>DN</v>
      </c>
      <c r="AW396" s="34"/>
      <c r="AX396" s="34"/>
      <c r="AY396" s="34"/>
      <c r="AZ396" s="34"/>
      <c r="BA396" s="34"/>
      <c r="BB396" s="34"/>
      <c r="BC396" s="34"/>
      <c r="BD396" s="44">
        <v>30517</v>
      </c>
      <c r="BE396" s="34" t="s">
        <v>2446</v>
      </c>
      <c r="BF396" s="43" t="s">
        <v>1223</v>
      </c>
      <c r="BG396" s="34" t="s">
        <v>405</v>
      </c>
      <c r="BH396" s="34" t="s">
        <v>270</v>
      </c>
      <c r="BI396" s="34" t="s">
        <v>2446</v>
      </c>
      <c r="BJ396" s="44" t="s">
        <v>320</v>
      </c>
      <c r="BK396" s="44" t="s">
        <v>6991</v>
      </c>
      <c r="BL396" s="34"/>
      <c r="BM396" s="34"/>
      <c r="BN396" s="34"/>
      <c r="BO396" s="20"/>
      <c r="BP396" s="20"/>
      <c r="BQ396" s="20"/>
      <c r="BR396" s="20"/>
      <c r="BS396" s="27"/>
      <c r="BT396" s="20"/>
      <c r="BU396" s="20"/>
      <c r="BV396" s="20"/>
      <c r="BW396" s="20"/>
      <c r="BX396" s="20"/>
      <c r="BY396" s="20"/>
      <c r="BZ396" s="20"/>
      <c r="CA396" s="20"/>
      <c r="CB396" s="20"/>
      <c r="CC396" s="27"/>
      <c r="CD396" s="20"/>
      <c r="CE396" s="20"/>
      <c r="CF396" s="28"/>
      <c r="CG396" s="28"/>
      <c r="CH396" s="28"/>
      <c r="CI396" s="28"/>
      <c r="CJ396" s="28"/>
      <c r="CK396" s="28"/>
      <c r="CL396" s="28"/>
      <c r="CM396" s="28"/>
      <c r="CN396" s="28"/>
      <c r="CO396" s="28"/>
      <c r="CP396" s="28"/>
      <c r="CQ396" s="28"/>
      <c r="CR396" s="28"/>
      <c r="CS396" s="28"/>
      <c r="CT396" s="28"/>
      <c r="CU396" s="28"/>
      <c r="CV396" s="28"/>
      <c r="CW396" s="28"/>
      <c r="CX396" s="20"/>
      <c r="CY396" s="519" t="s">
        <v>7256</v>
      </c>
      <c r="CZ396" s="520" t="s">
        <v>7257</v>
      </c>
      <c r="DA396" s="595" t="str">
        <f t="shared" si="21"/>
        <v>33110 - REPARAÇÃO E MANUTENÇÃO DE PRODUTOS METÁLICOS</v>
      </c>
      <c r="EN396" s="571">
        <v>12599</v>
      </c>
      <c r="EO396" s="560" t="s">
        <v>7258</v>
      </c>
      <c r="EP396" s="560" t="s">
        <v>289</v>
      </c>
      <c r="EQ396" s="580">
        <v>382</v>
      </c>
      <c r="ER396" s="560" t="s">
        <v>5135</v>
      </c>
      <c r="ES396" s="567" t="s">
        <v>7259</v>
      </c>
    </row>
    <row r="397" spans="11:149">
      <c r="K397" s="236" t="s">
        <v>7260</v>
      </c>
      <c r="P397" s="488">
        <f t="shared" si="19"/>
        <v>46860</v>
      </c>
      <c r="Q397" s="481">
        <f t="shared" si="20"/>
        <v>16</v>
      </c>
      <c r="R397" s="489">
        <v>44175</v>
      </c>
      <c r="S397" s="501"/>
      <c r="T397" s="497"/>
      <c r="U397" s="498"/>
      <c r="V397" s="43">
        <v>106</v>
      </c>
      <c r="W397" s="34" t="s">
        <v>1774</v>
      </c>
      <c r="X397" s="44">
        <v>30518</v>
      </c>
      <c r="Y397" s="34" t="s">
        <v>2610</v>
      </c>
      <c r="Z397" s="43" t="s">
        <v>1223</v>
      </c>
      <c r="AA397" s="34" t="s">
        <v>405</v>
      </c>
      <c r="AB397" s="34" t="s">
        <v>270</v>
      </c>
      <c r="AC397" s="34" t="s">
        <v>2610</v>
      </c>
      <c r="AD397" s="44" t="s">
        <v>320</v>
      </c>
      <c r="AE397" s="44" t="s">
        <v>6991</v>
      </c>
      <c r="AF397" s="43">
        <v>106</v>
      </c>
      <c r="AG397" s="34" t="s">
        <v>1774</v>
      </c>
      <c r="AH397" s="34" t="s">
        <v>1773</v>
      </c>
      <c r="AI397" s="43" t="s">
        <v>1775</v>
      </c>
      <c r="AJ397" s="44" t="s">
        <v>1776</v>
      </c>
      <c r="AK397" s="261">
        <v>4600084</v>
      </c>
      <c r="AL397" s="44" t="s">
        <v>343</v>
      </c>
      <c r="AM397" s="44" t="s">
        <v>1780</v>
      </c>
      <c r="AN397" s="262">
        <v>255131430</v>
      </c>
      <c r="AO397" s="34"/>
      <c r="AP397" s="34"/>
      <c r="AQ397" s="34"/>
      <c r="AR397" s="34"/>
      <c r="AS397" s="34"/>
      <c r="AT397" s="44" t="s">
        <v>326</v>
      </c>
      <c r="AU397" s="44"/>
      <c r="AV397" s="477" t="str">
        <f t="array" ref="AV397">_xlfn.IFS(
LEFT(Tabelas!$AI397,1)="N","DN",
LEFT(Tabelas!$AI397,1)="C","DC",
LEFT(Tabelas!$AI397,1)="L","DL",
LEFT(Tabelas!$AI397,1)="A","DA",
LEFT(Tabelas!$AI397,1)="G","DG")</f>
        <v>DN</v>
      </c>
      <c r="AW397" s="34"/>
      <c r="AX397" s="34"/>
      <c r="AY397" s="34"/>
      <c r="AZ397" s="34"/>
      <c r="BA397" s="34"/>
      <c r="BB397" s="34"/>
      <c r="BC397" s="34"/>
      <c r="BD397" s="44">
        <v>30518</v>
      </c>
      <c r="BE397" s="34" t="s">
        <v>2610</v>
      </c>
      <c r="BF397" s="43" t="s">
        <v>1223</v>
      </c>
      <c r="BG397" s="34" t="s">
        <v>405</v>
      </c>
      <c r="BH397" s="34" t="s">
        <v>270</v>
      </c>
      <c r="BI397" s="34" t="s">
        <v>2610</v>
      </c>
      <c r="BJ397" s="44" t="s">
        <v>320</v>
      </c>
      <c r="BK397" s="44" t="s">
        <v>6991</v>
      </c>
      <c r="BL397" s="34"/>
      <c r="BM397" s="34"/>
      <c r="BN397" s="34"/>
      <c r="BO397" s="20"/>
      <c r="BP397" s="20"/>
      <c r="BQ397" s="20"/>
      <c r="BR397" s="20"/>
      <c r="BS397" s="27"/>
      <c r="BT397" s="20"/>
      <c r="BU397" s="20"/>
      <c r="BV397" s="20"/>
      <c r="BW397" s="20"/>
      <c r="BX397" s="20"/>
      <c r="BY397" s="20"/>
      <c r="BZ397" s="20"/>
      <c r="CA397" s="20"/>
      <c r="CB397" s="20"/>
      <c r="CC397" s="27"/>
      <c r="CD397" s="20"/>
      <c r="CE397" s="20"/>
      <c r="CF397" s="28"/>
      <c r="CG397" s="28"/>
      <c r="CH397" s="28"/>
      <c r="CI397" s="28"/>
      <c r="CJ397" s="28"/>
      <c r="CK397" s="28"/>
      <c r="CL397" s="28"/>
      <c r="CM397" s="28"/>
      <c r="CN397" s="28"/>
      <c r="CO397" s="28"/>
      <c r="CP397" s="28"/>
      <c r="CQ397" s="28"/>
      <c r="CR397" s="28"/>
      <c r="CS397" s="28"/>
      <c r="CT397" s="28"/>
      <c r="CU397" s="28"/>
      <c r="CV397" s="28"/>
      <c r="CW397" s="28"/>
      <c r="CX397" s="20"/>
      <c r="CY397" s="519" t="s">
        <v>7261</v>
      </c>
      <c r="CZ397" s="520" t="s">
        <v>7262</v>
      </c>
      <c r="DA397" s="595" t="str">
        <f t="shared" si="21"/>
        <v>33120 - REPARAÇÃO E MANUTENÇÃO DE MÁQUINAS.</v>
      </c>
      <c r="EN397" s="571">
        <v>12602</v>
      </c>
      <c r="EO397" s="560" t="s">
        <v>7263</v>
      </c>
      <c r="EP397" s="560" t="s">
        <v>320</v>
      </c>
      <c r="EQ397" s="580">
        <v>107</v>
      </c>
      <c r="ER397" s="560" t="s">
        <v>2024</v>
      </c>
      <c r="ES397" s="567" t="s">
        <v>7264</v>
      </c>
    </row>
    <row r="398" spans="11:149">
      <c r="K398" s="236" t="s">
        <v>7265</v>
      </c>
      <c r="P398" s="488">
        <f t="shared" si="19"/>
        <v>46867</v>
      </c>
      <c r="Q398" s="481">
        <f t="shared" si="20"/>
        <v>17</v>
      </c>
      <c r="R398" s="489">
        <v>44176</v>
      </c>
      <c r="S398" s="501"/>
      <c r="T398" s="497"/>
      <c r="U398" s="498"/>
      <c r="V398" s="43">
        <v>106</v>
      </c>
      <c r="W398" s="34" t="s">
        <v>1774</v>
      </c>
      <c r="X398" s="44">
        <v>30523</v>
      </c>
      <c r="Y398" s="34" t="s">
        <v>3036</v>
      </c>
      <c r="Z398" s="43" t="s">
        <v>1223</v>
      </c>
      <c r="AA398" s="34" t="s">
        <v>405</v>
      </c>
      <c r="AB398" s="34" t="s">
        <v>270</v>
      </c>
      <c r="AC398" s="34" t="s">
        <v>7266</v>
      </c>
      <c r="AD398" s="44" t="s">
        <v>320</v>
      </c>
      <c r="AE398" s="44" t="s">
        <v>6991</v>
      </c>
      <c r="AF398" s="43">
        <v>106</v>
      </c>
      <c r="AG398" s="34" t="s">
        <v>1774</v>
      </c>
      <c r="AH398" s="34" t="s">
        <v>1773</v>
      </c>
      <c r="AI398" s="43" t="s">
        <v>1775</v>
      </c>
      <c r="AJ398" s="44" t="s">
        <v>1776</v>
      </c>
      <c r="AK398" s="261">
        <v>4600084</v>
      </c>
      <c r="AL398" s="44" t="s">
        <v>343</v>
      </c>
      <c r="AM398" s="44" t="s">
        <v>1780</v>
      </c>
      <c r="AN398" s="262">
        <v>255131430</v>
      </c>
      <c r="AO398" s="34"/>
      <c r="AP398" s="34"/>
      <c r="AQ398" s="34"/>
      <c r="AR398" s="34"/>
      <c r="AS398" s="34"/>
      <c r="AT398" s="44" t="s">
        <v>326</v>
      </c>
      <c r="AU398" s="44"/>
      <c r="AV398" s="477" t="str">
        <f t="array" ref="AV398">_xlfn.IFS(
LEFT(Tabelas!$AI398,1)="N","DN",
LEFT(Tabelas!$AI398,1)="C","DC",
LEFT(Tabelas!$AI398,1)="L","DL",
LEFT(Tabelas!$AI398,1)="A","DA",
LEFT(Tabelas!$AI398,1)="G","DG")</f>
        <v>DN</v>
      </c>
      <c r="AW398" s="34"/>
      <c r="AX398" s="34"/>
      <c r="AY398" s="34"/>
      <c r="AZ398" s="34"/>
      <c r="BA398" s="34"/>
      <c r="BB398" s="34"/>
      <c r="BC398" s="34"/>
      <c r="BD398" s="44">
        <v>30523</v>
      </c>
      <c r="BE398" s="34" t="s">
        <v>3036</v>
      </c>
      <c r="BF398" s="43" t="s">
        <v>1223</v>
      </c>
      <c r="BG398" s="34" t="s">
        <v>405</v>
      </c>
      <c r="BH398" s="34" t="s">
        <v>270</v>
      </c>
      <c r="BI398" s="34" t="s">
        <v>7266</v>
      </c>
      <c r="BJ398" s="44" t="s">
        <v>320</v>
      </c>
      <c r="BK398" s="44" t="s">
        <v>6991</v>
      </c>
      <c r="BL398" s="34"/>
      <c r="BM398" s="34"/>
      <c r="BN398" s="34"/>
      <c r="BO398" s="20"/>
      <c r="BP398" s="20"/>
      <c r="BQ398" s="20"/>
      <c r="BR398" s="20"/>
      <c r="BS398" s="27"/>
      <c r="BT398" s="20"/>
      <c r="BU398" s="20"/>
      <c r="BV398" s="20"/>
      <c r="BW398" s="20"/>
      <c r="BX398" s="20"/>
      <c r="BY398" s="20"/>
      <c r="BZ398" s="20"/>
      <c r="CA398" s="20"/>
      <c r="CB398" s="20"/>
      <c r="CC398" s="27"/>
      <c r="CD398" s="20"/>
      <c r="CE398" s="20"/>
      <c r="CF398" s="28"/>
      <c r="CG398" s="28"/>
      <c r="CH398" s="28"/>
      <c r="CI398" s="28"/>
      <c r="CJ398" s="28"/>
      <c r="CK398" s="28"/>
      <c r="CL398" s="28"/>
      <c r="CM398" s="28"/>
      <c r="CN398" s="28"/>
      <c r="CO398" s="28"/>
      <c r="CP398" s="28"/>
      <c r="CQ398" s="28"/>
      <c r="CR398" s="28"/>
      <c r="CS398" s="28"/>
      <c r="CT398" s="28"/>
      <c r="CU398" s="28"/>
      <c r="CV398" s="28"/>
      <c r="CW398" s="28"/>
      <c r="CX398" s="20"/>
      <c r="CY398" s="519" t="s">
        <v>7267</v>
      </c>
      <c r="CZ398" s="520" t="s">
        <v>7268</v>
      </c>
      <c r="DA398" s="595" t="str">
        <f t="shared" si="21"/>
        <v>33130 - REPARAÇÃO E MANUTENÇÃO DE EQUIPAMENTO ELETRÓNICO E ÓTICO</v>
      </c>
      <c r="EN398" s="572">
        <v>12610</v>
      </c>
      <c r="EO398" s="561" t="s">
        <v>7269</v>
      </c>
      <c r="EP398" s="561" t="s">
        <v>320</v>
      </c>
      <c r="EQ398" s="576">
        <v>109</v>
      </c>
      <c r="ER398" s="561" t="s">
        <v>2409</v>
      </c>
      <c r="ES398" s="568" t="s">
        <v>7270</v>
      </c>
    </row>
    <row r="399" spans="11:149">
      <c r="K399" s="236" t="s">
        <v>7271</v>
      </c>
      <c r="P399" s="488">
        <f t="shared" si="19"/>
        <v>46874</v>
      </c>
      <c r="Q399" s="481">
        <f t="shared" si="20"/>
        <v>18</v>
      </c>
      <c r="R399" s="489">
        <v>44177</v>
      </c>
      <c r="S399" s="501"/>
      <c r="T399" s="497"/>
      <c r="U399" s="498"/>
      <c r="V399" s="43">
        <v>106</v>
      </c>
      <c r="W399" s="34" t="s">
        <v>1774</v>
      </c>
      <c r="X399" s="44">
        <v>30524</v>
      </c>
      <c r="Y399" s="34" t="s">
        <v>3154</v>
      </c>
      <c r="Z399" s="43" t="s">
        <v>1223</v>
      </c>
      <c r="AA399" s="34" t="s">
        <v>405</v>
      </c>
      <c r="AB399" s="34" t="s">
        <v>270</v>
      </c>
      <c r="AC399" s="34" t="s">
        <v>7272</v>
      </c>
      <c r="AD399" s="44" t="s">
        <v>320</v>
      </c>
      <c r="AE399" s="44" t="s">
        <v>6991</v>
      </c>
      <c r="AF399" s="43">
        <v>106</v>
      </c>
      <c r="AG399" s="34" t="s">
        <v>1774</v>
      </c>
      <c r="AH399" s="34" t="s">
        <v>1773</v>
      </c>
      <c r="AI399" s="43" t="s">
        <v>1775</v>
      </c>
      <c r="AJ399" s="44" t="s">
        <v>1776</v>
      </c>
      <c r="AK399" s="261">
        <v>4600084</v>
      </c>
      <c r="AL399" s="44" t="s">
        <v>343</v>
      </c>
      <c r="AM399" s="44" t="s">
        <v>1780</v>
      </c>
      <c r="AN399" s="262">
        <v>255131430</v>
      </c>
      <c r="AO399" s="34"/>
      <c r="AP399" s="34"/>
      <c r="AQ399" s="34"/>
      <c r="AR399" s="34"/>
      <c r="AS399" s="34"/>
      <c r="AT399" s="44" t="s">
        <v>326</v>
      </c>
      <c r="AU399" s="44"/>
      <c r="AV399" s="477" t="str">
        <f t="array" ref="AV399">_xlfn.IFS(
LEFT(Tabelas!$AI399,1)="N","DN",
LEFT(Tabelas!$AI399,1)="C","DC",
LEFT(Tabelas!$AI399,1)="L","DL",
LEFT(Tabelas!$AI399,1)="A","DA",
LEFT(Tabelas!$AI399,1)="G","DG")</f>
        <v>DN</v>
      </c>
      <c r="AW399" s="34"/>
      <c r="AX399" s="34"/>
      <c r="AY399" s="34"/>
      <c r="AZ399" s="34"/>
      <c r="BA399" s="34"/>
      <c r="BB399" s="34"/>
      <c r="BC399" s="34"/>
      <c r="BD399" s="44">
        <v>30524</v>
      </c>
      <c r="BE399" s="34" t="s">
        <v>3154</v>
      </c>
      <c r="BF399" s="43" t="s">
        <v>1223</v>
      </c>
      <c r="BG399" s="34" t="s">
        <v>405</v>
      </c>
      <c r="BH399" s="34" t="s">
        <v>270</v>
      </c>
      <c r="BI399" s="34" t="s">
        <v>7272</v>
      </c>
      <c r="BJ399" s="44" t="s">
        <v>320</v>
      </c>
      <c r="BK399" s="44" t="s">
        <v>6991</v>
      </c>
      <c r="BL399" s="34"/>
      <c r="BM399" s="34"/>
      <c r="BN399" s="34"/>
      <c r="BO399" s="20"/>
      <c r="BP399" s="20"/>
      <c r="BQ399" s="20"/>
      <c r="BR399" s="20"/>
      <c r="BS399" s="27"/>
      <c r="BT399" s="20"/>
      <c r="BU399" s="20"/>
      <c r="BV399" s="20"/>
      <c r="BW399" s="20"/>
      <c r="BX399" s="20"/>
      <c r="BY399" s="20"/>
      <c r="BZ399" s="20"/>
      <c r="CA399" s="20"/>
      <c r="CB399" s="20"/>
      <c r="CC399" s="27"/>
      <c r="CD399" s="20"/>
      <c r="CE399" s="20"/>
      <c r="CF399" s="28"/>
      <c r="CG399" s="28"/>
      <c r="CH399" s="28"/>
      <c r="CI399" s="28"/>
      <c r="CJ399" s="28"/>
      <c r="CK399" s="28"/>
      <c r="CL399" s="28"/>
      <c r="CM399" s="28"/>
      <c r="CN399" s="28"/>
      <c r="CO399" s="28"/>
      <c r="CP399" s="28"/>
      <c r="CQ399" s="28"/>
      <c r="CR399" s="28"/>
      <c r="CS399" s="28"/>
      <c r="CT399" s="28"/>
      <c r="CU399" s="28"/>
      <c r="CV399" s="28"/>
      <c r="CW399" s="28"/>
      <c r="CX399" s="20"/>
      <c r="CY399" s="519" t="s">
        <v>7273</v>
      </c>
      <c r="CZ399" s="520" t="s">
        <v>7274</v>
      </c>
      <c r="DA399" s="595" t="str">
        <f t="shared" si="21"/>
        <v>33140 - REPARAÇÃO E MANUTENÇÃO DE EQUIPAMENTO ELÉTRICO</v>
      </c>
      <c r="EN399" s="571">
        <v>12645</v>
      </c>
      <c r="EO399" s="560" t="s">
        <v>7275</v>
      </c>
      <c r="EP399" s="560" t="s">
        <v>320</v>
      </c>
      <c r="EQ399" s="580">
        <v>111</v>
      </c>
      <c r="ER399" s="560" t="s">
        <v>2730</v>
      </c>
      <c r="ES399" s="567" t="s">
        <v>7276</v>
      </c>
    </row>
    <row r="400" spans="11:149">
      <c r="K400" s="236" t="s">
        <v>7277</v>
      </c>
      <c r="P400" s="488">
        <f t="shared" si="19"/>
        <v>46881</v>
      </c>
      <c r="Q400" s="481">
        <f t="shared" si="20"/>
        <v>19</v>
      </c>
      <c r="R400" s="489">
        <v>44178</v>
      </c>
      <c r="S400" s="501"/>
      <c r="T400" s="497"/>
      <c r="U400" s="498"/>
      <c r="V400" s="43">
        <v>106</v>
      </c>
      <c r="W400" s="34" t="s">
        <v>1774</v>
      </c>
      <c r="X400" s="44">
        <v>30525</v>
      </c>
      <c r="Y400" s="34" t="s">
        <v>3272</v>
      </c>
      <c r="Z400" s="43" t="s">
        <v>1223</v>
      </c>
      <c r="AA400" s="34" t="s">
        <v>405</v>
      </c>
      <c r="AB400" s="34" t="s">
        <v>270</v>
      </c>
      <c r="AC400" s="34" t="s">
        <v>7235</v>
      </c>
      <c r="AD400" s="44" t="s">
        <v>320</v>
      </c>
      <c r="AE400" s="44" t="s">
        <v>6991</v>
      </c>
      <c r="AF400" s="43">
        <v>106</v>
      </c>
      <c r="AG400" s="34" t="s">
        <v>1774</v>
      </c>
      <c r="AH400" s="34" t="s">
        <v>1773</v>
      </c>
      <c r="AI400" s="43" t="s">
        <v>1775</v>
      </c>
      <c r="AJ400" s="44" t="s">
        <v>1776</v>
      </c>
      <c r="AK400" s="261">
        <v>4600084</v>
      </c>
      <c r="AL400" s="44" t="s">
        <v>343</v>
      </c>
      <c r="AM400" s="44" t="s">
        <v>1780</v>
      </c>
      <c r="AN400" s="262">
        <v>255131430</v>
      </c>
      <c r="AO400" s="34"/>
      <c r="AP400" s="34"/>
      <c r="AQ400" s="34"/>
      <c r="AR400" s="34"/>
      <c r="AS400" s="34"/>
      <c r="AT400" s="44" t="s">
        <v>326</v>
      </c>
      <c r="AU400" s="44"/>
      <c r="AV400" s="477" t="str">
        <f t="array" ref="AV400">_xlfn.IFS(
LEFT(Tabelas!$AI400,1)="N","DN",
LEFT(Tabelas!$AI400,1)="C","DC",
LEFT(Tabelas!$AI400,1)="L","DL",
LEFT(Tabelas!$AI400,1)="A","DA",
LEFT(Tabelas!$AI400,1)="G","DG")</f>
        <v>DN</v>
      </c>
      <c r="AW400" s="34"/>
      <c r="AX400" s="34"/>
      <c r="AY400" s="34"/>
      <c r="AZ400" s="34"/>
      <c r="BA400" s="34"/>
      <c r="BB400" s="34"/>
      <c r="BC400" s="34"/>
      <c r="BD400" s="44">
        <v>30525</v>
      </c>
      <c r="BE400" s="34" t="s">
        <v>3272</v>
      </c>
      <c r="BF400" s="43" t="s">
        <v>1223</v>
      </c>
      <c r="BG400" s="34" t="s">
        <v>405</v>
      </c>
      <c r="BH400" s="34" t="s">
        <v>270</v>
      </c>
      <c r="BI400" s="34" t="s">
        <v>7235</v>
      </c>
      <c r="BJ400" s="44" t="s">
        <v>320</v>
      </c>
      <c r="BK400" s="44" t="s">
        <v>6991</v>
      </c>
      <c r="BL400" s="34"/>
      <c r="BM400" s="34"/>
      <c r="BN400" s="34"/>
      <c r="BO400" s="20"/>
      <c r="BP400" s="20"/>
      <c r="BQ400" s="20"/>
      <c r="BR400" s="20"/>
      <c r="BS400" s="27"/>
      <c r="BT400" s="20"/>
      <c r="BU400" s="20"/>
      <c r="BV400" s="20"/>
      <c r="BW400" s="20"/>
      <c r="BX400" s="20"/>
      <c r="BY400" s="20"/>
      <c r="BZ400" s="20"/>
      <c r="CA400" s="20"/>
      <c r="CB400" s="20"/>
      <c r="CC400" s="27"/>
      <c r="CD400" s="20"/>
      <c r="CE400" s="20"/>
      <c r="CF400" s="28"/>
      <c r="CG400" s="28"/>
      <c r="CH400" s="28"/>
      <c r="CI400" s="28"/>
      <c r="CJ400" s="28"/>
      <c r="CK400" s="28"/>
      <c r="CL400" s="28"/>
      <c r="CM400" s="28"/>
      <c r="CN400" s="28"/>
      <c r="CO400" s="28"/>
      <c r="CP400" s="28"/>
      <c r="CQ400" s="28"/>
      <c r="CR400" s="28"/>
      <c r="CS400" s="28"/>
      <c r="CT400" s="28"/>
      <c r="CU400" s="28"/>
      <c r="CV400" s="28"/>
      <c r="CW400" s="28"/>
      <c r="CX400" s="20"/>
      <c r="CY400" s="519" t="s">
        <v>7278</v>
      </c>
      <c r="CZ400" s="520" t="s">
        <v>7279</v>
      </c>
      <c r="DA400" s="595" t="str">
        <f t="shared" si="21"/>
        <v>33150 - REPARAÇÃO E MANUTENÇÃO DE EMBARCAÇÕES CIVIS.</v>
      </c>
      <c r="EN400" s="571">
        <v>12696</v>
      </c>
      <c r="EO400" s="560" t="s">
        <v>7280</v>
      </c>
      <c r="EP400" s="560" t="s">
        <v>320</v>
      </c>
      <c r="EQ400" s="580">
        <v>110</v>
      </c>
      <c r="ER400" s="560" t="s">
        <v>2579</v>
      </c>
      <c r="ES400" s="567" t="s">
        <v>7281</v>
      </c>
    </row>
    <row r="401" spans="11:149">
      <c r="K401" s="236" t="s">
        <v>7282</v>
      </c>
      <c r="P401" s="488">
        <f t="shared" si="19"/>
        <v>46888</v>
      </c>
      <c r="Q401" s="481">
        <f t="shared" si="20"/>
        <v>20</v>
      </c>
      <c r="R401" s="489">
        <v>44179</v>
      </c>
      <c r="S401" s="501"/>
      <c r="T401" s="497"/>
      <c r="U401" s="498"/>
      <c r="V401" s="43">
        <v>106</v>
      </c>
      <c r="W401" s="34" t="s">
        <v>1774</v>
      </c>
      <c r="X401" s="44">
        <v>30526</v>
      </c>
      <c r="Y401" s="34" t="s">
        <v>3369</v>
      </c>
      <c r="Z401" s="43" t="s">
        <v>1223</v>
      </c>
      <c r="AA401" s="34" t="s">
        <v>405</v>
      </c>
      <c r="AB401" s="34" t="s">
        <v>270</v>
      </c>
      <c r="AC401" s="34" t="s">
        <v>7283</v>
      </c>
      <c r="AD401" s="44" t="s">
        <v>320</v>
      </c>
      <c r="AE401" s="44" t="s">
        <v>6991</v>
      </c>
      <c r="AF401" s="43">
        <v>106</v>
      </c>
      <c r="AG401" s="34" t="s">
        <v>1774</v>
      </c>
      <c r="AH401" s="34" t="s">
        <v>1773</v>
      </c>
      <c r="AI401" s="43" t="s">
        <v>1775</v>
      </c>
      <c r="AJ401" s="44" t="s">
        <v>1776</v>
      </c>
      <c r="AK401" s="261">
        <v>4600084</v>
      </c>
      <c r="AL401" s="44" t="s">
        <v>343</v>
      </c>
      <c r="AM401" s="44" t="s">
        <v>1780</v>
      </c>
      <c r="AN401" s="262">
        <v>255131430</v>
      </c>
      <c r="AO401" s="34"/>
      <c r="AP401" s="34"/>
      <c r="AQ401" s="34"/>
      <c r="AR401" s="34"/>
      <c r="AS401" s="34"/>
      <c r="AT401" s="44" t="s">
        <v>326</v>
      </c>
      <c r="AU401" s="44"/>
      <c r="AV401" s="477" t="str">
        <f t="array" ref="AV401">_xlfn.IFS(
LEFT(Tabelas!$AI401,1)="N","DN",
LEFT(Tabelas!$AI401,1)="C","DC",
LEFT(Tabelas!$AI401,1)="L","DL",
LEFT(Tabelas!$AI401,1)="A","DA",
LEFT(Tabelas!$AI401,1)="G","DG")</f>
        <v>DN</v>
      </c>
      <c r="AW401" s="34"/>
      <c r="AX401" s="34"/>
      <c r="AY401" s="34"/>
      <c r="AZ401" s="34"/>
      <c r="BA401" s="34"/>
      <c r="BB401" s="34"/>
      <c r="BC401" s="34"/>
      <c r="BD401" s="44">
        <v>30526</v>
      </c>
      <c r="BE401" s="34" t="s">
        <v>3369</v>
      </c>
      <c r="BF401" s="43" t="s">
        <v>1223</v>
      </c>
      <c r="BG401" s="34" t="s">
        <v>405</v>
      </c>
      <c r="BH401" s="34" t="s">
        <v>270</v>
      </c>
      <c r="BI401" s="34" t="s">
        <v>7283</v>
      </c>
      <c r="BJ401" s="44" t="s">
        <v>320</v>
      </c>
      <c r="BK401" s="44" t="s">
        <v>6991</v>
      </c>
      <c r="BL401" s="34"/>
      <c r="BM401" s="34"/>
      <c r="BN401" s="34"/>
      <c r="BO401" s="20"/>
      <c r="BP401" s="20"/>
      <c r="BQ401" s="20"/>
      <c r="BR401" s="20"/>
      <c r="BS401" s="27"/>
      <c r="BT401" s="20"/>
      <c r="BU401" s="20"/>
      <c r="BV401" s="20"/>
      <c r="BW401" s="20"/>
      <c r="BX401" s="20"/>
      <c r="BY401" s="20"/>
      <c r="BZ401" s="20"/>
      <c r="CA401" s="20"/>
      <c r="CB401" s="20"/>
      <c r="CC401" s="27"/>
      <c r="CD401" s="20"/>
      <c r="CE401" s="20"/>
      <c r="CF401" s="28"/>
      <c r="CG401" s="28"/>
      <c r="CH401" s="28"/>
      <c r="CI401" s="28"/>
      <c r="CJ401" s="28"/>
      <c r="CK401" s="28"/>
      <c r="CL401" s="28"/>
      <c r="CM401" s="28"/>
      <c r="CN401" s="28"/>
      <c r="CO401" s="28"/>
      <c r="CP401" s="28"/>
      <c r="CQ401" s="28"/>
      <c r="CR401" s="28"/>
      <c r="CS401" s="28"/>
      <c r="CT401" s="28"/>
      <c r="CU401" s="28"/>
      <c r="CV401" s="28"/>
      <c r="CW401" s="28"/>
      <c r="CX401" s="20"/>
      <c r="CY401" s="519" t="s">
        <v>7284</v>
      </c>
      <c r="CZ401" s="520" t="s">
        <v>7285</v>
      </c>
      <c r="DA401" s="595" t="str">
        <f t="shared" si="21"/>
        <v>33160 - REPARAÇÃO E MANUTENÇÃO DE AERONAVES E DE VEÍCULOS ESPACIAIS CIVIS.</v>
      </c>
      <c r="EN401" s="572">
        <v>12700</v>
      </c>
      <c r="EO401" s="561" t="s">
        <v>7286</v>
      </c>
      <c r="EP401" s="561" t="s">
        <v>320</v>
      </c>
      <c r="EQ401" s="576">
        <v>108</v>
      </c>
      <c r="ER401" s="561" t="s">
        <v>2224</v>
      </c>
      <c r="ES401" s="568" t="s">
        <v>7287</v>
      </c>
    </row>
    <row r="402" spans="11:149">
      <c r="K402" s="236" t="s">
        <v>7288</v>
      </c>
      <c r="P402" s="488">
        <f t="shared" si="19"/>
        <v>46895</v>
      </c>
      <c r="Q402" s="481">
        <f t="shared" si="20"/>
        <v>21</v>
      </c>
      <c r="R402" s="489">
        <v>44180</v>
      </c>
      <c r="S402" s="501"/>
      <c r="T402" s="497"/>
      <c r="U402" s="498"/>
      <c r="V402" s="43">
        <v>106</v>
      </c>
      <c r="W402" s="34" t="s">
        <v>1774</v>
      </c>
      <c r="X402" s="44">
        <v>30527</v>
      </c>
      <c r="Y402" s="34" t="s">
        <v>3457</v>
      </c>
      <c r="Z402" s="43" t="s">
        <v>1223</v>
      </c>
      <c r="AA402" s="34" t="s">
        <v>405</v>
      </c>
      <c r="AB402" s="34" t="s">
        <v>270</v>
      </c>
      <c r="AC402" s="34" t="s">
        <v>7289</v>
      </c>
      <c r="AD402" s="44" t="s">
        <v>320</v>
      </c>
      <c r="AE402" s="44" t="s">
        <v>6991</v>
      </c>
      <c r="AF402" s="43">
        <v>106</v>
      </c>
      <c r="AG402" s="34" t="s">
        <v>1774</v>
      </c>
      <c r="AH402" s="34" t="s">
        <v>1773</v>
      </c>
      <c r="AI402" s="43" t="s">
        <v>1775</v>
      </c>
      <c r="AJ402" s="44" t="s">
        <v>1776</v>
      </c>
      <c r="AK402" s="261">
        <v>4600084</v>
      </c>
      <c r="AL402" s="44" t="s">
        <v>343</v>
      </c>
      <c r="AM402" s="44" t="s">
        <v>1780</v>
      </c>
      <c r="AN402" s="262">
        <v>255131430</v>
      </c>
      <c r="AO402" s="34"/>
      <c r="AP402" s="34"/>
      <c r="AQ402" s="34"/>
      <c r="AR402" s="34"/>
      <c r="AS402" s="34"/>
      <c r="AT402" s="44" t="s">
        <v>326</v>
      </c>
      <c r="AU402" s="44"/>
      <c r="AV402" s="477" t="str">
        <f t="array" ref="AV402">_xlfn.IFS(
LEFT(Tabelas!$AI402,1)="N","DN",
LEFT(Tabelas!$AI402,1)="C","DC",
LEFT(Tabelas!$AI402,1)="L","DL",
LEFT(Tabelas!$AI402,1)="A","DA",
LEFT(Tabelas!$AI402,1)="G","DG")</f>
        <v>DN</v>
      </c>
      <c r="AW402" s="34"/>
      <c r="AX402" s="34"/>
      <c r="AY402" s="34"/>
      <c r="AZ402" s="34"/>
      <c r="BA402" s="34"/>
      <c r="BB402" s="34"/>
      <c r="BC402" s="34"/>
      <c r="BD402" s="44">
        <v>30527</v>
      </c>
      <c r="BE402" s="34" t="s">
        <v>3457</v>
      </c>
      <c r="BF402" s="43" t="s">
        <v>1223</v>
      </c>
      <c r="BG402" s="34" t="s">
        <v>405</v>
      </c>
      <c r="BH402" s="34" t="s">
        <v>270</v>
      </c>
      <c r="BI402" s="34" t="s">
        <v>7289</v>
      </c>
      <c r="BJ402" s="44" t="s">
        <v>320</v>
      </c>
      <c r="BK402" s="44" t="s">
        <v>6991</v>
      </c>
      <c r="BL402" s="34"/>
      <c r="BM402" s="34"/>
      <c r="BN402" s="34"/>
      <c r="BO402" s="20"/>
      <c r="BP402" s="20"/>
      <c r="BQ402" s="20"/>
      <c r="BR402" s="20"/>
      <c r="BS402" s="27"/>
      <c r="BT402" s="20"/>
      <c r="BU402" s="20"/>
      <c r="BV402" s="20"/>
      <c r="BW402" s="20"/>
      <c r="BX402" s="20"/>
      <c r="BY402" s="20"/>
      <c r="BZ402" s="20"/>
      <c r="CA402" s="20"/>
      <c r="CB402" s="20"/>
      <c r="CC402" s="27"/>
      <c r="CD402" s="20"/>
      <c r="CE402" s="20"/>
      <c r="CF402" s="28"/>
      <c r="CG402" s="28"/>
      <c r="CH402" s="28"/>
      <c r="CI402" s="28"/>
      <c r="CJ402" s="28"/>
      <c r="CK402" s="28"/>
      <c r="CL402" s="28"/>
      <c r="CM402" s="28"/>
      <c r="CN402" s="28"/>
      <c r="CO402" s="28"/>
      <c r="CP402" s="28"/>
      <c r="CQ402" s="28"/>
      <c r="CR402" s="28"/>
      <c r="CS402" s="28"/>
      <c r="CT402" s="28"/>
      <c r="CU402" s="28"/>
      <c r="CV402" s="28"/>
      <c r="CW402" s="28"/>
      <c r="CX402" s="20"/>
      <c r="CY402" s="519" t="s">
        <v>7290</v>
      </c>
      <c r="CZ402" s="520" t="s">
        <v>7291</v>
      </c>
      <c r="DA402" s="595" t="str">
        <f t="shared" si="21"/>
        <v>33170 - REPARAÇÃO E MANUTENÇÃO DE OUTRO EQUIPAMENTO DE TRANSPORTE CIVIL</v>
      </c>
      <c r="EN402" s="571">
        <v>12718</v>
      </c>
      <c r="EO402" s="560" t="s">
        <v>7292</v>
      </c>
      <c r="EP402" s="560" t="s">
        <v>289</v>
      </c>
      <c r="EQ402" s="580">
        <v>383</v>
      </c>
      <c r="ER402" s="560" t="s">
        <v>2597</v>
      </c>
      <c r="ES402" s="567" t="s">
        <v>7293</v>
      </c>
    </row>
    <row r="403" spans="11:149">
      <c r="K403" s="236" t="s">
        <v>7294</v>
      </c>
      <c r="P403" s="488">
        <f t="shared" si="19"/>
        <v>46902</v>
      </c>
      <c r="Q403" s="481">
        <f t="shared" si="20"/>
        <v>22</v>
      </c>
      <c r="R403" s="489">
        <v>44181</v>
      </c>
      <c r="S403" s="501"/>
      <c r="T403" s="497"/>
      <c r="U403" s="498"/>
      <c r="V403" s="43">
        <v>106</v>
      </c>
      <c r="W403" s="34" t="s">
        <v>1774</v>
      </c>
      <c r="X403" s="44">
        <v>30521</v>
      </c>
      <c r="Y403" s="34" t="s">
        <v>2895</v>
      </c>
      <c r="Z403" s="43" t="s">
        <v>1223</v>
      </c>
      <c r="AA403" s="34" t="s">
        <v>405</v>
      </c>
      <c r="AB403" s="34" t="s">
        <v>270</v>
      </c>
      <c r="AC403" s="34" t="s">
        <v>2895</v>
      </c>
      <c r="AD403" s="44" t="s">
        <v>320</v>
      </c>
      <c r="AE403" s="44" t="s">
        <v>6991</v>
      </c>
      <c r="AF403" s="43">
        <v>106</v>
      </c>
      <c r="AG403" s="34" t="s">
        <v>1774</v>
      </c>
      <c r="AH403" s="34" t="s">
        <v>1773</v>
      </c>
      <c r="AI403" s="43" t="s">
        <v>1775</v>
      </c>
      <c r="AJ403" s="44" t="s">
        <v>1776</v>
      </c>
      <c r="AK403" s="261">
        <v>4600084</v>
      </c>
      <c r="AL403" s="44" t="s">
        <v>343</v>
      </c>
      <c r="AM403" s="44" t="s">
        <v>1780</v>
      </c>
      <c r="AN403" s="262">
        <v>255131430</v>
      </c>
      <c r="AO403" s="34"/>
      <c r="AP403" s="34"/>
      <c r="AQ403" s="34"/>
      <c r="AR403" s="34"/>
      <c r="AS403" s="34"/>
      <c r="AT403" s="44" t="s">
        <v>326</v>
      </c>
      <c r="AU403" s="44"/>
      <c r="AV403" s="477" t="str">
        <f t="array" ref="AV403">_xlfn.IFS(
LEFT(Tabelas!$AI403,1)="N","DN",
LEFT(Tabelas!$AI403,1)="C","DC",
LEFT(Tabelas!$AI403,1)="L","DL",
LEFT(Tabelas!$AI403,1)="A","DA",
LEFT(Tabelas!$AI403,1)="G","DG")</f>
        <v>DN</v>
      </c>
      <c r="AW403" s="34"/>
      <c r="AX403" s="34"/>
      <c r="AY403" s="34"/>
      <c r="AZ403" s="34"/>
      <c r="BA403" s="34"/>
      <c r="BB403" s="34"/>
      <c r="BC403" s="34"/>
      <c r="BD403" s="44">
        <v>30521</v>
      </c>
      <c r="BE403" s="34" t="s">
        <v>2895</v>
      </c>
      <c r="BF403" s="43" t="s">
        <v>1223</v>
      </c>
      <c r="BG403" s="34" t="s">
        <v>405</v>
      </c>
      <c r="BH403" s="34" t="s">
        <v>270</v>
      </c>
      <c r="BI403" s="34" t="s">
        <v>2895</v>
      </c>
      <c r="BJ403" s="44" t="s">
        <v>320</v>
      </c>
      <c r="BK403" s="44" t="s">
        <v>6991</v>
      </c>
      <c r="BL403" s="34"/>
      <c r="BM403" s="34"/>
      <c r="BN403" s="34"/>
      <c r="BO403" s="20"/>
      <c r="BP403" s="20"/>
      <c r="BQ403" s="20"/>
      <c r="BR403" s="20"/>
      <c r="BS403" s="27"/>
      <c r="BT403" s="20"/>
      <c r="BU403" s="20"/>
      <c r="BV403" s="20"/>
      <c r="BW403" s="20"/>
      <c r="BX403" s="20"/>
      <c r="BY403" s="20"/>
      <c r="BZ403" s="20"/>
      <c r="CA403" s="20"/>
      <c r="CB403" s="20"/>
      <c r="CC403" s="27"/>
      <c r="CD403" s="20"/>
      <c r="CE403" s="20"/>
      <c r="CF403" s="28"/>
      <c r="CG403" s="28"/>
      <c r="CH403" s="28"/>
      <c r="CI403" s="28"/>
      <c r="CJ403" s="28"/>
      <c r="CK403" s="28"/>
      <c r="CL403" s="28"/>
      <c r="CM403" s="28"/>
      <c r="CN403" s="28"/>
      <c r="CO403" s="28"/>
      <c r="CP403" s="28"/>
      <c r="CQ403" s="28"/>
      <c r="CR403" s="28"/>
      <c r="CS403" s="28"/>
      <c r="CT403" s="28"/>
      <c r="CU403" s="28"/>
      <c r="CV403" s="28"/>
      <c r="CW403" s="28"/>
      <c r="CX403" s="20"/>
      <c r="CY403" s="519" t="s">
        <v>7295</v>
      </c>
      <c r="CZ403" s="520" t="s">
        <v>7296</v>
      </c>
      <c r="DA403" s="595" t="str">
        <f t="shared" si="21"/>
        <v>33180 - REPARAÇÃO E MANUTENÇÃO DE VEÍCULOS DE COMBATE, NAVIOS, EMBARCAÇÕES, AERONAVES E VEÍCULOS ESPACIAIS MILITARES.</v>
      </c>
      <c r="EN403" s="572">
        <v>12726</v>
      </c>
      <c r="EO403" s="561" t="s">
        <v>7297</v>
      </c>
      <c r="EP403" s="561" t="s">
        <v>320</v>
      </c>
      <c r="EQ403" s="576">
        <v>108</v>
      </c>
      <c r="ER403" s="561" t="s">
        <v>2224</v>
      </c>
      <c r="ES403" s="568" t="s">
        <v>7298</v>
      </c>
    </row>
    <row r="404" spans="11:149">
      <c r="K404" s="236" t="s">
        <v>7299</v>
      </c>
      <c r="P404" s="488">
        <f t="shared" si="19"/>
        <v>46909</v>
      </c>
      <c r="Q404" s="481">
        <f t="shared" si="20"/>
        <v>23</v>
      </c>
      <c r="R404" s="489">
        <v>44182</v>
      </c>
      <c r="S404" s="501"/>
      <c r="T404" s="497"/>
      <c r="U404" s="498"/>
      <c r="V404" s="43">
        <v>106</v>
      </c>
      <c r="W404" s="34" t="s">
        <v>1774</v>
      </c>
      <c r="X404" s="44">
        <v>130732</v>
      </c>
      <c r="Y404" s="34" t="s">
        <v>2513</v>
      </c>
      <c r="Z404" s="43" t="s">
        <v>318</v>
      </c>
      <c r="AA404" s="34" t="s">
        <v>533</v>
      </c>
      <c r="AB404" s="34" t="s">
        <v>280</v>
      </c>
      <c r="AC404" s="34" t="s">
        <v>2513</v>
      </c>
      <c r="AD404" s="44" t="s">
        <v>320</v>
      </c>
      <c r="AE404" s="44" t="s">
        <v>6991</v>
      </c>
      <c r="AF404" s="43">
        <v>106</v>
      </c>
      <c r="AG404" s="34" t="s">
        <v>1774</v>
      </c>
      <c r="AH404" s="34" t="s">
        <v>1773</v>
      </c>
      <c r="AI404" s="43" t="s">
        <v>1775</v>
      </c>
      <c r="AJ404" s="44" t="s">
        <v>1776</v>
      </c>
      <c r="AK404" s="261">
        <v>4600084</v>
      </c>
      <c r="AL404" s="44" t="s">
        <v>343</v>
      </c>
      <c r="AM404" s="44" t="s">
        <v>1780</v>
      </c>
      <c r="AN404" s="262">
        <v>255131430</v>
      </c>
      <c r="AO404" s="34"/>
      <c r="AP404" s="34"/>
      <c r="AQ404" s="34"/>
      <c r="AR404" s="34"/>
      <c r="AS404" s="34"/>
      <c r="AT404" s="44" t="s">
        <v>326</v>
      </c>
      <c r="AU404" s="44"/>
      <c r="AV404" s="477" t="str">
        <f t="array" ref="AV404">_xlfn.IFS(
LEFT(Tabelas!$AI404,1)="N","DN",
LEFT(Tabelas!$AI404,1)="C","DC",
LEFT(Tabelas!$AI404,1)="L","DL",
LEFT(Tabelas!$AI404,1)="A","DA",
LEFT(Tabelas!$AI404,1)="G","DG")</f>
        <v>DN</v>
      </c>
      <c r="AW404" s="34"/>
      <c r="AX404" s="34"/>
      <c r="AY404" s="34"/>
      <c r="AZ404" s="34"/>
      <c r="BA404" s="34"/>
      <c r="BB404" s="34"/>
      <c r="BC404" s="34"/>
      <c r="BD404" s="44">
        <v>130732</v>
      </c>
      <c r="BE404" s="34" t="s">
        <v>2513</v>
      </c>
      <c r="BF404" s="43" t="s">
        <v>318</v>
      </c>
      <c r="BG404" s="34" t="s">
        <v>533</v>
      </c>
      <c r="BH404" s="34" t="s">
        <v>280</v>
      </c>
      <c r="BI404" s="34" t="s">
        <v>2513</v>
      </c>
      <c r="BJ404" s="44" t="s">
        <v>320</v>
      </c>
      <c r="BK404" s="44" t="s">
        <v>6991</v>
      </c>
      <c r="BL404" s="34"/>
      <c r="BM404" s="34"/>
      <c r="BN404" s="34"/>
      <c r="BO404" s="20"/>
      <c r="BP404" s="20"/>
      <c r="BQ404" s="20"/>
      <c r="BR404" s="20"/>
      <c r="BS404" s="27"/>
      <c r="BT404" s="20"/>
      <c r="BU404" s="20"/>
      <c r="BV404" s="20"/>
      <c r="BW404" s="20"/>
      <c r="BX404" s="20"/>
      <c r="BY404" s="20"/>
      <c r="BZ404" s="20"/>
      <c r="CA404" s="20"/>
      <c r="CB404" s="20"/>
      <c r="CC404" s="27"/>
      <c r="CD404" s="20"/>
      <c r="CE404" s="20"/>
      <c r="CF404" s="28"/>
      <c r="CG404" s="28"/>
      <c r="CH404" s="28"/>
      <c r="CI404" s="28"/>
      <c r="CJ404" s="28"/>
      <c r="CK404" s="28"/>
      <c r="CL404" s="28"/>
      <c r="CM404" s="28"/>
      <c r="CN404" s="28"/>
      <c r="CO404" s="28"/>
      <c r="CP404" s="28"/>
      <c r="CQ404" s="28"/>
      <c r="CR404" s="28"/>
      <c r="CS404" s="28"/>
      <c r="CT404" s="28"/>
      <c r="CU404" s="28"/>
      <c r="CV404" s="28"/>
      <c r="CW404" s="28"/>
      <c r="CX404" s="20"/>
      <c r="CY404" s="519" t="s">
        <v>7300</v>
      </c>
      <c r="CZ404" s="520" t="s">
        <v>7301</v>
      </c>
      <c r="DA404" s="595" t="str">
        <f t="shared" si="21"/>
        <v>33190 - REPARAÇÃO E MANUTENÇÃO DE OUTRO EQUIPAMENTO</v>
      </c>
      <c r="EN404" s="571">
        <v>12793</v>
      </c>
      <c r="EO404" s="560" t="s">
        <v>7302</v>
      </c>
      <c r="EP404" s="560" t="s">
        <v>289</v>
      </c>
      <c r="EQ404" s="580">
        <v>382</v>
      </c>
      <c r="ER404" s="560" t="s">
        <v>5135</v>
      </c>
      <c r="ES404" s="567" t="s">
        <v>7303</v>
      </c>
    </row>
    <row r="405" spans="11:149">
      <c r="K405" s="236" t="s">
        <v>7304</v>
      </c>
      <c r="P405" s="488">
        <f t="shared" si="19"/>
        <v>46916</v>
      </c>
      <c r="Q405" s="481">
        <f t="shared" si="20"/>
        <v>24</v>
      </c>
      <c r="R405" s="489">
        <v>44183</v>
      </c>
      <c r="S405" s="501"/>
      <c r="T405" s="497"/>
      <c r="U405" s="498"/>
      <c r="V405" s="43">
        <v>106</v>
      </c>
      <c r="W405" s="34" t="s">
        <v>1774</v>
      </c>
      <c r="X405" s="44">
        <v>130733</v>
      </c>
      <c r="Y405" s="34" t="s">
        <v>2674</v>
      </c>
      <c r="Z405" s="43" t="s">
        <v>318</v>
      </c>
      <c r="AA405" s="34" t="s">
        <v>533</v>
      </c>
      <c r="AB405" s="34" t="s">
        <v>280</v>
      </c>
      <c r="AC405" s="34" t="s">
        <v>2674</v>
      </c>
      <c r="AD405" s="44" t="s">
        <v>320</v>
      </c>
      <c r="AE405" s="44" t="s">
        <v>6991</v>
      </c>
      <c r="AF405" s="43">
        <v>106</v>
      </c>
      <c r="AG405" s="34" t="s">
        <v>1774</v>
      </c>
      <c r="AH405" s="34" t="s">
        <v>1773</v>
      </c>
      <c r="AI405" s="43" t="s">
        <v>1775</v>
      </c>
      <c r="AJ405" s="44" t="s">
        <v>1776</v>
      </c>
      <c r="AK405" s="261">
        <v>4600084</v>
      </c>
      <c r="AL405" s="44" t="s">
        <v>343</v>
      </c>
      <c r="AM405" s="44" t="s">
        <v>1780</v>
      </c>
      <c r="AN405" s="262">
        <v>255131430</v>
      </c>
      <c r="AO405" s="34"/>
      <c r="AP405" s="34"/>
      <c r="AQ405" s="34"/>
      <c r="AR405" s="34"/>
      <c r="AS405" s="34"/>
      <c r="AT405" s="44" t="s">
        <v>326</v>
      </c>
      <c r="AU405" s="44"/>
      <c r="AV405" s="477" t="str">
        <f t="array" ref="AV405">_xlfn.IFS(
LEFT(Tabelas!$AI405,1)="N","DN",
LEFT(Tabelas!$AI405,1)="C","DC",
LEFT(Tabelas!$AI405,1)="L","DL",
LEFT(Tabelas!$AI405,1)="A","DA",
LEFT(Tabelas!$AI405,1)="G","DG")</f>
        <v>DN</v>
      </c>
      <c r="AW405" s="34"/>
      <c r="AX405" s="34"/>
      <c r="AY405" s="34"/>
      <c r="AZ405" s="34"/>
      <c r="BA405" s="34"/>
      <c r="BB405" s="34"/>
      <c r="BC405" s="34"/>
      <c r="BD405" s="44">
        <v>130733</v>
      </c>
      <c r="BE405" s="34" t="s">
        <v>2674</v>
      </c>
      <c r="BF405" s="43" t="s">
        <v>318</v>
      </c>
      <c r="BG405" s="34" t="s">
        <v>533</v>
      </c>
      <c r="BH405" s="34" t="s">
        <v>280</v>
      </c>
      <c r="BI405" s="34" t="s">
        <v>2674</v>
      </c>
      <c r="BJ405" s="44" t="s">
        <v>320</v>
      </c>
      <c r="BK405" s="44" t="s">
        <v>6991</v>
      </c>
      <c r="BL405" s="34"/>
      <c r="BM405" s="34"/>
      <c r="BN405" s="34"/>
      <c r="BO405" s="20"/>
      <c r="BP405" s="20"/>
      <c r="BQ405" s="20"/>
      <c r="BR405" s="20"/>
      <c r="BS405" s="27"/>
      <c r="BT405" s="20"/>
      <c r="BU405" s="20"/>
      <c r="BV405" s="20"/>
      <c r="BW405" s="20"/>
      <c r="BX405" s="20"/>
      <c r="BY405" s="20"/>
      <c r="BZ405" s="20"/>
      <c r="CA405" s="20"/>
      <c r="CB405" s="20"/>
      <c r="CC405" s="27"/>
      <c r="CD405" s="20"/>
      <c r="CE405" s="20"/>
      <c r="CF405" s="28"/>
      <c r="CG405" s="28"/>
      <c r="CH405" s="28"/>
      <c r="CI405" s="28"/>
      <c r="CJ405" s="28"/>
      <c r="CK405" s="28"/>
      <c r="CL405" s="28"/>
      <c r="CM405" s="28"/>
      <c r="CN405" s="28"/>
      <c r="CO405" s="28"/>
      <c r="CP405" s="28"/>
      <c r="CQ405" s="28"/>
      <c r="CR405" s="28"/>
      <c r="CS405" s="28"/>
      <c r="CT405" s="28"/>
      <c r="CU405" s="28"/>
      <c r="CV405" s="28"/>
      <c r="CW405" s="28"/>
      <c r="CX405" s="20"/>
      <c r="CY405" s="519" t="s">
        <v>7305</v>
      </c>
      <c r="CZ405" s="520" t="s">
        <v>7306</v>
      </c>
      <c r="DA405" s="595" t="str">
        <f t="shared" si="21"/>
        <v>33200 - INSTALAÇÃO DE MÁQUINAS E DE EQUIPAMENTOS INDUSTRIAIS</v>
      </c>
      <c r="EN405" s="572">
        <v>12807</v>
      </c>
      <c r="EO405" s="561" t="s">
        <v>7307</v>
      </c>
      <c r="EP405" s="561" t="s">
        <v>289</v>
      </c>
      <c r="EQ405" s="576">
        <v>383</v>
      </c>
      <c r="ER405" s="561" t="s">
        <v>2597</v>
      </c>
      <c r="ES405" s="568"/>
    </row>
    <row r="406" spans="11:149">
      <c r="K406" s="236" t="s">
        <v>7308</v>
      </c>
      <c r="P406" s="488">
        <f t="shared" si="19"/>
        <v>46923</v>
      </c>
      <c r="Q406" s="481">
        <f t="shared" si="20"/>
        <v>25</v>
      </c>
      <c r="R406" s="489">
        <v>44184</v>
      </c>
      <c r="S406" s="501"/>
      <c r="T406" s="497"/>
      <c r="U406" s="498"/>
      <c r="V406" s="43">
        <v>106</v>
      </c>
      <c r="W406" s="34" t="s">
        <v>1774</v>
      </c>
      <c r="X406" s="44">
        <v>130704</v>
      </c>
      <c r="Y406" s="34" t="s">
        <v>1132</v>
      </c>
      <c r="Z406" s="43" t="s">
        <v>318</v>
      </c>
      <c r="AA406" s="34" t="s">
        <v>533</v>
      </c>
      <c r="AB406" s="34" t="s">
        <v>280</v>
      </c>
      <c r="AC406" s="34" t="s">
        <v>1132</v>
      </c>
      <c r="AD406" s="44" t="s">
        <v>320</v>
      </c>
      <c r="AE406" s="44" t="s">
        <v>6991</v>
      </c>
      <c r="AF406" s="43">
        <v>106</v>
      </c>
      <c r="AG406" s="34" t="s">
        <v>1774</v>
      </c>
      <c r="AH406" s="34" t="s">
        <v>1773</v>
      </c>
      <c r="AI406" s="43" t="s">
        <v>1775</v>
      </c>
      <c r="AJ406" s="44" t="s">
        <v>1776</v>
      </c>
      <c r="AK406" s="261">
        <v>4600084</v>
      </c>
      <c r="AL406" s="44" t="s">
        <v>343</v>
      </c>
      <c r="AM406" s="44" t="s">
        <v>1780</v>
      </c>
      <c r="AN406" s="262">
        <v>255131430</v>
      </c>
      <c r="AO406" s="34"/>
      <c r="AP406" s="34"/>
      <c r="AQ406" s="34"/>
      <c r="AR406" s="34"/>
      <c r="AS406" s="34"/>
      <c r="AT406" s="44" t="s">
        <v>326</v>
      </c>
      <c r="AU406" s="44"/>
      <c r="AV406" s="477" t="str">
        <f t="array" ref="AV406">_xlfn.IFS(
LEFT(Tabelas!$AI406,1)="N","DN",
LEFT(Tabelas!$AI406,1)="C","DC",
LEFT(Tabelas!$AI406,1)="L","DL",
LEFT(Tabelas!$AI406,1)="A","DA",
LEFT(Tabelas!$AI406,1)="G","DG")</f>
        <v>DN</v>
      </c>
      <c r="AW406" s="34"/>
      <c r="AX406" s="34"/>
      <c r="AY406" s="34"/>
      <c r="AZ406" s="34"/>
      <c r="BA406" s="34"/>
      <c r="BB406" s="34"/>
      <c r="BC406" s="34"/>
      <c r="BD406" s="44">
        <v>130704</v>
      </c>
      <c r="BE406" s="34" t="s">
        <v>1132</v>
      </c>
      <c r="BF406" s="43" t="s">
        <v>318</v>
      </c>
      <c r="BG406" s="34" t="s">
        <v>533</v>
      </c>
      <c r="BH406" s="34" t="s">
        <v>280</v>
      </c>
      <c r="BI406" s="34" t="s">
        <v>1132</v>
      </c>
      <c r="BJ406" s="44" t="s">
        <v>320</v>
      </c>
      <c r="BK406" s="44" t="s">
        <v>6991</v>
      </c>
      <c r="BL406" s="34"/>
      <c r="BM406" s="34"/>
      <c r="BN406" s="34"/>
      <c r="BO406" s="20"/>
      <c r="BP406" s="20"/>
      <c r="BQ406" s="20"/>
      <c r="BR406" s="20"/>
      <c r="BS406" s="27"/>
      <c r="BT406" s="20"/>
      <c r="BU406" s="20"/>
      <c r="BV406" s="20"/>
      <c r="BW406" s="20"/>
      <c r="BX406" s="20"/>
      <c r="BY406" s="20"/>
      <c r="BZ406" s="20"/>
      <c r="CA406" s="20"/>
      <c r="CB406" s="20"/>
      <c r="CC406" s="27"/>
      <c r="CD406" s="20"/>
      <c r="CE406" s="20"/>
      <c r="CF406" s="28"/>
      <c r="CG406" s="28"/>
      <c r="CH406" s="28"/>
      <c r="CI406" s="28"/>
      <c r="CJ406" s="28"/>
      <c r="CK406" s="28"/>
      <c r="CL406" s="28"/>
      <c r="CM406" s="28"/>
      <c r="CN406" s="28"/>
      <c r="CO406" s="28"/>
      <c r="CP406" s="28"/>
      <c r="CQ406" s="28"/>
      <c r="CR406" s="28"/>
      <c r="CS406" s="28"/>
      <c r="CT406" s="28"/>
      <c r="CU406" s="28"/>
      <c r="CV406" s="28"/>
      <c r="CW406" s="28"/>
      <c r="CX406" s="20"/>
      <c r="CY406" s="519" t="s">
        <v>7309</v>
      </c>
      <c r="CZ406" s="520" t="s">
        <v>7310</v>
      </c>
      <c r="DA406" s="595" t="str">
        <f t="shared" si="21"/>
        <v>35110 - PRODUÇÃO DE ELETRICIDADE A PARTIR DE FONTES NÃO RENOVÁVEIS.</v>
      </c>
      <c r="EN406" s="571">
        <v>12823</v>
      </c>
      <c r="EO406" s="560" t="s">
        <v>7311</v>
      </c>
      <c r="EP406" s="560" t="s">
        <v>289</v>
      </c>
      <c r="EQ406" s="580">
        <v>379</v>
      </c>
      <c r="ER406" s="560" t="s">
        <v>2245</v>
      </c>
      <c r="ES406" s="567" t="s">
        <v>7312</v>
      </c>
    </row>
    <row r="407" spans="11:149">
      <c r="K407" s="236" t="s">
        <v>7313</v>
      </c>
      <c r="P407" s="488">
        <f t="shared" si="19"/>
        <v>46930</v>
      </c>
      <c r="Q407" s="481">
        <f t="shared" si="20"/>
        <v>26</v>
      </c>
      <c r="R407" s="489">
        <v>44185</v>
      </c>
      <c r="S407" s="501"/>
      <c r="T407" s="497"/>
      <c r="U407" s="498"/>
      <c r="V407" s="43">
        <v>106</v>
      </c>
      <c r="W407" s="34" t="s">
        <v>1774</v>
      </c>
      <c r="X407" s="44">
        <v>130734</v>
      </c>
      <c r="Y407" s="34" t="s">
        <v>2817</v>
      </c>
      <c r="Z407" s="43" t="s">
        <v>318</v>
      </c>
      <c r="AA407" s="34" t="s">
        <v>533</v>
      </c>
      <c r="AB407" s="34" t="s">
        <v>280</v>
      </c>
      <c r="AC407" s="34" t="s">
        <v>2817</v>
      </c>
      <c r="AD407" s="44" t="s">
        <v>320</v>
      </c>
      <c r="AE407" s="44" t="s">
        <v>6991</v>
      </c>
      <c r="AF407" s="43">
        <v>106</v>
      </c>
      <c r="AG407" s="34" t="s">
        <v>1774</v>
      </c>
      <c r="AH407" s="34" t="s">
        <v>1773</v>
      </c>
      <c r="AI407" s="43" t="s">
        <v>1775</v>
      </c>
      <c r="AJ407" s="44" t="s">
        <v>1776</v>
      </c>
      <c r="AK407" s="261">
        <v>4600084</v>
      </c>
      <c r="AL407" s="44" t="s">
        <v>343</v>
      </c>
      <c r="AM407" s="44" t="s">
        <v>1780</v>
      </c>
      <c r="AN407" s="262">
        <v>255131430</v>
      </c>
      <c r="AO407" s="34"/>
      <c r="AP407" s="34"/>
      <c r="AQ407" s="34"/>
      <c r="AR407" s="34"/>
      <c r="AS407" s="34"/>
      <c r="AT407" s="44" t="s">
        <v>326</v>
      </c>
      <c r="AU407" s="44"/>
      <c r="AV407" s="477" t="str">
        <f t="array" ref="AV407">_xlfn.IFS(
LEFT(Tabelas!$AI407,1)="N","DN",
LEFT(Tabelas!$AI407,1)="C","DC",
LEFT(Tabelas!$AI407,1)="L","DL",
LEFT(Tabelas!$AI407,1)="A","DA",
LEFT(Tabelas!$AI407,1)="G","DG")</f>
        <v>DN</v>
      </c>
      <c r="AW407" s="34"/>
      <c r="AX407" s="34"/>
      <c r="AY407" s="34"/>
      <c r="AZ407" s="34"/>
      <c r="BA407" s="34"/>
      <c r="BB407" s="34"/>
      <c r="BC407" s="34"/>
      <c r="BD407" s="44">
        <v>130734</v>
      </c>
      <c r="BE407" s="34" t="s">
        <v>2817</v>
      </c>
      <c r="BF407" s="43" t="s">
        <v>318</v>
      </c>
      <c r="BG407" s="34" t="s">
        <v>533</v>
      </c>
      <c r="BH407" s="34" t="s">
        <v>280</v>
      </c>
      <c r="BI407" s="34" t="s">
        <v>2817</v>
      </c>
      <c r="BJ407" s="44" t="s">
        <v>320</v>
      </c>
      <c r="BK407" s="44" t="s">
        <v>6991</v>
      </c>
      <c r="BL407" s="34"/>
      <c r="BM407" s="34"/>
      <c r="BN407" s="34"/>
      <c r="BO407" s="20"/>
      <c r="BP407" s="20"/>
      <c r="BQ407" s="20"/>
      <c r="BR407" s="20"/>
      <c r="BS407" s="27"/>
      <c r="BT407" s="20"/>
      <c r="BU407" s="20"/>
      <c r="BV407" s="20"/>
      <c r="BW407" s="20"/>
      <c r="BX407" s="20"/>
      <c r="BY407" s="20"/>
      <c r="BZ407" s="20"/>
      <c r="CA407" s="20"/>
      <c r="CB407" s="20"/>
      <c r="CC407" s="27"/>
      <c r="CD407" s="20"/>
      <c r="CE407" s="20"/>
      <c r="CF407" s="28"/>
      <c r="CG407" s="28"/>
      <c r="CH407" s="28"/>
      <c r="CI407" s="28"/>
      <c r="CJ407" s="28"/>
      <c r="CK407" s="28"/>
      <c r="CL407" s="28"/>
      <c r="CM407" s="28"/>
      <c r="CN407" s="28"/>
      <c r="CO407" s="28"/>
      <c r="CP407" s="28"/>
      <c r="CQ407" s="28"/>
      <c r="CR407" s="28"/>
      <c r="CS407" s="28"/>
      <c r="CT407" s="28"/>
      <c r="CU407" s="28"/>
      <c r="CV407" s="28"/>
      <c r="CW407" s="28"/>
      <c r="CX407" s="20"/>
      <c r="CY407" s="519" t="s">
        <v>7314</v>
      </c>
      <c r="CZ407" s="520" t="s">
        <v>7315</v>
      </c>
      <c r="DA407" s="595" t="str">
        <f t="shared" si="21"/>
        <v>35121 - PRODUÇÃO DE ELETRICIDADE DE ORIGEM HÍDRICA</v>
      </c>
      <c r="EN407" s="572">
        <v>12858</v>
      </c>
      <c r="EO407" s="561" t="s">
        <v>7316</v>
      </c>
      <c r="EP407" s="561" t="s">
        <v>320</v>
      </c>
      <c r="EQ407" s="576">
        <v>103</v>
      </c>
      <c r="ER407" s="561" t="s">
        <v>938</v>
      </c>
      <c r="ES407" s="568" t="s">
        <v>7317</v>
      </c>
    </row>
    <row r="408" spans="11:149">
      <c r="K408" s="236" t="s">
        <v>7318</v>
      </c>
      <c r="P408" s="488">
        <f t="shared" si="19"/>
        <v>46937</v>
      </c>
      <c r="Q408" s="481">
        <f t="shared" si="20"/>
        <v>27</v>
      </c>
      <c r="R408" s="489">
        <v>44186</v>
      </c>
      <c r="S408" s="501"/>
      <c r="T408" s="497"/>
      <c r="U408" s="498"/>
      <c r="V408" s="43">
        <v>106</v>
      </c>
      <c r="W408" s="34" t="s">
        <v>1774</v>
      </c>
      <c r="X408" s="44">
        <v>130705</v>
      </c>
      <c r="Y408" s="34" t="s">
        <v>1402</v>
      </c>
      <c r="Z408" s="43" t="s">
        <v>318</v>
      </c>
      <c r="AA408" s="34" t="s">
        <v>533</v>
      </c>
      <c r="AB408" s="34" t="s">
        <v>280</v>
      </c>
      <c r="AC408" s="34" t="s">
        <v>1402</v>
      </c>
      <c r="AD408" s="44" t="s">
        <v>320</v>
      </c>
      <c r="AE408" s="44" t="s">
        <v>6991</v>
      </c>
      <c r="AF408" s="43">
        <v>106</v>
      </c>
      <c r="AG408" s="34" t="s">
        <v>1774</v>
      </c>
      <c r="AH408" s="34" t="s">
        <v>1773</v>
      </c>
      <c r="AI408" s="43" t="s">
        <v>1775</v>
      </c>
      <c r="AJ408" s="44" t="s">
        <v>1776</v>
      </c>
      <c r="AK408" s="261">
        <v>4600084</v>
      </c>
      <c r="AL408" s="44" t="s">
        <v>343</v>
      </c>
      <c r="AM408" s="44" t="s">
        <v>1780</v>
      </c>
      <c r="AN408" s="262">
        <v>255131430</v>
      </c>
      <c r="AO408" s="34"/>
      <c r="AP408" s="34"/>
      <c r="AQ408" s="34"/>
      <c r="AR408" s="34"/>
      <c r="AS408" s="34"/>
      <c r="AT408" s="44" t="s">
        <v>326</v>
      </c>
      <c r="AU408" s="44"/>
      <c r="AV408" s="477" t="str">
        <f t="array" ref="AV408">_xlfn.IFS(
LEFT(Tabelas!$AI408,1)="N","DN",
LEFT(Tabelas!$AI408,1)="C","DC",
LEFT(Tabelas!$AI408,1)="L","DL",
LEFT(Tabelas!$AI408,1)="A","DA",
LEFT(Tabelas!$AI408,1)="G","DG")</f>
        <v>DN</v>
      </c>
      <c r="AW408" s="34"/>
      <c r="AX408" s="34"/>
      <c r="AY408" s="34"/>
      <c r="AZ408" s="34"/>
      <c r="BA408" s="34"/>
      <c r="BB408" s="34"/>
      <c r="BC408" s="34"/>
      <c r="BD408" s="44">
        <v>130705</v>
      </c>
      <c r="BE408" s="34" t="s">
        <v>1402</v>
      </c>
      <c r="BF408" s="43" t="s">
        <v>318</v>
      </c>
      <c r="BG408" s="34" t="s">
        <v>533</v>
      </c>
      <c r="BH408" s="34" t="s">
        <v>280</v>
      </c>
      <c r="BI408" s="34" t="s">
        <v>1402</v>
      </c>
      <c r="BJ408" s="44" t="s">
        <v>320</v>
      </c>
      <c r="BK408" s="44" t="s">
        <v>6991</v>
      </c>
      <c r="BL408" s="34"/>
      <c r="BM408" s="34"/>
      <c r="BN408" s="34"/>
      <c r="BO408" s="20"/>
      <c r="BP408" s="20"/>
      <c r="BQ408" s="20"/>
      <c r="BR408" s="20"/>
      <c r="BS408" s="27"/>
      <c r="BT408" s="20"/>
      <c r="BU408" s="20"/>
      <c r="BV408" s="20"/>
      <c r="BW408" s="20"/>
      <c r="BX408" s="20"/>
      <c r="BY408" s="20"/>
      <c r="BZ408" s="20"/>
      <c r="CA408" s="20"/>
      <c r="CB408" s="20"/>
      <c r="CC408" s="27"/>
      <c r="CD408" s="20"/>
      <c r="CE408" s="20"/>
      <c r="CF408" s="28"/>
      <c r="CG408" s="28"/>
      <c r="CH408" s="28"/>
      <c r="CI408" s="28"/>
      <c r="CJ408" s="28"/>
      <c r="CK408" s="28"/>
      <c r="CL408" s="28"/>
      <c r="CM408" s="28"/>
      <c r="CN408" s="28"/>
      <c r="CO408" s="28"/>
      <c r="CP408" s="28"/>
      <c r="CQ408" s="28"/>
      <c r="CR408" s="28"/>
      <c r="CS408" s="28"/>
      <c r="CT408" s="28"/>
      <c r="CU408" s="28"/>
      <c r="CV408" s="28"/>
      <c r="CW408" s="28"/>
      <c r="CX408" s="20"/>
      <c r="CY408" s="519" t="s">
        <v>7319</v>
      </c>
      <c r="CZ408" s="520" t="s">
        <v>7320</v>
      </c>
      <c r="DA408" s="595" t="str">
        <f t="shared" si="21"/>
        <v>35122 - PRODUÇÃO DE ELETRICIDADE DE ORIGEM EÓLICA.</v>
      </c>
      <c r="EN408" s="572">
        <v>12874</v>
      </c>
      <c r="EO408" s="561" t="s">
        <v>7321</v>
      </c>
      <c r="EP408" s="561" t="s">
        <v>320</v>
      </c>
      <c r="EQ408" s="576">
        <v>115</v>
      </c>
      <c r="ER408" s="561" t="s">
        <v>3241</v>
      </c>
      <c r="ES408" s="568" t="s">
        <v>7322</v>
      </c>
    </row>
    <row r="409" spans="11:149">
      <c r="K409" s="236" t="s">
        <v>7323</v>
      </c>
      <c r="P409" s="488">
        <f t="shared" si="19"/>
        <v>46944</v>
      </c>
      <c r="Q409" s="481">
        <f t="shared" si="20"/>
        <v>28</v>
      </c>
      <c r="R409" s="489">
        <v>44187</v>
      </c>
      <c r="S409" s="501"/>
      <c r="T409" s="497"/>
      <c r="U409" s="498"/>
      <c r="V409" s="43">
        <v>106</v>
      </c>
      <c r="W409" s="34" t="s">
        <v>1774</v>
      </c>
      <c r="X409" s="44">
        <v>130735</v>
      </c>
      <c r="Y409" s="34" t="s">
        <v>2957</v>
      </c>
      <c r="Z409" s="43" t="s">
        <v>318</v>
      </c>
      <c r="AA409" s="34" t="s">
        <v>533</v>
      </c>
      <c r="AB409" s="34" t="s">
        <v>280</v>
      </c>
      <c r="AC409" s="34" t="s">
        <v>7324</v>
      </c>
      <c r="AD409" s="44" t="s">
        <v>320</v>
      </c>
      <c r="AE409" s="44" t="s">
        <v>6991</v>
      </c>
      <c r="AF409" s="43">
        <v>106</v>
      </c>
      <c r="AG409" s="34" t="s">
        <v>1774</v>
      </c>
      <c r="AH409" s="34" t="s">
        <v>1773</v>
      </c>
      <c r="AI409" s="43" t="s">
        <v>1775</v>
      </c>
      <c r="AJ409" s="44" t="s">
        <v>1776</v>
      </c>
      <c r="AK409" s="261">
        <v>4600084</v>
      </c>
      <c r="AL409" s="44" t="s">
        <v>343</v>
      </c>
      <c r="AM409" s="44" t="s">
        <v>1780</v>
      </c>
      <c r="AN409" s="262">
        <v>255131430</v>
      </c>
      <c r="AO409" s="34"/>
      <c r="AP409" s="34"/>
      <c r="AQ409" s="34"/>
      <c r="AR409" s="34"/>
      <c r="AS409" s="34"/>
      <c r="AT409" s="44" t="s">
        <v>326</v>
      </c>
      <c r="AU409" s="44"/>
      <c r="AV409" s="477" t="str">
        <f t="array" ref="AV409">_xlfn.IFS(
LEFT(Tabelas!$AI409,1)="N","DN",
LEFT(Tabelas!$AI409,1)="C","DC",
LEFT(Tabelas!$AI409,1)="L","DL",
LEFT(Tabelas!$AI409,1)="A","DA",
LEFT(Tabelas!$AI409,1)="G","DG")</f>
        <v>DN</v>
      </c>
      <c r="AW409" s="34"/>
      <c r="AX409" s="34"/>
      <c r="AY409" s="34"/>
      <c r="AZ409" s="34"/>
      <c r="BA409" s="34"/>
      <c r="BB409" s="34"/>
      <c r="BC409" s="34"/>
      <c r="BD409" s="44">
        <v>130735</v>
      </c>
      <c r="BE409" s="34" t="s">
        <v>2957</v>
      </c>
      <c r="BF409" s="43" t="s">
        <v>318</v>
      </c>
      <c r="BG409" s="34" t="s">
        <v>533</v>
      </c>
      <c r="BH409" s="34" t="s">
        <v>280</v>
      </c>
      <c r="BI409" s="34" t="s">
        <v>7324</v>
      </c>
      <c r="BJ409" s="44" t="s">
        <v>320</v>
      </c>
      <c r="BK409" s="44" t="s">
        <v>6991</v>
      </c>
      <c r="BL409" s="34"/>
      <c r="BM409" s="34"/>
      <c r="BN409" s="34"/>
      <c r="BO409" s="20"/>
      <c r="BP409" s="20"/>
      <c r="BQ409" s="20"/>
      <c r="BR409" s="20"/>
      <c r="BS409" s="27"/>
      <c r="BT409" s="20"/>
      <c r="BU409" s="20"/>
      <c r="BV409" s="20"/>
      <c r="BW409" s="20"/>
      <c r="BX409" s="20"/>
      <c r="BY409" s="20"/>
      <c r="BZ409" s="20"/>
      <c r="CA409" s="20"/>
      <c r="CB409" s="20"/>
      <c r="CC409" s="27"/>
      <c r="CD409" s="20"/>
      <c r="CE409" s="20"/>
      <c r="CF409" s="28"/>
      <c r="CG409" s="28"/>
      <c r="CH409" s="28"/>
      <c r="CI409" s="28"/>
      <c r="CJ409" s="28"/>
      <c r="CK409" s="28"/>
      <c r="CL409" s="28"/>
      <c r="CM409" s="28"/>
      <c r="CN409" s="28"/>
      <c r="CO409" s="28"/>
      <c r="CP409" s="28"/>
      <c r="CQ409" s="28"/>
      <c r="CR409" s="28"/>
      <c r="CS409" s="28"/>
      <c r="CT409" s="28"/>
      <c r="CU409" s="28"/>
      <c r="CV409" s="28"/>
      <c r="CW409" s="28"/>
      <c r="CX409" s="20"/>
      <c r="CY409" s="519" t="s">
        <v>7325</v>
      </c>
      <c r="CZ409" s="520" t="s">
        <v>7326</v>
      </c>
      <c r="DA409" s="595" t="str">
        <f t="shared" si="21"/>
        <v>35123 - PRODUÇÃO DE ELETRICIDADE DE ORIGEM SOLAR.</v>
      </c>
      <c r="EN409" s="572">
        <v>12980</v>
      </c>
      <c r="EO409" s="561" t="s">
        <v>7327</v>
      </c>
      <c r="EP409" s="561" t="s">
        <v>1519</v>
      </c>
      <c r="EQ409" s="576">
        <v>800</v>
      </c>
      <c r="ER409" s="561" t="s">
        <v>1520</v>
      </c>
      <c r="ES409" s="568" t="s">
        <v>7328</v>
      </c>
    </row>
    <row r="410" spans="11:149">
      <c r="K410" s="236" t="s">
        <v>7329</v>
      </c>
      <c r="P410" s="488">
        <f t="shared" si="19"/>
        <v>46951</v>
      </c>
      <c r="Q410" s="481">
        <f t="shared" si="20"/>
        <v>29</v>
      </c>
      <c r="R410" s="489">
        <v>44188</v>
      </c>
      <c r="S410" s="501"/>
      <c r="T410" s="497"/>
      <c r="U410" s="498"/>
      <c r="V410" s="43">
        <v>106</v>
      </c>
      <c r="W410" s="34" t="s">
        <v>1774</v>
      </c>
      <c r="X410" s="44">
        <v>130736</v>
      </c>
      <c r="Y410" s="34" t="s">
        <v>3085</v>
      </c>
      <c r="Z410" s="43" t="s">
        <v>318</v>
      </c>
      <c r="AA410" s="34" t="s">
        <v>533</v>
      </c>
      <c r="AB410" s="34" t="s">
        <v>280</v>
      </c>
      <c r="AC410" s="34" t="s">
        <v>3085</v>
      </c>
      <c r="AD410" s="44" t="s">
        <v>320</v>
      </c>
      <c r="AE410" s="44" t="s">
        <v>6991</v>
      </c>
      <c r="AF410" s="43">
        <v>106</v>
      </c>
      <c r="AG410" s="34" t="s">
        <v>1774</v>
      </c>
      <c r="AH410" s="34" t="s">
        <v>1773</v>
      </c>
      <c r="AI410" s="43" t="s">
        <v>1775</v>
      </c>
      <c r="AJ410" s="44" t="s">
        <v>1776</v>
      </c>
      <c r="AK410" s="261">
        <v>4600084</v>
      </c>
      <c r="AL410" s="44" t="s">
        <v>343</v>
      </c>
      <c r="AM410" s="44" t="s">
        <v>1780</v>
      </c>
      <c r="AN410" s="262">
        <v>255131430</v>
      </c>
      <c r="AO410" s="34"/>
      <c r="AP410" s="34"/>
      <c r="AQ410" s="34"/>
      <c r="AR410" s="34"/>
      <c r="AS410" s="34"/>
      <c r="AT410" s="44" t="s">
        <v>326</v>
      </c>
      <c r="AU410" s="44"/>
      <c r="AV410" s="477" t="str">
        <f t="array" ref="AV410">_xlfn.IFS(
LEFT(Tabelas!$AI410,1)="N","DN",
LEFT(Tabelas!$AI410,1)="C","DC",
LEFT(Tabelas!$AI410,1)="L","DL",
LEFT(Tabelas!$AI410,1)="A","DA",
LEFT(Tabelas!$AI410,1)="G","DG")</f>
        <v>DN</v>
      </c>
      <c r="AW410" s="34"/>
      <c r="AX410" s="34"/>
      <c r="AY410" s="34"/>
      <c r="AZ410" s="34"/>
      <c r="BA410" s="34"/>
      <c r="BB410" s="34"/>
      <c r="BC410" s="34"/>
      <c r="BD410" s="44">
        <v>130736</v>
      </c>
      <c r="BE410" s="34" t="s">
        <v>3085</v>
      </c>
      <c r="BF410" s="43" t="s">
        <v>318</v>
      </c>
      <c r="BG410" s="34" t="s">
        <v>533</v>
      </c>
      <c r="BH410" s="34" t="s">
        <v>280</v>
      </c>
      <c r="BI410" s="34" t="s">
        <v>3085</v>
      </c>
      <c r="BJ410" s="44" t="s">
        <v>320</v>
      </c>
      <c r="BK410" s="44" t="s">
        <v>6991</v>
      </c>
      <c r="BL410" s="34"/>
      <c r="BM410" s="34"/>
      <c r="BN410" s="34"/>
      <c r="BO410" s="20"/>
      <c r="BP410" s="20"/>
      <c r="BQ410" s="20"/>
      <c r="BR410" s="20"/>
      <c r="BS410" s="27"/>
      <c r="BT410" s="20"/>
      <c r="BU410" s="20"/>
      <c r="BV410" s="20"/>
      <c r="BW410" s="20"/>
      <c r="BX410" s="20"/>
      <c r="BY410" s="20"/>
      <c r="BZ410" s="20"/>
      <c r="CA410" s="20"/>
      <c r="CB410" s="20"/>
      <c r="CC410" s="27"/>
      <c r="CD410" s="20"/>
      <c r="CE410" s="20"/>
      <c r="CF410" s="28"/>
      <c r="CG410" s="28"/>
      <c r="CH410" s="28"/>
      <c r="CI410" s="28"/>
      <c r="CJ410" s="28"/>
      <c r="CK410" s="28"/>
      <c r="CL410" s="28"/>
      <c r="CM410" s="28"/>
      <c r="CN410" s="28"/>
      <c r="CO410" s="28"/>
      <c r="CP410" s="28"/>
      <c r="CQ410" s="28"/>
      <c r="CR410" s="28"/>
      <c r="CS410" s="28"/>
      <c r="CT410" s="28"/>
      <c r="CU410" s="28"/>
      <c r="CV410" s="28"/>
      <c r="CW410" s="28"/>
      <c r="CX410" s="20"/>
      <c r="CY410" s="519" t="s">
        <v>7330</v>
      </c>
      <c r="CZ410" s="520" t="s">
        <v>7331</v>
      </c>
      <c r="DA410" s="595" t="str">
        <f t="shared" si="21"/>
        <v>35124 - PRODUÇÃO DE ELETRICIDADE A PARTIR DE BIOMASSA.</v>
      </c>
      <c r="EN410" s="571">
        <v>12998</v>
      </c>
      <c r="EO410" s="560" t="s">
        <v>7332</v>
      </c>
      <c r="EP410" s="560" t="s">
        <v>289</v>
      </c>
      <c r="EQ410" s="580">
        <v>383</v>
      </c>
      <c r="ER410" s="560" t="s">
        <v>2597</v>
      </c>
      <c r="ES410" s="567" t="s">
        <v>7333</v>
      </c>
    </row>
    <row r="411" spans="11:149">
      <c r="K411" s="236" t="s">
        <v>7334</v>
      </c>
      <c r="P411" s="488">
        <f t="shared" si="19"/>
        <v>46958</v>
      </c>
      <c r="Q411" s="481">
        <f t="shared" si="20"/>
        <v>30</v>
      </c>
      <c r="R411" s="489">
        <v>44189</v>
      </c>
      <c r="S411" s="501"/>
      <c r="T411" s="497"/>
      <c r="U411" s="498"/>
      <c r="V411" s="43">
        <v>106</v>
      </c>
      <c r="W411" s="34" t="s">
        <v>1774</v>
      </c>
      <c r="X411" s="44">
        <v>130700</v>
      </c>
      <c r="Y411" s="34" t="s">
        <v>831</v>
      </c>
      <c r="Z411" s="43" t="s">
        <v>318</v>
      </c>
      <c r="AA411" s="34" t="s">
        <v>533</v>
      </c>
      <c r="AB411" s="34" t="s">
        <v>280</v>
      </c>
      <c r="AC411" s="34" t="s">
        <v>3085</v>
      </c>
      <c r="AD411" s="44" t="s">
        <v>320</v>
      </c>
      <c r="AE411" s="44" t="s">
        <v>6991</v>
      </c>
      <c r="AF411" s="43">
        <v>106</v>
      </c>
      <c r="AG411" s="34" t="s">
        <v>1774</v>
      </c>
      <c r="AH411" s="34" t="s">
        <v>1773</v>
      </c>
      <c r="AI411" s="43" t="s">
        <v>1775</v>
      </c>
      <c r="AJ411" s="44" t="s">
        <v>1776</v>
      </c>
      <c r="AK411" s="261">
        <v>4600084</v>
      </c>
      <c r="AL411" s="44" t="s">
        <v>343</v>
      </c>
      <c r="AM411" s="44" t="s">
        <v>1780</v>
      </c>
      <c r="AN411" s="262">
        <v>255131430</v>
      </c>
      <c r="AO411" s="34"/>
      <c r="AP411" s="34"/>
      <c r="AQ411" s="34"/>
      <c r="AR411" s="34"/>
      <c r="AS411" s="34"/>
      <c r="AT411" s="44" t="s">
        <v>326</v>
      </c>
      <c r="AU411" s="44"/>
      <c r="AV411" s="477" t="str">
        <f t="array" ref="AV411">_xlfn.IFS(
LEFT(Tabelas!$AI411,1)="N","DN",
LEFT(Tabelas!$AI411,1)="C","DC",
LEFT(Tabelas!$AI411,1)="L","DL",
LEFT(Tabelas!$AI411,1)="A","DA",
LEFT(Tabelas!$AI411,1)="G","DG")</f>
        <v>DN</v>
      </c>
      <c r="AW411" s="34"/>
      <c r="AX411" s="34"/>
      <c r="AY411" s="34"/>
      <c r="AZ411" s="34"/>
      <c r="BA411" s="34"/>
      <c r="BB411" s="34"/>
      <c r="BC411" s="34"/>
      <c r="BD411" s="44">
        <v>130700</v>
      </c>
      <c r="BE411" s="34" t="s">
        <v>831</v>
      </c>
      <c r="BF411" s="43" t="s">
        <v>318</v>
      </c>
      <c r="BG411" s="34" t="s">
        <v>533</v>
      </c>
      <c r="BH411" s="34" t="s">
        <v>280</v>
      </c>
      <c r="BI411" s="34" t="s">
        <v>3085</v>
      </c>
      <c r="BJ411" s="44" t="s">
        <v>320</v>
      </c>
      <c r="BK411" s="44" t="s">
        <v>6991</v>
      </c>
      <c r="BL411" s="34"/>
      <c r="BM411" s="34"/>
      <c r="BN411" s="34"/>
      <c r="BO411" s="20"/>
      <c r="BP411" s="20"/>
      <c r="BQ411" s="20"/>
      <c r="BR411" s="20"/>
      <c r="BS411" s="27"/>
      <c r="BT411" s="20"/>
      <c r="BU411" s="20"/>
      <c r="BV411" s="20"/>
      <c r="BW411" s="20"/>
      <c r="BX411" s="20"/>
      <c r="BY411" s="20"/>
      <c r="BZ411" s="20"/>
      <c r="CA411" s="20"/>
      <c r="CB411" s="20"/>
      <c r="CC411" s="27"/>
      <c r="CD411" s="20"/>
      <c r="CE411" s="20"/>
      <c r="CF411" s="28"/>
      <c r="CG411" s="28"/>
      <c r="CH411" s="28"/>
      <c r="CI411" s="28"/>
      <c r="CJ411" s="28"/>
      <c r="CK411" s="28"/>
      <c r="CL411" s="28"/>
      <c r="CM411" s="28"/>
      <c r="CN411" s="28"/>
      <c r="CO411" s="28"/>
      <c r="CP411" s="28"/>
      <c r="CQ411" s="28"/>
      <c r="CR411" s="28"/>
      <c r="CS411" s="28"/>
      <c r="CT411" s="28"/>
      <c r="CU411" s="28"/>
      <c r="CV411" s="28"/>
      <c r="CW411" s="28"/>
      <c r="CX411" s="20"/>
      <c r="CY411" s="519" t="s">
        <v>7335</v>
      </c>
      <c r="CZ411" s="520" t="s">
        <v>7336</v>
      </c>
      <c r="DA411" s="595" t="str">
        <f t="shared" si="21"/>
        <v>35125 - PRODUÇÃO DE ELETRICIDADE DE ORIGEM GEOTÉRMICA E DE OUTRA ORIGEM RENOVÁVEL.</v>
      </c>
      <c r="EN411" s="572">
        <v>13005</v>
      </c>
      <c r="EO411" s="561" t="s">
        <v>7337</v>
      </c>
      <c r="EP411" s="561" t="s">
        <v>350</v>
      </c>
      <c r="EQ411" s="576">
        <v>200</v>
      </c>
      <c r="ER411" s="561" t="s">
        <v>5084</v>
      </c>
      <c r="ES411" s="568" t="s">
        <v>7338</v>
      </c>
    </row>
    <row r="412" spans="11:149">
      <c r="K412" s="236" t="s">
        <v>7339</v>
      </c>
      <c r="P412" s="488">
        <f t="shared" si="19"/>
        <v>46965</v>
      </c>
      <c r="Q412" s="481">
        <f t="shared" si="20"/>
        <v>31</v>
      </c>
      <c r="R412" s="489">
        <v>44190</v>
      </c>
      <c r="S412" s="501"/>
      <c r="T412" s="497"/>
      <c r="U412" s="498"/>
      <c r="V412" s="43">
        <v>106</v>
      </c>
      <c r="W412" s="34" t="s">
        <v>1774</v>
      </c>
      <c r="X412" s="44">
        <v>130737</v>
      </c>
      <c r="Y412" s="34" t="s">
        <v>3198</v>
      </c>
      <c r="Z412" s="43" t="s">
        <v>318</v>
      </c>
      <c r="AA412" s="34" t="s">
        <v>533</v>
      </c>
      <c r="AB412" s="34" t="s">
        <v>280</v>
      </c>
      <c r="AC412" s="34" t="s">
        <v>3198</v>
      </c>
      <c r="AD412" s="44" t="s">
        <v>320</v>
      </c>
      <c r="AE412" s="44" t="s">
        <v>6991</v>
      </c>
      <c r="AF412" s="43">
        <v>106</v>
      </c>
      <c r="AG412" s="34" t="s">
        <v>1774</v>
      </c>
      <c r="AH412" s="34" t="s">
        <v>1773</v>
      </c>
      <c r="AI412" s="43" t="s">
        <v>1775</v>
      </c>
      <c r="AJ412" s="44" t="s">
        <v>1776</v>
      </c>
      <c r="AK412" s="261">
        <v>4600084</v>
      </c>
      <c r="AL412" s="44" t="s">
        <v>343</v>
      </c>
      <c r="AM412" s="44" t="s">
        <v>1780</v>
      </c>
      <c r="AN412" s="262">
        <v>255131430</v>
      </c>
      <c r="AO412" s="34"/>
      <c r="AP412" s="34"/>
      <c r="AQ412" s="34"/>
      <c r="AR412" s="34"/>
      <c r="AS412" s="34"/>
      <c r="AT412" s="44" t="s">
        <v>326</v>
      </c>
      <c r="AU412" s="44"/>
      <c r="AV412" s="477" t="str">
        <f t="array" ref="AV412">_xlfn.IFS(
LEFT(Tabelas!$AI412,1)="N","DN",
LEFT(Tabelas!$AI412,1)="C","DC",
LEFT(Tabelas!$AI412,1)="L","DL",
LEFT(Tabelas!$AI412,1)="A","DA",
LEFT(Tabelas!$AI412,1)="G","DG")</f>
        <v>DN</v>
      </c>
      <c r="AW412" s="34"/>
      <c r="AX412" s="34"/>
      <c r="AY412" s="34"/>
      <c r="AZ412" s="34"/>
      <c r="BA412" s="34"/>
      <c r="BB412" s="34"/>
      <c r="BC412" s="34"/>
      <c r="BD412" s="44">
        <v>130737</v>
      </c>
      <c r="BE412" s="34" t="s">
        <v>3198</v>
      </c>
      <c r="BF412" s="43" t="s">
        <v>318</v>
      </c>
      <c r="BG412" s="34" t="s">
        <v>533</v>
      </c>
      <c r="BH412" s="34" t="s">
        <v>280</v>
      </c>
      <c r="BI412" s="34" t="s">
        <v>3198</v>
      </c>
      <c r="BJ412" s="44" t="s">
        <v>320</v>
      </c>
      <c r="BK412" s="44" t="s">
        <v>6991</v>
      </c>
      <c r="BL412" s="34"/>
      <c r="BM412" s="34"/>
      <c r="BN412" s="34"/>
      <c r="BO412" s="20"/>
      <c r="BP412" s="20"/>
      <c r="BQ412" s="20"/>
      <c r="BR412" s="20"/>
      <c r="BS412" s="27"/>
      <c r="BT412" s="20"/>
      <c r="BU412" s="20"/>
      <c r="BV412" s="20"/>
      <c r="BW412" s="20"/>
      <c r="BX412" s="20"/>
      <c r="BY412" s="20"/>
      <c r="BZ412" s="20"/>
      <c r="CA412" s="20"/>
      <c r="CB412" s="20"/>
      <c r="CC412" s="27"/>
      <c r="CD412" s="20"/>
      <c r="CE412" s="20"/>
      <c r="CF412" s="28"/>
      <c r="CG412" s="28"/>
      <c r="CH412" s="28"/>
      <c r="CI412" s="28"/>
      <c r="CJ412" s="28"/>
      <c r="CK412" s="28"/>
      <c r="CL412" s="28"/>
      <c r="CM412" s="28"/>
      <c r="CN412" s="28"/>
      <c r="CO412" s="28"/>
      <c r="CP412" s="28"/>
      <c r="CQ412" s="28"/>
      <c r="CR412" s="28"/>
      <c r="CS412" s="28"/>
      <c r="CT412" s="28"/>
      <c r="CU412" s="28"/>
      <c r="CV412" s="28"/>
      <c r="CW412" s="28"/>
      <c r="CX412" s="20"/>
      <c r="CY412" s="519" t="s">
        <v>7340</v>
      </c>
      <c r="CZ412" s="520" t="s">
        <v>7341</v>
      </c>
      <c r="DA412" s="595" t="str">
        <f t="shared" si="21"/>
        <v>35130 - TRANSPORTE DE ELETRICIDADE.</v>
      </c>
      <c r="EN412" s="571">
        <v>13048</v>
      </c>
      <c r="EO412" s="560" t="s">
        <v>7342</v>
      </c>
      <c r="EP412" s="560" t="s">
        <v>289</v>
      </c>
      <c r="EQ412" s="580">
        <v>382</v>
      </c>
      <c r="ER412" s="560" t="s">
        <v>5135</v>
      </c>
      <c r="ES412" s="567" t="s">
        <v>7343</v>
      </c>
    </row>
    <row r="413" spans="11:149">
      <c r="K413" s="236" t="s">
        <v>7344</v>
      </c>
      <c r="P413" s="488">
        <f t="shared" si="19"/>
        <v>46972</v>
      </c>
      <c r="Q413" s="481">
        <f t="shared" si="20"/>
        <v>32</v>
      </c>
      <c r="R413" s="489">
        <v>44191</v>
      </c>
      <c r="S413" s="501"/>
      <c r="T413" s="497"/>
      <c r="U413" s="498"/>
      <c r="V413" s="43">
        <v>106</v>
      </c>
      <c r="W413" s="34" t="s">
        <v>1774</v>
      </c>
      <c r="X413" s="44">
        <v>130738</v>
      </c>
      <c r="Y413" s="34" t="s">
        <v>3314</v>
      </c>
      <c r="Z413" s="43" t="s">
        <v>318</v>
      </c>
      <c r="AA413" s="34" t="s">
        <v>533</v>
      </c>
      <c r="AB413" s="34" t="s">
        <v>280</v>
      </c>
      <c r="AC413" s="34" t="s">
        <v>7345</v>
      </c>
      <c r="AD413" s="44" t="s">
        <v>320</v>
      </c>
      <c r="AE413" s="44" t="s">
        <v>6991</v>
      </c>
      <c r="AF413" s="43">
        <v>106</v>
      </c>
      <c r="AG413" s="34" t="s">
        <v>1774</v>
      </c>
      <c r="AH413" s="34" t="s">
        <v>1773</v>
      </c>
      <c r="AI413" s="43" t="s">
        <v>1775</v>
      </c>
      <c r="AJ413" s="44" t="s">
        <v>1776</v>
      </c>
      <c r="AK413" s="261">
        <v>4600084</v>
      </c>
      <c r="AL413" s="44" t="s">
        <v>343</v>
      </c>
      <c r="AM413" s="44" t="s">
        <v>1780</v>
      </c>
      <c r="AN413" s="262">
        <v>255131430</v>
      </c>
      <c r="AO413" s="34"/>
      <c r="AP413" s="34"/>
      <c r="AQ413" s="34"/>
      <c r="AR413" s="34"/>
      <c r="AS413" s="34"/>
      <c r="AT413" s="44" t="s">
        <v>326</v>
      </c>
      <c r="AU413" s="44"/>
      <c r="AV413" s="477" t="str">
        <f t="array" ref="AV413">_xlfn.IFS(
LEFT(Tabelas!$AI413,1)="N","DN",
LEFT(Tabelas!$AI413,1)="C","DC",
LEFT(Tabelas!$AI413,1)="L","DL",
LEFT(Tabelas!$AI413,1)="A","DA",
LEFT(Tabelas!$AI413,1)="G","DG")</f>
        <v>DN</v>
      </c>
      <c r="AW413" s="34"/>
      <c r="AX413" s="34"/>
      <c r="AY413" s="34"/>
      <c r="AZ413" s="34"/>
      <c r="BA413" s="34"/>
      <c r="BB413" s="34"/>
      <c r="BC413" s="34"/>
      <c r="BD413" s="44">
        <v>130738</v>
      </c>
      <c r="BE413" s="34" t="s">
        <v>3314</v>
      </c>
      <c r="BF413" s="43" t="s">
        <v>318</v>
      </c>
      <c r="BG413" s="34" t="s">
        <v>533</v>
      </c>
      <c r="BH413" s="34" t="s">
        <v>280</v>
      </c>
      <c r="BI413" s="34" t="s">
        <v>7345</v>
      </c>
      <c r="BJ413" s="44" t="s">
        <v>320</v>
      </c>
      <c r="BK413" s="44" t="s">
        <v>6991</v>
      </c>
      <c r="BL413" s="34"/>
      <c r="BM413" s="34"/>
      <c r="BN413" s="34"/>
      <c r="BO413" s="20"/>
      <c r="BP413" s="20"/>
      <c r="BQ413" s="20"/>
      <c r="BR413" s="20"/>
      <c r="BS413" s="27"/>
      <c r="BT413" s="20"/>
      <c r="BU413" s="20"/>
      <c r="BV413" s="20"/>
      <c r="BW413" s="20"/>
      <c r="BX413" s="20"/>
      <c r="BY413" s="20"/>
      <c r="BZ413" s="20"/>
      <c r="CA413" s="20"/>
      <c r="CB413" s="20"/>
      <c r="CC413" s="27"/>
      <c r="CD413" s="20"/>
      <c r="CE413" s="20"/>
      <c r="CF413" s="28"/>
      <c r="CG413" s="28"/>
      <c r="CH413" s="28"/>
      <c r="CI413" s="28"/>
      <c r="CJ413" s="28"/>
      <c r="CK413" s="28"/>
      <c r="CL413" s="28"/>
      <c r="CM413" s="28"/>
      <c r="CN413" s="28"/>
      <c r="CO413" s="28"/>
      <c r="CP413" s="28"/>
      <c r="CQ413" s="28"/>
      <c r="CR413" s="28"/>
      <c r="CS413" s="28"/>
      <c r="CT413" s="28"/>
      <c r="CU413" s="28"/>
      <c r="CV413" s="28"/>
      <c r="CW413" s="28"/>
      <c r="CX413" s="20"/>
      <c r="CY413" s="519" t="s">
        <v>7346</v>
      </c>
      <c r="CZ413" s="520" t="s">
        <v>7347</v>
      </c>
      <c r="DA413" s="595" t="str">
        <f t="shared" si="21"/>
        <v>35140 - DISTRIBUIÇÃO DE ELETRICIDADE.</v>
      </c>
      <c r="EN413" s="572">
        <v>13110</v>
      </c>
      <c r="EO413" s="561" t="s">
        <v>7348</v>
      </c>
      <c r="EP413" s="561" t="s">
        <v>1519</v>
      </c>
      <c r="EQ413" s="576">
        <v>800</v>
      </c>
      <c r="ER413" s="561" t="s">
        <v>1520</v>
      </c>
      <c r="ES413" s="568" t="s">
        <v>7349</v>
      </c>
    </row>
    <row r="414" spans="11:149">
      <c r="K414" s="236" t="s">
        <v>7350</v>
      </c>
      <c r="P414" s="488">
        <f t="shared" si="19"/>
        <v>46979</v>
      </c>
      <c r="Q414" s="481">
        <f t="shared" si="20"/>
        <v>33</v>
      </c>
      <c r="R414" s="489">
        <v>44192</v>
      </c>
      <c r="S414" s="501"/>
      <c r="T414" s="497"/>
      <c r="U414" s="498"/>
      <c r="V414" s="43">
        <v>106</v>
      </c>
      <c r="W414" s="34" t="s">
        <v>1774</v>
      </c>
      <c r="X414" s="44">
        <v>130739</v>
      </c>
      <c r="Y414" s="34" t="s">
        <v>3402</v>
      </c>
      <c r="Z414" s="43" t="s">
        <v>318</v>
      </c>
      <c r="AA414" s="34" t="s">
        <v>533</v>
      </c>
      <c r="AB414" s="34" t="s">
        <v>280</v>
      </c>
      <c r="AC414" s="34" t="s">
        <v>7351</v>
      </c>
      <c r="AD414" s="44" t="s">
        <v>320</v>
      </c>
      <c r="AE414" s="44" t="s">
        <v>6991</v>
      </c>
      <c r="AF414" s="43">
        <v>106</v>
      </c>
      <c r="AG414" s="34" t="s">
        <v>1774</v>
      </c>
      <c r="AH414" s="34" t="s">
        <v>1773</v>
      </c>
      <c r="AI414" s="43" t="s">
        <v>1775</v>
      </c>
      <c r="AJ414" s="44" t="s">
        <v>1776</v>
      </c>
      <c r="AK414" s="261">
        <v>4600084</v>
      </c>
      <c r="AL414" s="44" t="s">
        <v>343</v>
      </c>
      <c r="AM414" s="44" t="s">
        <v>1780</v>
      </c>
      <c r="AN414" s="262">
        <v>255131430</v>
      </c>
      <c r="AO414" s="34"/>
      <c r="AP414" s="34"/>
      <c r="AQ414" s="34"/>
      <c r="AR414" s="34"/>
      <c r="AS414" s="34"/>
      <c r="AT414" s="44" t="s">
        <v>326</v>
      </c>
      <c r="AU414" s="44"/>
      <c r="AV414" s="477" t="str">
        <f t="array" ref="AV414">_xlfn.IFS(
LEFT(Tabelas!$AI414,1)="N","DN",
LEFT(Tabelas!$AI414,1)="C","DC",
LEFT(Tabelas!$AI414,1)="L","DL",
LEFT(Tabelas!$AI414,1)="A","DA",
LEFT(Tabelas!$AI414,1)="G","DG")</f>
        <v>DN</v>
      </c>
      <c r="AW414" s="34"/>
      <c r="AX414" s="34"/>
      <c r="AY414" s="34"/>
      <c r="AZ414" s="34"/>
      <c r="BA414" s="34"/>
      <c r="BB414" s="34"/>
      <c r="BC414" s="34"/>
      <c r="BD414" s="44">
        <v>130739</v>
      </c>
      <c r="BE414" s="34" t="s">
        <v>3402</v>
      </c>
      <c r="BF414" s="43" t="s">
        <v>318</v>
      </c>
      <c r="BG414" s="34" t="s">
        <v>533</v>
      </c>
      <c r="BH414" s="34" t="s">
        <v>280</v>
      </c>
      <c r="BI414" s="34" t="s">
        <v>7351</v>
      </c>
      <c r="BJ414" s="44" t="s">
        <v>320</v>
      </c>
      <c r="BK414" s="44" t="s">
        <v>6991</v>
      </c>
      <c r="BL414" s="34"/>
      <c r="BM414" s="34"/>
      <c r="BN414" s="34"/>
      <c r="BO414" s="20"/>
      <c r="BP414" s="20"/>
      <c r="BQ414" s="20"/>
      <c r="BR414" s="20"/>
      <c r="BS414" s="27"/>
      <c r="BT414" s="20"/>
      <c r="BU414" s="20"/>
      <c r="BV414" s="20"/>
      <c r="BW414" s="20"/>
      <c r="BX414" s="20"/>
      <c r="BY414" s="20"/>
      <c r="BZ414" s="20"/>
      <c r="CA414" s="20"/>
      <c r="CB414" s="20"/>
      <c r="CC414" s="27"/>
      <c r="CD414" s="20"/>
      <c r="CE414" s="20"/>
      <c r="CF414" s="28"/>
      <c r="CG414" s="28"/>
      <c r="CH414" s="28"/>
      <c r="CI414" s="28"/>
      <c r="CJ414" s="28"/>
      <c r="CK414" s="28"/>
      <c r="CL414" s="28"/>
      <c r="CM414" s="28"/>
      <c r="CN414" s="28"/>
      <c r="CO414" s="28"/>
      <c r="CP414" s="28"/>
      <c r="CQ414" s="28"/>
      <c r="CR414" s="28"/>
      <c r="CS414" s="28"/>
      <c r="CT414" s="28"/>
      <c r="CU414" s="28"/>
      <c r="CV414" s="28"/>
      <c r="CW414" s="28"/>
      <c r="CX414" s="20"/>
      <c r="CY414" s="519" t="s">
        <v>7352</v>
      </c>
      <c r="CZ414" s="520" t="s">
        <v>7353</v>
      </c>
      <c r="DA414" s="595" t="str">
        <f t="shared" si="21"/>
        <v>35151 - COMÉRCIO DE ELETRICIDADE, EXCETO PARA MOBILIDADE ELÉTRICA.</v>
      </c>
      <c r="EN414" s="571">
        <v>13145</v>
      </c>
      <c r="EO414" s="560" t="s">
        <v>7354</v>
      </c>
      <c r="EP414" s="560" t="s">
        <v>289</v>
      </c>
      <c r="EQ414" s="580">
        <v>347</v>
      </c>
      <c r="ER414" s="560" t="s">
        <v>5074</v>
      </c>
      <c r="ES414" s="567" t="s">
        <v>7355</v>
      </c>
    </row>
    <row r="415" spans="11:149">
      <c r="K415" s="236" t="s">
        <v>7356</v>
      </c>
      <c r="P415" s="488">
        <f t="shared" si="19"/>
        <v>46986</v>
      </c>
      <c r="Q415" s="481">
        <f t="shared" si="20"/>
        <v>34</v>
      </c>
      <c r="R415" s="489">
        <v>44193</v>
      </c>
      <c r="S415" s="501"/>
      <c r="T415" s="497"/>
      <c r="U415" s="498"/>
      <c r="V415" s="43">
        <v>106</v>
      </c>
      <c r="W415" s="34" t="s">
        <v>1774</v>
      </c>
      <c r="X415" s="44">
        <v>130722</v>
      </c>
      <c r="Y415" s="34" t="s">
        <v>1683</v>
      </c>
      <c r="Z415" s="43" t="s">
        <v>318</v>
      </c>
      <c r="AA415" s="34" t="s">
        <v>533</v>
      </c>
      <c r="AB415" s="34" t="s">
        <v>280</v>
      </c>
      <c r="AC415" s="34" t="s">
        <v>1683</v>
      </c>
      <c r="AD415" s="44" t="s">
        <v>320</v>
      </c>
      <c r="AE415" s="44" t="s">
        <v>6991</v>
      </c>
      <c r="AF415" s="43">
        <v>106</v>
      </c>
      <c r="AG415" s="34" t="s">
        <v>1774</v>
      </c>
      <c r="AH415" s="34" t="s">
        <v>1773</v>
      </c>
      <c r="AI415" s="43" t="s">
        <v>1775</v>
      </c>
      <c r="AJ415" s="44" t="s">
        <v>1776</v>
      </c>
      <c r="AK415" s="261">
        <v>4600084</v>
      </c>
      <c r="AL415" s="44" t="s">
        <v>343</v>
      </c>
      <c r="AM415" s="44" t="s">
        <v>1780</v>
      </c>
      <c r="AN415" s="262">
        <v>255131430</v>
      </c>
      <c r="AO415" s="34"/>
      <c r="AP415" s="34"/>
      <c r="AQ415" s="34"/>
      <c r="AR415" s="34"/>
      <c r="AS415" s="34"/>
      <c r="AT415" s="44" t="s">
        <v>326</v>
      </c>
      <c r="AU415" s="44"/>
      <c r="AV415" s="477" t="str">
        <f t="array" ref="AV415">_xlfn.IFS(
LEFT(Tabelas!$AI415,1)="N","DN",
LEFT(Tabelas!$AI415,1)="C","DC",
LEFT(Tabelas!$AI415,1)="L","DL",
LEFT(Tabelas!$AI415,1)="A","DA",
LEFT(Tabelas!$AI415,1)="G","DG")</f>
        <v>DN</v>
      </c>
      <c r="AW415" s="34"/>
      <c r="AX415" s="34"/>
      <c r="AY415" s="34"/>
      <c r="AZ415" s="34"/>
      <c r="BA415" s="34"/>
      <c r="BB415" s="34"/>
      <c r="BC415" s="34"/>
      <c r="BD415" s="44">
        <v>130722</v>
      </c>
      <c r="BE415" s="34" t="s">
        <v>1683</v>
      </c>
      <c r="BF415" s="43" t="s">
        <v>318</v>
      </c>
      <c r="BG415" s="34" t="s">
        <v>533</v>
      </c>
      <c r="BH415" s="34" t="s">
        <v>280</v>
      </c>
      <c r="BI415" s="34" t="s">
        <v>1683</v>
      </c>
      <c r="BJ415" s="44" t="s">
        <v>320</v>
      </c>
      <c r="BK415" s="44" t="s">
        <v>6991</v>
      </c>
      <c r="BL415" s="34"/>
      <c r="BM415" s="34"/>
      <c r="BN415" s="34"/>
      <c r="BO415" s="20"/>
      <c r="BP415" s="20"/>
      <c r="BQ415" s="20"/>
      <c r="BR415" s="20"/>
      <c r="BS415" s="27"/>
      <c r="BT415" s="20"/>
      <c r="BU415" s="20"/>
      <c r="BV415" s="20"/>
      <c r="BW415" s="20"/>
      <c r="BX415" s="20"/>
      <c r="BY415" s="20"/>
      <c r="BZ415" s="20"/>
      <c r="CA415" s="20"/>
      <c r="CB415" s="20"/>
      <c r="CC415" s="27"/>
      <c r="CD415" s="20"/>
      <c r="CE415" s="20"/>
      <c r="CF415" s="28"/>
      <c r="CG415" s="28"/>
      <c r="CH415" s="28"/>
      <c r="CI415" s="28"/>
      <c r="CJ415" s="28"/>
      <c r="CK415" s="28"/>
      <c r="CL415" s="28"/>
      <c r="CM415" s="28"/>
      <c r="CN415" s="28"/>
      <c r="CO415" s="28"/>
      <c r="CP415" s="28"/>
      <c r="CQ415" s="28"/>
      <c r="CR415" s="28"/>
      <c r="CS415" s="28"/>
      <c r="CT415" s="28"/>
      <c r="CU415" s="28"/>
      <c r="CV415" s="28"/>
      <c r="CW415" s="28"/>
      <c r="CX415" s="20"/>
      <c r="CY415" s="519" t="s">
        <v>7357</v>
      </c>
      <c r="CZ415" s="520" t="s">
        <v>7358</v>
      </c>
      <c r="DA415" s="595" t="str">
        <f t="shared" si="21"/>
        <v>35152 - COMÉRCIO DE ELETRICIDADE PARA MOBILIDADE ELÉTRICA.</v>
      </c>
      <c r="EN415" s="572">
        <v>13269</v>
      </c>
      <c r="EO415" s="561" t="s">
        <v>7359</v>
      </c>
      <c r="EP415" s="561" t="s">
        <v>320</v>
      </c>
      <c r="EQ415" s="576">
        <v>118</v>
      </c>
      <c r="ER415" s="561" t="s">
        <v>3513</v>
      </c>
      <c r="ES415" s="568" t="s">
        <v>7360</v>
      </c>
    </row>
    <row r="416" spans="11:149">
      <c r="K416" s="236" t="s">
        <v>7361</v>
      </c>
      <c r="P416" s="488">
        <f t="shared" ref="P416:P479" si="22">P415+7</f>
        <v>46993</v>
      </c>
      <c r="Q416" s="481">
        <f t="shared" si="20"/>
        <v>35</v>
      </c>
      <c r="R416" s="489">
        <v>44194</v>
      </c>
      <c r="S416" s="501"/>
      <c r="T416" s="497"/>
      <c r="U416" s="498"/>
      <c r="V416" s="43">
        <v>106</v>
      </c>
      <c r="W416" s="34" t="s">
        <v>1774</v>
      </c>
      <c r="X416" s="44">
        <v>130723</v>
      </c>
      <c r="Y416" s="34" t="s">
        <v>1938</v>
      </c>
      <c r="Z416" s="43" t="s">
        <v>318</v>
      </c>
      <c r="AA416" s="34" t="s">
        <v>533</v>
      </c>
      <c r="AB416" s="34" t="s">
        <v>280</v>
      </c>
      <c r="AC416" s="34" t="s">
        <v>1938</v>
      </c>
      <c r="AD416" s="44" t="s">
        <v>320</v>
      </c>
      <c r="AE416" s="44" t="s">
        <v>6991</v>
      </c>
      <c r="AF416" s="43">
        <v>106</v>
      </c>
      <c r="AG416" s="34" t="s">
        <v>1774</v>
      </c>
      <c r="AH416" s="34" t="s">
        <v>1773</v>
      </c>
      <c r="AI416" s="43" t="s">
        <v>1775</v>
      </c>
      <c r="AJ416" s="44" t="s">
        <v>1776</v>
      </c>
      <c r="AK416" s="261">
        <v>4600084</v>
      </c>
      <c r="AL416" s="44" t="s">
        <v>343</v>
      </c>
      <c r="AM416" s="44" t="s">
        <v>1780</v>
      </c>
      <c r="AN416" s="262">
        <v>255131430</v>
      </c>
      <c r="AO416" s="34"/>
      <c r="AP416" s="34"/>
      <c r="AQ416" s="34"/>
      <c r="AR416" s="34"/>
      <c r="AS416" s="34"/>
      <c r="AT416" s="44" t="s">
        <v>326</v>
      </c>
      <c r="AU416" s="44"/>
      <c r="AV416" s="477" t="str">
        <f t="array" ref="AV416">_xlfn.IFS(
LEFT(Tabelas!$AI416,1)="N","DN",
LEFT(Tabelas!$AI416,1)="C","DC",
LEFT(Tabelas!$AI416,1)="L","DL",
LEFT(Tabelas!$AI416,1)="A","DA",
LEFT(Tabelas!$AI416,1)="G","DG")</f>
        <v>DN</v>
      </c>
      <c r="AW416" s="34"/>
      <c r="AX416" s="34"/>
      <c r="AY416" s="34"/>
      <c r="AZ416" s="34"/>
      <c r="BA416" s="34"/>
      <c r="BB416" s="34"/>
      <c r="BC416" s="34"/>
      <c r="BD416" s="44">
        <v>130723</v>
      </c>
      <c r="BE416" s="34" t="s">
        <v>1938</v>
      </c>
      <c r="BF416" s="43" t="s">
        <v>318</v>
      </c>
      <c r="BG416" s="34" t="s">
        <v>533</v>
      </c>
      <c r="BH416" s="34" t="s">
        <v>280</v>
      </c>
      <c r="BI416" s="34" t="s">
        <v>1938</v>
      </c>
      <c r="BJ416" s="44" t="s">
        <v>320</v>
      </c>
      <c r="BK416" s="44" t="s">
        <v>6991</v>
      </c>
      <c r="BL416" s="34"/>
      <c r="BM416" s="34"/>
      <c r="BN416" s="34"/>
      <c r="BO416" s="20"/>
      <c r="BP416" s="20"/>
      <c r="BQ416" s="20"/>
      <c r="BR416" s="20"/>
      <c r="BS416" s="27"/>
      <c r="BT416" s="20"/>
      <c r="BU416" s="20"/>
      <c r="BV416" s="20"/>
      <c r="BW416" s="20"/>
      <c r="BX416" s="20"/>
      <c r="BY416" s="20"/>
      <c r="BZ416" s="20"/>
      <c r="CA416" s="20"/>
      <c r="CB416" s="20"/>
      <c r="CC416" s="27"/>
      <c r="CD416" s="20"/>
      <c r="CE416" s="20"/>
      <c r="CF416" s="28"/>
      <c r="CG416" s="28"/>
      <c r="CH416" s="28"/>
      <c r="CI416" s="28"/>
      <c r="CJ416" s="28"/>
      <c r="CK416" s="28"/>
      <c r="CL416" s="28"/>
      <c r="CM416" s="28"/>
      <c r="CN416" s="28"/>
      <c r="CO416" s="28"/>
      <c r="CP416" s="28"/>
      <c r="CQ416" s="28"/>
      <c r="CR416" s="28"/>
      <c r="CS416" s="28"/>
      <c r="CT416" s="28"/>
      <c r="CU416" s="28"/>
      <c r="CV416" s="28"/>
      <c r="CW416" s="28"/>
      <c r="CX416" s="20"/>
      <c r="CY416" s="519" t="s">
        <v>7362</v>
      </c>
      <c r="CZ416" s="520" t="s">
        <v>7363</v>
      </c>
      <c r="DA416" s="595" t="str">
        <f t="shared" si="21"/>
        <v>35160 - ARMAZENAMENTO DE ELETRICIDADE.</v>
      </c>
      <c r="EN416" s="571">
        <v>13439</v>
      </c>
      <c r="EO416" s="560" t="s">
        <v>7364</v>
      </c>
      <c r="EP416" s="560" t="s">
        <v>289</v>
      </c>
      <c r="EQ416" s="580">
        <v>332</v>
      </c>
      <c r="ER416" s="560" t="s">
        <v>4896</v>
      </c>
      <c r="ES416" s="567" t="s">
        <v>7365</v>
      </c>
    </row>
    <row r="417" spans="11:149">
      <c r="K417" s="236" t="s">
        <v>7366</v>
      </c>
      <c r="P417" s="488">
        <f t="shared" si="22"/>
        <v>47000</v>
      </c>
      <c r="Q417" s="481">
        <f t="shared" si="20"/>
        <v>36</v>
      </c>
      <c r="R417" s="489">
        <v>44195</v>
      </c>
      <c r="S417" s="501"/>
      <c r="T417" s="497"/>
      <c r="U417" s="498"/>
      <c r="V417" s="43">
        <v>106</v>
      </c>
      <c r="W417" s="34" t="s">
        <v>1774</v>
      </c>
      <c r="X417" s="44">
        <v>130724</v>
      </c>
      <c r="Y417" s="34" t="s">
        <v>2144</v>
      </c>
      <c r="Z417" s="43" t="s">
        <v>318</v>
      </c>
      <c r="AA417" s="34" t="s">
        <v>533</v>
      </c>
      <c r="AB417" s="34" t="s">
        <v>280</v>
      </c>
      <c r="AC417" s="34" t="s">
        <v>2144</v>
      </c>
      <c r="AD417" s="44" t="s">
        <v>320</v>
      </c>
      <c r="AE417" s="44" t="s">
        <v>6991</v>
      </c>
      <c r="AF417" s="43">
        <v>106</v>
      </c>
      <c r="AG417" s="34" t="s">
        <v>1774</v>
      </c>
      <c r="AH417" s="34" t="s">
        <v>1773</v>
      </c>
      <c r="AI417" s="43" t="s">
        <v>1775</v>
      </c>
      <c r="AJ417" s="44" t="s">
        <v>1776</v>
      </c>
      <c r="AK417" s="261">
        <v>4600084</v>
      </c>
      <c r="AL417" s="44" t="s">
        <v>343</v>
      </c>
      <c r="AM417" s="44" t="s">
        <v>1780</v>
      </c>
      <c r="AN417" s="262">
        <v>255131430</v>
      </c>
      <c r="AO417" s="34"/>
      <c r="AP417" s="34"/>
      <c r="AQ417" s="34"/>
      <c r="AR417" s="34"/>
      <c r="AS417" s="34"/>
      <c r="AT417" s="44" t="s">
        <v>326</v>
      </c>
      <c r="AU417" s="44"/>
      <c r="AV417" s="477" t="str">
        <f t="array" ref="AV417">_xlfn.IFS(
LEFT(Tabelas!$AI417,1)="N","DN",
LEFT(Tabelas!$AI417,1)="C","DC",
LEFT(Tabelas!$AI417,1)="L","DL",
LEFT(Tabelas!$AI417,1)="A","DA",
LEFT(Tabelas!$AI417,1)="G","DG")</f>
        <v>DN</v>
      </c>
      <c r="AW417" s="34"/>
      <c r="AX417" s="34"/>
      <c r="AY417" s="34"/>
      <c r="AZ417" s="34"/>
      <c r="BA417" s="34"/>
      <c r="BB417" s="34"/>
      <c r="BC417" s="34"/>
      <c r="BD417" s="44">
        <v>130724</v>
      </c>
      <c r="BE417" s="34" t="s">
        <v>2144</v>
      </c>
      <c r="BF417" s="43" t="s">
        <v>318</v>
      </c>
      <c r="BG417" s="34" t="s">
        <v>533</v>
      </c>
      <c r="BH417" s="34" t="s">
        <v>280</v>
      </c>
      <c r="BI417" s="34" t="s">
        <v>2144</v>
      </c>
      <c r="BJ417" s="44" t="s">
        <v>320</v>
      </c>
      <c r="BK417" s="44" t="s">
        <v>6991</v>
      </c>
      <c r="BL417" s="34"/>
      <c r="BM417" s="34"/>
      <c r="BN417" s="34"/>
      <c r="BO417" s="20"/>
      <c r="BP417" s="20"/>
      <c r="BQ417" s="20"/>
      <c r="BR417" s="20"/>
      <c r="BS417" s="27"/>
      <c r="BT417" s="20"/>
      <c r="BU417" s="20"/>
      <c r="BV417" s="20"/>
      <c r="BW417" s="20"/>
      <c r="BX417" s="20"/>
      <c r="BY417" s="20"/>
      <c r="BZ417" s="20"/>
      <c r="CA417" s="20"/>
      <c r="CB417" s="20"/>
      <c r="CC417" s="27"/>
      <c r="CD417" s="20"/>
      <c r="CE417" s="20"/>
      <c r="CF417" s="28"/>
      <c r="CG417" s="28"/>
      <c r="CH417" s="28"/>
      <c r="CI417" s="28"/>
      <c r="CJ417" s="28"/>
      <c r="CK417" s="28"/>
      <c r="CL417" s="28"/>
      <c r="CM417" s="28"/>
      <c r="CN417" s="28"/>
      <c r="CO417" s="28"/>
      <c r="CP417" s="28"/>
      <c r="CQ417" s="28"/>
      <c r="CR417" s="28"/>
      <c r="CS417" s="28"/>
      <c r="CT417" s="28"/>
      <c r="CU417" s="28"/>
      <c r="CV417" s="28"/>
      <c r="CW417" s="28"/>
      <c r="CX417" s="20"/>
      <c r="CY417" s="519" t="s">
        <v>7367</v>
      </c>
      <c r="CZ417" s="520" t="s">
        <v>7368</v>
      </c>
      <c r="DA417" s="595" t="str">
        <f t="shared" si="21"/>
        <v>35210 - PRODUÇÃO DE GÁS</v>
      </c>
      <c r="EN417" s="572">
        <v>13447</v>
      </c>
      <c r="EO417" s="561" t="s">
        <v>7369</v>
      </c>
      <c r="EP417" s="561" t="s">
        <v>350</v>
      </c>
      <c r="EQ417" s="576">
        <v>200</v>
      </c>
      <c r="ER417" s="561" t="s">
        <v>5084</v>
      </c>
      <c r="ES417" s="568" t="s">
        <v>7370</v>
      </c>
    </row>
    <row r="418" spans="11:149">
      <c r="K418" s="236" t="s">
        <v>7371</v>
      </c>
      <c r="P418" s="488">
        <f t="shared" si="22"/>
        <v>47007</v>
      </c>
      <c r="Q418" s="481">
        <f t="shared" si="20"/>
        <v>37</v>
      </c>
      <c r="R418" s="489">
        <v>44196</v>
      </c>
      <c r="S418" s="501"/>
      <c r="T418" s="497"/>
      <c r="U418" s="498"/>
      <c r="V418" s="43">
        <v>106</v>
      </c>
      <c r="W418" s="34" t="s">
        <v>1774</v>
      </c>
      <c r="X418" s="44">
        <v>130740</v>
      </c>
      <c r="Y418" s="34" t="s">
        <v>3483</v>
      </c>
      <c r="Z418" s="43" t="s">
        <v>1223</v>
      </c>
      <c r="AA418" s="34" t="s">
        <v>533</v>
      </c>
      <c r="AB418" s="34" t="s">
        <v>280</v>
      </c>
      <c r="AC418" s="34" t="s">
        <v>3483</v>
      </c>
      <c r="AD418" s="44" t="s">
        <v>320</v>
      </c>
      <c r="AE418" s="44" t="s">
        <v>6991</v>
      </c>
      <c r="AF418" s="43">
        <v>106</v>
      </c>
      <c r="AG418" s="34" t="s">
        <v>1774</v>
      </c>
      <c r="AH418" s="34" t="s">
        <v>1773</v>
      </c>
      <c r="AI418" s="43" t="s">
        <v>1775</v>
      </c>
      <c r="AJ418" s="44" t="s">
        <v>1776</v>
      </c>
      <c r="AK418" s="261">
        <v>4600084</v>
      </c>
      <c r="AL418" s="44" t="s">
        <v>343</v>
      </c>
      <c r="AM418" s="44" t="s">
        <v>1780</v>
      </c>
      <c r="AN418" s="262">
        <v>255131430</v>
      </c>
      <c r="AO418" s="34"/>
      <c r="AP418" s="34"/>
      <c r="AQ418" s="34"/>
      <c r="AR418" s="34"/>
      <c r="AS418" s="34"/>
      <c r="AT418" s="44" t="s">
        <v>326</v>
      </c>
      <c r="AU418" s="44"/>
      <c r="AV418" s="477" t="str">
        <f t="array" ref="AV418">_xlfn.IFS(
LEFT(Tabelas!$AI418,1)="N","DN",
LEFT(Tabelas!$AI418,1)="C","DC",
LEFT(Tabelas!$AI418,1)="L","DL",
LEFT(Tabelas!$AI418,1)="A","DA",
LEFT(Tabelas!$AI418,1)="G","DG")</f>
        <v>DN</v>
      </c>
      <c r="AW418" s="34"/>
      <c r="AX418" s="34"/>
      <c r="AY418" s="34"/>
      <c r="AZ418" s="34"/>
      <c r="BA418" s="34"/>
      <c r="BB418" s="34"/>
      <c r="BC418" s="34"/>
      <c r="BD418" s="44">
        <v>130740</v>
      </c>
      <c r="BE418" s="34" t="s">
        <v>3483</v>
      </c>
      <c r="BF418" s="43" t="s">
        <v>1223</v>
      </c>
      <c r="BG418" s="34" t="s">
        <v>533</v>
      </c>
      <c r="BH418" s="34" t="s">
        <v>280</v>
      </c>
      <c r="BI418" s="34" t="s">
        <v>3483</v>
      </c>
      <c r="BJ418" s="44" t="s">
        <v>320</v>
      </c>
      <c r="BK418" s="44" t="s">
        <v>6991</v>
      </c>
      <c r="BL418" s="34"/>
      <c r="BM418" s="34"/>
      <c r="BN418" s="34"/>
      <c r="BO418" s="20"/>
      <c r="BP418" s="20"/>
      <c r="BQ418" s="20"/>
      <c r="BR418" s="20"/>
      <c r="BS418" s="27"/>
      <c r="BT418" s="20"/>
      <c r="BU418" s="20"/>
      <c r="BV418" s="20"/>
      <c r="BW418" s="20"/>
      <c r="BX418" s="20"/>
      <c r="BY418" s="20"/>
      <c r="BZ418" s="20"/>
      <c r="CA418" s="20"/>
      <c r="CB418" s="20"/>
      <c r="CC418" s="27"/>
      <c r="CD418" s="20"/>
      <c r="CE418" s="20"/>
      <c r="CF418" s="28"/>
      <c r="CG418" s="28"/>
      <c r="CH418" s="28"/>
      <c r="CI418" s="28"/>
      <c r="CJ418" s="28"/>
      <c r="CK418" s="28"/>
      <c r="CL418" s="28"/>
      <c r="CM418" s="28"/>
      <c r="CN418" s="28"/>
      <c r="CO418" s="28"/>
      <c r="CP418" s="28"/>
      <c r="CQ418" s="28"/>
      <c r="CR418" s="28"/>
      <c r="CS418" s="28"/>
      <c r="CT418" s="28"/>
      <c r="CU418" s="28"/>
      <c r="CV418" s="28"/>
      <c r="CW418" s="28"/>
      <c r="CX418" s="20"/>
      <c r="CY418" s="519" t="s">
        <v>7372</v>
      </c>
      <c r="CZ418" s="520" t="s">
        <v>7373</v>
      </c>
      <c r="DA418" s="595" t="str">
        <f t="shared" si="21"/>
        <v>35220 - DISTRIBUIÇÃO DE COMBUSTÍVEIS GASOSOS POR CONDUTAS</v>
      </c>
      <c r="EN418" s="572">
        <v>13528</v>
      </c>
      <c r="EO418" s="561" t="s">
        <v>7374</v>
      </c>
      <c r="EP418" s="561" t="s">
        <v>289</v>
      </c>
      <c r="EQ418" s="576">
        <v>335</v>
      </c>
      <c r="ER418" s="561" t="s">
        <v>1244</v>
      </c>
      <c r="ES418" s="568"/>
    </row>
    <row r="419" spans="11:149">
      <c r="K419" s="236" t="s">
        <v>7375</v>
      </c>
      <c r="P419" s="488">
        <f t="shared" si="22"/>
        <v>47014</v>
      </c>
      <c r="Q419" s="481">
        <f t="shared" si="20"/>
        <v>38</v>
      </c>
      <c r="R419" s="489">
        <v>44197</v>
      </c>
      <c r="S419" s="501"/>
      <c r="T419" s="497"/>
      <c r="U419" s="498"/>
      <c r="V419" s="43">
        <v>106</v>
      </c>
      <c r="W419" s="34" t="s">
        <v>1774</v>
      </c>
      <c r="X419" s="44">
        <v>130741</v>
      </c>
      <c r="Y419" s="34" t="s">
        <v>3559</v>
      </c>
      <c r="Z419" s="43" t="s">
        <v>318</v>
      </c>
      <c r="AA419" s="34" t="s">
        <v>533</v>
      </c>
      <c r="AB419" s="34" t="s">
        <v>280</v>
      </c>
      <c r="AC419" s="34" t="s">
        <v>3559</v>
      </c>
      <c r="AD419" s="44" t="s">
        <v>320</v>
      </c>
      <c r="AE419" s="44" t="s">
        <v>6991</v>
      </c>
      <c r="AF419" s="43">
        <v>106</v>
      </c>
      <c r="AG419" s="34" t="s">
        <v>1774</v>
      </c>
      <c r="AH419" s="34" t="s">
        <v>1773</v>
      </c>
      <c r="AI419" s="43" t="s">
        <v>1775</v>
      </c>
      <c r="AJ419" s="44" t="s">
        <v>1776</v>
      </c>
      <c r="AK419" s="261">
        <v>4600084</v>
      </c>
      <c r="AL419" s="44" t="s">
        <v>343</v>
      </c>
      <c r="AM419" s="44" t="s">
        <v>1780</v>
      </c>
      <c r="AN419" s="262">
        <v>255131430</v>
      </c>
      <c r="AO419" s="34"/>
      <c r="AP419" s="34"/>
      <c r="AQ419" s="34"/>
      <c r="AR419" s="34"/>
      <c r="AS419" s="34"/>
      <c r="AT419" s="44" t="s">
        <v>326</v>
      </c>
      <c r="AU419" s="44"/>
      <c r="AV419" s="477" t="str">
        <f t="array" ref="AV419">_xlfn.IFS(
LEFT(Tabelas!$AI419,1)="N","DN",
LEFT(Tabelas!$AI419,1)="C","DC",
LEFT(Tabelas!$AI419,1)="L","DL",
LEFT(Tabelas!$AI419,1)="A","DA",
LEFT(Tabelas!$AI419,1)="G","DG")</f>
        <v>DN</v>
      </c>
      <c r="AW419" s="34"/>
      <c r="AX419" s="34"/>
      <c r="AY419" s="34"/>
      <c r="AZ419" s="34"/>
      <c r="BA419" s="34"/>
      <c r="BB419" s="34"/>
      <c r="BC419" s="34"/>
      <c r="BD419" s="44">
        <v>130741</v>
      </c>
      <c r="BE419" s="34" t="s">
        <v>3559</v>
      </c>
      <c r="BF419" s="43" t="s">
        <v>318</v>
      </c>
      <c r="BG419" s="34" t="s">
        <v>533</v>
      </c>
      <c r="BH419" s="34" t="s">
        <v>280</v>
      </c>
      <c r="BI419" s="34" t="s">
        <v>3559</v>
      </c>
      <c r="BJ419" s="44" t="s">
        <v>320</v>
      </c>
      <c r="BK419" s="44" t="s">
        <v>6991</v>
      </c>
      <c r="BL419" s="34"/>
      <c r="BM419" s="34"/>
      <c r="BN419" s="34"/>
      <c r="BO419" s="20"/>
      <c r="BP419" s="20"/>
      <c r="BQ419" s="20"/>
      <c r="BR419" s="20"/>
      <c r="BS419" s="27"/>
      <c r="BT419" s="20"/>
      <c r="BU419" s="20"/>
      <c r="BV419" s="20"/>
      <c r="BW419" s="20"/>
      <c r="BX419" s="20"/>
      <c r="BY419" s="20"/>
      <c r="BZ419" s="20"/>
      <c r="CA419" s="20"/>
      <c r="CB419" s="20"/>
      <c r="CC419" s="27"/>
      <c r="CD419" s="20"/>
      <c r="CE419" s="20"/>
      <c r="CF419" s="28"/>
      <c r="CG419" s="28"/>
      <c r="CH419" s="28"/>
      <c r="CI419" s="28"/>
      <c r="CJ419" s="28"/>
      <c r="CK419" s="28"/>
      <c r="CL419" s="28"/>
      <c r="CM419" s="28"/>
      <c r="CN419" s="28"/>
      <c r="CO419" s="28"/>
      <c r="CP419" s="28"/>
      <c r="CQ419" s="28"/>
      <c r="CR419" s="28"/>
      <c r="CS419" s="28"/>
      <c r="CT419" s="28"/>
      <c r="CU419" s="28"/>
      <c r="CV419" s="28"/>
      <c r="CW419" s="28"/>
      <c r="CX419" s="20"/>
      <c r="CY419" s="519" t="s">
        <v>7376</v>
      </c>
      <c r="CZ419" s="520" t="s">
        <v>7377</v>
      </c>
      <c r="DA419" s="595" t="str">
        <f t="shared" si="21"/>
        <v>35230 - COMÉRCIO DE GÁS POR CONDUTAS.</v>
      </c>
      <c r="EN419" s="571">
        <v>13544</v>
      </c>
      <c r="EO419" s="560" t="s">
        <v>7378</v>
      </c>
      <c r="EP419" s="560" t="s">
        <v>289</v>
      </c>
      <c r="EQ419" s="580">
        <v>338</v>
      </c>
      <c r="ER419" s="560" t="s">
        <v>2428</v>
      </c>
      <c r="ES419" s="567" t="s">
        <v>7379</v>
      </c>
    </row>
    <row r="420" spans="11:149">
      <c r="K420" s="236" t="s">
        <v>7380</v>
      </c>
      <c r="P420" s="488">
        <f t="shared" si="22"/>
        <v>47021</v>
      </c>
      <c r="Q420" s="481">
        <f t="shared" si="20"/>
        <v>39</v>
      </c>
      <c r="R420" s="489">
        <v>44198</v>
      </c>
      <c r="S420" s="501"/>
      <c r="T420" s="497"/>
      <c r="U420" s="498"/>
      <c r="V420" s="43">
        <v>106</v>
      </c>
      <c r="W420" s="34" t="s">
        <v>1774</v>
      </c>
      <c r="X420" s="44">
        <v>130730</v>
      </c>
      <c r="Y420" s="34" t="s">
        <v>2339</v>
      </c>
      <c r="Z420" s="43" t="s">
        <v>318</v>
      </c>
      <c r="AA420" s="34" t="s">
        <v>533</v>
      </c>
      <c r="AB420" s="34" t="s">
        <v>280</v>
      </c>
      <c r="AC420" s="34" t="s">
        <v>2339</v>
      </c>
      <c r="AD420" s="44" t="s">
        <v>320</v>
      </c>
      <c r="AE420" s="44" t="s">
        <v>6991</v>
      </c>
      <c r="AF420" s="43">
        <v>106</v>
      </c>
      <c r="AG420" s="34" t="s">
        <v>1774</v>
      </c>
      <c r="AH420" s="34" t="s">
        <v>1773</v>
      </c>
      <c r="AI420" s="43" t="s">
        <v>1775</v>
      </c>
      <c r="AJ420" s="44" t="s">
        <v>1776</v>
      </c>
      <c r="AK420" s="261">
        <v>4600084</v>
      </c>
      <c r="AL420" s="44" t="s">
        <v>343</v>
      </c>
      <c r="AM420" s="44" t="s">
        <v>1780</v>
      </c>
      <c r="AN420" s="262">
        <v>255131430</v>
      </c>
      <c r="AO420" s="34"/>
      <c r="AP420" s="34"/>
      <c r="AQ420" s="34"/>
      <c r="AR420" s="34"/>
      <c r="AS420" s="34"/>
      <c r="AT420" s="44" t="s">
        <v>326</v>
      </c>
      <c r="AU420" s="44"/>
      <c r="AV420" s="477" t="str">
        <f t="array" ref="AV420">_xlfn.IFS(
LEFT(Tabelas!$AI420,1)="N","DN",
LEFT(Tabelas!$AI420,1)="C","DC",
LEFT(Tabelas!$AI420,1)="L","DL",
LEFT(Tabelas!$AI420,1)="A","DA",
LEFT(Tabelas!$AI420,1)="G","DG")</f>
        <v>DN</v>
      </c>
      <c r="AW420" s="34"/>
      <c r="AX420" s="34"/>
      <c r="AY420" s="34"/>
      <c r="AZ420" s="34"/>
      <c r="BA420" s="34"/>
      <c r="BB420" s="34"/>
      <c r="BC420" s="34"/>
      <c r="BD420" s="44">
        <v>130730</v>
      </c>
      <c r="BE420" s="34" t="s">
        <v>2339</v>
      </c>
      <c r="BF420" s="43" t="s">
        <v>318</v>
      </c>
      <c r="BG420" s="34" t="s">
        <v>533</v>
      </c>
      <c r="BH420" s="34" t="s">
        <v>280</v>
      </c>
      <c r="BI420" s="34" t="s">
        <v>2339</v>
      </c>
      <c r="BJ420" s="44" t="s">
        <v>320</v>
      </c>
      <c r="BK420" s="44" t="s">
        <v>6991</v>
      </c>
      <c r="BL420" s="34"/>
      <c r="BM420" s="34"/>
      <c r="BN420" s="34"/>
      <c r="BO420" s="20"/>
      <c r="BP420" s="20"/>
      <c r="BQ420" s="20"/>
      <c r="BR420" s="20"/>
      <c r="BS420" s="27"/>
      <c r="BT420" s="20"/>
      <c r="BU420" s="20"/>
      <c r="BV420" s="20"/>
      <c r="BW420" s="20"/>
      <c r="BX420" s="20"/>
      <c r="BY420" s="20"/>
      <c r="BZ420" s="20"/>
      <c r="CA420" s="20"/>
      <c r="CB420" s="20"/>
      <c r="CC420" s="27"/>
      <c r="CD420" s="20"/>
      <c r="CE420" s="20"/>
      <c r="CF420" s="28"/>
      <c r="CG420" s="28"/>
      <c r="CH420" s="28"/>
      <c r="CI420" s="28"/>
      <c r="CJ420" s="28"/>
      <c r="CK420" s="28"/>
      <c r="CL420" s="28"/>
      <c r="CM420" s="28"/>
      <c r="CN420" s="28"/>
      <c r="CO420" s="28"/>
      <c r="CP420" s="28"/>
      <c r="CQ420" s="28"/>
      <c r="CR420" s="28"/>
      <c r="CS420" s="28"/>
      <c r="CT420" s="28"/>
      <c r="CU420" s="28"/>
      <c r="CV420" s="28"/>
      <c r="CW420" s="28"/>
      <c r="CX420" s="20"/>
      <c r="CY420" s="519" t="s">
        <v>7381</v>
      </c>
      <c r="CZ420" s="520" t="s">
        <v>7382</v>
      </c>
      <c r="DA420" s="595" t="str">
        <f t="shared" si="21"/>
        <v>35240 - ARMAZENAMENTO DE GÁS COMO PARTE DOS SERVIÇOS DE ABASTECIMENTO DA REDE.</v>
      </c>
      <c r="EN420" s="571">
        <v>13609</v>
      </c>
      <c r="EO420" s="560" t="s">
        <v>7383</v>
      </c>
      <c r="EP420" s="560" t="s">
        <v>370</v>
      </c>
      <c r="EQ420" s="580">
        <v>556</v>
      </c>
      <c r="ER420" s="560" t="s">
        <v>3143</v>
      </c>
      <c r="ES420" s="567" t="s">
        <v>7384</v>
      </c>
    </row>
    <row r="421" spans="11:149">
      <c r="K421" s="236" t="s">
        <v>7385</v>
      </c>
      <c r="P421" s="488">
        <f t="shared" si="22"/>
        <v>47028</v>
      </c>
      <c r="Q421" s="481">
        <f t="shared" si="20"/>
        <v>40</v>
      </c>
      <c r="R421" s="489">
        <v>44199</v>
      </c>
      <c r="S421" s="501"/>
      <c r="T421" s="497"/>
      <c r="U421" s="498"/>
      <c r="V421" s="43">
        <v>106</v>
      </c>
      <c r="W421" s="34" t="s">
        <v>1774</v>
      </c>
      <c r="X421" s="44">
        <v>181302</v>
      </c>
      <c r="Y421" s="34" t="s">
        <v>1200</v>
      </c>
      <c r="Z421" s="43" t="s">
        <v>1223</v>
      </c>
      <c r="AA421" s="34" t="s">
        <v>604</v>
      </c>
      <c r="AB421" s="34" t="s">
        <v>285</v>
      </c>
      <c r="AC421" s="34" t="s">
        <v>1200</v>
      </c>
      <c r="AD421" s="44" t="s">
        <v>320</v>
      </c>
      <c r="AE421" s="44" t="s">
        <v>6991</v>
      </c>
      <c r="AF421" s="43">
        <v>106</v>
      </c>
      <c r="AG421" s="34" t="s">
        <v>1774</v>
      </c>
      <c r="AH421" s="34" t="s">
        <v>1773</v>
      </c>
      <c r="AI421" s="43" t="s">
        <v>1775</v>
      </c>
      <c r="AJ421" s="44" t="s">
        <v>1776</v>
      </c>
      <c r="AK421" s="261">
        <v>4600084</v>
      </c>
      <c r="AL421" s="44" t="s">
        <v>343</v>
      </c>
      <c r="AM421" s="44" t="s">
        <v>1780</v>
      </c>
      <c r="AN421" s="262">
        <v>255131430</v>
      </c>
      <c r="AO421" s="34"/>
      <c r="AP421" s="34"/>
      <c r="AQ421" s="34"/>
      <c r="AR421" s="34"/>
      <c r="AS421" s="34"/>
      <c r="AT421" s="44" t="s">
        <v>326</v>
      </c>
      <c r="AU421" s="44"/>
      <c r="AV421" s="477" t="str">
        <f t="array" ref="AV421">_xlfn.IFS(
LEFT(Tabelas!$AI421,1)="N","DN",
LEFT(Tabelas!$AI421,1)="C","DC",
LEFT(Tabelas!$AI421,1)="L","DL",
LEFT(Tabelas!$AI421,1)="A","DA",
LEFT(Tabelas!$AI421,1)="G","DG")</f>
        <v>DN</v>
      </c>
      <c r="AW421" s="34"/>
      <c r="AX421" s="34"/>
      <c r="AY421" s="34"/>
      <c r="AZ421" s="34"/>
      <c r="BA421" s="34"/>
      <c r="BB421" s="34"/>
      <c r="BC421" s="34"/>
      <c r="BD421" s="44">
        <v>181302</v>
      </c>
      <c r="BE421" s="34" t="s">
        <v>1200</v>
      </c>
      <c r="BF421" s="43" t="s">
        <v>1223</v>
      </c>
      <c r="BG421" s="34" t="s">
        <v>604</v>
      </c>
      <c r="BH421" s="34" t="s">
        <v>285</v>
      </c>
      <c r="BI421" s="34" t="s">
        <v>1200</v>
      </c>
      <c r="BJ421" s="44" t="s">
        <v>320</v>
      </c>
      <c r="BK421" s="44" t="s">
        <v>6991</v>
      </c>
      <c r="BL421" s="34"/>
      <c r="BM421" s="34"/>
      <c r="BN421" s="34"/>
      <c r="BO421" s="20"/>
      <c r="BP421" s="20"/>
      <c r="BQ421" s="20"/>
      <c r="BR421" s="20"/>
      <c r="BS421" s="27"/>
      <c r="BT421" s="20"/>
      <c r="BU421" s="20"/>
      <c r="BV421" s="20"/>
      <c r="BW421" s="20"/>
      <c r="BX421" s="20"/>
      <c r="BY421" s="20"/>
      <c r="BZ421" s="20"/>
      <c r="CA421" s="20"/>
      <c r="CB421" s="20"/>
      <c r="CC421" s="27"/>
      <c r="CD421" s="20"/>
      <c r="CE421" s="20"/>
      <c r="CF421" s="28"/>
      <c r="CG421" s="28"/>
      <c r="CH421" s="28"/>
      <c r="CI421" s="28"/>
      <c r="CJ421" s="28"/>
      <c r="CK421" s="28"/>
      <c r="CL421" s="28"/>
      <c r="CM421" s="28"/>
      <c r="CN421" s="28"/>
      <c r="CO421" s="28"/>
      <c r="CP421" s="28"/>
      <c r="CQ421" s="28"/>
      <c r="CR421" s="28"/>
      <c r="CS421" s="28"/>
      <c r="CT421" s="28"/>
      <c r="CU421" s="28"/>
      <c r="CV421" s="28"/>
      <c r="CW421" s="28"/>
      <c r="CX421" s="20"/>
      <c r="CY421" s="519" t="s">
        <v>7386</v>
      </c>
      <c r="CZ421" s="520" t="s">
        <v>7387</v>
      </c>
      <c r="DA421" s="595" t="str">
        <f t="shared" si="21"/>
        <v>35301 - PRODUÇÃO E DISTRIBUIÇÃO DE VAPOR, ÁGUA QUENTE E FRIA E AR FRIO POR CONDUTA</v>
      </c>
      <c r="EN421" s="572">
        <v>13650</v>
      </c>
      <c r="EO421" s="561" t="s">
        <v>7388</v>
      </c>
      <c r="EP421" s="561" t="s">
        <v>320</v>
      </c>
      <c r="EQ421" s="576">
        <v>110</v>
      </c>
      <c r="ER421" s="561" t="s">
        <v>2579</v>
      </c>
      <c r="ES421" s="568" t="s">
        <v>7389</v>
      </c>
    </row>
    <row r="422" spans="11:149">
      <c r="K422" s="236" t="s">
        <v>7390</v>
      </c>
      <c r="P422" s="488">
        <f t="shared" si="22"/>
        <v>47035</v>
      </c>
      <c r="Q422" s="481">
        <f t="shared" si="20"/>
        <v>41</v>
      </c>
      <c r="R422" s="489">
        <v>44200</v>
      </c>
      <c r="S422" s="501"/>
      <c r="T422" s="497"/>
      <c r="U422" s="498"/>
      <c r="V422" s="43">
        <v>106</v>
      </c>
      <c r="W422" s="34" t="s">
        <v>1774</v>
      </c>
      <c r="X422" s="44">
        <v>181303</v>
      </c>
      <c r="Y422" s="34" t="s">
        <v>1474</v>
      </c>
      <c r="Z422" s="43" t="s">
        <v>1223</v>
      </c>
      <c r="AA422" s="34" t="s">
        <v>604</v>
      </c>
      <c r="AB422" s="34" t="s">
        <v>285</v>
      </c>
      <c r="AC422" s="34" t="s">
        <v>1474</v>
      </c>
      <c r="AD422" s="44" t="s">
        <v>320</v>
      </c>
      <c r="AE422" s="44" t="s">
        <v>6991</v>
      </c>
      <c r="AF422" s="43">
        <v>106</v>
      </c>
      <c r="AG422" s="34" t="s">
        <v>1774</v>
      </c>
      <c r="AH422" s="34" t="s">
        <v>1773</v>
      </c>
      <c r="AI422" s="43" t="s">
        <v>1775</v>
      </c>
      <c r="AJ422" s="44" t="s">
        <v>1776</v>
      </c>
      <c r="AK422" s="261">
        <v>4600084</v>
      </c>
      <c r="AL422" s="44" t="s">
        <v>343</v>
      </c>
      <c r="AM422" s="44" t="s">
        <v>1780</v>
      </c>
      <c r="AN422" s="262">
        <v>255131430</v>
      </c>
      <c r="AO422" s="34"/>
      <c r="AP422" s="34"/>
      <c r="AQ422" s="34"/>
      <c r="AR422" s="34"/>
      <c r="AS422" s="34"/>
      <c r="AT422" s="44" t="s">
        <v>326</v>
      </c>
      <c r="AU422" s="44"/>
      <c r="AV422" s="477" t="str">
        <f t="array" ref="AV422">_xlfn.IFS(
LEFT(Tabelas!$AI422,1)="N","DN",
LEFT(Tabelas!$AI422,1)="C","DC",
LEFT(Tabelas!$AI422,1)="L","DL",
LEFT(Tabelas!$AI422,1)="A","DA",
LEFT(Tabelas!$AI422,1)="G","DG")</f>
        <v>DN</v>
      </c>
      <c r="AW422" s="34"/>
      <c r="AX422" s="34"/>
      <c r="AY422" s="34"/>
      <c r="AZ422" s="34"/>
      <c r="BA422" s="34"/>
      <c r="BB422" s="34"/>
      <c r="BC422" s="34"/>
      <c r="BD422" s="44">
        <v>181303</v>
      </c>
      <c r="BE422" s="34" t="s">
        <v>1474</v>
      </c>
      <c r="BF422" s="43" t="s">
        <v>1223</v>
      </c>
      <c r="BG422" s="34" t="s">
        <v>604</v>
      </c>
      <c r="BH422" s="34" t="s">
        <v>285</v>
      </c>
      <c r="BI422" s="34" t="s">
        <v>1474</v>
      </c>
      <c r="BJ422" s="44" t="s">
        <v>320</v>
      </c>
      <c r="BK422" s="44" t="s">
        <v>6991</v>
      </c>
      <c r="BL422" s="34"/>
      <c r="BM422" s="34"/>
      <c r="BN422" s="34"/>
      <c r="BO422" s="20"/>
      <c r="BP422" s="20"/>
      <c r="BQ422" s="20"/>
      <c r="BR422" s="20"/>
      <c r="BS422" s="27"/>
      <c r="BT422" s="20"/>
      <c r="BU422" s="20"/>
      <c r="BV422" s="20"/>
      <c r="BW422" s="20"/>
      <c r="BX422" s="20"/>
      <c r="BY422" s="20"/>
      <c r="BZ422" s="20"/>
      <c r="CA422" s="20"/>
      <c r="CB422" s="20"/>
      <c r="CC422" s="27"/>
      <c r="CD422" s="20"/>
      <c r="CE422" s="20"/>
      <c r="CF422" s="28"/>
      <c r="CG422" s="28"/>
      <c r="CH422" s="28"/>
      <c r="CI422" s="28"/>
      <c r="CJ422" s="28"/>
      <c r="CK422" s="28"/>
      <c r="CL422" s="28"/>
      <c r="CM422" s="28"/>
      <c r="CN422" s="28"/>
      <c r="CO422" s="28"/>
      <c r="CP422" s="28"/>
      <c r="CQ422" s="28"/>
      <c r="CR422" s="28"/>
      <c r="CS422" s="28"/>
      <c r="CT422" s="28"/>
      <c r="CU422" s="28"/>
      <c r="CV422" s="28"/>
      <c r="CW422" s="28"/>
      <c r="CX422" s="20"/>
      <c r="CY422" s="519" t="s">
        <v>7391</v>
      </c>
      <c r="CZ422" s="520" t="s">
        <v>7392</v>
      </c>
      <c r="DA422" s="595" t="str">
        <f t="shared" si="21"/>
        <v>35302 - PRODUÇÃO DE GELO</v>
      </c>
      <c r="EN422" s="572">
        <v>13692</v>
      </c>
      <c r="EO422" s="561" t="s">
        <v>7393</v>
      </c>
      <c r="EP422" s="561" t="s">
        <v>1519</v>
      </c>
      <c r="EQ422" s="576">
        <v>800</v>
      </c>
      <c r="ER422" s="561" t="s">
        <v>1520</v>
      </c>
      <c r="ES422" s="568" t="s">
        <v>7394</v>
      </c>
    </row>
    <row r="423" spans="11:149">
      <c r="K423" s="236" t="s">
        <v>7395</v>
      </c>
      <c r="P423" s="488">
        <f t="shared" si="22"/>
        <v>47042</v>
      </c>
      <c r="Q423" s="481">
        <f t="shared" si="20"/>
        <v>42</v>
      </c>
      <c r="R423" s="489">
        <v>44201</v>
      </c>
      <c r="S423" s="501"/>
      <c r="T423" s="497"/>
      <c r="U423" s="498"/>
      <c r="V423" s="43">
        <v>106</v>
      </c>
      <c r="W423" s="34" t="s">
        <v>1774</v>
      </c>
      <c r="X423" s="44">
        <v>181310</v>
      </c>
      <c r="Y423" s="34" t="s">
        <v>1752</v>
      </c>
      <c r="Z423" s="43" t="s">
        <v>1223</v>
      </c>
      <c r="AA423" s="34" t="s">
        <v>604</v>
      </c>
      <c r="AB423" s="34" t="s">
        <v>285</v>
      </c>
      <c r="AC423" s="34" t="s">
        <v>1752</v>
      </c>
      <c r="AD423" s="44" t="s">
        <v>320</v>
      </c>
      <c r="AE423" s="44" t="s">
        <v>6991</v>
      </c>
      <c r="AF423" s="43">
        <v>106</v>
      </c>
      <c r="AG423" s="34" t="s">
        <v>1774</v>
      </c>
      <c r="AH423" s="34" t="s">
        <v>1773</v>
      </c>
      <c r="AI423" s="43" t="s">
        <v>1775</v>
      </c>
      <c r="AJ423" s="44" t="s">
        <v>1776</v>
      </c>
      <c r="AK423" s="261">
        <v>4600084</v>
      </c>
      <c r="AL423" s="44" t="s">
        <v>343</v>
      </c>
      <c r="AM423" s="44" t="s">
        <v>1780</v>
      </c>
      <c r="AN423" s="262">
        <v>255131430</v>
      </c>
      <c r="AO423" s="34"/>
      <c r="AP423" s="34"/>
      <c r="AQ423" s="34"/>
      <c r="AR423" s="34"/>
      <c r="AS423" s="34"/>
      <c r="AT423" s="44" t="s">
        <v>326</v>
      </c>
      <c r="AU423" s="44"/>
      <c r="AV423" s="477" t="str">
        <f t="array" ref="AV423">_xlfn.IFS(
LEFT(Tabelas!$AI423,1)="N","DN",
LEFT(Tabelas!$AI423,1)="C","DC",
LEFT(Tabelas!$AI423,1)="L","DL",
LEFT(Tabelas!$AI423,1)="A","DA",
LEFT(Tabelas!$AI423,1)="G","DG")</f>
        <v>DN</v>
      </c>
      <c r="AW423" s="34"/>
      <c r="AX423" s="34"/>
      <c r="AY423" s="34"/>
      <c r="AZ423" s="34"/>
      <c r="BA423" s="34"/>
      <c r="BB423" s="34"/>
      <c r="BC423" s="34"/>
      <c r="BD423" s="44">
        <v>181310</v>
      </c>
      <c r="BE423" s="34" t="s">
        <v>1752</v>
      </c>
      <c r="BF423" s="43" t="s">
        <v>1223</v>
      </c>
      <c r="BG423" s="34" t="s">
        <v>604</v>
      </c>
      <c r="BH423" s="34" t="s">
        <v>285</v>
      </c>
      <c r="BI423" s="34" t="s">
        <v>1752</v>
      </c>
      <c r="BJ423" s="44" t="s">
        <v>320</v>
      </c>
      <c r="BK423" s="44" t="s">
        <v>6991</v>
      </c>
      <c r="BL423" s="34"/>
      <c r="BM423" s="34"/>
      <c r="BN423" s="34"/>
      <c r="BO423" s="20"/>
      <c r="BP423" s="20"/>
      <c r="BQ423" s="20"/>
      <c r="BR423" s="20"/>
      <c r="BS423" s="27"/>
      <c r="BT423" s="20"/>
      <c r="BU423" s="20"/>
      <c r="BV423" s="20"/>
      <c r="BW423" s="20"/>
      <c r="BX423" s="20"/>
      <c r="BY423" s="20"/>
      <c r="BZ423" s="20"/>
      <c r="CA423" s="20"/>
      <c r="CB423" s="20"/>
      <c r="CC423" s="27"/>
      <c r="CD423" s="20"/>
      <c r="CE423" s="20"/>
      <c r="CF423" s="28"/>
      <c r="CG423" s="28"/>
      <c r="CH423" s="28"/>
      <c r="CI423" s="28"/>
      <c r="CJ423" s="28"/>
      <c r="CK423" s="28"/>
      <c r="CL423" s="28"/>
      <c r="CM423" s="28"/>
      <c r="CN423" s="28"/>
      <c r="CO423" s="28"/>
      <c r="CP423" s="28"/>
      <c r="CQ423" s="28"/>
      <c r="CR423" s="28"/>
      <c r="CS423" s="28"/>
      <c r="CT423" s="28"/>
      <c r="CU423" s="28"/>
      <c r="CV423" s="28"/>
      <c r="CW423" s="28"/>
      <c r="CX423" s="20"/>
      <c r="CY423" s="519" t="s">
        <v>7396</v>
      </c>
      <c r="CZ423" s="520" t="s">
        <v>7397</v>
      </c>
      <c r="DA423" s="595" t="str">
        <f t="shared" si="21"/>
        <v>35400 - ATIVIDADES DOS CORRETORES E AGENTES DE ENERGIA ELÉTRICA E GÁS NATURAL.</v>
      </c>
      <c r="EN423" s="571">
        <v>13749</v>
      </c>
      <c r="EO423" s="560" t="s">
        <v>7398</v>
      </c>
      <c r="EP423" s="560" t="s">
        <v>289</v>
      </c>
      <c r="EQ423" s="580">
        <v>300</v>
      </c>
      <c r="ER423" s="560" t="s">
        <v>4916</v>
      </c>
      <c r="ES423" s="567" t="s">
        <v>7399</v>
      </c>
    </row>
    <row r="424" spans="11:149">
      <c r="K424" s="236" t="s">
        <v>7400</v>
      </c>
      <c r="P424" s="488">
        <f t="shared" si="22"/>
        <v>47049</v>
      </c>
      <c r="Q424" s="481">
        <f t="shared" si="20"/>
        <v>43</v>
      </c>
      <c r="R424" s="489">
        <v>44202</v>
      </c>
      <c r="S424" s="501"/>
      <c r="T424" s="497"/>
      <c r="U424" s="498"/>
      <c r="V424" s="43">
        <v>106</v>
      </c>
      <c r="W424" s="34" t="s">
        <v>1774</v>
      </c>
      <c r="X424" s="44">
        <v>181311</v>
      </c>
      <c r="Y424" s="34" t="s">
        <v>604</v>
      </c>
      <c r="Z424" s="43" t="s">
        <v>1223</v>
      </c>
      <c r="AA424" s="34" t="s">
        <v>604</v>
      </c>
      <c r="AB424" s="34" t="s">
        <v>285</v>
      </c>
      <c r="AC424" s="34" t="s">
        <v>604</v>
      </c>
      <c r="AD424" s="44" t="s">
        <v>320</v>
      </c>
      <c r="AE424" s="44" t="s">
        <v>6991</v>
      </c>
      <c r="AF424" s="43">
        <v>106</v>
      </c>
      <c r="AG424" s="34" t="s">
        <v>1774</v>
      </c>
      <c r="AH424" s="34" t="s">
        <v>1773</v>
      </c>
      <c r="AI424" s="43" t="s">
        <v>1775</v>
      </c>
      <c r="AJ424" s="44" t="s">
        <v>1776</v>
      </c>
      <c r="AK424" s="261">
        <v>4600084</v>
      </c>
      <c r="AL424" s="44" t="s">
        <v>343</v>
      </c>
      <c r="AM424" s="44" t="s">
        <v>1780</v>
      </c>
      <c r="AN424" s="262">
        <v>255131430</v>
      </c>
      <c r="AO424" s="34"/>
      <c r="AP424" s="34"/>
      <c r="AQ424" s="34"/>
      <c r="AR424" s="34"/>
      <c r="AS424" s="34"/>
      <c r="AT424" s="44" t="s">
        <v>326</v>
      </c>
      <c r="AU424" s="44"/>
      <c r="AV424" s="477" t="str">
        <f t="array" ref="AV424">_xlfn.IFS(
LEFT(Tabelas!$AI424,1)="N","DN",
LEFT(Tabelas!$AI424,1)="C","DC",
LEFT(Tabelas!$AI424,1)="L","DL",
LEFT(Tabelas!$AI424,1)="A","DA",
LEFT(Tabelas!$AI424,1)="G","DG")</f>
        <v>DN</v>
      </c>
      <c r="AW424" s="34"/>
      <c r="AX424" s="34"/>
      <c r="AY424" s="34"/>
      <c r="AZ424" s="34"/>
      <c r="BA424" s="34"/>
      <c r="BB424" s="34"/>
      <c r="BC424" s="34"/>
      <c r="BD424" s="44">
        <v>181311</v>
      </c>
      <c r="BE424" s="34" t="s">
        <v>604</v>
      </c>
      <c r="BF424" s="43" t="s">
        <v>1223</v>
      </c>
      <c r="BG424" s="34" t="s">
        <v>604</v>
      </c>
      <c r="BH424" s="34" t="s">
        <v>285</v>
      </c>
      <c r="BI424" s="34" t="s">
        <v>604</v>
      </c>
      <c r="BJ424" s="44" t="s">
        <v>320</v>
      </c>
      <c r="BK424" s="44" t="s">
        <v>6991</v>
      </c>
      <c r="BL424" s="34"/>
      <c r="BM424" s="34"/>
      <c r="BN424" s="34"/>
      <c r="BO424" s="20"/>
      <c r="BP424" s="20"/>
      <c r="BQ424" s="20"/>
      <c r="BR424" s="20"/>
      <c r="BS424" s="27"/>
      <c r="BT424" s="20"/>
      <c r="BU424" s="20"/>
      <c r="BV424" s="20"/>
      <c r="BW424" s="20"/>
      <c r="BX424" s="20"/>
      <c r="BY424" s="20"/>
      <c r="BZ424" s="20"/>
      <c r="CA424" s="20"/>
      <c r="CB424" s="20"/>
      <c r="CC424" s="27"/>
      <c r="CD424" s="20"/>
      <c r="CE424" s="20"/>
      <c r="CF424" s="28"/>
      <c r="CG424" s="28"/>
      <c r="CH424" s="28"/>
      <c r="CI424" s="28"/>
      <c r="CJ424" s="28"/>
      <c r="CK424" s="28"/>
      <c r="CL424" s="28"/>
      <c r="CM424" s="28"/>
      <c r="CN424" s="28"/>
      <c r="CO424" s="28"/>
      <c r="CP424" s="28"/>
      <c r="CQ424" s="28"/>
      <c r="CR424" s="28"/>
      <c r="CS424" s="28"/>
      <c r="CT424" s="28"/>
      <c r="CU424" s="28"/>
      <c r="CV424" s="28"/>
      <c r="CW424" s="28"/>
      <c r="CX424" s="20"/>
      <c r="CY424" s="519" t="s">
        <v>7401</v>
      </c>
      <c r="CZ424" s="520" t="s">
        <v>7402</v>
      </c>
      <c r="DA424" s="595" t="str">
        <f t="shared" si="21"/>
        <v>36001 - CAPTAÇÃO E TRATAMENTO DE ÁGUA</v>
      </c>
      <c r="EN424" s="572">
        <v>13897</v>
      </c>
      <c r="EO424" s="561" t="s">
        <v>7403</v>
      </c>
      <c r="EP424" s="561" t="s">
        <v>350</v>
      </c>
      <c r="EQ424" s="576">
        <v>228</v>
      </c>
      <c r="ER424" s="561" t="s">
        <v>4603</v>
      </c>
      <c r="ES424" s="568" t="s">
        <v>7404</v>
      </c>
    </row>
    <row r="425" spans="11:149">
      <c r="K425" s="236" t="s">
        <v>7405</v>
      </c>
      <c r="P425" s="488">
        <f t="shared" si="22"/>
        <v>47056</v>
      </c>
      <c r="Q425" s="481">
        <f t="shared" si="20"/>
        <v>44</v>
      </c>
      <c r="R425" s="489">
        <v>44203</v>
      </c>
      <c r="S425" s="501"/>
      <c r="T425" s="497"/>
      <c r="U425" s="498"/>
      <c r="V425" s="43">
        <v>106</v>
      </c>
      <c r="W425" s="34" t="s">
        <v>1774</v>
      </c>
      <c r="X425" s="44">
        <v>181300</v>
      </c>
      <c r="Y425" s="34" t="s">
        <v>913</v>
      </c>
      <c r="Z425" s="43" t="s">
        <v>1223</v>
      </c>
      <c r="AA425" s="34" t="s">
        <v>604</v>
      </c>
      <c r="AB425" s="34" t="s">
        <v>285</v>
      </c>
      <c r="AC425" s="34" t="s">
        <v>604</v>
      </c>
      <c r="AD425" s="44" t="s">
        <v>320</v>
      </c>
      <c r="AE425" s="44" t="s">
        <v>6991</v>
      </c>
      <c r="AF425" s="43">
        <v>106</v>
      </c>
      <c r="AG425" s="34" t="s">
        <v>1774</v>
      </c>
      <c r="AH425" s="34" t="s">
        <v>1773</v>
      </c>
      <c r="AI425" s="43" t="s">
        <v>1775</v>
      </c>
      <c r="AJ425" s="44" t="s">
        <v>1776</v>
      </c>
      <c r="AK425" s="261">
        <v>4600084</v>
      </c>
      <c r="AL425" s="44" t="s">
        <v>343</v>
      </c>
      <c r="AM425" s="44" t="s">
        <v>1780</v>
      </c>
      <c r="AN425" s="262">
        <v>255131430</v>
      </c>
      <c r="AO425" s="34"/>
      <c r="AP425" s="34"/>
      <c r="AQ425" s="34"/>
      <c r="AR425" s="34"/>
      <c r="AS425" s="34"/>
      <c r="AT425" s="44" t="s">
        <v>326</v>
      </c>
      <c r="AU425" s="44"/>
      <c r="AV425" s="477" t="str">
        <f t="array" ref="AV425">_xlfn.IFS(
LEFT(Tabelas!$AI425,1)="N","DN",
LEFT(Tabelas!$AI425,1)="C","DC",
LEFT(Tabelas!$AI425,1)="L","DL",
LEFT(Tabelas!$AI425,1)="A","DA",
LEFT(Tabelas!$AI425,1)="G","DG")</f>
        <v>DN</v>
      </c>
      <c r="AW425" s="34"/>
      <c r="AX425" s="34"/>
      <c r="AY425" s="34"/>
      <c r="AZ425" s="34"/>
      <c r="BA425" s="34"/>
      <c r="BB425" s="34"/>
      <c r="BC425" s="34"/>
      <c r="BD425" s="44">
        <v>181300</v>
      </c>
      <c r="BE425" s="34" t="s">
        <v>913</v>
      </c>
      <c r="BF425" s="43" t="s">
        <v>1223</v>
      </c>
      <c r="BG425" s="34" t="s">
        <v>604</v>
      </c>
      <c r="BH425" s="34" t="s">
        <v>285</v>
      </c>
      <c r="BI425" s="34" t="s">
        <v>604</v>
      </c>
      <c r="BJ425" s="44" t="s">
        <v>320</v>
      </c>
      <c r="BK425" s="44" t="s">
        <v>6991</v>
      </c>
      <c r="BL425" s="34"/>
      <c r="BM425" s="34"/>
      <c r="BN425" s="34"/>
      <c r="BO425" s="20"/>
      <c r="BP425" s="20"/>
      <c r="BQ425" s="20"/>
      <c r="BR425" s="20"/>
      <c r="BS425" s="27"/>
      <c r="BT425" s="20"/>
      <c r="BU425" s="20"/>
      <c r="BV425" s="20"/>
      <c r="BW425" s="20"/>
      <c r="BX425" s="20"/>
      <c r="BY425" s="20"/>
      <c r="BZ425" s="20"/>
      <c r="CA425" s="20"/>
      <c r="CB425" s="20"/>
      <c r="CC425" s="27"/>
      <c r="CD425" s="20"/>
      <c r="CE425" s="20"/>
      <c r="CF425" s="28"/>
      <c r="CG425" s="28"/>
      <c r="CH425" s="28"/>
      <c r="CI425" s="28"/>
      <c r="CJ425" s="28"/>
      <c r="CK425" s="28"/>
      <c r="CL425" s="28"/>
      <c r="CM425" s="28"/>
      <c r="CN425" s="28"/>
      <c r="CO425" s="28"/>
      <c r="CP425" s="28"/>
      <c r="CQ425" s="28"/>
      <c r="CR425" s="28"/>
      <c r="CS425" s="28"/>
      <c r="CT425" s="28"/>
      <c r="CU425" s="28"/>
      <c r="CV425" s="28"/>
      <c r="CW425" s="28"/>
      <c r="CX425" s="20"/>
      <c r="CY425" s="519" t="s">
        <v>7406</v>
      </c>
      <c r="CZ425" s="520" t="s">
        <v>7407</v>
      </c>
      <c r="DA425" s="595" t="str">
        <f t="shared" si="21"/>
        <v>36002 - DISTRIBUIÇÃO DE ÁGUA</v>
      </c>
      <c r="EN425" s="571">
        <v>13994</v>
      </c>
      <c r="EO425" s="560" t="s">
        <v>7408</v>
      </c>
      <c r="EP425" s="560" t="s">
        <v>289</v>
      </c>
      <c r="EQ425" s="580">
        <v>332</v>
      </c>
      <c r="ER425" s="560" t="s">
        <v>4896</v>
      </c>
      <c r="ES425" s="567"/>
    </row>
    <row r="426" spans="11:149">
      <c r="K426" s="236" t="s">
        <v>7409</v>
      </c>
      <c r="P426" s="488">
        <f t="shared" si="22"/>
        <v>47063</v>
      </c>
      <c r="Q426" s="481">
        <f t="shared" si="20"/>
        <v>45</v>
      </c>
      <c r="R426" s="489">
        <v>44204</v>
      </c>
      <c r="S426" s="501"/>
      <c r="T426" s="497"/>
      <c r="U426" s="498"/>
      <c r="V426" s="43">
        <v>106</v>
      </c>
      <c r="W426" s="34" t="s">
        <v>1774</v>
      </c>
      <c r="X426" s="44">
        <v>181312</v>
      </c>
      <c r="Y426" s="34" t="s">
        <v>2200</v>
      </c>
      <c r="Z426" s="43" t="s">
        <v>1223</v>
      </c>
      <c r="AA426" s="34" t="s">
        <v>604</v>
      </c>
      <c r="AB426" s="34" t="s">
        <v>285</v>
      </c>
      <c r="AC426" s="34" t="s">
        <v>2200</v>
      </c>
      <c r="AD426" s="44" t="s">
        <v>320</v>
      </c>
      <c r="AE426" s="44" t="s">
        <v>6991</v>
      </c>
      <c r="AF426" s="43">
        <v>106</v>
      </c>
      <c r="AG426" s="34" t="s">
        <v>1774</v>
      </c>
      <c r="AH426" s="34" t="s">
        <v>1773</v>
      </c>
      <c r="AI426" s="43" t="s">
        <v>1775</v>
      </c>
      <c r="AJ426" s="44" t="s">
        <v>1776</v>
      </c>
      <c r="AK426" s="261">
        <v>4600084</v>
      </c>
      <c r="AL426" s="44" t="s">
        <v>343</v>
      </c>
      <c r="AM426" s="44" t="s">
        <v>1780</v>
      </c>
      <c r="AN426" s="262">
        <v>255131430</v>
      </c>
      <c r="AO426" s="34"/>
      <c r="AP426" s="34"/>
      <c r="AQ426" s="34"/>
      <c r="AR426" s="34"/>
      <c r="AS426" s="34"/>
      <c r="AT426" s="44" t="s">
        <v>326</v>
      </c>
      <c r="AU426" s="44"/>
      <c r="AV426" s="477" t="str">
        <f t="array" ref="AV426">_xlfn.IFS(
LEFT(Tabelas!$AI426,1)="N","DN",
LEFT(Tabelas!$AI426,1)="C","DC",
LEFT(Tabelas!$AI426,1)="L","DL",
LEFT(Tabelas!$AI426,1)="A","DA",
LEFT(Tabelas!$AI426,1)="G","DG")</f>
        <v>DN</v>
      </c>
      <c r="AW426" s="34"/>
      <c r="AX426" s="34"/>
      <c r="AY426" s="34"/>
      <c r="AZ426" s="34"/>
      <c r="BA426" s="34"/>
      <c r="BB426" s="34"/>
      <c r="BC426" s="34"/>
      <c r="BD426" s="44">
        <v>181312</v>
      </c>
      <c r="BE426" s="34" t="s">
        <v>2200</v>
      </c>
      <c r="BF426" s="43" t="s">
        <v>1223</v>
      </c>
      <c r="BG426" s="34" t="s">
        <v>604</v>
      </c>
      <c r="BH426" s="34" t="s">
        <v>285</v>
      </c>
      <c r="BI426" s="34" t="s">
        <v>2200</v>
      </c>
      <c r="BJ426" s="44" t="s">
        <v>320</v>
      </c>
      <c r="BK426" s="44" t="s">
        <v>6991</v>
      </c>
      <c r="BL426" s="34"/>
      <c r="BM426" s="34"/>
      <c r="BN426" s="34"/>
      <c r="BO426" s="20"/>
      <c r="BP426" s="20"/>
      <c r="BQ426" s="20"/>
      <c r="BR426" s="20"/>
      <c r="BS426" s="27"/>
      <c r="BT426" s="20"/>
      <c r="BU426" s="20"/>
      <c r="BV426" s="20"/>
      <c r="BW426" s="20"/>
      <c r="BX426" s="20"/>
      <c r="BY426" s="20"/>
      <c r="BZ426" s="20"/>
      <c r="CA426" s="20"/>
      <c r="CB426" s="20"/>
      <c r="CC426" s="27"/>
      <c r="CD426" s="20"/>
      <c r="CE426" s="20"/>
      <c r="CF426" s="28"/>
      <c r="CG426" s="28"/>
      <c r="CH426" s="28"/>
      <c r="CI426" s="28"/>
      <c r="CJ426" s="28"/>
      <c r="CK426" s="28"/>
      <c r="CL426" s="28"/>
      <c r="CM426" s="28"/>
      <c r="CN426" s="28"/>
      <c r="CO426" s="28"/>
      <c r="CP426" s="28"/>
      <c r="CQ426" s="28"/>
      <c r="CR426" s="28"/>
      <c r="CS426" s="28"/>
      <c r="CT426" s="28"/>
      <c r="CU426" s="28"/>
      <c r="CV426" s="28"/>
      <c r="CW426" s="28"/>
      <c r="CX426" s="20"/>
      <c r="CY426" s="519" t="s">
        <v>7410</v>
      </c>
      <c r="CZ426" s="520" t="s">
        <v>7411</v>
      </c>
      <c r="DA426" s="595" t="str">
        <f t="shared" si="21"/>
        <v>37001 - RECOLHA E DRENAGEM DE ÁGUAS RESIDUAIS</v>
      </c>
      <c r="EN426" s="572">
        <v>14230</v>
      </c>
      <c r="EO426" s="561" t="s">
        <v>7412</v>
      </c>
      <c r="EP426" s="561" t="s">
        <v>1519</v>
      </c>
      <c r="EQ426" s="576">
        <v>800</v>
      </c>
      <c r="ER426" s="561" t="s">
        <v>1520</v>
      </c>
      <c r="ES426" s="568" t="s">
        <v>7413</v>
      </c>
    </row>
    <row r="427" spans="11:149">
      <c r="K427" s="236" t="s">
        <v>7414</v>
      </c>
      <c r="P427" s="488">
        <f t="shared" si="22"/>
        <v>47070</v>
      </c>
      <c r="Q427" s="481">
        <f t="shared" si="20"/>
        <v>46</v>
      </c>
      <c r="R427" s="489">
        <v>44205</v>
      </c>
      <c r="S427" s="501"/>
      <c r="T427" s="497"/>
      <c r="U427" s="498"/>
      <c r="V427" s="43">
        <v>106</v>
      </c>
      <c r="W427" s="34" t="s">
        <v>1774</v>
      </c>
      <c r="X427" s="44">
        <v>181313</v>
      </c>
      <c r="Y427" s="34" t="s">
        <v>2388</v>
      </c>
      <c r="Z427" s="43" t="s">
        <v>1223</v>
      </c>
      <c r="AA427" s="34" t="s">
        <v>604</v>
      </c>
      <c r="AB427" s="34" t="s">
        <v>285</v>
      </c>
      <c r="AC427" s="34" t="s">
        <v>2388</v>
      </c>
      <c r="AD427" s="44" t="s">
        <v>320</v>
      </c>
      <c r="AE427" s="44" t="s">
        <v>6991</v>
      </c>
      <c r="AF427" s="43">
        <v>106</v>
      </c>
      <c r="AG427" s="34" t="s">
        <v>1774</v>
      </c>
      <c r="AH427" s="34" t="s">
        <v>1773</v>
      </c>
      <c r="AI427" s="43" t="s">
        <v>1775</v>
      </c>
      <c r="AJ427" s="44" t="s">
        <v>1776</v>
      </c>
      <c r="AK427" s="261">
        <v>4600084</v>
      </c>
      <c r="AL427" s="44" t="s">
        <v>343</v>
      </c>
      <c r="AM427" s="44" t="s">
        <v>1780</v>
      </c>
      <c r="AN427" s="262">
        <v>255131430</v>
      </c>
      <c r="AO427" s="34"/>
      <c r="AP427" s="34"/>
      <c r="AQ427" s="34"/>
      <c r="AR427" s="34"/>
      <c r="AS427" s="34"/>
      <c r="AT427" s="44" t="s">
        <v>326</v>
      </c>
      <c r="AU427" s="44"/>
      <c r="AV427" s="477" t="str">
        <f t="array" ref="AV427">_xlfn.IFS(
LEFT(Tabelas!$AI427,1)="N","DN",
LEFT(Tabelas!$AI427,1)="C","DC",
LEFT(Tabelas!$AI427,1)="L","DL",
LEFT(Tabelas!$AI427,1)="A","DA",
LEFT(Tabelas!$AI427,1)="G","DG")</f>
        <v>DN</v>
      </c>
      <c r="AW427" s="34"/>
      <c r="AX427" s="34"/>
      <c r="AY427" s="34"/>
      <c r="AZ427" s="34"/>
      <c r="BA427" s="34"/>
      <c r="BB427" s="34"/>
      <c r="BC427" s="34"/>
      <c r="BD427" s="44">
        <v>181313</v>
      </c>
      <c r="BE427" s="34" t="s">
        <v>2388</v>
      </c>
      <c r="BF427" s="43" t="s">
        <v>1223</v>
      </c>
      <c r="BG427" s="34" t="s">
        <v>604</v>
      </c>
      <c r="BH427" s="34" t="s">
        <v>285</v>
      </c>
      <c r="BI427" s="34" t="s">
        <v>2388</v>
      </c>
      <c r="BJ427" s="44" t="s">
        <v>320</v>
      </c>
      <c r="BK427" s="44" t="s">
        <v>6991</v>
      </c>
      <c r="BL427" s="34"/>
      <c r="BM427" s="34"/>
      <c r="BN427" s="34"/>
      <c r="BO427" s="20"/>
      <c r="BP427" s="20"/>
      <c r="BQ427" s="20"/>
      <c r="BR427" s="20"/>
      <c r="BS427" s="27"/>
      <c r="BT427" s="20"/>
      <c r="BU427" s="20"/>
      <c r="BV427" s="20"/>
      <c r="BW427" s="20"/>
      <c r="BX427" s="20"/>
      <c r="BY427" s="20"/>
      <c r="BZ427" s="20"/>
      <c r="CA427" s="20"/>
      <c r="CB427" s="20"/>
      <c r="CC427" s="27"/>
      <c r="CD427" s="20"/>
      <c r="CE427" s="20"/>
      <c r="CF427" s="28"/>
      <c r="CG427" s="28"/>
      <c r="CH427" s="28"/>
      <c r="CI427" s="28"/>
      <c r="CJ427" s="28"/>
      <c r="CK427" s="28"/>
      <c r="CL427" s="28"/>
      <c r="CM427" s="28"/>
      <c r="CN427" s="28"/>
      <c r="CO427" s="28"/>
      <c r="CP427" s="28"/>
      <c r="CQ427" s="28"/>
      <c r="CR427" s="28"/>
      <c r="CS427" s="28"/>
      <c r="CT427" s="28"/>
      <c r="CU427" s="28"/>
      <c r="CV427" s="28"/>
      <c r="CW427" s="28"/>
      <c r="CX427" s="20"/>
      <c r="CY427" s="519" t="s">
        <v>7415</v>
      </c>
      <c r="CZ427" s="520" t="s">
        <v>7416</v>
      </c>
      <c r="DA427" s="595" t="str">
        <f t="shared" si="21"/>
        <v>37002 - TRATAMENTO DE ÁGUAS RESIDUAIS</v>
      </c>
      <c r="EN427" s="571">
        <v>14249</v>
      </c>
      <c r="EO427" s="560" t="s">
        <v>7417</v>
      </c>
      <c r="EP427" s="560" t="s">
        <v>350</v>
      </c>
      <c r="EQ427" s="580">
        <v>224</v>
      </c>
      <c r="ER427" s="560" t="s">
        <v>4524</v>
      </c>
      <c r="ES427" s="567" t="s">
        <v>7418</v>
      </c>
    </row>
    <row r="428" spans="11:149">
      <c r="K428" s="236" t="s">
        <v>7419</v>
      </c>
      <c r="P428" s="488">
        <f t="shared" si="22"/>
        <v>47077</v>
      </c>
      <c r="Q428" s="481">
        <f t="shared" si="20"/>
        <v>47</v>
      </c>
      <c r="R428" s="489">
        <v>44206</v>
      </c>
      <c r="S428" s="501"/>
      <c r="T428" s="497"/>
      <c r="U428" s="498"/>
      <c r="V428" s="43">
        <v>106</v>
      </c>
      <c r="W428" s="34" t="s">
        <v>1774</v>
      </c>
      <c r="X428" s="44">
        <v>181314</v>
      </c>
      <c r="Y428" s="34" t="s">
        <v>2556</v>
      </c>
      <c r="Z428" s="43" t="s">
        <v>1223</v>
      </c>
      <c r="AA428" s="34" t="s">
        <v>604</v>
      </c>
      <c r="AB428" s="34" t="s">
        <v>285</v>
      </c>
      <c r="AC428" s="34" t="s">
        <v>2556</v>
      </c>
      <c r="AD428" s="44" t="s">
        <v>320</v>
      </c>
      <c r="AE428" s="44" t="s">
        <v>6991</v>
      </c>
      <c r="AF428" s="43">
        <v>106</v>
      </c>
      <c r="AG428" s="34" t="s">
        <v>1774</v>
      </c>
      <c r="AH428" s="34" t="s">
        <v>1773</v>
      </c>
      <c r="AI428" s="43" t="s">
        <v>1775</v>
      </c>
      <c r="AJ428" s="44" t="s">
        <v>1776</v>
      </c>
      <c r="AK428" s="261">
        <v>4600084</v>
      </c>
      <c r="AL428" s="44" t="s">
        <v>343</v>
      </c>
      <c r="AM428" s="44" t="s">
        <v>1780</v>
      </c>
      <c r="AN428" s="262">
        <v>255131430</v>
      </c>
      <c r="AO428" s="34"/>
      <c r="AP428" s="34"/>
      <c r="AQ428" s="34"/>
      <c r="AR428" s="34"/>
      <c r="AS428" s="34"/>
      <c r="AT428" s="44" t="s">
        <v>326</v>
      </c>
      <c r="AU428" s="44"/>
      <c r="AV428" s="477" t="str">
        <f t="array" ref="AV428">_xlfn.IFS(
LEFT(Tabelas!$AI428,1)="N","DN",
LEFT(Tabelas!$AI428,1)="C","DC",
LEFT(Tabelas!$AI428,1)="L","DL",
LEFT(Tabelas!$AI428,1)="A","DA",
LEFT(Tabelas!$AI428,1)="G","DG")</f>
        <v>DN</v>
      </c>
      <c r="AW428" s="34"/>
      <c r="AX428" s="34"/>
      <c r="AY428" s="34"/>
      <c r="AZ428" s="34"/>
      <c r="BA428" s="34"/>
      <c r="BB428" s="34"/>
      <c r="BC428" s="34"/>
      <c r="BD428" s="44">
        <v>181314</v>
      </c>
      <c r="BE428" s="34" t="s">
        <v>2556</v>
      </c>
      <c r="BF428" s="43" t="s">
        <v>1223</v>
      </c>
      <c r="BG428" s="34" t="s">
        <v>604</v>
      </c>
      <c r="BH428" s="34" t="s">
        <v>285</v>
      </c>
      <c r="BI428" s="34" t="s">
        <v>2556</v>
      </c>
      <c r="BJ428" s="44" t="s">
        <v>320</v>
      </c>
      <c r="BK428" s="44" t="s">
        <v>6991</v>
      </c>
      <c r="BL428" s="34"/>
      <c r="BM428" s="34"/>
      <c r="BN428" s="34"/>
      <c r="BO428" s="20"/>
      <c r="BP428" s="20"/>
      <c r="BQ428" s="20"/>
      <c r="BR428" s="20"/>
      <c r="BS428" s="27"/>
      <c r="BT428" s="20"/>
      <c r="BU428" s="20"/>
      <c r="BV428" s="20"/>
      <c r="BW428" s="20"/>
      <c r="BX428" s="20"/>
      <c r="BY428" s="20"/>
      <c r="BZ428" s="20"/>
      <c r="CA428" s="20"/>
      <c r="CB428" s="20"/>
      <c r="CC428" s="27"/>
      <c r="CD428" s="20"/>
      <c r="CE428" s="20"/>
      <c r="CF428" s="28"/>
      <c r="CG428" s="28"/>
      <c r="CH428" s="28"/>
      <c r="CI428" s="28"/>
      <c r="CJ428" s="28"/>
      <c r="CK428" s="28"/>
      <c r="CL428" s="28"/>
      <c r="CM428" s="28"/>
      <c r="CN428" s="28"/>
      <c r="CO428" s="28"/>
      <c r="CP428" s="28"/>
      <c r="CQ428" s="28"/>
      <c r="CR428" s="28"/>
      <c r="CS428" s="28"/>
      <c r="CT428" s="28"/>
      <c r="CU428" s="28"/>
      <c r="CV428" s="28"/>
      <c r="CW428" s="28"/>
      <c r="CX428" s="20"/>
      <c r="CY428" s="519" t="s">
        <v>7420</v>
      </c>
      <c r="CZ428" s="520" t="s">
        <v>7421</v>
      </c>
      <c r="DA428" s="595" t="str">
        <f t="shared" si="21"/>
        <v>38111 - RECOLHA DE RESÍDUOS INERTES</v>
      </c>
      <c r="EN428" s="572">
        <v>14257</v>
      </c>
      <c r="EO428" s="561" t="s">
        <v>7422</v>
      </c>
      <c r="EP428" s="561" t="s">
        <v>350</v>
      </c>
      <c r="EQ428" s="576">
        <v>224</v>
      </c>
      <c r="ER428" s="561" t="s">
        <v>4524</v>
      </c>
      <c r="ES428" s="568" t="s">
        <v>7423</v>
      </c>
    </row>
    <row r="429" spans="11:149">
      <c r="K429" s="236" t="s">
        <v>7424</v>
      </c>
      <c r="P429" s="488">
        <f t="shared" si="22"/>
        <v>47084</v>
      </c>
      <c r="Q429" s="481">
        <f t="shared" si="20"/>
        <v>48</v>
      </c>
      <c r="R429" s="489">
        <v>44207</v>
      </c>
      <c r="S429" s="501"/>
      <c r="T429" s="497"/>
      <c r="U429" s="498"/>
      <c r="V429" s="43">
        <v>106</v>
      </c>
      <c r="W429" s="34" t="s">
        <v>1774</v>
      </c>
      <c r="X429" s="44">
        <v>181316</v>
      </c>
      <c r="Y429" s="34" t="s">
        <v>2710</v>
      </c>
      <c r="Z429" s="43" t="s">
        <v>1223</v>
      </c>
      <c r="AA429" s="34" t="s">
        <v>604</v>
      </c>
      <c r="AB429" s="34" t="s">
        <v>285</v>
      </c>
      <c r="AC429" s="34" t="s">
        <v>7425</v>
      </c>
      <c r="AD429" s="44" t="s">
        <v>320</v>
      </c>
      <c r="AE429" s="44" t="s">
        <v>6991</v>
      </c>
      <c r="AF429" s="43">
        <v>106</v>
      </c>
      <c r="AG429" s="34" t="s">
        <v>1774</v>
      </c>
      <c r="AH429" s="34" t="s">
        <v>1773</v>
      </c>
      <c r="AI429" s="43" t="s">
        <v>1775</v>
      </c>
      <c r="AJ429" s="44" t="s">
        <v>1776</v>
      </c>
      <c r="AK429" s="261">
        <v>4600084</v>
      </c>
      <c r="AL429" s="44" t="s">
        <v>343</v>
      </c>
      <c r="AM429" s="44" t="s">
        <v>1780</v>
      </c>
      <c r="AN429" s="262">
        <v>255131430</v>
      </c>
      <c r="AO429" s="34"/>
      <c r="AP429" s="34"/>
      <c r="AQ429" s="34"/>
      <c r="AR429" s="34"/>
      <c r="AS429" s="34"/>
      <c r="AT429" s="44" t="s">
        <v>326</v>
      </c>
      <c r="AU429" s="44"/>
      <c r="AV429" s="477" t="str">
        <f t="array" ref="AV429">_xlfn.IFS(
LEFT(Tabelas!$AI429,1)="N","DN",
LEFT(Tabelas!$AI429,1)="C","DC",
LEFT(Tabelas!$AI429,1)="L","DL",
LEFT(Tabelas!$AI429,1)="A","DA",
LEFT(Tabelas!$AI429,1)="G","DG")</f>
        <v>DN</v>
      </c>
      <c r="AW429" s="34"/>
      <c r="AX429" s="34"/>
      <c r="AY429" s="34"/>
      <c r="AZ429" s="34"/>
      <c r="BA429" s="34"/>
      <c r="BB429" s="34"/>
      <c r="BC429" s="34"/>
      <c r="BD429" s="44">
        <v>181316</v>
      </c>
      <c r="BE429" s="34" t="s">
        <v>2710</v>
      </c>
      <c r="BF429" s="43" t="s">
        <v>1223</v>
      </c>
      <c r="BG429" s="34" t="s">
        <v>604</v>
      </c>
      <c r="BH429" s="34" t="s">
        <v>285</v>
      </c>
      <c r="BI429" s="34" t="s">
        <v>7425</v>
      </c>
      <c r="BJ429" s="44" t="s">
        <v>320</v>
      </c>
      <c r="BK429" s="44" t="s">
        <v>6991</v>
      </c>
      <c r="BL429" s="34"/>
      <c r="BM429" s="34"/>
      <c r="BN429" s="34"/>
      <c r="BO429" s="20"/>
      <c r="BP429" s="20"/>
      <c r="BQ429" s="20"/>
      <c r="BR429" s="20"/>
      <c r="BS429" s="27"/>
      <c r="BT429" s="20"/>
      <c r="BU429" s="20"/>
      <c r="BV429" s="20"/>
      <c r="BW429" s="20"/>
      <c r="BX429" s="20"/>
      <c r="BY429" s="20"/>
      <c r="BZ429" s="20"/>
      <c r="CA429" s="20"/>
      <c r="CB429" s="20"/>
      <c r="CC429" s="27"/>
      <c r="CD429" s="20"/>
      <c r="CE429" s="20"/>
      <c r="CF429" s="28"/>
      <c r="CG429" s="28"/>
      <c r="CH429" s="28"/>
      <c r="CI429" s="28"/>
      <c r="CJ429" s="28"/>
      <c r="CK429" s="28"/>
      <c r="CL429" s="28"/>
      <c r="CM429" s="28"/>
      <c r="CN429" s="28"/>
      <c r="CO429" s="28"/>
      <c r="CP429" s="28"/>
      <c r="CQ429" s="28"/>
      <c r="CR429" s="28"/>
      <c r="CS429" s="28"/>
      <c r="CT429" s="28"/>
      <c r="CU429" s="28"/>
      <c r="CV429" s="28"/>
      <c r="CW429" s="28"/>
      <c r="CX429" s="20"/>
      <c r="CY429" s="519" t="s">
        <v>7426</v>
      </c>
      <c r="CZ429" s="520" t="s">
        <v>7427</v>
      </c>
      <c r="DA429" s="595" t="str">
        <f t="shared" si="21"/>
        <v>38112 - RECOLHA DE OUTROS RESÍDUOS NÃO PERIGOSOS</v>
      </c>
      <c r="EN429" s="571">
        <v>14273</v>
      </c>
      <c r="EO429" s="560" t="s">
        <v>7428</v>
      </c>
      <c r="EP429" s="560" t="s">
        <v>289</v>
      </c>
      <c r="EQ429" s="580">
        <v>300</v>
      </c>
      <c r="ER429" s="560" t="s">
        <v>4916</v>
      </c>
      <c r="ES429" s="567" t="s">
        <v>7429</v>
      </c>
    </row>
    <row r="430" spans="11:149">
      <c r="K430" s="236" t="s">
        <v>7430</v>
      </c>
      <c r="P430" s="488">
        <f t="shared" si="22"/>
        <v>47091</v>
      </c>
      <c r="Q430" s="481">
        <f t="shared" si="20"/>
        <v>49</v>
      </c>
      <c r="R430" s="489">
        <v>44208</v>
      </c>
      <c r="S430" s="501"/>
      <c r="T430" s="497"/>
      <c r="U430" s="498"/>
      <c r="V430" s="43">
        <v>106</v>
      </c>
      <c r="W430" s="34" t="s">
        <v>1774</v>
      </c>
      <c r="X430" s="44">
        <v>181317</v>
      </c>
      <c r="Y430" s="34" t="s">
        <v>2848</v>
      </c>
      <c r="Z430" s="43" t="s">
        <v>1223</v>
      </c>
      <c r="AA430" s="34" t="s">
        <v>604</v>
      </c>
      <c r="AB430" s="34" t="s">
        <v>285</v>
      </c>
      <c r="AC430" s="34" t="s">
        <v>7431</v>
      </c>
      <c r="AD430" s="44" t="s">
        <v>320</v>
      </c>
      <c r="AE430" s="44" t="s">
        <v>6991</v>
      </c>
      <c r="AF430" s="43">
        <v>106</v>
      </c>
      <c r="AG430" s="34" t="s">
        <v>1774</v>
      </c>
      <c r="AH430" s="34" t="s">
        <v>1773</v>
      </c>
      <c r="AI430" s="43" t="s">
        <v>1775</v>
      </c>
      <c r="AJ430" s="44" t="s">
        <v>1776</v>
      </c>
      <c r="AK430" s="261">
        <v>4600084</v>
      </c>
      <c r="AL430" s="44" t="s">
        <v>343</v>
      </c>
      <c r="AM430" s="44" t="s">
        <v>1780</v>
      </c>
      <c r="AN430" s="262">
        <v>255131430</v>
      </c>
      <c r="AO430" s="34"/>
      <c r="AP430" s="34"/>
      <c r="AQ430" s="34"/>
      <c r="AR430" s="34"/>
      <c r="AS430" s="34"/>
      <c r="AT430" s="44" t="s">
        <v>326</v>
      </c>
      <c r="AU430" s="44"/>
      <c r="AV430" s="477" t="str">
        <f t="array" ref="AV430">_xlfn.IFS(
LEFT(Tabelas!$AI430,1)="N","DN",
LEFT(Tabelas!$AI430,1)="C","DC",
LEFT(Tabelas!$AI430,1)="L","DL",
LEFT(Tabelas!$AI430,1)="A","DA",
LEFT(Tabelas!$AI430,1)="G","DG")</f>
        <v>DN</v>
      </c>
      <c r="AW430" s="34"/>
      <c r="AX430" s="34"/>
      <c r="AY430" s="34"/>
      <c r="AZ430" s="34"/>
      <c r="BA430" s="34"/>
      <c r="BB430" s="34"/>
      <c r="BC430" s="34"/>
      <c r="BD430" s="44">
        <v>181317</v>
      </c>
      <c r="BE430" s="34" t="s">
        <v>2848</v>
      </c>
      <c r="BF430" s="43" t="s">
        <v>1223</v>
      </c>
      <c r="BG430" s="34" t="s">
        <v>604</v>
      </c>
      <c r="BH430" s="34" t="s">
        <v>285</v>
      </c>
      <c r="BI430" s="34" t="s">
        <v>7431</v>
      </c>
      <c r="BJ430" s="44" t="s">
        <v>320</v>
      </c>
      <c r="BK430" s="44" t="s">
        <v>6991</v>
      </c>
      <c r="BL430" s="34"/>
      <c r="BM430" s="34"/>
      <c r="BN430" s="34"/>
      <c r="BO430" s="20"/>
      <c r="BP430" s="20"/>
      <c r="BQ430" s="20"/>
      <c r="BR430" s="20"/>
      <c r="BS430" s="27"/>
      <c r="BT430" s="20"/>
      <c r="BU430" s="20"/>
      <c r="BV430" s="20"/>
      <c r="BW430" s="20"/>
      <c r="BX430" s="20"/>
      <c r="BY430" s="20"/>
      <c r="BZ430" s="20"/>
      <c r="CA430" s="20"/>
      <c r="CB430" s="20"/>
      <c r="CC430" s="27"/>
      <c r="CD430" s="20"/>
      <c r="CE430" s="20"/>
      <c r="CF430" s="28"/>
      <c r="CG430" s="28"/>
      <c r="CH430" s="28"/>
      <c r="CI430" s="28"/>
      <c r="CJ430" s="28"/>
      <c r="CK430" s="28"/>
      <c r="CL430" s="28"/>
      <c r="CM430" s="28"/>
      <c r="CN430" s="28"/>
      <c r="CO430" s="28"/>
      <c r="CP430" s="28"/>
      <c r="CQ430" s="28"/>
      <c r="CR430" s="28"/>
      <c r="CS430" s="28"/>
      <c r="CT430" s="28"/>
      <c r="CU430" s="28"/>
      <c r="CV430" s="28"/>
      <c r="CW430" s="28"/>
      <c r="CX430" s="20"/>
      <c r="CY430" s="519" t="s">
        <v>7432</v>
      </c>
      <c r="CZ430" s="520" t="s">
        <v>7433</v>
      </c>
      <c r="DA430" s="595" t="str">
        <f t="shared" si="21"/>
        <v>38120 - RECOLHA DE RESÍDUOS PERIGOSOS</v>
      </c>
      <c r="EN430" s="572">
        <v>14311</v>
      </c>
      <c r="EO430" s="561" t="s">
        <v>7434</v>
      </c>
      <c r="EP430" s="561" t="s">
        <v>1519</v>
      </c>
      <c r="EQ430" s="576">
        <v>800</v>
      </c>
      <c r="ER430" s="561" t="s">
        <v>1520</v>
      </c>
      <c r="ES430" s="568" t="s">
        <v>7435</v>
      </c>
    </row>
    <row r="431" spans="11:149">
      <c r="K431" s="236" t="s">
        <v>7436</v>
      </c>
      <c r="P431" s="488">
        <f t="shared" si="22"/>
        <v>47098</v>
      </c>
      <c r="Q431" s="481">
        <f t="shared" si="20"/>
        <v>50</v>
      </c>
      <c r="R431" s="489">
        <v>44209</v>
      </c>
      <c r="S431" s="501"/>
      <c r="T431" s="497"/>
      <c r="U431" s="498"/>
      <c r="V431" s="43">
        <v>106</v>
      </c>
      <c r="W431" s="34" t="s">
        <v>1774</v>
      </c>
      <c r="X431" s="44">
        <v>181318</v>
      </c>
      <c r="Y431" s="34" t="s">
        <v>2990</v>
      </c>
      <c r="Z431" s="43" t="s">
        <v>1223</v>
      </c>
      <c r="AA431" s="34" t="s">
        <v>604</v>
      </c>
      <c r="AB431" s="34" t="s">
        <v>285</v>
      </c>
      <c r="AC431" s="34" t="s">
        <v>7437</v>
      </c>
      <c r="AD431" s="44" t="s">
        <v>320</v>
      </c>
      <c r="AE431" s="44" t="s">
        <v>6991</v>
      </c>
      <c r="AF431" s="43">
        <v>106</v>
      </c>
      <c r="AG431" s="34" t="s">
        <v>1774</v>
      </c>
      <c r="AH431" s="34" t="s">
        <v>1773</v>
      </c>
      <c r="AI431" s="43" t="s">
        <v>1775</v>
      </c>
      <c r="AJ431" s="44" t="s">
        <v>1776</v>
      </c>
      <c r="AK431" s="261">
        <v>4600084</v>
      </c>
      <c r="AL431" s="44" t="s">
        <v>343</v>
      </c>
      <c r="AM431" s="44" t="s">
        <v>1780</v>
      </c>
      <c r="AN431" s="262">
        <v>255131430</v>
      </c>
      <c r="AO431" s="34"/>
      <c r="AP431" s="34"/>
      <c r="AQ431" s="34"/>
      <c r="AR431" s="34"/>
      <c r="AS431" s="34"/>
      <c r="AT431" s="44" t="s">
        <v>326</v>
      </c>
      <c r="AU431" s="44"/>
      <c r="AV431" s="477" t="str">
        <f t="array" ref="AV431">_xlfn.IFS(
LEFT(Tabelas!$AI431,1)="N","DN",
LEFT(Tabelas!$AI431,1)="C","DC",
LEFT(Tabelas!$AI431,1)="L","DL",
LEFT(Tabelas!$AI431,1)="A","DA",
LEFT(Tabelas!$AI431,1)="G","DG")</f>
        <v>DN</v>
      </c>
      <c r="AW431" s="34"/>
      <c r="AX431" s="34"/>
      <c r="AY431" s="34"/>
      <c r="AZ431" s="34"/>
      <c r="BA431" s="34"/>
      <c r="BB431" s="34"/>
      <c r="BC431" s="34"/>
      <c r="BD431" s="44">
        <v>181318</v>
      </c>
      <c r="BE431" s="34" t="s">
        <v>2990</v>
      </c>
      <c r="BF431" s="43" t="s">
        <v>1223</v>
      </c>
      <c r="BG431" s="34" t="s">
        <v>604</v>
      </c>
      <c r="BH431" s="34" t="s">
        <v>285</v>
      </c>
      <c r="BI431" s="34" t="s">
        <v>7437</v>
      </c>
      <c r="BJ431" s="44" t="s">
        <v>320</v>
      </c>
      <c r="BK431" s="44" t="s">
        <v>6991</v>
      </c>
      <c r="BL431" s="34"/>
      <c r="BM431" s="34"/>
      <c r="BN431" s="34"/>
      <c r="BO431" s="20"/>
      <c r="BP431" s="20"/>
      <c r="BQ431" s="20"/>
      <c r="BR431" s="20"/>
      <c r="BS431" s="27"/>
      <c r="BT431" s="20"/>
      <c r="BU431" s="20"/>
      <c r="BV431" s="20"/>
      <c r="BW431" s="20"/>
      <c r="BX431" s="20"/>
      <c r="BY431" s="20"/>
      <c r="BZ431" s="20"/>
      <c r="CA431" s="20"/>
      <c r="CB431" s="20"/>
      <c r="CC431" s="27"/>
      <c r="CD431" s="20"/>
      <c r="CE431" s="20"/>
      <c r="CF431" s="28"/>
      <c r="CG431" s="28"/>
      <c r="CH431" s="28"/>
      <c r="CI431" s="28"/>
      <c r="CJ431" s="28"/>
      <c r="CK431" s="28"/>
      <c r="CL431" s="28"/>
      <c r="CM431" s="28"/>
      <c r="CN431" s="28"/>
      <c r="CO431" s="28"/>
      <c r="CP431" s="28"/>
      <c r="CQ431" s="28"/>
      <c r="CR431" s="28"/>
      <c r="CS431" s="28"/>
      <c r="CT431" s="28"/>
      <c r="CU431" s="28"/>
      <c r="CV431" s="28"/>
      <c r="CW431" s="28"/>
      <c r="CX431" s="20"/>
      <c r="CY431" s="519" t="s">
        <v>7438</v>
      </c>
      <c r="CZ431" s="520" t="s">
        <v>7439</v>
      </c>
      <c r="DA431" s="595" t="str">
        <f t="shared" si="21"/>
        <v>38211 - DESMANTELAMENTO DE VEÍCULOS AUTOMÓVEIS, EM FIM DE VIDA</v>
      </c>
      <c r="EN431" s="572">
        <v>14613</v>
      </c>
      <c r="EO431" s="561" t="s">
        <v>7440</v>
      </c>
      <c r="EP431" s="561" t="s">
        <v>289</v>
      </c>
      <c r="EQ431" s="576">
        <v>335</v>
      </c>
      <c r="ER431" s="561" t="s">
        <v>1244</v>
      </c>
      <c r="ES431" s="568" t="s">
        <v>7441</v>
      </c>
    </row>
    <row r="432" spans="11:149">
      <c r="K432" s="236" t="s">
        <v>7442</v>
      </c>
      <c r="P432" s="488">
        <f t="shared" si="22"/>
        <v>47105</v>
      </c>
      <c r="Q432" s="481">
        <f t="shared" si="20"/>
        <v>51</v>
      </c>
      <c r="R432" s="489">
        <v>44210</v>
      </c>
      <c r="S432" s="501"/>
      <c r="T432" s="497"/>
      <c r="U432" s="498"/>
      <c r="V432" s="43">
        <v>106</v>
      </c>
      <c r="W432" s="34" t="s">
        <v>1774</v>
      </c>
      <c r="X432" s="44">
        <v>181319</v>
      </c>
      <c r="Y432" s="34" t="s">
        <v>3114</v>
      </c>
      <c r="Z432" s="43" t="s">
        <v>1223</v>
      </c>
      <c r="AA432" s="34" t="s">
        <v>604</v>
      </c>
      <c r="AB432" s="34" t="s">
        <v>285</v>
      </c>
      <c r="AC432" s="34" t="s">
        <v>7443</v>
      </c>
      <c r="AD432" s="44" t="s">
        <v>320</v>
      </c>
      <c r="AE432" s="44" t="s">
        <v>6991</v>
      </c>
      <c r="AF432" s="43">
        <v>106</v>
      </c>
      <c r="AG432" s="34" t="s">
        <v>1774</v>
      </c>
      <c r="AH432" s="34" t="s">
        <v>1773</v>
      </c>
      <c r="AI432" s="43" t="s">
        <v>1775</v>
      </c>
      <c r="AJ432" s="44" t="s">
        <v>1776</v>
      </c>
      <c r="AK432" s="261">
        <v>4600084</v>
      </c>
      <c r="AL432" s="44" t="s">
        <v>343</v>
      </c>
      <c r="AM432" s="44" t="s">
        <v>1780</v>
      </c>
      <c r="AN432" s="262">
        <v>255131430</v>
      </c>
      <c r="AO432" s="34"/>
      <c r="AP432" s="34"/>
      <c r="AQ432" s="34"/>
      <c r="AR432" s="34"/>
      <c r="AS432" s="34"/>
      <c r="AT432" s="44" t="s">
        <v>326</v>
      </c>
      <c r="AU432" s="44"/>
      <c r="AV432" s="477" t="str">
        <f t="array" ref="AV432">_xlfn.IFS(
LEFT(Tabelas!$AI432,1)="N","DN",
LEFT(Tabelas!$AI432,1)="C","DC",
LEFT(Tabelas!$AI432,1)="L","DL",
LEFT(Tabelas!$AI432,1)="A","DA",
LEFT(Tabelas!$AI432,1)="G","DG")</f>
        <v>DN</v>
      </c>
      <c r="AW432" s="34"/>
      <c r="AX432" s="34"/>
      <c r="AY432" s="34"/>
      <c r="AZ432" s="34"/>
      <c r="BA432" s="34"/>
      <c r="BB432" s="34"/>
      <c r="BC432" s="34"/>
      <c r="BD432" s="44">
        <v>181319</v>
      </c>
      <c r="BE432" s="34" t="s">
        <v>3114</v>
      </c>
      <c r="BF432" s="43" t="s">
        <v>1223</v>
      </c>
      <c r="BG432" s="34" t="s">
        <v>604</v>
      </c>
      <c r="BH432" s="34" t="s">
        <v>285</v>
      </c>
      <c r="BI432" s="34" t="s">
        <v>7443</v>
      </c>
      <c r="BJ432" s="44" t="s">
        <v>320</v>
      </c>
      <c r="BK432" s="44" t="s">
        <v>6991</v>
      </c>
      <c r="BL432" s="34"/>
      <c r="BM432" s="34"/>
      <c r="BN432" s="34"/>
      <c r="BO432" s="20"/>
      <c r="BP432" s="20"/>
      <c r="BQ432" s="20"/>
      <c r="BR432" s="20"/>
      <c r="BS432" s="27"/>
      <c r="BT432" s="20"/>
      <c r="BU432" s="20"/>
      <c r="BV432" s="20"/>
      <c r="BW432" s="20"/>
      <c r="BX432" s="20"/>
      <c r="BY432" s="20"/>
      <c r="BZ432" s="20"/>
      <c r="CA432" s="20"/>
      <c r="CB432" s="20"/>
      <c r="CC432" s="27"/>
      <c r="CD432" s="20"/>
      <c r="CE432" s="20"/>
      <c r="CF432" s="28"/>
      <c r="CG432" s="28"/>
      <c r="CH432" s="28"/>
      <c r="CI432" s="28"/>
      <c r="CJ432" s="28"/>
      <c r="CK432" s="28"/>
      <c r="CL432" s="28"/>
      <c r="CM432" s="28"/>
      <c r="CN432" s="28"/>
      <c r="CO432" s="28"/>
      <c r="CP432" s="28"/>
      <c r="CQ432" s="28"/>
      <c r="CR432" s="28"/>
      <c r="CS432" s="28"/>
      <c r="CT432" s="28"/>
      <c r="CU432" s="28"/>
      <c r="CV432" s="28"/>
      <c r="CW432" s="28"/>
      <c r="CX432" s="20"/>
      <c r="CY432" s="519" t="s">
        <v>7444</v>
      </c>
      <c r="CZ432" s="520" t="s">
        <v>7445</v>
      </c>
      <c r="DA432" s="595" t="str">
        <f t="shared" si="21"/>
        <v>38212 - DESMANTELAMENTO DE EQUIPAMENTOS ELÉTRICOS E ELETRÓNICOS, EM FIM DE VIDA</v>
      </c>
      <c r="EN432" s="571">
        <v>14745</v>
      </c>
      <c r="EO432" s="560" t="s">
        <v>7446</v>
      </c>
      <c r="EP432" s="560" t="s">
        <v>289</v>
      </c>
      <c r="EQ432" s="580">
        <v>345</v>
      </c>
      <c r="ER432" s="560" t="s">
        <v>645</v>
      </c>
      <c r="ES432" s="567" t="s">
        <v>7447</v>
      </c>
    </row>
    <row r="433" spans="11:149">
      <c r="K433" s="236" t="s">
        <v>7448</v>
      </c>
      <c r="P433" s="488">
        <f t="shared" si="22"/>
        <v>47112</v>
      </c>
      <c r="Q433" s="481">
        <f t="shared" si="20"/>
        <v>52</v>
      </c>
      <c r="R433" s="489">
        <v>44211</v>
      </c>
      <c r="S433" s="501"/>
      <c r="T433" s="497"/>
      <c r="U433" s="498"/>
      <c r="V433" s="43">
        <v>107</v>
      </c>
      <c r="W433" s="34" t="s">
        <v>2024</v>
      </c>
      <c r="X433" s="44">
        <v>130800</v>
      </c>
      <c r="Y433" s="34" t="s">
        <v>832</v>
      </c>
      <c r="Z433" s="43" t="s">
        <v>318</v>
      </c>
      <c r="AA433" s="34" t="s">
        <v>534</v>
      </c>
      <c r="AB433" s="34" t="s">
        <v>280</v>
      </c>
      <c r="AC433" s="34" t="s">
        <v>7449</v>
      </c>
      <c r="AD433" s="44" t="s">
        <v>320</v>
      </c>
      <c r="AE433" s="44" t="s">
        <v>7450</v>
      </c>
      <c r="AF433" s="43">
        <v>107</v>
      </c>
      <c r="AG433" s="34" t="s">
        <v>2024</v>
      </c>
      <c r="AH433" s="34" t="s">
        <v>2023</v>
      </c>
      <c r="AI433" s="43" t="s">
        <v>2025</v>
      </c>
      <c r="AJ433" s="44" t="s">
        <v>2026</v>
      </c>
      <c r="AK433" s="261">
        <v>4450047</v>
      </c>
      <c r="AL433" s="44" t="s">
        <v>534</v>
      </c>
      <c r="AM433" s="44" t="s">
        <v>2030</v>
      </c>
      <c r="AN433" s="262">
        <v>220989230</v>
      </c>
      <c r="AO433" s="34"/>
      <c r="AP433" s="34"/>
      <c r="AQ433" s="34"/>
      <c r="AR433" s="34"/>
      <c r="AS433" s="34"/>
      <c r="AT433" s="44" t="s">
        <v>326</v>
      </c>
      <c r="AU433" s="44"/>
      <c r="AV433" s="477" t="str">
        <f t="array" ref="AV433">_xlfn.IFS(
LEFT(Tabelas!$AI433,1)="N","DN",
LEFT(Tabelas!$AI433,1)="C","DC",
LEFT(Tabelas!$AI433,1)="L","DL",
LEFT(Tabelas!$AI433,1)="A","DA",
LEFT(Tabelas!$AI433,1)="G","DG")</f>
        <v>DN</v>
      </c>
      <c r="AW433" s="34"/>
      <c r="AX433" s="34"/>
      <c r="AY433" s="34"/>
      <c r="AZ433" s="34"/>
      <c r="BA433" s="34"/>
      <c r="BB433" s="34"/>
      <c r="BC433" s="34"/>
      <c r="BD433" s="44">
        <v>130800</v>
      </c>
      <c r="BE433" s="34" t="s">
        <v>832</v>
      </c>
      <c r="BF433" s="43" t="s">
        <v>318</v>
      </c>
      <c r="BG433" s="34" t="s">
        <v>534</v>
      </c>
      <c r="BH433" s="34" t="s">
        <v>280</v>
      </c>
      <c r="BI433" s="34" t="s">
        <v>7449</v>
      </c>
      <c r="BJ433" s="44" t="s">
        <v>320</v>
      </c>
      <c r="BK433" s="44" t="s">
        <v>7450</v>
      </c>
      <c r="BL433" s="34"/>
      <c r="BM433" s="34"/>
      <c r="BN433" s="34"/>
      <c r="BO433" s="20"/>
      <c r="BP433" s="20"/>
      <c r="BQ433" s="20"/>
      <c r="BR433" s="20"/>
      <c r="BS433" s="27"/>
      <c r="BT433" s="20"/>
      <c r="BU433" s="20"/>
      <c r="BV433" s="20"/>
      <c r="BW433" s="20"/>
      <c r="BX433" s="20"/>
      <c r="BY433" s="20"/>
      <c r="BZ433" s="20"/>
      <c r="CA433" s="20"/>
      <c r="CB433" s="20"/>
      <c r="CC433" s="27"/>
      <c r="CD433" s="20"/>
      <c r="CE433" s="20"/>
      <c r="CF433" s="28"/>
      <c r="CG433" s="28"/>
      <c r="CH433" s="28"/>
      <c r="CI433" s="28"/>
      <c r="CJ433" s="28"/>
      <c r="CK433" s="28"/>
      <c r="CL433" s="28"/>
      <c r="CM433" s="28"/>
      <c r="CN433" s="28"/>
      <c r="CO433" s="28"/>
      <c r="CP433" s="28"/>
      <c r="CQ433" s="28"/>
      <c r="CR433" s="28"/>
      <c r="CS433" s="28"/>
      <c r="CT433" s="28"/>
      <c r="CU433" s="28"/>
      <c r="CV433" s="28"/>
      <c r="CW433" s="28"/>
      <c r="CX433" s="20"/>
      <c r="CY433" s="519" t="s">
        <v>7451</v>
      </c>
      <c r="CZ433" s="520" t="s">
        <v>7452</v>
      </c>
      <c r="DA433" s="595" t="str">
        <f t="shared" si="21"/>
        <v>38213 - DESMANTELAMENTO DE OUTROS EQUIPAMENTOS E BENS, EM FIM DE VIDA</v>
      </c>
      <c r="EN433" s="572">
        <v>14796</v>
      </c>
      <c r="EO433" s="561" t="s">
        <v>7453</v>
      </c>
      <c r="EP433" s="561" t="s">
        <v>289</v>
      </c>
      <c r="EQ433" s="576">
        <v>300</v>
      </c>
      <c r="ER433" s="561" t="s">
        <v>4916</v>
      </c>
      <c r="ES433" s="568" t="s">
        <v>7454</v>
      </c>
    </row>
    <row r="434" spans="11:149">
      <c r="K434" s="236" t="s">
        <v>7455</v>
      </c>
      <c r="P434" s="488">
        <f t="shared" si="22"/>
        <v>47119</v>
      </c>
      <c r="Q434" s="481">
        <f t="shared" si="20"/>
        <v>1</v>
      </c>
      <c r="R434" s="489">
        <v>44212</v>
      </c>
      <c r="S434" s="501"/>
      <c r="T434" s="497"/>
      <c r="U434" s="498"/>
      <c r="V434" s="43">
        <v>107</v>
      </c>
      <c r="W434" s="34" t="s">
        <v>2024</v>
      </c>
      <c r="X434" s="44">
        <v>130811</v>
      </c>
      <c r="Y434" s="34" t="s">
        <v>1133</v>
      </c>
      <c r="Z434" s="43" t="s">
        <v>318</v>
      </c>
      <c r="AA434" s="34" t="s">
        <v>534</v>
      </c>
      <c r="AB434" s="34" t="s">
        <v>280</v>
      </c>
      <c r="AC434" s="34" t="s">
        <v>7456</v>
      </c>
      <c r="AD434" s="44" t="s">
        <v>320</v>
      </c>
      <c r="AE434" s="44" t="s">
        <v>7450</v>
      </c>
      <c r="AF434" s="43">
        <v>107</v>
      </c>
      <c r="AG434" s="34" t="s">
        <v>2024</v>
      </c>
      <c r="AH434" s="34" t="s">
        <v>2023</v>
      </c>
      <c r="AI434" s="43" t="s">
        <v>2025</v>
      </c>
      <c r="AJ434" s="44" t="s">
        <v>2026</v>
      </c>
      <c r="AK434" s="261">
        <v>4450047</v>
      </c>
      <c r="AL434" s="44" t="s">
        <v>534</v>
      </c>
      <c r="AM434" s="44" t="s">
        <v>2030</v>
      </c>
      <c r="AN434" s="262">
        <v>220989230</v>
      </c>
      <c r="AO434" s="34"/>
      <c r="AP434" s="34"/>
      <c r="AQ434" s="34"/>
      <c r="AR434" s="34"/>
      <c r="AS434" s="34"/>
      <c r="AT434" s="44" t="s">
        <v>326</v>
      </c>
      <c r="AU434" s="44"/>
      <c r="AV434" s="477" t="str">
        <f t="array" ref="AV434">_xlfn.IFS(
LEFT(Tabelas!$AI434,1)="N","DN",
LEFT(Tabelas!$AI434,1)="C","DC",
LEFT(Tabelas!$AI434,1)="L","DL",
LEFT(Tabelas!$AI434,1)="A","DA",
LEFT(Tabelas!$AI434,1)="G","DG")</f>
        <v>DN</v>
      </c>
      <c r="AW434" s="34"/>
      <c r="AX434" s="34"/>
      <c r="AY434" s="34"/>
      <c r="AZ434" s="34"/>
      <c r="BA434" s="34"/>
      <c r="BB434" s="34"/>
      <c r="BC434" s="34"/>
      <c r="BD434" s="44">
        <v>130811</v>
      </c>
      <c r="BE434" s="34" t="s">
        <v>1133</v>
      </c>
      <c r="BF434" s="43" t="s">
        <v>318</v>
      </c>
      <c r="BG434" s="34" t="s">
        <v>534</v>
      </c>
      <c r="BH434" s="34" t="s">
        <v>280</v>
      </c>
      <c r="BI434" s="34" t="s">
        <v>7456</v>
      </c>
      <c r="BJ434" s="44" t="s">
        <v>320</v>
      </c>
      <c r="BK434" s="44" t="s">
        <v>7450</v>
      </c>
      <c r="BL434" s="34"/>
      <c r="BM434" s="34"/>
      <c r="BN434" s="34"/>
      <c r="BO434" s="20"/>
      <c r="BP434" s="20"/>
      <c r="BQ434" s="20"/>
      <c r="BR434" s="20"/>
      <c r="BS434" s="27"/>
      <c r="BT434" s="20"/>
      <c r="BU434" s="20"/>
      <c r="BV434" s="20"/>
      <c r="BW434" s="20"/>
      <c r="BX434" s="20"/>
      <c r="BY434" s="20"/>
      <c r="BZ434" s="20"/>
      <c r="CA434" s="20"/>
      <c r="CB434" s="20"/>
      <c r="CC434" s="27"/>
      <c r="CD434" s="20"/>
      <c r="CE434" s="20"/>
      <c r="CF434" s="28"/>
      <c r="CG434" s="28"/>
      <c r="CH434" s="28"/>
      <c r="CI434" s="28"/>
      <c r="CJ434" s="28"/>
      <c r="CK434" s="28"/>
      <c r="CL434" s="28"/>
      <c r="CM434" s="28"/>
      <c r="CN434" s="28"/>
      <c r="CO434" s="28"/>
      <c r="CP434" s="28"/>
      <c r="CQ434" s="28"/>
      <c r="CR434" s="28"/>
      <c r="CS434" s="28"/>
      <c r="CT434" s="28"/>
      <c r="CU434" s="28"/>
      <c r="CV434" s="28"/>
      <c r="CW434" s="28"/>
      <c r="CX434" s="20"/>
      <c r="CY434" s="519" t="s">
        <v>7457</v>
      </c>
      <c r="CZ434" s="520" t="s">
        <v>7458</v>
      </c>
      <c r="DA434" s="595" t="str">
        <f t="shared" si="21"/>
        <v>38214 - VALORIZAÇÃO DE RESÍDUOS METÁLICOS</v>
      </c>
      <c r="EN434" s="572">
        <v>14850</v>
      </c>
      <c r="EO434" s="561" t="s">
        <v>7459</v>
      </c>
      <c r="EP434" s="561" t="s">
        <v>289</v>
      </c>
      <c r="EQ434" s="576">
        <v>383</v>
      </c>
      <c r="ER434" s="561" t="s">
        <v>2597</v>
      </c>
      <c r="ES434" s="568" t="s">
        <v>7460</v>
      </c>
    </row>
    <row r="435" spans="11:149">
      <c r="K435" s="236" t="s">
        <v>7461</v>
      </c>
      <c r="P435" s="488">
        <f t="shared" si="22"/>
        <v>47126</v>
      </c>
      <c r="Q435" s="481">
        <f t="shared" si="20"/>
        <v>2</v>
      </c>
      <c r="R435" s="489">
        <v>44213</v>
      </c>
      <c r="S435" s="501"/>
      <c r="T435" s="497"/>
      <c r="U435" s="498"/>
      <c r="V435" s="43">
        <v>107</v>
      </c>
      <c r="W435" s="34" t="s">
        <v>2024</v>
      </c>
      <c r="X435" s="44">
        <v>130812</v>
      </c>
      <c r="Y435" s="34" t="s">
        <v>1403</v>
      </c>
      <c r="Z435" s="43" t="s">
        <v>318</v>
      </c>
      <c r="AA435" s="34" t="s">
        <v>534</v>
      </c>
      <c r="AB435" s="34" t="s">
        <v>280</v>
      </c>
      <c r="AC435" s="34" t="s">
        <v>7449</v>
      </c>
      <c r="AD435" s="44" t="s">
        <v>320</v>
      </c>
      <c r="AE435" s="44" t="s">
        <v>7450</v>
      </c>
      <c r="AF435" s="43">
        <v>107</v>
      </c>
      <c r="AG435" s="34" t="s">
        <v>2024</v>
      </c>
      <c r="AH435" s="34" t="s">
        <v>2023</v>
      </c>
      <c r="AI435" s="43" t="s">
        <v>2025</v>
      </c>
      <c r="AJ435" s="44" t="s">
        <v>2026</v>
      </c>
      <c r="AK435" s="261">
        <v>4450047</v>
      </c>
      <c r="AL435" s="44" t="s">
        <v>534</v>
      </c>
      <c r="AM435" s="44" t="s">
        <v>2030</v>
      </c>
      <c r="AN435" s="262">
        <v>220989230</v>
      </c>
      <c r="AO435" s="34"/>
      <c r="AP435" s="34"/>
      <c r="AQ435" s="34"/>
      <c r="AR435" s="34"/>
      <c r="AS435" s="34"/>
      <c r="AT435" s="44" t="s">
        <v>326</v>
      </c>
      <c r="AU435" s="44"/>
      <c r="AV435" s="477" t="str">
        <f t="array" ref="AV435">_xlfn.IFS(
LEFT(Tabelas!$AI435,1)="N","DN",
LEFT(Tabelas!$AI435,1)="C","DC",
LEFT(Tabelas!$AI435,1)="L","DL",
LEFT(Tabelas!$AI435,1)="A","DA",
LEFT(Tabelas!$AI435,1)="G","DG")</f>
        <v>DN</v>
      </c>
      <c r="AW435" s="34"/>
      <c r="AX435" s="34"/>
      <c r="AY435" s="34"/>
      <c r="AZ435" s="34"/>
      <c r="BA435" s="34"/>
      <c r="BB435" s="34"/>
      <c r="BC435" s="34"/>
      <c r="BD435" s="44">
        <v>130812</v>
      </c>
      <c r="BE435" s="34" t="s">
        <v>1403</v>
      </c>
      <c r="BF435" s="43" t="s">
        <v>318</v>
      </c>
      <c r="BG435" s="34" t="s">
        <v>534</v>
      </c>
      <c r="BH435" s="34" t="s">
        <v>280</v>
      </c>
      <c r="BI435" s="34" t="s">
        <v>7449</v>
      </c>
      <c r="BJ435" s="44" t="s">
        <v>320</v>
      </c>
      <c r="BK435" s="44" t="s">
        <v>7450</v>
      </c>
      <c r="BL435" s="34"/>
      <c r="BM435" s="34"/>
      <c r="BN435" s="34"/>
      <c r="BO435" s="20"/>
      <c r="BP435" s="20"/>
      <c r="BQ435" s="20"/>
      <c r="BR435" s="20"/>
      <c r="BS435" s="27"/>
      <c r="BT435" s="20"/>
      <c r="BU435" s="20"/>
      <c r="BV435" s="20"/>
      <c r="BW435" s="20"/>
      <c r="BX435" s="20"/>
      <c r="BY435" s="20"/>
      <c r="BZ435" s="20"/>
      <c r="CA435" s="20"/>
      <c r="CB435" s="20"/>
      <c r="CC435" s="27"/>
      <c r="CD435" s="20"/>
      <c r="CE435" s="20"/>
      <c r="CF435" s="28"/>
      <c r="CG435" s="28"/>
      <c r="CH435" s="28"/>
      <c r="CI435" s="28"/>
      <c r="CJ435" s="28"/>
      <c r="CK435" s="28"/>
      <c r="CL435" s="28"/>
      <c r="CM435" s="28"/>
      <c r="CN435" s="28"/>
      <c r="CO435" s="28"/>
      <c r="CP435" s="28"/>
      <c r="CQ435" s="28"/>
      <c r="CR435" s="28"/>
      <c r="CS435" s="28"/>
      <c r="CT435" s="28"/>
      <c r="CU435" s="28"/>
      <c r="CV435" s="28"/>
      <c r="CW435" s="28"/>
      <c r="CX435" s="20"/>
      <c r="CY435" s="519" t="s">
        <v>7462</v>
      </c>
      <c r="CZ435" s="520" t="s">
        <v>7463</v>
      </c>
      <c r="DA435" s="595" t="str">
        <f t="shared" si="21"/>
        <v>38215 - VALORIZAÇÃO DE RESÍDUOS NÃO METÁLICOS.</v>
      </c>
      <c r="EN435" s="571">
        <v>14923</v>
      </c>
      <c r="EO435" s="560" t="s">
        <v>7464</v>
      </c>
      <c r="EP435" s="560" t="s">
        <v>947</v>
      </c>
      <c r="EQ435" s="580">
        <v>454</v>
      </c>
      <c r="ER435" s="560" t="s">
        <v>5380</v>
      </c>
      <c r="ES435" s="567" t="s">
        <v>7465</v>
      </c>
    </row>
    <row r="436" spans="11:149">
      <c r="K436" s="236" t="s">
        <v>7466</v>
      </c>
      <c r="P436" s="488">
        <f t="shared" si="22"/>
        <v>47133</v>
      </c>
      <c r="Q436" s="481">
        <f t="shared" si="20"/>
        <v>3</v>
      </c>
      <c r="R436" s="489">
        <v>44214</v>
      </c>
      <c r="S436" s="501"/>
      <c r="T436" s="497"/>
      <c r="U436" s="498"/>
      <c r="V436" s="43">
        <v>107</v>
      </c>
      <c r="W436" s="34" t="s">
        <v>2024</v>
      </c>
      <c r="X436" s="44">
        <v>130813</v>
      </c>
      <c r="Y436" s="34" t="s">
        <v>1684</v>
      </c>
      <c r="Z436" s="43" t="s">
        <v>318</v>
      </c>
      <c r="AA436" s="34" t="s">
        <v>534</v>
      </c>
      <c r="AB436" s="34" t="s">
        <v>280</v>
      </c>
      <c r="AC436" s="34" t="s">
        <v>7467</v>
      </c>
      <c r="AD436" s="44" t="s">
        <v>320</v>
      </c>
      <c r="AE436" s="44" t="s">
        <v>7450</v>
      </c>
      <c r="AF436" s="43">
        <v>107</v>
      </c>
      <c r="AG436" s="34" t="s">
        <v>2024</v>
      </c>
      <c r="AH436" s="34" t="s">
        <v>2023</v>
      </c>
      <c r="AI436" s="43" t="s">
        <v>2025</v>
      </c>
      <c r="AJ436" s="44" t="s">
        <v>2026</v>
      </c>
      <c r="AK436" s="261">
        <v>4450047</v>
      </c>
      <c r="AL436" s="44" t="s">
        <v>534</v>
      </c>
      <c r="AM436" s="44" t="s">
        <v>2030</v>
      </c>
      <c r="AN436" s="262">
        <v>220989230</v>
      </c>
      <c r="AO436" s="34"/>
      <c r="AP436" s="34"/>
      <c r="AQ436" s="34"/>
      <c r="AR436" s="34"/>
      <c r="AS436" s="34"/>
      <c r="AT436" s="44" t="s">
        <v>326</v>
      </c>
      <c r="AU436" s="44"/>
      <c r="AV436" s="477" t="str">
        <f t="array" ref="AV436">_xlfn.IFS(
LEFT(Tabelas!$AI436,1)="N","DN",
LEFT(Tabelas!$AI436,1)="C","DC",
LEFT(Tabelas!$AI436,1)="L","DL",
LEFT(Tabelas!$AI436,1)="A","DA",
LEFT(Tabelas!$AI436,1)="G","DG")</f>
        <v>DN</v>
      </c>
      <c r="AW436" s="34"/>
      <c r="AX436" s="34"/>
      <c r="AY436" s="34"/>
      <c r="AZ436" s="34"/>
      <c r="BA436" s="34"/>
      <c r="BB436" s="34"/>
      <c r="BC436" s="34"/>
      <c r="BD436" s="44">
        <v>130813</v>
      </c>
      <c r="BE436" s="34" t="s">
        <v>1684</v>
      </c>
      <c r="BF436" s="43" t="s">
        <v>318</v>
      </c>
      <c r="BG436" s="34" t="s">
        <v>534</v>
      </c>
      <c r="BH436" s="34" t="s">
        <v>280</v>
      </c>
      <c r="BI436" s="34" t="s">
        <v>7467</v>
      </c>
      <c r="BJ436" s="44" t="s">
        <v>320</v>
      </c>
      <c r="BK436" s="44" t="s">
        <v>7450</v>
      </c>
      <c r="BL436" s="34"/>
      <c r="BM436" s="34"/>
      <c r="BN436" s="34"/>
      <c r="BO436" s="20"/>
      <c r="BP436" s="20"/>
      <c r="BQ436" s="20"/>
      <c r="BR436" s="20"/>
      <c r="BS436" s="27"/>
      <c r="BT436" s="20"/>
      <c r="BU436" s="20"/>
      <c r="BV436" s="20"/>
      <c r="BW436" s="20"/>
      <c r="BX436" s="20"/>
      <c r="BY436" s="20"/>
      <c r="BZ436" s="20"/>
      <c r="CA436" s="20"/>
      <c r="CB436" s="20"/>
      <c r="CC436" s="27"/>
      <c r="CD436" s="20"/>
      <c r="CE436" s="20"/>
      <c r="CF436" s="28"/>
      <c r="CG436" s="28"/>
      <c r="CH436" s="28"/>
      <c r="CI436" s="28"/>
      <c r="CJ436" s="28"/>
      <c r="CK436" s="28"/>
      <c r="CL436" s="28"/>
      <c r="CM436" s="28"/>
      <c r="CN436" s="28"/>
      <c r="CO436" s="28"/>
      <c r="CP436" s="28"/>
      <c r="CQ436" s="28"/>
      <c r="CR436" s="28"/>
      <c r="CS436" s="28"/>
      <c r="CT436" s="28"/>
      <c r="CU436" s="28"/>
      <c r="CV436" s="28"/>
      <c r="CW436" s="28"/>
      <c r="CX436" s="20"/>
      <c r="CY436" s="519" t="s">
        <v>7468</v>
      </c>
      <c r="CZ436" s="520" t="s">
        <v>7469</v>
      </c>
      <c r="DA436" s="595" t="str">
        <f t="shared" si="21"/>
        <v>38220 - VALORIZAÇÃO ENERGÉTICA.</v>
      </c>
      <c r="EN436" s="572">
        <v>14931</v>
      </c>
      <c r="EO436" s="561" t="s">
        <v>7470</v>
      </c>
      <c r="EP436" s="561" t="s">
        <v>289</v>
      </c>
      <c r="EQ436" s="576">
        <v>336</v>
      </c>
      <c r="ER436" s="561" t="s">
        <v>4952</v>
      </c>
      <c r="ES436" s="568" t="s">
        <v>7471</v>
      </c>
    </row>
    <row r="437" spans="11:149">
      <c r="K437" s="236" t="s">
        <v>7472</v>
      </c>
      <c r="P437" s="488">
        <f t="shared" si="22"/>
        <v>47140</v>
      </c>
      <c r="Q437" s="481">
        <f t="shared" si="20"/>
        <v>4</v>
      </c>
      <c r="R437" s="489">
        <v>44215</v>
      </c>
      <c r="S437" s="501"/>
      <c r="T437" s="497"/>
      <c r="U437" s="498"/>
      <c r="V437" s="43">
        <v>107</v>
      </c>
      <c r="W437" s="34" t="s">
        <v>2024</v>
      </c>
      <c r="X437" s="44">
        <v>130814</v>
      </c>
      <c r="Y437" s="34" t="s">
        <v>1939</v>
      </c>
      <c r="Z437" s="43" t="s">
        <v>318</v>
      </c>
      <c r="AA437" s="34" t="s">
        <v>534</v>
      </c>
      <c r="AB437" s="34" t="s">
        <v>280</v>
      </c>
      <c r="AC437" s="34" t="s">
        <v>7473</v>
      </c>
      <c r="AD437" s="44" t="s">
        <v>320</v>
      </c>
      <c r="AE437" s="44" t="s">
        <v>7450</v>
      </c>
      <c r="AF437" s="43">
        <v>107</v>
      </c>
      <c r="AG437" s="34" t="s">
        <v>2024</v>
      </c>
      <c r="AH437" s="34" t="s">
        <v>2023</v>
      </c>
      <c r="AI437" s="43" t="s">
        <v>2025</v>
      </c>
      <c r="AJ437" s="44" t="s">
        <v>2026</v>
      </c>
      <c r="AK437" s="261">
        <v>4450047</v>
      </c>
      <c r="AL437" s="44" t="s">
        <v>534</v>
      </c>
      <c r="AM437" s="44" t="s">
        <v>2030</v>
      </c>
      <c r="AN437" s="262">
        <v>220989230</v>
      </c>
      <c r="AO437" s="34"/>
      <c r="AP437" s="34"/>
      <c r="AQ437" s="34"/>
      <c r="AR437" s="34"/>
      <c r="AS437" s="34"/>
      <c r="AT437" s="44" t="s">
        <v>326</v>
      </c>
      <c r="AU437" s="44"/>
      <c r="AV437" s="477" t="str">
        <f t="array" ref="AV437">_xlfn.IFS(
LEFT(Tabelas!$AI437,1)="N","DN",
LEFT(Tabelas!$AI437,1)="C","DC",
LEFT(Tabelas!$AI437,1)="L","DL",
LEFT(Tabelas!$AI437,1)="A","DA",
LEFT(Tabelas!$AI437,1)="G","DG")</f>
        <v>DN</v>
      </c>
      <c r="AW437" s="34"/>
      <c r="AX437" s="34"/>
      <c r="AY437" s="34"/>
      <c r="AZ437" s="34"/>
      <c r="BA437" s="34"/>
      <c r="BB437" s="34"/>
      <c r="BC437" s="34"/>
      <c r="BD437" s="44">
        <v>130814</v>
      </c>
      <c r="BE437" s="34" t="s">
        <v>1939</v>
      </c>
      <c r="BF437" s="43" t="s">
        <v>318</v>
      </c>
      <c r="BG437" s="34" t="s">
        <v>534</v>
      </c>
      <c r="BH437" s="34" t="s">
        <v>280</v>
      </c>
      <c r="BI437" s="34" t="s">
        <v>7473</v>
      </c>
      <c r="BJ437" s="44" t="s">
        <v>320</v>
      </c>
      <c r="BK437" s="44" t="s">
        <v>7450</v>
      </c>
      <c r="BL437" s="34"/>
      <c r="BM437" s="34"/>
      <c r="BN437" s="34"/>
      <c r="BO437" s="20"/>
      <c r="BP437" s="20"/>
      <c r="BQ437" s="20"/>
      <c r="BR437" s="20"/>
      <c r="BS437" s="27"/>
      <c r="BT437" s="20"/>
      <c r="BU437" s="20"/>
      <c r="BV437" s="20"/>
      <c r="BW437" s="20"/>
      <c r="BX437" s="20"/>
      <c r="BY437" s="20"/>
      <c r="BZ437" s="20"/>
      <c r="CA437" s="20"/>
      <c r="CB437" s="20"/>
      <c r="CC437" s="27"/>
      <c r="CD437" s="20"/>
      <c r="CE437" s="20"/>
      <c r="CF437" s="28"/>
      <c r="CG437" s="28"/>
      <c r="CH437" s="28"/>
      <c r="CI437" s="28"/>
      <c r="CJ437" s="28"/>
      <c r="CK437" s="28"/>
      <c r="CL437" s="28"/>
      <c r="CM437" s="28"/>
      <c r="CN437" s="28"/>
      <c r="CO437" s="28"/>
      <c r="CP437" s="28"/>
      <c r="CQ437" s="28"/>
      <c r="CR437" s="28"/>
      <c r="CS437" s="28"/>
      <c r="CT437" s="28"/>
      <c r="CU437" s="28"/>
      <c r="CV437" s="28"/>
      <c r="CW437" s="28"/>
      <c r="CX437" s="20"/>
      <c r="CY437" s="519" t="s">
        <v>7474</v>
      </c>
      <c r="CZ437" s="520" t="s">
        <v>7475</v>
      </c>
      <c r="DA437" s="595" t="str">
        <f t="shared" si="21"/>
        <v>38230 - OUTRAS OPERAÇÕES DE VALORIZAÇÕES DE RESÍDUOS.</v>
      </c>
      <c r="EN437" s="571">
        <v>14958</v>
      </c>
      <c r="EO437" s="560" t="s">
        <v>7476</v>
      </c>
      <c r="EP437" s="560" t="s">
        <v>350</v>
      </c>
      <c r="EQ437" s="580">
        <v>272</v>
      </c>
      <c r="ER437" s="560" t="s">
        <v>4711</v>
      </c>
      <c r="ES437" s="567" t="s">
        <v>7477</v>
      </c>
    </row>
    <row r="438" spans="11:149">
      <c r="K438" s="236" t="s">
        <v>7478</v>
      </c>
      <c r="P438" s="488">
        <f t="shared" si="22"/>
        <v>47147</v>
      </c>
      <c r="Q438" s="481">
        <f t="shared" ref="Q438:Q501" si="23">WEEKNUM(P438,21)</f>
        <v>5</v>
      </c>
      <c r="R438" s="489">
        <v>44216</v>
      </c>
      <c r="S438" s="501"/>
      <c r="T438" s="497"/>
      <c r="U438" s="498"/>
      <c r="V438" s="43">
        <v>108</v>
      </c>
      <c r="W438" s="34" t="s">
        <v>2224</v>
      </c>
      <c r="X438" s="44">
        <v>10600</v>
      </c>
      <c r="Y438" s="34" t="s">
        <v>652</v>
      </c>
      <c r="Z438" s="43" t="s">
        <v>318</v>
      </c>
      <c r="AA438" s="34" t="s">
        <v>377</v>
      </c>
      <c r="AB438" s="34" t="s">
        <v>268</v>
      </c>
      <c r="AC438" s="34" t="s">
        <v>7479</v>
      </c>
      <c r="AD438" s="44" t="s">
        <v>320</v>
      </c>
      <c r="AE438" s="44" t="s">
        <v>6991</v>
      </c>
      <c r="AF438" s="43">
        <v>108</v>
      </c>
      <c r="AG438" s="34" t="s">
        <v>2224</v>
      </c>
      <c r="AH438" s="34" t="s">
        <v>2223</v>
      </c>
      <c r="AI438" s="43" t="s">
        <v>2225</v>
      </c>
      <c r="AJ438" s="44" t="s">
        <v>2226</v>
      </c>
      <c r="AK438" s="261">
        <v>4560480</v>
      </c>
      <c r="AL438" s="44" t="s">
        <v>537</v>
      </c>
      <c r="AM438" s="44" t="s">
        <v>2230</v>
      </c>
      <c r="AN438" s="262">
        <v>255131460</v>
      </c>
      <c r="AO438" s="34"/>
      <c r="AP438" s="34"/>
      <c r="AQ438" s="34"/>
      <c r="AR438" s="34"/>
      <c r="AS438" s="34"/>
      <c r="AT438" s="44" t="s">
        <v>326</v>
      </c>
      <c r="AU438" s="44"/>
      <c r="AV438" s="477" t="str">
        <f t="array" ref="AV438">_xlfn.IFS(
LEFT(Tabelas!$AI438,1)="N","DN",
LEFT(Tabelas!$AI438,1)="C","DC",
LEFT(Tabelas!$AI438,1)="L","DL",
LEFT(Tabelas!$AI438,1)="A","DA",
LEFT(Tabelas!$AI438,1)="G","DG")</f>
        <v>DN</v>
      </c>
      <c r="AW438" s="34"/>
      <c r="AX438" s="34"/>
      <c r="AY438" s="34"/>
      <c r="AZ438" s="34"/>
      <c r="BA438" s="34"/>
      <c r="BB438" s="34"/>
      <c r="BC438" s="34"/>
      <c r="BD438" s="44">
        <v>10600</v>
      </c>
      <c r="BE438" s="34" t="s">
        <v>652</v>
      </c>
      <c r="BF438" s="43" t="s">
        <v>318</v>
      </c>
      <c r="BG438" s="34" t="s">
        <v>377</v>
      </c>
      <c r="BH438" s="34" t="s">
        <v>268</v>
      </c>
      <c r="BI438" s="34" t="s">
        <v>7479</v>
      </c>
      <c r="BJ438" s="44" t="s">
        <v>320</v>
      </c>
      <c r="BK438" s="44" t="s">
        <v>6991</v>
      </c>
      <c r="BL438" s="34"/>
      <c r="BM438" s="34"/>
      <c r="BN438" s="34"/>
      <c r="BO438" s="20"/>
      <c r="BP438" s="20"/>
      <c r="BQ438" s="20"/>
      <c r="BR438" s="20"/>
      <c r="BS438" s="27"/>
      <c r="BT438" s="20"/>
      <c r="BU438" s="20"/>
      <c r="BV438" s="20"/>
      <c r="BW438" s="20"/>
      <c r="BX438" s="20"/>
      <c r="BY438" s="20"/>
      <c r="BZ438" s="20"/>
      <c r="CA438" s="20"/>
      <c r="CB438" s="20"/>
      <c r="CC438" s="27"/>
      <c r="CD438" s="20"/>
      <c r="CE438" s="20"/>
      <c r="CF438" s="28"/>
      <c r="CG438" s="28"/>
      <c r="CH438" s="28"/>
      <c r="CI438" s="28"/>
      <c r="CJ438" s="28"/>
      <c r="CK438" s="28"/>
      <c r="CL438" s="28"/>
      <c r="CM438" s="28"/>
      <c r="CN438" s="28"/>
      <c r="CO438" s="28"/>
      <c r="CP438" s="28"/>
      <c r="CQ438" s="28"/>
      <c r="CR438" s="28"/>
      <c r="CS438" s="28"/>
      <c r="CT438" s="28"/>
      <c r="CU438" s="28"/>
      <c r="CV438" s="28"/>
      <c r="CW438" s="28"/>
      <c r="CX438" s="20"/>
      <c r="CY438" s="519" t="s">
        <v>7480</v>
      </c>
      <c r="CZ438" s="520" t="s">
        <v>7481</v>
      </c>
      <c r="DA438" s="595" t="str">
        <f t="shared" si="21"/>
        <v>38310 - INCINERAÇÃO SEM VALORIZAÇÃO ENERGÉTICA.</v>
      </c>
      <c r="EN438" s="572">
        <v>14990</v>
      </c>
      <c r="EO438" s="561" t="s">
        <v>7482</v>
      </c>
      <c r="EP438" s="561" t="s">
        <v>289</v>
      </c>
      <c r="EQ438" s="576">
        <v>341</v>
      </c>
      <c r="ER438" s="561" t="s">
        <v>2038</v>
      </c>
      <c r="ES438" s="568" t="s">
        <v>7483</v>
      </c>
    </row>
    <row r="439" spans="11:149">
      <c r="K439" s="236" t="s">
        <v>7484</v>
      </c>
      <c r="P439" s="488">
        <f t="shared" si="22"/>
        <v>47154</v>
      </c>
      <c r="Q439" s="481">
        <f t="shared" si="23"/>
        <v>6</v>
      </c>
      <c r="R439" s="489">
        <v>44217</v>
      </c>
      <c r="S439" s="501"/>
      <c r="T439" s="497"/>
      <c r="U439" s="498"/>
      <c r="V439" s="43">
        <v>108</v>
      </c>
      <c r="W439" s="34" t="s">
        <v>2224</v>
      </c>
      <c r="X439" s="44">
        <v>10602</v>
      </c>
      <c r="Y439" s="34" t="s">
        <v>973</v>
      </c>
      <c r="Z439" s="43" t="s">
        <v>318</v>
      </c>
      <c r="AA439" s="34" t="s">
        <v>377</v>
      </c>
      <c r="AB439" s="34" t="s">
        <v>268</v>
      </c>
      <c r="AC439" s="34" t="s">
        <v>973</v>
      </c>
      <c r="AD439" s="44" t="s">
        <v>320</v>
      </c>
      <c r="AE439" s="44" t="s">
        <v>6991</v>
      </c>
      <c r="AF439" s="43">
        <v>108</v>
      </c>
      <c r="AG439" s="34" t="s">
        <v>2224</v>
      </c>
      <c r="AH439" s="34" t="s">
        <v>2223</v>
      </c>
      <c r="AI439" s="43" t="s">
        <v>2225</v>
      </c>
      <c r="AJ439" s="44" t="s">
        <v>2226</v>
      </c>
      <c r="AK439" s="261">
        <v>4560480</v>
      </c>
      <c r="AL439" s="44" t="s">
        <v>537</v>
      </c>
      <c r="AM439" s="44" t="s">
        <v>2230</v>
      </c>
      <c r="AN439" s="262">
        <v>255131460</v>
      </c>
      <c r="AO439" s="34"/>
      <c r="AP439" s="34"/>
      <c r="AQ439" s="34"/>
      <c r="AR439" s="34"/>
      <c r="AS439" s="34"/>
      <c r="AT439" s="44" t="s">
        <v>326</v>
      </c>
      <c r="AU439" s="44"/>
      <c r="AV439" s="477" t="str">
        <f t="array" ref="AV439">_xlfn.IFS(
LEFT(Tabelas!$AI439,1)="N","DN",
LEFT(Tabelas!$AI439,1)="C","DC",
LEFT(Tabelas!$AI439,1)="L","DL",
LEFT(Tabelas!$AI439,1)="A","DA",
LEFT(Tabelas!$AI439,1)="G","DG")</f>
        <v>DN</v>
      </c>
      <c r="AW439" s="34"/>
      <c r="AX439" s="34"/>
      <c r="AY439" s="34"/>
      <c r="AZ439" s="34"/>
      <c r="BA439" s="34"/>
      <c r="BB439" s="34"/>
      <c r="BC439" s="34"/>
      <c r="BD439" s="44">
        <v>10602</v>
      </c>
      <c r="BE439" s="34" t="s">
        <v>973</v>
      </c>
      <c r="BF439" s="43" t="s">
        <v>318</v>
      </c>
      <c r="BG439" s="34" t="s">
        <v>377</v>
      </c>
      <c r="BH439" s="34" t="s">
        <v>268</v>
      </c>
      <c r="BI439" s="34" t="s">
        <v>973</v>
      </c>
      <c r="BJ439" s="44" t="s">
        <v>320</v>
      </c>
      <c r="BK439" s="44" t="s">
        <v>6991</v>
      </c>
      <c r="BL439" s="34"/>
      <c r="BM439" s="34"/>
      <c r="BN439" s="34"/>
      <c r="BO439" s="20"/>
      <c r="BP439" s="20"/>
      <c r="BQ439" s="20"/>
      <c r="BR439" s="20"/>
      <c r="BS439" s="27"/>
      <c r="BT439" s="20"/>
      <c r="BU439" s="20"/>
      <c r="BV439" s="20"/>
      <c r="BW439" s="20"/>
      <c r="BX439" s="20"/>
      <c r="BY439" s="20"/>
      <c r="BZ439" s="20"/>
      <c r="CA439" s="20"/>
      <c r="CB439" s="20"/>
      <c r="CC439" s="27"/>
      <c r="CD439" s="20"/>
      <c r="CE439" s="20"/>
      <c r="CF439" s="28"/>
      <c r="CG439" s="28"/>
      <c r="CH439" s="28"/>
      <c r="CI439" s="28"/>
      <c r="CJ439" s="28"/>
      <c r="CK439" s="28"/>
      <c r="CL439" s="28"/>
      <c r="CM439" s="28"/>
      <c r="CN439" s="28"/>
      <c r="CO439" s="28"/>
      <c r="CP439" s="28"/>
      <c r="CQ439" s="28"/>
      <c r="CR439" s="28"/>
      <c r="CS439" s="28"/>
      <c r="CT439" s="28"/>
      <c r="CU439" s="28"/>
      <c r="CV439" s="28"/>
      <c r="CW439" s="28"/>
      <c r="CX439" s="20"/>
      <c r="CY439" s="519" t="s">
        <v>7485</v>
      </c>
      <c r="CZ439" s="520" t="s">
        <v>7486</v>
      </c>
      <c r="DA439" s="595" t="str">
        <f t="shared" si="21"/>
        <v>38320 - DEPOSIÇÃO EM ATERRO OU ARMAZENAMENTO PERMANENTE.</v>
      </c>
      <c r="EN439" s="571">
        <v>15024</v>
      </c>
      <c r="EO439" s="560" t="s">
        <v>7487</v>
      </c>
      <c r="EP439" s="560" t="s">
        <v>947</v>
      </c>
      <c r="EQ439" s="580">
        <v>452</v>
      </c>
      <c r="ER439" s="560" t="s">
        <v>3734</v>
      </c>
      <c r="ES439" s="567" t="s">
        <v>7488</v>
      </c>
    </row>
    <row r="440" spans="11:149">
      <c r="K440" s="236" t="s">
        <v>7489</v>
      </c>
      <c r="P440" s="488">
        <f t="shared" si="22"/>
        <v>47161</v>
      </c>
      <c r="Q440" s="481">
        <f t="shared" si="23"/>
        <v>7</v>
      </c>
      <c r="R440" s="489">
        <v>44218</v>
      </c>
      <c r="S440" s="501"/>
      <c r="T440" s="497"/>
      <c r="U440" s="498"/>
      <c r="V440" s="43">
        <v>108</v>
      </c>
      <c r="W440" s="34" t="s">
        <v>2224</v>
      </c>
      <c r="X440" s="44">
        <v>10606</v>
      </c>
      <c r="Y440" s="34" t="s">
        <v>1250</v>
      </c>
      <c r="Z440" s="43" t="s">
        <v>1223</v>
      </c>
      <c r="AA440" s="34" t="s">
        <v>377</v>
      </c>
      <c r="AB440" s="34" t="s">
        <v>268</v>
      </c>
      <c r="AC440" s="34" t="s">
        <v>1250</v>
      </c>
      <c r="AD440" s="44" t="s">
        <v>320</v>
      </c>
      <c r="AE440" s="44" t="s">
        <v>6991</v>
      </c>
      <c r="AF440" s="43">
        <v>108</v>
      </c>
      <c r="AG440" s="34" t="s">
        <v>2224</v>
      </c>
      <c r="AH440" s="34" t="s">
        <v>2223</v>
      </c>
      <c r="AI440" s="43" t="s">
        <v>2225</v>
      </c>
      <c r="AJ440" s="44" t="s">
        <v>2226</v>
      </c>
      <c r="AK440" s="261">
        <v>4560480</v>
      </c>
      <c r="AL440" s="44" t="s">
        <v>537</v>
      </c>
      <c r="AM440" s="44" t="s">
        <v>2230</v>
      </c>
      <c r="AN440" s="262">
        <v>255131460</v>
      </c>
      <c r="AO440" s="34"/>
      <c r="AP440" s="34"/>
      <c r="AQ440" s="34"/>
      <c r="AR440" s="34"/>
      <c r="AS440" s="34"/>
      <c r="AT440" s="44" t="s">
        <v>326</v>
      </c>
      <c r="AU440" s="44"/>
      <c r="AV440" s="477" t="str">
        <f t="array" ref="AV440">_xlfn.IFS(
LEFT(Tabelas!$AI440,1)="N","DN",
LEFT(Tabelas!$AI440,1)="C","DC",
LEFT(Tabelas!$AI440,1)="L","DL",
LEFT(Tabelas!$AI440,1)="A","DA",
LEFT(Tabelas!$AI440,1)="G","DG")</f>
        <v>DN</v>
      </c>
      <c r="AW440" s="34"/>
      <c r="AX440" s="34"/>
      <c r="AY440" s="34"/>
      <c r="AZ440" s="34"/>
      <c r="BA440" s="34"/>
      <c r="BB440" s="34"/>
      <c r="BC440" s="34"/>
      <c r="BD440" s="44">
        <v>10606</v>
      </c>
      <c r="BE440" s="34" t="s">
        <v>1250</v>
      </c>
      <c r="BF440" s="43" t="s">
        <v>1223</v>
      </c>
      <c r="BG440" s="34" t="s">
        <v>377</v>
      </c>
      <c r="BH440" s="34" t="s">
        <v>268</v>
      </c>
      <c r="BI440" s="34" t="s">
        <v>1250</v>
      </c>
      <c r="BJ440" s="44" t="s">
        <v>320</v>
      </c>
      <c r="BK440" s="44" t="s">
        <v>6991</v>
      </c>
      <c r="BL440" s="34"/>
      <c r="BM440" s="34"/>
      <c r="BN440" s="34"/>
      <c r="BO440" s="20"/>
      <c r="BP440" s="20"/>
      <c r="BQ440" s="20"/>
      <c r="BR440" s="20"/>
      <c r="BS440" s="27"/>
      <c r="BT440" s="20"/>
      <c r="BU440" s="20"/>
      <c r="BV440" s="20"/>
      <c r="BW440" s="20"/>
      <c r="BX440" s="20"/>
      <c r="BY440" s="20"/>
      <c r="BZ440" s="20"/>
      <c r="CA440" s="20"/>
      <c r="CB440" s="20"/>
      <c r="CC440" s="27"/>
      <c r="CD440" s="20"/>
      <c r="CE440" s="20"/>
      <c r="CF440" s="28"/>
      <c r="CG440" s="28"/>
      <c r="CH440" s="28"/>
      <c r="CI440" s="28"/>
      <c r="CJ440" s="28"/>
      <c r="CK440" s="28"/>
      <c r="CL440" s="28"/>
      <c r="CM440" s="28"/>
      <c r="CN440" s="28"/>
      <c r="CO440" s="28"/>
      <c r="CP440" s="28"/>
      <c r="CQ440" s="28"/>
      <c r="CR440" s="28"/>
      <c r="CS440" s="28"/>
      <c r="CT440" s="28"/>
      <c r="CU440" s="28"/>
      <c r="CV440" s="28"/>
      <c r="CW440" s="28"/>
      <c r="CX440" s="20"/>
      <c r="CY440" s="519" t="s">
        <v>7490</v>
      </c>
      <c r="CZ440" s="520" t="s">
        <v>7491</v>
      </c>
      <c r="DA440" s="595" t="str">
        <f t="shared" si="21"/>
        <v>38330 - OUTRAS OPERAÇÕES DE ELIMINAÇÃO DE RESÍDUOS.</v>
      </c>
      <c r="EN440" s="572">
        <v>15040</v>
      </c>
      <c r="EO440" s="561" t="s">
        <v>7492</v>
      </c>
      <c r="EP440" s="561" t="s">
        <v>947</v>
      </c>
      <c r="EQ440" s="576">
        <v>448</v>
      </c>
      <c r="ER440" s="561" t="s">
        <v>4369</v>
      </c>
      <c r="ES440" s="568" t="s">
        <v>7493</v>
      </c>
    </row>
    <row r="441" spans="11:149">
      <c r="K441" s="236" t="s">
        <v>7494</v>
      </c>
      <c r="P441" s="488">
        <f t="shared" si="22"/>
        <v>47168</v>
      </c>
      <c r="Q441" s="481">
        <f t="shared" si="23"/>
        <v>8</v>
      </c>
      <c r="R441" s="489">
        <v>44219</v>
      </c>
      <c r="S441" s="501"/>
      <c r="T441" s="497"/>
      <c r="U441" s="498"/>
      <c r="V441" s="43">
        <v>108</v>
      </c>
      <c r="W441" s="34" t="s">
        <v>2224</v>
      </c>
      <c r="X441" s="44">
        <v>10607</v>
      </c>
      <c r="Y441" s="34" t="s">
        <v>1526</v>
      </c>
      <c r="Z441" s="43" t="s">
        <v>318</v>
      </c>
      <c r="AA441" s="34" t="s">
        <v>377</v>
      </c>
      <c r="AB441" s="34" t="s">
        <v>268</v>
      </c>
      <c r="AC441" s="34" t="s">
        <v>1526</v>
      </c>
      <c r="AD441" s="44" t="s">
        <v>320</v>
      </c>
      <c r="AE441" s="44" t="s">
        <v>6991</v>
      </c>
      <c r="AF441" s="43">
        <v>108</v>
      </c>
      <c r="AG441" s="34" t="s">
        <v>2224</v>
      </c>
      <c r="AH441" s="34" t="s">
        <v>2223</v>
      </c>
      <c r="AI441" s="43" t="s">
        <v>2225</v>
      </c>
      <c r="AJ441" s="44" t="s">
        <v>2226</v>
      </c>
      <c r="AK441" s="261">
        <v>4560480</v>
      </c>
      <c r="AL441" s="44" t="s">
        <v>537</v>
      </c>
      <c r="AM441" s="44" t="s">
        <v>2230</v>
      </c>
      <c r="AN441" s="262">
        <v>255131460</v>
      </c>
      <c r="AO441" s="34"/>
      <c r="AP441" s="34"/>
      <c r="AQ441" s="34"/>
      <c r="AR441" s="34"/>
      <c r="AS441" s="34"/>
      <c r="AT441" s="44" t="s">
        <v>326</v>
      </c>
      <c r="AU441" s="44"/>
      <c r="AV441" s="477" t="str">
        <f t="array" ref="AV441">_xlfn.IFS(
LEFT(Tabelas!$AI441,1)="N","DN",
LEFT(Tabelas!$AI441,1)="C","DC",
LEFT(Tabelas!$AI441,1)="L","DL",
LEFT(Tabelas!$AI441,1)="A","DA",
LEFT(Tabelas!$AI441,1)="G","DG")</f>
        <v>DN</v>
      </c>
      <c r="AW441" s="34"/>
      <c r="AX441" s="34"/>
      <c r="AY441" s="34"/>
      <c r="AZ441" s="34"/>
      <c r="BA441" s="34"/>
      <c r="BB441" s="34"/>
      <c r="BC441" s="34"/>
      <c r="BD441" s="44">
        <v>10607</v>
      </c>
      <c r="BE441" s="34" t="s">
        <v>1526</v>
      </c>
      <c r="BF441" s="43" t="s">
        <v>318</v>
      </c>
      <c r="BG441" s="34" t="s">
        <v>377</v>
      </c>
      <c r="BH441" s="34" t="s">
        <v>268</v>
      </c>
      <c r="BI441" s="34" t="s">
        <v>1526</v>
      </c>
      <c r="BJ441" s="44" t="s">
        <v>320</v>
      </c>
      <c r="BK441" s="44" t="s">
        <v>6991</v>
      </c>
      <c r="BL441" s="34"/>
      <c r="BM441" s="34"/>
      <c r="BN441" s="34"/>
      <c r="BO441" s="20"/>
      <c r="BP441" s="20"/>
      <c r="BQ441" s="20"/>
      <c r="BR441" s="20"/>
      <c r="BS441" s="27"/>
      <c r="BT441" s="20"/>
      <c r="BU441" s="20"/>
      <c r="BV441" s="20"/>
      <c r="BW441" s="20"/>
      <c r="BX441" s="20"/>
      <c r="BY441" s="20"/>
      <c r="BZ441" s="20"/>
      <c r="CA441" s="20"/>
      <c r="CB441" s="20"/>
      <c r="CC441" s="27"/>
      <c r="CD441" s="20"/>
      <c r="CE441" s="20"/>
      <c r="CF441" s="28"/>
      <c r="CG441" s="28"/>
      <c r="CH441" s="28"/>
      <c r="CI441" s="28"/>
      <c r="CJ441" s="28"/>
      <c r="CK441" s="28"/>
      <c r="CL441" s="28"/>
      <c r="CM441" s="28"/>
      <c r="CN441" s="28"/>
      <c r="CO441" s="28"/>
      <c r="CP441" s="28"/>
      <c r="CQ441" s="28"/>
      <c r="CR441" s="28"/>
      <c r="CS441" s="28"/>
      <c r="CT441" s="28"/>
      <c r="CU441" s="28"/>
      <c r="CV441" s="28"/>
      <c r="CW441" s="28"/>
      <c r="CX441" s="20"/>
      <c r="CY441" s="519" t="s">
        <v>7495</v>
      </c>
      <c r="CZ441" s="520" t="s">
        <v>7496</v>
      </c>
      <c r="DA441" s="595" t="str">
        <f t="shared" si="21"/>
        <v>39000 - REMEDIAÇÃO E OUTRAS ATIVIDADES DOS SERVIÇOS DE GESTÃO DE RESÍDUOS</v>
      </c>
      <c r="EN441" s="571">
        <v>15059</v>
      </c>
      <c r="EO441" s="560" t="s">
        <v>7497</v>
      </c>
      <c r="EP441" s="560" t="s">
        <v>320</v>
      </c>
      <c r="EQ441" s="580">
        <v>170</v>
      </c>
      <c r="ER441" s="560" t="s">
        <v>4090</v>
      </c>
      <c r="ES441" s="567" t="s">
        <v>7498</v>
      </c>
    </row>
    <row r="442" spans="11:149">
      <c r="K442" s="236" t="s">
        <v>7499</v>
      </c>
      <c r="P442" s="488">
        <f t="shared" si="22"/>
        <v>47175</v>
      </c>
      <c r="Q442" s="481">
        <f t="shared" si="23"/>
        <v>9</v>
      </c>
      <c r="R442" s="489">
        <v>44220</v>
      </c>
      <c r="S442" s="501"/>
      <c r="T442" s="497"/>
      <c r="U442" s="498"/>
      <c r="V442" s="43">
        <v>108</v>
      </c>
      <c r="W442" s="34" t="s">
        <v>2224</v>
      </c>
      <c r="X442" s="44">
        <v>10608</v>
      </c>
      <c r="Y442" s="34" t="s">
        <v>1799</v>
      </c>
      <c r="Z442" s="43" t="s">
        <v>318</v>
      </c>
      <c r="AA442" s="34" t="s">
        <v>377</v>
      </c>
      <c r="AB442" s="34" t="s">
        <v>268</v>
      </c>
      <c r="AC442" s="34" t="s">
        <v>1799</v>
      </c>
      <c r="AD442" s="44" t="s">
        <v>320</v>
      </c>
      <c r="AE442" s="44" t="s">
        <v>6991</v>
      </c>
      <c r="AF442" s="43">
        <v>108</v>
      </c>
      <c r="AG442" s="34" t="s">
        <v>2224</v>
      </c>
      <c r="AH442" s="34" t="s">
        <v>2223</v>
      </c>
      <c r="AI442" s="43" t="s">
        <v>2225</v>
      </c>
      <c r="AJ442" s="44" t="s">
        <v>2226</v>
      </c>
      <c r="AK442" s="261">
        <v>4560480</v>
      </c>
      <c r="AL442" s="44" t="s">
        <v>537</v>
      </c>
      <c r="AM442" s="44" t="s">
        <v>2230</v>
      </c>
      <c r="AN442" s="262">
        <v>255131460</v>
      </c>
      <c r="AO442" s="34"/>
      <c r="AP442" s="34"/>
      <c r="AQ442" s="34"/>
      <c r="AR442" s="34"/>
      <c r="AS442" s="34"/>
      <c r="AT442" s="44" t="s">
        <v>326</v>
      </c>
      <c r="AU442" s="44"/>
      <c r="AV442" s="477" t="str">
        <f t="array" ref="AV442">_xlfn.IFS(
LEFT(Tabelas!$AI442,1)="N","DN",
LEFT(Tabelas!$AI442,1)="C","DC",
LEFT(Tabelas!$AI442,1)="L","DL",
LEFT(Tabelas!$AI442,1)="A","DA",
LEFT(Tabelas!$AI442,1)="G","DG")</f>
        <v>DN</v>
      </c>
      <c r="AW442" s="34"/>
      <c r="AX442" s="34"/>
      <c r="AY442" s="34"/>
      <c r="AZ442" s="34"/>
      <c r="BA442" s="34"/>
      <c r="BB442" s="34"/>
      <c r="BC442" s="34"/>
      <c r="BD442" s="44">
        <v>10608</v>
      </c>
      <c r="BE442" s="34" t="s">
        <v>1799</v>
      </c>
      <c r="BF442" s="43" t="s">
        <v>318</v>
      </c>
      <c r="BG442" s="34" t="s">
        <v>377</v>
      </c>
      <c r="BH442" s="34" t="s">
        <v>268</v>
      </c>
      <c r="BI442" s="34" t="s">
        <v>1799</v>
      </c>
      <c r="BJ442" s="44" t="s">
        <v>320</v>
      </c>
      <c r="BK442" s="44" t="s">
        <v>6991</v>
      </c>
      <c r="BL442" s="34"/>
      <c r="BM442" s="34"/>
      <c r="BN442" s="34"/>
      <c r="BO442" s="20"/>
      <c r="BP442" s="20"/>
      <c r="BQ442" s="20"/>
      <c r="BR442" s="20"/>
      <c r="BS442" s="27"/>
      <c r="BT442" s="20"/>
      <c r="BU442" s="20"/>
      <c r="BV442" s="20"/>
      <c r="BW442" s="20"/>
      <c r="BX442" s="20"/>
      <c r="BY442" s="20"/>
      <c r="BZ442" s="20"/>
      <c r="CA442" s="20"/>
      <c r="CB442" s="20"/>
      <c r="CC442" s="27"/>
      <c r="CD442" s="20"/>
      <c r="CE442" s="20"/>
      <c r="CF442" s="28"/>
      <c r="CG442" s="28"/>
      <c r="CH442" s="28"/>
      <c r="CI442" s="28"/>
      <c r="CJ442" s="28"/>
      <c r="CK442" s="28"/>
      <c r="CL442" s="28"/>
      <c r="CM442" s="28"/>
      <c r="CN442" s="28"/>
      <c r="CO442" s="28"/>
      <c r="CP442" s="28"/>
      <c r="CQ442" s="28"/>
      <c r="CR442" s="28"/>
      <c r="CS442" s="28"/>
      <c r="CT442" s="28"/>
      <c r="CU442" s="28"/>
      <c r="CV442" s="28"/>
      <c r="CW442" s="28"/>
      <c r="CX442" s="20"/>
      <c r="CY442" s="519" t="s">
        <v>7500</v>
      </c>
      <c r="CZ442" s="520" t="s">
        <v>7501</v>
      </c>
      <c r="DA442" s="595" t="str">
        <f t="shared" si="21"/>
        <v>41000 - CONSTRUÇÃO DE EDIFÍCIOS RESIDENCIAIS E NÃO RESIDENCIAIS</v>
      </c>
      <c r="EN442" s="572">
        <v>15067</v>
      </c>
      <c r="EO442" s="561" t="s">
        <v>7502</v>
      </c>
      <c r="EP442" s="561" t="s">
        <v>320</v>
      </c>
      <c r="EQ442" s="576">
        <v>102</v>
      </c>
      <c r="ER442" s="561" t="s">
        <v>628</v>
      </c>
      <c r="ES442" s="568" t="s">
        <v>7503</v>
      </c>
    </row>
    <row r="443" spans="11:149">
      <c r="K443" s="236" t="s">
        <v>7504</v>
      </c>
      <c r="P443" s="488">
        <f t="shared" si="22"/>
        <v>47182</v>
      </c>
      <c r="Q443" s="481">
        <f t="shared" si="23"/>
        <v>10</v>
      </c>
      <c r="R443" s="489">
        <v>44221</v>
      </c>
      <c r="S443" s="501"/>
      <c r="T443" s="497"/>
      <c r="U443" s="498"/>
      <c r="V443" s="43">
        <v>108</v>
      </c>
      <c r="W443" s="34" t="s">
        <v>2224</v>
      </c>
      <c r="X443" s="44">
        <v>10610</v>
      </c>
      <c r="Y443" s="34" t="s">
        <v>2045</v>
      </c>
      <c r="Z443" s="43" t="s">
        <v>318</v>
      </c>
      <c r="AA443" s="34" t="s">
        <v>377</v>
      </c>
      <c r="AB443" s="34" t="s">
        <v>268</v>
      </c>
      <c r="AC443" s="34" t="s">
        <v>7479</v>
      </c>
      <c r="AD443" s="44" t="s">
        <v>320</v>
      </c>
      <c r="AE443" s="44" t="s">
        <v>6991</v>
      </c>
      <c r="AF443" s="43">
        <v>108</v>
      </c>
      <c r="AG443" s="34" t="s">
        <v>2224</v>
      </c>
      <c r="AH443" s="34" t="s">
        <v>2223</v>
      </c>
      <c r="AI443" s="43" t="s">
        <v>2225</v>
      </c>
      <c r="AJ443" s="44" t="s">
        <v>2226</v>
      </c>
      <c r="AK443" s="261">
        <v>4560480</v>
      </c>
      <c r="AL443" s="44" t="s">
        <v>537</v>
      </c>
      <c r="AM443" s="44" t="s">
        <v>2230</v>
      </c>
      <c r="AN443" s="262">
        <v>255131460</v>
      </c>
      <c r="AO443" s="34"/>
      <c r="AP443" s="34"/>
      <c r="AQ443" s="34"/>
      <c r="AR443" s="34"/>
      <c r="AS443" s="34"/>
      <c r="AT443" s="44" t="s">
        <v>326</v>
      </c>
      <c r="AU443" s="44"/>
      <c r="AV443" s="477" t="str">
        <f t="array" ref="AV443">_xlfn.IFS(
LEFT(Tabelas!$AI443,1)="N","DN",
LEFT(Tabelas!$AI443,1)="C","DC",
LEFT(Tabelas!$AI443,1)="L","DL",
LEFT(Tabelas!$AI443,1)="A","DA",
LEFT(Tabelas!$AI443,1)="G","DG")</f>
        <v>DN</v>
      </c>
      <c r="AW443" s="34"/>
      <c r="AX443" s="34"/>
      <c r="AY443" s="34"/>
      <c r="AZ443" s="34"/>
      <c r="BA443" s="34"/>
      <c r="BB443" s="34"/>
      <c r="BC443" s="34"/>
      <c r="BD443" s="44">
        <v>10610</v>
      </c>
      <c r="BE443" s="34" t="s">
        <v>2045</v>
      </c>
      <c r="BF443" s="43" t="s">
        <v>318</v>
      </c>
      <c r="BG443" s="34" t="s">
        <v>377</v>
      </c>
      <c r="BH443" s="34" t="s">
        <v>268</v>
      </c>
      <c r="BI443" s="34" t="s">
        <v>7479</v>
      </c>
      <c r="BJ443" s="44" t="s">
        <v>320</v>
      </c>
      <c r="BK443" s="44" t="s">
        <v>6991</v>
      </c>
      <c r="BL443" s="34"/>
      <c r="BM443" s="34"/>
      <c r="BN443" s="34"/>
      <c r="BO443" s="20"/>
      <c r="BP443" s="20"/>
      <c r="BQ443" s="20"/>
      <c r="BR443" s="20"/>
      <c r="BS443" s="27"/>
      <c r="BT443" s="20"/>
      <c r="BU443" s="20"/>
      <c r="BV443" s="20"/>
      <c r="BW443" s="20"/>
      <c r="BX443" s="20"/>
      <c r="BY443" s="20"/>
      <c r="BZ443" s="20"/>
      <c r="CA443" s="20"/>
      <c r="CB443" s="20"/>
      <c r="CC443" s="27"/>
      <c r="CD443" s="20"/>
      <c r="CE443" s="20"/>
      <c r="CF443" s="28"/>
      <c r="CG443" s="28"/>
      <c r="CH443" s="28"/>
      <c r="CI443" s="28"/>
      <c r="CJ443" s="28"/>
      <c r="CK443" s="28"/>
      <c r="CL443" s="28"/>
      <c r="CM443" s="28"/>
      <c r="CN443" s="28"/>
      <c r="CO443" s="28"/>
      <c r="CP443" s="28"/>
      <c r="CQ443" s="28"/>
      <c r="CR443" s="28"/>
      <c r="CS443" s="28"/>
      <c r="CT443" s="28"/>
      <c r="CU443" s="28"/>
      <c r="CV443" s="28"/>
      <c r="CW443" s="28"/>
      <c r="CX443" s="20"/>
      <c r="CY443" s="519" t="s">
        <v>7505</v>
      </c>
      <c r="CZ443" s="520" t="s">
        <v>7506</v>
      </c>
      <c r="DA443" s="595" t="str">
        <f t="shared" si="21"/>
        <v>42110 - CONSTRUÇÃO DE ESTRADAS E AUTOESTRADAS.</v>
      </c>
      <c r="EN443" s="571">
        <v>15105</v>
      </c>
      <c r="EO443" s="560" t="s">
        <v>7507</v>
      </c>
      <c r="EP443" s="560" t="s">
        <v>350</v>
      </c>
      <c r="EQ443" s="580">
        <v>221</v>
      </c>
      <c r="ER443" s="560" t="s">
        <v>4458</v>
      </c>
      <c r="ES443" s="567" t="s">
        <v>7508</v>
      </c>
    </row>
    <row r="444" spans="11:149">
      <c r="K444" s="236" t="s">
        <v>7509</v>
      </c>
      <c r="P444" s="488">
        <f t="shared" si="22"/>
        <v>47189</v>
      </c>
      <c r="Q444" s="481">
        <f t="shared" si="23"/>
        <v>11</v>
      </c>
      <c r="R444" s="489">
        <v>44222</v>
      </c>
      <c r="S444" s="501"/>
      <c r="T444" s="497"/>
      <c r="U444" s="498"/>
      <c r="V444" s="43">
        <v>108</v>
      </c>
      <c r="W444" s="34" t="s">
        <v>2224</v>
      </c>
      <c r="X444" s="44">
        <v>10611</v>
      </c>
      <c r="Y444" s="34" t="s">
        <v>2252</v>
      </c>
      <c r="Z444" s="43" t="s">
        <v>318</v>
      </c>
      <c r="AA444" s="34" t="s">
        <v>377</v>
      </c>
      <c r="AB444" s="34" t="s">
        <v>268</v>
      </c>
      <c r="AC444" s="34" t="s">
        <v>7510</v>
      </c>
      <c r="AD444" s="44" t="s">
        <v>320</v>
      </c>
      <c r="AE444" s="44" t="s">
        <v>6991</v>
      </c>
      <c r="AF444" s="43">
        <v>108</v>
      </c>
      <c r="AG444" s="34" t="s">
        <v>2224</v>
      </c>
      <c r="AH444" s="34" t="s">
        <v>2223</v>
      </c>
      <c r="AI444" s="43" t="s">
        <v>2225</v>
      </c>
      <c r="AJ444" s="44" t="s">
        <v>2226</v>
      </c>
      <c r="AK444" s="261">
        <v>4560480</v>
      </c>
      <c r="AL444" s="44" t="s">
        <v>537</v>
      </c>
      <c r="AM444" s="44" t="s">
        <v>2230</v>
      </c>
      <c r="AN444" s="262">
        <v>255131460</v>
      </c>
      <c r="AO444" s="34"/>
      <c r="AP444" s="34"/>
      <c r="AQ444" s="34"/>
      <c r="AR444" s="34"/>
      <c r="AS444" s="34"/>
      <c r="AT444" s="44" t="s">
        <v>326</v>
      </c>
      <c r="AU444" s="44"/>
      <c r="AV444" s="477" t="str">
        <f t="array" ref="AV444">_xlfn.IFS(
LEFT(Tabelas!$AI444,1)="N","DN",
LEFT(Tabelas!$AI444,1)="C","DC",
LEFT(Tabelas!$AI444,1)="L","DL",
LEFT(Tabelas!$AI444,1)="A","DA",
LEFT(Tabelas!$AI444,1)="G","DG")</f>
        <v>DN</v>
      </c>
      <c r="AW444" s="34"/>
      <c r="AX444" s="34"/>
      <c r="AY444" s="34"/>
      <c r="AZ444" s="34"/>
      <c r="BA444" s="34"/>
      <c r="BB444" s="34"/>
      <c r="BC444" s="34"/>
      <c r="BD444" s="44">
        <v>10611</v>
      </c>
      <c r="BE444" s="34" t="s">
        <v>2252</v>
      </c>
      <c r="BF444" s="43" t="s">
        <v>318</v>
      </c>
      <c r="BG444" s="34" t="s">
        <v>377</v>
      </c>
      <c r="BH444" s="34" t="s">
        <v>268</v>
      </c>
      <c r="BI444" s="34" t="s">
        <v>7510</v>
      </c>
      <c r="BJ444" s="44" t="s">
        <v>320</v>
      </c>
      <c r="BK444" s="44" t="s">
        <v>6991</v>
      </c>
      <c r="BL444" s="34"/>
      <c r="BM444" s="34"/>
      <c r="BN444" s="34"/>
      <c r="BO444" s="20"/>
      <c r="BP444" s="20"/>
      <c r="BQ444" s="20"/>
      <c r="BR444" s="20"/>
      <c r="BS444" s="27"/>
      <c r="BT444" s="20"/>
      <c r="BU444" s="20"/>
      <c r="BV444" s="20"/>
      <c r="BW444" s="20"/>
      <c r="BX444" s="20"/>
      <c r="BY444" s="20"/>
      <c r="BZ444" s="20"/>
      <c r="CA444" s="20"/>
      <c r="CB444" s="20"/>
      <c r="CC444" s="27"/>
      <c r="CD444" s="20"/>
      <c r="CE444" s="20"/>
      <c r="CF444" s="28"/>
      <c r="CG444" s="28"/>
      <c r="CH444" s="28"/>
      <c r="CI444" s="28"/>
      <c r="CJ444" s="28"/>
      <c r="CK444" s="28"/>
      <c r="CL444" s="28"/>
      <c r="CM444" s="28"/>
      <c r="CN444" s="28"/>
      <c r="CO444" s="28"/>
      <c r="CP444" s="28"/>
      <c r="CQ444" s="28"/>
      <c r="CR444" s="28"/>
      <c r="CS444" s="28"/>
      <c r="CT444" s="28"/>
      <c r="CU444" s="28"/>
      <c r="CV444" s="28"/>
      <c r="CW444" s="28"/>
      <c r="CX444" s="20"/>
      <c r="CY444" s="519" t="s">
        <v>7511</v>
      </c>
      <c r="CZ444" s="520" t="s">
        <v>7512</v>
      </c>
      <c r="DA444" s="595" t="str">
        <f t="shared" si="21"/>
        <v>42120 - CONSTRUÇÃO DE VIAS-FÉRREAS DE SUPERFÍCIE E SUBTERRÂNEAS</v>
      </c>
      <c r="EN444" s="572">
        <v>15164</v>
      </c>
      <c r="EO444" s="561" t="s">
        <v>7513</v>
      </c>
      <c r="EP444" s="561" t="s">
        <v>289</v>
      </c>
      <c r="EQ444" s="576">
        <v>338</v>
      </c>
      <c r="ER444" s="561" t="s">
        <v>2428</v>
      </c>
      <c r="ES444" s="568" t="s">
        <v>7514</v>
      </c>
    </row>
    <row r="445" spans="11:149">
      <c r="K445" s="236" t="s">
        <v>7515</v>
      </c>
      <c r="P445" s="488">
        <f t="shared" si="22"/>
        <v>47196</v>
      </c>
      <c r="Q445" s="481">
        <f t="shared" si="23"/>
        <v>12</v>
      </c>
      <c r="R445" s="489">
        <v>44223</v>
      </c>
      <c r="S445" s="501"/>
      <c r="T445" s="497"/>
      <c r="U445" s="498"/>
      <c r="V445" s="43">
        <v>108</v>
      </c>
      <c r="W445" s="34" t="s">
        <v>2224</v>
      </c>
      <c r="X445" s="44">
        <v>180403</v>
      </c>
      <c r="Y445" s="34" t="s">
        <v>595</v>
      </c>
      <c r="Z445" s="43" t="s">
        <v>1223</v>
      </c>
      <c r="AA445" s="34" t="s">
        <v>595</v>
      </c>
      <c r="AB445" s="34" t="s">
        <v>285</v>
      </c>
      <c r="AC445" s="34" t="s">
        <v>595</v>
      </c>
      <c r="AD445" s="44" t="s">
        <v>320</v>
      </c>
      <c r="AE445" s="44" t="s">
        <v>6991</v>
      </c>
      <c r="AF445" s="43">
        <v>108</v>
      </c>
      <c r="AG445" s="34" t="s">
        <v>2224</v>
      </c>
      <c r="AH445" s="34" t="s">
        <v>2223</v>
      </c>
      <c r="AI445" s="43" t="s">
        <v>2225</v>
      </c>
      <c r="AJ445" s="44" t="s">
        <v>2226</v>
      </c>
      <c r="AK445" s="261">
        <v>4560480</v>
      </c>
      <c r="AL445" s="44" t="s">
        <v>537</v>
      </c>
      <c r="AM445" s="44" t="s">
        <v>2230</v>
      </c>
      <c r="AN445" s="262">
        <v>255131460</v>
      </c>
      <c r="AO445" s="34"/>
      <c r="AP445" s="34"/>
      <c r="AQ445" s="34"/>
      <c r="AR445" s="34"/>
      <c r="AS445" s="34"/>
      <c r="AT445" s="44" t="s">
        <v>326</v>
      </c>
      <c r="AU445" s="44"/>
      <c r="AV445" s="477" t="str">
        <f t="array" ref="AV445">_xlfn.IFS(
LEFT(Tabelas!$AI445,1)="N","DN",
LEFT(Tabelas!$AI445,1)="C","DC",
LEFT(Tabelas!$AI445,1)="L","DL",
LEFT(Tabelas!$AI445,1)="A","DA",
LEFT(Tabelas!$AI445,1)="G","DG")</f>
        <v>DN</v>
      </c>
      <c r="AW445" s="34"/>
      <c r="AX445" s="34"/>
      <c r="AY445" s="34"/>
      <c r="AZ445" s="34"/>
      <c r="BA445" s="34"/>
      <c r="BB445" s="34"/>
      <c r="BC445" s="34"/>
      <c r="BD445" s="44">
        <v>180403</v>
      </c>
      <c r="BE445" s="34" t="s">
        <v>595</v>
      </c>
      <c r="BF445" s="43" t="s">
        <v>1223</v>
      </c>
      <c r="BG445" s="34" t="s">
        <v>595</v>
      </c>
      <c r="BH445" s="34" t="s">
        <v>285</v>
      </c>
      <c r="BI445" s="34" t="s">
        <v>595</v>
      </c>
      <c r="BJ445" s="44" t="s">
        <v>320</v>
      </c>
      <c r="BK445" s="44" t="s">
        <v>6991</v>
      </c>
      <c r="BL445" s="34"/>
      <c r="BM445" s="34"/>
      <c r="BN445" s="34"/>
      <c r="BO445" s="20"/>
      <c r="BP445" s="20"/>
      <c r="BQ445" s="20"/>
      <c r="BR445" s="20"/>
      <c r="BS445" s="27"/>
      <c r="BT445" s="20"/>
      <c r="BU445" s="20"/>
      <c r="BV445" s="20"/>
      <c r="BW445" s="20"/>
      <c r="BX445" s="20"/>
      <c r="BY445" s="20"/>
      <c r="BZ445" s="20"/>
      <c r="CA445" s="20"/>
      <c r="CB445" s="20"/>
      <c r="CC445" s="27"/>
      <c r="CD445" s="20"/>
      <c r="CE445" s="20"/>
      <c r="CF445" s="28"/>
      <c r="CG445" s="28"/>
      <c r="CH445" s="28"/>
      <c r="CI445" s="28"/>
      <c r="CJ445" s="28"/>
      <c r="CK445" s="28"/>
      <c r="CL445" s="28"/>
      <c r="CM445" s="28"/>
      <c r="CN445" s="28"/>
      <c r="CO445" s="28"/>
      <c r="CP445" s="28"/>
      <c r="CQ445" s="28"/>
      <c r="CR445" s="28"/>
      <c r="CS445" s="28"/>
      <c r="CT445" s="28"/>
      <c r="CU445" s="28"/>
      <c r="CV445" s="28"/>
      <c r="CW445" s="28"/>
      <c r="CX445" s="20"/>
      <c r="CY445" s="519" t="s">
        <v>7516</v>
      </c>
      <c r="CZ445" s="520" t="s">
        <v>7517</v>
      </c>
      <c r="DA445" s="595" t="str">
        <f t="shared" si="21"/>
        <v>42130 - CONSTRUÇÃO DE PONTES E TÚNEIS</v>
      </c>
      <c r="EN445" s="571">
        <v>15385</v>
      </c>
      <c r="EO445" s="560" t="s">
        <v>7518</v>
      </c>
      <c r="EP445" s="560" t="s">
        <v>1519</v>
      </c>
      <c r="EQ445" s="580">
        <v>800</v>
      </c>
      <c r="ER445" s="560" t="s">
        <v>1520</v>
      </c>
      <c r="ES445" s="567" t="s">
        <v>7519</v>
      </c>
    </row>
    <row r="446" spans="11:149">
      <c r="K446" s="236" t="s">
        <v>7520</v>
      </c>
      <c r="P446" s="488">
        <f t="shared" si="22"/>
        <v>47203</v>
      </c>
      <c r="Q446" s="481">
        <f t="shared" si="23"/>
        <v>13</v>
      </c>
      <c r="R446" s="489">
        <v>44224</v>
      </c>
      <c r="S446" s="501"/>
      <c r="T446" s="497"/>
      <c r="U446" s="498"/>
      <c r="V446" s="43">
        <v>108</v>
      </c>
      <c r="W446" s="34" t="s">
        <v>2224</v>
      </c>
      <c r="X446" s="44">
        <v>180400</v>
      </c>
      <c r="Y446" s="34" t="s">
        <v>904</v>
      </c>
      <c r="Z446" s="43" t="s">
        <v>1223</v>
      </c>
      <c r="AA446" s="34" t="s">
        <v>595</v>
      </c>
      <c r="AB446" s="34" t="s">
        <v>285</v>
      </c>
      <c r="AC446" s="34" t="s">
        <v>595</v>
      </c>
      <c r="AD446" s="44" t="s">
        <v>320</v>
      </c>
      <c r="AE446" s="44" t="s">
        <v>6991</v>
      </c>
      <c r="AF446" s="43">
        <v>108</v>
      </c>
      <c r="AG446" s="34" t="s">
        <v>2224</v>
      </c>
      <c r="AH446" s="34" t="s">
        <v>2223</v>
      </c>
      <c r="AI446" s="43" t="s">
        <v>2225</v>
      </c>
      <c r="AJ446" s="44" t="s">
        <v>2226</v>
      </c>
      <c r="AK446" s="261">
        <v>4560480</v>
      </c>
      <c r="AL446" s="44" t="s">
        <v>537</v>
      </c>
      <c r="AM446" s="44" t="s">
        <v>2230</v>
      </c>
      <c r="AN446" s="262">
        <v>255131460</v>
      </c>
      <c r="AO446" s="34"/>
      <c r="AP446" s="34"/>
      <c r="AQ446" s="34"/>
      <c r="AR446" s="34"/>
      <c r="AS446" s="34"/>
      <c r="AT446" s="44" t="s">
        <v>326</v>
      </c>
      <c r="AU446" s="44"/>
      <c r="AV446" s="477" t="str">
        <f t="array" ref="AV446">_xlfn.IFS(
LEFT(Tabelas!$AI446,1)="N","DN",
LEFT(Tabelas!$AI446,1)="C","DC",
LEFT(Tabelas!$AI446,1)="L","DL",
LEFT(Tabelas!$AI446,1)="A","DA",
LEFT(Tabelas!$AI446,1)="G","DG")</f>
        <v>DN</v>
      </c>
      <c r="AW446" s="34"/>
      <c r="AX446" s="34"/>
      <c r="AY446" s="34"/>
      <c r="AZ446" s="34"/>
      <c r="BA446" s="34"/>
      <c r="BB446" s="34"/>
      <c r="BC446" s="34"/>
      <c r="BD446" s="44">
        <v>180400</v>
      </c>
      <c r="BE446" s="34" t="s">
        <v>904</v>
      </c>
      <c r="BF446" s="43" t="s">
        <v>1223</v>
      </c>
      <c r="BG446" s="34" t="s">
        <v>595</v>
      </c>
      <c r="BH446" s="34" t="s">
        <v>285</v>
      </c>
      <c r="BI446" s="34" t="s">
        <v>595</v>
      </c>
      <c r="BJ446" s="44" t="s">
        <v>320</v>
      </c>
      <c r="BK446" s="44" t="s">
        <v>6991</v>
      </c>
      <c r="BL446" s="34"/>
      <c r="BM446" s="34"/>
      <c r="BN446" s="34"/>
      <c r="BO446" s="20"/>
      <c r="BP446" s="20"/>
      <c r="BQ446" s="20"/>
      <c r="BR446" s="20"/>
      <c r="BS446" s="27"/>
      <c r="BT446" s="20"/>
      <c r="BU446" s="20"/>
      <c r="BV446" s="20"/>
      <c r="BW446" s="20"/>
      <c r="BX446" s="20"/>
      <c r="BY446" s="20"/>
      <c r="BZ446" s="20"/>
      <c r="CA446" s="20"/>
      <c r="CB446" s="20"/>
      <c r="CC446" s="27"/>
      <c r="CD446" s="20"/>
      <c r="CE446" s="20"/>
      <c r="CF446" s="28"/>
      <c r="CG446" s="28"/>
      <c r="CH446" s="28"/>
      <c r="CI446" s="28"/>
      <c r="CJ446" s="28"/>
      <c r="CK446" s="28"/>
      <c r="CL446" s="28"/>
      <c r="CM446" s="28"/>
      <c r="CN446" s="28"/>
      <c r="CO446" s="28"/>
      <c r="CP446" s="28"/>
      <c r="CQ446" s="28"/>
      <c r="CR446" s="28"/>
      <c r="CS446" s="28"/>
      <c r="CT446" s="28"/>
      <c r="CU446" s="28"/>
      <c r="CV446" s="28"/>
      <c r="CW446" s="28"/>
      <c r="CX446" s="20"/>
      <c r="CY446" s="519" t="s">
        <v>7521</v>
      </c>
      <c r="CZ446" s="520" t="s">
        <v>7522</v>
      </c>
      <c r="DA446" s="595" t="str">
        <f t="shared" si="21"/>
        <v>42210 - CONSTRUÇÃO DE REDES DE TRANSPORTE DE ÁGUAS, DE ESGOTOS E DE OUTROS FLUIDOS</v>
      </c>
      <c r="EN446" s="572">
        <v>15482</v>
      </c>
      <c r="EO446" s="561" t="s">
        <v>7523</v>
      </c>
      <c r="EP446" s="561" t="s">
        <v>289</v>
      </c>
      <c r="EQ446" s="576">
        <v>336</v>
      </c>
      <c r="ER446" s="561" t="s">
        <v>4952</v>
      </c>
      <c r="ES446" s="568" t="s">
        <v>7524</v>
      </c>
    </row>
    <row r="447" spans="11:149">
      <c r="K447" s="236" t="s">
        <v>7525</v>
      </c>
      <c r="P447" s="488">
        <f t="shared" si="22"/>
        <v>47210</v>
      </c>
      <c r="Q447" s="481">
        <f t="shared" si="23"/>
        <v>14</v>
      </c>
      <c r="R447" s="489">
        <v>44225</v>
      </c>
      <c r="S447" s="501"/>
      <c r="T447" s="497"/>
      <c r="U447" s="498"/>
      <c r="V447" s="43">
        <v>108</v>
      </c>
      <c r="W447" s="34" t="s">
        <v>2224</v>
      </c>
      <c r="X447" s="44">
        <v>180404</v>
      </c>
      <c r="Y447" s="34" t="s">
        <v>1467</v>
      </c>
      <c r="Z447" s="43" t="s">
        <v>1223</v>
      </c>
      <c r="AA447" s="34" t="s">
        <v>595</v>
      </c>
      <c r="AB447" s="34" t="s">
        <v>285</v>
      </c>
      <c r="AC447" s="34" t="s">
        <v>1467</v>
      </c>
      <c r="AD447" s="44" t="s">
        <v>320</v>
      </c>
      <c r="AE447" s="44" t="s">
        <v>6991</v>
      </c>
      <c r="AF447" s="43">
        <v>108</v>
      </c>
      <c r="AG447" s="34" t="s">
        <v>2224</v>
      </c>
      <c r="AH447" s="34" t="s">
        <v>2223</v>
      </c>
      <c r="AI447" s="43" t="s">
        <v>2225</v>
      </c>
      <c r="AJ447" s="44" t="s">
        <v>2226</v>
      </c>
      <c r="AK447" s="261">
        <v>4560480</v>
      </c>
      <c r="AL447" s="44" t="s">
        <v>537</v>
      </c>
      <c r="AM447" s="44" t="s">
        <v>2230</v>
      </c>
      <c r="AN447" s="262">
        <v>255131460</v>
      </c>
      <c r="AO447" s="34"/>
      <c r="AP447" s="34"/>
      <c r="AQ447" s="34"/>
      <c r="AR447" s="34"/>
      <c r="AS447" s="34"/>
      <c r="AT447" s="44" t="s">
        <v>326</v>
      </c>
      <c r="AU447" s="44"/>
      <c r="AV447" s="477" t="str">
        <f t="array" ref="AV447">_xlfn.IFS(
LEFT(Tabelas!$AI447,1)="N","DN",
LEFT(Tabelas!$AI447,1)="C","DC",
LEFT(Tabelas!$AI447,1)="L","DL",
LEFT(Tabelas!$AI447,1)="A","DA",
LEFT(Tabelas!$AI447,1)="G","DG")</f>
        <v>DN</v>
      </c>
      <c r="AW447" s="34"/>
      <c r="AX447" s="34"/>
      <c r="AY447" s="34"/>
      <c r="AZ447" s="34"/>
      <c r="BA447" s="34"/>
      <c r="BB447" s="34"/>
      <c r="BC447" s="34"/>
      <c r="BD447" s="44">
        <v>180404</v>
      </c>
      <c r="BE447" s="34" t="s">
        <v>1467</v>
      </c>
      <c r="BF447" s="43" t="s">
        <v>1223</v>
      </c>
      <c r="BG447" s="34" t="s">
        <v>595</v>
      </c>
      <c r="BH447" s="34" t="s">
        <v>285</v>
      </c>
      <c r="BI447" s="34" t="s">
        <v>1467</v>
      </c>
      <c r="BJ447" s="44" t="s">
        <v>320</v>
      </c>
      <c r="BK447" s="44" t="s">
        <v>6991</v>
      </c>
      <c r="BL447" s="34"/>
      <c r="BM447" s="34"/>
      <c r="BN447" s="34"/>
      <c r="BO447" s="20"/>
      <c r="BP447" s="20"/>
      <c r="BQ447" s="20"/>
      <c r="BR447" s="20"/>
      <c r="BS447" s="27"/>
      <c r="BT447" s="20"/>
      <c r="BU447" s="20"/>
      <c r="BV447" s="20"/>
      <c r="BW447" s="20"/>
      <c r="BX447" s="20"/>
      <c r="BY447" s="20"/>
      <c r="BZ447" s="20"/>
      <c r="CA447" s="20"/>
      <c r="CB447" s="20"/>
      <c r="CC447" s="27"/>
      <c r="CD447" s="20"/>
      <c r="CE447" s="20"/>
      <c r="CF447" s="28"/>
      <c r="CG447" s="28"/>
      <c r="CH447" s="28"/>
      <c r="CI447" s="28"/>
      <c r="CJ447" s="28"/>
      <c r="CK447" s="28"/>
      <c r="CL447" s="28"/>
      <c r="CM447" s="28"/>
      <c r="CN447" s="28"/>
      <c r="CO447" s="28"/>
      <c r="CP447" s="28"/>
      <c r="CQ447" s="28"/>
      <c r="CR447" s="28"/>
      <c r="CS447" s="28"/>
      <c r="CT447" s="28"/>
      <c r="CU447" s="28"/>
      <c r="CV447" s="28"/>
      <c r="CW447" s="28"/>
      <c r="CX447" s="20"/>
      <c r="CY447" s="519" t="s">
        <v>7526</v>
      </c>
      <c r="CZ447" s="520" t="s">
        <v>7527</v>
      </c>
      <c r="DA447" s="595" t="str">
        <f t="shared" si="21"/>
        <v>42220 - CONSTRUÇÃO DE REDES DE TRANSPORTE E DISTRIBUIÇÃO DE ELETRICIDADE E REDES DE TELECOMUNICAÇÕES</v>
      </c>
      <c r="EN447" s="571">
        <v>15520</v>
      </c>
      <c r="EO447" s="560" t="s">
        <v>7528</v>
      </c>
      <c r="EP447" s="560" t="s">
        <v>289</v>
      </c>
      <c r="EQ447" s="580">
        <v>383</v>
      </c>
      <c r="ER447" s="560" t="s">
        <v>2597</v>
      </c>
      <c r="ES447" s="567" t="s">
        <v>7529</v>
      </c>
    </row>
    <row r="448" spans="11:149">
      <c r="K448" s="236" t="s">
        <v>7530</v>
      </c>
      <c r="P448" s="488">
        <f t="shared" si="22"/>
        <v>47217</v>
      </c>
      <c r="Q448" s="481">
        <f t="shared" si="23"/>
        <v>15</v>
      </c>
      <c r="R448" s="489">
        <v>44226</v>
      </c>
      <c r="S448" s="501"/>
      <c r="T448" s="497"/>
      <c r="U448" s="498"/>
      <c r="V448" s="43">
        <v>108</v>
      </c>
      <c r="W448" s="34" t="s">
        <v>2224</v>
      </c>
      <c r="X448" s="44">
        <v>180405</v>
      </c>
      <c r="Y448" s="34" t="s">
        <v>1743</v>
      </c>
      <c r="Z448" s="43" t="s">
        <v>1223</v>
      </c>
      <c r="AA448" s="34" t="s">
        <v>595</v>
      </c>
      <c r="AB448" s="34" t="s">
        <v>285</v>
      </c>
      <c r="AC448" s="34" t="s">
        <v>1743</v>
      </c>
      <c r="AD448" s="44" t="s">
        <v>320</v>
      </c>
      <c r="AE448" s="44" t="s">
        <v>6991</v>
      </c>
      <c r="AF448" s="43">
        <v>108</v>
      </c>
      <c r="AG448" s="34" t="s">
        <v>2224</v>
      </c>
      <c r="AH448" s="34" t="s">
        <v>2223</v>
      </c>
      <c r="AI448" s="43" t="s">
        <v>2225</v>
      </c>
      <c r="AJ448" s="44" t="s">
        <v>2226</v>
      </c>
      <c r="AK448" s="261">
        <v>4560480</v>
      </c>
      <c r="AL448" s="44" t="s">
        <v>537</v>
      </c>
      <c r="AM448" s="44" t="s">
        <v>2230</v>
      </c>
      <c r="AN448" s="262">
        <v>255131460</v>
      </c>
      <c r="AO448" s="34"/>
      <c r="AP448" s="34"/>
      <c r="AQ448" s="34"/>
      <c r="AR448" s="34"/>
      <c r="AS448" s="34"/>
      <c r="AT448" s="44" t="s">
        <v>326</v>
      </c>
      <c r="AU448" s="44"/>
      <c r="AV448" s="477" t="str">
        <f t="array" ref="AV448">_xlfn.IFS(
LEFT(Tabelas!$AI448,1)="N","DN",
LEFT(Tabelas!$AI448,1)="C","DC",
LEFT(Tabelas!$AI448,1)="L","DL",
LEFT(Tabelas!$AI448,1)="A","DA",
LEFT(Tabelas!$AI448,1)="G","DG")</f>
        <v>DN</v>
      </c>
      <c r="AW448" s="34"/>
      <c r="AX448" s="34"/>
      <c r="AY448" s="34"/>
      <c r="AZ448" s="34"/>
      <c r="BA448" s="34"/>
      <c r="BB448" s="34"/>
      <c r="BC448" s="34"/>
      <c r="BD448" s="44">
        <v>180405</v>
      </c>
      <c r="BE448" s="34" t="s">
        <v>1743</v>
      </c>
      <c r="BF448" s="43" t="s">
        <v>1223</v>
      </c>
      <c r="BG448" s="34" t="s">
        <v>595</v>
      </c>
      <c r="BH448" s="34" t="s">
        <v>285</v>
      </c>
      <c r="BI448" s="34" t="s">
        <v>1743</v>
      </c>
      <c r="BJ448" s="44" t="s">
        <v>320</v>
      </c>
      <c r="BK448" s="44" t="s">
        <v>6991</v>
      </c>
      <c r="BL448" s="34"/>
      <c r="BM448" s="34"/>
      <c r="BN448" s="34"/>
      <c r="BO448" s="20"/>
      <c r="BP448" s="20"/>
      <c r="BQ448" s="20"/>
      <c r="BR448" s="20"/>
      <c r="BS448" s="27"/>
      <c r="BT448" s="20"/>
      <c r="BU448" s="20"/>
      <c r="BV448" s="20"/>
      <c r="BW448" s="20"/>
      <c r="BX448" s="20"/>
      <c r="BY448" s="20"/>
      <c r="BZ448" s="20"/>
      <c r="CA448" s="20"/>
      <c r="CB448" s="20"/>
      <c r="CC448" s="27"/>
      <c r="CD448" s="20"/>
      <c r="CE448" s="20"/>
      <c r="CF448" s="28"/>
      <c r="CG448" s="28"/>
      <c r="CH448" s="28"/>
      <c r="CI448" s="28"/>
      <c r="CJ448" s="28"/>
      <c r="CK448" s="28"/>
      <c r="CL448" s="28"/>
      <c r="CM448" s="28"/>
      <c r="CN448" s="28"/>
      <c r="CO448" s="28"/>
      <c r="CP448" s="28"/>
      <c r="CQ448" s="28"/>
      <c r="CR448" s="28"/>
      <c r="CS448" s="28"/>
      <c r="CT448" s="28"/>
      <c r="CU448" s="28"/>
      <c r="CV448" s="28"/>
      <c r="CW448" s="28"/>
      <c r="CX448" s="20"/>
      <c r="CY448" s="519" t="s">
        <v>7531</v>
      </c>
      <c r="CZ448" s="520" t="s">
        <v>7532</v>
      </c>
      <c r="DA448" s="595" t="str">
        <f t="shared" si="21"/>
        <v>42910 - ENGENHARIA HIDRÁULICA</v>
      </c>
      <c r="EN448" s="572">
        <v>15539</v>
      </c>
      <c r="EO448" s="561" t="s">
        <v>7533</v>
      </c>
      <c r="EP448" s="561" t="s">
        <v>289</v>
      </c>
      <c r="EQ448" s="576">
        <v>379</v>
      </c>
      <c r="ER448" s="561" t="s">
        <v>2245</v>
      </c>
      <c r="ES448" s="568" t="s">
        <v>7534</v>
      </c>
    </row>
    <row r="449" spans="11:149">
      <c r="K449" s="236" t="s">
        <v>7535</v>
      </c>
      <c r="P449" s="488">
        <f t="shared" si="22"/>
        <v>47224</v>
      </c>
      <c r="Q449" s="481">
        <f t="shared" si="23"/>
        <v>16</v>
      </c>
      <c r="R449" s="489">
        <v>44227</v>
      </c>
      <c r="S449" s="501"/>
      <c r="T449" s="497"/>
      <c r="U449" s="498"/>
      <c r="V449" s="43">
        <v>108</v>
      </c>
      <c r="W449" s="34" t="s">
        <v>2224</v>
      </c>
      <c r="X449" s="44">
        <v>180406</v>
      </c>
      <c r="Y449" s="34" t="s">
        <v>1826</v>
      </c>
      <c r="Z449" s="43" t="s">
        <v>1223</v>
      </c>
      <c r="AA449" s="34" t="s">
        <v>595</v>
      </c>
      <c r="AB449" s="34" t="s">
        <v>285</v>
      </c>
      <c r="AC449" s="34" t="s">
        <v>1826</v>
      </c>
      <c r="AD449" s="44" t="s">
        <v>320</v>
      </c>
      <c r="AE449" s="44" t="s">
        <v>6991</v>
      </c>
      <c r="AF449" s="43">
        <v>108</v>
      </c>
      <c r="AG449" s="34" t="s">
        <v>2224</v>
      </c>
      <c r="AH449" s="34" t="s">
        <v>2223</v>
      </c>
      <c r="AI449" s="43" t="s">
        <v>2225</v>
      </c>
      <c r="AJ449" s="44" t="s">
        <v>2226</v>
      </c>
      <c r="AK449" s="261">
        <v>4560480</v>
      </c>
      <c r="AL449" s="44" t="s">
        <v>537</v>
      </c>
      <c r="AM449" s="44" t="s">
        <v>2230</v>
      </c>
      <c r="AN449" s="262">
        <v>255131460</v>
      </c>
      <c r="AO449" s="34"/>
      <c r="AP449" s="34"/>
      <c r="AQ449" s="34"/>
      <c r="AR449" s="34"/>
      <c r="AS449" s="34"/>
      <c r="AT449" s="44" t="s">
        <v>326</v>
      </c>
      <c r="AU449" s="44"/>
      <c r="AV449" s="477" t="str">
        <f t="array" ref="AV449">_xlfn.IFS(
LEFT(Tabelas!$AI449,1)="N","DN",
LEFT(Tabelas!$AI449,1)="C","DC",
LEFT(Tabelas!$AI449,1)="L","DL",
LEFT(Tabelas!$AI449,1)="A","DA",
LEFT(Tabelas!$AI449,1)="G","DG")</f>
        <v>DN</v>
      </c>
      <c r="AW449" s="34"/>
      <c r="AX449" s="34"/>
      <c r="AY449" s="34"/>
      <c r="AZ449" s="34"/>
      <c r="BA449" s="34"/>
      <c r="BB449" s="34"/>
      <c r="BC449" s="34"/>
      <c r="BD449" s="44">
        <v>180406</v>
      </c>
      <c r="BE449" s="34" t="s">
        <v>1826</v>
      </c>
      <c r="BF449" s="43" t="s">
        <v>1223</v>
      </c>
      <c r="BG449" s="34" t="s">
        <v>595</v>
      </c>
      <c r="BH449" s="34" t="s">
        <v>285</v>
      </c>
      <c r="BI449" s="34" t="s">
        <v>1826</v>
      </c>
      <c r="BJ449" s="44" t="s">
        <v>320</v>
      </c>
      <c r="BK449" s="44" t="s">
        <v>6991</v>
      </c>
      <c r="BL449" s="34"/>
      <c r="BM449" s="34"/>
      <c r="BN449" s="34"/>
      <c r="BO449" s="20"/>
      <c r="BP449" s="20"/>
      <c r="BQ449" s="20"/>
      <c r="BR449" s="20"/>
      <c r="BS449" s="27"/>
      <c r="BT449" s="20"/>
      <c r="BU449" s="20"/>
      <c r="BV449" s="20"/>
      <c r="BW449" s="20"/>
      <c r="BX449" s="20"/>
      <c r="BY449" s="20"/>
      <c r="BZ449" s="20"/>
      <c r="CA449" s="20"/>
      <c r="CB449" s="20"/>
      <c r="CC449" s="27"/>
      <c r="CD449" s="20"/>
      <c r="CE449" s="20"/>
      <c r="CF449" s="28"/>
      <c r="CG449" s="28"/>
      <c r="CH449" s="28"/>
      <c r="CI449" s="28"/>
      <c r="CJ449" s="28"/>
      <c r="CK449" s="28"/>
      <c r="CL449" s="28"/>
      <c r="CM449" s="28"/>
      <c r="CN449" s="28"/>
      <c r="CO449" s="28"/>
      <c r="CP449" s="28"/>
      <c r="CQ449" s="28"/>
      <c r="CR449" s="28"/>
      <c r="CS449" s="28"/>
      <c r="CT449" s="28"/>
      <c r="CU449" s="28"/>
      <c r="CV449" s="28"/>
      <c r="CW449" s="28"/>
      <c r="CX449" s="20"/>
      <c r="CY449" s="519" t="s">
        <v>7536</v>
      </c>
      <c r="CZ449" s="520" t="s">
        <v>7537</v>
      </c>
      <c r="DA449" s="595" t="str">
        <f t="shared" si="21"/>
        <v>42990 - CONSTRUÇÃO DE OUTRAS OBRAS DE ENGENHARIA CIVIL, N.E.</v>
      </c>
      <c r="EN449" s="572">
        <v>15610</v>
      </c>
      <c r="EO449" s="561" t="s">
        <v>7538</v>
      </c>
      <c r="EP449" s="561" t="s">
        <v>370</v>
      </c>
      <c r="EQ449" s="576">
        <v>557</v>
      </c>
      <c r="ER449" s="561" t="s">
        <v>5518</v>
      </c>
      <c r="ES449" s="568" t="s">
        <v>7539</v>
      </c>
    </row>
    <row r="450" spans="11:149">
      <c r="K450" s="236" t="s">
        <v>7540</v>
      </c>
      <c r="P450" s="488">
        <f t="shared" si="22"/>
        <v>47231</v>
      </c>
      <c r="Q450" s="481">
        <f t="shared" si="23"/>
        <v>17</v>
      </c>
      <c r="R450" s="489">
        <v>44228</v>
      </c>
      <c r="S450" s="501"/>
      <c r="T450" s="497"/>
      <c r="U450" s="498"/>
      <c r="V450" s="43">
        <v>108</v>
      </c>
      <c r="W450" s="34" t="s">
        <v>2224</v>
      </c>
      <c r="X450" s="44">
        <v>180408</v>
      </c>
      <c r="Y450" s="34" t="s">
        <v>2192</v>
      </c>
      <c r="Z450" s="43" t="s">
        <v>1223</v>
      </c>
      <c r="AA450" s="34" t="s">
        <v>595</v>
      </c>
      <c r="AB450" s="34" t="s">
        <v>285</v>
      </c>
      <c r="AC450" s="34" t="s">
        <v>2192</v>
      </c>
      <c r="AD450" s="44" t="s">
        <v>320</v>
      </c>
      <c r="AE450" s="44" t="s">
        <v>6991</v>
      </c>
      <c r="AF450" s="43">
        <v>108</v>
      </c>
      <c r="AG450" s="34" t="s">
        <v>2224</v>
      </c>
      <c r="AH450" s="34" t="s">
        <v>2223</v>
      </c>
      <c r="AI450" s="43" t="s">
        <v>2225</v>
      </c>
      <c r="AJ450" s="44" t="s">
        <v>2226</v>
      </c>
      <c r="AK450" s="261">
        <v>4560480</v>
      </c>
      <c r="AL450" s="44" t="s">
        <v>537</v>
      </c>
      <c r="AM450" s="44" t="s">
        <v>2230</v>
      </c>
      <c r="AN450" s="262">
        <v>255131460</v>
      </c>
      <c r="AO450" s="34"/>
      <c r="AP450" s="34"/>
      <c r="AQ450" s="34"/>
      <c r="AR450" s="34"/>
      <c r="AS450" s="34"/>
      <c r="AT450" s="44" t="s">
        <v>326</v>
      </c>
      <c r="AU450" s="44"/>
      <c r="AV450" s="477" t="str">
        <f t="array" ref="AV450">_xlfn.IFS(
LEFT(Tabelas!$AI450,1)="N","DN",
LEFT(Tabelas!$AI450,1)="C","DC",
LEFT(Tabelas!$AI450,1)="L","DL",
LEFT(Tabelas!$AI450,1)="A","DA",
LEFT(Tabelas!$AI450,1)="G","DG")</f>
        <v>DN</v>
      </c>
      <c r="AW450" s="34"/>
      <c r="AX450" s="34"/>
      <c r="AY450" s="34"/>
      <c r="AZ450" s="34"/>
      <c r="BA450" s="34"/>
      <c r="BB450" s="34"/>
      <c r="BC450" s="34"/>
      <c r="BD450" s="44">
        <v>180408</v>
      </c>
      <c r="BE450" s="34" t="s">
        <v>2192</v>
      </c>
      <c r="BF450" s="43" t="s">
        <v>1223</v>
      </c>
      <c r="BG450" s="34" t="s">
        <v>595</v>
      </c>
      <c r="BH450" s="34" t="s">
        <v>285</v>
      </c>
      <c r="BI450" s="34" t="s">
        <v>2192</v>
      </c>
      <c r="BJ450" s="44" t="s">
        <v>320</v>
      </c>
      <c r="BK450" s="44" t="s">
        <v>6991</v>
      </c>
      <c r="BL450" s="34"/>
      <c r="BM450" s="34"/>
      <c r="BN450" s="34"/>
      <c r="BO450" s="20"/>
      <c r="BP450" s="20"/>
      <c r="BQ450" s="20"/>
      <c r="BR450" s="20"/>
      <c r="BS450" s="27"/>
      <c r="BT450" s="20"/>
      <c r="BU450" s="20"/>
      <c r="BV450" s="20"/>
      <c r="BW450" s="20"/>
      <c r="BX450" s="20"/>
      <c r="BY450" s="20"/>
      <c r="BZ450" s="20"/>
      <c r="CA450" s="20"/>
      <c r="CB450" s="20"/>
      <c r="CC450" s="27"/>
      <c r="CD450" s="20"/>
      <c r="CE450" s="20"/>
      <c r="CF450" s="28"/>
      <c r="CG450" s="28"/>
      <c r="CH450" s="28"/>
      <c r="CI450" s="28"/>
      <c r="CJ450" s="28"/>
      <c r="CK450" s="28"/>
      <c r="CL450" s="28"/>
      <c r="CM450" s="28"/>
      <c r="CN450" s="28"/>
      <c r="CO450" s="28"/>
      <c r="CP450" s="28"/>
      <c r="CQ450" s="28"/>
      <c r="CR450" s="28"/>
      <c r="CS450" s="28"/>
      <c r="CT450" s="28"/>
      <c r="CU450" s="28"/>
      <c r="CV450" s="28"/>
      <c r="CW450" s="28"/>
      <c r="CX450" s="20"/>
      <c r="CY450" s="519" t="s">
        <v>7541</v>
      </c>
      <c r="CZ450" s="520" t="s">
        <v>7542</v>
      </c>
      <c r="DA450" s="595" t="str">
        <f t="shared" si="21"/>
        <v>43110 - DEMOLIÇÃO</v>
      </c>
      <c r="EN450" s="571">
        <v>15628</v>
      </c>
      <c r="EO450" s="560" t="s">
        <v>7543</v>
      </c>
      <c r="EP450" s="560" t="s">
        <v>350</v>
      </c>
      <c r="EQ450" s="580">
        <v>219</v>
      </c>
      <c r="ER450" s="560" t="s">
        <v>4409</v>
      </c>
      <c r="ES450" s="567" t="s">
        <v>7544</v>
      </c>
    </row>
    <row r="451" spans="11:149">
      <c r="K451" s="236" t="s">
        <v>7545</v>
      </c>
      <c r="P451" s="488">
        <f t="shared" si="22"/>
        <v>47238</v>
      </c>
      <c r="Q451" s="481">
        <f t="shared" si="23"/>
        <v>18</v>
      </c>
      <c r="R451" s="489">
        <v>44229</v>
      </c>
      <c r="S451" s="501"/>
      <c r="T451" s="497"/>
      <c r="U451" s="498"/>
      <c r="V451" s="43">
        <v>108</v>
      </c>
      <c r="W451" s="34" t="s">
        <v>2224</v>
      </c>
      <c r="X451" s="44">
        <v>180409</v>
      </c>
      <c r="Y451" s="34" t="s">
        <v>1894</v>
      </c>
      <c r="Z451" s="43" t="s">
        <v>1223</v>
      </c>
      <c r="AA451" s="34" t="s">
        <v>595</v>
      </c>
      <c r="AB451" s="34" t="s">
        <v>285</v>
      </c>
      <c r="AC451" s="34" t="s">
        <v>1894</v>
      </c>
      <c r="AD451" s="44" t="s">
        <v>320</v>
      </c>
      <c r="AE451" s="44" t="s">
        <v>6991</v>
      </c>
      <c r="AF451" s="43">
        <v>108</v>
      </c>
      <c r="AG451" s="34" t="s">
        <v>2224</v>
      </c>
      <c r="AH451" s="34" t="s">
        <v>2223</v>
      </c>
      <c r="AI451" s="43" t="s">
        <v>2225</v>
      </c>
      <c r="AJ451" s="44" t="s">
        <v>2226</v>
      </c>
      <c r="AK451" s="261">
        <v>4560480</v>
      </c>
      <c r="AL451" s="44" t="s">
        <v>537</v>
      </c>
      <c r="AM451" s="44" t="s">
        <v>2230</v>
      </c>
      <c r="AN451" s="262">
        <v>255131460</v>
      </c>
      <c r="AO451" s="34"/>
      <c r="AP451" s="34"/>
      <c r="AQ451" s="34"/>
      <c r="AR451" s="34"/>
      <c r="AS451" s="34"/>
      <c r="AT451" s="44" t="s">
        <v>326</v>
      </c>
      <c r="AU451" s="44"/>
      <c r="AV451" s="477" t="str">
        <f t="array" ref="AV451">_xlfn.IFS(
LEFT(Tabelas!$AI451,1)="N","DN",
LEFT(Tabelas!$AI451,1)="C","DC",
LEFT(Tabelas!$AI451,1)="L","DL",
LEFT(Tabelas!$AI451,1)="A","DA",
LEFT(Tabelas!$AI451,1)="G","DG")</f>
        <v>DN</v>
      </c>
      <c r="AW451" s="34"/>
      <c r="AX451" s="34"/>
      <c r="AY451" s="34"/>
      <c r="AZ451" s="34"/>
      <c r="BA451" s="34"/>
      <c r="BB451" s="34"/>
      <c r="BC451" s="34"/>
      <c r="BD451" s="44">
        <v>180409</v>
      </c>
      <c r="BE451" s="34" t="s">
        <v>1894</v>
      </c>
      <c r="BF451" s="43" t="s">
        <v>1223</v>
      </c>
      <c r="BG451" s="34" t="s">
        <v>595</v>
      </c>
      <c r="BH451" s="34" t="s">
        <v>285</v>
      </c>
      <c r="BI451" s="34" t="s">
        <v>1894</v>
      </c>
      <c r="BJ451" s="44" t="s">
        <v>320</v>
      </c>
      <c r="BK451" s="44" t="s">
        <v>6991</v>
      </c>
      <c r="BL451" s="34"/>
      <c r="BM451" s="34"/>
      <c r="BN451" s="34"/>
      <c r="BO451" s="20"/>
      <c r="BP451" s="20"/>
      <c r="BQ451" s="20"/>
      <c r="BR451" s="20"/>
      <c r="BS451" s="27"/>
      <c r="BT451" s="20"/>
      <c r="BU451" s="20"/>
      <c r="BV451" s="20"/>
      <c r="BW451" s="20"/>
      <c r="BX451" s="20"/>
      <c r="BY451" s="20"/>
      <c r="BZ451" s="20"/>
      <c r="CA451" s="20"/>
      <c r="CB451" s="20"/>
      <c r="CC451" s="27"/>
      <c r="CD451" s="20"/>
      <c r="CE451" s="20"/>
      <c r="CF451" s="28"/>
      <c r="CG451" s="28"/>
      <c r="CH451" s="28"/>
      <c r="CI451" s="28"/>
      <c r="CJ451" s="28"/>
      <c r="CK451" s="28"/>
      <c r="CL451" s="28"/>
      <c r="CM451" s="28"/>
      <c r="CN451" s="28"/>
      <c r="CO451" s="28"/>
      <c r="CP451" s="28"/>
      <c r="CQ451" s="28"/>
      <c r="CR451" s="28"/>
      <c r="CS451" s="28"/>
      <c r="CT451" s="28"/>
      <c r="CU451" s="28"/>
      <c r="CV451" s="28"/>
      <c r="CW451" s="28"/>
      <c r="CX451" s="20"/>
      <c r="CY451" s="519" t="s">
        <v>7546</v>
      </c>
      <c r="CZ451" s="520" t="s">
        <v>7547</v>
      </c>
      <c r="DA451" s="595" t="str">
        <f t="shared" ref="DA451:DA514" si="24">CY451&amp;" - "&amp;CZ451</f>
        <v>43120 - PREPARAÇÃO DOS LOCAIS DE CONSTRUÇÃO</v>
      </c>
      <c r="EN451" s="572">
        <v>15636</v>
      </c>
      <c r="EO451" s="561" t="s">
        <v>7548</v>
      </c>
      <c r="EP451" s="561" t="s">
        <v>350</v>
      </c>
      <c r="EQ451" s="576">
        <v>227</v>
      </c>
      <c r="ER451" s="561" t="s">
        <v>4584</v>
      </c>
      <c r="ES451" s="568" t="s">
        <v>7549</v>
      </c>
    </row>
    <row r="452" spans="11:149">
      <c r="K452" s="236" t="s">
        <v>7550</v>
      </c>
      <c r="P452" s="488">
        <f t="shared" si="22"/>
        <v>47245</v>
      </c>
      <c r="Q452" s="481">
        <f t="shared" si="23"/>
        <v>19</v>
      </c>
      <c r="R452" s="489">
        <v>44230</v>
      </c>
      <c r="S452" s="501"/>
      <c r="T452" s="497"/>
      <c r="U452" s="498"/>
      <c r="V452" s="43">
        <v>108</v>
      </c>
      <c r="W452" s="34" t="s">
        <v>2224</v>
      </c>
      <c r="X452" s="44">
        <v>180410</v>
      </c>
      <c r="Y452" s="34" t="s">
        <v>2347</v>
      </c>
      <c r="Z452" s="43" t="s">
        <v>1223</v>
      </c>
      <c r="AA452" s="34" t="s">
        <v>595</v>
      </c>
      <c r="AB452" s="34" t="s">
        <v>285</v>
      </c>
      <c r="AC452" s="34" t="s">
        <v>2347</v>
      </c>
      <c r="AD452" s="44" t="s">
        <v>320</v>
      </c>
      <c r="AE452" s="44" t="s">
        <v>6991</v>
      </c>
      <c r="AF452" s="43">
        <v>108</v>
      </c>
      <c r="AG452" s="34" t="s">
        <v>2224</v>
      </c>
      <c r="AH452" s="34" t="s">
        <v>2223</v>
      </c>
      <c r="AI452" s="43" t="s">
        <v>2225</v>
      </c>
      <c r="AJ452" s="44" t="s">
        <v>2226</v>
      </c>
      <c r="AK452" s="261">
        <v>4560480</v>
      </c>
      <c r="AL452" s="44" t="s">
        <v>537</v>
      </c>
      <c r="AM452" s="44" t="s">
        <v>2230</v>
      </c>
      <c r="AN452" s="262">
        <v>255131460</v>
      </c>
      <c r="AO452" s="34"/>
      <c r="AP452" s="34"/>
      <c r="AQ452" s="34"/>
      <c r="AR452" s="34"/>
      <c r="AS452" s="34"/>
      <c r="AT452" s="44" t="s">
        <v>326</v>
      </c>
      <c r="AU452" s="44"/>
      <c r="AV452" s="477" t="str">
        <f t="array" ref="AV452">_xlfn.IFS(
LEFT(Tabelas!$AI452,1)="N","DN",
LEFT(Tabelas!$AI452,1)="C","DC",
LEFT(Tabelas!$AI452,1)="L","DL",
LEFT(Tabelas!$AI452,1)="A","DA",
LEFT(Tabelas!$AI452,1)="G","DG")</f>
        <v>DN</v>
      </c>
      <c r="AW452" s="34"/>
      <c r="AX452" s="34"/>
      <c r="AY452" s="34"/>
      <c r="AZ452" s="34"/>
      <c r="BA452" s="34"/>
      <c r="BB452" s="34"/>
      <c r="BC452" s="34"/>
      <c r="BD452" s="44">
        <v>180410</v>
      </c>
      <c r="BE452" s="34" t="s">
        <v>2347</v>
      </c>
      <c r="BF452" s="43" t="s">
        <v>1223</v>
      </c>
      <c r="BG452" s="34" t="s">
        <v>595</v>
      </c>
      <c r="BH452" s="34" t="s">
        <v>285</v>
      </c>
      <c r="BI452" s="34" t="s">
        <v>2347</v>
      </c>
      <c r="BJ452" s="44" t="s">
        <v>320</v>
      </c>
      <c r="BK452" s="44" t="s">
        <v>6991</v>
      </c>
      <c r="BL452" s="34"/>
      <c r="BM452" s="34"/>
      <c r="BN452" s="34"/>
      <c r="BO452" s="20"/>
      <c r="BP452" s="20"/>
      <c r="BQ452" s="20"/>
      <c r="BR452" s="20"/>
      <c r="BS452" s="27"/>
      <c r="BT452" s="20"/>
      <c r="BU452" s="20"/>
      <c r="BV452" s="20"/>
      <c r="BW452" s="20"/>
      <c r="BX452" s="20"/>
      <c r="BY452" s="20"/>
      <c r="BZ452" s="20"/>
      <c r="CA452" s="20"/>
      <c r="CB452" s="20"/>
      <c r="CC452" s="27"/>
      <c r="CD452" s="20"/>
      <c r="CE452" s="20"/>
      <c r="CF452" s="28"/>
      <c r="CG452" s="28"/>
      <c r="CH452" s="28"/>
      <c r="CI452" s="28"/>
      <c r="CJ452" s="28"/>
      <c r="CK452" s="28"/>
      <c r="CL452" s="28"/>
      <c r="CM452" s="28"/>
      <c r="CN452" s="28"/>
      <c r="CO452" s="28"/>
      <c r="CP452" s="28"/>
      <c r="CQ452" s="28"/>
      <c r="CR452" s="28"/>
      <c r="CS452" s="28"/>
      <c r="CT452" s="28"/>
      <c r="CU452" s="28"/>
      <c r="CV452" s="28"/>
      <c r="CW452" s="28"/>
      <c r="CX452" s="20"/>
      <c r="CY452" s="519" t="s">
        <v>7551</v>
      </c>
      <c r="CZ452" s="520" t="s">
        <v>7552</v>
      </c>
      <c r="DA452" s="595" t="str">
        <f t="shared" si="24"/>
        <v>43130 - PERFURAÇÕES E SONDAGENS</v>
      </c>
      <c r="EN452" s="571">
        <v>15644</v>
      </c>
      <c r="EO452" s="560" t="s">
        <v>7553</v>
      </c>
      <c r="EP452" s="560" t="s">
        <v>289</v>
      </c>
      <c r="EQ452" s="580">
        <v>300</v>
      </c>
      <c r="ER452" s="560" t="s">
        <v>4916</v>
      </c>
      <c r="ES452" s="567" t="s">
        <v>7554</v>
      </c>
    </row>
    <row r="453" spans="11:149">
      <c r="K453" s="236" t="s">
        <v>7555</v>
      </c>
      <c r="P453" s="488">
        <f t="shared" si="22"/>
        <v>47252</v>
      </c>
      <c r="Q453" s="481">
        <f t="shared" si="23"/>
        <v>20</v>
      </c>
      <c r="R453" s="489">
        <v>44231</v>
      </c>
      <c r="S453" s="501"/>
      <c r="T453" s="497"/>
      <c r="U453" s="498"/>
      <c r="V453" s="43">
        <v>108</v>
      </c>
      <c r="W453" s="34" t="s">
        <v>2224</v>
      </c>
      <c r="X453" s="44">
        <v>180412</v>
      </c>
      <c r="Y453" s="34" t="s">
        <v>2705</v>
      </c>
      <c r="Z453" s="43" t="s">
        <v>1223</v>
      </c>
      <c r="AA453" s="34" t="s">
        <v>595</v>
      </c>
      <c r="AB453" s="34" t="s">
        <v>285</v>
      </c>
      <c r="AC453" s="34" t="s">
        <v>2705</v>
      </c>
      <c r="AD453" s="44" t="s">
        <v>320</v>
      </c>
      <c r="AE453" s="44" t="s">
        <v>6991</v>
      </c>
      <c r="AF453" s="43">
        <v>108</v>
      </c>
      <c r="AG453" s="34" t="s">
        <v>2224</v>
      </c>
      <c r="AH453" s="34" t="s">
        <v>2223</v>
      </c>
      <c r="AI453" s="43" t="s">
        <v>2225</v>
      </c>
      <c r="AJ453" s="44" t="s">
        <v>2226</v>
      </c>
      <c r="AK453" s="261">
        <v>4560480</v>
      </c>
      <c r="AL453" s="44" t="s">
        <v>537</v>
      </c>
      <c r="AM453" s="44" t="s">
        <v>2230</v>
      </c>
      <c r="AN453" s="262">
        <v>255131460</v>
      </c>
      <c r="AO453" s="34"/>
      <c r="AP453" s="34"/>
      <c r="AQ453" s="34"/>
      <c r="AR453" s="34"/>
      <c r="AS453" s="34"/>
      <c r="AT453" s="44" t="s">
        <v>326</v>
      </c>
      <c r="AU453" s="44"/>
      <c r="AV453" s="477" t="str">
        <f t="array" ref="AV453">_xlfn.IFS(
LEFT(Tabelas!$AI453,1)="N","DN",
LEFT(Tabelas!$AI453,1)="C","DC",
LEFT(Tabelas!$AI453,1)="L","DL",
LEFT(Tabelas!$AI453,1)="A","DA",
LEFT(Tabelas!$AI453,1)="G","DG")</f>
        <v>DN</v>
      </c>
      <c r="AW453" s="34"/>
      <c r="AX453" s="34"/>
      <c r="AY453" s="34"/>
      <c r="AZ453" s="34"/>
      <c r="BA453" s="34"/>
      <c r="BB453" s="34"/>
      <c r="BC453" s="34"/>
      <c r="BD453" s="44">
        <v>180412</v>
      </c>
      <c r="BE453" s="34" t="s">
        <v>2705</v>
      </c>
      <c r="BF453" s="43" t="s">
        <v>1223</v>
      </c>
      <c r="BG453" s="34" t="s">
        <v>595</v>
      </c>
      <c r="BH453" s="34" t="s">
        <v>285</v>
      </c>
      <c r="BI453" s="34" t="s">
        <v>2705</v>
      </c>
      <c r="BJ453" s="44" t="s">
        <v>320</v>
      </c>
      <c r="BK453" s="44" t="s">
        <v>6991</v>
      </c>
      <c r="BL453" s="34"/>
      <c r="BM453" s="34"/>
      <c r="BN453" s="34"/>
      <c r="BO453" s="20"/>
      <c r="BP453" s="20"/>
      <c r="BQ453" s="20"/>
      <c r="BR453" s="20"/>
      <c r="BS453" s="27"/>
      <c r="BT453" s="20"/>
      <c r="BU453" s="20"/>
      <c r="BV453" s="20"/>
      <c r="BW453" s="20"/>
      <c r="BX453" s="20"/>
      <c r="BY453" s="20"/>
      <c r="BZ453" s="20"/>
      <c r="CA453" s="20"/>
      <c r="CB453" s="20"/>
      <c r="CC453" s="27"/>
      <c r="CD453" s="20"/>
      <c r="CE453" s="20"/>
      <c r="CF453" s="28"/>
      <c r="CG453" s="28"/>
      <c r="CH453" s="28"/>
      <c r="CI453" s="28"/>
      <c r="CJ453" s="28"/>
      <c r="CK453" s="28"/>
      <c r="CL453" s="28"/>
      <c r="CM453" s="28"/>
      <c r="CN453" s="28"/>
      <c r="CO453" s="28"/>
      <c r="CP453" s="28"/>
      <c r="CQ453" s="28"/>
      <c r="CR453" s="28"/>
      <c r="CS453" s="28"/>
      <c r="CT453" s="28"/>
      <c r="CU453" s="28"/>
      <c r="CV453" s="28"/>
      <c r="CW453" s="28"/>
      <c r="CX453" s="20"/>
      <c r="CY453" s="519" t="s">
        <v>7556</v>
      </c>
      <c r="CZ453" s="520" t="s">
        <v>7557</v>
      </c>
      <c r="DA453" s="595" t="str">
        <f t="shared" si="24"/>
        <v>43210 - INSTALAÇÃO ELÉTRICA</v>
      </c>
      <c r="EN453" s="572">
        <v>15695</v>
      </c>
      <c r="EO453" s="561" t="s">
        <v>7558</v>
      </c>
      <c r="EP453" s="561" t="s">
        <v>320</v>
      </c>
      <c r="EQ453" s="576">
        <v>100</v>
      </c>
      <c r="ER453" s="561" t="s">
        <v>4630</v>
      </c>
      <c r="ES453" s="568" t="s">
        <v>7559</v>
      </c>
    </row>
    <row r="454" spans="11:149">
      <c r="K454" s="236" t="s">
        <v>7560</v>
      </c>
      <c r="P454" s="488">
        <f t="shared" si="22"/>
        <v>47259</v>
      </c>
      <c r="Q454" s="481">
        <f t="shared" si="23"/>
        <v>21</v>
      </c>
      <c r="R454" s="489">
        <v>44232</v>
      </c>
      <c r="S454" s="501"/>
      <c r="T454" s="497"/>
      <c r="U454" s="498"/>
      <c r="V454" s="43">
        <v>108</v>
      </c>
      <c r="W454" s="34" t="s">
        <v>2224</v>
      </c>
      <c r="X454" s="44">
        <v>180413</v>
      </c>
      <c r="Y454" s="34" t="s">
        <v>2843</v>
      </c>
      <c r="Z454" s="43" t="s">
        <v>1223</v>
      </c>
      <c r="AA454" s="34" t="s">
        <v>595</v>
      </c>
      <c r="AB454" s="34" t="s">
        <v>285</v>
      </c>
      <c r="AC454" s="34" t="s">
        <v>2843</v>
      </c>
      <c r="AD454" s="44" t="s">
        <v>320</v>
      </c>
      <c r="AE454" s="44" t="s">
        <v>6991</v>
      </c>
      <c r="AF454" s="43">
        <v>108</v>
      </c>
      <c r="AG454" s="34" t="s">
        <v>2224</v>
      </c>
      <c r="AH454" s="34" t="s">
        <v>2223</v>
      </c>
      <c r="AI454" s="43" t="s">
        <v>2225</v>
      </c>
      <c r="AJ454" s="44" t="s">
        <v>2226</v>
      </c>
      <c r="AK454" s="261">
        <v>4560480</v>
      </c>
      <c r="AL454" s="44" t="s">
        <v>537</v>
      </c>
      <c r="AM454" s="44" t="s">
        <v>2230</v>
      </c>
      <c r="AN454" s="262">
        <v>255131460</v>
      </c>
      <c r="AO454" s="34"/>
      <c r="AP454" s="34"/>
      <c r="AQ454" s="34"/>
      <c r="AR454" s="34"/>
      <c r="AS454" s="34"/>
      <c r="AT454" s="44" t="s">
        <v>326</v>
      </c>
      <c r="AU454" s="44"/>
      <c r="AV454" s="477" t="str">
        <f t="array" ref="AV454">_xlfn.IFS(
LEFT(Tabelas!$AI454,1)="N","DN",
LEFT(Tabelas!$AI454,1)="C","DC",
LEFT(Tabelas!$AI454,1)="L","DL",
LEFT(Tabelas!$AI454,1)="A","DA",
LEFT(Tabelas!$AI454,1)="G","DG")</f>
        <v>DN</v>
      </c>
      <c r="AW454" s="34"/>
      <c r="AX454" s="34"/>
      <c r="AY454" s="34"/>
      <c r="AZ454" s="34"/>
      <c r="BA454" s="34"/>
      <c r="BB454" s="34"/>
      <c r="BC454" s="34"/>
      <c r="BD454" s="44">
        <v>180413</v>
      </c>
      <c r="BE454" s="34" t="s">
        <v>2843</v>
      </c>
      <c r="BF454" s="43" t="s">
        <v>1223</v>
      </c>
      <c r="BG454" s="34" t="s">
        <v>595</v>
      </c>
      <c r="BH454" s="34" t="s">
        <v>285</v>
      </c>
      <c r="BI454" s="34" t="s">
        <v>2843</v>
      </c>
      <c r="BJ454" s="44" t="s">
        <v>320</v>
      </c>
      <c r="BK454" s="44" t="s">
        <v>6991</v>
      </c>
      <c r="BL454" s="34"/>
      <c r="BM454" s="34"/>
      <c r="BN454" s="34"/>
      <c r="BO454" s="20"/>
      <c r="BP454" s="20"/>
      <c r="BQ454" s="20"/>
      <c r="BR454" s="20"/>
      <c r="BS454" s="27"/>
      <c r="BT454" s="20"/>
      <c r="BU454" s="20"/>
      <c r="BV454" s="20"/>
      <c r="BW454" s="20"/>
      <c r="BX454" s="20"/>
      <c r="BY454" s="20"/>
      <c r="BZ454" s="20"/>
      <c r="CA454" s="20"/>
      <c r="CB454" s="20"/>
      <c r="CC454" s="27"/>
      <c r="CD454" s="20"/>
      <c r="CE454" s="20"/>
      <c r="CF454" s="28"/>
      <c r="CG454" s="28"/>
      <c r="CH454" s="28"/>
      <c r="CI454" s="28"/>
      <c r="CJ454" s="28"/>
      <c r="CK454" s="28"/>
      <c r="CL454" s="28"/>
      <c r="CM454" s="28"/>
      <c r="CN454" s="28"/>
      <c r="CO454" s="28"/>
      <c r="CP454" s="28"/>
      <c r="CQ454" s="28"/>
      <c r="CR454" s="28"/>
      <c r="CS454" s="28"/>
      <c r="CT454" s="28"/>
      <c r="CU454" s="28"/>
      <c r="CV454" s="28"/>
      <c r="CW454" s="28"/>
      <c r="CX454" s="20"/>
      <c r="CY454" s="519" t="s">
        <v>7561</v>
      </c>
      <c r="CZ454" s="520" t="s">
        <v>7562</v>
      </c>
      <c r="DA454" s="595" t="str">
        <f t="shared" si="24"/>
        <v>43221 - INSTALAÇÃO DE CANALIZAÇÕES</v>
      </c>
      <c r="EN454" s="571">
        <v>15709</v>
      </c>
      <c r="EO454" s="560" t="s">
        <v>7563</v>
      </c>
      <c r="EP454" s="560" t="s">
        <v>1519</v>
      </c>
      <c r="EQ454" s="580">
        <v>800</v>
      </c>
      <c r="ER454" s="560" t="s">
        <v>1520</v>
      </c>
      <c r="ES454" s="567" t="s">
        <v>7564</v>
      </c>
    </row>
    <row r="455" spans="11:149">
      <c r="K455" s="237" t="s">
        <v>7565</v>
      </c>
      <c r="P455" s="488">
        <f t="shared" si="22"/>
        <v>47266</v>
      </c>
      <c r="Q455" s="481">
        <f t="shared" si="23"/>
        <v>22</v>
      </c>
      <c r="R455" s="489">
        <v>44233</v>
      </c>
      <c r="S455" s="501"/>
      <c r="T455" s="497"/>
      <c r="U455" s="498"/>
      <c r="V455" s="43">
        <v>108</v>
      </c>
      <c r="W455" s="34" t="s">
        <v>2224</v>
      </c>
      <c r="X455" s="44">
        <v>180414</v>
      </c>
      <c r="Y455" s="34" t="s">
        <v>2986</v>
      </c>
      <c r="Z455" s="43" t="s">
        <v>1223</v>
      </c>
      <c r="AA455" s="34" t="s">
        <v>595</v>
      </c>
      <c r="AB455" s="34" t="s">
        <v>285</v>
      </c>
      <c r="AC455" s="34" t="s">
        <v>2986</v>
      </c>
      <c r="AD455" s="44" t="s">
        <v>320</v>
      </c>
      <c r="AE455" s="44" t="s">
        <v>6991</v>
      </c>
      <c r="AF455" s="43">
        <v>108</v>
      </c>
      <c r="AG455" s="34" t="s">
        <v>2224</v>
      </c>
      <c r="AH455" s="34" t="s">
        <v>2223</v>
      </c>
      <c r="AI455" s="43" t="s">
        <v>2225</v>
      </c>
      <c r="AJ455" s="44" t="s">
        <v>2226</v>
      </c>
      <c r="AK455" s="261">
        <v>4560480</v>
      </c>
      <c r="AL455" s="44" t="s">
        <v>537</v>
      </c>
      <c r="AM455" s="44" t="s">
        <v>2230</v>
      </c>
      <c r="AN455" s="262">
        <v>255131460</v>
      </c>
      <c r="AO455" s="34"/>
      <c r="AP455" s="34"/>
      <c r="AQ455" s="34"/>
      <c r="AR455" s="34"/>
      <c r="AS455" s="34"/>
      <c r="AT455" s="44" t="s">
        <v>326</v>
      </c>
      <c r="AU455" s="44"/>
      <c r="AV455" s="477" t="str">
        <f t="array" ref="AV455">_xlfn.IFS(
LEFT(Tabelas!$AI455,1)="N","DN",
LEFT(Tabelas!$AI455,1)="C","DC",
LEFT(Tabelas!$AI455,1)="L","DL",
LEFT(Tabelas!$AI455,1)="A","DA",
LEFT(Tabelas!$AI455,1)="G","DG")</f>
        <v>DN</v>
      </c>
      <c r="AW455" s="34"/>
      <c r="AX455" s="34"/>
      <c r="AY455" s="34"/>
      <c r="AZ455" s="34"/>
      <c r="BA455" s="34"/>
      <c r="BB455" s="34"/>
      <c r="BC455" s="34"/>
      <c r="BD455" s="44">
        <v>180414</v>
      </c>
      <c r="BE455" s="34" t="s">
        <v>2986</v>
      </c>
      <c r="BF455" s="43" t="s">
        <v>1223</v>
      </c>
      <c r="BG455" s="34" t="s">
        <v>595</v>
      </c>
      <c r="BH455" s="34" t="s">
        <v>285</v>
      </c>
      <c r="BI455" s="34" t="s">
        <v>2986</v>
      </c>
      <c r="BJ455" s="44" t="s">
        <v>320</v>
      </c>
      <c r="BK455" s="44" t="s">
        <v>6991</v>
      </c>
      <c r="BL455" s="34"/>
      <c r="BM455" s="34"/>
      <c r="BN455" s="34"/>
      <c r="BO455" s="20"/>
      <c r="BP455" s="20"/>
      <c r="BQ455" s="20"/>
      <c r="BR455" s="20"/>
      <c r="BS455" s="27"/>
      <c r="BT455" s="20"/>
      <c r="BU455" s="20"/>
      <c r="BV455" s="20"/>
      <c r="BW455" s="20"/>
      <c r="BX455" s="20"/>
      <c r="BY455" s="20"/>
      <c r="BZ455" s="20"/>
      <c r="CA455" s="20"/>
      <c r="CB455" s="20"/>
      <c r="CC455" s="27"/>
      <c r="CD455" s="20"/>
      <c r="CE455" s="20"/>
      <c r="CF455" s="28"/>
      <c r="CG455" s="28"/>
      <c r="CH455" s="28"/>
      <c r="CI455" s="28"/>
      <c r="CJ455" s="28"/>
      <c r="CK455" s="28"/>
      <c r="CL455" s="28"/>
      <c r="CM455" s="28"/>
      <c r="CN455" s="28"/>
      <c r="CO455" s="28"/>
      <c r="CP455" s="28"/>
      <c r="CQ455" s="28"/>
      <c r="CR455" s="28"/>
      <c r="CS455" s="28"/>
      <c r="CT455" s="28"/>
      <c r="CU455" s="28"/>
      <c r="CV455" s="28"/>
      <c r="CW455" s="28"/>
      <c r="CX455" s="20"/>
      <c r="CY455" s="519" t="s">
        <v>7566</v>
      </c>
      <c r="CZ455" s="520" t="s">
        <v>7567</v>
      </c>
      <c r="DA455" s="595" t="str">
        <f t="shared" si="24"/>
        <v>43222 - INSTALAÇÃO DE CLIMATIZAÇÃO</v>
      </c>
      <c r="EN455" s="572">
        <v>15717</v>
      </c>
      <c r="EO455" s="561" t="s">
        <v>7568</v>
      </c>
      <c r="EP455" s="561" t="s">
        <v>350</v>
      </c>
      <c r="EQ455" s="576">
        <v>227</v>
      </c>
      <c r="ER455" s="561" t="s">
        <v>4584</v>
      </c>
      <c r="ES455" s="568" t="s">
        <v>7569</v>
      </c>
    </row>
    <row r="456" spans="11:149">
      <c r="P456" s="488">
        <f t="shared" si="22"/>
        <v>47273</v>
      </c>
      <c r="Q456" s="481">
        <f t="shared" si="23"/>
        <v>23</v>
      </c>
      <c r="R456" s="489">
        <v>44234</v>
      </c>
      <c r="S456" s="501"/>
      <c r="T456" s="497"/>
      <c r="U456" s="498"/>
      <c r="V456" s="43">
        <v>108</v>
      </c>
      <c r="W456" s="34" t="s">
        <v>2224</v>
      </c>
      <c r="X456" s="44">
        <v>180415</v>
      </c>
      <c r="Y456" s="34" t="s">
        <v>3110</v>
      </c>
      <c r="Z456" s="43" t="s">
        <v>1223</v>
      </c>
      <c r="AA456" s="34" t="s">
        <v>595</v>
      </c>
      <c r="AB456" s="34" t="s">
        <v>285</v>
      </c>
      <c r="AC456" s="34" t="s">
        <v>3110</v>
      </c>
      <c r="AD456" s="44" t="s">
        <v>320</v>
      </c>
      <c r="AE456" s="44" t="s">
        <v>6991</v>
      </c>
      <c r="AF456" s="43">
        <v>108</v>
      </c>
      <c r="AG456" s="34" t="s">
        <v>2224</v>
      </c>
      <c r="AH456" s="34" t="s">
        <v>2223</v>
      </c>
      <c r="AI456" s="43" t="s">
        <v>2225</v>
      </c>
      <c r="AJ456" s="44" t="s">
        <v>2226</v>
      </c>
      <c r="AK456" s="261">
        <v>4560480</v>
      </c>
      <c r="AL456" s="44" t="s">
        <v>537</v>
      </c>
      <c r="AM456" s="44" t="s">
        <v>2230</v>
      </c>
      <c r="AN456" s="262">
        <v>255131460</v>
      </c>
      <c r="AO456" s="34"/>
      <c r="AP456" s="34"/>
      <c r="AQ456" s="34"/>
      <c r="AR456" s="34"/>
      <c r="AS456" s="34"/>
      <c r="AT456" s="44" t="s">
        <v>326</v>
      </c>
      <c r="AU456" s="44"/>
      <c r="AV456" s="477" t="str">
        <f t="array" ref="AV456">_xlfn.IFS(
LEFT(Tabelas!$AI456,1)="N","DN",
LEFT(Tabelas!$AI456,1)="C","DC",
LEFT(Tabelas!$AI456,1)="L","DL",
LEFT(Tabelas!$AI456,1)="A","DA",
LEFT(Tabelas!$AI456,1)="G","DG")</f>
        <v>DN</v>
      </c>
      <c r="AW456" s="34"/>
      <c r="AX456" s="34"/>
      <c r="AY456" s="34"/>
      <c r="AZ456" s="34"/>
      <c r="BA456" s="34"/>
      <c r="BB456" s="34"/>
      <c r="BC456" s="34"/>
      <c r="BD456" s="44">
        <v>180415</v>
      </c>
      <c r="BE456" s="34" t="s">
        <v>3110</v>
      </c>
      <c r="BF456" s="43" t="s">
        <v>1223</v>
      </c>
      <c r="BG456" s="34" t="s">
        <v>595</v>
      </c>
      <c r="BH456" s="34" t="s">
        <v>285</v>
      </c>
      <c r="BI456" s="34" t="s">
        <v>3110</v>
      </c>
      <c r="BJ456" s="44" t="s">
        <v>320</v>
      </c>
      <c r="BK456" s="44" t="s">
        <v>6991</v>
      </c>
      <c r="BL456" s="34"/>
      <c r="BM456" s="34"/>
      <c r="BN456" s="34"/>
      <c r="BO456" s="20"/>
      <c r="BP456" s="20"/>
      <c r="BQ456" s="20"/>
      <c r="BR456" s="20"/>
      <c r="BS456" s="27"/>
      <c r="BT456" s="20"/>
      <c r="BU456" s="20"/>
      <c r="BV456" s="20"/>
      <c r="BW456" s="20"/>
      <c r="BX456" s="20"/>
      <c r="BY456" s="20"/>
      <c r="BZ456" s="20"/>
      <c r="CA456" s="20"/>
      <c r="CB456" s="20"/>
      <c r="CC456" s="27"/>
      <c r="CD456" s="20"/>
      <c r="CE456" s="20"/>
      <c r="CF456" s="28"/>
      <c r="CG456" s="28"/>
      <c r="CH456" s="28"/>
      <c r="CI456" s="28"/>
      <c r="CJ456" s="28"/>
      <c r="CK456" s="28"/>
      <c r="CL456" s="28"/>
      <c r="CM456" s="28"/>
      <c r="CN456" s="28"/>
      <c r="CO456" s="28"/>
      <c r="CP456" s="28"/>
      <c r="CQ456" s="28"/>
      <c r="CR456" s="28"/>
      <c r="CS456" s="28"/>
      <c r="CT456" s="28"/>
      <c r="CU456" s="28"/>
      <c r="CV456" s="28"/>
      <c r="CW456" s="28"/>
      <c r="CX456" s="20"/>
      <c r="CY456" s="519" t="s">
        <v>7570</v>
      </c>
      <c r="CZ456" s="520" t="s">
        <v>7571</v>
      </c>
      <c r="DA456" s="595" t="str">
        <f t="shared" si="24"/>
        <v>43230 - INSTALAÇÃO DE ISOLAMENTO.</v>
      </c>
      <c r="EN456" s="571">
        <v>15725</v>
      </c>
      <c r="EO456" s="560" t="s">
        <v>7572</v>
      </c>
      <c r="EP456" s="560" t="s">
        <v>1519</v>
      </c>
      <c r="EQ456" s="580">
        <v>800</v>
      </c>
      <c r="ER456" s="560" t="s">
        <v>1520</v>
      </c>
      <c r="ES456" s="567" t="s">
        <v>7573</v>
      </c>
    </row>
    <row r="457" spans="11:149">
      <c r="P457" s="488">
        <f t="shared" si="22"/>
        <v>47280</v>
      </c>
      <c r="Q457" s="481">
        <f t="shared" si="23"/>
        <v>24</v>
      </c>
      <c r="R457" s="489">
        <v>44235</v>
      </c>
      <c r="S457" s="501"/>
      <c r="T457" s="497"/>
      <c r="U457" s="498"/>
      <c r="V457" s="43">
        <v>108</v>
      </c>
      <c r="W457" s="34" t="s">
        <v>2224</v>
      </c>
      <c r="X457" s="44">
        <v>180416</v>
      </c>
      <c r="Y457" s="34" t="s">
        <v>3221</v>
      </c>
      <c r="Z457" s="43" t="s">
        <v>1223</v>
      </c>
      <c r="AA457" s="34" t="s">
        <v>595</v>
      </c>
      <c r="AB457" s="34" t="s">
        <v>285</v>
      </c>
      <c r="AC457" s="34" t="s">
        <v>3221</v>
      </c>
      <c r="AD457" s="44" t="s">
        <v>320</v>
      </c>
      <c r="AE457" s="44" t="s">
        <v>6991</v>
      </c>
      <c r="AF457" s="43">
        <v>108</v>
      </c>
      <c r="AG457" s="34" t="s">
        <v>2224</v>
      </c>
      <c r="AH457" s="34" t="s">
        <v>2223</v>
      </c>
      <c r="AI457" s="43" t="s">
        <v>2225</v>
      </c>
      <c r="AJ457" s="44" t="s">
        <v>2226</v>
      </c>
      <c r="AK457" s="261">
        <v>4560480</v>
      </c>
      <c r="AL457" s="44" t="s">
        <v>537</v>
      </c>
      <c r="AM457" s="44" t="s">
        <v>2230</v>
      </c>
      <c r="AN457" s="262">
        <v>255131460</v>
      </c>
      <c r="AO457" s="34"/>
      <c r="AP457" s="34"/>
      <c r="AQ457" s="34"/>
      <c r="AR457" s="34"/>
      <c r="AS457" s="34"/>
      <c r="AT457" s="44" t="s">
        <v>326</v>
      </c>
      <c r="AU457" s="44"/>
      <c r="AV457" s="477" t="str">
        <f t="array" ref="AV457">_xlfn.IFS(
LEFT(Tabelas!$AI457,1)="N","DN",
LEFT(Tabelas!$AI457,1)="C","DC",
LEFT(Tabelas!$AI457,1)="L","DL",
LEFT(Tabelas!$AI457,1)="A","DA",
LEFT(Tabelas!$AI457,1)="G","DG")</f>
        <v>DN</v>
      </c>
      <c r="AW457" s="34"/>
      <c r="AX457" s="34"/>
      <c r="AY457" s="34"/>
      <c r="AZ457" s="34"/>
      <c r="BA457" s="34"/>
      <c r="BB457" s="34"/>
      <c r="BC457" s="34"/>
      <c r="BD457" s="44">
        <v>180416</v>
      </c>
      <c r="BE457" s="34" t="s">
        <v>3221</v>
      </c>
      <c r="BF457" s="43" t="s">
        <v>1223</v>
      </c>
      <c r="BG457" s="34" t="s">
        <v>595</v>
      </c>
      <c r="BH457" s="34" t="s">
        <v>285</v>
      </c>
      <c r="BI457" s="34" t="s">
        <v>3221</v>
      </c>
      <c r="BJ457" s="44" t="s">
        <v>320</v>
      </c>
      <c r="BK457" s="44" t="s">
        <v>6991</v>
      </c>
      <c r="BL457" s="34"/>
      <c r="BM457" s="34"/>
      <c r="BN457" s="34"/>
      <c r="BO457" s="20"/>
      <c r="BP457" s="20"/>
      <c r="BQ457" s="20"/>
      <c r="BR457" s="20"/>
      <c r="BS457" s="27"/>
      <c r="BT457" s="20"/>
      <c r="BU457" s="20"/>
      <c r="BV457" s="20"/>
      <c r="BW457" s="20"/>
      <c r="BX457" s="20"/>
      <c r="BY457" s="20"/>
      <c r="BZ457" s="20"/>
      <c r="CA457" s="20"/>
      <c r="CB457" s="20"/>
      <c r="CC457" s="27"/>
      <c r="CD457" s="20"/>
      <c r="CE457" s="20"/>
      <c r="CF457" s="28"/>
      <c r="CG457" s="28"/>
      <c r="CH457" s="28"/>
      <c r="CI457" s="28"/>
      <c r="CJ457" s="28"/>
      <c r="CK457" s="28"/>
      <c r="CL457" s="28"/>
      <c r="CM457" s="28"/>
      <c r="CN457" s="28"/>
      <c r="CO457" s="28"/>
      <c r="CP457" s="28"/>
      <c r="CQ457" s="28"/>
      <c r="CR457" s="28"/>
      <c r="CS457" s="28"/>
      <c r="CT457" s="28"/>
      <c r="CU457" s="28"/>
      <c r="CV457" s="28"/>
      <c r="CW457" s="28"/>
      <c r="CX457" s="20"/>
      <c r="CY457" s="519" t="s">
        <v>7574</v>
      </c>
      <c r="CZ457" s="520" t="s">
        <v>7575</v>
      </c>
      <c r="DA457" s="595" t="str">
        <f t="shared" si="24"/>
        <v>43240 - OUTRAS INSTALAÇÕES EM CONSTRUÇÕES.</v>
      </c>
      <c r="EN457" s="572">
        <v>15784</v>
      </c>
      <c r="EO457" s="561" t="s">
        <v>7576</v>
      </c>
      <c r="EP457" s="561" t="s">
        <v>289</v>
      </c>
      <c r="EQ457" s="576">
        <v>384</v>
      </c>
      <c r="ER457" s="561" t="s">
        <v>5163</v>
      </c>
      <c r="ES457" s="568" t="s">
        <v>7577</v>
      </c>
    </row>
    <row r="458" spans="11:149">
      <c r="P458" s="488">
        <f t="shared" si="22"/>
        <v>47287</v>
      </c>
      <c r="Q458" s="481">
        <f t="shared" si="23"/>
        <v>25</v>
      </c>
      <c r="R458" s="489">
        <v>44236</v>
      </c>
      <c r="S458" s="501"/>
      <c r="T458" s="497"/>
      <c r="U458" s="498"/>
      <c r="V458" s="43">
        <v>108</v>
      </c>
      <c r="W458" s="34" t="s">
        <v>2224</v>
      </c>
      <c r="X458" s="44">
        <v>180417</v>
      </c>
      <c r="Y458" s="34" t="s">
        <v>3335</v>
      </c>
      <c r="Z458" s="43" t="s">
        <v>1223</v>
      </c>
      <c r="AA458" s="34" t="s">
        <v>595</v>
      </c>
      <c r="AB458" s="34" t="s">
        <v>285</v>
      </c>
      <c r="AC458" s="34" t="s">
        <v>3335</v>
      </c>
      <c r="AD458" s="44" t="s">
        <v>320</v>
      </c>
      <c r="AE458" s="44" t="s">
        <v>6991</v>
      </c>
      <c r="AF458" s="43">
        <v>108</v>
      </c>
      <c r="AG458" s="34" t="s">
        <v>2224</v>
      </c>
      <c r="AH458" s="34" t="s">
        <v>2223</v>
      </c>
      <c r="AI458" s="43" t="s">
        <v>2225</v>
      </c>
      <c r="AJ458" s="44" t="s">
        <v>2226</v>
      </c>
      <c r="AK458" s="261">
        <v>4560480</v>
      </c>
      <c r="AL458" s="44" t="s">
        <v>537</v>
      </c>
      <c r="AM458" s="44" t="s">
        <v>2230</v>
      </c>
      <c r="AN458" s="262">
        <v>255131460</v>
      </c>
      <c r="AO458" s="34"/>
      <c r="AP458" s="34"/>
      <c r="AQ458" s="34"/>
      <c r="AR458" s="34"/>
      <c r="AS458" s="34"/>
      <c r="AT458" s="44" t="s">
        <v>326</v>
      </c>
      <c r="AU458" s="44"/>
      <c r="AV458" s="477" t="str">
        <f t="array" ref="AV458">_xlfn.IFS(
LEFT(Tabelas!$AI458,1)="N","DN",
LEFT(Tabelas!$AI458,1)="C","DC",
LEFT(Tabelas!$AI458,1)="L","DL",
LEFT(Tabelas!$AI458,1)="A","DA",
LEFT(Tabelas!$AI458,1)="G","DG")</f>
        <v>DN</v>
      </c>
      <c r="AW458" s="34"/>
      <c r="AX458" s="34"/>
      <c r="AY458" s="34"/>
      <c r="AZ458" s="34"/>
      <c r="BA458" s="34"/>
      <c r="BB458" s="34"/>
      <c r="BC458" s="34"/>
      <c r="BD458" s="44">
        <v>180417</v>
      </c>
      <c r="BE458" s="34" t="s">
        <v>3335</v>
      </c>
      <c r="BF458" s="43" t="s">
        <v>1223</v>
      </c>
      <c r="BG458" s="34" t="s">
        <v>595</v>
      </c>
      <c r="BH458" s="34" t="s">
        <v>285</v>
      </c>
      <c r="BI458" s="34" t="s">
        <v>3335</v>
      </c>
      <c r="BJ458" s="44" t="s">
        <v>320</v>
      </c>
      <c r="BK458" s="44" t="s">
        <v>6991</v>
      </c>
      <c r="BL458" s="34"/>
      <c r="BM458" s="34"/>
      <c r="BN458" s="34"/>
      <c r="BO458" s="20"/>
      <c r="BP458" s="20"/>
      <c r="BQ458" s="20"/>
      <c r="BR458" s="20"/>
      <c r="BS458" s="27"/>
      <c r="BT458" s="20"/>
      <c r="BU458" s="20"/>
      <c r="BV458" s="20"/>
      <c r="BW458" s="20"/>
      <c r="BX458" s="20"/>
      <c r="BY458" s="20"/>
      <c r="BZ458" s="20"/>
      <c r="CA458" s="20"/>
      <c r="CB458" s="20"/>
      <c r="CC458" s="27"/>
      <c r="CD458" s="20"/>
      <c r="CE458" s="20"/>
      <c r="CF458" s="28"/>
      <c r="CG458" s="28"/>
      <c r="CH458" s="28"/>
      <c r="CI458" s="28"/>
      <c r="CJ458" s="28"/>
      <c r="CK458" s="28"/>
      <c r="CL458" s="28"/>
      <c r="CM458" s="28"/>
      <c r="CN458" s="28"/>
      <c r="CO458" s="28"/>
      <c r="CP458" s="28"/>
      <c r="CQ458" s="28"/>
      <c r="CR458" s="28"/>
      <c r="CS458" s="28"/>
      <c r="CT458" s="28"/>
      <c r="CU458" s="28"/>
      <c r="CV458" s="28"/>
      <c r="CW458" s="28"/>
      <c r="CX458" s="20"/>
      <c r="CY458" s="519" t="s">
        <v>7578</v>
      </c>
      <c r="CZ458" s="520" t="s">
        <v>7579</v>
      </c>
      <c r="DA458" s="595" t="str">
        <f t="shared" si="24"/>
        <v>43310 - ESTUCAGEM</v>
      </c>
      <c r="EN458" s="572">
        <v>15865</v>
      </c>
      <c r="EO458" s="561" t="s">
        <v>7580</v>
      </c>
      <c r="EP458" s="561" t="s">
        <v>289</v>
      </c>
      <c r="EQ458" s="576">
        <v>339</v>
      </c>
      <c r="ER458" s="561" t="s">
        <v>307</v>
      </c>
      <c r="ES458" s="568" t="s">
        <v>7581</v>
      </c>
    </row>
    <row r="459" spans="11:149">
      <c r="P459" s="488">
        <f t="shared" si="22"/>
        <v>47294</v>
      </c>
      <c r="Q459" s="481">
        <f t="shared" si="23"/>
        <v>26</v>
      </c>
      <c r="R459" s="489">
        <v>44237</v>
      </c>
      <c r="S459" s="501"/>
      <c r="T459" s="497"/>
      <c r="U459" s="498"/>
      <c r="V459" s="43">
        <v>108</v>
      </c>
      <c r="W459" s="34" t="s">
        <v>2224</v>
      </c>
      <c r="X459" s="44">
        <v>180418</v>
      </c>
      <c r="Y459" s="34" t="s">
        <v>3421</v>
      </c>
      <c r="Z459" s="43" t="s">
        <v>1223</v>
      </c>
      <c r="AA459" s="34" t="s">
        <v>595</v>
      </c>
      <c r="AB459" s="34" t="s">
        <v>285</v>
      </c>
      <c r="AC459" s="34" t="s">
        <v>7582</v>
      </c>
      <c r="AD459" s="44" t="s">
        <v>320</v>
      </c>
      <c r="AE459" s="44" t="s">
        <v>6991</v>
      </c>
      <c r="AF459" s="43">
        <v>108</v>
      </c>
      <c r="AG459" s="34" t="s">
        <v>2224</v>
      </c>
      <c r="AH459" s="34" t="s">
        <v>2223</v>
      </c>
      <c r="AI459" s="43" t="s">
        <v>2225</v>
      </c>
      <c r="AJ459" s="44" t="s">
        <v>2226</v>
      </c>
      <c r="AK459" s="261">
        <v>4560480</v>
      </c>
      <c r="AL459" s="44" t="s">
        <v>537</v>
      </c>
      <c r="AM459" s="44" t="s">
        <v>2230</v>
      </c>
      <c r="AN459" s="262">
        <v>255131460</v>
      </c>
      <c r="AO459" s="34"/>
      <c r="AP459" s="34"/>
      <c r="AQ459" s="34"/>
      <c r="AR459" s="34"/>
      <c r="AS459" s="34"/>
      <c r="AT459" s="44" t="s">
        <v>326</v>
      </c>
      <c r="AU459" s="44"/>
      <c r="AV459" s="477" t="str">
        <f t="array" ref="AV459">_xlfn.IFS(
LEFT(Tabelas!$AI459,1)="N","DN",
LEFT(Tabelas!$AI459,1)="C","DC",
LEFT(Tabelas!$AI459,1)="L","DL",
LEFT(Tabelas!$AI459,1)="A","DA",
LEFT(Tabelas!$AI459,1)="G","DG")</f>
        <v>DN</v>
      </c>
      <c r="AW459" s="34"/>
      <c r="AX459" s="34"/>
      <c r="AY459" s="34"/>
      <c r="AZ459" s="34"/>
      <c r="BA459" s="34"/>
      <c r="BB459" s="34"/>
      <c r="BC459" s="34"/>
      <c r="BD459" s="44">
        <v>180418</v>
      </c>
      <c r="BE459" s="34" t="s">
        <v>3421</v>
      </c>
      <c r="BF459" s="43" t="s">
        <v>1223</v>
      </c>
      <c r="BG459" s="34" t="s">
        <v>595</v>
      </c>
      <c r="BH459" s="34" t="s">
        <v>285</v>
      </c>
      <c r="BI459" s="34" t="s">
        <v>7582</v>
      </c>
      <c r="BJ459" s="44" t="s">
        <v>320</v>
      </c>
      <c r="BK459" s="44" t="s">
        <v>6991</v>
      </c>
      <c r="BL459" s="34"/>
      <c r="BM459" s="34"/>
      <c r="BN459" s="34"/>
      <c r="BO459" s="20"/>
      <c r="BP459" s="20"/>
      <c r="BQ459" s="20"/>
      <c r="BR459" s="20"/>
      <c r="BS459" s="27"/>
      <c r="BT459" s="20"/>
      <c r="BU459" s="20"/>
      <c r="BV459" s="20"/>
      <c r="BW459" s="20"/>
      <c r="BX459" s="20"/>
      <c r="BY459" s="20"/>
      <c r="BZ459" s="20"/>
      <c r="CA459" s="20"/>
      <c r="CB459" s="20"/>
      <c r="CC459" s="27"/>
      <c r="CD459" s="20"/>
      <c r="CE459" s="20"/>
      <c r="CF459" s="28"/>
      <c r="CG459" s="28"/>
      <c r="CH459" s="28"/>
      <c r="CI459" s="28"/>
      <c r="CJ459" s="28"/>
      <c r="CK459" s="28"/>
      <c r="CL459" s="28"/>
      <c r="CM459" s="28"/>
      <c r="CN459" s="28"/>
      <c r="CO459" s="28"/>
      <c r="CP459" s="28"/>
      <c r="CQ459" s="28"/>
      <c r="CR459" s="28"/>
      <c r="CS459" s="28"/>
      <c r="CT459" s="28"/>
      <c r="CU459" s="28"/>
      <c r="CV459" s="28"/>
      <c r="CW459" s="28"/>
      <c r="CX459" s="20"/>
      <c r="CY459" s="519" t="s">
        <v>7583</v>
      </c>
      <c r="CZ459" s="520" t="s">
        <v>7584</v>
      </c>
      <c r="DA459" s="595" t="str">
        <f t="shared" si="24"/>
        <v>43320 - MONTAGEM DE TRABALHOS DE CARPINTARIA E DE CAIXILHARIA</v>
      </c>
      <c r="EN459" s="571">
        <v>15873</v>
      </c>
      <c r="EO459" s="560" t="s">
        <v>7585</v>
      </c>
      <c r="EP459" s="560" t="s">
        <v>289</v>
      </c>
      <c r="EQ459" s="580">
        <v>379</v>
      </c>
      <c r="ER459" s="560" t="s">
        <v>2245</v>
      </c>
      <c r="ES459" s="567" t="s">
        <v>7586</v>
      </c>
    </row>
    <row r="460" spans="11:149">
      <c r="P460" s="488">
        <f t="shared" si="22"/>
        <v>47301</v>
      </c>
      <c r="Q460" s="481">
        <f t="shared" si="23"/>
        <v>27</v>
      </c>
      <c r="R460" s="489">
        <v>44238</v>
      </c>
      <c r="S460" s="501"/>
      <c r="T460" s="497"/>
      <c r="U460" s="498"/>
      <c r="V460" s="43">
        <v>108</v>
      </c>
      <c r="W460" s="34" t="s">
        <v>2224</v>
      </c>
      <c r="X460" s="44">
        <v>130502</v>
      </c>
      <c r="Y460" s="34" t="s">
        <v>1130</v>
      </c>
      <c r="Z460" s="43" t="s">
        <v>318</v>
      </c>
      <c r="AA460" s="34" t="s">
        <v>531</v>
      </c>
      <c r="AB460" s="34" t="s">
        <v>280</v>
      </c>
      <c r="AC460" s="34" t="s">
        <v>1130</v>
      </c>
      <c r="AD460" s="44" t="s">
        <v>320</v>
      </c>
      <c r="AE460" s="44" t="s">
        <v>6991</v>
      </c>
      <c r="AF460" s="43">
        <v>108</v>
      </c>
      <c r="AG460" s="34" t="s">
        <v>2224</v>
      </c>
      <c r="AH460" s="34" t="s">
        <v>2223</v>
      </c>
      <c r="AI460" s="43" t="s">
        <v>2225</v>
      </c>
      <c r="AJ460" s="44" t="s">
        <v>2226</v>
      </c>
      <c r="AK460" s="261">
        <v>4560480</v>
      </c>
      <c r="AL460" s="44" t="s">
        <v>537</v>
      </c>
      <c r="AM460" s="44" t="s">
        <v>2230</v>
      </c>
      <c r="AN460" s="262">
        <v>255131460</v>
      </c>
      <c r="AO460" s="34"/>
      <c r="AP460" s="34"/>
      <c r="AQ460" s="34"/>
      <c r="AR460" s="34"/>
      <c r="AS460" s="34"/>
      <c r="AT460" s="44" t="s">
        <v>326</v>
      </c>
      <c r="AU460" s="44"/>
      <c r="AV460" s="477" t="str">
        <f t="array" ref="AV460">_xlfn.IFS(
LEFT(Tabelas!$AI460,1)="N","DN",
LEFT(Tabelas!$AI460,1)="C","DC",
LEFT(Tabelas!$AI460,1)="L","DL",
LEFT(Tabelas!$AI460,1)="A","DA",
LEFT(Tabelas!$AI460,1)="G","DG")</f>
        <v>DN</v>
      </c>
      <c r="AW460" s="34"/>
      <c r="AX460" s="34"/>
      <c r="AY460" s="34"/>
      <c r="AZ460" s="34"/>
      <c r="BA460" s="34"/>
      <c r="BB460" s="34"/>
      <c r="BC460" s="34"/>
      <c r="BD460" s="44">
        <v>130502</v>
      </c>
      <c r="BE460" s="34" t="s">
        <v>1130</v>
      </c>
      <c r="BF460" s="43" t="s">
        <v>318</v>
      </c>
      <c r="BG460" s="34" t="s">
        <v>531</v>
      </c>
      <c r="BH460" s="34" t="s">
        <v>280</v>
      </c>
      <c r="BI460" s="34" t="s">
        <v>1130</v>
      </c>
      <c r="BJ460" s="44" t="s">
        <v>320</v>
      </c>
      <c r="BK460" s="44" t="s">
        <v>6991</v>
      </c>
      <c r="BL460" s="34"/>
      <c r="BM460" s="34"/>
      <c r="BN460" s="34"/>
      <c r="BO460" s="20"/>
      <c r="BP460" s="20"/>
      <c r="BQ460" s="20"/>
      <c r="BR460" s="20"/>
      <c r="BS460" s="27"/>
      <c r="BT460" s="20"/>
      <c r="BU460" s="20"/>
      <c r="BV460" s="20"/>
      <c r="BW460" s="20"/>
      <c r="BX460" s="20"/>
      <c r="BY460" s="20"/>
      <c r="BZ460" s="20"/>
      <c r="CA460" s="20"/>
      <c r="CB460" s="20"/>
      <c r="CC460" s="27"/>
      <c r="CD460" s="20"/>
      <c r="CE460" s="20"/>
      <c r="CF460" s="28"/>
      <c r="CG460" s="28"/>
      <c r="CH460" s="28"/>
      <c r="CI460" s="28"/>
      <c r="CJ460" s="28"/>
      <c r="CK460" s="28"/>
      <c r="CL460" s="28"/>
      <c r="CM460" s="28"/>
      <c r="CN460" s="28"/>
      <c r="CO460" s="28"/>
      <c r="CP460" s="28"/>
      <c r="CQ460" s="28"/>
      <c r="CR460" s="28"/>
      <c r="CS460" s="28"/>
      <c r="CT460" s="28"/>
      <c r="CU460" s="28"/>
      <c r="CV460" s="28"/>
      <c r="CW460" s="28"/>
      <c r="CX460" s="20"/>
      <c r="CY460" s="519" t="s">
        <v>7587</v>
      </c>
      <c r="CZ460" s="520" t="s">
        <v>7588</v>
      </c>
      <c r="DA460" s="595" t="str">
        <f t="shared" si="24"/>
        <v>43330 - REVESTIMENTO DE PAVIMENTOS E DE PAREDES</v>
      </c>
      <c r="EN460" s="572">
        <v>15881</v>
      </c>
      <c r="EO460" s="561" t="s">
        <v>7589</v>
      </c>
      <c r="EP460" s="561" t="s">
        <v>289</v>
      </c>
      <c r="EQ460" s="576">
        <v>323</v>
      </c>
      <c r="ER460" s="561" t="s">
        <v>4864</v>
      </c>
      <c r="ES460" s="568" t="s">
        <v>7590</v>
      </c>
    </row>
    <row r="461" spans="11:149">
      <c r="P461" s="488">
        <f t="shared" si="22"/>
        <v>47308</v>
      </c>
      <c r="Q461" s="481">
        <f t="shared" si="23"/>
        <v>28</v>
      </c>
      <c r="R461" s="489">
        <v>44239</v>
      </c>
      <c r="S461" s="501"/>
      <c r="T461" s="497"/>
      <c r="U461" s="498"/>
      <c r="V461" s="43">
        <v>108</v>
      </c>
      <c r="W461" s="34" t="s">
        <v>2224</v>
      </c>
      <c r="X461" s="44">
        <v>130504</v>
      </c>
      <c r="Y461" s="34" t="s">
        <v>1400</v>
      </c>
      <c r="Z461" s="43" t="s">
        <v>318</v>
      </c>
      <c r="AA461" s="34" t="s">
        <v>531</v>
      </c>
      <c r="AB461" s="34" t="s">
        <v>280</v>
      </c>
      <c r="AC461" s="34" t="s">
        <v>1400</v>
      </c>
      <c r="AD461" s="44" t="s">
        <v>320</v>
      </c>
      <c r="AE461" s="44" t="s">
        <v>6991</v>
      </c>
      <c r="AF461" s="43">
        <v>108</v>
      </c>
      <c r="AG461" s="34" t="s">
        <v>2224</v>
      </c>
      <c r="AH461" s="34" t="s">
        <v>2223</v>
      </c>
      <c r="AI461" s="43" t="s">
        <v>2225</v>
      </c>
      <c r="AJ461" s="44" t="s">
        <v>2226</v>
      </c>
      <c r="AK461" s="261">
        <v>4560480</v>
      </c>
      <c r="AL461" s="44" t="s">
        <v>537</v>
      </c>
      <c r="AM461" s="44" t="s">
        <v>2230</v>
      </c>
      <c r="AN461" s="262">
        <v>255131460</v>
      </c>
      <c r="AO461" s="34"/>
      <c r="AP461" s="34"/>
      <c r="AQ461" s="34"/>
      <c r="AR461" s="34"/>
      <c r="AS461" s="34"/>
      <c r="AT461" s="44" t="s">
        <v>326</v>
      </c>
      <c r="AU461" s="44"/>
      <c r="AV461" s="477" t="str">
        <f t="array" ref="AV461">_xlfn.IFS(
LEFT(Tabelas!$AI461,1)="N","DN",
LEFT(Tabelas!$AI461,1)="C","DC",
LEFT(Tabelas!$AI461,1)="L","DL",
LEFT(Tabelas!$AI461,1)="A","DA",
LEFT(Tabelas!$AI461,1)="G","DG")</f>
        <v>DN</v>
      </c>
      <c r="AW461" s="34"/>
      <c r="AX461" s="34"/>
      <c r="AY461" s="34"/>
      <c r="AZ461" s="34"/>
      <c r="BA461" s="34"/>
      <c r="BB461" s="34"/>
      <c r="BC461" s="34"/>
      <c r="BD461" s="44">
        <v>130504</v>
      </c>
      <c r="BE461" s="34" t="s">
        <v>1400</v>
      </c>
      <c r="BF461" s="43" t="s">
        <v>318</v>
      </c>
      <c r="BG461" s="34" t="s">
        <v>531</v>
      </c>
      <c r="BH461" s="34" t="s">
        <v>280</v>
      </c>
      <c r="BI461" s="34" t="s">
        <v>1400</v>
      </c>
      <c r="BJ461" s="44" t="s">
        <v>320</v>
      </c>
      <c r="BK461" s="44" t="s">
        <v>6991</v>
      </c>
      <c r="BL461" s="34"/>
      <c r="BM461" s="34"/>
      <c r="BN461" s="34"/>
      <c r="BO461" s="20"/>
      <c r="BP461" s="20"/>
      <c r="BQ461" s="20"/>
      <c r="BR461" s="20"/>
      <c r="BS461" s="27"/>
      <c r="BT461" s="20"/>
      <c r="BU461" s="20"/>
      <c r="BV461" s="20"/>
      <c r="BW461" s="20"/>
      <c r="BX461" s="20"/>
      <c r="BY461" s="20"/>
      <c r="BZ461" s="20"/>
      <c r="CA461" s="20"/>
      <c r="CB461" s="20"/>
      <c r="CC461" s="27"/>
      <c r="CD461" s="20"/>
      <c r="CE461" s="20"/>
      <c r="CF461" s="28"/>
      <c r="CG461" s="28"/>
      <c r="CH461" s="28"/>
      <c r="CI461" s="28"/>
      <c r="CJ461" s="28"/>
      <c r="CK461" s="28"/>
      <c r="CL461" s="28"/>
      <c r="CM461" s="28"/>
      <c r="CN461" s="28"/>
      <c r="CO461" s="28"/>
      <c r="CP461" s="28"/>
      <c r="CQ461" s="28"/>
      <c r="CR461" s="28"/>
      <c r="CS461" s="28"/>
      <c r="CT461" s="28"/>
      <c r="CU461" s="28"/>
      <c r="CV461" s="28"/>
      <c r="CW461" s="28"/>
      <c r="CX461" s="20"/>
      <c r="CY461" s="519" t="s">
        <v>7591</v>
      </c>
      <c r="CZ461" s="520" t="s">
        <v>7592</v>
      </c>
      <c r="DA461" s="595" t="str">
        <f t="shared" si="24"/>
        <v>43340 - PINTURA E COLOCAÇÃO DE VIDROS</v>
      </c>
      <c r="EN461" s="571">
        <v>15903</v>
      </c>
      <c r="EO461" s="560" t="s">
        <v>7593</v>
      </c>
      <c r="EP461" s="560" t="s">
        <v>370</v>
      </c>
      <c r="EQ461" s="580">
        <v>556</v>
      </c>
      <c r="ER461" s="560" t="s">
        <v>3143</v>
      </c>
      <c r="ES461" s="567" t="s">
        <v>7594</v>
      </c>
    </row>
    <row r="462" spans="11:149">
      <c r="P462" s="488">
        <f t="shared" si="22"/>
        <v>47315</v>
      </c>
      <c r="Q462" s="481">
        <f t="shared" si="23"/>
        <v>29</v>
      </c>
      <c r="R462" s="489">
        <v>44240</v>
      </c>
      <c r="S462" s="501"/>
      <c r="T462" s="497"/>
      <c r="U462" s="498"/>
      <c r="V462" s="43">
        <v>108</v>
      </c>
      <c r="W462" s="34" t="s">
        <v>2224</v>
      </c>
      <c r="X462" s="44">
        <v>130510</v>
      </c>
      <c r="Y462" s="34" t="s">
        <v>1681</v>
      </c>
      <c r="Z462" s="43" t="s">
        <v>318</v>
      </c>
      <c r="AA462" s="34" t="s">
        <v>531</v>
      </c>
      <c r="AB462" s="34" t="s">
        <v>280</v>
      </c>
      <c r="AC462" s="34" t="s">
        <v>1681</v>
      </c>
      <c r="AD462" s="44" t="s">
        <v>320</v>
      </c>
      <c r="AE462" s="44" t="s">
        <v>6991</v>
      </c>
      <c r="AF462" s="43">
        <v>108</v>
      </c>
      <c r="AG462" s="34" t="s">
        <v>2224</v>
      </c>
      <c r="AH462" s="34" t="s">
        <v>2223</v>
      </c>
      <c r="AI462" s="43" t="s">
        <v>2225</v>
      </c>
      <c r="AJ462" s="44" t="s">
        <v>2226</v>
      </c>
      <c r="AK462" s="261">
        <v>4560480</v>
      </c>
      <c r="AL462" s="44" t="s">
        <v>537</v>
      </c>
      <c r="AM462" s="44" t="s">
        <v>2230</v>
      </c>
      <c r="AN462" s="262">
        <v>255131460</v>
      </c>
      <c r="AO462" s="34"/>
      <c r="AP462" s="34"/>
      <c r="AQ462" s="34"/>
      <c r="AR462" s="34"/>
      <c r="AS462" s="34"/>
      <c r="AT462" s="44" t="s">
        <v>326</v>
      </c>
      <c r="AU462" s="44"/>
      <c r="AV462" s="477" t="str">
        <f t="array" ref="AV462">_xlfn.IFS(
LEFT(Tabelas!$AI462,1)="N","DN",
LEFT(Tabelas!$AI462,1)="C","DC",
LEFT(Tabelas!$AI462,1)="L","DL",
LEFT(Tabelas!$AI462,1)="A","DA",
LEFT(Tabelas!$AI462,1)="G","DG")</f>
        <v>DN</v>
      </c>
      <c r="AW462" s="34"/>
      <c r="AX462" s="34"/>
      <c r="AY462" s="34"/>
      <c r="AZ462" s="34"/>
      <c r="BA462" s="34"/>
      <c r="BB462" s="34"/>
      <c r="BC462" s="34"/>
      <c r="BD462" s="44">
        <v>130510</v>
      </c>
      <c r="BE462" s="34" t="s">
        <v>1681</v>
      </c>
      <c r="BF462" s="43" t="s">
        <v>318</v>
      </c>
      <c r="BG462" s="34" t="s">
        <v>531</v>
      </c>
      <c r="BH462" s="34" t="s">
        <v>280</v>
      </c>
      <c r="BI462" s="34" t="s">
        <v>1681</v>
      </c>
      <c r="BJ462" s="44" t="s">
        <v>320</v>
      </c>
      <c r="BK462" s="44" t="s">
        <v>6991</v>
      </c>
      <c r="BL462" s="34"/>
      <c r="BM462" s="34"/>
      <c r="BN462" s="34"/>
      <c r="BO462" s="20"/>
      <c r="BP462" s="20"/>
      <c r="BQ462" s="20"/>
      <c r="BR462" s="20"/>
      <c r="BS462" s="27"/>
      <c r="BT462" s="20"/>
      <c r="BU462" s="20"/>
      <c r="BV462" s="20"/>
      <c r="BW462" s="20"/>
      <c r="BX462" s="20"/>
      <c r="BY462" s="20"/>
      <c r="BZ462" s="20"/>
      <c r="CA462" s="20"/>
      <c r="CB462" s="20"/>
      <c r="CC462" s="27"/>
      <c r="CD462" s="20"/>
      <c r="CE462" s="20"/>
      <c r="CF462" s="28"/>
      <c r="CG462" s="28"/>
      <c r="CH462" s="28"/>
      <c r="CI462" s="28"/>
      <c r="CJ462" s="28"/>
      <c r="CK462" s="28"/>
      <c r="CL462" s="28"/>
      <c r="CM462" s="28"/>
      <c r="CN462" s="28"/>
      <c r="CO462" s="28"/>
      <c r="CP462" s="28"/>
      <c r="CQ462" s="28"/>
      <c r="CR462" s="28"/>
      <c r="CS462" s="28"/>
      <c r="CT462" s="28"/>
      <c r="CU462" s="28"/>
      <c r="CV462" s="28"/>
      <c r="CW462" s="28"/>
      <c r="CX462" s="20"/>
      <c r="CY462" s="519" t="s">
        <v>7595</v>
      </c>
      <c r="CZ462" s="520" t="s">
        <v>7596</v>
      </c>
      <c r="DA462" s="595" t="str">
        <f t="shared" si="24"/>
        <v>43350 - OUTRAS ATIVIDADES DE ACABAMENTO EM EDIFÍCIOS.</v>
      </c>
      <c r="EN462" s="572">
        <v>15946</v>
      </c>
      <c r="EO462" s="561" t="s">
        <v>7597</v>
      </c>
      <c r="EP462" s="561" t="s">
        <v>289</v>
      </c>
      <c r="EQ462" s="576">
        <v>347</v>
      </c>
      <c r="ER462" s="561" t="s">
        <v>5074</v>
      </c>
      <c r="ES462" s="568" t="s">
        <v>7598</v>
      </c>
    </row>
    <row r="463" spans="11:149">
      <c r="P463" s="488">
        <f t="shared" si="22"/>
        <v>47322</v>
      </c>
      <c r="Q463" s="481">
        <f t="shared" si="23"/>
        <v>30</v>
      </c>
      <c r="R463" s="489">
        <v>44241</v>
      </c>
      <c r="S463" s="501"/>
      <c r="T463" s="497"/>
      <c r="U463" s="498"/>
      <c r="V463" s="43">
        <v>108</v>
      </c>
      <c r="W463" s="34" t="s">
        <v>2224</v>
      </c>
      <c r="X463" s="44">
        <v>130500</v>
      </c>
      <c r="Y463" s="34" t="s">
        <v>829</v>
      </c>
      <c r="Z463" s="43" t="s">
        <v>318</v>
      </c>
      <c r="AA463" s="34" t="s">
        <v>531</v>
      </c>
      <c r="AB463" s="34" t="s">
        <v>280</v>
      </c>
      <c r="AC463" s="34" t="s">
        <v>7599</v>
      </c>
      <c r="AD463" s="44" t="s">
        <v>320</v>
      </c>
      <c r="AE463" s="44" t="s">
        <v>6991</v>
      </c>
      <c r="AF463" s="43">
        <v>108</v>
      </c>
      <c r="AG463" s="34" t="s">
        <v>2224</v>
      </c>
      <c r="AH463" s="34" t="s">
        <v>2223</v>
      </c>
      <c r="AI463" s="43" t="s">
        <v>2225</v>
      </c>
      <c r="AJ463" s="44" t="s">
        <v>2226</v>
      </c>
      <c r="AK463" s="261">
        <v>4560480</v>
      </c>
      <c r="AL463" s="44" t="s">
        <v>537</v>
      </c>
      <c r="AM463" s="44" t="s">
        <v>2230</v>
      </c>
      <c r="AN463" s="262">
        <v>255131460</v>
      </c>
      <c r="AO463" s="34"/>
      <c r="AP463" s="34"/>
      <c r="AQ463" s="34"/>
      <c r="AR463" s="34"/>
      <c r="AS463" s="34"/>
      <c r="AT463" s="44" t="s">
        <v>326</v>
      </c>
      <c r="AU463" s="44"/>
      <c r="AV463" s="477" t="str">
        <f t="array" ref="AV463">_xlfn.IFS(
LEFT(Tabelas!$AI463,1)="N","DN",
LEFT(Tabelas!$AI463,1)="C","DC",
LEFT(Tabelas!$AI463,1)="L","DL",
LEFT(Tabelas!$AI463,1)="A","DA",
LEFT(Tabelas!$AI463,1)="G","DG")</f>
        <v>DN</v>
      </c>
      <c r="AW463" s="34"/>
      <c r="AX463" s="34"/>
      <c r="AY463" s="34"/>
      <c r="AZ463" s="34"/>
      <c r="BA463" s="34"/>
      <c r="BB463" s="34"/>
      <c r="BC463" s="34"/>
      <c r="BD463" s="44">
        <v>130500</v>
      </c>
      <c r="BE463" s="34" t="s">
        <v>829</v>
      </c>
      <c r="BF463" s="43" t="s">
        <v>318</v>
      </c>
      <c r="BG463" s="34" t="s">
        <v>531</v>
      </c>
      <c r="BH463" s="34" t="s">
        <v>280</v>
      </c>
      <c r="BI463" s="34" t="s">
        <v>7599</v>
      </c>
      <c r="BJ463" s="44" t="s">
        <v>320</v>
      </c>
      <c r="BK463" s="44" t="s">
        <v>6991</v>
      </c>
      <c r="BL463" s="34"/>
      <c r="BM463" s="34"/>
      <c r="BN463" s="34"/>
      <c r="BO463" s="20"/>
      <c r="BP463" s="20"/>
      <c r="BQ463" s="20"/>
      <c r="BR463" s="20"/>
      <c r="BS463" s="27"/>
      <c r="BT463" s="20"/>
      <c r="BU463" s="20"/>
      <c r="BV463" s="20"/>
      <c r="BW463" s="20"/>
      <c r="BX463" s="20"/>
      <c r="BY463" s="20"/>
      <c r="BZ463" s="20"/>
      <c r="CA463" s="20"/>
      <c r="CB463" s="20"/>
      <c r="CC463" s="27"/>
      <c r="CD463" s="20"/>
      <c r="CE463" s="20"/>
      <c r="CF463" s="28"/>
      <c r="CG463" s="28"/>
      <c r="CH463" s="28"/>
      <c r="CI463" s="28"/>
      <c r="CJ463" s="28"/>
      <c r="CK463" s="28"/>
      <c r="CL463" s="28"/>
      <c r="CM463" s="28"/>
      <c r="CN463" s="28"/>
      <c r="CO463" s="28"/>
      <c r="CP463" s="28"/>
      <c r="CQ463" s="28"/>
      <c r="CR463" s="28"/>
      <c r="CS463" s="28"/>
      <c r="CT463" s="28"/>
      <c r="CU463" s="28"/>
      <c r="CV463" s="28"/>
      <c r="CW463" s="28"/>
      <c r="CX463" s="20"/>
      <c r="CY463" s="519" t="s">
        <v>7600</v>
      </c>
      <c r="CZ463" s="520" t="s">
        <v>7601</v>
      </c>
      <c r="DA463" s="595" t="str">
        <f t="shared" si="24"/>
        <v>43410 - ATIVIDADES DE COLOCAÇÃO DE TELHADOS E COBERTURAS</v>
      </c>
      <c r="EN463" s="571">
        <v>15954</v>
      </c>
      <c r="EO463" s="560" t="s">
        <v>7602</v>
      </c>
      <c r="EP463" s="560" t="s">
        <v>320</v>
      </c>
      <c r="EQ463" s="580">
        <v>108</v>
      </c>
      <c r="ER463" s="560" t="s">
        <v>2224</v>
      </c>
      <c r="ES463" s="567" t="s">
        <v>7603</v>
      </c>
    </row>
    <row r="464" spans="11:149">
      <c r="P464" s="488">
        <f t="shared" si="22"/>
        <v>47329</v>
      </c>
      <c r="Q464" s="481">
        <f t="shared" si="23"/>
        <v>31</v>
      </c>
      <c r="R464" s="489">
        <v>44242</v>
      </c>
      <c r="S464" s="501"/>
      <c r="T464" s="497"/>
      <c r="U464" s="498"/>
      <c r="V464" s="43">
        <v>108</v>
      </c>
      <c r="W464" s="34" t="s">
        <v>2224</v>
      </c>
      <c r="X464" s="44">
        <v>130512</v>
      </c>
      <c r="Y464" s="34" t="s">
        <v>1936</v>
      </c>
      <c r="Z464" s="43" t="s">
        <v>318</v>
      </c>
      <c r="AA464" s="34" t="s">
        <v>531</v>
      </c>
      <c r="AB464" s="34" t="s">
        <v>280</v>
      </c>
      <c r="AC464" s="34" t="s">
        <v>1936</v>
      </c>
      <c r="AD464" s="44" t="s">
        <v>320</v>
      </c>
      <c r="AE464" s="44" t="s">
        <v>6991</v>
      </c>
      <c r="AF464" s="43">
        <v>108</v>
      </c>
      <c r="AG464" s="34" t="s">
        <v>2224</v>
      </c>
      <c r="AH464" s="34" t="s">
        <v>2223</v>
      </c>
      <c r="AI464" s="43" t="s">
        <v>2225</v>
      </c>
      <c r="AJ464" s="44" t="s">
        <v>2226</v>
      </c>
      <c r="AK464" s="261">
        <v>4560480</v>
      </c>
      <c r="AL464" s="44" t="s">
        <v>537</v>
      </c>
      <c r="AM464" s="44" t="s">
        <v>2230</v>
      </c>
      <c r="AN464" s="262">
        <v>255131460</v>
      </c>
      <c r="AO464" s="34"/>
      <c r="AP464" s="34"/>
      <c r="AQ464" s="34"/>
      <c r="AR464" s="34"/>
      <c r="AS464" s="34"/>
      <c r="AT464" s="44" t="s">
        <v>326</v>
      </c>
      <c r="AU464" s="44"/>
      <c r="AV464" s="477" t="str">
        <f t="array" ref="AV464">_xlfn.IFS(
LEFT(Tabelas!$AI464,1)="N","DN",
LEFT(Tabelas!$AI464,1)="C","DC",
LEFT(Tabelas!$AI464,1)="L","DL",
LEFT(Tabelas!$AI464,1)="A","DA",
LEFT(Tabelas!$AI464,1)="G","DG")</f>
        <v>DN</v>
      </c>
      <c r="AW464" s="34"/>
      <c r="AX464" s="34"/>
      <c r="AY464" s="34"/>
      <c r="AZ464" s="34"/>
      <c r="BA464" s="34"/>
      <c r="BB464" s="34"/>
      <c r="BC464" s="34"/>
      <c r="BD464" s="44">
        <v>130512</v>
      </c>
      <c r="BE464" s="34" t="s">
        <v>1936</v>
      </c>
      <c r="BF464" s="43" t="s">
        <v>318</v>
      </c>
      <c r="BG464" s="34" t="s">
        <v>531</v>
      </c>
      <c r="BH464" s="34" t="s">
        <v>280</v>
      </c>
      <c r="BI464" s="34" t="s">
        <v>1936</v>
      </c>
      <c r="BJ464" s="44" t="s">
        <v>320</v>
      </c>
      <c r="BK464" s="44" t="s">
        <v>6991</v>
      </c>
      <c r="BL464" s="34"/>
      <c r="BM464" s="34"/>
      <c r="BN464" s="34"/>
      <c r="BO464" s="20"/>
      <c r="BP464" s="20"/>
      <c r="BQ464" s="20"/>
      <c r="BR464" s="20"/>
      <c r="BS464" s="27"/>
      <c r="BT464" s="20"/>
      <c r="BU464" s="20"/>
      <c r="BV464" s="20"/>
      <c r="BW464" s="20"/>
      <c r="BX464" s="20"/>
      <c r="BY464" s="20"/>
      <c r="BZ464" s="20"/>
      <c r="CA464" s="20"/>
      <c r="CB464" s="20"/>
      <c r="CC464" s="27"/>
      <c r="CD464" s="20"/>
      <c r="CE464" s="20"/>
      <c r="CF464" s="28"/>
      <c r="CG464" s="28"/>
      <c r="CH464" s="28"/>
      <c r="CI464" s="28"/>
      <c r="CJ464" s="28"/>
      <c r="CK464" s="28"/>
      <c r="CL464" s="28"/>
      <c r="CM464" s="28"/>
      <c r="CN464" s="28"/>
      <c r="CO464" s="28"/>
      <c r="CP464" s="28"/>
      <c r="CQ464" s="28"/>
      <c r="CR464" s="28"/>
      <c r="CS464" s="28"/>
      <c r="CT464" s="28"/>
      <c r="CU464" s="28"/>
      <c r="CV464" s="28"/>
      <c r="CW464" s="28"/>
      <c r="CX464" s="20"/>
      <c r="CY464" s="519" t="s">
        <v>7604</v>
      </c>
      <c r="CZ464" s="520" t="s">
        <v>7605</v>
      </c>
      <c r="DA464" s="595" t="str">
        <f t="shared" si="24"/>
        <v>43420 - OUTRAS ATIVIDADES ESPECIALIZADAS DE CONSTRUÇÃO NA CONSTRUÇÃO DE EDIFÍCIOS.</v>
      </c>
      <c r="EN464" s="572">
        <v>16039</v>
      </c>
      <c r="EO464" s="561" t="s">
        <v>7606</v>
      </c>
      <c r="EP464" s="561" t="s">
        <v>289</v>
      </c>
      <c r="EQ464" s="576">
        <v>342</v>
      </c>
      <c r="ER464" s="561" t="s">
        <v>5009</v>
      </c>
      <c r="ES464" s="568" t="s">
        <v>7607</v>
      </c>
    </row>
    <row r="465" spans="16:149">
      <c r="P465" s="488">
        <f t="shared" si="22"/>
        <v>47336</v>
      </c>
      <c r="Q465" s="481">
        <f t="shared" si="23"/>
        <v>32</v>
      </c>
      <c r="R465" s="489">
        <v>44243</v>
      </c>
      <c r="S465" s="501"/>
      <c r="T465" s="497"/>
      <c r="U465" s="498"/>
      <c r="V465" s="43">
        <v>108</v>
      </c>
      <c r="W465" s="34" t="s">
        <v>2224</v>
      </c>
      <c r="X465" s="44">
        <v>130513</v>
      </c>
      <c r="Y465" s="34" t="s">
        <v>2142</v>
      </c>
      <c r="Z465" s="43" t="s">
        <v>318</v>
      </c>
      <c r="AA465" s="34" t="s">
        <v>531</v>
      </c>
      <c r="AB465" s="34" t="s">
        <v>280</v>
      </c>
      <c r="AC465" s="34" t="s">
        <v>2142</v>
      </c>
      <c r="AD465" s="44" t="s">
        <v>320</v>
      </c>
      <c r="AE465" s="44" t="s">
        <v>6991</v>
      </c>
      <c r="AF465" s="43">
        <v>108</v>
      </c>
      <c r="AG465" s="34" t="s">
        <v>2224</v>
      </c>
      <c r="AH465" s="34" t="s">
        <v>2223</v>
      </c>
      <c r="AI465" s="43" t="s">
        <v>2225</v>
      </c>
      <c r="AJ465" s="44" t="s">
        <v>2226</v>
      </c>
      <c r="AK465" s="261">
        <v>4560480</v>
      </c>
      <c r="AL465" s="44" t="s">
        <v>537</v>
      </c>
      <c r="AM465" s="44" t="s">
        <v>2230</v>
      </c>
      <c r="AN465" s="262">
        <v>255131460</v>
      </c>
      <c r="AO465" s="34"/>
      <c r="AP465" s="34"/>
      <c r="AQ465" s="34"/>
      <c r="AR465" s="34"/>
      <c r="AS465" s="34"/>
      <c r="AT465" s="44" t="s">
        <v>326</v>
      </c>
      <c r="AU465" s="44"/>
      <c r="AV465" s="477" t="str">
        <f t="array" ref="AV465">_xlfn.IFS(
LEFT(Tabelas!$AI465,1)="N","DN",
LEFT(Tabelas!$AI465,1)="C","DC",
LEFT(Tabelas!$AI465,1)="L","DL",
LEFT(Tabelas!$AI465,1)="A","DA",
LEFT(Tabelas!$AI465,1)="G","DG")</f>
        <v>DN</v>
      </c>
      <c r="AW465" s="34"/>
      <c r="AX465" s="34"/>
      <c r="AY465" s="34"/>
      <c r="AZ465" s="34"/>
      <c r="BA465" s="34"/>
      <c r="BB465" s="34"/>
      <c r="BC465" s="34"/>
      <c r="BD465" s="44">
        <v>130513</v>
      </c>
      <c r="BE465" s="34" t="s">
        <v>2142</v>
      </c>
      <c r="BF465" s="43" t="s">
        <v>318</v>
      </c>
      <c r="BG465" s="34" t="s">
        <v>531</v>
      </c>
      <c r="BH465" s="34" t="s">
        <v>280</v>
      </c>
      <c r="BI465" s="34" t="s">
        <v>2142</v>
      </c>
      <c r="BJ465" s="44" t="s">
        <v>320</v>
      </c>
      <c r="BK465" s="44" t="s">
        <v>6991</v>
      </c>
      <c r="BL465" s="34"/>
      <c r="BM465" s="34"/>
      <c r="BN465" s="34"/>
      <c r="BO465" s="20"/>
      <c r="BP465" s="20"/>
      <c r="BQ465" s="20"/>
      <c r="BR465" s="20"/>
      <c r="BS465" s="27"/>
      <c r="BT465" s="20"/>
      <c r="BU465" s="20"/>
      <c r="BV465" s="20"/>
      <c r="BW465" s="20"/>
      <c r="BX465" s="20"/>
      <c r="BY465" s="20"/>
      <c r="BZ465" s="20"/>
      <c r="CA465" s="20"/>
      <c r="CB465" s="20"/>
      <c r="CC465" s="27"/>
      <c r="CD465" s="20"/>
      <c r="CE465" s="20"/>
      <c r="CF465" s="28"/>
      <c r="CG465" s="28"/>
      <c r="CH465" s="28"/>
      <c r="CI465" s="28"/>
      <c r="CJ465" s="28"/>
      <c r="CK465" s="28"/>
      <c r="CL465" s="28"/>
      <c r="CM465" s="28"/>
      <c r="CN465" s="28"/>
      <c r="CO465" s="28"/>
      <c r="CP465" s="28"/>
      <c r="CQ465" s="28"/>
      <c r="CR465" s="28"/>
      <c r="CS465" s="28"/>
      <c r="CT465" s="28"/>
      <c r="CU465" s="28"/>
      <c r="CV465" s="28"/>
      <c r="CW465" s="28"/>
      <c r="CX465" s="20"/>
      <c r="CY465" s="519" t="s">
        <v>7608</v>
      </c>
      <c r="CZ465" s="520" t="s">
        <v>7609</v>
      </c>
      <c r="DA465" s="595" t="str">
        <f t="shared" si="24"/>
        <v>43500 - ATIVIDADES ESPECIALIZADAS DE CONSTRUÇÃO EM ENGENHARIA CIVIL.</v>
      </c>
      <c r="EN465" s="571">
        <v>16047</v>
      </c>
      <c r="EO465" s="560" t="s">
        <v>7610</v>
      </c>
      <c r="EP465" s="560" t="s">
        <v>947</v>
      </c>
      <c r="EQ465" s="580">
        <v>474</v>
      </c>
      <c r="ER465" s="560" t="s">
        <v>5374</v>
      </c>
      <c r="ES465" s="567" t="s">
        <v>7611</v>
      </c>
    </row>
    <row r="466" spans="16:149">
      <c r="P466" s="488">
        <f t="shared" si="22"/>
        <v>47343</v>
      </c>
      <c r="Q466" s="481">
        <f t="shared" si="23"/>
        <v>33</v>
      </c>
      <c r="R466" s="489">
        <v>44244</v>
      </c>
      <c r="S466" s="501"/>
      <c r="T466" s="497"/>
      <c r="U466" s="498"/>
      <c r="V466" s="43">
        <v>108</v>
      </c>
      <c r="W466" s="34" t="s">
        <v>2224</v>
      </c>
      <c r="X466" s="44">
        <v>130515</v>
      </c>
      <c r="Y466" s="34" t="s">
        <v>2337</v>
      </c>
      <c r="Z466" s="43" t="s">
        <v>318</v>
      </c>
      <c r="AA466" s="34" t="s">
        <v>531</v>
      </c>
      <c r="AB466" s="34" t="s">
        <v>280</v>
      </c>
      <c r="AC466" s="34" t="s">
        <v>2337</v>
      </c>
      <c r="AD466" s="44" t="s">
        <v>320</v>
      </c>
      <c r="AE466" s="44" t="s">
        <v>6991</v>
      </c>
      <c r="AF466" s="43">
        <v>108</v>
      </c>
      <c r="AG466" s="34" t="s">
        <v>2224</v>
      </c>
      <c r="AH466" s="34" t="s">
        <v>2223</v>
      </c>
      <c r="AI466" s="43" t="s">
        <v>2225</v>
      </c>
      <c r="AJ466" s="44" t="s">
        <v>2226</v>
      </c>
      <c r="AK466" s="261">
        <v>4560480</v>
      </c>
      <c r="AL466" s="44" t="s">
        <v>537</v>
      </c>
      <c r="AM466" s="44" t="s">
        <v>2230</v>
      </c>
      <c r="AN466" s="262">
        <v>255131460</v>
      </c>
      <c r="AO466" s="34"/>
      <c r="AP466" s="34"/>
      <c r="AQ466" s="34"/>
      <c r="AR466" s="34"/>
      <c r="AS466" s="34"/>
      <c r="AT466" s="44" t="s">
        <v>326</v>
      </c>
      <c r="AU466" s="44"/>
      <c r="AV466" s="477" t="str">
        <f t="array" ref="AV466">_xlfn.IFS(
LEFT(Tabelas!$AI466,1)="N","DN",
LEFT(Tabelas!$AI466,1)="C","DC",
LEFT(Tabelas!$AI466,1)="L","DL",
LEFT(Tabelas!$AI466,1)="A","DA",
LEFT(Tabelas!$AI466,1)="G","DG")</f>
        <v>DN</v>
      </c>
      <c r="AW466" s="34"/>
      <c r="AX466" s="34"/>
      <c r="AY466" s="34"/>
      <c r="AZ466" s="34"/>
      <c r="BA466" s="34"/>
      <c r="BB466" s="34"/>
      <c r="BC466" s="34"/>
      <c r="BD466" s="44">
        <v>130515</v>
      </c>
      <c r="BE466" s="34" t="s">
        <v>2337</v>
      </c>
      <c r="BF466" s="43" t="s">
        <v>318</v>
      </c>
      <c r="BG466" s="34" t="s">
        <v>531</v>
      </c>
      <c r="BH466" s="34" t="s">
        <v>280</v>
      </c>
      <c r="BI466" s="34" t="s">
        <v>2337</v>
      </c>
      <c r="BJ466" s="44" t="s">
        <v>320</v>
      </c>
      <c r="BK466" s="44" t="s">
        <v>6991</v>
      </c>
      <c r="BL466" s="34"/>
      <c r="BM466" s="34"/>
      <c r="BN466" s="34"/>
      <c r="BO466" s="20"/>
      <c r="BP466" s="20"/>
      <c r="BQ466" s="20"/>
      <c r="BR466" s="20"/>
      <c r="BS466" s="27"/>
      <c r="BT466" s="20"/>
      <c r="BU466" s="20"/>
      <c r="BV466" s="20"/>
      <c r="BW466" s="20"/>
      <c r="BX466" s="20"/>
      <c r="BY466" s="20"/>
      <c r="BZ466" s="20"/>
      <c r="CA466" s="20"/>
      <c r="CB466" s="20"/>
      <c r="CC466" s="27"/>
      <c r="CD466" s="20"/>
      <c r="CE466" s="20"/>
      <c r="CF466" s="28"/>
      <c r="CG466" s="28"/>
      <c r="CH466" s="28"/>
      <c r="CI466" s="28"/>
      <c r="CJ466" s="28"/>
      <c r="CK466" s="28"/>
      <c r="CL466" s="28"/>
      <c r="CM466" s="28"/>
      <c r="CN466" s="28"/>
      <c r="CO466" s="28"/>
      <c r="CP466" s="28"/>
      <c r="CQ466" s="28"/>
      <c r="CR466" s="28"/>
      <c r="CS466" s="28"/>
      <c r="CT466" s="28"/>
      <c r="CU466" s="28"/>
      <c r="CV466" s="28"/>
      <c r="CW466" s="28"/>
      <c r="CX466" s="20"/>
      <c r="CY466" s="519" t="s">
        <v>7612</v>
      </c>
      <c r="CZ466" s="520" t="s">
        <v>7613</v>
      </c>
      <c r="DA466" s="595" t="str">
        <f t="shared" si="24"/>
        <v>43600 - ATIVIDADES DE SERVIÇOS DE INTERMEDIAÇÃO PARA SERVIÇOS ESPECIALIZADOS DE CONSTRUÇÃO.</v>
      </c>
      <c r="EN466" s="572">
        <v>16055</v>
      </c>
      <c r="EO466" s="561" t="s">
        <v>7614</v>
      </c>
      <c r="EP466" s="561" t="s">
        <v>947</v>
      </c>
      <c r="EQ466" s="576">
        <v>484</v>
      </c>
      <c r="ER466" s="561" t="s">
        <v>4443</v>
      </c>
      <c r="ES466" s="568" t="s">
        <v>7615</v>
      </c>
    </row>
    <row r="467" spans="16:149">
      <c r="P467" s="488">
        <f t="shared" si="22"/>
        <v>47350</v>
      </c>
      <c r="Q467" s="481">
        <f t="shared" si="23"/>
        <v>34</v>
      </c>
      <c r="R467" s="489">
        <v>44245</v>
      </c>
      <c r="S467" s="501"/>
      <c r="T467" s="497"/>
      <c r="U467" s="498"/>
      <c r="V467" s="43">
        <v>108</v>
      </c>
      <c r="W467" s="34" t="s">
        <v>2224</v>
      </c>
      <c r="X467" s="44">
        <v>130524</v>
      </c>
      <c r="Y467" s="34" t="s">
        <v>2511</v>
      </c>
      <c r="Z467" s="43" t="s">
        <v>318</v>
      </c>
      <c r="AA467" s="34" t="s">
        <v>531</v>
      </c>
      <c r="AB467" s="34" t="s">
        <v>280</v>
      </c>
      <c r="AC467" s="34" t="s">
        <v>2511</v>
      </c>
      <c r="AD467" s="44" t="s">
        <v>320</v>
      </c>
      <c r="AE467" s="44" t="s">
        <v>6991</v>
      </c>
      <c r="AF467" s="43">
        <v>108</v>
      </c>
      <c r="AG467" s="34" t="s">
        <v>2224</v>
      </c>
      <c r="AH467" s="34" t="s">
        <v>2223</v>
      </c>
      <c r="AI467" s="43" t="s">
        <v>2225</v>
      </c>
      <c r="AJ467" s="44" t="s">
        <v>2226</v>
      </c>
      <c r="AK467" s="261">
        <v>4560480</v>
      </c>
      <c r="AL467" s="44" t="s">
        <v>537</v>
      </c>
      <c r="AM467" s="44" t="s">
        <v>2230</v>
      </c>
      <c r="AN467" s="262">
        <v>255131460</v>
      </c>
      <c r="AO467" s="34"/>
      <c r="AP467" s="34"/>
      <c r="AQ467" s="34"/>
      <c r="AR467" s="34"/>
      <c r="AS467" s="34"/>
      <c r="AT467" s="44" t="s">
        <v>326</v>
      </c>
      <c r="AU467" s="44"/>
      <c r="AV467" s="477" t="str">
        <f t="array" ref="AV467">_xlfn.IFS(
LEFT(Tabelas!$AI467,1)="N","DN",
LEFT(Tabelas!$AI467,1)="C","DC",
LEFT(Tabelas!$AI467,1)="L","DL",
LEFT(Tabelas!$AI467,1)="A","DA",
LEFT(Tabelas!$AI467,1)="G","DG")</f>
        <v>DN</v>
      </c>
      <c r="AW467" s="34"/>
      <c r="AX467" s="34"/>
      <c r="AY467" s="34"/>
      <c r="AZ467" s="34"/>
      <c r="BA467" s="34"/>
      <c r="BB467" s="34"/>
      <c r="BC467" s="34"/>
      <c r="BD467" s="44">
        <v>130524</v>
      </c>
      <c r="BE467" s="34" t="s">
        <v>2511</v>
      </c>
      <c r="BF467" s="43" t="s">
        <v>318</v>
      </c>
      <c r="BG467" s="34" t="s">
        <v>531</v>
      </c>
      <c r="BH467" s="34" t="s">
        <v>280</v>
      </c>
      <c r="BI467" s="34" t="s">
        <v>2511</v>
      </c>
      <c r="BJ467" s="44" t="s">
        <v>320</v>
      </c>
      <c r="BK467" s="44" t="s">
        <v>6991</v>
      </c>
      <c r="BL467" s="34"/>
      <c r="BM467" s="34"/>
      <c r="BN467" s="34"/>
      <c r="BO467" s="20"/>
      <c r="BP467" s="20"/>
      <c r="BQ467" s="20"/>
      <c r="BR467" s="20"/>
      <c r="BS467" s="27"/>
      <c r="BT467" s="20"/>
      <c r="BU467" s="20"/>
      <c r="BV467" s="20"/>
      <c r="BW467" s="20"/>
      <c r="BX467" s="20"/>
      <c r="BY467" s="20"/>
      <c r="BZ467" s="20"/>
      <c r="CA467" s="20"/>
      <c r="CB467" s="20"/>
      <c r="CC467" s="27"/>
      <c r="CD467" s="20"/>
      <c r="CE467" s="20"/>
      <c r="CF467" s="28"/>
      <c r="CG467" s="28"/>
      <c r="CH467" s="28"/>
      <c r="CI467" s="28"/>
      <c r="CJ467" s="28"/>
      <c r="CK467" s="28"/>
      <c r="CL467" s="28"/>
      <c r="CM467" s="28"/>
      <c r="CN467" s="28"/>
      <c r="CO467" s="28"/>
      <c r="CP467" s="28"/>
      <c r="CQ467" s="28"/>
      <c r="CR467" s="28"/>
      <c r="CS467" s="28"/>
      <c r="CT467" s="28"/>
      <c r="CU467" s="28"/>
      <c r="CV467" s="28"/>
      <c r="CW467" s="28"/>
      <c r="CX467" s="20"/>
      <c r="CY467" s="519" t="s">
        <v>7616</v>
      </c>
      <c r="CZ467" s="520" t="s">
        <v>7617</v>
      </c>
      <c r="DA467" s="595" t="str">
        <f t="shared" si="24"/>
        <v>43910 - ATIVIDADES DE ALVENARIA E ASSENTAMENTO DE TIJOLOS.</v>
      </c>
      <c r="EN467" s="571">
        <v>16101</v>
      </c>
      <c r="EO467" s="560" t="s">
        <v>7618</v>
      </c>
      <c r="EP467" s="560" t="s">
        <v>289</v>
      </c>
      <c r="EQ467" s="580">
        <v>334</v>
      </c>
      <c r="ER467" s="560" t="s">
        <v>4921</v>
      </c>
      <c r="ES467" s="567" t="s">
        <v>7619</v>
      </c>
    </row>
    <row r="468" spans="16:149">
      <c r="P468" s="488">
        <f t="shared" si="22"/>
        <v>47357</v>
      </c>
      <c r="Q468" s="481">
        <f t="shared" si="23"/>
        <v>35</v>
      </c>
      <c r="R468" s="489">
        <v>44246</v>
      </c>
      <c r="S468" s="501"/>
      <c r="T468" s="497"/>
      <c r="U468" s="498"/>
      <c r="V468" s="43">
        <v>108</v>
      </c>
      <c r="W468" s="34" t="s">
        <v>2224</v>
      </c>
      <c r="X468" s="44">
        <v>130525</v>
      </c>
      <c r="Y468" s="34" t="s">
        <v>2672</v>
      </c>
      <c r="Z468" s="43" t="s">
        <v>318</v>
      </c>
      <c r="AA468" s="34" t="s">
        <v>531</v>
      </c>
      <c r="AB468" s="34" t="s">
        <v>280</v>
      </c>
      <c r="AC468" s="34" t="s">
        <v>2672</v>
      </c>
      <c r="AD468" s="44" t="s">
        <v>320</v>
      </c>
      <c r="AE468" s="44" t="s">
        <v>6991</v>
      </c>
      <c r="AF468" s="43">
        <v>108</v>
      </c>
      <c r="AG468" s="34" t="s">
        <v>2224</v>
      </c>
      <c r="AH468" s="34" t="s">
        <v>2223</v>
      </c>
      <c r="AI468" s="43" t="s">
        <v>2225</v>
      </c>
      <c r="AJ468" s="44" t="s">
        <v>2226</v>
      </c>
      <c r="AK468" s="261">
        <v>4560480</v>
      </c>
      <c r="AL468" s="44" t="s">
        <v>537</v>
      </c>
      <c r="AM468" s="44" t="s">
        <v>2230</v>
      </c>
      <c r="AN468" s="262">
        <v>255131460</v>
      </c>
      <c r="AO468" s="34"/>
      <c r="AP468" s="34"/>
      <c r="AQ468" s="34"/>
      <c r="AR468" s="34"/>
      <c r="AS468" s="34"/>
      <c r="AT468" s="44" t="s">
        <v>326</v>
      </c>
      <c r="AU468" s="44"/>
      <c r="AV468" s="477" t="str">
        <f t="array" ref="AV468">_xlfn.IFS(
LEFT(Tabelas!$AI468,1)="N","DN",
LEFT(Tabelas!$AI468,1)="C","DC",
LEFT(Tabelas!$AI468,1)="L","DL",
LEFT(Tabelas!$AI468,1)="A","DA",
LEFT(Tabelas!$AI468,1)="G","DG")</f>
        <v>DN</v>
      </c>
      <c r="AW468" s="34"/>
      <c r="AX468" s="34"/>
      <c r="AY468" s="34"/>
      <c r="AZ468" s="34"/>
      <c r="BA468" s="34"/>
      <c r="BB468" s="34"/>
      <c r="BC468" s="34"/>
      <c r="BD468" s="44">
        <v>130525</v>
      </c>
      <c r="BE468" s="34" t="s">
        <v>2672</v>
      </c>
      <c r="BF468" s="43" t="s">
        <v>318</v>
      </c>
      <c r="BG468" s="34" t="s">
        <v>531</v>
      </c>
      <c r="BH468" s="34" t="s">
        <v>280</v>
      </c>
      <c r="BI468" s="34" t="s">
        <v>2672</v>
      </c>
      <c r="BJ468" s="44" t="s">
        <v>320</v>
      </c>
      <c r="BK468" s="44" t="s">
        <v>6991</v>
      </c>
      <c r="BL468" s="34"/>
      <c r="BM468" s="34"/>
      <c r="BN468" s="34"/>
      <c r="BO468" s="20"/>
      <c r="BP468" s="20"/>
      <c r="BQ468" s="20"/>
      <c r="BR468" s="20"/>
      <c r="BS468" s="27"/>
      <c r="BT468" s="20"/>
      <c r="BU468" s="20"/>
      <c r="BV468" s="20"/>
      <c r="BW468" s="20"/>
      <c r="BX468" s="20"/>
      <c r="BY468" s="20"/>
      <c r="BZ468" s="20"/>
      <c r="CA468" s="20"/>
      <c r="CB468" s="20"/>
      <c r="CC468" s="27"/>
      <c r="CD468" s="20"/>
      <c r="CE468" s="20"/>
      <c r="CF468" s="28"/>
      <c r="CG468" s="28"/>
      <c r="CH468" s="28"/>
      <c r="CI468" s="28"/>
      <c r="CJ468" s="28"/>
      <c r="CK468" s="28"/>
      <c r="CL468" s="28"/>
      <c r="CM468" s="28"/>
      <c r="CN468" s="28"/>
      <c r="CO468" s="28"/>
      <c r="CP468" s="28"/>
      <c r="CQ468" s="28"/>
      <c r="CR468" s="28"/>
      <c r="CS468" s="28"/>
      <c r="CT468" s="28"/>
      <c r="CU468" s="28"/>
      <c r="CV468" s="28"/>
      <c r="CW468" s="28"/>
      <c r="CX468" s="20"/>
      <c r="CY468" s="519" t="s">
        <v>7620</v>
      </c>
      <c r="CZ468" s="520" t="s">
        <v>7621</v>
      </c>
      <c r="DA468" s="595" t="str">
        <f t="shared" si="24"/>
        <v>43991 - ALUGUER DE EQUIPAMENTO DE CONSTRUÇÃO E DE DEMOLIÇÃO, COM OPERADOR</v>
      </c>
      <c r="EN468" s="572">
        <v>16110</v>
      </c>
      <c r="EO468" s="561" t="s">
        <v>7622</v>
      </c>
      <c r="EP468" s="561" t="s">
        <v>289</v>
      </c>
      <c r="EQ468" s="576">
        <v>336</v>
      </c>
      <c r="ER468" s="561" t="s">
        <v>4952</v>
      </c>
      <c r="ES468" s="568" t="s">
        <v>7623</v>
      </c>
    </row>
    <row r="469" spans="16:149">
      <c r="P469" s="488">
        <f t="shared" si="22"/>
        <v>47364</v>
      </c>
      <c r="Q469" s="481">
        <f t="shared" si="23"/>
        <v>36</v>
      </c>
      <c r="R469" s="489">
        <v>44247</v>
      </c>
      <c r="S469" s="501"/>
      <c r="T469" s="497"/>
      <c r="U469" s="498"/>
      <c r="V469" s="43">
        <v>108</v>
      </c>
      <c r="W469" s="34" t="s">
        <v>2224</v>
      </c>
      <c r="X469" s="44">
        <v>130527</v>
      </c>
      <c r="Y469" s="34" t="s">
        <v>2955</v>
      </c>
      <c r="Z469" s="43" t="s">
        <v>318</v>
      </c>
      <c r="AA469" s="34" t="s">
        <v>531</v>
      </c>
      <c r="AB469" s="34" t="s">
        <v>280</v>
      </c>
      <c r="AC469" s="34" t="s">
        <v>7599</v>
      </c>
      <c r="AD469" s="44" t="s">
        <v>320</v>
      </c>
      <c r="AE469" s="44" t="s">
        <v>6991</v>
      </c>
      <c r="AF469" s="43">
        <v>108</v>
      </c>
      <c r="AG469" s="34" t="s">
        <v>2224</v>
      </c>
      <c r="AH469" s="34" t="s">
        <v>2223</v>
      </c>
      <c r="AI469" s="43" t="s">
        <v>2225</v>
      </c>
      <c r="AJ469" s="44" t="s">
        <v>2226</v>
      </c>
      <c r="AK469" s="261">
        <v>4560480</v>
      </c>
      <c r="AL469" s="44" t="s">
        <v>537</v>
      </c>
      <c r="AM469" s="44" t="s">
        <v>2230</v>
      </c>
      <c r="AN469" s="262">
        <v>255131460</v>
      </c>
      <c r="AO469" s="34"/>
      <c r="AP469" s="34"/>
      <c r="AQ469" s="34"/>
      <c r="AR469" s="34"/>
      <c r="AS469" s="34"/>
      <c r="AT469" s="44" t="s">
        <v>326</v>
      </c>
      <c r="AU469" s="44"/>
      <c r="AV469" s="477" t="str">
        <f t="array" ref="AV469">_xlfn.IFS(
LEFT(Tabelas!$AI469,1)="N","DN",
LEFT(Tabelas!$AI469,1)="C","DC",
LEFT(Tabelas!$AI469,1)="L","DL",
LEFT(Tabelas!$AI469,1)="A","DA",
LEFT(Tabelas!$AI469,1)="G","DG")</f>
        <v>DN</v>
      </c>
      <c r="AW469" s="34"/>
      <c r="AX469" s="34"/>
      <c r="AY469" s="34"/>
      <c r="AZ469" s="34"/>
      <c r="BA469" s="34"/>
      <c r="BB469" s="34"/>
      <c r="BC469" s="34"/>
      <c r="BD469" s="44">
        <v>130527</v>
      </c>
      <c r="BE469" s="34" t="s">
        <v>2955</v>
      </c>
      <c r="BF469" s="43" t="s">
        <v>318</v>
      </c>
      <c r="BG469" s="34" t="s">
        <v>531</v>
      </c>
      <c r="BH469" s="34" t="s">
        <v>280</v>
      </c>
      <c r="BI469" s="34" t="s">
        <v>7599</v>
      </c>
      <c r="BJ469" s="44" t="s">
        <v>320</v>
      </c>
      <c r="BK469" s="44" t="s">
        <v>6991</v>
      </c>
      <c r="BL469" s="34"/>
      <c r="BM469" s="34"/>
      <c r="BN469" s="34"/>
      <c r="BO469" s="20"/>
      <c r="BP469" s="20"/>
      <c r="BQ469" s="20"/>
      <c r="BR469" s="20"/>
      <c r="BS469" s="27"/>
      <c r="BT469" s="20"/>
      <c r="BU469" s="20"/>
      <c r="BV469" s="20"/>
      <c r="BW469" s="20"/>
      <c r="BX469" s="20"/>
      <c r="BY469" s="20"/>
      <c r="BZ469" s="20"/>
      <c r="CA469" s="20"/>
      <c r="CB469" s="20"/>
      <c r="CC469" s="27"/>
      <c r="CD469" s="20"/>
      <c r="CE469" s="20"/>
      <c r="CF469" s="28"/>
      <c r="CG469" s="28"/>
      <c r="CH469" s="28"/>
      <c r="CI469" s="28"/>
      <c r="CJ469" s="28"/>
      <c r="CK469" s="28"/>
      <c r="CL469" s="28"/>
      <c r="CM469" s="28"/>
      <c r="CN469" s="28"/>
      <c r="CO469" s="28"/>
      <c r="CP469" s="28"/>
      <c r="CQ469" s="28"/>
      <c r="CR469" s="28"/>
      <c r="CS469" s="28"/>
      <c r="CT469" s="28"/>
      <c r="CU469" s="28"/>
      <c r="CV469" s="28"/>
      <c r="CW469" s="28"/>
      <c r="CX469" s="20"/>
      <c r="CY469" s="519" t="s">
        <v>7624</v>
      </c>
      <c r="CZ469" s="520" t="s">
        <v>7625</v>
      </c>
      <c r="DA469" s="595" t="str">
        <f t="shared" si="24"/>
        <v>43992 - OUTRAS ATIVIDADES ESPECIALIZADAS DE CONSTRUÇÃO DIVERSAS, N. E.</v>
      </c>
      <c r="EN469" s="571">
        <v>16152</v>
      </c>
      <c r="EO469" s="560" t="s">
        <v>7626</v>
      </c>
      <c r="EP469" s="560" t="s">
        <v>350</v>
      </c>
      <c r="EQ469" s="580">
        <v>200</v>
      </c>
      <c r="ER469" s="560" t="s">
        <v>5084</v>
      </c>
      <c r="ES469" s="567" t="s">
        <v>7627</v>
      </c>
    </row>
    <row r="470" spans="16:149">
      <c r="P470" s="488">
        <f t="shared" si="22"/>
        <v>47371</v>
      </c>
      <c r="Q470" s="481">
        <f t="shared" si="23"/>
        <v>37</v>
      </c>
      <c r="R470" s="489">
        <v>44248</v>
      </c>
      <c r="S470" s="501"/>
      <c r="T470" s="497"/>
      <c r="U470" s="498"/>
      <c r="V470" s="43">
        <v>108</v>
      </c>
      <c r="W470" s="34" t="s">
        <v>2224</v>
      </c>
      <c r="X470" s="44">
        <v>130528</v>
      </c>
      <c r="Y470" s="34" t="s">
        <v>3084</v>
      </c>
      <c r="Z470" s="43" t="s">
        <v>318</v>
      </c>
      <c r="AA470" s="34" t="s">
        <v>531</v>
      </c>
      <c r="AB470" s="34" t="s">
        <v>280</v>
      </c>
      <c r="AC470" s="34" t="s">
        <v>7628</v>
      </c>
      <c r="AD470" s="44" t="s">
        <v>320</v>
      </c>
      <c r="AE470" s="44" t="s">
        <v>6991</v>
      </c>
      <c r="AF470" s="43">
        <v>108</v>
      </c>
      <c r="AG470" s="34" t="s">
        <v>2224</v>
      </c>
      <c r="AH470" s="34" t="s">
        <v>2223</v>
      </c>
      <c r="AI470" s="43" t="s">
        <v>2225</v>
      </c>
      <c r="AJ470" s="44" t="s">
        <v>2226</v>
      </c>
      <c r="AK470" s="261">
        <v>4560480</v>
      </c>
      <c r="AL470" s="44" t="s">
        <v>537</v>
      </c>
      <c r="AM470" s="44" t="s">
        <v>2230</v>
      </c>
      <c r="AN470" s="262">
        <v>255131460</v>
      </c>
      <c r="AO470" s="34"/>
      <c r="AP470" s="34"/>
      <c r="AQ470" s="34"/>
      <c r="AR470" s="34"/>
      <c r="AS470" s="34"/>
      <c r="AT470" s="44" t="s">
        <v>326</v>
      </c>
      <c r="AU470" s="44"/>
      <c r="AV470" s="477" t="str">
        <f t="array" ref="AV470">_xlfn.IFS(
LEFT(Tabelas!$AI470,1)="N","DN",
LEFT(Tabelas!$AI470,1)="C","DC",
LEFT(Tabelas!$AI470,1)="L","DL",
LEFT(Tabelas!$AI470,1)="A","DA",
LEFT(Tabelas!$AI470,1)="G","DG")</f>
        <v>DN</v>
      </c>
      <c r="AW470" s="34"/>
      <c r="AX470" s="34"/>
      <c r="AY470" s="34"/>
      <c r="AZ470" s="34"/>
      <c r="BA470" s="34"/>
      <c r="BB470" s="34"/>
      <c r="BC470" s="34"/>
      <c r="BD470" s="44">
        <v>130528</v>
      </c>
      <c r="BE470" s="34" t="s">
        <v>3084</v>
      </c>
      <c r="BF470" s="43" t="s">
        <v>318</v>
      </c>
      <c r="BG470" s="34" t="s">
        <v>531</v>
      </c>
      <c r="BH470" s="34" t="s">
        <v>280</v>
      </c>
      <c r="BI470" s="34" t="s">
        <v>7628</v>
      </c>
      <c r="BJ470" s="44" t="s">
        <v>320</v>
      </c>
      <c r="BK470" s="44" t="s">
        <v>6991</v>
      </c>
      <c r="BL470" s="34"/>
      <c r="BM470" s="34"/>
      <c r="BN470" s="34"/>
      <c r="BO470" s="20"/>
      <c r="BP470" s="20"/>
      <c r="BQ470" s="20"/>
      <c r="BR470" s="20"/>
      <c r="BS470" s="27"/>
      <c r="BT470" s="20"/>
      <c r="BU470" s="20"/>
      <c r="BV470" s="20"/>
      <c r="BW470" s="20"/>
      <c r="BX470" s="20"/>
      <c r="BY470" s="20"/>
      <c r="BZ470" s="20"/>
      <c r="CA470" s="20"/>
      <c r="CB470" s="20"/>
      <c r="CC470" s="27"/>
      <c r="CD470" s="20"/>
      <c r="CE470" s="20"/>
      <c r="CF470" s="28"/>
      <c r="CG470" s="28"/>
      <c r="CH470" s="28"/>
      <c r="CI470" s="28"/>
      <c r="CJ470" s="28"/>
      <c r="CK470" s="28"/>
      <c r="CL470" s="28"/>
      <c r="CM470" s="28"/>
      <c r="CN470" s="28"/>
      <c r="CO470" s="28"/>
      <c r="CP470" s="28"/>
      <c r="CQ470" s="28"/>
      <c r="CR470" s="28"/>
      <c r="CS470" s="28"/>
      <c r="CT470" s="28"/>
      <c r="CU470" s="28"/>
      <c r="CV470" s="28"/>
      <c r="CW470" s="28"/>
      <c r="CX470" s="20"/>
      <c r="CY470" s="519" t="s">
        <v>7629</v>
      </c>
      <c r="CZ470" s="520" t="s">
        <v>7630</v>
      </c>
      <c r="DA470" s="595" t="str">
        <f t="shared" si="24"/>
        <v>46110 - ATIVIDADES DOS AGENTES DO COMÉRCIO POR GROSSO DE MATÉRIAS-PRIMAS AGRÍCOLAS E TÊXTEIS, ANIMAIS VIVOS E PRODUTOS SEMIACABADOS</v>
      </c>
      <c r="EN470" s="572">
        <v>16160</v>
      </c>
      <c r="EO470" s="561" t="s">
        <v>7631</v>
      </c>
      <c r="EP470" s="561" t="s">
        <v>350</v>
      </c>
      <c r="EQ470" s="576">
        <v>200</v>
      </c>
      <c r="ER470" s="561" t="s">
        <v>5084</v>
      </c>
      <c r="ES470" s="568" t="s">
        <v>7632</v>
      </c>
    </row>
    <row r="471" spans="16:149">
      <c r="P471" s="488">
        <f t="shared" si="22"/>
        <v>47378</v>
      </c>
      <c r="Q471" s="481">
        <f t="shared" si="23"/>
        <v>38</v>
      </c>
      <c r="R471" s="489">
        <v>44249</v>
      </c>
      <c r="S471" s="501"/>
      <c r="T471" s="497"/>
      <c r="U471" s="498"/>
      <c r="V471" s="43">
        <v>108</v>
      </c>
      <c r="W471" s="34" t="s">
        <v>2224</v>
      </c>
      <c r="X471" s="44">
        <v>130529</v>
      </c>
      <c r="Y471" s="34" t="s">
        <v>3197</v>
      </c>
      <c r="Z471" s="43" t="s">
        <v>318</v>
      </c>
      <c r="AA471" s="34" t="s">
        <v>531</v>
      </c>
      <c r="AB471" s="34" t="s">
        <v>280</v>
      </c>
      <c r="AC471" s="34" t="s">
        <v>7633</v>
      </c>
      <c r="AD471" s="44" t="s">
        <v>320</v>
      </c>
      <c r="AE471" s="44" t="s">
        <v>6991</v>
      </c>
      <c r="AF471" s="43">
        <v>108</v>
      </c>
      <c r="AG471" s="34" t="s">
        <v>2224</v>
      </c>
      <c r="AH471" s="34" t="s">
        <v>2223</v>
      </c>
      <c r="AI471" s="43" t="s">
        <v>2225</v>
      </c>
      <c r="AJ471" s="44" t="s">
        <v>2226</v>
      </c>
      <c r="AK471" s="261">
        <v>4560480</v>
      </c>
      <c r="AL471" s="44" t="s">
        <v>537</v>
      </c>
      <c r="AM471" s="44" t="s">
        <v>2230</v>
      </c>
      <c r="AN471" s="262">
        <v>255131460</v>
      </c>
      <c r="AO471" s="34"/>
      <c r="AP471" s="34"/>
      <c r="AQ471" s="34"/>
      <c r="AR471" s="34"/>
      <c r="AS471" s="34"/>
      <c r="AT471" s="44" t="s">
        <v>326</v>
      </c>
      <c r="AU471" s="44"/>
      <c r="AV471" s="477" t="str">
        <f t="array" ref="AV471">_xlfn.IFS(
LEFT(Tabelas!$AI471,1)="N","DN",
LEFT(Tabelas!$AI471,1)="C","DC",
LEFT(Tabelas!$AI471,1)="L","DL",
LEFT(Tabelas!$AI471,1)="A","DA",
LEFT(Tabelas!$AI471,1)="G","DG")</f>
        <v>DN</v>
      </c>
      <c r="AW471" s="34"/>
      <c r="AX471" s="34"/>
      <c r="AY471" s="34"/>
      <c r="AZ471" s="34"/>
      <c r="BA471" s="34"/>
      <c r="BB471" s="34"/>
      <c r="BC471" s="34"/>
      <c r="BD471" s="44">
        <v>130529</v>
      </c>
      <c r="BE471" s="34" t="s">
        <v>3197</v>
      </c>
      <c r="BF471" s="43" t="s">
        <v>318</v>
      </c>
      <c r="BG471" s="34" t="s">
        <v>531</v>
      </c>
      <c r="BH471" s="34" t="s">
        <v>280</v>
      </c>
      <c r="BI471" s="34" t="s">
        <v>7633</v>
      </c>
      <c r="BJ471" s="44" t="s">
        <v>320</v>
      </c>
      <c r="BK471" s="44" t="s">
        <v>6991</v>
      </c>
      <c r="BL471" s="34"/>
      <c r="BM471" s="34"/>
      <c r="BN471" s="34"/>
      <c r="BO471" s="20"/>
      <c r="BP471" s="20"/>
      <c r="BQ471" s="20"/>
      <c r="BR471" s="20"/>
      <c r="BS471" s="27"/>
      <c r="BT471" s="20"/>
      <c r="BU471" s="20"/>
      <c r="BV471" s="20"/>
      <c r="BW471" s="20"/>
      <c r="BX471" s="20"/>
      <c r="BY471" s="20"/>
      <c r="BZ471" s="20"/>
      <c r="CA471" s="20"/>
      <c r="CB471" s="20"/>
      <c r="CC471" s="27"/>
      <c r="CD471" s="20"/>
      <c r="CE471" s="20"/>
      <c r="CF471" s="28"/>
      <c r="CG471" s="28"/>
      <c r="CH471" s="28"/>
      <c r="CI471" s="28"/>
      <c r="CJ471" s="28"/>
      <c r="CK471" s="28"/>
      <c r="CL471" s="28"/>
      <c r="CM471" s="28"/>
      <c r="CN471" s="28"/>
      <c r="CO471" s="28"/>
      <c r="CP471" s="28"/>
      <c r="CQ471" s="28"/>
      <c r="CR471" s="28"/>
      <c r="CS471" s="28"/>
      <c r="CT471" s="28"/>
      <c r="CU471" s="28"/>
      <c r="CV471" s="28"/>
      <c r="CW471" s="28"/>
      <c r="CX471" s="20"/>
      <c r="CY471" s="519" t="s">
        <v>7634</v>
      </c>
      <c r="CZ471" s="520" t="s">
        <v>7635</v>
      </c>
      <c r="DA471" s="595" t="str">
        <f t="shared" si="24"/>
        <v>46120 - ATIVIDADES DOS AGENTES DO COMÉRCIO POR GROSSO DE COMBUSTÍVEIS, MINÉRIOS, METAIS E DE PRODUTOS QUÍMICOS PARA A INDÚSTRIA</v>
      </c>
      <c r="EN471" s="571">
        <v>16195</v>
      </c>
      <c r="EO471" s="560" t="s">
        <v>7636</v>
      </c>
      <c r="EP471" s="560" t="s">
        <v>370</v>
      </c>
      <c r="EQ471" s="580">
        <v>555</v>
      </c>
      <c r="ER471" s="560" t="s">
        <v>371</v>
      </c>
      <c r="ES471" s="567" t="s">
        <v>7637</v>
      </c>
    </row>
    <row r="472" spans="16:149">
      <c r="P472" s="488">
        <f t="shared" si="22"/>
        <v>47385</v>
      </c>
      <c r="Q472" s="481">
        <f t="shared" si="23"/>
        <v>39</v>
      </c>
      <c r="R472" s="489">
        <v>44250</v>
      </c>
      <c r="S472" s="501"/>
      <c r="T472" s="497"/>
      <c r="U472" s="498"/>
      <c r="V472" s="43">
        <v>108</v>
      </c>
      <c r="W472" s="34" t="s">
        <v>2224</v>
      </c>
      <c r="X472" s="44">
        <v>130530</v>
      </c>
      <c r="Y472" s="34" t="s">
        <v>3313</v>
      </c>
      <c r="Z472" s="43" t="s">
        <v>318</v>
      </c>
      <c r="AA472" s="34" t="s">
        <v>531</v>
      </c>
      <c r="AB472" s="34" t="s">
        <v>280</v>
      </c>
      <c r="AC472" s="34" t="s">
        <v>7638</v>
      </c>
      <c r="AD472" s="44" t="s">
        <v>320</v>
      </c>
      <c r="AE472" s="44" t="s">
        <v>6991</v>
      </c>
      <c r="AF472" s="43">
        <v>108</v>
      </c>
      <c r="AG472" s="34" t="s">
        <v>2224</v>
      </c>
      <c r="AH472" s="34" t="s">
        <v>2223</v>
      </c>
      <c r="AI472" s="43" t="s">
        <v>2225</v>
      </c>
      <c r="AJ472" s="44" t="s">
        <v>2226</v>
      </c>
      <c r="AK472" s="261">
        <v>4560480</v>
      </c>
      <c r="AL472" s="44" t="s">
        <v>537</v>
      </c>
      <c r="AM472" s="44" t="s">
        <v>2230</v>
      </c>
      <c r="AN472" s="262">
        <v>255131460</v>
      </c>
      <c r="AO472" s="34"/>
      <c r="AP472" s="34"/>
      <c r="AQ472" s="34"/>
      <c r="AR472" s="34"/>
      <c r="AS472" s="34"/>
      <c r="AT472" s="44" t="s">
        <v>326</v>
      </c>
      <c r="AU472" s="44"/>
      <c r="AV472" s="477" t="str">
        <f t="array" ref="AV472">_xlfn.IFS(
LEFT(Tabelas!$AI472,1)="N","DN",
LEFT(Tabelas!$AI472,1)="C","DC",
LEFT(Tabelas!$AI472,1)="L","DL",
LEFT(Tabelas!$AI472,1)="A","DA",
LEFT(Tabelas!$AI472,1)="G","DG")</f>
        <v>DN</v>
      </c>
      <c r="AW472" s="34"/>
      <c r="AX472" s="34"/>
      <c r="AY472" s="34"/>
      <c r="AZ472" s="34"/>
      <c r="BA472" s="34"/>
      <c r="BB472" s="34"/>
      <c r="BC472" s="34"/>
      <c r="BD472" s="44">
        <v>130530</v>
      </c>
      <c r="BE472" s="34" t="s">
        <v>3313</v>
      </c>
      <c r="BF472" s="43" t="s">
        <v>318</v>
      </c>
      <c r="BG472" s="34" t="s">
        <v>531</v>
      </c>
      <c r="BH472" s="34" t="s">
        <v>280</v>
      </c>
      <c r="BI472" s="34" t="s">
        <v>7638</v>
      </c>
      <c r="BJ472" s="44" t="s">
        <v>320</v>
      </c>
      <c r="BK472" s="44" t="s">
        <v>6991</v>
      </c>
      <c r="BL472" s="34"/>
      <c r="BM472" s="34"/>
      <c r="BN472" s="34"/>
      <c r="BO472" s="20"/>
      <c r="BP472" s="20"/>
      <c r="BQ472" s="20"/>
      <c r="BR472" s="20"/>
      <c r="BS472" s="27"/>
      <c r="BT472" s="20"/>
      <c r="BU472" s="20"/>
      <c r="BV472" s="20"/>
      <c r="BW472" s="20"/>
      <c r="BX472" s="20"/>
      <c r="BY472" s="20"/>
      <c r="BZ472" s="20"/>
      <c r="CA472" s="20"/>
      <c r="CB472" s="20"/>
      <c r="CC472" s="27"/>
      <c r="CD472" s="20"/>
      <c r="CE472" s="20"/>
      <c r="CF472" s="28"/>
      <c r="CG472" s="28"/>
      <c r="CH472" s="28"/>
      <c r="CI472" s="28"/>
      <c r="CJ472" s="28"/>
      <c r="CK472" s="28"/>
      <c r="CL472" s="28"/>
      <c r="CM472" s="28"/>
      <c r="CN472" s="28"/>
      <c r="CO472" s="28"/>
      <c r="CP472" s="28"/>
      <c r="CQ472" s="28"/>
      <c r="CR472" s="28"/>
      <c r="CS472" s="28"/>
      <c r="CT472" s="28"/>
      <c r="CU472" s="28"/>
      <c r="CV472" s="28"/>
      <c r="CW472" s="28"/>
      <c r="CX472" s="20"/>
      <c r="CY472" s="519" t="s">
        <v>7639</v>
      </c>
      <c r="CZ472" s="520" t="s">
        <v>7640</v>
      </c>
      <c r="DA472" s="595" t="str">
        <f t="shared" si="24"/>
        <v>46130 - ATIVIDADES DOS AGENTES DO COMÉRCIO POR GROSSO DE MADEIRA E MATERIAIS DE CONSTRUÇÃO</v>
      </c>
      <c r="EN472" s="572">
        <v>16225</v>
      </c>
      <c r="EO472" s="561" t="s">
        <v>7641</v>
      </c>
      <c r="EP472" s="561" t="s">
        <v>370</v>
      </c>
      <c r="EQ472" s="576">
        <v>555</v>
      </c>
      <c r="ER472" s="561" t="s">
        <v>371</v>
      </c>
      <c r="ES472" s="568" t="s">
        <v>7642</v>
      </c>
    </row>
    <row r="473" spans="16:149">
      <c r="P473" s="488">
        <f t="shared" si="22"/>
        <v>47392</v>
      </c>
      <c r="Q473" s="481">
        <f t="shared" si="23"/>
        <v>40</v>
      </c>
      <c r="R473" s="489">
        <v>44251</v>
      </c>
      <c r="S473" s="501"/>
      <c r="T473" s="497"/>
      <c r="U473" s="498"/>
      <c r="V473" s="43">
        <v>108</v>
      </c>
      <c r="W473" s="34" t="s">
        <v>2224</v>
      </c>
      <c r="X473" s="44">
        <v>130531</v>
      </c>
      <c r="Y473" s="34" t="s">
        <v>3401</v>
      </c>
      <c r="Z473" s="43" t="s">
        <v>318</v>
      </c>
      <c r="AA473" s="34" t="s">
        <v>531</v>
      </c>
      <c r="AB473" s="34" t="s">
        <v>280</v>
      </c>
      <c r="AC473" s="34" t="s">
        <v>7643</v>
      </c>
      <c r="AD473" s="44" t="s">
        <v>320</v>
      </c>
      <c r="AE473" s="44" t="s">
        <v>6991</v>
      </c>
      <c r="AF473" s="43">
        <v>108</v>
      </c>
      <c r="AG473" s="34" t="s">
        <v>2224</v>
      </c>
      <c r="AH473" s="34" t="s">
        <v>2223</v>
      </c>
      <c r="AI473" s="43" t="s">
        <v>2225</v>
      </c>
      <c r="AJ473" s="44" t="s">
        <v>2226</v>
      </c>
      <c r="AK473" s="261">
        <v>4560480</v>
      </c>
      <c r="AL473" s="44" t="s">
        <v>537</v>
      </c>
      <c r="AM473" s="44" t="s">
        <v>2230</v>
      </c>
      <c r="AN473" s="262">
        <v>255131460</v>
      </c>
      <c r="AO473" s="34"/>
      <c r="AP473" s="34"/>
      <c r="AQ473" s="34"/>
      <c r="AR473" s="34"/>
      <c r="AS473" s="34"/>
      <c r="AT473" s="44" t="s">
        <v>326</v>
      </c>
      <c r="AU473" s="44"/>
      <c r="AV473" s="477" t="str">
        <f t="array" ref="AV473">_xlfn.IFS(
LEFT(Tabelas!$AI473,1)="N","DN",
LEFT(Tabelas!$AI473,1)="C","DC",
LEFT(Tabelas!$AI473,1)="L","DL",
LEFT(Tabelas!$AI473,1)="A","DA",
LEFT(Tabelas!$AI473,1)="G","DG")</f>
        <v>DN</v>
      </c>
      <c r="AW473" s="34"/>
      <c r="AX473" s="34"/>
      <c r="AY473" s="34"/>
      <c r="AZ473" s="34"/>
      <c r="BA473" s="34"/>
      <c r="BB473" s="34"/>
      <c r="BC473" s="34"/>
      <c r="BD473" s="44">
        <v>130531</v>
      </c>
      <c r="BE473" s="34" t="s">
        <v>3401</v>
      </c>
      <c r="BF473" s="43" t="s">
        <v>318</v>
      </c>
      <c r="BG473" s="34" t="s">
        <v>531</v>
      </c>
      <c r="BH473" s="34" t="s">
        <v>280</v>
      </c>
      <c r="BI473" s="34" t="s">
        <v>7643</v>
      </c>
      <c r="BJ473" s="44" t="s">
        <v>320</v>
      </c>
      <c r="BK473" s="44" t="s">
        <v>6991</v>
      </c>
      <c r="BL473" s="34"/>
      <c r="BM473" s="34"/>
      <c r="BN473" s="34"/>
      <c r="BO473" s="20"/>
      <c r="BP473" s="20"/>
      <c r="BQ473" s="20"/>
      <c r="BR473" s="20"/>
      <c r="BS473" s="27"/>
      <c r="BT473" s="20"/>
      <c r="BU473" s="20"/>
      <c r="BV473" s="20"/>
      <c r="BW473" s="20"/>
      <c r="BX473" s="20"/>
      <c r="BY473" s="20"/>
      <c r="BZ473" s="20"/>
      <c r="CA473" s="20"/>
      <c r="CB473" s="20"/>
      <c r="CC473" s="27"/>
      <c r="CD473" s="20"/>
      <c r="CE473" s="20"/>
      <c r="CF473" s="28"/>
      <c r="CG473" s="28"/>
      <c r="CH473" s="28"/>
      <c r="CI473" s="28"/>
      <c r="CJ473" s="28"/>
      <c r="CK473" s="28"/>
      <c r="CL473" s="28"/>
      <c r="CM473" s="28"/>
      <c r="CN473" s="28"/>
      <c r="CO473" s="28"/>
      <c r="CP473" s="28"/>
      <c r="CQ473" s="28"/>
      <c r="CR473" s="28"/>
      <c r="CS473" s="28"/>
      <c r="CT473" s="28"/>
      <c r="CU473" s="28"/>
      <c r="CV473" s="28"/>
      <c r="CW473" s="28"/>
      <c r="CX473" s="20"/>
      <c r="CY473" s="519" t="s">
        <v>7644</v>
      </c>
      <c r="CZ473" s="520" t="s">
        <v>7645</v>
      </c>
      <c r="DA473" s="595" t="str">
        <f t="shared" si="24"/>
        <v>46140 - ATIVIDADES DOS AGENTES DO COMÉRCIO POR GROSSO DE MÁQUINAS, EQUIPAMENTO INDUSTRIAL, EMBARCAÇÕES E AERONAVES</v>
      </c>
      <c r="EN473" s="571">
        <v>16233</v>
      </c>
      <c r="EO473" s="560" t="s">
        <v>7646</v>
      </c>
      <c r="EP473" s="560" t="s">
        <v>370</v>
      </c>
      <c r="EQ473" s="580">
        <v>555</v>
      </c>
      <c r="ER473" s="560" t="s">
        <v>371</v>
      </c>
      <c r="ES473" s="567" t="s">
        <v>7647</v>
      </c>
    </row>
    <row r="474" spans="16:149">
      <c r="P474" s="488">
        <f t="shared" si="22"/>
        <v>47399</v>
      </c>
      <c r="Q474" s="481">
        <f t="shared" si="23"/>
        <v>41</v>
      </c>
      <c r="R474" s="489">
        <v>44252</v>
      </c>
      <c r="S474" s="501"/>
      <c r="T474" s="497"/>
      <c r="U474" s="498"/>
      <c r="V474" s="43">
        <v>108</v>
      </c>
      <c r="W474" s="34" t="s">
        <v>2224</v>
      </c>
      <c r="X474" s="44">
        <v>130532</v>
      </c>
      <c r="Y474" s="34" t="s">
        <v>3482</v>
      </c>
      <c r="Z474" s="43" t="s">
        <v>318</v>
      </c>
      <c r="AA474" s="34" t="s">
        <v>531</v>
      </c>
      <c r="AB474" s="34" t="s">
        <v>280</v>
      </c>
      <c r="AC474" s="34" t="s">
        <v>7648</v>
      </c>
      <c r="AD474" s="44" t="s">
        <v>320</v>
      </c>
      <c r="AE474" s="44" t="s">
        <v>6991</v>
      </c>
      <c r="AF474" s="43">
        <v>108</v>
      </c>
      <c r="AG474" s="34" t="s">
        <v>2224</v>
      </c>
      <c r="AH474" s="34" t="s">
        <v>2223</v>
      </c>
      <c r="AI474" s="43" t="s">
        <v>2225</v>
      </c>
      <c r="AJ474" s="44" t="s">
        <v>2226</v>
      </c>
      <c r="AK474" s="261">
        <v>4560480</v>
      </c>
      <c r="AL474" s="44" t="s">
        <v>537</v>
      </c>
      <c r="AM474" s="44" t="s">
        <v>2230</v>
      </c>
      <c r="AN474" s="262">
        <v>255131460</v>
      </c>
      <c r="AO474" s="34"/>
      <c r="AP474" s="34"/>
      <c r="AQ474" s="34"/>
      <c r="AR474" s="34"/>
      <c r="AS474" s="34"/>
      <c r="AT474" s="44" t="s">
        <v>326</v>
      </c>
      <c r="AU474" s="44"/>
      <c r="AV474" s="477" t="str">
        <f t="array" ref="AV474">_xlfn.IFS(
LEFT(Tabelas!$AI474,1)="N","DN",
LEFT(Tabelas!$AI474,1)="C","DC",
LEFT(Tabelas!$AI474,1)="L","DL",
LEFT(Tabelas!$AI474,1)="A","DA",
LEFT(Tabelas!$AI474,1)="G","DG")</f>
        <v>DN</v>
      </c>
      <c r="AW474" s="34"/>
      <c r="AX474" s="34"/>
      <c r="AY474" s="34"/>
      <c r="AZ474" s="34"/>
      <c r="BA474" s="34"/>
      <c r="BB474" s="34"/>
      <c r="BC474" s="34"/>
      <c r="BD474" s="44">
        <v>130532</v>
      </c>
      <c r="BE474" s="34" t="s">
        <v>3482</v>
      </c>
      <c r="BF474" s="43" t="s">
        <v>318</v>
      </c>
      <c r="BG474" s="34" t="s">
        <v>531</v>
      </c>
      <c r="BH474" s="34" t="s">
        <v>280</v>
      </c>
      <c r="BI474" s="34" t="s">
        <v>7648</v>
      </c>
      <c r="BJ474" s="44" t="s">
        <v>320</v>
      </c>
      <c r="BK474" s="44" t="s">
        <v>6991</v>
      </c>
      <c r="BL474" s="34"/>
      <c r="BM474" s="34"/>
      <c r="BN474" s="34"/>
      <c r="BO474" s="20"/>
      <c r="BP474" s="20"/>
      <c r="BQ474" s="20"/>
      <c r="BR474" s="20"/>
      <c r="BS474" s="27"/>
      <c r="BT474" s="20"/>
      <c r="BU474" s="20"/>
      <c r="BV474" s="20"/>
      <c r="BW474" s="20"/>
      <c r="BX474" s="20"/>
      <c r="BY474" s="20"/>
      <c r="BZ474" s="20"/>
      <c r="CA474" s="20"/>
      <c r="CB474" s="20"/>
      <c r="CC474" s="27"/>
      <c r="CD474" s="20"/>
      <c r="CE474" s="20"/>
      <c r="CF474" s="28"/>
      <c r="CG474" s="28"/>
      <c r="CH474" s="28"/>
      <c r="CI474" s="28"/>
      <c r="CJ474" s="28"/>
      <c r="CK474" s="28"/>
      <c r="CL474" s="28"/>
      <c r="CM474" s="28"/>
      <c r="CN474" s="28"/>
      <c r="CO474" s="28"/>
      <c r="CP474" s="28"/>
      <c r="CQ474" s="28"/>
      <c r="CR474" s="28"/>
      <c r="CS474" s="28"/>
      <c r="CT474" s="28"/>
      <c r="CU474" s="28"/>
      <c r="CV474" s="28"/>
      <c r="CW474" s="28"/>
      <c r="CX474" s="20"/>
      <c r="CY474" s="519" t="s">
        <v>7649</v>
      </c>
      <c r="CZ474" s="520" t="s">
        <v>7650</v>
      </c>
      <c r="DA474" s="595" t="str">
        <f t="shared" si="24"/>
        <v>46150 - ATIVIDADES DOS AGENTES DO COMÉRCIO POR GROSSO DE MOBILIÁRIO, ARTIGOS PARA USO DOMÉSTICO E FERRAGENS</v>
      </c>
      <c r="EN474" s="572">
        <v>16276</v>
      </c>
      <c r="EO474" s="561" t="s">
        <v>7651</v>
      </c>
      <c r="EP474" s="561" t="s">
        <v>947</v>
      </c>
      <c r="EQ474" s="576">
        <v>400</v>
      </c>
      <c r="ER474" s="561" t="s">
        <v>3263</v>
      </c>
      <c r="ES474" s="568" t="s">
        <v>7652</v>
      </c>
    </row>
    <row r="475" spans="16:149">
      <c r="P475" s="488">
        <f t="shared" si="22"/>
        <v>47406</v>
      </c>
      <c r="Q475" s="481">
        <f t="shared" si="23"/>
        <v>42</v>
      </c>
      <c r="R475" s="489">
        <v>44253</v>
      </c>
      <c r="S475" s="501"/>
      <c r="T475" s="497"/>
      <c r="U475" s="498"/>
      <c r="V475" s="43">
        <v>108</v>
      </c>
      <c r="W475" s="34" t="s">
        <v>2224</v>
      </c>
      <c r="X475" s="44">
        <v>130526</v>
      </c>
      <c r="Y475" s="34" t="s">
        <v>2815</v>
      </c>
      <c r="Z475" s="43" t="s">
        <v>318</v>
      </c>
      <c r="AA475" s="34" t="s">
        <v>531</v>
      </c>
      <c r="AB475" s="34" t="s">
        <v>280</v>
      </c>
      <c r="AC475" s="34" t="s">
        <v>2815</v>
      </c>
      <c r="AD475" s="44" t="s">
        <v>320</v>
      </c>
      <c r="AE475" s="44" t="s">
        <v>6991</v>
      </c>
      <c r="AF475" s="43">
        <v>108</v>
      </c>
      <c r="AG475" s="34" t="s">
        <v>2224</v>
      </c>
      <c r="AH475" s="34" t="s">
        <v>2223</v>
      </c>
      <c r="AI475" s="43" t="s">
        <v>2225</v>
      </c>
      <c r="AJ475" s="44" t="s">
        <v>2226</v>
      </c>
      <c r="AK475" s="261">
        <v>4560480</v>
      </c>
      <c r="AL475" s="44" t="s">
        <v>537</v>
      </c>
      <c r="AM475" s="44" t="s">
        <v>2230</v>
      </c>
      <c r="AN475" s="262">
        <v>255131460</v>
      </c>
      <c r="AO475" s="34"/>
      <c r="AP475" s="34"/>
      <c r="AQ475" s="34"/>
      <c r="AR475" s="34"/>
      <c r="AS475" s="34"/>
      <c r="AT475" s="44" t="s">
        <v>326</v>
      </c>
      <c r="AU475" s="44"/>
      <c r="AV475" s="477" t="str">
        <f t="array" ref="AV475">_xlfn.IFS(
LEFT(Tabelas!$AI475,1)="N","DN",
LEFT(Tabelas!$AI475,1)="C","DC",
LEFT(Tabelas!$AI475,1)="L","DL",
LEFT(Tabelas!$AI475,1)="A","DA",
LEFT(Tabelas!$AI475,1)="G","DG")</f>
        <v>DN</v>
      </c>
      <c r="AW475" s="34"/>
      <c r="AX475" s="34"/>
      <c r="AY475" s="34"/>
      <c r="AZ475" s="34"/>
      <c r="BA475" s="34"/>
      <c r="BB475" s="34"/>
      <c r="BC475" s="34"/>
      <c r="BD475" s="44">
        <v>130526</v>
      </c>
      <c r="BE475" s="34" t="s">
        <v>2815</v>
      </c>
      <c r="BF475" s="43" t="s">
        <v>318</v>
      </c>
      <c r="BG475" s="34" t="s">
        <v>531</v>
      </c>
      <c r="BH475" s="34" t="s">
        <v>280</v>
      </c>
      <c r="BI475" s="34" t="s">
        <v>2815</v>
      </c>
      <c r="BJ475" s="44" t="s">
        <v>320</v>
      </c>
      <c r="BK475" s="44" t="s">
        <v>6991</v>
      </c>
      <c r="BL475" s="34"/>
      <c r="BM475" s="34"/>
      <c r="BN475" s="34"/>
      <c r="BO475" s="20"/>
      <c r="BP475" s="20"/>
      <c r="BQ475" s="20"/>
      <c r="BR475" s="20"/>
      <c r="BS475" s="27"/>
      <c r="BT475" s="20"/>
      <c r="BU475" s="20"/>
      <c r="BV475" s="20"/>
      <c r="BW475" s="20"/>
      <c r="BX475" s="20"/>
      <c r="BY475" s="20"/>
      <c r="BZ475" s="20"/>
      <c r="CA475" s="20"/>
      <c r="CB475" s="20"/>
      <c r="CC475" s="27"/>
      <c r="CD475" s="20"/>
      <c r="CE475" s="20"/>
      <c r="CF475" s="28"/>
      <c r="CG475" s="28"/>
      <c r="CH475" s="28"/>
      <c r="CI475" s="28"/>
      <c r="CJ475" s="28"/>
      <c r="CK475" s="28"/>
      <c r="CL475" s="28"/>
      <c r="CM475" s="28"/>
      <c r="CN475" s="28"/>
      <c r="CO475" s="28"/>
      <c r="CP475" s="28"/>
      <c r="CQ475" s="28"/>
      <c r="CR475" s="28"/>
      <c r="CS475" s="28"/>
      <c r="CT475" s="28"/>
      <c r="CU475" s="28"/>
      <c r="CV475" s="28"/>
      <c r="CW475" s="28"/>
      <c r="CX475" s="20"/>
      <c r="CY475" s="519" t="s">
        <v>7653</v>
      </c>
      <c r="CZ475" s="520" t="s">
        <v>7654</v>
      </c>
      <c r="DA475" s="595" t="str">
        <f t="shared" si="24"/>
        <v>46160 - ATIVIDADES DOS AGENTES DO COMÉRCIO POR GROSSO DE TÊXTEIS, VESTUÁRIO, CALÇADO E ARTIGOS DE COURO E PELE</v>
      </c>
      <c r="EN475" s="571">
        <v>16292</v>
      </c>
      <c r="EO475" s="560" t="s">
        <v>7655</v>
      </c>
      <c r="EP475" s="560" t="s">
        <v>1519</v>
      </c>
      <c r="EQ475" s="580">
        <v>800</v>
      </c>
      <c r="ER475" s="560" t="s">
        <v>1520</v>
      </c>
      <c r="ES475" s="567" t="s">
        <v>7656</v>
      </c>
    </row>
    <row r="476" spans="16:149">
      <c r="P476" s="488">
        <f t="shared" si="22"/>
        <v>47413</v>
      </c>
      <c r="Q476" s="481">
        <f t="shared" si="23"/>
        <v>43</v>
      </c>
      <c r="R476" s="489">
        <v>44254</v>
      </c>
      <c r="S476" s="501"/>
      <c r="T476" s="497"/>
      <c r="U476" s="498"/>
      <c r="V476" s="43">
        <v>108</v>
      </c>
      <c r="W476" s="34" t="s">
        <v>2224</v>
      </c>
      <c r="X476" s="44">
        <v>130902</v>
      </c>
      <c r="Y476" s="34" t="s">
        <v>1134</v>
      </c>
      <c r="Z476" s="43" t="s">
        <v>318</v>
      </c>
      <c r="AA476" s="34" t="s">
        <v>535</v>
      </c>
      <c r="AB476" s="34" t="s">
        <v>280</v>
      </c>
      <c r="AC476" s="34" t="s">
        <v>1134</v>
      </c>
      <c r="AD476" s="44" t="s">
        <v>320</v>
      </c>
      <c r="AE476" s="44" t="s">
        <v>6991</v>
      </c>
      <c r="AF476" s="43">
        <v>108</v>
      </c>
      <c r="AG476" s="34" t="s">
        <v>2224</v>
      </c>
      <c r="AH476" s="34" t="s">
        <v>2223</v>
      </c>
      <c r="AI476" s="43" t="s">
        <v>2225</v>
      </c>
      <c r="AJ476" s="44" t="s">
        <v>2226</v>
      </c>
      <c r="AK476" s="261">
        <v>4560480</v>
      </c>
      <c r="AL476" s="44" t="s">
        <v>537</v>
      </c>
      <c r="AM476" s="44" t="s">
        <v>2230</v>
      </c>
      <c r="AN476" s="262">
        <v>255131460</v>
      </c>
      <c r="AO476" s="34"/>
      <c r="AP476" s="34"/>
      <c r="AQ476" s="34"/>
      <c r="AR476" s="34"/>
      <c r="AS476" s="34"/>
      <c r="AT476" s="44" t="s">
        <v>326</v>
      </c>
      <c r="AU476" s="44"/>
      <c r="AV476" s="477" t="str">
        <f t="array" ref="AV476">_xlfn.IFS(
LEFT(Tabelas!$AI476,1)="N","DN",
LEFT(Tabelas!$AI476,1)="C","DC",
LEFT(Tabelas!$AI476,1)="L","DL",
LEFT(Tabelas!$AI476,1)="A","DA",
LEFT(Tabelas!$AI476,1)="G","DG")</f>
        <v>DN</v>
      </c>
      <c r="AW476" s="34"/>
      <c r="AX476" s="34"/>
      <c r="AY476" s="34"/>
      <c r="AZ476" s="34"/>
      <c r="BA476" s="34"/>
      <c r="BB476" s="34"/>
      <c r="BC476" s="34"/>
      <c r="BD476" s="44">
        <v>130902</v>
      </c>
      <c r="BE476" s="34" t="s">
        <v>1134</v>
      </c>
      <c r="BF476" s="43" t="s">
        <v>318</v>
      </c>
      <c r="BG476" s="34" t="s">
        <v>535</v>
      </c>
      <c r="BH476" s="34" t="s">
        <v>280</v>
      </c>
      <c r="BI476" s="34" t="s">
        <v>1134</v>
      </c>
      <c r="BJ476" s="44" t="s">
        <v>320</v>
      </c>
      <c r="BK476" s="44" t="s">
        <v>6991</v>
      </c>
      <c r="BL476" s="34"/>
      <c r="BM476" s="34"/>
      <c r="BN476" s="34"/>
      <c r="BO476" s="20"/>
      <c r="BP476" s="20"/>
      <c r="BQ476" s="20"/>
      <c r="BR476" s="20"/>
      <c r="BS476" s="27"/>
      <c r="BT476" s="20"/>
      <c r="BU476" s="20"/>
      <c r="BV476" s="20"/>
      <c r="BW476" s="20"/>
      <c r="BX476" s="20"/>
      <c r="BY476" s="20"/>
      <c r="BZ476" s="20"/>
      <c r="CA476" s="20"/>
      <c r="CB476" s="20"/>
      <c r="CC476" s="27"/>
      <c r="CD476" s="20"/>
      <c r="CE476" s="20"/>
      <c r="CF476" s="28"/>
      <c r="CG476" s="28"/>
      <c r="CH476" s="28"/>
      <c r="CI476" s="28"/>
      <c r="CJ476" s="28"/>
      <c r="CK476" s="28"/>
      <c r="CL476" s="28"/>
      <c r="CM476" s="28"/>
      <c r="CN476" s="28"/>
      <c r="CO476" s="28"/>
      <c r="CP476" s="28"/>
      <c r="CQ476" s="28"/>
      <c r="CR476" s="28"/>
      <c r="CS476" s="28"/>
      <c r="CT476" s="28"/>
      <c r="CU476" s="28"/>
      <c r="CV476" s="28"/>
      <c r="CW476" s="28"/>
      <c r="CX476" s="20"/>
      <c r="CY476" s="519" t="s">
        <v>7657</v>
      </c>
      <c r="CZ476" s="520" t="s">
        <v>7658</v>
      </c>
      <c r="DA476" s="595" t="str">
        <f t="shared" si="24"/>
        <v>46170 - ATIVIDADES DOS AGENTES DO COMÉRCIO POR GROSSO DE PRODUTOS ALIMENTARES, BEBIDAS E TABACO</v>
      </c>
      <c r="EN476" s="572">
        <v>16314</v>
      </c>
      <c r="EO476" s="561" t="s">
        <v>7659</v>
      </c>
      <c r="EP476" s="561" t="s">
        <v>289</v>
      </c>
      <c r="EQ476" s="576">
        <v>300</v>
      </c>
      <c r="ER476" s="561" t="s">
        <v>4916</v>
      </c>
      <c r="ES476" s="568" t="s">
        <v>7660</v>
      </c>
    </row>
    <row r="477" spans="16:149">
      <c r="P477" s="488">
        <f t="shared" si="22"/>
        <v>47420</v>
      </c>
      <c r="Q477" s="481">
        <f t="shared" si="23"/>
        <v>44</v>
      </c>
      <c r="R477" s="489">
        <v>44255</v>
      </c>
      <c r="S477" s="501"/>
      <c r="T477" s="497"/>
      <c r="U477" s="498"/>
      <c r="V477" s="43">
        <v>108</v>
      </c>
      <c r="W477" s="34" t="s">
        <v>2224</v>
      </c>
      <c r="X477" s="44">
        <v>130904</v>
      </c>
      <c r="Y477" s="34" t="s">
        <v>1404</v>
      </c>
      <c r="Z477" s="43" t="s">
        <v>318</v>
      </c>
      <c r="AA477" s="34" t="s">
        <v>535</v>
      </c>
      <c r="AB477" s="34" t="s">
        <v>280</v>
      </c>
      <c r="AC477" s="34" t="s">
        <v>1404</v>
      </c>
      <c r="AD477" s="44" t="s">
        <v>320</v>
      </c>
      <c r="AE477" s="44" t="s">
        <v>6991</v>
      </c>
      <c r="AF477" s="43">
        <v>108</v>
      </c>
      <c r="AG477" s="34" t="s">
        <v>2224</v>
      </c>
      <c r="AH477" s="34" t="s">
        <v>2223</v>
      </c>
      <c r="AI477" s="43" t="s">
        <v>2225</v>
      </c>
      <c r="AJ477" s="44" t="s">
        <v>2226</v>
      </c>
      <c r="AK477" s="261">
        <v>4560480</v>
      </c>
      <c r="AL477" s="44" t="s">
        <v>537</v>
      </c>
      <c r="AM477" s="44" t="s">
        <v>2230</v>
      </c>
      <c r="AN477" s="262">
        <v>255131460</v>
      </c>
      <c r="AO477" s="34"/>
      <c r="AP477" s="34"/>
      <c r="AQ477" s="34"/>
      <c r="AR477" s="34"/>
      <c r="AS477" s="34"/>
      <c r="AT477" s="44" t="s">
        <v>326</v>
      </c>
      <c r="AU477" s="44"/>
      <c r="AV477" s="477" t="str">
        <f t="array" ref="AV477">_xlfn.IFS(
LEFT(Tabelas!$AI477,1)="N","DN",
LEFT(Tabelas!$AI477,1)="C","DC",
LEFT(Tabelas!$AI477,1)="L","DL",
LEFT(Tabelas!$AI477,1)="A","DA",
LEFT(Tabelas!$AI477,1)="G","DG")</f>
        <v>DN</v>
      </c>
      <c r="AW477" s="34"/>
      <c r="AX477" s="34"/>
      <c r="AY477" s="34"/>
      <c r="AZ477" s="34"/>
      <c r="BA477" s="34"/>
      <c r="BB477" s="34"/>
      <c r="BC477" s="34"/>
      <c r="BD477" s="44">
        <v>130904</v>
      </c>
      <c r="BE477" s="34" t="s">
        <v>1404</v>
      </c>
      <c r="BF477" s="43" t="s">
        <v>318</v>
      </c>
      <c r="BG477" s="34" t="s">
        <v>535</v>
      </c>
      <c r="BH477" s="34" t="s">
        <v>280</v>
      </c>
      <c r="BI477" s="34" t="s">
        <v>1404</v>
      </c>
      <c r="BJ477" s="44" t="s">
        <v>320</v>
      </c>
      <c r="BK477" s="44" t="s">
        <v>6991</v>
      </c>
      <c r="BL477" s="34"/>
      <c r="BM477" s="34"/>
      <c r="BN477" s="34"/>
      <c r="BO477" s="20"/>
      <c r="BP477" s="20"/>
      <c r="BQ477" s="20"/>
      <c r="BR477" s="20"/>
      <c r="BS477" s="27"/>
      <c r="BT477" s="20"/>
      <c r="BU477" s="20"/>
      <c r="BV477" s="20"/>
      <c r="BW477" s="20"/>
      <c r="BX477" s="20"/>
      <c r="BY477" s="20"/>
      <c r="BZ477" s="20"/>
      <c r="CA477" s="20"/>
      <c r="CB477" s="20"/>
      <c r="CC477" s="27"/>
      <c r="CD477" s="20"/>
      <c r="CE477" s="20"/>
      <c r="CF477" s="28"/>
      <c r="CG477" s="28"/>
      <c r="CH477" s="28"/>
      <c r="CI477" s="28"/>
      <c r="CJ477" s="28"/>
      <c r="CK477" s="28"/>
      <c r="CL477" s="28"/>
      <c r="CM477" s="28"/>
      <c r="CN477" s="28"/>
      <c r="CO477" s="28"/>
      <c r="CP477" s="28"/>
      <c r="CQ477" s="28"/>
      <c r="CR477" s="28"/>
      <c r="CS477" s="28"/>
      <c r="CT477" s="28"/>
      <c r="CU477" s="28"/>
      <c r="CV477" s="28"/>
      <c r="CW477" s="28"/>
      <c r="CX477" s="20"/>
      <c r="CY477" s="519" t="s">
        <v>7661</v>
      </c>
      <c r="CZ477" s="520" t="s">
        <v>7662</v>
      </c>
      <c r="DA477" s="595" t="str">
        <f t="shared" si="24"/>
        <v>46180 - ATIVIDADES DOS AGENTES DO COMÉRCIO POR GROSSO DE OUTROS PRODUTOS</v>
      </c>
      <c r="EN477" s="571">
        <v>16330</v>
      </c>
      <c r="EO477" s="560" t="s">
        <v>7663</v>
      </c>
      <c r="EP477" s="560" t="s">
        <v>320</v>
      </c>
      <c r="EQ477" s="580">
        <v>164</v>
      </c>
      <c r="ER477" s="560" t="s">
        <v>3901</v>
      </c>
      <c r="ES477" s="567" t="s">
        <v>7664</v>
      </c>
    </row>
    <row r="478" spans="16:149">
      <c r="P478" s="488">
        <f t="shared" si="22"/>
        <v>47427</v>
      </c>
      <c r="Q478" s="481">
        <f t="shared" si="23"/>
        <v>45</v>
      </c>
      <c r="R478" s="489">
        <v>44256</v>
      </c>
      <c r="S478" s="501"/>
      <c r="T478" s="497"/>
      <c r="U478" s="498"/>
      <c r="V478" s="43">
        <v>108</v>
      </c>
      <c r="W478" s="34" t="s">
        <v>2224</v>
      </c>
      <c r="X478" s="44">
        <v>130905</v>
      </c>
      <c r="Y478" s="34" t="s">
        <v>1685</v>
      </c>
      <c r="Z478" s="43" t="s">
        <v>318</v>
      </c>
      <c r="AA478" s="34" t="s">
        <v>535</v>
      </c>
      <c r="AB478" s="34" t="s">
        <v>280</v>
      </c>
      <c r="AC478" s="34" t="s">
        <v>1685</v>
      </c>
      <c r="AD478" s="44" t="s">
        <v>320</v>
      </c>
      <c r="AE478" s="44" t="s">
        <v>6991</v>
      </c>
      <c r="AF478" s="43">
        <v>108</v>
      </c>
      <c r="AG478" s="34" t="s">
        <v>2224</v>
      </c>
      <c r="AH478" s="34" t="s">
        <v>2223</v>
      </c>
      <c r="AI478" s="43" t="s">
        <v>2225</v>
      </c>
      <c r="AJ478" s="44" t="s">
        <v>2226</v>
      </c>
      <c r="AK478" s="261">
        <v>4560480</v>
      </c>
      <c r="AL478" s="44" t="s">
        <v>537</v>
      </c>
      <c r="AM478" s="44" t="s">
        <v>2230</v>
      </c>
      <c r="AN478" s="262">
        <v>255131460</v>
      </c>
      <c r="AO478" s="34"/>
      <c r="AP478" s="34"/>
      <c r="AQ478" s="34"/>
      <c r="AR478" s="34"/>
      <c r="AS478" s="34"/>
      <c r="AT478" s="44" t="s">
        <v>326</v>
      </c>
      <c r="AU478" s="44"/>
      <c r="AV478" s="477" t="str">
        <f t="array" ref="AV478">_xlfn.IFS(
LEFT(Tabelas!$AI478,1)="N","DN",
LEFT(Tabelas!$AI478,1)="C","DC",
LEFT(Tabelas!$AI478,1)="L","DL",
LEFT(Tabelas!$AI478,1)="A","DA",
LEFT(Tabelas!$AI478,1)="G","DG")</f>
        <v>DN</v>
      </c>
      <c r="AW478" s="34"/>
      <c r="AX478" s="34"/>
      <c r="AY478" s="34"/>
      <c r="AZ478" s="34"/>
      <c r="BA478" s="34"/>
      <c r="BB478" s="34"/>
      <c r="BC478" s="34"/>
      <c r="BD478" s="44">
        <v>130905</v>
      </c>
      <c r="BE478" s="34" t="s">
        <v>1685</v>
      </c>
      <c r="BF478" s="43" t="s">
        <v>318</v>
      </c>
      <c r="BG478" s="34" t="s">
        <v>535</v>
      </c>
      <c r="BH478" s="34" t="s">
        <v>280</v>
      </c>
      <c r="BI478" s="34" t="s">
        <v>1685</v>
      </c>
      <c r="BJ478" s="44" t="s">
        <v>320</v>
      </c>
      <c r="BK478" s="44" t="s">
        <v>6991</v>
      </c>
      <c r="BL478" s="34"/>
      <c r="BM478" s="34"/>
      <c r="BN478" s="34"/>
      <c r="BO478" s="20"/>
      <c r="BP478" s="20"/>
      <c r="BQ478" s="20"/>
      <c r="BR478" s="20"/>
      <c r="BS478" s="27"/>
      <c r="BT478" s="20"/>
      <c r="BU478" s="20"/>
      <c r="BV478" s="20"/>
      <c r="BW478" s="20"/>
      <c r="BX478" s="20"/>
      <c r="BY478" s="20"/>
      <c r="BZ478" s="20"/>
      <c r="CA478" s="20"/>
      <c r="CB478" s="20"/>
      <c r="CC478" s="27"/>
      <c r="CD478" s="20"/>
      <c r="CE478" s="20"/>
      <c r="CF478" s="28"/>
      <c r="CG478" s="28"/>
      <c r="CH478" s="28"/>
      <c r="CI478" s="28"/>
      <c r="CJ478" s="28"/>
      <c r="CK478" s="28"/>
      <c r="CL478" s="28"/>
      <c r="CM478" s="28"/>
      <c r="CN478" s="28"/>
      <c r="CO478" s="28"/>
      <c r="CP478" s="28"/>
      <c r="CQ478" s="28"/>
      <c r="CR478" s="28"/>
      <c r="CS478" s="28"/>
      <c r="CT478" s="28"/>
      <c r="CU478" s="28"/>
      <c r="CV478" s="28"/>
      <c r="CW478" s="28"/>
      <c r="CX478" s="20"/>
      <c r="CY478" s="519" t="s">
        <v>7665</v>
      </c>
      <c r="CZ478" s="520" t="s">
        <v>7666</v>
      </c>
      <c r="DA478" s="595" t="str">
        <f t="shared" si="24"/>
        <v>46190 - ATIVIDADES DOS AGENTES DO COMÉRCIO POR GROSSO NÃO ESPECIALIZADO</v>
      </c>
      <c r="EN478" s="572">
        <v>16365</v>
      </c>
      <c r="EO478" s="561" t="s">
        <v>7667</v>
      </c>
      <c r="EP478" s="561" t="s">
        <v>1519</v>
      </c>
      <c r="EQ478" s="576">
        <v>800</v>
      </c>
      <c r="ER478" s="561" t="s">
        <v>1520</v>
      </c>
      <c r="ES478" s="568" t="s">
        <v>7668</v>
      </c>
    </row>
    <row r="479" spans="16:149">
      <c r="P479" s="488">
        <f t="shared" si="22"/>
        <v>47434</v>
      </c>
      <c r="Q479" s="481">
        <f t="shared" si="23"/>
        <v>46</v>
      </c>
      <c r="R479" s="489">
        <v>44257</v>
      </c>
      <c r="S479" s="501"/>
      <c r="T479" s="497"/>
      <c r="U479" s="498"/>
      <c r="V479" s="43">
        <v>108</v>
      </c>
      <c r="W479" s="34" t="s">
        <v>2224</v>
      </c>
      <c r="X479" s="44">
        <v>130906</v>
      </c>
      <c r="Y479" s="34" t="s">
        <v>1940</v>
      </c>
      <c r="Z479" s="43" t="s">
        <v>318</v>
      </c>
      <c r="AA479" s="34" t="s">
        <v>535</v>
      </c>
      <c r="AB479" s="34" t="s">
        <v>280</v>
      </c>
      <c r="AC479" s="34" t="s">
        <v>1940</v>
      </c>
      <c r="AD479" s="44" t="s">
        <v>320</v>
      </c>
      <c r="AE479" s="44" t="s">
        <v>6991</v>
      </c>
      <c r="AF479" s="43">
        <v>108</v>
      </c>
      <c r="AG479" s="34" t="s">
        <v>2224</v>
      </c>
      <c r="AH479" s="34" t="s">
        <v>2223</v>
      </c>
      <c r="AI479" s="43" t="s">
        <v>2225</v>
      </c>
      <c r="AJ479" s="44" t="s">
        <v>2226</v>
      </c>
      <c r="AK479" s="261">
        <v>4560480</v>
      </c>
      <c r="AL479" s="44" t="s">
        <v>537</v>
      </c>
      <c r="AM479" s="44" t="s">
        <v>2230</v>
      </c>
      <c r="AN479" s="262">
        <v>255131460</v>
      </c>
      <c r="AO479" s="34"/>
      <c r="AP479" s="34"/>
      <c r="AQ479" s="34"/>
      <c r="AR479" s="34"/>
      <c r="AS479" s="34"/>
      <c r="AT479" s="44" t="s">
        <v>326</v>
      </c>
      <c r="AU479" s="44"/>
      <c r="AV479" s="477" t="str">
        <f t="array" ref="AV479">_xlfn.IFS(
LEFT(Tabelas!$AI479,1)="N","DN",
LEFT(Tabelas!$AI479,1)="C","DC",
LEFT(Tabelas!$AI479,1)="L","DL",
LEFT(Tabelas!$AI479,1)="A","DA",
LEFT(Tabelas!$AI479,1)="G","DG")</f>
        <v>DN</v>
      </c>
      <c r="AW479" s="34"/>
      <c r="AX479" s="34"/>
      <c r="AY479" s="34"/>
      <c r="AZ479" s="34"/>
      <c r="BA479" s="34"/>
      <c r="BB479" s="34"/>
      <c r="BC479" s="34"/>
      <c r="BD479" s="44">
        <v>130906</v>
      </c>
      <c r="BE479" s="34" t="s">
        <v>1940</v>
      </c>
      <c r="BF479" s="43" t="s">
        <v>318</v>
      </c>
      <c r="BG479" s="34" t="s">
        <v>535</v>
      </c>
      <c r="BH479" s="34" t="s">
        <v>280</v>
      </c>
      <c r="BI479" s="34" t="s">
        <v>1940</v>
      </c>
      <c r="BJ479" s="44" t="s">
        <v>320</v>
      </c>
      <c r="BK479" s="44" t="s">
        <v>6991</v>
      </c>
      <c r="BL479" s="34"/>
      <c r="BM479" s="34"/>
      <c r="BN479" s="34"/>
      <c r="BO479" s="20"/>
      <c r="BP479" s="20"/>
      <c r="BQ479" s="20"/>
      <c r="BR479" s="20"/>
      <c r="BS479" s="27"/>
      <c r="BT479" s="20"/>
      <c r="BU479" s="20"/>
      <c r="BV479" s="20"/>
      <c r="BW479" s="20"/>
      <c r="BX479" s="20"/>
      <c r="BY479" s="20"/>
      <c r="BZ479" s="20"/>
      <c r="CA479" s="20"/>
      <c r="CB479" s="20"/>
      <c r="CC479" s="27"/>
      <c r="CD479" s="20"/>
      <c r="CE479" s="20"/>
      <c r="CF479" s="28"/>
      <c r="CG479" s="28"/>
      <c r="CH479" s="28"/>
      <c r="CI479" s="28"/>
      <c r="CJ479" s="28"/>
      <c r="CK479" s="28"/>
      <c r="CL479" s="28"/>
      <c r="CM479" s="28"/>
      <c r="CN479" s="28"/>
      <c r="CO479" s="28"/>
      <c r="CP479" s="28"/>
      <c r="CQ479" s="28"/>
      <c r="CR479" s="28"/>
      <c r="CS479" s="28"/>
      <c r="CT479" s="28"/>
      <c r="CU479" s="28"/>
      <c r="CV479" s="28"/>
      <c r="CW479" s="28"/>
      <c r="CX479" s="20"/>
      <c r="CY479" s="519" t="s">
        <v>7669</v>
      </c>
      <c r="CZ479" s="520" t="s">
        <v>7670</v>
      </c>
      <c r="DA479" s="595" t="str">
        <f t="shared" si="24"/>
        <v>46211 - COMÉRCIO POR GROSSO DE ALIMENTOS PARA ANIMAIS</v>
      </c>
      <c r="EN479" s="571">
        <v>16390</v>
      </c>
      <c r="EO479" s="560" t="s">
        <v>7671</v>
      </c>
      <c r="EP479" s="560" t="s">
        <v>289</v>
      </c>
      <c r="EQ479" s="580">
        <v>342</v>
      </c>
      <c r="ER479" s="560" t="s">
        <v>5009</v>
      </c>
      <c r="ES479" s="567" t="s">
        <v>7672</v>
      </c>
    </row>
    <row r="480" spans="16:149">
      <c r="P480" s="488">
        <f t="shared" ref="P480:P538" si="25">P479+7</f>
        <v>47441</v>
      </c>
      <c r="Q480" s="481">
        <f t="shared" si="23"/>
        <v>47</v>
      </c>
      <c r="R480" s="489">
        <v>44258</v>
      </c>
      <c r="S480" s="501"/>
      <c r="T480" s="497"/>
      <c r="U480" s="498"/>
      <c r="V480" s="43">
        <v>108</v>
      </c>
      <c r="W480" s="34" t="s">
        <v>2224</v>
      </c>
      <c r="X480" s="44">
        <v>130917</v>
      </c>
      <c r="Y480" s="34" t="s">
        <v>2958</v>
      </c>
      <c r="Z480" s="43" t="s">
        <v>318</v>
      </c>
      <c r="AA480" s="34" t="s">
        <v>535</v>
      </c>
      <c r="AB480" s="34" t="s">
        <v>280</v>
      </c>
      <c r="AC480" s="34" t="s">
        <v>2958</v>
      </c>
      <c r="AD480" s="44" t="s">
        <v>320</v>
      </c>
      <c r="AE480" s="44" t="s">
        <v>6991</v>
      </c>
      <c r="AF480" s="43">
        <v>108</v>
      </c>
      <c r="AG480" s="34" t="s">
        <v>2224</v>
      </c>
      <c r="AH480" s="34" t="s">
        <v>2223</v>
      </c>
      <c r="AI480" s="43" t="s">
        <v>2225</v>
      </c>
      <c r="AJ480" s="44" t="s">
        <v>2226</v>
      </c>
      <c r="AK480" s="261">
        <v>4560480</v>
      </c>
      <c r="AL480" s="44" t="s">
        <v>537</v>
      </c>
      <c r="AM480" s="44" t="s">
        <v>2230</v>
      </c>
      <c r="AN480" s="262">
        <v>255131460</v>
      </c>
      <c r="AO480" s="34"/>
      <c r="AP480" s="34"/>
      <c r="AQ480" s="34"/>
      <c r="AR480" s="34"/>
      <c r="AS480" s="34"/>
      <c r="AT480" s="44" t="s">
        <v>326</v>
      </c>
      <c r="AU480" s="44"/>
      <c r="AV480" s="477" t="str">
        <f t="array" ref="AV480">_xlfn.IFS(
LEFT(Tabelas!$AI480,1)="N","DN",
LEFT(Tabelas!$AI480,1)="C","DC",
LEFT(Tabelas!$AI480,1)="L","DL",
LEFT(Tabelas!$AI480,1)="A","DA",
LEFT(Tabelas!$AI480,1)="G","DG")</f>
        <v>DN</v>
      </c>
      <c r="AW480" s="34"/>
      <c r="AX480" s="34"/>
      <c r="AY480" s="34"/>
      <c r="AZ480" s="34"/>
      <c r="BA480" s="34"/>
      <c r="BB480" s="34"/>
      <c r="BC480" s="34"/>
      <c r="BD480" s="44">
        <v>130917</v>
      </c>
      <c r="BE480" s="34" t="s">
        <v>2958</v>
      </c>
      <c r="BF480" s="43" t="s">
        <v>318</v>
      </c>
      <c r="BG480" s="34" t="s">
        <v>535</v>
      </c>
      <c r="BH480" s="34" t="s">
        <v>280</v>
      </c>
      <c r="BI480" s="34" t="s">
        <v>2958</v>
      </c>
      <c r="BJ480" s="44" t="s">
        <v>320</v>
      </c>
      <c r="BK480" s="44" t="s">
        <v>6991</v>
      </c>
      <c r="BL480" s="34"/>
      <c r="BM480" s="34"/>
      <c r="BN480" s="34"/>
      <c r="BO480" s="20"/>
      <c r="BP480" s="20"/>
      <c r="BQ480" s="20"/>
      <c r="BR480" s="20"/>
      <c r="BS480" s="27"/>
      <c r="BT480" s="20"/>
      <c r="BU480" s="20"/>
      <c r="BV480" s="20"/>
      <c r="BW480" s="20"/>
      <c r="BX480" s="20"/>
      <c r="BY480" s="20"/>
      <c r="BZ480" s="20"/>
      <c r="CA480" s="20"/>
      <c r="CB480" s="20"/>
      <c r="CC480" s="27"/>
      <c r="CD480" s="20"/>
      <c r="CE480" s="20"/>
      <c r="CF480" s="28"/>
      <c r="CG480" s="28"/>
      <c r="CH480" s="28"/>
      <c r="CI480" s="28"/>
      <c r="CJ480" s="28"/>
      <c r="CK480" s="28"/>
      <c r="CL480" s="28"/>
      <c r="CM480" s="28"/>
      <c r="CN480" s="28"/>
      <c r="CO480" s="28"/>
      <c r="CP480" s="28"/>
      <c r="CQ480" s="28"/>
      <c r="CR480" s="28"/>
      <c r="CS480" s="28"/>
      <c r="CT480" s="28"/>
      <c r="CU480" s="28"/>
      <c r="CV480" s="28"/>
      <c r="CW480" s="28"/>
      <c r="CX480" s="20"/>
      <c r="CY480" s="519" t="s">
        <v>7673</v>
      </c>
      <c r="CZ480" s="520" t="s">
        <v>7674</v>
      </c>
      <c r="DA480" s="595" t="str">
        <f t="shared" si="24"/>
        <v>46212 - COMÉRCIO POR GROSSO DE TABACO EM BRUTO</v>
      </c>
      <c r="EN480" s="572">
        <v>16470</v>
      </c>
      <c r="EO480" s="561" t="s">
        <v>7675</v>
      </c>
      <c r="EP480" s="561" t="s">
        <v>320</v>
      </c>
      <c r="EQ480" s="576">
        <v>107</v>
      </c>
      <c r="ER480" s="561" t="s">
        <v>2024</v>
      </c>
      <c r="ES480" s="568" t="s">
        <v>7676</v>
      </c>
    </row>
    <row r="481" spans="16:149">
      <c r="P481" s="488">
        <f t="shared" si="25"/>
        <v>47448</v>
      </c>
      <c r="Q481" s="481">
        <f t="shared" si="23"/>
        <v>48</v>
      </c>
      <c r="R481" s="489">
        <v>44259</v>
      </c>
      <c r="S481" s="501"/>
      <c r="T481" s="497"/>
      <c r="U481" s="498"/>
      <c r="V481" s="43">
        <v>108</v>
      </c>
      <c r="W481" s="34" t="s">
        <v>2224</v>
      </c>
      <c r="X481" s="44">
        <v>130908</v>
      </c>
      <c r="Y481" s="34" t="s">
        <v>2145</v>
      </c>
      <c r="Z481" s="43" t="s">
        <v>318</v>
      </c>
      <c r="AA481" s="34" t="s">
        <v>535</v>
      </c>
      <c r="AB481" s="34" t="s">
        <v>280</v>
      </c>
      <c r="AC481" s="34" t="s">
        <v>2145</v>
      </c>
      <c r="AD481" s="44" t="s">
        <v>320</v>
      </c>
      <c r="AE481" s="44" t="s">
        <v>6991</v>
      </c>
      <c r="AF481" s="43">
        <v>108</v>
      </c>
      <c r="AG481" s="34" t="s">
        <v>2224</v>
      </c>
      <c r="AH481" s="34" t="s">
        <v>2223</v>
      </c>
      <c r="AI481" s="43" t="s">
        <v>2225</v>
      </c>
      <c r="AJ481" s="44" t="s">
        <v>2226</v>
      </c>
      <c r="AK481" s="261">
        <v>4560480</v>
      </c>
      <c r="AL481" s="44" t="s">
        <v>537</v>
      </c>
      <c r="AM481" s="44" t="s">
        <v>2230</v>
      </c>
      <c r="AN481" s="262">
        <v>255131460</v>
      </c>
      <c r="AO481" s="34"/>
      <c r="AP481" s="34"/>
      <c r="AQ481" s="34"/>
      <c r="AR481" s="34"/>
      <c r="AS481" s="34"/>
      <c r="AT481" s="44" t="s">
        <v>326</v>
      </c>
      <c r="AU481" s="44"/>
      <c r="AV481" s="477" t="str">
        <f t="array" ref="AV481">_xlfn.IFS(
LEFT(Tabelas!$AI481,1)="N","DN",
LEFT(Tabelas!$AI481,1)="C","DC",
LEFT(Tabelas!$AI481,1)="L","DL",
LEFT(Tabelas!$AI481,1)="A","DA",
LEFT(Tabelas!$AI481,1)="G","DG")</f>
        <v>DN</v>
      </c>
      <c r="AW481" s="34"/>
      <c r="AX481" s="34"/>
      <c r="AY481" s="34"/>
      <c r="AZ481" s="34"/>
      <c r="BA481" s="34"/>
      <c r="BB481" s="34"/>
      <c r="BC481" s="34"/>
      <c r="BD481" s="44">
        <v>130908</v>
      </c>
      <c r="BE481" s="34" t="s">
        <v>2145</v>
      </c>
      <c r="BF481" s="43" t="s">
        <v>318</v>
      </c>
      <c r="BG481" s="34" t="s">
        <v>535</v>
      </c>
      <c r="BH481" s="34" t="s">
        <v>280</v>
      </c>
      <c r="BI481" s="34" t="s">
        <v>2145</v>
      </c>
      <c r="BJ481" s="44" t="s">
        <v>320</v>
      </c>
      <c r="BK481" s="44" t="s">
        <v>6991</v>
      </c>
      <c r="BL481" s="34"/>
      <c r="BM481" s="34"/>
      <c r="BN481" s="34"/>
      <c r="BO481" s="20"/>
      <c r="BP481" s="20"/>
      <c r="BQ481" s="20"/>
      <c r="BR481" s="20"/>
      <c r="BS481" s="27"/>
      <c r="BT481" s="20"/>
      <c r="BU481" s="20"/>
      <c r="BV481" s="20"/>
      <c r="BW481" s="20"/>
      <c r="BX481" s="20"/>
      <c r="BY481" s="20"/>
      <c r="BZ481" s="20"/>
      <c r="CA481" s="20"/>
      <c r="CB481" s="20"/>
      <c r="CC481" s="27"/>
      <c r="CD481" s="20"/>
      <c r="CE481" s="20"/>
      <c r="CF481" s="28"/>
      <c r="CG481" s="28"/>
      <c r="CH481" s="28"/>
      <c r="CI481" s="28"/>
      <c r="CJ481" s="28"/>
      <c r="CK481" s="28"/>
      <c r="CL481" s="28"/>
      <c r="CM481" s="28"/>
      <c r="CN481" s="28"/>
      <c r="CO481" s="28"/>
      <c r="CP481" s="28"/>
      <c r="CQ481" s="28"/>
      <c r="CR481" s="28"/>
      <c r="CS481" s="28"/>
      <c r="CT481" s="28"/>
      <c r="CU481" s="28"/>
      <c r="CV481" s="28"/>
      <c r="CW481" s="28"/>
      <c r="CX481" s="20"/>
      <c r="CY481" s="519" t="s">
        <v>7677</v>
      </c>
      <c r="CZ481" s="520" t="s">
        <v>7678</v>
      </c>
      <c r="DA481" s="595" t="str">
        <f t="shared" si="24"/>
        <v>46213 - COMÉRCIO POR GROSSO DE CORTIÇA EM BRUTO</v>
      </c>
      <c r="EN481" s="571">
        <v>16497</v>
      </c>
      <c r="EO481" s="560" t="s">
        <v>7679</v>
      </c>
      <c r="EP481" s="560" t="s">
        <v>320</v>
      </c>
      <c r="EQ481" s="580">
        <v>106</v>
      </c>
      <c r="ER481" s="560" t="s">
        <v>1774</v>
      </c>
      <c r="ES481" s="567" t="s">
        <v>7680</v>
      </c>
    </row>
    <row r="482" spans="16:149">
      <c r="P482" s="488">
        <f t="shared" si="25"/>
        <v>47455</v>
      </c>
      <c r="Q482" s="481">
        <f t="shared" si="23"/>
        <v>49</v>
      </c>
      <c r="R482" s="489">
        <v>44260</v>
      </c>
      <c r="S482" s="501"/>
      <c r="T482" s="497"/>
      <c r="U482" s="498"/>
      <c r="V482" s="43">
        <v>108</v>
      </c>
      <c r="W482" s="34" t="s">
        <v>2224</v>
      </c>
      <c r="X482" s="44">
        <v>130910</v>
      </c>
      <c r="Y482" s="34" t="s">
        <v>2340</v>
      </c>
      <c r="Z482" s="43" t="s">
        <v>318</v>
      </c>
      <c r="AA482" s="34" t="s">
        <v>535</v>
      </c>
      <c r="AB482" s="34" t="s">
        <v>280</v>
      </c>
      <c r="AC482" s="34" t="s">
        <v>2340</v>
      </c>
      <c r="AD482" s="44" t="s">
        <v>320</v>
      </c>
      <c r="AE482" s="44" t="s">
        <v>6991</v>
      </c>
      <c r="AF482" s="43">
        <v>108</v>
      </c>
      <c r="AG482" s="34" t="s">
        <v>2224</v>
      </c>
      <c r="AH482" s="34" t="s">
        <v>2223</v>
      </c>
      <c r="AI482" s="43" t="s">
        <v>2225</v>
      </c>
      <c r="AJ482" s="44" t="s">
        <v>2226</v>
      </c>
      <c r="AK482" s="261">
        <v>4560480</v>
      </c>
      <c r="AL482" s="44" t="s">
        <v>537</v>
      </c>
      <c r="AM482" s="44" t="s">
        <v>2230</v>
      </c>
      <c r="AN482" s="262">
        <v>255131460</v>
      </c>
      <c r="AO482" s="34"/>
      <c r="AP482" s="34"/>
      <c r="AQ482" s="34"/>
      <c r="AR482" s="34"/>
      <c r="AS482" s="34"/>
      <c r="AT482" s="44" t="s">
        <v>326</v>
      </c>
      <c r="AU482" s="44"/>
      <c r="AV482" s="477" t="str">
        <f t="array" ref="AV482">_xlfn.IFS(
LEFT(Tabelas!$AI482,1)="N","DN",
LEFT(Tabelas!$AI482,1)="C","DC",
LEFT(Tabelas!$AI482,1)="L","DL",
LEFT(Tabelas!$AI482,1)="A","DA",
LEFT(Tabelas!$AI482,1)="G","DG")</f>
        <v>DN</v>
      </c>
      <c r="AW482" s="34"/>
      <c r="AX482" s="34"/>
      <c r="AY482" s="34"/>
      <c r="AZ482" s="34"/>
      <c r="BA482" s="34"/>
      <c r="BB482" s="34"/>
      <c r="BC482" s="34"/>
      <c r="BD482" s="44">
        <v>130910</v>
      </c>
      <c r="BE482" s="34" t="s">
        <v>2340</v>
      </c>
      <c r="BF482" s="43" t="s">
        <v>318</v>
      </c>
      <c r="BG482" s="34" t="s">
        <v>535</v>
      </c>
      <c r="BH482" s="34" t="s">
        <v>280</v>
      </c>
      <c r="BI482" s="34" t="s">
        <v>2340</v>
      </c>
      <c r="BJ482" s="44" t="s">
        <v>320</v>
      </c>
      <c r="BK482" s="44" t="s">
        <v>6991</v>
      </c>
      <c r="BL482" s="34"/>
      <c r="BM482" s="34"/>
      <c r="BN482" s="34"/>
      <c r="BO482" s="20"/>
      <c r="BP482" s="20"/>
      <c r="BQ482" s="20"/>
      <c r="BR482" s="20"/>
      <c r="BS482" s="27"/>
      <c r="BT482" s="20"/>
      <c r="BU482" s="20"/>
      <c r="BV482" s="20"/>
      <c r="BW482" s="20"/>
      <c r="BX482" s="20"/>
      <c r="BY482" s="20"/>
      <c r="BZ482" s="20"/>
      <c r="CA482" s="20"/>
      <c r="CB482" s="20"/>
      <c r="CC482" s="27"/>
      <c r="CD482" s="20"/>
      <c r="CE482" s="20"/>
      <c r="CF482" s="28"/>
      <c r="CG482" s="28"/>
      <c r="CH482" s="28"/>
      <c r="CI482" s="28"/>
      <c r="CJ482" s="28"/>
      <c r="CK482" s="28"/>
      <c r="CL482" s="28"/>
      <c r="CM482" s="28"/>
      <c r="CN482" s="28"/>
      <c r="CO482" s="28"/>
      <c r="CP482" s="28"/>
      <c r="CQ482" s="28"/>
      <c r="CR482" s="28"/>
      <c r="CS482" s="28"/>
      <c r="CT482" s="28"/>
      <c r="CU482" s="28"/>
      <c r="CV482" s="28"/>
      <c r="CW482" s="28"/>
      <c r="CX482" s="20"/>
      <c r="CY482" s="519" t="s">
        <v>7681</v>
      </c>
      <c r="CZ482" s="520" t="s">
        <v>7682</v>
      </c>
      <c r="DA482" s="595" t="str">
        <f t="shared" si="24"/>
        <v>46214 - COMÉRCIO POR GROSSO DE CEREAIS, SEMENTES, LEGUMINOSAS, OLEAGINOSAS E OUTRAS MATÉRIAS-PRIMAS AGRÍCOLAS</v>
      </c>
      <c r="EN482" s="572">
        <v>16500</v>
      </c>
      <c r="EO482" s="561" t="s">
        <v>7683</v>
      </c>
      <c r="EP482" s="561" t="s">
        <v>370</v>
      </c>
      <c r="EQ482" s="576">
        <v>586</v>
      </c>
      <c r="ER482" s="561" t="s">
        <v>5533</v>
      </c>
      <c r="ES482" s="568" t="s">
        <v>7684</v>
      </c>
    </row>
    <row r="483" spans="16:149">
      <c r="P483" s="488">
        <f t="shared" si="25"/>
        <v>47462</v>
      </c>
      <c r="Q483" s="481">
        <f t="shared" si="23"/>
        <v>50</v>
      </c>
      <c r="R483" s="489">
        <v>44261</v>
      </c>
      <c r="S483" s="501"/>
      <c r="T483" s="497"/>
      <c r="U483" s="498"/>
      <c r="V483" s="43">
        <v>108</v>
      </c>
      <c r="W483" s="34" t="s">
        <v>2224</v>
      </c>
      <c r="X483" s="44">
        <v>130918</v>
      </c>
      <c r="Y483" s="34" t="s">
        <v>535</v>
      </c>
      <c r="Z483" s="43" t="s">
        <v>318</v>
      </c>
      <c r="AA483" s="34" t="s">
        <v>535</v>
      </c>
      <c r="AB483" s="34" t="s">
        <v>280</v>
      </c>
      <c r="AC483" s="34" t="s">
        <v>535</v>
      </c>
      <c r="AD483" s="44" t="s">
        <v>320</v>
      </c>
      <c r="AE483" s="44" t="s">
        <v>6991</v>
      </c>
      <c r="AF483" s="43">
        <v>108</v>
      </c>
      <c r="AG483" s="34" t="s">
        <v>2224</v>
      </c>
      <c r="AH483" s="34" t="s">
        <v>2223</v>
      </c>
      <c r="AI483" s="43" t="s">
        <v>2225</v>
      </c>
      <c r="AJ483" s="44" t="s">
        <v>2226</v>
      </c>
      <c r="AK483" s="261">
        <v>4560480</v>
      </c>
      <c r="AL483" s="44" t="s">
        <v>537</v>
      </c>
      <c r="AM483" s="44" t="s">
        <v>2230</v>
      </c>
      <c r="AN483" s="262">
        <v>255131460</v>
      </c>
      <c r="AO483" s="34"/>
      <c r="AP483" s="34"/>
      <c r="AQ483" s="34"/>
      <c r="AR483" s="34"/>
      <c r="AS483" s="34"/>
      <c r="AT483" s="44" t="s">
        <v>326</v>
      </c>
      <c r="AU483" s="44"/>
      <c r="AV483" s="477" t="str">
        <f t="array" ref="AV483">_xlfn.IFS(
LEFT(Tabelas!$AI483,1)="N","DN",
LEFT(Tabelas!$AI483,1)="C","DC",
LEFT(Tabelas!$AI483,1)="L","DL",
LEFT(Tabelas!$AI483,1)="A","DA",
LEFT(Tabelas!$AI483,1)="G","DG")</f>
        <v>DN</v>
      </c>
      <c r="AW483" s="34"/>
      <c r="AX483" s="34"/>
      <c r="AY483" s="34"/>
      <c r="AZ483" s="34"/>
      <c r="BA483" s="34"/>
      <c r="BB483" s="34"/>
      <c r="BC483" s="34"/>
      <c r="BD483" s="44">
        <v>130918</v>
      </c>
      <c r="BE483" s="34" t="s">
        <v>535</v>
      </c>
      <c r="BF483" s="43" t="s">
        <v>318</v>
      </c>
      <c r="BG483" s="34" t="s">
        <v>535</v>
      </c>
      <c r="BH483" s="34" t="s">
        <v>280</v>
      </c>
      <c r="BI483" s="34" t="s">
        <v>535</v>
      </c>
      <c r="BJ483" s="44" t="s">
        <v>320</v>
      </c>
      <c r="BK483" s="44" t="s">
        <v>6991</v>
      </c>
      <c r="BL483" s="34"/>
      <c r="BM483" s="34"/>
      <c r="BN483" s="34"/>
      <c r="BO483" s="20"/>
      <c r="BP483" s="20"/>
      <c r="BQ483" s="20"/>
      <c r="BR483" s="20"/>
      <c r="BS483" s="27"/>
      <c r="BT483" s="20"/>
      <c r="BU483" s="20"/>
      <c r="BV483" s="20"/>
      <c r="BW483" s="20"/>
      <c r="BX483" s="20"/>
      <c r="BY483" s="20"/>
      <c r="BZ483" s="20"/>
      <c r="CA483" s="20"/>
      <c r="CB483" s="20"/>
      <c r="CC483" s="27"/>
      <c r="CD483" s="20"/>
      <c r="CE483" s="20"/>
      <c r="CF483" s="28"/>
      <c r="CG483" s="28"/>
      <c r="CH483" s="28"/>
      <c r="CI483" s="28"/>
      <c r="CJ483" s="28"/>
      <c r="CK483" s="28"/>
      <c r="CL483" s="28"/>
      <c r="CM483" s="28"/>
      <c r="CN483" s="28"/>
      <c r="CO483" s="28"/>
      <c r="CP483" s="28"/>
      <c r="CQ483" s="28"/>
      <c r="CR483" s="28"/>
      <c r="CS483" s="28"/>
      <c r="CT483" s="28"/>
      <c r="CU483" s="28"/>
      <c r="CV483" s="28"/>
      <c r="CW483" s="28"/>
      <c r="CX483" s="20"/>
      <c r="CY483" s="519" t="s">
        <v>7685</v>
      </c>
      <c r="CZ483" s="520" t="s">
        <v>7686</v>
      </c>
      <c r="DA483" s="595" t="str">
        <f t="shared" si="24"/>
        <v>46220 - COMÉRCIO POR GROSSO DE FLORES E PLANTAS</v>
      </c>
      <c r="EN483" s="571">
        <v>16527</v>
      </c>
      <c r="EO483" s="560" t="s">
        <v>7687</v>
      </c>
      <c r="EP483" s="560" t="s">
        <v>370</v>
      </c>
      <c r="EQ483" s="580">
        <v>500</v>
      </c>
      <c r="ER483" s="560" t="s">
        <v>966</v>
      </c>
      <c r="ES483" s="567" t="s">
        <v>7688</v>
      </c>
    </row>
    <row r="484" spans="16:149">
      <c r="P484" s="488">
        <f t="shared" si="25"/>
        <v>47469</v>
      </c>
      <c r="Q484" s="481">
        <f t="shared" si="23"/>
        <v>51</v>
      </c>
      <c r="R484" s="489">
        <v>44262</v>
      </c>
      <c r="S484" s="501"/>
      <c r="T484" s="497"/>
      <c r="U484" s="498"/>
      <c r="V484" s="43">
        <v>108</v>
      </c>
      <c r="W484" s="34" t="s">
        <v>2224</v>
      </c>
      <c r="X484" s="44">
        <v>130900</v>
      </c>
      <c r="Y484" s="34" t="s">
        <v>833</v>
      </c>
      <c r="Z484" s="43" t="s">
        <v>318</v>
      </c>
      <c r="AA484" s="34" t="s">
        <v>535</v>
      </c>
      <c r="AB484" s="34" t="s">
        <v>280</v>
      </c>
      <c r="AC484" s="34" t="s">
        <v>535</v>
      </c>
      <c r="AD484" s="44" t="s">
        <v>320</v>
      </c>
      <c r="AE484" s="44" t="s">
        <v>6991</v>
      </c>
      <c r="AF484" s="43">
        <v>108</v>
      </c>
      <c r="AG484" s="34" t="s">
        <v>2224</v>
      </c>
      <c r="AH484" s="34" t="s">
        <v>2223</v>
      </c>
      <c r="AI484" s="43" t="s">
        <v>2225</v>
      </c>
      <c r="AJ484" s="44" t="s">
        <v>2226</v>
      </c>
      <c r="AK484" s="261">
        <v>4560480</v>
      </c>
      <c r="AL484" s="44" t="s">
        <v>537</v>
      </c>
      <c r="AM484" s="44" t="s">
        <v>2230</v>
      </c>
      <c r="AN484" s="262">
        <v>255131460</v>
      </c>
      <c r="AO484" s="34"/>
      <c r="AP484" s="34"/>
      <c r="AQ484" s="34"/>
      <c r="AR484" s="34"/>
      <c r="AS484" s="34"/>
      <c r="AT484" s="44" t="s">
        <v>326</v>
      </c>
      <c r="AU484" s="44"/>
      <c r="AV484" s="477" t="str">
        <f t="array" ref="AV484">_xlfn.IFS(
LEFT(Tabelas!$AI484,1)="N","DN",
LEFT(Tabelas!$AI484,1)="C","DC",
LEFT(Tabelas!$AI484,1)="L","DL",
LEFT(Tabelas!$AI484,1)="A","DA",
LEFT(Tabelas!$AI484,1)="G","DG")</f>
        <v>DN</v>
      </c>
      <c r="AW484" s="34"/>
      <c r="AX484" s="34"/>
      <c r="AY484" s="34"/>
      <c r="AZ484" s="34"/>
      <c r="BA484" s="34"/>
      <c r="BB484" s="34"/>
      <c r="BC484" s="34"/>
      <c r="BD484" s="44">
        <v>130900</v>
      </c>
      <c r="BE484" s="34" t="s">
        <v>833</v>
      </c>
      <c r="BF484" s="43" t="s">
        <v>318</v>
      </c>
      <c r="BG484" s="34" t="s">
        <v>535</v>
      </c>
      <c r="BH484" s="34" t="s">
        <v>280</v>
      </c>
      <c r="BI484" s="34" t="s">
        <v>535</v>
      </c>
      <c r="BJ484" s="44" t="s">
        <v>320</v>
      </c>
      <c r="BK484" s="44" t="s">
        <v>6991</v>
      </c>
      <c r="BL484" s="34"/>
      <c r="BM484" s="34"/>
      <c r="BN484" s="34"/>
      <c r="BO484" s="20"/>
      <c r="BP484" s="20"/>
      <c r="BQ484" s="20"/>
      <c r="BR484" s="20"/>
      <c r="BS484" s="27"/>
      <c r="BT484" s="20"/>
      <c r="BU484" s="20"/>
      <c r="BV484" s="20"/>
      <c r="BW484" s="20"/>
      <c r="BX484" s="20"/>
      <c r="BY484" s="20"/>
      <c r="BZ484" s="20"/>
      <c r="CA484" s="20"/>
      <c r="CB484" s="20"/>
      <c r="CC484" s="27"/>
      <c r="CD484" s="20"/>
      <c r="CE484" s="20"/>
      <c r="CF484" s="28"/>
      <c r="CG484" s="28"/>
      <c r="CH484" s="28"/>
      <c r="CI484" s="28"/>
      <c r="CJ484" s="28"/>
      <c r="CK484" s="28"/>
      <c r="CL484" s="28"/>
      <c r="CM484" s="28"/>
      <c r="CN484" s="28"/>
      <c r="CO484" s="28"/>
      <c r="CP484" s="28"/>
      <c r="CQ484" s="28"/>
      <c r="CR484" s="28"/>
      <c r="CS484" s="28"/>
      <c r="CT484" s="28"/>
      <c r="CU484" s="28"/>
      <c r="CV484" s="28"/>
      <c r="CW484" s="28"/>
      <c r="CX484" s="20"/>
      <c r="CY484" s="519" t="s">
        <v>7689</v>
      </c>
      <c r="CZ484" s="520" t="s">
        <v>7690</v>
      </c>
      <c r="DA484" s="595" t="str">
        <f t="shared" si="24"/>
        <v>46230 - COMÉRCIO POR GROSSO DE ANIMAIS VIVOS</v>
      </c>
      <c r="EN484" s="572">
        <v>16586</v>
      </c>
      <c r="EO484" s="561" t="s">
        <v>7691</v>
      </c>
      <c r="EP484" s="561" t="s">
        <v>289</v>
      </c>
      <c r="EQ484" s="576">
        <v>300</v>
      </c>
      <c r="ER484" s="561" t="s">
        <v>4916</v>
      </c>
      <c r="ES484" s="568" t="s">
        <v>7692</v>
      </c>
    </row>
    <row r="485" spans="16:149">
      <c r="P485" s="488">
        <f t="shared" si="25"/>
        <v>47476</v>
      </c>
      <c r="Q485" s="481">
        <f t="shared" si="23"/>
        <v>52</v>
      </c>
      <c r="R485" s="489">
        <v>44263</v>
      </c>
      <c r="S485" s="501"/>
      <c r="T485" s="497"/>
      <c r="U485" s="498"/>
      <c r="V485" s="43">
        <v>108</v>
      </c>
      <c r="W485" s="34" t="s">
        <v>2224</v>
      </c>
      <c r="X485" s="44">
        <v>130913</v>
      </c>
      <c r="Y485" s="34" t="s">
        <v>2514</v>
      </c>
      <c r="Z485" s="43" t="s">
        <v>318</v>
      </c>
      <c r="AA485" s="34" t="s">
        <v>535</v>
      </c>
      <c r="AB485" s="34" t="s">
        <v>280</v>
      </c>
      <c r="AC485" s="34" t="s">
        <v>2514</v>
      </c>
      <c r="AD485" s="44" t="s">
        <v>320</v>
      </c>
      <c r="AE485" s="44" t="s">
        <v>6991</v>
      </c>
      <c r="AF485" s="43">
        <v>108</v>
      </c>
      <c r="AG485" s="34" t="s">
        <v>2224</v>
      </c>
      <c r="AH485" s="34" t="s">
        <v>2223</v>
      </c>
      <c r="AI485" s="43" t="s">
        <v>2225</v>
      </c>
      <c r="AJ485" s="44" t="s">
        <v>2226</v>
      </c>
      <c r="AK485" s="261">
        <v>4560480</v>
      </c>
      <c r="AL485" s="44" t="s">
        <v>537</v>
      </c>
      <c r="AM485" s="44" t="s">
        <v>2230</v>
      </c>
      <c r="AN485" s="262">
        <v>255131460</v>
      </c>
      <c r="AO485" s="34"/>
      <c r="AP485" s="34"/>
      <c r="AQ485" s="34"/>
      <c r="AR485" s="34"/>
      <c r="AS485" s="34"/>
      <c r="AT485" s="44" t="s">
        <v>326</v>
      </c>
      <c r="AU485" s="44"/>
      <c r="AV485" s="477" t="str">
        <f t="array" ref="AV485">_xlfn.IFS(
LEFT(Tabelas!$AI485,1)="N","DN",
LEFT(Tabelas!$AI485,1)="C","DC",
LEFT(Tabelas!$AI485,1)="L","DL",
LEFT(Tabelas!$AI485,1)="A","DA",
LEFT(Tabelas!$AI485,1)="G","DG")</f>
        <v>DN</v>
      </c>
      <c r="AW485" s="34"/>
      <c r="AX485" s="34"/>
      <c r="AY485" s="34"/>
      <c r="AZ485" s="34"/>
      <c r="BA485" s="34"/>
      <c r="BB485" s="34"/>
      <c r="BC485" s="34"/>
      <c r="BD485" s="44">
        <v>130913</v>
      </c>
      <c r="BE485" s="34" t="s">
        <v>2514</v>
      </c>
      <c r="BF485" s="43" t="s">
        <v>318</v>
      </c>
      <c r="BG485" s="34" t="s">
        <v>535</v>
      </c>
      <c r="BH485" s="34" t="s">
        <v>280</v>
      </c>
      <c r="BI485" s="34" t="s">
        <v>2514</v>
      </c>
      <c r="BJ485" s="44" t="s">
        <v>320</v>
      </c>
      <c r="BK485" s="44" t="s">
        <v>6991</v>
      </c>
      <c r="BL485" s="34"/>
      <c r="BM485" s="34"/>
      <c r="BN485" s="34"/>
      <c r="BO485" s="20"/>
      <c r="BP485" s="20"/>
      <c r="BQ485" s="20"/>
      <c r="BR485" s="20"/>
      <c r="BS485" s="27"/>
      <c r="BT485" s="20"/>
      <c r="BU485" s="20"/>
      <c r="BV485" s="20"/>
      <c r="BW485" s="20"/>
      <c r="BX485" s="20"/>
      <c r="BY485" s="20"/>
      <c r="BZ485" s="20"/>
      <c r="CA485" s="20"/>
      <c r="CB485" s="20"/>
      <c r="CC485" s="27"/>
      <c r="CD485" s="20"/>
      <c r="CE485" s="20"/>
      <c r="CF485" s="28"/>
      <c r="CG485" s="28"/>
      <c r="CH485" s="28"/>
      <c r="CI485" s="28"/>
      <c r="CJ485" s="28"/>
      <c r="CK485" s="28"/>
      <c r="CL485" s="28"/>
      <c r="CM485" s="28"/>
      <c r="CN485" s="28"/>
      <c r="CO485" s="28"/>
      <c r="CP485" s="28"/>
      <c r="CQ485" s="28"/>
      <c r="CR485" s="28"/>
      <c r="CS485" s="28"/>
      <c r="CT485" s="28"/>
      <c r="CU485" s="28"/>
      <c r="CV485" s="28"/>
      <c r="CW485" s="28"/>
      <c r="CX485" s="20"/>
      <c r="CY485" s="519" t="s">
        <v>7693</v>
      </c>
      <c r="CZ485" s="520" t="s">
        <v>7694</v>
      </c>
      <c r="DA485" s="595" t="str">
        <f t="shared" si="24"/>
        <v>46240 - COMÉRCIO POR GROSSO DE PELES E COURO</v>
      </c>
      <c r="EN485" s="571">
        <v>16594</v>
      </c>
      <c r="EO485" s="560" t="s">
        <v>7695</v>
      </c>
      <c r="EP485" s="560" t="s">
        <v>350</v>
      </c>
      <c r="EQ485" s="580">
        <v>272</v>
      </c>
      <c r="ER485" s="560" t="s">
        <v>4711</v>
      </c>
      <c r="ES485" s="567" t="s">
        <v>7696</v>
      </c>
    </row>
    <row r="486" spans="16:149">
      <c r="P486" s="488">
        <f t="shared" si="25"/>
        <v>47483</v>
      </c>
      <c r="Q486" s="481">
        <f t="shared" si="23"/>
        <v>1</v>
      </c>
      <c r="R486" s="489">
        <v>44264</v>
      </c>
      <c r="S486" s="501"/>
      <c r="T486" s="497"/>
      <c r="U486" s="498"/>
      <c r="V486" s="43">
        <v>108</v>
      </c>
      <c r="W486" s="34" t="s">
        <v>2224</v>
      </c>
      <c r="X486" s="44">
        <v>130914</v>
      </c>
      <c r="Y486" s="34" t="s">
        <v>2675</v>
      </c>
      <c r="Z486" s="43" t="s">
        <v>318</v>
      </c>
      <c r="AA486" s="34" t="s">
        <v>535</v>
      </c>
      <c r="AB486" s="34" t="s">
        <v>280</v>
      </c>
      <c r="AC486" s="34" t="s">
        <v>2675</v>
      </c>
      <c r="AD486" s="44" t="s">
        <v>320</v>
      </c>
      <c r="AE486" s="44" t="s">
        <v>6991</v>
      </c>
      <c r="AF486" s="43">
        <v>108</v>
      </c>
      <c r="AG486" s="34" t="s">
        <v>2224</v>
      </c>
      <c r="AH486" s="34" t="s">
        <v>2223</v>
      </c>
      <c r="AI486" s="43" t="s">
        <v>2225</v>
      </c>
      <c r="AJ486" s="44" t="s">
        <v>2226</v>
      </c>
      <c r="AK486" s="261">
        <v>4560480</v>
      </c>
      <c r="AL486" s="44" t="s">
        <v>537</v>
      </c>
      <c r="AM486" s="44" t="s">
        <v>2230</v>
      </c>
      <c r="AN486" s="262">
        <v>255131460</v>
      </c>
      <c r="AO486" s="34"/>
      <c r="AP486" s="34"/>
      <c r="AQ486" s="34"/>
      <c r="AR486" s="34"/>
      <c r="AS486" s="34"/>
      <c r="AT486" s="44" t="s">
        <v>326</v>
      </c>
      <c r="AU486" s="44"/>
      <c r="AV486" s="477" t="str">
        <f t="array" ref="AV486">_xlfn.IFS(
LEFT(Tabelas!$AI486,1)="N","DN",
LEFT(Tabelas!$AI486,1)="C","DC",
LEFT(Tabelas!$AI486,1)="L","DL",
LEFT(Tabelas!$AI486,1)="A","DA",
LEFT(Tabelas!$AI486,1)="G","DG")</f>
        <v>DN</v>
      </c>
      <c r="AW486" s="34"/>
      <c r="AX486" s="34"/>
      <c r="AY486" s="34"/>
      <c r="AZ486" s="34"/>
      <c r="BA486" s="34"/>
      <c r="BB486" s="34"/>
      <c r="BC486" s="34"/>
      <c r="BD486" s="44">
        <v>130914</v>
      </c>
      <c r="BE486" s="34" t="s">
        <v>2675</v>
      </c>
      <c r="BF486" s="43" t="s">
        <v>318</v>
      </c>
      <c r="BG486" s="34" t="s">
        <v>535</v>
      </c>
      <c r="BH486" s="34" t="s">
        <v>280</v>
      </c>
      <c r="BI486" s="34" t="s">
        <v>2675</v>
      </c>
      <c r="BJ486" s="44" t="s">
        <v>320</v>
      </c>
      <c r="BK486" s="44" t="s">
        <v>6991</v>
      </c>
      <c r="BL486" s="34"/>
      <c r="BM486" s="34"/>
      <c r="BN486" s="34"/>
      <c r="BO486" s="20"/>
      <c r="BP486" s="20"/>
      <c r="BQ486" s="20"/>
      <c r="BR486" s="20"/>
      <c r="BS486" s="27"/>
      <c r="BT486" s="20"/>
      <c r="BU486" s="20"/>
      <c r="BV486" s="20"/>
      <c r="BW486" s="20"/>
      <c r="BX486" s="20"/>
      <c r="BY486" s="20"/>
      <c r="BZ486" s="20"/>
      <c r="CA486" s="20"/>
      <c r="CB486" s="20"/>
      <c r="CC486" s="27"/>
      <c r="CD486" s="20"/>
      <c r="CE486" s="20"/>
      <c r="CF486" s="28"/>
      <c r="CG486" s="28"/>
      <c r="CH486" s="28"/>
      <c r="CI486" s="28"/>
      <c r="CJ486" s="28"/>
      <c r="CK486" s="28"/>
      <c r="CL486" s="28"/>
      <c r="CM486" s="28"/>
      <c r="CN486" s="28"/>
      <c r="CO486" s="28"/>
      <c r="CP486" s="28"/>
      <c r="CQ486" s="28"/>
      <c r="CR486" s="28"/>
      <c r="CS486" s="28"/>
      <c r="CT486" s="28"/>
      <c r="CU486" s="28"/>
      <c r="CV486" s="28"/>
      <c r="CW486" s="28"/>
      <c r="CX486" s="20"/>
      <c r="CY486" s="519" t="s">
        <v>7697</v>
      </c>
      <c r="CZ486" s="520" t="s">
        <v>7698</v>
      </c>
      <c r="DA486" s="595" t="str">
        <f t="shared" si="24"/>
        <v>46311 - COMÉRCIO POR GROSSO DE FRUTA E DE PRODUTOS HORTÍCOLAS, EXCETO BATATA</v>
      </c>
      <c r="EN486" s="572">
        <v>16616</v>
      </c>
      <c r="EO486" s="561" t="s">
        <v>7699</v>
      </c>
      <c r="EP486" s="561" t="s">
        <v>320</v>
      </c>
      <c r="EQ486" s="576">
        <v>100</v>
      </c>
      <c r="ER486" s="561" t="s">
        <v>4630</v>
      </c>
      <c r="ES486" s="568" t="s">
        <v>7700</v>
      </c>
    </row>
    <row r="487" spans="16:149">
      <c r="P487" s="488">
        <f t="shared" si="25"/>
        <v>47490</v>
      </c>
      <c r="Q487" s="481">
        <f t="shared" si="23"/>
        <v>2</v>
      </c>
      <c r="R487" s="489">
        <v>44265</v>
      </c>
      <c r="S487" s="501"/>
      <c r="T487" s="497"/>
      <c r="U487" s="498"/>
      <c r="V487" s="43">
        <v>108</v>
      </c>
      <c r="W487" s="34" t="s">
        <v>2224</v>
      </c>
      <c r="X487" s="44">
        <v>130919</v>
      </c>
      <c r="Y487" s="34" t="s">
        <v>3199</v>
      </c>
      <c r="Z487" s="43" t="s">
        <v>318</v>
      </c>
      <c r="AA487" s="34" t="s">
        <v>535</v>
      </c>
      <c r="AB487" s="34" t="s">
        <v>280</v>
      </c>
      <c r="AC487" s="34" t="s">
        <v>3199</v>
      </c>
      <c r="AD487" s="44" t="s">
        <v>320</v>
      </c>
      <c r="AE487" s="44" t="s">
        <v>6991</v>
      </c>
      <c r="AF487" s="43">
        <v>108</v>
      </c>
      <c r="AG487" s="34" t="s">
        <v>2224</v>
      </c>
      <c r="AH487" s="34" t="s">
        <v>2223</v>
      </c>
      <c r="AI487" s="43" t="s">
        <v>2225</v>
      </c>
      <c r="AJ487" s="44" t="s">
        <v>2226</v>
      </c>
      <c r="AK487" s="261">
        <v>4560480</v>
      </c>
      <c r="AL487" s="44" t="s">
        <v>537</v>
      </c>
      <c r="AM487" s="44" t="s">
        <v>2230</v>
      </c>
      <c r="AN487" s="262">
        <v>255131460</v>
      </c>
      <c r="AO487" s="34"/>
      <c r="AP487" s="34"/>
      <c r="AQ487" s="34"/>
      <c r="AR487" s="34"/>
      <c r="AS487" s="34"/>
      <c r="AT487" s="44" t="s">
        <v>326</v>
      </c>
      <c r="AU487" s="44"/>
      <c r="AV487" s="477" t="str">
        <f t="array" ref="AV487">_xlfn.IFS(
LEFT(Tabelas!$AI487,1)="N","DN",
LEFT(Tabelas!$AI487,1)="C","DC",
LEFT(Tabelas!$AI487,1)="L","DL",
LEFT(Tabelas!$AI487,1)="A","DA",
LEFT(Tabelas!$AI487,1)="G","DG")</f>
        <v>DN</v>
      </c>
      <c r="AW487" s="34"/>
      <c r="AX487" s="34"/>
      <c r="AY487" s="34"/>
      <c r="AZ487" s="34"/>
      <c r="BA487" s="34"/>
      <c r="BB487" s="34"/>
      <c r="BC487" s="34"/>
      <c r="BD487" s="44">
        <v>130919</v>
      </c>
      <c r="BE487" s="34" t="s">
        <v>3199</v>
      </c>
      <c r="BF487" s="43" t="s">
        <v>318</v>
      </c>
      <c r="BG487" s="34" t="s">
        <v>535</v>
      </c>
      <c r="BH487" s="34" t="s">
        <v>280</v>
      </c>
      <c r="BI487" s="34" t="s">
        <v>3199</v>
      </c>
      <c r="BJ487" s="44" t="s">
        <v>320</v>
      </c>
      <c r="BK487" s="44" t="s">
        <v>6991</v>
      </c>
      <c r="BL487" s="34"/>
      <c r="BM487" s="34"/>
      <c r="BN487" s="34"/>
      <c r="BO487" s="20"/>
      <c r="BP487" s="20"/>
      <c r="BQ487" s="20"/>
      <c r="BR487" s="20"/>
      <c r="BS487" s="27"/>
      <c r="BT487" s="20"/>
      <c r="BU487" s="20"/>
      <c r="BV487" s="20"/>
      <c r="BW487" s="20"/>
      <c r="BX487" s="20"/>
      <c r="BY487" s="20"/>
      <c r="BZ487" s="20"/>
      <c r="CA487" s="20"/>
      <c r="CB487" s="20"/>
      <c r="CC487" s="27"/>
      <c r="CD487" s="20"/>
      <c r="CE487" s="20"/>
      <c r="CF487" s="28"/>
      <c r="CG487" s="28"/>
      <c r="CH487" s="28"/>
      <c r="CI487" s="28"/>
      <c r="CJ487" s="28"/>
      <c r="CK487" s="28"/>
      <c r="CL487" s="28"/>
      <c r="CM487" s="28"/>
      <c r="CN487" s="28"/>
      <c r="CO487" s="28"/>
      <c r="CP487" s="28"/>
      <c r="CQ487" s="28"/>
      <c r="CR487" s="28"/>
      <c r="CS487" s="28"/>
      <c r="CT487" s="28"/>
      <c r="CU487" s="28"/>
      <c r="CV487" s="28"/>
      <c r="CW487" s="28"/>
      <c r="CX487" s="20"/>
      <c r="CY487" s="519" t="s">
        <v>7701</v>
      </c>
      <c r="CZ487" s="520" t="s">
        <v>7702</v>
      </c>
      <c r="DA487" s="595" t="str">
        <f t="shared" si="24"/>
        <v>46312 - COMÉRCIO POR GROSSO DE BATATA</v>
      </c>
      <c r="EN487" s="571">
        <v>16632</v>
      </c>
      <c r="EO487" s="560" t="s">
        <v>7703</v>
      </c>
      <c r="EP487" s="560" t="s">
        <v>289</v>
      </c>
      <c r="EQ487" s="580">
        <v>384</v>
      </c>
      <c r="ER487" s="560" t="s">
        <v>5163</v>
      </c>
      <c r="ES487" s="567" t="s">
        <v>7704</v>
      </c>
    </row>
    <row r="488" spans="16:149">
      <c r="P488" s="488">
        <f t="shared" si="25"/>
        <v>47497</v>
      </c>
      <c r="Q488" s="481">
        <f t="shared" si="23"/>
        <v>3</v>
      </c>
      <c r="R488" s="489">
        <v>44266</v>
      </c>
      <c r="S488" s="501"/>
      <c r="T488" s="497"/>
      <c r="U488" s="498"/>
      <c r="V488" s="43">
        <v>108</v>
      </c>
      <c r="W488" s="34" t="s">
        <v>2224</v>
      </c>
      <c r="X488" s="44">
        <v>130916</v>
      </c>
      <c r="Y488" s="34" t="s">
        <v>2818</v>
      </c>
      <c r="Z488" s="43" t="s">
        <v>318</v>
      </c>
      <c r="AA488" s="34" t="s">
        <v>535</v>
      </c>
      <c r="AB488" s="34" t="s">
        <v>280</v>
      </c>
      <c r="AC488" s="34" t="s">
        <v>2818</v>
      </c>
      <c r="AD488" s="44" t="s">
        <v>320</v>
      </c>
      <c r="AE488" s="44" t="s">
        <v>6991</v>
      </c>
      <c r="AF488" s="43">
        <v>108</v>
      </c>
      <c r="AG488" s="34" t="s">
        <v>2224</v>
      </c>
      <c r="AH488" s="34" t="s">
        <v>2223</v>
      </c>
      <c r="AI488" s="43" t="s">
        <v>2225</v>
      </c>
      <c r="AJ488" s="44" t="s">
        <v>2226</v>
      </c>
      <c r="AK488" s="261">
        <v>4560480</v>
      </c>
      <c r="AL488" s="44" t="s">
        <v>537</v>
      </c>
      <c r="AM488" s="44" t="s">
        <v>2230</v>
      </c>
      <c r="AN488" s="262">
        <v>255131460</v>
      </c>
      <c r="AO488" s="34"/>
      <c r="AP488" s="34"/>
      <c r="AQ488" s="34"/>
      <c r="AR488" s="34"/>
      <c r="AS488" s="34"/>
      <c r="AT488" s="44" t="s">
        <v>326</v>
      </c>
      <c r="AU488" s="44"/>
      <c r="AV488" s="477" t="str">
        <f t="array" ref="AV488">_xlfn.IFS(
LEFT(Tabelas!$AI488,1)="N","DN",
LEFT(Tabelas!$AI488,1)="C","DC",
LEFT(Tabelas!$AI488,1)="L","DL",
LEFT(Tabelas!$AI488,1)="A","DA",
LEFT(Tabelas!$AI488,1)="G","DG")</f>
        <v>DN</v>
      </c>
      <c r="AW488" s="34"/>
      <c r="AX488" s="34"/>
      <c r="AY488" s="34"/>
      <c r="AZ488" s="34"/>
      <c r="BA488" s="34"/>
      <c r="BB488" s="34"/>
      <c r="BC488" s="34"/>
      <c r="BD488" s="44">
        <v>130916</v>
      </c>
      <c r="BE488" s="34" t="s">
        <v>2818</v>
      </c>
      <c r="BF488" s="43" t="s">
        <v>318</v>
      </c>
      <c r="BG488" s="34" t="s">
        <v>535</v>
      </c>
      <c r="BH488" s="34" t="s">
        <v>280</v>
      </c>
      <c r="BI488" s="34" t="s">
        <v>2818</v>
      </c>
      <c r="BJ488" s="44" t="s">
        <v>320</v>
      </c>
      <c r="BK488" s="44" t="s">
        <v>6991</v>
      </c>
      <c r="BL488" s="34"/>
      <c r="BM488" s="34"/>
      <c r="BN488" s="34"/>
      <c r="BO488" s="20"/>
      <c r="BP488" s="20"/>
      <c r="BQ488" s="20"/>
      <c r="BR488" s="20"/>
      <c r="BS488" s="27"/>
      <c r="BT488" s="20"/>
      <c r="BU488" s="20"/>
      <c r="BV488" s="20"/>
      <c r="BW488" s="20"/>
      <c r="BX488" s="20"/>
      <c r="BY488" s="20"/>
      <c r="BZ488" s="20"/>
      <c r="CA488" s="20"/>
      <c r="CB488" s="20"/>
      <c r="CC488" s="27"/>
      <c r="CD488" s="20"/>
      <c r="CE488" s="20"/>
      <c r="CF488" s="28"/>
      <c r="CG488" s="28"/>
      <c r="CH488" s="28"/>
      <c r="CI488" s="28"/>
      <c r="CJ488" s="28"/>
      <c r="CK488" s="28"/>
      <c r="CL488" s="28"/>
      <c r="CM488" s="28"/>
      <c r="CN488" s="28"/>
      <c r="CO488" s="28"/>
      <c r="CP488" s="28"/>
      <c r="CQ488" s="28"/>
      <c r="CR488" s="28"/>
      <c r="CS488" s="28"/>
      <c r="CT488" s="28"/>
      <c r="CU488" s="28"/>
      <c r="CV488" s="28"/>
      <c r="CW488" s="28"/>
      <c r="CX488" s="20"/>
      <c r="CY488" s="519" t="s">
        <v>7705</v>
      </c>
      <c r="CZ488" s="520" t="s">
        <v>7706</v>
      </c>
      <c r="DA488" s="595" t="str">
        <f t="shared" si="24"/>
        <v>46321 - COMÉRCIO POR GROSSO DE CARNE E PRODUTOS À BASE DE CARNE</v>
      </c>
      <c r="EN488" s="572">
        <v>16640</v>
      </c>
      <c r="EO488" s="561" t="s">
        <v>7707</v>
      </c>
      <c r="EP488" s="561" t="s">
        <v>1519</v>
      </c>
      <c r="EQ488" s="576">
        <v>800</v>
      </c>
      <c r="ER488" s="561" t="s">
        <v>1520</v>
      </c>
      <c r="ES488" s="568" t="s">
        <v>7708</v>
      </c>
    </row>
    <row r="489" spans="16:149">
      <c r="P489" s="488">
        <f t="shared" si="25"/>
        <v>47504</v>
      </c>
      <c r="Q489" s="481">
        <f t="shared" si="23"/>
        <v>4</v>
      </c>
      <c r="R489" s="489">
        <v>44267</v>
      </c>
      <c r="S489" s="501"/>
      <c r="T489" s="497"/>
      <c r="U489" s="498"/>
      <c r="V489" s="43">
        <v>108</v>
      </c>
      <c r="W489" s="34" t="s">
        <v>2224</v>
      </c>
      <c r="X489" s="44">
        <v>131101</v>
      </c>
      <c r="Y489" s="34" t="s">
        <v>1136</v>
      </c>
      <c r="Z489" s="43" t="s">
        <v>318</v>
      </c>
      <c r="AA489" s="34" t="s">
        <v>537</v>
      </c>
      <c r="AB489" s="34" t="s">
        <v>280</v>
      </c>
      <c r="AC489" s="34" t="s">
        <v>1136</v>
      </c>
      <c r="AD489" s="44" t="s">
        <v>320</v>
      </c>
      <c r="AE489" s="44" t="s">
        <v>6991</v>
      </c>
      <c r="AF489" s="43">
        <v>108</v>
      </c>
      <c r="AG489" s="34" t="s">
        <v>2224</v>
      </c>
      <c r="AH489" s="34" t="s">
        <v>2223</v>
      </c>
      <c r="AI489" s="43" t="s">
        <v>2225</v>
      </c>
      <c r="AJ489" s="44" t="s">
        <v>2226</v>
      </c>
      <c r="AK489" s="261">
        <v>4560480</v>
      </c>
      <c r="AL489" s="44" t="s">
        <v>537</v>
      </c>
      <c r="AM489" s="44" t="s">
        <v>2230</v>
      </c>
      <c r="AN489" s="262">
        <v>255131460</v>
      </c>
      <c r="AO489" s="34"/>
      <c r="AP489" s="34"/>
      <c r="AQ489" s="34"/>
      <c r="AR489" s="34"/>
      <c r="AS489" s="34"/>
      <c r="AT489" s="44" t="s">
        <v>326</v>
      </c>
      <c r="AU489" s="44"/>
      <c r="AV489" s="477" t="str">
        <f t="array" ref="AV489">_xlfn.IFS(
LEFT(Tabelas!$AI489,1)="N","DN",
LEFT(Tabelas!$AI489,1)="C","DC",
LEFT(Tabelas!$AI489,1)="L","DL",
LEFT(Tabelas!$AI489,1)="A","DA",
LEFT(Tabelas!$AI489,1)="G","DG")</f>
        <v>DN</v>
      </c>
      <c r="AW489" s="34"/>
      <c r="AX489" s="34"/>
      <c r="AY489" s="34"/>
      <c r="AZ489" s="34"/>
      <c r="BA489" s="34"/>
      <c r="BB489" s="34"/>
      <c r="BC489" s="34"/>
      <c r="BD489" s="44">
        <v>131101</v>
      </c>
      <c r="BE489" s="34" t="s">
        <v>1136</v>
      </c>
      <c r="BF489" s="43" t="s">
        <v>318</v>
      </c>
      <c r="BG489" s="34" t="s">
        <v>537</v>
      </c>
      <c r="BH489" s="34" t="s">
        <v>280</v>
      </c>
      <c r="BI489" s="34" t="s">
        <v>1136</v>
      </c>
      <c r="BJ489" s="44" t="s">
        <v>320</v>
      </c>
      <c r="BK489" s="44" t="s">
        <v>6991</v>
      </c>
      <c r="BL489" s="34"/>
      <c r="BM489" s="34"/>
      <c r="BN489" s="34"/>
      <c r="BO489" s="20"/>
      <c r="BP489" s="20"/>
      <c r="BQ489" s="20"/>
      <c r="BR489" s="20"/>
      <c r="BS489" s="27"/>
      <c r="BT489" s="20"/>
      <c r="BU489" s="20"/>
      <c r="BV489" s="20"/>
      <c r="BW489" s="20"/>
      <c r="BX489" s="20"/>
      <c r="BY489" s="20"/>
      <c r="BZ489" s="20"/>
      <c r="CA489" s="20"/>
      <c r="CB489" s="20"/>
      <c r="CC489" s="27"/>
      <c r="CD489" s="20"/>
      <c r="CE489" s="20"/>
      <c r="CF489" s="28"/>
      <c r="CG489" s="28"/>
      <c r="CH489" s="28"/>
      <c r="CI489" s="28"/>
      <c r="CJ489" s="28"/>
      <c r="CK489" s="28"/>
      <c r="CL489" s="28"/>
      <c r="CM489" s="28"/>
      <c r="CN489" s="28"/>
      <c r="CO489" s="28"/>
      <c r="CP489" s="28"/>
      <c r="CQ489" s="28"/>
      <c r="CR489" s="28"/>
      <c r="CS489" s="28"/>
      <c r="CT489" s="28"/>
      <c r="CU489" s="28"/>
      <c r="CV489" s="28"/>
      <c r="CW489" s="28"/>
      <c r="CX489" s="20"/>
      <c r="CY489" s="519" t="s">
        <v>7709</v>
      </c>
      <c r="CZ489" s="520" t="s">
        <v>7710</v>
      </c>
      <c r="DA489" s="595" t="str">
        <f t="shared" si="24"/>
        <v>46322 - COMÉRCIO POR GROSSO DE PEIXE, CRUSTÁCEOS E MOLUSCOS E PRODUTOS À BASE DE PEIXE</v>
      </c>
      <c r="EN489" s="572">
        <v>16675</v>
      </c>
      <c r="EO489" s="561" t="s">
        <v>7711</v>
      </c>
      <c r="EP489" s="561" t="s">
        <v>320</v>
      </c>
      <c r="EQ489" s="576">
        <v>100</v>
      </c>
      <c r="ER489" s="561" t="s">
        <v>4630</v>
      </c>
      <c r="ES489" s="568" t="s">
        <v>7712</v>
      </c>
    </row>
    <row r="490" spans="16:149">
      <c r="P490" s="488">
        <f t="shared" si="25"/>
        <v>47511</v>
      </c>
      <c r="Q490" s="481">
        <f t="shared" si="23"/>
        <v>5</v>
      </c>
      <c r="R490" s="489">
        <v>44268</v>
      </c>
      <c r="S490" s="501"/>
      <c r="T490" s="497"/>
      <c r="U490" s="498"/>
      <c r="V490" s="43">
        <v>108</v>
      </c>
      <c r="W490" s="34" t="s">
        <v>2224</v>
      </c>
      <c r="X490" s="44">
        <v>131102</v>
      </c>
      <c r="Y490" s="34" t="s">
        <v>1406</v>
      </c>
      <c r="Z490" s="43" t="s">
        <v>318</v>
      </c>
      <c r="AA490" s="34" t="s">
        <v>537</v>
      </c>
      <c r="AB490" s="34" t="s">
        <v>280</v>
      </c>
      <c r="AC490" s="34" t="s">
        <v>1406</v>
      </c>
      <c r="AD490" s="44" t="s">
        <v>320</v>
      </c>
      <c r="AE490" s="44" t="s">
        <v>6991</v>
      </c>
      <c r="AF490" s="43">
        <v>108</v>
      </c>
      <c r="AG490" s="34" t="s">
        <v>2224</v>
      </c>
      <c r="AH490" s="34" t="s">
        <v>2223</v>
      </c>
      <c r="AI490" s="43" t="s">
        <v>2225</v>
      </c>
      <c r="AJ490" s="44" t="s">
        <v>2226</v>
      </c>
      <c r="AK490" s="261">
        <v>4560480</v>
      </c>
      <c r="AL490" s="44" t="s">
        <v>537</v>
      </c>
      <c r="AM490" s="44" t="s">
        <v>2230</v>
      </c>
      <c r="AN490" s="262">
        <v>255131460</v>
      </c>
      <c r="AO490" s="34"/>
      <c r="AP490" s="34"/>
      <c r="AQ490" s="34"/>
      <c r="AR490" s="34"/>
      <c r="AS490" s="34"/>
      <c r="AT490" s="44" t="s">
        <v>326</v>
      </c>
      <c r="AU490" s="44"/>
      <c r="AV490" s="477" t="str">
        <f t="array" ref="AV490">_xlfn.IFS(
LEFT(Tabelas!$AI490,1)="N","DN",
LEFT(Tabelas!$AI490,1)="C","DC",
LEFT(Tabelas!$AI490,1)="L","DL",
LEFT(Tabelas!$AI490,1)="A","DA",
LEFT(Tabelas!$AI490,1)="G","DG")</f>
        <v>DN</v>
      </c>
      <c r="AW490" s="34"/>
      <c r="AX490" s="34"/>
      <c r="AY490" s="34"/>
      <c r="AZ490" s="34"/>
      <c r="BA490" s="34"/>
      <c r="BB490" s="34"/>
      <c r="BC490" s="34"/>
      <c r="BD490" s="44">
        <v>131102</v>
      </c>
      <c r="BE490" s="34" t="s">
        <v>1406</v>
      </c>
      <c r="BF490" s="43" t="s">
        <v>318</v>
      </c>
      <c r="BG490" s="34" t="s">
        <v>537</v>
      </c>
      <c r="BH490" s="34" t="s">
        <v>280</v>
      </c>
      <c r="BI490" s="34" t="s">
        <v>1406</v>
      </c>
      <c r="BJ490" s="44" t="s">
        <v>320</v>
      </c>
      <c r="BK490" s="44" t="s">
        <v>6991</v>
      </c>
      <c r="BL490" s="34"/>
      <c r="BM490" s="34"/>
      <c r="BN490" s="34"/>
      <c r="BO490" s="20"/>
      <c r="BP490" s="20"/>
      <c r="BQ490" s="20"/>
      <c r="BR490" s="20"/>
      <c r="BS490" s="27"/>
      <c r="BT490" s="20"/>
      <c r="BU490" s="20"/>
      <c r="BV490" s="20"/>
      <c r="BW490" s="20"/>
      <c r="BX490" s="20"/>
      <c r="BY490" s="20"/>
      <c r="BZ490" s="20"/>
      <c r="CA490" s="20"/>
      <c r="CB490" s="20"/>
      <c r="CC490" s="27"/>
      <c r="CD490" s="20"/>
      <c r="CE490" s="20"/>
      <c r="CF490" s="28"/>
      <c r="CG490" s="28"/>
      <c r="CH490" s="28"/>
      <c r="CI490" s="28"/>
      <c r="CJ490" s="28"/>
      <c r="CK490" s="28"/>
      <c r="CL490" s="28"/>
      <c r="CM490" s="28"/>
      <c r="CN490" s="28"/>
      <c r="CO490" s="28"/>
      <c r="CP490" s="28"/>
      <c r="CQ490" s="28"/>
      <c r="CR490" s="28"/>
      <c r="CS490" s="28"/>
      <c r="CT490" s="28"/>
      <c r="CU490" s="28"/>
      <c r="CV490" s="28"/>
      <c r="CW490" s="28"/>
      <c r="CX490" s="20"/>
      <c r="CY490" s="519" t="s">
        <v>7713</v>
      </c>
      <c r="CZ490" s="520" t="s">
        <v>7714</v>
      </c>
      <c r="DA490" s="595" t="str">
        <f t="shared" si="24"/>
        <v>46331 - COMÉRCIO POR GROSSO DE LEITE, SEUS DERIVADOS E OVOS</v>
      </c>
      <c r="EN490" s="571">
        <v>16705</v>
      </c>
      <c r="EO490" s="560" t="s">
        <v>7715</v>
      </c>
      <c r="EP490" s="560" t="s">
        <v>320</v>
      </c>
      <c r="EQ490" s="580">
        <v>111</v>
      </c>
      <c r="ER490" s="560" t="s">
        <v>2730</v>
      </c>
      <c r="ES490" s="567" t="s">
        <v>7716</v>
      </c>
    </row>
    <row r="491" spans="16:149">
      <c r="P491" s="488">
        <f t="shared" si="25"/>
        <v>47518</v>
      </c>
      <c r="Q491" s="481">
        <f t="shared" si="23"/>
        <v>6</v>
      </c>
      <c r="R491" s="489">
        <v>44269</v>
      </c>
      <c r="S491" s="501"/>
      <c r="T491" s="497"/>
      <c r="U491" s="498"/>
      <c r="V491" s="43">
        <v>108</v>
      </c>
      <c r="W491" s="34" t="s">
        <v>2224</v>
      </c>
      <c r="X491" s="44">
        <v>131103</v>
      </c>
      <c r="Y491" s="34" t="s">
        <v>1687</v>
      </c>
      <c r="Z491" s="43" t="s">
        <v>318</v>
      </c>
      <c r="AA491" s="34" t="s">
        <v>537</v>
      </c>
      <c r="AB491" s="34" t="s">
        <v>280</v>
      </c>
      <c r="AC491" s="34" t="s">
        <v>1687</v>
      </c>
      <c r="AD491" s="44" t="s">
        <v>320</v>
      </c>
      <c r="AE491" s="44" t="s">
        <v>6991</v>
      </c>
      <c r="AF491" s="43">
        <v>108</v>
      </c>
      <c r="AG491" s="34" t="s">
        <v>2224</v>
      </c>
      <c r="AH491" s="34" t="s">
        <v>2223</v>
      </c>
      <c r="AI491" s="43" t="s">
        <v>2225</v>
      </c>
      <c r="AJ491" s="44" t="s">
        <v>2226</v>
      </c>
      <c r="AK491" s="261">
        <v>4560480</v>
      </c>
      <c r="AL491" s="44" t="s">
        <v>537</v>
      </c>
      <c r="AM491" s="44" t="s">
        <v>2230</v>
      </c>
      <c r="AN491" s="262">
        <v>255131460</v>
      </c>
      <c r="AO491" s="34"/>
      <c r="AP491" s="34"/>
      <c r="AQ491" s="34"/>
      <c r="AR491" s="34"/>
      <c r="AS491" s="34"/>
      <c r="AT491" s="44" t="s">
        <v>326</v>
      </c>
      <c r="AU491" s="44"/>
      <c r="AV491" s="477" t="str">
        <f t="array" ref="AV491">_xlfn.IFS(
LEFT(Tabelas!$AI491,1)="N","DN",
LEFT(Tabelas!$AI491,1)="C","DC",
LEFT(Tabelas!$AI491,1)="L","DL",
LEFT(Tabelas!$AI491,1)="A","DA",
LEFT(Tabelas!$AI491,1)="G","DG")</f>
        <v>DN</v>
      </c>
      <c r="AW491" s="34"/>
      <c r="AX491" s="34"/>
      <c r="AY491" s="34"/>
      <c r="AZ491" s="34"/>
      <c r="BA491" s="34"/>
      <c r="BB491" s="34"/>
      <c r="BC491" s="34"/>
      <c r="BD491" s="44">
        <v>131103</v>
      </c>
      <c r="BE491" s="34" t="s">
        <v>1687</v>
      </c>
      <c r="BF491" s="43" t="s">
        <v>318</v>
      </c>
      <c r="BG491" s="34" t="s">
        <v>537</v>
      </c>
      <c r="BH491" s="34" t="s">
        <v>280</v>
      </c>
      <c r="BI491" s="34" t="s">
        <v>1687</v>
      </c>
      <c r="BJ491" s="44" t="s">
        <v>320</v>
      </c>
      <c r="BK491" s="44" t="s">
        <v>6991</v>
      </c>
      <c r="BL491" s="34"/>
      <c r="BM491" s="34"/>
      <c r="BN491" s="34"/>
      <c r="BO491" s="20"/>
      <c r="BP491" s="20"/>
      <c r="BQ491" s="20"/>
      <c r="BR491" s="20"/>
      <c r="BS491" s="27"/>
      <c r="BT491" s="20"/>
      <c r="BU491" s="20"/>
      <c r="BV491" s="20"/>
      <c r="BW491" s="20"/>
      <c r="BX491" s="20"/>
      <c r="BY491" s="20"/>
      <c r="BZ491" s="20"/>
      <c r="CA491" s="20"/>
      <c r="CB491" s="20"/>
      <c r="CC491" s="27"/>
      <c r="CD491" s="20"/>
      <c r="CE491" s="20"/>
      <c r="CF491" s="28"/>
      <c r="CG491" s="28"/>
      <c r="CH491" s="28"/>
      <c r="CI491" s="28"/>
      <c r="CJ491" s="28"/>
      <c r="CK491" s="28"/>
      <c r="CL491" s="28"/>
      <c r="CM491" s="28"/>
      <c r="CN491" s="28"/>
      <c r="CO491" s="28"/>
      <c r="CP491" s="28"/>
      <c r="CQ491" s="28"/>
      <c r="CR491" s="28"/>
      <c r="CS491" s="28"/>
      <c r="CT491" s="28"/>
      <c r="CU491" s="28"/>
      <c r="CV491" s="28"/>
      <c r="CW491" s="28"/>
      <c r="CX491" s="20"/>
      <c r="CY491" s="519" t="s">
        <v>7717</v>
      </c>
      <c r="CZ491" s="520" t="s">
        <v>7718</v>
      </c>
      <c r="DA491" s="595" t="str">
        <f t="shared" si="24"/>
        <v>46332 - COMÉRCIO POR GROSSO DE AZEITE, ÓLEOS E GORDURAS ALIMENTARES</v>
      </c>
      <c r="EN491" s="572">
        <v>16713</v>
      </c>
      <c r="EO491" s="561" t="s">
        <v>7719</v>
      </c>
      <c r="EP491" s="561" t="s">
        <v>350</v>
      </c>
      <c r="EQ491" s="576">
        <v>219</v>
      </c>
      <c r="ER491" s="561" t="s">
        <v>4409</v>
      </c>
      <c r="ES491" s="568" t="s">
        <v>7720</v>
      </c>
    </row>
    <row r="492" spans="16:149">
      <c r="P492" s="488">
        <f t="shared" si="25"/>
        <v>47525</v>
      </c>
      <c r="Q492" s="481">
        <f t="shared" si="23"/>
        <v>7</v>
      </c>
      <c r="R492" s="489">
        <v>44270</v>
      </c>
      <c r="S492" s="501"/>
      <c r="T492" s="497"/>
      <c r="U492" s="498"/>
      <c r="V492" s="43">
        <v>108</v>
      </c>
      <c r="W492" s="34" t="s">
        <v>2224</v>
      </c>
      <c r="X492" s="44">
        <v>131104</v>
      </c>
      <c r="Y492" s="34" t="s">
        <v>1942</v>
      </c>
      <c r="Z492" s="43" t="s">
        <v>318</v>
      </c>
      <c r="AA492" s="34" t="s">
        <v>537</v>
      </c>
      <c r="AB492" s="34" t="s">
        <v>280</v>
      </c>
      <c r="AC492" s="34" t="s">
        <v>1942</v>
      </c>
      <c r="AD492" s="44" t="s">
        <v>320</v>
      </c>
      <c r="AE492" s="44" t="s">
        <v>6991</v>
      </c>
      <c r="AF492" s="43">
        <v>108</v>
      </c>
      <c r="AG492" s="34" t="s">
        <v>2224</v>
      </c>
      <c r="AH492" s="34" t="s">
        <v>2223</v>
      </c>
      <c r="AI492" s="43" t="s">
        <v>2225</v>
      </c>
      <c r="AJ492" s="44" t="s">
        <v>2226</v>
      </c>
      <c r="AK492" s="261">
        <v>4560480</v>
      </c>
      <c r="AL492" s="44" t="s">
        <v>537</v>
      </c>
      <c r="AM492" s="44" t="s">
        <v>2230</v>
      </c>
      <c r="AN492" s="262">
        <v>255131460</v>
      </c>
      <c r="AO492" s="34"/>
      <c r="AP492" s="34"/>
      <c r="AQ492" s="34"/>
      <c r="AR492" s="34"/>
      <c r="AS492" s="34"/>
      <c r="AT492" s="44" t="s">
        <v>326</v>
      </c>
      <c r="AU492" s="44"/>
      <c r="AV492" s="477" t="str">
        <f t="array" ref="AV492">_xlfn.IFS(
LEFT(Tabelas!$AI492,1)="N","DN",
LEFT(Tabelas!$AI492,1)="C","DC",
LEFT(Tabelas!$AI492,1)="L","DL",
LEFT(Tabelas!$AI492,1)="A","DA",
LEFT(Tabelas!$AI492,1)="G","DG")</f>
        <v>DN</v>
      </c>
      <c r="AW492" s="34"/>
      <c r="AX492" s="34"/>
      <c r="AY492" s="34"/>
      <c r="AZ492" s="34"/>
      <c r="BA492" s="34"/>
      <c r="BB492" s="34"/>
      <c r="BC492" s="34"/>
      <c r="BD492" s="44">
        <v>131104</v>
      </c>
      <c r="BE492" s="34" t="s">
        <v>1942</v>
      </c>
      <c r="BF492" s="43" t="s">
        <v>318</v>
      </c>
      <c r="BG492" s="34" t="s">
        <v>537</v>
      </c>
      <c r="BH492" s="34" t="s">
        <v>280</v>
      </c>
      <c r="BI492" s="34" t="s">
        <v>1942</v>
      </c>
      <c r="BJ492" s="44" t="s">
        <v>320</v>
      </c>
      <c r="BK492" s="44" t="s">
        <v>6991</v>
      </c>
      <c r="BL492" s="34"/>
      <c r="BM492" s="34"/>
      <c r="BN492" s="34"/>
      <c r="BO492" s="20"/>
      <c r="BP492" s="20"/>
      <c r="BQ492" s="20"/>
      <c r="BR492" s="20"/>
      <c r="BS492" s="27"/>
      <c r="BT492" s="20"/>
      <c r="BU492" s="20"/>
      <c r="BV492" s="20"/>
      <c r="BW492" s="20"/>
      <c r="BX492" s="20"/>
      <c r="BY492" s="20"/>
      <c r="BZ492" s="20"/>
      <c r="CA492" s="20"/>
      <c r="CB492" s="20"/>
      <c r="CC492" s="27"/>
      <c r="CD492" s="20"/>
      <c r="CE492" s="20"/>
      <c r="CF492" s="28"/>
      <c r="CG492" s="28"/>
      <c r="CH492" s="28"/>
      <c r="CI492" s="28"/>
      <c r="CJ492" s="28"/>
      <c r="CK492" s="28"/>
      <c r="CL492" s="28"/>
      <c r="CM492" s="28"/>
      <c r="CN492" s="28"/>
      <c r="CO492" s="28"/>
      <c r="CP492" s="28"/>
      <c r="CQ492" s="28"/>
      <c r="CR492" s="28"/>
      <c r="CS492" s="28"/>
      <c r="CT492" s="28"/>
      <c r="CU492" s="28"/>
      <c r="CV492" s="28"/>
      <c r="CW492" s="28"/>
      <c r="CX492" s="20"/>
      <c r="CY492" s="519" t="s">
        <v>7721</v>
      </c>
      <c r="CZ492" s="520" t="s">
        <v>7722</v>
      </c>
      <c r="DA492" s="595" t="str">
        <f t="shared" si="24"/>
        <v>46341 - COMÉRCIO POR GROSSO DE BEBIDAS ALCOÓLICAS</v>
      </c>
      <c r="EN492" s="571">
        <v>16721</v>
      </c>
      <c r="EO492" s="560" t="s">
        <v>7723</v>
      </c>
      <c r="EP492" s="560" t="s">
        <v>370</v>
      </c>
      <c r="EQ492" s="580">
        <v>500</v>
      </c>
      <c r="ER492" s="560" t="s">
        <v>966</v>
      </c>
      <c r="ES492" s="567" t="s">
        <v>7724</v>
      </c>
    </row>
    <row r="493" spans="16:149">
      <c r="P493" s="488">
        <f t="shared" si="25"/>
        <v>47532</v>
      </c>
      <c r="Q493" s="481">
        <f t="shared" si="23"/>
        <v>8</v>
      </c>
      <c r="R493" s="489">
        <v>44271</v>
      </c>
      <c r="S493" s="501"/>
      <c r="T493" s="497"/>
      <c r="U493" s="498"/>
      <c r="V493" s="43">
        <v>108</v>
      </c>
      <c r="W493" s="34" t="s">
        <v>2224</v>
      </c>
      <c r="X493" s="44">
        <v>131105</v>
      </c>
      <c r="Y493" s="34" t="s">
        <v>1693</v>
      </c>
      <c r="Z493" s="43" t="s">
        <v>318</v>
      </c>
      <c r="AA493" s="34" t="s">
        <v>537</v>
      </c>
      <c r="AB493" s="34" t="s">
        <v>280</v>
      </c>
      <c r="AC493" s="34" t="s">
        <v>1693</v>
      </c>
      <c r="AD493" s="44" t="s">
        <v>320</v>
      </c>
      <c r="AE493" s="44" t="s">
        <v>6991</v>
      </c>
      <c r="AF493" s="43">
        <v>108</v>
      </c>
      <c r="AG493" s="34" t="s">
        <v>2224</v>
      </c>
      <c r="AH493" s="34" t="s">
        <v>2223</v>
      </c>
      <c r="AI493" s="43" t="s">
        <v>2225</v>
      </c>
      <c r="AJ493" s="44" t="s">
        <v>2226</v>
      </c>
      <c r="AK493" s="261">
        <v>4560480</v>
      </c>
      <c r="AL493" s="44" t="s">
        <v>537</v>
      </c>
      <c r="AM493" s="44" t="s">
        <v>2230</v>
      </c>
      <c r="AN493" s="262">
        <v>255131460</v>
      </c>
      <c r="AO493" s="34"/>
      <c r="AP493" s="34"/>
      <c r="AQ493" s="34"/>
      <c r="AR493" s="34"/>
      <c r="AS493" s="34"/>
      <c r="AT493" s="44" t="s">
        <v>326</v>
      </c>
      <c r="AU493" s="44"/>
      <c r="AV493" s="477" t="str">
        <f t="array" ref="AV493">_xlfn.IFS(
LEFT(Tabelas!$AI493,1)="N","DN",
LEFT(Tabelas!$AI493,1)="C","DC",
LEFT(Tabelas!$AI493,1)="L","DL",
LEFT(Tabelas!$AI493,1)="A","DA",
LEFT(Tabelas!$AI493,1)="G","DG")</f>
        <v>DN</v>
      </c>
      <c r="AW493" s="34"/>
      <c r="AX493" s="34"/>
      <c r="AY493" s="34"/>
      <c r="AZ493" s="34"/>
      <c r="BA493" s="34"/>
      <c r="BB493" s="34"/>
      <c r="BC493" s="34"/>
      <c r="BD493" s="44">
        <v>131105</v>
      </c>
      <c r="BE493" s="34" t="s">
        <v>1693</v>
      </c>
      <c r="BF493" s="43" t="s">
        <v>318</v>
      </c>
      <c r="BG493" s="34" t="s">
        <v>537</v>
      </c>
      <c r="BH493" s="34" t="s">
        <v>280</v>
      </c>
      <c r="BI493" s="34" t="s">
        <v>1693</v>
      </c>
      <c r="BJ493" s="44" t="s">
        <v>320</v>
      </c>
      <c r="BK493" s="44" t="s">
        <v>6991</v>
      </c>
      <c r="BL493" s="34"/>
      <c r="BM493" s="34"/>
      <c r="BN493" s="34"/>
      <c r="BO493" s="20"/>
      <c r="BP493" s="20"/>
      <c r="BQ493" s="20"/>
      <c r="BR493" s="20"/>
      <c r="BS493" s="27"/>
      <c r="BT493" s="20"/>
      <c r="BU493" s="20"/>
      <c r="BV493" s="20"/>
      <c r="BW493" s="20"/>
      <c r="BX493" s="20"/>
      <c r="BY493" s="20"/>
      <c r="BZ493" s="20"/>
      <c r="CA493" s="20"/>
      <c r="CB493" s="20"/>
      <c r="CC493" s="27"/>
      <c r="CD493" s="20"/>
      <c r="CE493" s="20"/>
      <c r="CF493" s="28"/>
      <c r="CG493" s="28"/>
      <c r="CH493" s="28"/>
      <c r="CI493" s="28"/>
      <c r="CJ493" s="28"/>
      <c r="CK493" s="28"/>
      <c r="CL493" s="28"/>
      <c r="CM493" s="28"/>
      <c r="CN493" s="28"/>
      <c r="CO493" s="28"/>
      <c r="CP493" s="28"/>
      <c r="CQ493" s="28"/>
      <c r="CR493" s="28"/>
      <c r="CS493" s="28"/>
      <c r="CT493" s="28"/>
      <c r="CU493" s="28"/>
      <c r="CV493" s="28"/>
      <c r="CW493" s="28"/>
      <c r="CX493" s="20"/>
      <c r="CY493" s="519" t="s">
        <v>7725</v>
      </c>
      <c r="CZ493" s="520" t="s">
        <v>7726</v>
      </c>
      <c r="DA493" s="595" t="str">
        <f t="shared" si="24"/>
        <v>46342 - COMÉRCIO POR GROSSO DE BEBIDAS NÃO ALCOÓLICAS</v>
      </c>
      <c r="EN493" s="572">
        <v>16730</v>
      </c>
      <c r="EO493" s="561" t="s">
        <v>7727</v>
      </c>
      <c r="EP493" s="561" t="s">
        <v>350</v>
      </c>
      <c r="EQ493" s="576">
        <v>221</v>
      </c>
      <c r="ER493" s="561" t="s">
        <v>4458</v>
      </c>
      <c r="ES493" s="568" t="s">
        <v>7728</v>
      </c>
    </row>
    <row r="494" spans="16:149">
      <c r="P494" s="488">
        <f t="shared" si="25"/>
        <v>47539</v>
      </c>
      <c r="Q494" s="481">
        <f t="shared" si="23"/>
        <v>9</v>
      </c>
      <c r="R494" s="489">
        <v>44272</v>
      </c>
      <c r="S494" s="501"/>
      <c r="T494" s="497"/>
      <c r="U494" s="498"/>
      <c r="V494" s="43">
        <v>108</v>
      </c>
      <c r="W494" s="34" t="s">
        <v>2224</v>
      </c>
      <c r="X494" s="44">
        <v>131106</v>
      </c>
      <c r="Y494" s="34" t="s">
        <v>2342</v>
      </c>
      <c r="Z494" s="43" t="s">
        <v>318</v>
      </c>
      <c r="AA494" s="34" t="s">
        <v>537</v>
      </c>
      <c r="AB494" s="34" t="s">
        <v>280</v>
      </c>
      <c r="AC494" s="34" t="s">
        <v>2342</v>
      </c>
      <c r="AD494" s="44" t="s">
        <v>320</v>
      </c>
      <c r="AE494" s="44" t="s">
        <v>6991</v>
      </c>
      <c r="AF494" s="43">
        <v>108</v>
      </c>
      <c r="AG494" s="34" t="s">
        <v>2224</v>
      </c>
      <c r="AH494" s="34" t="s">
        <v>2223</v>
      </c>
      <c r="AI494" s="43" t="s">
        <v>2225</v>
      </c>
      <c r="AJ494" s="44" t="s">
        <v>2226</v>
      </c>
      <c r="AK494" s="261">
        <v>4560480</v>
      </c>
      <c r="AL494" s="44" t="s">
        <v>537</v>
      </c>
      <c r="AM494" s="44" t="s">
        <v>2230</v>
      </c>
      <c r="AN494" s="262">
        <v>255131460</v>
      </c>
      <c r="AO494" s="34"/>
      <c r="AP494" s="34"/>
      <c r="AQ494" s="34"/>
      <c r="AR494" s="34"/>
      <c r="AS494" s="34"/>
      <c r="AT494" s="44" t="s">
        <v>326</v>
      </c>
      <c r="AU494" s="44"/>
      <c r="AV494" s="477" t="str">
        <f t="array" ref="AV494">_xlfn.IFS(
LEFT(Tabelas!$AI494,1)="N","DN",
LEFT(Tabelas!$AI494,1)="C","DC",
LEFT(Tabelas!$AI494,1)="L","DL",
LEFT(Tabelas!$AI494,1)="A","DA",
LEFT(Tabelas!$AI494,1)="G","DG")</f>
        <v>DN</v>
      </c>
      <c r="AW494" s="34"/>
      <c r="AX494" s="34"/>
      <c r="AY494" s="34"/>
      <c r="AZ494" s="34"/>
      <c r="BA494" s="34"/>
      <c r="BB494" s="34"/>
      <c r="BC494" s="34"/>
      <c r="BD494" s="44">
        <v>131106</v>
      </c>
      <c r="BE494" s="34" t="s">
        <v>2342</v>
      </c>
      <c r="BF494" s="43" t="s">
        <v>318</v>
      </c>
      <c r="BG494" s="34" t="s">
        <v>537</v>
      </c>
      <c r="BH494" s="34" t="s">
        <v>280</v>
      </c>
      <c r="BI494" s="34" t="s">
        <v>2342</v>
      </c>
      <c r="BJ494" s="44" t="s">
        <v>320</v>
      </c>
      <c r="BK494" s="44" t="s">
        <v>6991</v>
      </c>
      <c r="BL494" s="34"/>
      <c r="BM494" s="34"/>
      <c r="BN494" s="34"/>
      <c r="BO494" s="20"/>
      <c r="BP494" s="20"/>
      <c r="BQ494" s="20"/>
      <c r="BR494" s="20"/>
      <c r="BS494" s="27"/>
      <c r="BT494" s="20"/>
      <c r="BU494" s="20"/>
      <c r="BV494" s="20"/>
      <c r="BW494" s="20"/>
      <c r="BX494" s="20"/>
      <c r="BY494" s="20"/>
      <c r="BZ494" s="20"/>
      <c r="CA494" s="20"/>
      <c r="CB494" s="20"/>
      <c r="CC494" s="27"/>
      <c r="CD494" s="20"/>
      <c r="CE494" s="20"/>
      <c r="CF494" s="28"/>
      <c r="CG494" s="28"/>
      <c r="CH494" s="28"/>
      <c r="CI494" s="28"/>
      <c r="CJ494" s="28"/>
      <c r="CK494" s="28"/>
      <c r="CL494" s="28"/>
      <c r="CM494" s="28"/>
      <c r="CN494" s="28"/>
      <c r="CO494" s="28"/>
      <c r="CP494" s="28"/>
      <c r="CQ494" s="28"/>
      <c r="CR494" s="28"/>
      <c r="CS494" s="28"/>
      <c r="CT494" s="28"/>
      <c r="CU494" s="28"/>
      <c r="CV494" s="28"/>
      <c r="CW494" s="28"/>
      <c r="CX494" s="20"/>
      <c r="CY494" s="519" t="s">
        <v>7729</v>
      </c>
      <c r="CZ494" s="520" t="s">
        <v>7730</v>
      </c>
      <c r="DA494" s="595" t="str">
        <f t="shared" si="24"/>
        <v>46350 - COMÉRCIO POR GROSSO DE TABACO</v>
      </c>
      <c r="EN494" s="571">
        <v>16748</v>
      </c>
      <c r="EO494" s="560" t="s">
        <v>7731</v>
      </c>
      <c r="EP494" s="560" t="s">
        <v>350</v>
      </c>
      <c r="EQ494" s="580">
        <v>224</v>
      </c>
      <c r="ER494" s="560" t="s">
        <v>4524</v>
      </c>
      <c r="ES494" s="567"/>
    </row>
    <row r="495" spans="16:149">
      <c r="P495" s="488">
        <f t="shared" si="25"/>
        <v>47546</v>
      </c>
      <c r="Q495" s="481">
        <f t="shared" si="23"/>
        <v>10</v>
      </c>
      <c r="R495" s="489">
        <v>44273</v>
      </c>
      <c r="S495" s="501"/>
      <c r="T495" s="497"/>
      <c r="U495" s="498"/>
      <c r="V495" s="43">
        <v>108</v>
      </c>
      <c r="W495" s="34" t="s">
        <v>2224</v>
      </c>
      <c r="X495" s="44">
        <v>131107</v>
      </c>
      <c r="Y495" s="34" t="s">
        <v>1559</v>
      </c>
      <c r="Z495" s="43" t="s">
        <v>318</v>
      </c>
      <c r="AA495" s="34" t="s">
        <v>537</v>
      </c>
      <c r="AB495" s="34" t="s">
        <v>280</v>
      </c>
      <c r="AC495" s="34" t="s">
        <v>1559</v>
      </c>
      <c r="AD495" s="44" t="s">
        <v>320</v>
      </c>
      <c r="AE495" s="44" t="s">
        <v>6991</v>
      </c>
      <c r="AF495" s="43">
        <v>108</v>
      </c>
      <c r="AG495" s="34" t="s">
        <v>2224</v>
      </c>
      <c r="AH495" s="34" t="s">
        <v>2223</v>
      </c>
      <c r="AI495" s="43" t="s">
        <v>2225</v>
      </c>
      <c r="AJ495" s="44" t="s">
        <v>2226</v>
      </c>
      <c r="AK495" s="261">
        <v>4560480</v>
      </c>
      <c r="AL495" s="44" t="s">
        <v>537</v>
      </c>
      <c r="AM495" s="44" t="s">
        <v>2230</v>
      </c>
      <c r="AN495" s="262">
        <v>255131460</v>
      </c>
      <c r="AO495" s="34"/>
      <c r="AP495" s="34"/>
      <c r="AQ495" s="34"/>
      <c r="AR495" s="34"/>
      <c r="AS495" s="34"/>
      <c r="AT495" s="44" t="s">
        <v>326</v>
      </c>
      <c r="AU495" s="44"/>
      <c r="AV495" s="477" t="str">
        <f t="array" ref="AV495">_xlfn.IFS(
LEFT(Tabelas!$AI495,1)="N","DN",
LEFT(Tabelas!$AI495,1)="C","DC",
LEFT(Tabelas!$AI495,1)="L","DL",
LEFT(Tabelas!$AI495,1)="A","DA",
LEFT(Tabelas!$AI495,1)="G","DG")</f>
        <v>DN</v>
      </c>
      <c r="AW495" s="34"/>
      <c r="AX495" s="34"/>
      <c r="AY495" s="34"/>
      <c r="AZ495" s="34"/>
      <c r="BA495" s="34"/>
      <c r="BB495" s="34"/>
      <c r="BC495" s="34"/>
      <c r="BD495" s="44">
        <v>131107</v>
      </c>
      <c r="BE495" s="34" t="s">
        <v>1559</v>
      </c>
      <c r="BF495" s="43" t="s">
        <v>318</v>
      </c>
      <c r="BG495" s="34" t="s">
        <v>537</v>
      </c>
      <c r="BH495" s="34" t="s">
        <v>280</v>
      </c>
      <c r="BI495" s="34" t="s">
        <v>1559</v>
      </c>
      <c r="BJ495" s="44" t="s">
        <v>320</v>
      </c>
      <c r="BK495" s="44" t="s">
        <v>6991</v>
      </c>
      <c r="BL495" s="34"/>
      <c r="BM495" s="34"/>
      <c r="BN495" s="34"/>
      <c r="BO495" s="20"/>
      <c r="BP495" s="20"/>
      <c r="BQ495" s="20"/>
      <c r="BR495" s="20"/>
      <c r="BS495" s="27"/>
      <c r="BT495" s="20"/>
      <c r="BU495" s="20"/>
      <c r="BV495" s="20"/>
      <c r="BW495" s="20"/>
      <c r="BX495" s="20"/>
      <c r="BY495" s="20"/>
      <c r="BZ495" s="20"/>
      <c r="CA495" s="20"/>
      <c r="CB495" s="20"/>
      <c r="CC495" s="27"/>
      <c r="CD495" s="20"/>
      <c r="CE495" s="20"/>
      <c r="CF495" s="28"/>
      <c r="CG495" s="28"/>
      <c r="CH495" s="28"/>
      <c r="CI495" s="28"/>
      <c r="CJ495" s="28"/>
      <c r="CK495" s="28"/>
      <c r="CL495" s="28"/>
      <c r="CM495" s="28"/>
      <c r="CN495" s="28"/>
      <c r="CO495" s="28"/>
      <c r="CP495" s="28"/>
      <c r="CQ495" s="28"/>
      <c r="CR495" s="28"/>
      <c r="CS495" s="28"/>
      <c r="CT495" s="28"/>
      <c r="CU495" s="28"/>
      <c r="CV495" s="28"/>
      <c r="CW495" s="28"/>
      <c r="CX495" s="20"/>
      <c r="CY495" s="519" t="s">
        <v>7732</v>
      </c>
      <c r="CZ495" s="520" t="s">
        <v>7733</v>
      </c>
      <c r="DA495" s="595" t="str">
        <f t="shared" si="24"/>
        <v>46361 - COMÉRCIO POR GROSSO DE AÇÚCAR</v>
      </c>
      <c r="EN495" s="572">
        <v>16756</v>
      </c>
      <c r="EO495" s="561" t="s">
        <v>7734</v>
      </c>
      <c r="EP495" s="561" t="s">
        <v>350</v>
      </c>
      <c r="EQ495" s="576">
        <v>222</v>
      </c>
      <c r="ER495" s="561" t="s">
        <v>4479</v>
      </c>
      <c r="ES495" s="568" t="s">
        <v>7735</v>
      </c>
    </row>
    <row r="496" spans="16:149">
      <c r="P496" s="488">
        <f t="shared" si="25"/>
        <v>47553</v>
      </c>
      <c r="Q496" s="481">
        <f t="shared" si="23"/>
        <v>11</v>
      </c>
      <c r="R496" s="489">
        <v>44274</v>
      </c>
      <c r="S496" s="501"/>
      <c r="T496" s="497"/>
      <c r="U496" s="498"/>
      <c r="V496" s="43">
        <v>108</v>
      </c>
      <c r="W496" s="34" t="s">
        <v>2224</v>
      </c>
      <c r="X496" s="44">
        <v>131108</v>
      </c>
      <c r="Y496" s="34" t="s">
        <v>2677</v>
      </c>
      <c r="Z496" s="43" t="s">
        <v>318</v>
      </c>
      <c r="AA496" s="34" t="s">
        <v>537</v>
      </c>
      <c r="AB496" s="34" t="s">
        <v>280</v>
      </c>
      <c r="AC496" s="34" t="s">
        <v>2677</v>
      </c>
      <c r="AD496" s="44" t="s">
        <v>320</v>
      </c>
      <c r="AE496" s="44" t="s">
        <v>6991</v>
      </c>
      <c r="AF496" s="43">
        <v>108</v>
      </c>
      <c r="AG496" s="34" t="s">
        <v>2224</v>
      </c>
      <c r="AH496" s="34" t="s">
        <v>2223</v>
      </c>
      <c r="AI496" s="43" t="s">
        <v>2225</v>
      </c>
      <c r="AJ496" s="44" t="s">
        <v>2226</v>
      </c>
      <c r="AK496" s="261">
        <v>4560480</v>
      </c>
      <c r="AL496" s="44" t="s">
        <v>537</v>
      </c>
      <c r="AM496" s="44" t="s">
        <v>2230</v>
      </c>
      <c r="AN496" s="262">
        <v>255131460</v>
      </c>
      <c r="AO496" s="34"/>
      <c r="AP496" s="34"/>
      <c r="AQ496" s="34"/>
      <c r="AR496" s="34"/>
      <c r="AS496" s="34"/>
      <c r="AT496" s="44" t="s">
        <v>326</v>
      </c>
      <c r="AU496" s="44"/>
      <c r="AV496" s="477" t="str">
        <f t="array" ref="AV496">_xlfn.IFS(
LEFT(Tabelas!$AI496,1)="N","DN",
LEFT(Tabelas!$AI496,1)="C","DC",
LEFT(Tabelas!$AI496,1)="L","DL",
LEFT(Tabelas!$AI496,1)="A","DA",
LEFT(Tabelas!$AI496,1)="G","DG")</f>
        <v>DN</v>
      </c>
      <c r="AW496" s="34"/>
      <c r="AX496" s="34"/>
      <c r="AY496" s="34"/>
      <c r="AZ496" s="34"/>
      <c r="BA496" s="34"/>
      <c r="BB496" s="34"/>
      <c r="BC496" s="34"/>
      <c r="BD496" s="44">
        <v>131108</v>
      </c>
      <c r="BE496" s="34" t="s">
        <v>2677</v>
      </c>
      <c r="BF496" s="43" t="s">
        <v>318</v>
      </c>
      <c r="BG496" s="34" t="s">
        <v>537</v>
      </c>
      <c r="BH496" s="34" t="s">
        <v>280</v>
      </c>
      <c r="BI496" s="34" t="s">
        <v>2677</v>
      </c>
      <c r="BJ496" s="44" t="s">
        <v>320</v>
      </c>
      <c r="BK496" s="44" t="s">
        <v>6991</v>
      </c>
      <c r="BL496" s="34"/>
      <c r="BM496" s="34"/>
      <c r="BN496" s="34"/>
      <c r="BO496" s="20"/>
      <c r="BP496" s="20"/>
      <c r="BQ496" s="20"/>
      <c r="BR496" s="20"/>
      <c r="BS496" s="27"/>
      <c r="BT496" s="20"/>
      <c r="BU496" s="20"/>
      <c r="BV496" s="20"/>
      <c r="BW496" s="20"/>
      <c r="BX496" s="20"/>
      <c r="BY496" s="20"/>
      <c r="BZ496" s="20"/>
      <c r="CA496" s="20"/>
      <c r="CB496" s="20"/>
      <c r="CC496" s="27"/>
      <c r="CD496" s="20"/>
      <c r="CE496" s="20"/>
      <c r="CF496" s="28"/>
      <c r="CG496" s="28"/>
      <c r="CH496" s="28"/>
      <c r="CI496" s="28"/>
      <c r="CJ496" s="28"/>
      <c r="CK496" s="28"/>
      <c r="CL496" s="28"/>
      <c r="CM496" s="28"/>
      <c r="CN496" s="28"/>
      <c r="CO496" s="28"/>
      <c r="CP496" s="28"/>
      <c r="CQ496" s="28"/>
      <c r="CR496" s="28"/>
      <c r="CS496" s="28"/>
      <c r="CT496" s="28"/>
      <c r="CU496" s="28"/>
      <c r="CV496" s="28"/>
      <c r="CW496" s="28"/>
      <c r="CX496" s="20"/>
      <c r="CY496" s="519" t="s">
        <v>7736</v>
      </c>
      <c r="CZ496" s="520" t="s">
        <v>7737</v>
      </c>
      <c r="DA496" s="595" t="str">
        <f t="shared" si="24"/>
        <v>46362 - COMÉRCIO POR GROSSO DE CHOCOLATE E DE PRODUTOS DE CONFEITARIA</v>
      </c>
      <c r="EN496" s="571">
        <v>16845</v>
      </c>
      <c r="EO496" s="560" t="s">
        <v>7738</v>
      </c>
      <c r="EP496" s="560" t="s">
        <v>289</v>
      </c>
      <c r="EQ496" s="580">
        <v>300</v>
      </c>
      <c r="ER496" s="560" t="s">
        <v>4916</v>
      </c>
      <c r="ES496" s="567" t="s">
        <v>7739</v>
      </c>
    </row>
    <row r="497" spans="16:149">
      <c r="P497" s="488">
        <f t="shared" si="25"/>
        <v>47560</v>
      </c>
      <c r="Q497" s="481">
        <f t="shared" si="23"/>
        <v>12</v>
      </c>
      <c r="R497" s="489">
        <v>44275</v>
      </c>
      <c r="S497" s="501"/>
      <c r="T497" s="497"/>
      <c r="U497" s="498"/>
      <c r="V497" s="43">
        <v>108</v>
      </c>
      <c r="W497" s="34" t="s">
        <v>2224</v>
      </c>
      <c r="X497" s="44">
        <v>131109</v>
      </c>
      <c r="Y497" s="34" t="s">
        <v>1012</v>
      </c>
      <c r="Z497" s="43" t="s">
        <v>318</v>
      </c>
      <c r="AA497" s="34" t="s">
        <v>537</v>
      </c>
      <c r="AB497" s="34" t="s">
        <v>280</v>
      </c>
      <c r="AC497" s="34" t="s">
        <v>1012</v>
      </c>
      <c r="AD497" s="44" t="s">
        <v>320</v>
      </c>
      <c r="AE497" s="44" t="s">
        <v>6991</v>
      </c>
      <c r="AF497" s="43">
        <v>108</v>
      </c>
      <c r="AG497" s="34" t="s">
        <v>2224</v>
      </c>
      <c r="AH497" s="34" t="s">
        <v>2223</v>
      </c>
      <c r="AI497" s="43" t="s">
        <v>2225</v>
      </c>
      <c r="AJ497" s="44" t="s">
        <v>2226</v>
      </c>
      <c r="AK497" s="261">
        <v>4560480</v>
      </c>
      <c r="AL497" s="44" t="s">
        <v>537</v>
      </c>
      <c r="AM497" s="44" t="s">
        <v>2230</v>
      </c>
      <c r="AN497" s="262">
        <v>255131460</v>
      </c>
      <c r="AO497" s="34"/>
      <c r="AP497" s="34"/>
      <c r="AQ497" s="34"/>
      <c r="AR497" s="34"/>
      <c r="AS497" s="34"/>
      <c r="AT497" s="44" t="s">
        <v>326</v>
      </c>
      <c r="AU497" s="44"/>
      <c r="AV497" s="477" t="str">
        <f t="array" ref="AV497">_xlfn.IFS(
LEFT(Tabelas!$AI497,1)="N","DN",
LEFT(Tabelas!$AI497,1)="C","DC",
LEFT(Tabelas!$AI497,1)="L","DL",
LEFT(Tabelas!$AI497,1)="A","DA",
LEFT(Tabelas!$AI497,1)="G","DG")</f>
        <v>DN</v>
      </c>
      <c r="AW497" s="34"/>
      <c r="AX497" s="34"/>
      <c r="AY497" s="34"/>
      <c r="AZ497" s="34"/>
      <c r="BA497" s="34"/>
      <c r="BB497" s="34"/>
      <c r="BC497" s="34"/>
      <c r="BD497" s="44">
        <v>131109</v>
      </c>
      <c r="BE497" s="34" t="s">
        <v>1012</v>
      </c>
      <c r="BF497" s="43" t="s">
        <v>318</v>
      </c>
      <c r="BG497" s="34" t="s">
        <v>537</v>
      </c>
      <c r="BH497" s="34" t="s">
        <v>280</v>
      </c>
      <c r="BI497" s="34" t="s">
        <v>1012</v>
      </c>
      <c r="BJ497" s="44" t="s">
        <v>320</v>
      </c>
      <c r="BK497" s="44" t="s">
        <v>6991</v>
      </c>
      <c r="BL497" s="34"/>
      <c r="BM497" s="34"/>
      <c r="BN497" s="34"/>
      <c r="BO497" s="20"/>
      <c r="BP497" s="20"/>
      <c r="BQ497" s="20"/>
      <c r="BR497" s="20"/>
      <c r="BS497" s="27"/>
      <c r="BT497" s="20"/>
      <c r="BU497" s="20"/>
      <c r="BV497" s="20"/>
      <c r="BW497" s="20"/>
      <c r="BX497" s="20"/>
      <c r="BY497" s="20"/>
      <c r="BZ497" s="20"/>
      <c r="CA497" s="20"/>
      <c r="CB497" s="20"/>
      <c r="CC497" s="27"/>
      <c r="CD497" s="20"/>
      <c r="CE497" s="20"/>
      <c r="CF497" s="28"/>
      <c r="CG497" s="28"/>
      <c r="CH497" s="28"/>
      <c r="CI497" s="28"/>
      <c r="CJ497" s="28"/>
      <c r="CK497" s="28"/>
      <c r="CL497" s="28"/>
      <c r="CM497" s="28"/>
      <c r="CN497" s="28"/>
      <c r="CO497" s="28"/>
      <c r="CP497" s="28"/>
      <c r="CQ497" s="28"/>
      <c r="CR497" s="28"/>
      <c r="CS497" s="28"/>
      <c r="CT497" s="28"/>
      <c r="CU497" s="28"/>
      <c r="CV497" s="28"/>
      <c r="CW497" s="28"/>
      <c r="CX497" s="20"/>
      <c r="CY497" s="519" t="s">
        <v>7740</v>
      </c>
      <c r="CZ497" s="520" t="s">
        <v>7741</v>
      </c>
      <c r="DA497" s="595" t="str">
        <f t="shared" si="24"/>
        <v>46370 - COMÉRCIO POR GROSSO DE CAFÉ, CHÁ, CACAU E ESPECIARIAS</v>
      </c>
      <c r="EN497" s="571">
        <v>16853</v>
      </c>
      <c r="EO497" s="560" t="s">
        <v>7742</v>
      </c>
      <c r="EP497" s="560" t="s">
        <v>320</v>
      </c>
      <c r="EQ497" s="580">
        <v>109</v>
      </c>
      <c r="ER497" s="560" t="s">
        <v>2409</v>
      </c>
      <c r="ES497" s="567" t="s">
        <v>7743</v>
      </c>
    </row>
    <row r="498" spans="16:149">
      <c r="P498" s="488">
        <f t="shared" si="25"/>
        <v>47567</v>
      </c>
      <c r="Q498" s="481">
        <f t="shared" si="23"/>
        <v>13</v>
      </c>
      <c r="R498" s="489">
        <v>44276</v>
      </c>
      <c r="S498" s="501"/>
      <c r="T498" s="497"/>
      <c r="U498" s="498"/>
      <c r="V498" s="43">
        <v>108</v>
      </c>
      <c r="W498" s="34" t="s">
        <v>2224</v>
      </c>
      <c r="X498" s="44">
        <v>131110</v>
      </c>
      <c r="Y498" s="34" t="s">
        <v>2959</v>
      </c>
      <c r="Z498" s="43" t="s">
        <v>318</v>
      </c>
      <c r="AA498" s="34" t="s">
        <v>537</v>
      </c>
      <c r="AB498" s="34" t="s">
        <v>280</v>
      </c>
      <c r="AC498" s="34" t="s">
        <v>2959</v>
      </c>
      <c r="AD498" s="44" t="s">
        <v>320</v>
      </c>
      <c r="AE498" s="44" t="s">
        <v>6991</v>
      </c>
      <c r="AF498" s="43">
        <v>108</v>
      </c>
      <c r="AG498" s="34" t="s">
        <v>2224</v>
      </c>
      <c r="AH498" s="34" t="s">
        <v>2223</v>
      </c>
      <c r="AI498" s="43" t="s">
        <v>2225</v>
      </c>
      <c r="AJ498" s="44" t="s">
        <v>2226</v>
      </c>
      <c r="AK498" s="261">
        <v>4560480</v>
      </c>
      <c r="AL498" s="44" t="s">
        <v>537</v>
      </c>
      <c r="AM498" s="44" t="s">
        <v>2230</v>
      </c>
      <c r="AN498" s="262">
        <v>255131460</v>
      </c>
      <c r="AO498" s="34"/>
      <c r="AP498" s="34"/>
      <c r="AQ498" s="34"/>
      <c r="AR498" s="34"/>
      <c r="AS498" s="34"/>
      <c r="AT498" s="44" t="s">
        <v>326</v>
      </c>
      <c r="AU498" s="44"/>
      <c r="AV498" s="477" t="str">
        <f t="array" ref="AV498">_xlfn.IFS(
LEFT(Tabelas!$AI498,1)="N","DN",
LEFT(Tabelas!$AI498,1)="C","DC",
LEFT(Tabelas!$AI498,1)="L","DL",
LEFT(Tabelas!$AI498,1)="A","DA",
LEFT(Tabelas!$AI498,1)="G","DG")</f>
        <v>DN</v>
      </c>
      <c r="AW498" s="34"/>
      <c r="AX498" s="34"/>
      <c r="AY498" s="34"/>
      <c r="AZ498" s="34"/>
      <c r="BA498" s="34"/>
      <c r="BB498" s="34"/>
      <c r="BC498" s="34"/>
      <c r="BD498" s="44">
        <v>131110</v>
      </c>
      <c r="BE498" s="34" t="s">
        <v>2959</v>
      </c>
      <c r="BF498" s="43" t="s">
        <v>318</v>
      </c>
      <c r="BG498" s="34" t="s">
        <v>537</v>
      </c>
      <c r="BH498" s="34" t="s">
        <v>280</v>
      </c>
      <c r="BI498" s="34" t="s">
        <v>2959</v>
      </c>
      <c r="BJ498" s="44" t="s">
        <v>320</v>
      </c>
      <c r="BK498" s="44" t="s">
        <v>6991</v>
      </c>
      <c r="BL498" s="34"/>
      <c r="BM498" s="34"/>
      <c r="BN498" s="34"/>
      <c r="BO498" s="20"/>
      <c r="BP498" s="20"/>
      <c r="BQ498" s="20"/>
      <c r="BR498" s="20"/>
      <c r="BS498" s="27"/>
      <c r="BT498" s="20"/>
      <c r="BU498" s="20"/>
      <c r="BV498" s="20"/>
      <c r="BW498" s="20"/>
      <c r="BX498" s="20"/>
      <c r="BY498" s="20"/>
      <c r="BZ498" s="20"/>
      <c r="CA498" s="20"/>
      <c r="CB498" s="20"/>
      <c r="CC498" s="27"/>
      <c r="CD498" s="20"/>
      <c r="CE498" s="20"/>
      <c r="CF498" s="28"/>
      <c r="CG498" s="28"/>
      <c r="CH498" s="28"/>
      <c r="CI498" s="28"/>
      <c r="CJ498" s="28"/>
      <c r="CK498" s="28"/>
      <c r="CL498" s="28"/>
      <c r="CM498" s="28"/>
      <c r="CN498" s="28"/>
      <c r="CO498" s="28"/>
      <c r="CP498" s="28"/>
      <c r="CQ498" s="28"/>
      <c r="CR498" s="28"/>
      <c r="CS498" s="28"/>
      <c r="CT498" s="28"/>
      <c r="CU498" s="28"/>
      <c r="CV498" s="28"/>
      <c r="CW498" s="28"/>
      <c r="CX498" s="20"/>
      <c r="CY498" s="519" t="s">
        <v>7744</v>
      </c>
      <c r="CZ498" s="520" t="s">
        <v>7745</v>
      </c>
      <c r="DA498" s="595" t="str">
        <f t="shared" si="24"/>
        <v>46380 - COMÉRCIO POR GROSSO DE OUTROS PRODUTOS ALIMENTARES</v>
      </c>
      <c r="EN498" s="571">
        <v>16934</v>
      </c>
      <c r="EO498" s="560" t="s">
        <v>7746</v>
      </c>
      <c r="EP498" s="560" t="s">
        <v>289</v>
      </c>
      <c r="EQ498" s="580">
        <v>338</v>
      </c>
      <c r="ER498" s="560" t="s">
        <v>2428</v>
      </c>
      <c r="ES498" s="567" t="s">
        <v>7747</v>
      </c>
    </row>
    <row r="499" spans="16:149">
      <c r="P499" s="488">
        <f t="shared" si="25"/>
        <v>47574</v>
      </c>
      <c r="Q499" s="481">
        <f t="shared" si="23"/>
        <v>14</v>
      </c>
      <c r="R499" s="489">
        <v>44277</v>
      </c>
      <c r="S499" s="501"/>
      <c r="T499" s="497"/>
      <c r="U499" s="498"/>
      <c r="V499" s="43">
        <v>108</v>
      </c>
      <c r="W499" s="34" t="s">
        <v>2224</v>
      </c>
      <c r="X499" s="44">
        <v>131112</v>
      </c>
      <c r="Y499" s="34" t="s">
        <v>3087</v>
      </c>
      <c r="Z499" s="43" t="s">
        <v>318</v>
      </c>
      <c r="AA499" s="34" t="s">
        <v>537</v>
      </c>
      <c r="AB499" s="34" t="s">
        <v>280</v>
      </c>
      <c r="AC499" s="34" t="s">
        <v>3087</v>
      </c>
      <c r="AD499" s="44" t="s">
        <v>320</v>
      </c>
      <c r="AE499" s="44" t="s">
        <v>6991</v>
      </c>
      <c r="AF499" s="43">
        <v>108</v>
      </c>
      <c r="AG499" s="34" t="s">
        <v>2224</v>
      </c>
      <c r="AH499" s="34" t="s">
        <v>2223</v>
      </c>
      <c r="AI499" s="43" t="s">
        <v>2225</v>
      </c>
      <c r="AJ499" s="44" t="s">
        <v>2226</v>
      </c>
      <c r="AK499" s="261">
        <v>4560480</v>
      </c>
      <c r="AL499" s="44" t="s">
        <v>537</v>
      </c>
      <c r="AM499" s="44" t="s">
        <v>2230</v>
      </c>
      <c r="AN499" s="262">
        <v>255131460</v>
      </c>
      <c r="AO499" s="34"/>
      <c r="AP499" s="34"/>
      <c r="AQ499" s="34"/>
      <c r="AR499" s="34"/>
      <c r="AS499" s="34"/>
      <c r="AT499" s="44" t="s">
        <v>326</v>
      </c>
      <c r="AU499" s="44"/>
      <c r="AV499" s="477" t="str">
        <f t="array" ref="AV499">_xlfn.IFS(
LEFT(Tabelas!$AI499,1)="N","DN",
LEFT(Tabelas!$AI499,1)="C","DC",
LEFT(Tabelas!$AI499,1)="L","DL",
LEFT(Tabelas!$AI499,1)="A","DA",
LEFT(Tabelas!$AI499,1)="G","DG")</f>
        <v>DN</v>
      </c>
      <c r="AW499" s="34"/>
      <c r="AX499" s="34"/>
      <c r="AY499" s="34"/>
      <c r="AZ499" s="34"/>
      <c r="BA499" s="34"/>
      <c r="BB499" s="34"/>
      <c r="BC499" s="34"/>
      <c r="BD499" s="44">
        <v>131112</v>
      </c>
      <c r="BE499" s="34" t="s">
        <v>3087</v>
      </c>
      <c r="BF499" s="43" t="s">
        <v>318</v>
      </c>
      <c r="BG499" s="34" t="s">
        <v>537</v>
      </c>
      <c r="BH499" s="34" t="s">
        <v>280</v>
      </c>
      <c r="BI499" s="34" t="s">
        <v>3087</v>
      </c>
      <c r="BJ499" s="44" t="s">
        <v>320</v>
      </c>
      <c r="BK499" s="44" t="s">
        <v>6991</v>
      </c>
      <c r="BL499" s="34"/>
      <c r="BM499" s="34"/>
      <c r="BN499" s="34"/>
      <c r="BO499" s="20"/>
      <c r="BP499" s="20"/>
      <c r="BQ499" s="20"/>
      <c r="BR499" s="20"/>
      <c r="BS499" s="27"/>
      <c r="BT499" s="20"/>
      <c r="BU499" s="20"/>
      <c r="BV499" s="20"/>
      <c r="BW499" s="20"/>
      <c r="BX499" s="20"/>
      <c r="BY499" s="20"/>
      <c r="BZ499" s="20"/>
      <c r="CA499" s="20"/>
      <c r="CB499" s="20"/>
      <c r="CC499" s="27"/>
      <c r="CD499" s="20"/>
      <c r="CE499" s="20"/>
      <c r="CF499" s="28"/>
      <c r="CG499" s="28"/>
      <c r="CH499" s="28"/>
      <c r="CI499" s="28"/>
      <c r="CJ499" s="28"/>
      <c r="CK499" s="28"/>
      <c r="CL499" s="28"/>
      <c r="CM499" s="28"/>
      <c r="CN499" s="28"/>
      <c r="CO499" s="28"/>
      <c r="CP499" s="28"/>
      <c r="CQ499" s="28"/>
      <c r="CR499" s="28"/>
      <c r="CS499" s="28"/>
      <c r="CT499" s="28"/>
      <c r="CU499" s="28"/>
      <c r="CV499" s="28"/>
      <c r="CW499" s="28"/>
      <c r="CX499" s="20"/>
      <c r="CY499" s="519" t="s">
        <v>7748</v>
      </c>
      <c r="CZ499" s="520" t="s">
        <v>7749</v>
      </c>
      <c r="DA499" s="595" t="str">
        <f t="shared" si="24"/>
        <v>46390 - COMÉRCIO POR GROSSO NÃO ESPECIALIZADO DE PRODUTOS ALIMENTARES, BEBIDAS E TABACO</v>
      </c>
      <c r="EN499" s="571">
        <v>16942</v>
      </c>
      <c r="EO499" s="560" t="s">
        <v>7750</v>
      </c>
      <c r="EP499" s="560" t="s">
        <v>289</v>
      </c>
      <c r="EQ499" s="580">
        <v>341</v>
      </c>
      <c r="ER499" s="560" t="s">
        <v>2038</v>
      </c>
      <c r="ES499" s="567" t="s">
        <v>7751</v>
      </c>
    </row>
    <row r="500" spans="16:149">
      <c r="P500" s="488">
        <f t="shared" si="25"/>
        <v>47581</v>
      </c>
      <c r="Q500" s="481">
        <f t="shared" si="23"/>
        <v>15</v>
      </c>
      <c r="R500" s="489">
        <v>44278</v>
      </c>
      <c r="S500" s="501"/>
      <c r="T500" s="497"/>
      <c r="U500" s="498"/>
      <c r="V500" s="43">
        <v>108</v>
      </c>
      <c r="W500" s="34" t="s">
        <v>2224</v>
      </c>
      <c r="X500" s="44">
        <v>131113</v>
      </c>
      <c r="Y500" s="34" t="s">
        <v>1556</v>
      </c>
      <c r="Z500" s="43" t="s">
        <v>318</v>
      </c>
      <c r="AA500" s="34" t="s">
        <v>537</v>
      </c>
      <c r="AB500" s="34" t="s">
        <v>280</v>
      </c>
      <c r="AC500" s="34" t="s">
        <v>1556</v>
      </c>
      <c r="AD500" s="44" t="s">
        <v>320</v>
      </c>
      <c r="AE500" s="44" t="s">
        <v>6991</v>
      </c>
      <c r="AF500" s="43">
        <v>108</v>
      </c>
      <c r="AG500" s="34" t="s">
        <v>2224</v>
      </c>
      <c r="AH500" s="34" t="s">
        <v>2223</v>
      </c>
      <c r="AI500" s="43" t="s">
        <v>2225</v>
      </c>
      <c r="AJ500" s="44" t="s">
        <v>2226</v>
      </c>
      <c r="AK500" s="261">
        <v>4560480</v>
      </c>
      <c r="AL500" s="44" t="s">
        <v>537</v>
      </c>
      <c r="AM500" s="44" t="s">
        <v>2230</v>
      </c>
      <c r="AN500" s="262">
        <v>255131460</v>
      </c>
      <c r="AO500" s="34"/>
      <c r="AP500" s="34"/>
      <c r="AQ500" s="34"/>
      <c r="AR500" s="34"/>
      <c r="AS500" s="34"/>
      <c r="AT500" s="44" t="s">
        <v>326</v>
      </c>
      <c r="AU500" s="44"/>
      <c r="AV500" s="477" t="str">
        <f t="array" ref="AV500">_xlfn.IFS(
LEFT(Tabelas!$AI500,1)="N","DN",
LEFT(Tabelas!$AI500,1)="C","DC",
LEFT(Tabelas!$AI500,1)="L","DL",
LEFT(Tabelas!$AI500,1)="A","DA",
LEFT(Tabelas!$AI500,1)="G","DG")</f>
        <v>DN</v>
      </c>
      <c r="AW500" s="34"/>
      <c r="AX500" s="34"/>
      <c r="AY500" s="34"/>
      <c r="AZ500" s="34"/>
      <c r="BA500" s="34"/>
      <c r="BB500" s="34"/>
      <c r="BC500" s="34"/>
      <c r="BD500" s="44">
        <v>131113</v>
      </c>
      <c r="BE500" s="34" t="s">
        <v>1556</v>
      </c>
      <c r="BF500" s="43" t="s">
        <v>318</v>
      </c>
      <c r="BG500" s="34" t="s">
        <v>537</v>
      </c>
      <c r="BH500" s="34" t="s">
        <v>280</v>
      </c>
      <c r="BI500" s="34" t="s">
        <v>1556</v>
      </c>
      <c r="BJ500" s="44" t="s">
        <v>320</v>
      </c>
      <c r="BK500" s="44" t="s">
        <v>6991</v>
      </c>
      <c r="BL500" s="34"/>
      <c r="BM500" s="34"/>
      <c r="BN500" s="34"/>
      <c r="BO500" s="20"/>
      <c r="BP500" s="20"/>
      <c r="BQ500" s="20"/>
      <c r="BR500" s="20"/>
      <c r="BS500" s="27"/>
      <c r="BT500" s="20"/>
      <c r="BU500" s="20"/>
      <c r="BV500" s="20"/>
      <c r="BW500" s="20"/>
      <c r="BX500" s="20"/>
      <c r="BY500" s="20"/>
      <c r="BZ500" s="20"/>
      <c r="CA500" s="20"/>
      <c r="CB500" s="20"/>
      <c r="CC500" s="27"/>
      <c r="CD500" s="20"/>
      <c r="CE500" s="20"/>
      <c r="CF500" s="28"/>
      <c r="CG500" s="28"/>
      <c r="CH500" s="28"/>
      <c r="CI500" s="28"/>
      <c r="CJ500" s="28"/>
      <c r="CK500" s="28"/>
      <c r="CL500" s="28"/>
      <c r="CM500" s="28"/>
      <c r="CN500" s="28"/>
      <c r="CO500" s="28"/>
      <c r="CP500" s="28"/>
      <c r="CQ500" s="28"/>
      <c r="CR500" s="28"/>
      <c r="CS500" s="28"/>
      <c r="CT500" s="28"/>
      <c r="CU500" s="28"/>
      <c r="CV500" s="28"/>
      <c r="CW500" s="28"/>
      <c r="CX500" s="20"/>
      <c r="CY500" s="519" t="s">
        <v>7752</v>
      </c>
      <c r="CZ500" s="520" t="s">
        <v>7753</v>
      </c>
      <c r="DA500" s="595" t="str">
        <f t="shared" si="24"/>
        <v>46410 - COMÉRCIO POR GROSSO DE TÊXTEIS</v>
      </c>
      <c r="EN500" s="571">
        <v>17060</v>
      </c>
      <c r="EO500" s="560" t="s">
        <v>7754</v>
      </c>
      <c r="EP500" s="560" t="s">
        <v>947</v>
      </c>
      <c r="EQ500" s="580">
        <v>400</v>
      </c>
      <c r="ER500" s="560" t="s">
        <v>3263</v>
      </c>
      <c r="ES500" s="567" t="s">
        <v>7755</v>
      </c>
    </row>
    <row r="501" spans="16:149">
      <c r="P501" s="488">
        <f t="shared" si="25"/>
        <v>47588</v>
      </c>
      <c r="Q501" s="481">
        <f t="shared" si="23"/>
        <v>16</v>
      </c>
      <c r="R501" s="489">
        <v>44279</v>
      </c>
      <c r="S501" s="501"/>
      <c r="T501" s="497"/>
      <c r="U501" s="498"/>
      <c r="V501" s="43">
        <v>108</v>
      </c>
      <c r="W501" s="34" t="s">
        <v>2224</v>
      </c>
      <c r="X501" s="44">
        <v>131141</v>
      </c>
      <c r="Y501" s="34" t="s">
        <v>4119</v>
      </c>
      <c r="Z501" s="43" t="s">
        <v>318</v>
      </c>
      <c r="AA501" s="34" t="s">
        <v>537</v>
      </c>
      <c r="AB501" s="34" t="s">
        <v>280</v>
      </c>
      <c r="AC501" s="34" t="s">
        <v>4119</v>
      </c>
      <c r="AD501" s="44" t="s">
        <v>320</v>
      </c>
      <c r="AE501" s="44" t="s">
        <v>6991</v>
      </c>
      <c r="AF501" s="43">
        <v>108</v>
      </c>
      <c r="AG501" s="34" t="s">
        <v>2224</v>
      </c>
      <c r="AH501" s="34" t="s">
        <v>2223</v>
      </c>
      <c r="AI501" s="43" t="s">
        <v>2225</v>
      </c>
      <c r="AJ501" s="44" t="s">
        <v>2226</v>
      </c>
      <c r="AK501" s="261">
        <v>4560480</v>
      </c>
      <c r="AL501" s="44" t="s">
        <v>537</v>
      </c>
      <c r="AM501" s="44" t="s">
        <v>2230</v>
      </c>
      <c r="AN501" s="262">
        <v>255131460</v>
      </c>
      <c r="AO501" s="34"/>
      <c r="AP501" s="34"/>
      <c r="AQ501" s="34"/>
      <c r="AR501" s="34"/>
      <c r="AS501" s="34"/>
      <c r="AT501" s="44" t="s">
        <v>326</v>
      </c>
      <c r="AU501" s="44"/>
      <c r="AV501" s="477" t="str">
        <f t="array" ref="AV501">_xlfn.IFS(
LEFT(Tabelas!$AI501,1)="N","DN",
LEFT(Tabelas!$AI501,1)="C","DC",
LEFT(Tabelas!$AI501,1)="L","DL",
LEFT(Tabelas!$AI501,1)="A","DA",
LEFT(Tabelas!$AI501,1)="G","DG")</f>
        <v>DN</v>
      </c>
      <c r="AW501" s="34"/>
      <c r="AX501" s="34"/>
      <c r="AY501" s="34"/>
      <c r="AZ501" s="34"/>
      <c r="BA501" s="34"/>
      <c r="BB501" s="34"/>
      <c r="BC501" s="34"/>
      <c r="BD501" s="44">
        <v>131141</v>
      </c>
      <c r="BE501" s="34" t="s">
        <v>4119</v>
      </c>
      <c r="BF501" s="43" t="s">
        <v>318</v>
      </c>
      <c r="BG501" s="34" t="s">
        <v>537</v>
      </c>
      <c r="BH501" s="34" t="s">
        <v>280</v>
      </c>
      <c r="BI501" s="34" t="s">
        <v>4119</v>
      </c>
      <c r="BJ501" s="44" t="s">
        <v>320</v>
      </c>
      <c r="BK501" s="44" t="s">
        <v>6991</v>
      </c>
      <c r="BL501" s="34"/>
      <c r="BM501" s="34"/>
      <c r="BN501" s="34"/>
      <c r="BO501" s="20"/>
      <c r="BP501" s="20"/>
      <c r="BQ501" s="20"/>
      <c r="BR501" s="20"/>
      <c r="BS501" s="27"/>
      <c r="BT501" s="20"/>
      <c r="BU501" s="20"/>
      <c r="BV501" s="20"/>
      <c r="BW501" s="20"/>
      <c r="BX501" s="20"/>
      <c r="BY501" s="20"/>
      <c r="BZ501" s="20"/>
      <c r="CA501" s="20"/>
      <c r="CB501" s="20"/>
      <c r="CC501" s="27"/>
      <c r="CD501" s="20"/>
      <c r="CE501" s="20"/>
      <c r="CF501" s="28"/>
      <c r="CG501" s="28"/>
      <c r="CH501" s="28"/>
      <c r="CI501" s="28"/>
      <c r="CJ501" s="28"/>
      <c r="CK501" s="28"/>
      <c r="CL501" s="28"/>
      <c r="CM501" s="28"/>
      <c r="CN501" s="28"/>
      <c r="CO501" s="28"/>
      <c r="CP501" s="28"/>
      <c r="CQ501" s="28"/>
      <c r="CR501" s="28"/>
      <c r="CS501" s="28"/>
      <c r="CT501" s="28"/>
      <c r="CU501" s="28"/>
      <c r="CV501" s="28"/>
      <c r="CW501" s="28"/>
      <c r="CX501" s="20"/>
      <c r="CY501" s="519" t="s">
        <v>7756</v>
      </c>
      <c r="CZ501" s="520" t="s">
        <v>7757</v>
      </c>
      <c r="DA501" s="595" t="str">
        <f t="shared" si="24"/>
        <v>46421 - COMÉRCIO POR GROSSO DE VESTUÁRIO E DE ACESSÓRIOS</v>
      </c>
      <c r="EN501" s="572">
        <v>17078</v>
      </c>
      <c r="EO501" s="561" t="s">
        <v>7758</v>
      </c>
      <c r="EP501" s="561" t="s">
        <v>320</v>
      </c>
      <c r="EQ501" s="576">
        <v>113</v>
      </c>
      <c r="ER501" s="561" t="s">
        <v>3007</v>
      </c>
      <c r="ES501" s="568" t="s">
        <v>7759</v>
      </c>
    </row>
    <row r="502" spans="16:149">
      <c r="P502" s="488">
        <f t="shared" si="25"/>
        <v>47595</v>
      </c>
      <c r="Q502" s="481">
        <f t="shared" ref="Q502:Q538" si="26">WEEKNUM(P502,21)</f>
        <v>17</v>
      </c>
      <c r="R502" s="489">
        <v>44280</v>
      </c>
      <c r="S502" s="501"/>
      <c r="T502" s="497"/>
      <c r="U502" s="498"/>
      <c r="V502" s="43">
        <v>108</v>
      </c>
      <c r="W502" s="34" t="s">
        <v>2224</v>
      </c>
      <c r="X502" s="44">
        <v>131115</v>
      </c>
      <c r="Y502" s="34" t="s">
        <v>3316</v>
      </c>
      <c r="Z502" s="43" t="s">
        <v>318</v>
      </c>
      <c r="AA502" s="34" t="s">
        <v>537</v>
      </c>
      <c r="AB502" s="34" t="s">
        <v>280</v>
      </c>
      <c r="AC502" s="34" t="s">
        <v>3316</v>
      </c>
      <c r="AD502" s="44" t="s">
        <v>320</v>
      </c>
      <c r="AE502" s="44" t="s">
        <v>6991</v>
      </c>
      <c r="AF502" s="43">
        <v>108</v>
      </c>
      <c r="AG502" s="34" t="s">
        <v>2224</v>
      </c>
      <c r="AH502" s="34" t="s">
        <v>2223</v>
      </c>
      <c r="AI502" s="43" t="s">
        <v>2225</v>
      </c>
      <c r="AJ502" s="44" t="s">
        <v>2226</v>
      </c>
      <c r="AK502" s="261">
        <v>4560480</v>
      </c>
      <c r="AL502" s="44" t="s">
        <v>537</v>
      </c>
      <c r="AM502" s="44" t="s">
        <v>2230</v>
      </c>
      <c r="AN502" s="262">
        <v>255131460</v>
      </c>
      <c r="AO502" s="34"/>
      <c r="AP502" s="34"/>
      <c r="AQ502" s="34"/>
      <c r="AR502" s="34"/>
      <c r="AS502" s="34"/>
      <c r="AT502" s="44" t="s">
        <v>326</v>
      </c>
      <c r="AU502" s="44"/>
      <c r="AV502" s="477" t="str">
        <f t="array" ref="AV502">_xlfn.IFS(
LEFT(Tabelas!$AI502,1)="N","DN",
LEFT(Tabelas!$AI502,1)="C","DC",
LEFT(Tabelas!$AI502,1)="L","DL",
LEFT(Tabelas!$AI502,1)="A","DA",
LEFT(Tabelas!$AI502,1)="G","DG")</f>
        <v>DN</v>
      </c>
      <c r="AW502" s="34"/>
      <c r="AX502" s="34"/>
      <c r="AY502" s="34"/>
      <c r="AZ502" s="34"/>
      <c r="BA502" s="34"/>
      <c r="BB502" s="34"/>
      <c r="BC502" s="34"/>
      <c r="BD502" s="44">
        <v>131115</v>
      </c>
      <c r="BE502" s="34" t="s">
        <v>3316</v>
      </c>
      <c r="BF502" s="43" t="s">
        <v>318</v>
      </c>
      <c r="BG502" s="34" t="s">
        <v>537</v>
      </c>
      <c r="BH502" s="34" t="s">
        <v>280</v>
      </c>
      <c r="BI502" s="34" t="s">
        <v>3316</v>
      </c>
      <c r="BJ502" s="44" t="s">
        <v>320</v>
      </c>
      <c r="BK502" s="44" t="s">
        <v>6991</v>
      </c>
      <c r="BL502" s="34"/>
      <c r="BM502" s="34"/>
      <c r="BN502" s="34"/>
      <c r="BO502" s="20"/>
      <c r="BP502" s="20"/>
      <c r="BQ502" s="20"/>
      <c r="BR502" s="20"/>
      <c r="BS502" s="27"/>
      <c r="BT502" s="20"/>
      <c r="BU502" s="20"/>
      <c r="BV502" s="20"/>
      <c r="BW502" s="20"/>
      <c r="BX502" s="20"/>
      <c r="BY502" s="20"/>
      <c r="BZ502" s="20"/>
      <c r="CA502" s="20"/>
      <c r="CB502" s="20"/>
      <c r="CC502" s="27"/>
      <c r="CD502" s="20"/>
      <c r="CE502" s="20"/>
      <c r="CF502" s="28"/>
      <c r="CG502" s="28"/>
      <c r="CH502" s="28"/>
      <c r="CI502" s="28"/>
      <c r="CJ502" s="28"/>
      <c r="CK502" s="28"/>
      <c r="CL502" s="28"/>
      <c r="CM502" s="28"/>
      <c r="CN502" s="28"/>
      <c r="CO502" s="28"/>
      <c r="CP502" s="28"/>
      <c r="CQ502" s="28"/>
      <c r="CR502" s="28"/>
      <c r="CS502" s="28"/>
      <c r="CT502" s="28"/>
      <c r="CU502" s="28"/>
      <c r="CV502" s="28"/>
      <c r="CW502" s="28"/>
      <c r="CX502" s="20"/>
      <c r="CY502" s="519" t="s">
        <v>7760</v>
      </c>
      <c r="CZ502" s="520" t="s">
        <v>7761</v>
      </c>
      <c r="DA502" s="595" t="str">
        <f t="shared" si="24"/>
        <v>46422 - COMÉRCIO POR GROSSO DE CALÇADO</v>
      </c>
      <c r="EN502" s="571">
        <v>17086</v>
      </c>
      <c r="EO502" s="560" t="s">
        <v>7762</v>
      </c>
      <c r="EP502" s="560" t="s">
        <v>320</v>
      </c>
      <c r="EQ502" s="580">
        <v>102</v>
      </c>
      <c r="ER502" s="560" t="s">
        <v>628</v>
      </c>
      <c r="ES502" s="567" t="s">
        <v>7763</v>
      </c>
    </row>
    <row r="503" spans="16:149">
      <c r="P503" s="488">
        <f t="shared" si="25"/>
        <v>47602</v>
      </c>
      <c r="Q503" s="481">
        <f t="shared" si="26"/>
        <v>18</v>
      </c>
      <c r="R503" s="489">
        <v>44281</v>
      </c>
      <c r="S503" s="501"/>
      <c r="T503" s="497"/>
      <c r="U503" s="498"/>
      <c r="V503" s="43">
        <v>108</v>
      </c>
      <c r="W503" s="34" t="s">
        <v>2224</v>
      </c>
      <c r="X503" s="44">
        <v>131142</v>
      </c>
      <c r="Y503" s="34" t="s">
        <v>4154</v>
      </c>
      <c r="Z503" s="43" t="s">
        <v>318</v>
      </c>
      <c r="AA503" s="34" t="s">
        <v>537</v>
      </c>
      <c r="AB503" s="34" t="s">
        <v>280</v>
      </c>
      <c r="AC503" s="34" t="s">
        <v>4154</v>
      </c>
      <c r="AD503" s="44" t="s">
        <v>320</v>
      </c>
      <c r="AE503" s="44" t="s">
        <v>6991</v>
      </c>
      <c r="AF503" s="43">
        <v>108</v>
      </c>
      <c r="AG503" s="34" t="s">
        <v>2224</v>
      </c>
      <c r="AH503" s="34" t="s">
        <v>2223</v>
      </c>
      <c r="AI503" s="43" t="s">
        <v>2225</v>
      </c>
      <c r="AJ503" s="44" t="s">
        <v>2226</v>
      </c>
      <c r="AK503" s="261">
        <v>4560480</v>
      </c>
      <c r="AL503" s="44" t="s">
        <v>537</v>
      </c>
      <c r="AM503" s="44" t="s">
        <v>2230</v>
      </c>
      <c r="AN503" s="262">
        <v>255131460</v>
      </c>
      <c r="AO503" s="34"/>
      <c r="AP503" s="34"/>
      <c r="AQ503" s="34"/>
      <c r="AR503" s="34"/>
      <c r="AS503" s="34"/>
      <c r="AT503" s="44" t="s">
        <v>326</v>
      </c>
      <c r="AU503" s="44"/>
      <c r="AV503" s="477" t="str">
        <f t="array" ref="AV503">_xlfn.IFS(
LEFT(Tabelas!$AI503,1)="N","DN",
LEFT(Tabelas!$AI503,1)="C","DC",
LEFT(Tabelas!$AI503,1)="L","DL",
LEFT(Tabelas!$AI503,1)="A","DA",
LEFT(Tabelas!$AI503,1)="G","DG")</f>
        <v>DN</v>
      </c>
      <c r="AW503" s="34"/>
      <c r="AX503" s="34"/>
      <c r="AY503" s="34"/>
      <c r="AZ503" s="34"/>
      <c r="BA503" s="34"/>
      <c r="BB503" s="34"/>
      <c r="BC503" s="34"/>
      <c r="BD503" s="44">
        <v>131142</v>
      </c>
      <c r="BE503" s="34" t="s">
        <v>4154</v>
      </c>
      <c r="BF503" s="43" t="s">
        <v>318</v>
      </c>
      <c r="BG503" s="34" t="s">
        <v>537</v>
      </c>
      <c r="BH503" s="34" t="s">
        <v>280</v>
      </c>
      <c r="BI503" s="34" t="s">
        <v>4154</v>
      </c>
      <c r="BJ503" s="44" t="s">
        <v>320</v>
      </c>
      <c r="BK503" s="44" t="s">
        <v>6991</v>
      </c>
      <c r="BL503" s="34"/>
      <c r="BM503" s="34"/>
      <c r="BN503" s="34"/>
      <c r="BO503" s="20"/>
      <c r="BP503" s="20"/>
      <c r="BQ503" s="20"/>
      <c r="BR503" s="20"/>
      <c r="BS503" s="27"/>
      <c r="BT503" s="20"/>
      <c r="BU503" s="20"/>
      <c r="BV503" s="20"/>
      <c r="BW503" s="20"/>
      <c r="BX503" s="20"/>
      <c r="BY503" s="20"/>
      <c r="BZ503" s="20"/>
      <c r="CA503" s="20"/>
      <c r="CB503" s="20"/>
      <c r="CC503" s="27"/>
      <c r="CD503" s="20"/>
      <c r="CE503" s="20"/>
      <c r="CF503" s="28"/>
      <c r="CG503" s="28"/>
      <c r="CH503" s="28"/>
      <c r="CI503" s="28"/>
      <c r="CJ503" s="28"/>
      <c r="CK503" s="28"/>
      <c r="CL503" s="28"/>
      <c r="CM503" s="28"/>
      <c r="CN503" s="28"/>
      <c r="CO503" s="28"/>
      <c r="CP503" s="28"/>
      <c r="CQ503" s="28"/>
      <c r="CR503" s="28"/>
      <c r="CS503" s="28"/>
      <c r="CT503" s="28"/>
      <c r="CU503" s="28"/>
      <c r="CV503" s="28"/>
      <c r="CW503" s="28"/>
      <c r="CX503" s="20"/>
      <c r="CY503" s="519" t="s">
        <v>7764</v>
      </c>
      <c r="CZ503" s="520" t="s">
        <v>7765</v>
      </c>
      <c r="DA503" s="595" t="str">
        <f t="shared" si="24"/>
        <v>46430 - COMÉRCIO POR GROSSO DE ELETRODOMÉSTICOS.</v>
      </c>
      <c r="EN503" s="572">
        <v>17094</v>
      </c>
      <c r="EO503" s="561" t="s">
        <v>7766</v>
      </c>
      <c r="EP503" s="561" t="s">
        <v>289</v>
      </c>
      <c r="EQ503" s="576">
        <v>335</v>
      </c>
      <c r="ER503" s="561" t="s">
        <v>1244</v>
      </c>
      <c r="ES503" s="568" t="s">
        <v>7767</v>
      </c>
    </row>
    <row r="504" spans="16:149">
      <c r="P504" s="488">
        <f t="shared" si="25"/>
        <v>47609</v>
      </c>
      <c r="Q504" s="481">
        <f t="shared" si="26"/>
        <v>19</v>
      </c>
      <c r="R504" s="489">
        <v>44282</v>
      </c>
      <c r="S504" s="501"/>
      <c r="T504" s="497"/>
      <c r="U504" s="498"/>
      <c r="V504" s="43">
        <v>108</v>
      </c>
      <c r="W504" s="34" t="s">
        <v>2224</v>
      </c>
      <c r="X504" s="44">
        <v>131140</v>
      </c>
      <c r="Y504" s="34" t="s">
        <v>4075</v>
      </c>
      <c r="Z504" s="43" t="s">
        <v>318</v>
      </c>
      <c r="AA504" s="34" t="s">
        <v>537</v>
      </c>
      <c r="AB504" s="34" t="s">
        <v>280</v>
      </c>
      <c r="AC504" s="34" t="s">
        <v>4075</v>
      </c>
      <c r="AD504" s="44" t="s">
        <v>320</v>
      </c>
      <c r="AE504" s="44" t="s">
        <v>6991</v>
      </c>
      <c r="AF504" s="43">
        <v>108</v>
      </c>
      <c r="AG504" s="34" t="s">
        <v>2224</v>
      </c>
      <c r="AH504" s="34" t="s">
        <v>2223</v>
      </c>
      <c r="AI504" s="43" t="s">
        <v>2225</v>
      </c>
      <c r="AJ504" s="44" t="s">
        <v>2226</v>
      </c>
      <c r="AK504" s="261">
        <v>4560480</v>
      </c>
      <c r="AL504" s="44" t="s">
        <v>537</v>
      </c>
      <c r="AM504" s="44" t="s">
        <v>2230</v>
      </c>
      <c r="AN504" s="262">
        <v>255131460</v>
      </c>
      <c r="AO504" s="34"/>
      <c r="AP504" s="34"/>
      <c r="AQ504" s="34"/>
      <c r="AR504" s="34"/>
      <c r="AS504" s="34"/>
      <c r="AT504" s="44" t="s">
        <v>326</v>
      </c>
      <c r="AU504" s="44"/>
      <c r="AV504" s="477" t="str">
        <f t="array" ref="AV504">_xlfn.IFS(
LEFT(Tabelas!$AI504,1)="N","DN",
LEFT(Tabelas!$AI504,1)="C","DC",
LEFT(Tabelas!$AI504,1)="L","DL",
LEFT(Tabelas!$AI504,1)="A","DA",
LEFT(Tabelas!$AI504,1)="G","DG")</f>
        <v>DN</v>
      </c>
      <c r="AW504" s="34"/>
      <c r="AX504" s="34"/>
      <c r="AY504" s="34"/>
      <c r="AZ504" s="34"/>
      <c r="BA504" s="34"/>
      <c r="BB504" s="34"/>
      <c r="BC504" s="34"/>
      <c r="BD504" s="44">
        <v>131140</v>
      </c>
      <c r="BE504" s="34" t="s">
        <v>4075</v>
      </c>
      <c r="BF504" s="43" t="s">
        <v>318</v>
      </c>
      <c r="BG504" s="34" t="s">
        <v>537</v>
      </c>
      <c r="BH504" s="34" t="s">
        <v>280</v>
      </c>
      <c r="BI504" s="34" t="s">
        <v>4075</v>
      </c>
      <c r="BJ504" s="44" t="s">
        <v>320</v>
      </c>
      <c r="BK504" s="44" t="s">
        <v>6991</v>
      </c>
      <c r="BL504" s="34"/>
      <c r="BM504" s="34"/>
      <c r="BN504" s="34"/>
      <c r="BO504" s="20"/>
      <c r="BP504" s="20"/>
      <c r="BQ504" s="20"/>
      <c r="BR504" s="20"/>
      <c r="BS504" s="27"/>
      <c r="BT504" s="20"/>
      <c r="BU504" s="20"/>
      <c r="BV504" s="20"/>
      <c r="BW504" s="20"/>
      <c r="BX504" s="20"/>
      <c r="BY504" s="20"/>
      <c r="BZ504" s="20"/>
      <c r="CA504" s="20"/>
      <c r="CB504" s="20"/>
      <c r="CC504" s="27"/>
      <c r="CD504" s="20"/>
      <c r="CE504" s="20"/>
      <c r="CF504" s="28"/>
      <c r="CG504" s="28"/>
      <c r="CH504" s="28"/>
      <c r="CI504" s="28"/>
      <c r="CJ504" s="28"/>
      <c r="CK504" s="28"/>
      <c r="CL504" s="28"/>
      <c r="CM504" s="28"/>
      <c r="CN504" s="28"/>
      <c r="CO504" s="28"/>
      <c r="CP504" s="28"/>
      <c r="CQ504" s="28"/>
      <c r="CR504" s="28"/>
      <c r="CS504" s="28"/>
      <c r="CT504" s="28"/>
      <c r="CU504" s="28"/>
      <c r="CV504" s="28"/>
      <c r="CW504" s="28"/>
      <c r="CX504" s="20"/>
      <c r="CY504" s="519" t="s">
        <v>7768</v>
      </c>
      <c r="CZ504" s="520" t="s">
        <v>7769</v>
      </c>
      <c r="DA504" s="595" t="str">
        <f t="shared" si="24"/>
        <v>46441 - COMÉRCIO POR GROSSO DE LOUÇAS EM CERÂMICA E EM VIDRO</v>
      </c>
      <c r="EN504" s="571">
        <v>17124</v>
      </c>
      <c r="EO504" s="560" t="s">
        <v>7770</v>
      </c>
      <c r="EP504" s="560" t="s">
        <v>320</v>
      </c>
      <c r="EQ504" s="580">
        <v>118</v>
      </c>
      <c r="ER504" s="560" t="s">
        <v>3513</v>
      </c>
      <c r="ES504" s="567" t="s">
        <v>7771</v>
      </c>
    </row>
    <row r="505" spans="16:149">
      <c r="P505" s="488">
        <f t="shared" si="25"/>
        <v>47616</v>
      </c>
      <c r="Q505" s="481">
        <f t="shared" si="26"/>
        <v>20</v>
      </c>
      <c r="R505" s="489">
        <v>44283</v>
      </c>
      <c r="S505" s="501"/>
      <c r="T505" s="497"/>
      <c r="U505" s="498"/>
      <c r="V505" s="43">
        <v>108</v>
      </c>
      <c r="W505" s="34" t="s">
        <v>2224</v>
      </c>
      <c r="X505" s="44">
        <v>131121</v>
      </c>
      <c r="Y505" s="34" t="s">
        <v>3404</v>
      </c>
      <c r="Z505" s="43" t="s">
        <v>318</v>
      </c>
      <c r="AA505" s="34" t="s">
        <v>537</v>
      </c>
      <c r="AB505" s="34" t="s">
        <v>280</v>
      </c>
      <c r="AC505" s="34" t="s">
        <v>3404</v>
      </c>
      <c r="AD505" s="44" t="s">
        <v>320</v>
      </c>
      <c r="AE505" s="44" t="s">
        <v>6991</v>
      </c>
      <c r="AF505" s="43">
        <v>108</v>
      </c>
      <c r="AG505" s="34" t="s">
        <v>2224</v>
      </c>
      <c r="AH505" s="34" t="s">
        <v>2223</v>
      </c>
      <c r="AI505" s="43" t="s">
        <v>2225</v>
      </c>
      <c r="AJ505" s="44" t="s">
        <v>2226</v>
      </c>
      <c r="AK505" s="261">
        <v>4560480</v>
      </c>
      <c r="AL505" s="44" t="s">
        <v>537</v>
      </c>
      <c r="AM505" s="44" t="s">
        <v>2230</v>
      </c>
      <c r="AN505" s="262">
        <v>255131460</v>
      </c>
      <c r="AO505" s="34"/>
      <c r="AP505" s="34"/>
      <c r="AQ505" s="34"/>
      <c r="AR505" s="34"/>
      <c r="AS505" s="34"/>
      <c r="AT505" s="44" t="s">
        <v>326</v>
      </c>
      <c r="AU505" s="44"/>
      <c r="AV505" s="477" t="str">
        <f t="array" ref="AV505">_xlfn.IFS(
LEFT(Tabelas!$AI505,1)="N","DN",
LEFT(Tabelas!$AI505,1)="C","DC",
LEFT(Tabelas!$AI505,1)="L","DL",
LEFT(Tabelas!$AI505,1)="A","DA",
LEFT(Tabelas!$AI505,1)="G","DG")</f>
        <v>DN</v>
      </c>
      <c r="AW505" s="34"/>
      <c r="AX505" s="34"/>
      <c r="AY505" s="34"/>
      <c r="AZ505" s="34"/>
      <c r="BA505" s="34"/>
      <c r="BB505" s="34"/>
      <c r="BC505" s="34"/>
      <c r="BD505" s="44">
        <v>131121</v>
      </c>
      <c r="BE505" s="34" t="s">
        <v>3404</v>
      </c>
      <c r="BF505" s="43" t="s">
        <v>318</v>
      </c>
      <c r="BG505" s="34" t="s">
        <v>537</v>
      </c>
      <c r="BH505" s="34" t="s">
        <v>280</v>
      </c>
      <c r="BI505" s="34" t="s">
        <v>3404</v>
      </c>
      <c r="BJ505" s="44" t="s">
        <v>320</v>
      </c>
      <c r="BK505" s="44" t="s">
        <v>6991</v>
      </c>
      <c r="BL505" s="34"/>
      <c r="BM505" s="34"/>
      <c r="BN505" s="34"/>
      <c r="BO505" s="20"/>
      <c r="BP505" s="20"/>
      <c r="BQ505" s="20"/>
      <c r="BR505" s="20"/>
      <c r="BS505" s="27"/>
      <c r="BT505" s="20"/>
      <c r="BU505" s="20"/>
      <c r="BV505" s="20"/>
      <c r="BW505" s="20"/>
      <c r="BX505" s="20"/>
      <c r="BY505" s="20"/>
      <c r="BZ505" s="20"/>
      <c r="CA505" s="20"/>
      <c r="CB505" s="20"/>
      <c r="CC505" s="27"/>
      <c r="CD505" s="20"/>
      <c r="CE505" s="20"/>
      <c r="CF505" s="28"/>
      <c r="CG505" s="28"/>
      <c r="CH505" s="28"/>
      <c r="CI505" s="28"/>
      <c r="CJ505" s="28"/>
      <c r="CK505" s="28"/>
      <c r="CL505" s="28"/>
      <c r="CM505" s="28"/>
      <c r="CN505" s="28"/>
      <c r="CO505" s="28"/>
      <c r="CP505" s="28"/>
      <c r="CQ505" s="28"/>
      <c r="CR505" s="28"/>
      <c r="CS505" s="28"/>
      <c r="CT505" s="28"/>
      <c r="CU505" s="28"/>
      <c r="CV505" s="28"/>
      <c r="CW505" s="28"/>
      <c r="CX505" s="20"/>
      <c r="CY505" s="519" t="s">
        <v>7772</v>
      </c>
      <c r="CZ505" s="520" t="s">
        <v>7773</v>
      </c>
      <c r="DA505" s="595" t="str">
        <f t="shared" si="24"/>
        <v>46442 - COMÉRCIO POR GROSSO DE PRODUTOS DE LIMPEZA</v>
      </c>
      <c r="EN505" s="572">
        <v>17167</v>
      </c>
      <c r="EO505" s="561" t="s">
        <v>7774</v>
      </c>
      <c r="EP505" s="561" t="s">
        <v>320</v>
      </c>
      <c r="EQ505" s="576">
        <v>126</v>
      </c>
      <c r="ER505" s="561" t="s">
        <v>3720</v>
      </c>
      <c r="ES505" s="568" t="s">
        <v>7775</v>
      </c>
    </row>
    <row r="506" spans="16:149">
      <c r="P506" s="488">
        <f t="shared" si="25"/>
        <v>47623</v>
      </c>
      <c r="Q506" s="481">
        <f t="shared" si="26"/>
        <v>21</v>
      </c>
      <c r="R506" s="489">
        <v>44284</v>
      </c>
      <c r="S506" s="501"/>
      <c r="T506" s="497"/>
      <c r="U506" s="498"/>
      <c r="V506" s="43">
        <v>108</v>
      </c>
      <c r="W506" s="34" t="s">
        <v>2224</v>
      </c>
      <c r="X506" s="44">
        <v>131122</v>
      </c>
      <c r="Y506" s="34" t="s">
        <v>3485</v>
      </c>
      <c r="Z506" s="43" t="s">
        <v>318</v>
      </c>
      <c r="AA506" s="34" t="s">
        <v>537</v>
      </c>
      <c r="AB506" s="34" t="s">
        <v>280</v>
      </c>
      <c r="AC506" s="34" t="s">
        <v>3485</v>
      </c>
      <c r="AD506" s="44" t="s">
        <v>320</v>
      </c>
      <c r="AE506" s="44" t="s">
        <v>6991</v>
      </c>
      <c r="AF506" s="43">
        <v>108</v>
      </c>
      <c r="AG506" s="34" t="s">
        <v>2224</v>
      </c>
      <c r="AH506" s="34" t="s">
        <v>2223</v>
      </c>
      <c r="AI506" s="43" t="s">
        <v>2225</v>
      </c>
      <c r="AJ506" s="44" t="s">
        <v>2226</v>
      </c>
      <c r="AK506" s="261">
        <v>4560480</v>
      </c>
      <c r="AL506" s="44" t="s">
        <v>537</v>
      </c>
      <c r="AM506" s="44" t="s">
        <v>2230</v>
      </c>
      <c r="AN506" s="262">
        <v>255131460</v>
      </c>
      <c r="AO506" s="34"/>
      <c r="AP506" s="34"/>
      <c r="AQ506" s="34"/>
      <c r="AR506" s="34"/>
      <c r="AS506" s="34"/>
      <c r="AT506" s="44" t="s">
        <v>326</v>
      </c>
      <c r="AU506" s="44"/>
      <c r="AV506" s="477" t="str">
        <f t="array" ref="AV506">_xlfn.IFS(
LEFT(Tabelas!$AI506,1)="N","DN",
LEFT(Tabelas!$AI506,1)="C","DC",
LEFT(Tabelas!$AI506,1)="L","DL",
LEFT(Tabelas!$AI506,1)="A","DA",
LEFT(Tabelas!$AI506,1)="G","DG")</f>
        <v>DN</v>
      </c>
      <c r="AW506" s="34"/>
      <c r="AX506" s="34"/>
      <c r="AY506" s="34"/>
      <c r="AZ506" s="34"/>
      <c r="BA506" s="34"/>
      <c r="BB506" s="34"/>
      <c r="BC506" s="34"/>
      <c r="BD506" s="44">
        <v>131122</v>
      </c>
      <c r="BE506" s="34" t="s">
        <v>3485</v>
      </c>
      <c r="BF506" s="43" t="s">
        <v>318</v>
      </c>
      <c r="BG506" s="34" t="s">
        <v>537</v>
      </c>
      <c r="BH506" s="34" t="s">
        <v>280</v>
      </c>
      <c r="BI506" s="34" t="s">
        <v>3485</v>
      </c>
      <c r="BJ506" s="44" t="s">
        <v>320</v>
      </c>
      <c r="BK506" s="44" t="s">
        <v>6991</v>
      </c>
      <c r="BL506" s="34"/>
      <c r="BM506" s="34"/>
      <c r="BN506" s="34"/>
      <c r="BO506" s="20"/>
      <c r="BP506" s="20"/>
      <c r="BQ506" s="20"/>
      <c r="BR506" s="20"/>
      <c r="BS506" s="27"/>
      <c r="BT506" s="20"/>
      <c r="BU506" s="20"/>
      <c r="BV506" s="20"/>
      <c r="BW506" s="20"/>
      <c r="BX506" s="20"/>
      <c r="BY506" s="20"/>
      <c r="BZ506" s="20"/>
      <c r="CA506" s="20"/>
      <c r="CB506" s="20"/>
      <c r="CC506" s="27"/>
      <c r="CD506" s="20"/>
      <c r="CE506" s="20"/>
      <c r="CF506" s="28"/>
      <c r="CG506" s="28"/>
      <c r="CH506" s="28"/>
      <c r="CI506" s="28"/>
      <c r="CJ506" s="28"/>
      <c r="CK506" s="28"/>
      <c r="CL506" s="28"/>
      <c r="CM506" s="28"/>
      <c r="CN506" s="28"/>
      <c r="CO506" s="28"/>
      <c r="CP506" s="28"/>
      <c r="CQ506" s="28"/>
      <c r="CR506" s="28"/>
      <c r="CS506" s="28"/>
      <c r="CT506" s="28"/>
      <c r="CU506" s="28"/>
      <c r="CV506" s="28"/>
      <c r="CW506" s="28"/>
      <c r="CX506" s="20"/>
      <c r="CY506" s="519" t="s">
        <v>7776</v>
      </c>
      <c r="CZ506" s="520" t="s">
        <v>7777</v>
      </c>
      <c r="DA506" s="595" t="str">
        <f t="shared" si="24"/>
        <v>46450 - COMÉRCIO POR GROSSO DE PERFUMES E DE PRODUTOS DE HIGIENE</v>
      </c>
      <c r="EN506" s="571">
        <v>17175</v>
      </c>
      <c r="EO506" s="560" t="s">
        <v>7778</v>
      </c>
      <c r="EP506" s="560" t="s">
        <v>320</v>
      </c>
      <c r="EQ506" s="580">
        <v>116</v>
      </c>
      <c r="ER506" s="560" t="s">
        <v>3350</v>
      </c>
      <c r="ES506" s="567" t="s">
        <v>7779</v>
      </c>
    </row>
    <row r="507" spans="16:149">
      <c r="P507" s="488">
        <f t="shared" si="25"/>
        <v>47630</v>
      </c>
      <c r="Q507" s="481">
        <f t="shared" si="26"/>
        <v>22</v>
      </c>
      <c r="R507" s="489">
        <v>44285</v>
      </c>
      <c r="S507" s="501"/>
      <c r="T507" s="497"/>
      <c r="U507" s="498"/>
      <c r="V507" s="43">
        <v>108</v>
      </c>
      <c r="W507" s="34" t="s">
        <v>2224</v>
      </c>
      <c r="X507" s="44">
        <v>131139</v>
      </c>
      <c r="Y507" s="34" t="s">
        <v>537</v>
      </c>
      <c r="Z507" s="43" t="s">
        <v>318</v>
      </c>
      <c r="AA507" s="34" t="s">
        <v>537</v>
      </c>
      <c r="AB507" s="34" t="s">
        <v>280</v>
      </c>
      <c r="AC507" s="34" t="s">
        <v>537</v>
      </c>
      <c r="AD507" s="44" t="s">
        <v>320</v>
      </c>
      <c r="AE507" s="44" t="s">
        <v>6991</v>
      </c>
      <c r="AF507" s="43">
        <v>108</v>
      </c>
      <c r="AG507" s="34" t="s">
        <v>2224</v>
      </c>
      <c r="AH507" s="34" t="s">
        <v>2223</v>
      </c>
      <c r="AI507" s="43" t="s">
        <v>2225</v>
      </c>
      <c r="AJ507" s="44" t="s">
        <v>2226</v>
      </c>
      <c r="AK507" s="261">
        <v>4560480</v>
      </c>
      <c r="AL507" s="44" t="s">
        <v>537</v>
      </c>
      <c r="AM507" s="44" t="s">
        <v>2230</v>
      </c>
      <c r="AN507" s="262">
        <v>255131460</v>
      </c>
      <c r="AO507" s="34"/>
      <c r="AP507" s="34"/>
      <c r="AQ507" s="34"/>
      <c r="AR507" s="34"/>
      <c r="AS507" s="34"/>
      <c r="AT507" s="44" t="s">
        <v>326</v>
      </c>
      <c r="AU507" s="44"/>
      <c r="AV507" s="477" t="str">
        <f t="array" ref="AV507">_xlfn.IFS(
LEFT(Tabelas!$AI507,1)="N","DN",
LEFT(Tabelas!$AI507,1)="C","DC",
LEFT(Tabelas!$AI507,1)="L","DL",
LEFT(Tabelas!$AI507,1)="A","DA",
LEFT(Tabelas!$AI507,1)="G","DG")</f>
        <v>DN</v>
      </c>
      <c r="AW507" s="34"/>
      <c r="AX507" s="34"/>
      <c r="AY507" s="34"/>
      <c r="AZ507" s="34"/>
      <c r="BA507" s="34"/>
      <c r="BB507" s="34"/>
      <c r="BC507" s="34"/>
      <c r="BD507" s="44">
        <v>131139</v>
      </c>
      <c r="BE507" s="34" t="s">
        <v>537</v>
      </c>
      <c r="BF507" s="43" t="s">
        <v>318</v>
      </c>
      <c r="BG507" s="34" t="s">
        <v>537</v>
      </c>
      <c r="BH507" s="34" t="s">
        <v>280</v>
      </c>
      <c r="BI507" s="34" t="s">
        <v>537</v>
      </c>
      <c r="BJ507" s="44" t="s">
        <v>320</v>
      </c>
      <c r="BK507" s="44" t="s">
        <v>6991</v>
      </c>
      <c r="BL507" s="34"/>
      <c r="BM507" s="34"/>
      <c r="BN507" s="34"/>
      <c r="BO507" s="20"/>
      <c r="BP507" s="20"/>
      <c r="BQ507" s="20"/>
      <c r="BR507" s="20"/>
      <c r="BS507" s="27"/>
      <c r="BT507" s="20"/>
      <c r="BU507" s="20"/>
      <c r="BV507" s="20"/>
      <c r="BW507" s="20"/>
      <c r="BX507" s="20"/>
      <c r="BY507" s="20"/>
      <c r="BZ507" s="20"/>
      <c r="CA507" s="20"/>
      <c r="CB507" s="20"/>
      <c r="CC507" s="27"/>
      <c r="CD507" s="20"/>
      <c r="CE507" s="20"/>
      <c r="CF507" s="28"/>
      <c r="CG507" s="28"/>
      <c r="CH507" s="28"/>
      <c r="CI507" s="28"/>
      <c r="CJ507" s="28"/>
      <c r="CK507" s="28"/>
      <c r="CL507" s="28"/>
      <c r="CM507" s="28"/>
      <c r="CN507" s="28"/>
      <c r="CO507" s="28"/>
      <c r="CP507" s="28"/>
      <c r="CQ507" s="28"/>
      <c r="CR507" s="28"/>
      <c r="CS507" s="28"/>
      <c r="CT507" s="28"/>
      <c r="CU507" s="28"/>
      <c r="CV507" s="28"/>
      <c r="CW507" s="28"/>
      <c r="CX507" s="20"/>
      <c r="CY507" s="519" t="s">
        <v>7780</v>
      </c>
      <c r="CZ507" s="520" t="s">
        <v>7781</v>
      </c>
      <c r="DA507" s="595" t="str">
        <f t="shared" si="24"/>
        <v>46460 - COMÉRCIO POR GROSSO DE PRODUTOS FARMACÊUTICOS E MÉDICOS</v>
      </c>
      <c r="EN507" s="572">
        <v>17221</v>
      </c>
      <c r="EO507" s="561" t="s">
        <v>7782</v>
      </c>
      <c r="EP507" s="561" t="s">
        <v>289</v>
      </c>
      <c r="EQ507" s="576">
        <v>347</v>
      </c>
      <c r="ER507" s="561" t="s">
        <v>5074</v>
      </c>
      <c r="ES507" s="568" t="s">
        <v>7783</v>
      </c>
    </row>
    <row r="508" spans="16:149">
      <c r="P508" s="488">
        <f t="shared" si="25"/>
        <v>47637</v>
      </c>
      <c r="Q508" s="481">
        <f t="shared" si="26"/>
        <v>23</v>
      </c>
      <c r="R508" s="489">
        <v>44286</v>
      </c>
      <c r="S508" s="501"/>
      <c r="T508" s="497"/>
      <c r="U508" s="498"/>
      <c r="V508" s="43">
        <v>108</v>
      </c>
      <c r="W508" s="34" t="s">
        <v>2224</v>
      </c>
      <c r="X508" s="44">
        <v>131100</v>
      </c>
      <c r="Y508" s="34" t="s">
        <v>835</v>
      </c>
      <c r="Z508" s="43" t="s">
        <v>318</v>
      </c>
      <c r="AA508" s="34" t="s">
        <v>537</v>
      </c>
      <c r="AB508" s="34" t="s">
        <v>280</v>
      </c>
      <c r="AC508" s="34" t="s">
        <v>537</v>
      </c>
      <c r="AD508" s="44" t="s">
        <v>320</v>
      </c>
      <c r="AE508" s="44" t="s">
        <v>6991</v>
      </c>
      <c r="AF508" s="43">
        <v>108</v>
      </c>
      <c r="AG508" s="34" t="s">
        <v>2224</v>
      </c>
      <c r="AH508" s="34" t="s">
        <v>2223</v>
      </c>
      <c r="AI508" s="43" t="s">
        <v>2225</v>
      </c>
      <c r="AJ508" s="44" t="s">
        <v>2226</v>
      </c>
      <c r="AK508" s="261">
        <v>4560480</v>
      </c>
      <c r="AL508" s="44" t="s">
        <v>537</v>
      </c>
      <c r="AM508" s="44" t="s">
        <v>2230</v>
      </c>
      <c r="AN508" s="262">
        <v>255131460</v>
      </c>
      <c r="AO508" s="34"/>
      <c r="AP508" s="34"/>
      <c r="AQ508" s="34"/>
      <c r="AR508" s="34"/>
      <c r="AS508" s="34"/>
      <c r="AT508" s="44" t="s">
        <v>326</v>
      </c>
      <c r="AU508" s="44"/>
      <c r="AV508" s="477" t="str">
        <f t="array" ref="AV508">_xlfn.IFS(
LEFT(Tabelas!$AI508,1)="N","DN",
LEFT(Tabelas!$AI508,1)="C","DC",
LEFT(Tabelas!$AI508,1)="L","DL",
LEFT(Tabelas!$AI508,1)="A","DA",
LEFT(Tabelas!$AI508,1)="G","DG")</f>
        <v>DN</v>
      </c>
      <c r="AW508" s="34"/>
      <c r="AX508" s="34"/>
      <c r="AY508" s="34"/>
      <c r="AZ508" s="34"/>
      <c r="BA508" s="34"/>
      <c r="BB508" s="34"/>
      <c r="BC508" s="34"/>
      <c r="BD508" s="44">
        <v>131100</v>
      </c>
      <c r="BE508" s="34" t="s">
        <v>835</v>
      </c>
      <c r="BF508" s="43" t="s">
        <v>318</v>
      </c>
      <c r="BG508" s="34" t="s">
        <v>537</v>
      </c>
      <c r="BH508" s="34" t="s">
        <v>280</v>
      </c>
      <c r="BI508" s="34" t="s">
        <v>537</v>
      </c>
      <c r="BJ508" s="44" t="s">
        <v>320</v>
      </c>
      <c r="BK508" s="44" t="s">
        <v>6991</v>
      </c>
      <c r="BL508" s="34"/>
      <c r="BM508" s="34"/>
      <c r="BN508" s="34"/>
      <c r="BO508" s="20"/>
      <c r="BP508" s="20"/>
      <c r="BQ508" s="20"/>
      <c r="BR508" s="20"/>
      <c r="BS508" s="27"/>
      <c r="BT508" s="20"/>
      <c r="BU508" s="20"/>
      <c r="BV508" s="20"/>
      <c r="BW508" s="20"/>
      <c r="BX508" s="20"/>
      <c r="BY508" s="20"/>
      <c r="BZ508" s="20"/>
      <c r="CA508" s="20"/>
      <c r="CB508" s="20"/>
      <c r="CC508" s="27"/>
      <c r="CD508" s="20"/>
      <c r="CE508" s="20"/>
      <c r="CF508" s="28"/>
      <c r="CG508" s="28"/>
      <c r="CH508" s="28"/>
      <c r="CI508" s="28"/>
      <c r="CJ508" s="28"/>
      <c r="CK508" s="28"/>
      <c r="CL508" s="28"/>
      <c r="CM508" s="28"/>
      <c r="CN508" s="28"/>
      <c r="CO508" s="28"/>
      <c r="CP508" s="28"/>
      <c r="CQ508" s="28"/>
      <c r="CR508" s="28"/>
      <c r="CS508" s="28"/>
      <c r="CT508" s="28"/>
      <c r="CU508" s="28"/>
      <c r="CV508" s="28"/>
      <c r="CW508" s="28"/>
      <c r="CX508" s="20"/>
      <c r="CY508" s="519" t="s">
        <v>7784</v>
      </c>
      <c r="CZ508" s="520" t="s">
        <v>7785</v>
      </c>
      <c r="DA508" s="595" t="str">
        <f t="shared" si="24"/>
        <v>46471 - COMÉRCIO POR GROSSO DE MOBILIÁRIO PARA USO DOMÉSTICO, CARPETES, TAPETES E ARTIGOS DE ILUMINAÇÃO</v>
      </c>
      <c r="EN508" s="571">
        <v>17256</v>
      </c>
      <c r="EO508" s="560" t="s">
        <v>7786</v>
      </c>
      <c r="EP508" s="560" t="s">
        <v>320</v>
      </c>
      <c r="EQ508" s="580">
        <v>106</v>
      </c>
      <c r="ER508" s="560" t="s">
        <v>1774</v>
      </c>
      <c r="ES508" s="567" t="s">
        <v>7787</v>
      </c>
    </row>
    <row r="509" spans="16:149">
      <c r="P509" s="488">
        <f t="shared" si="25"/>
        <v>47644</v>
      </c>
      <c r="Q509" s="481">
        <f t="shared" si="26"/>
        <v>24</v>
      </c>
      <c r="R509" s="489">
        <v>44287</v>
      </c>
      <c r="S509" s="501"/>
      <c r="T509" s="497"/>
      <c r="U509" s="498"/>
      <c r="V509" s="43">
        <v>108</v>
      </c>
      <c r="W509" s="34" t="s">
        <v>2224</v>
      </c>
      <c r="X509" s="44">
        <v>131125</v>
      </c>
      <c r="Y509" s="34" t="s">
        <v>3561</v>
      </c>
      <c r="Z509" s="43" t="s">
        <v>318</v>
      </c>
      <c r="AA509" s="34" t="s">
        <v>537</v>
      </c>
      <c r="AB509" s="34" t="s">
        <v>280</v>
      </c>
      <c r="AC509" s="34" t="s">
        <v>3561</v>
      </c>
      <c r="AD509" s="44" t="s">
        <v>320</v>
      </c>
      <c r="AE509" s="44" t="s">
        <v>6991</v>
      </c>
      <c r="AF509" s="43">
        <v>108</v>
      </c>
      <c r="AG509" s="34" t="s">
        <v>2224</v>
      </c>
      <c r="AH509" s="34" t="s">
        <v>2223</v>
      </c>
      <c r="AI509" s="43" t="s">
        <v>2225</v>
      </c>
      <c r="AJ509" s="44" t="s">
        <v>2226</v>
      </c>
      <c r="AK509" s="261">
        <v>4560480</v>
      </c>
      <c r="AL509" s="44" t="s">
        <v>537</v>
      </c>
      <c r="AM509" s="44" t="s">
        <v>2230</v>
      </c>
      <c r="AN509" s="262">
        <v>255131460</v>
      </c>
      <c r="AO509" s="34"/>
      <c r="AP509" s="34"/>
      <c r="AQ509" s="34"/>
      <c r="AR509" s="34"/>
      <c r="AS509" s="34"/>
      <c r="AT509" s="44" t="s">
        <v>326</v>
      </c>
      <c r="AU509" s="44"/>
      <c r="AV509" s="477" t="str">
        <f t="array" ref="AV509">_xlfn.IFS(
LEFT(Tabelas!$AI509,1)="N","DN",
LEFT(Tabelas!$AI509,1)="C","DC",
LEFT(Tabelas!$AI509,1)="L","DL",
LEFT(Tabelas!$AI509,1)="A","DA",
LEFT(Tabelas!$AI509,1)="G","DG")</f>
        <v>DN</v>
      </c>
      <c r="AW509" s="34"/>
      <c r="AX509" s="34"/>
      <c r="AY509" s="34"/>
      <c r="AZ509" s="34"/>
      <c r="BA509" s="34"/>
      <c r="BB509" s="34"/>
      <c r="BC509" s="34"/>
      <c r="BD509" s="44">
        <v>131125</v>
      </c>
      <c r="BE509" s="34" t="s">
        <v>3561</v>
      </c>
      <c r="BF509" s="43" t="s">
        <v>318</v>
      </c>
      <c r="BG509" s="34" t="s">
        <v>537</v>
      </c>
      <c r="BH509" s="34" t="s">
        <v>280</v>
      </c>
      <c r="BI509" s="34" t="s">
        <v>3561</v>
      </c>
      <c r="BJ509" s="44" t="s">
        <v>320</v>
      </c>
      <c r="BK509" s="44" t="s">
        <v>6991</v>
      </c>
      <c r="BL509" s="34"/>
      <c r="BM509" s="34"/>
      <c r="BN509" s="34"/>
      <c r="BO509" s="20"/>
      <c r="BP509" s="20"/>
      <c r="BQ509" s="20"/>
      <c r="BR509" s="20"/>
      <c r="BS509" s="27"/>
      <c r="BT509" s="20"/>
      <c r="BU509" s="20"/>
      <c r="BV509" s="20"/>
      <c r="BW509" s="20"/>
      <c r="BX509" s="20"/>
      <c r="BY509" s="20"/>
      <c r="BZ509" s="20"/>
      <c r="CA509" s="20"/>
      <c r="CB509" s="20"/>
      <c r="CC509" s="27"/>
      <c r="CD509" s="20"/>
      <c r="CE509" s="20"/>
      <c r="CF509" s="28"/>
      <c r="CG509" s="28"/>
      <c r="CH509" s="28"/>
      <c r="CI509" s="28"/>
      <c r="CJ509" s="28"/>
      <c r="CK509" s="28"/>
      <c r="CL509" s="28"/>
      <c r="CM509" s="28"/>
      <c r="CN509" s="28"/>
      <c r="CO509" s="28"/>
      <c r="CP509" s="28"/>
      <c r="CQ509" s="28"/>
      <c r="CR509" s="28"/>
      <c r="CS509" s="28"/>
      <c r="CT509" s="28"/>
      <c r="CU509" s="28"/>
      <c r="CV509" s="28"/>
      <c r="CW509" s="28"/>
      <c r="CX509" s="20"/>
      <c r="CY509" s="519" t="s">
        <v>7788</v>
      </c>
      <c r="CZ509" s="520" t="s">
        <v>7789</v>
      </c>
      <c r="DA509" s="595" t="str">
        <f t="shared" si="24"/>
        <v>46472 - COMÉRCIO POR GROSSO DE MOBILIÁRIO DE ESCRITÓRIO</v>
      </c>
      <c r="EN509" s="572">
        <v>17264</v>
      </c>
      <c r="EO509" s="561" t="s">
        <v>7790</v>
      </c>
      <c r="EP509" s="561" t="s">
        <v>320</v>
      </c>
      <c r="EQ509" s="576">
        <v>115</v>
      </c>
      <c r="ER509" s="561" t="s">
        <v>3241</v>
      </c>
      <c r="ES509" s="568" t="s">
        <v>7791</v>
      </c>
    </row>
    <row r="510" spans="16:149">
      <c r="P510" s="488">
        <f t="shared" si="25"/>
        <v>47651</v>
      </c>
      <c r="Q510" s="481">
        <f t="shared" si="26"/>
        <v>25</v>
      </c>
      <c r="R510" s="489">
        <v>44288</v>
      </c>
      <c r="S510" s="501"/>
      <c r="T510" s="497"/>
      <c r="U510" s="498"/>
      <c r="V510" s="43">
        <v>108</v>
      </c>
      <c r="W510" s="34" t="s">
        <v>2224</v>
      </c>
      <c r="X510" s="44">
        <v>131128</v>
      </c>
      <c r="Y510" s="34" t="s">
        <v>3631</v>
      </c>
      <c r="Z510" s="43" t="s">
        <v>318</v>
      </c>
      <c r="AA510" s="34" t="s">
        <v>537</v>
      </c>
      <c r="AB510" s="34" t="s">
        <v>280</v>
      </c>
      <c r="AC510" s="34" t="s">
        <v>3631</v>
      </c>
      <c r="AD510" s="44" t="s">
        <v>320</v>
      </c>
      <c r="AE510" s="44" t="s">
        <v>6991</v>
      </c>
      <c r="AF510" s="43">
        <v>108</v>
      </c>
      <c r="AG510" s="34" t="s">
        <v>2224</v>
      </c>
      <c r="AH510" s="34" t="s">
        <v>2223</v>
      </c>
      <c r="AI510" s="43" t="s">
        <v>2225</v>
      </c>
      <c r="AJ510" s="44" t="s">
        <v>2226</v>
      </c>
      <c r="AK510" s="261">
        <v>4560480</v>
      </c>
      <c r="AL510" s="44" t="s">
        <v>537</v>
      </c>
      <c r="AM510" s="44" t="s">
        <v>2230</v>
      </c>
      <c r="AN510" s="262">
        <v>255131460</v>
      </c>
      <c r="AO510" s="34"/>
      <c r="AP510" s="34"/>
      <c r="AQ510" s="34"/>
      <c r="AR510" s="34"/>
      <c r="AS510" s="34"/>
      <c r="AT510" s="44" t="s">
        <v>326</v>
      </c>
      <c r="AU510" s="44"/>
      <c r="AV510" s="477" t="str">
        <f t="array" ref="AV510">_xlfn.IFS(
LEFT(Tabelas!$AI510,1)="N","DN",
LEFT(Tabelas!$AI510,1)="C","DC",
LEFT(Tabelas!$AI510,1)="L","DL",
LEFT(Tabelas!$AI510,1)="A","DA",
LEFT(Tabelas!$AI510,1)="G","DG")</f>
        <v>DN</v>
      </c>
      <c r="AW510" s="34"/>
      <c r="AX510" s="34"/>
      <c r="AY510" s="34"/>
      <c r="AZ510" s="34"/>
      <c r="BA510" s="34"/>
      <c r="BB510" s="34"/>
      <c r="BC510" s="34"/>
      <c r="BD510" s="44">
        <v>131128</v>
      </c>
      <c r="BE510" s="34" t="s">
        <v>3631</v>
      </c>
      <c r="BF510" s="43" t="s">
        <v>318</v>
      </c>
      <c r="BG510" s="34" t="s">
        <v>537</v>
      </c>
      <c r="BH510" s="34" t="s">
        <v>280</v>
      </c>
      <c r="BI510" s="34" t="s">
        <v>3631</v>
      </c>
      <c r="BJ510" s="44" t="s">
        <v>320</v>
      </c>
      <c r="BK510" s="44" t="s">
        <v>6991</v>
      </c>
      <c r="BL510" s="34"/>
      <c r="BM510" s="34"/>
      <c r="BN510" s="34"/>
      <c r="BO510" s="20"/>
      <c r="BP510" s="20"/>
      <c r="BQ510" s="20"/>
      <c r="BR510" s="20"/>
      <c r="BS510" s="27"/>
      <c r="BT510" s="20"/>
      <c r="BU510" s="20"/>
      <c r="BV510" s="20"/>
      <c r="BW510" s="20"/>
      <c r="BX510" s="20"/>
      <c r="BY510" s="20"/>
      <c r="BZ510" s="20"/>
      <c r="CA510" s="20"/>
      <c r="CB510" s="20"/>
      <c r="CC510" s="27"/>
      <c r="CD510" s="20"/>
      <c r="CE510" s="20"/>
      <c r="CF510" s="28"/>
      <c r="CG510" s="28"/>
      <c r="CH510" s="28"/>
      <c r="CI510" s="28"/>
      <c r="CJ510" s="28"/>
      <c r="CK510" s="28"/>
      <c r="CL510" s="28"/>
      <c r="CM510" s="28"/>
      <c r="CN510" s="28"/>
      <c r="CO510" s="28"/>
      <c r="CP510" s="28"/>
      <c r="CQ510" s="28"/>
      <c r="CR510" s="28"/>
      <c r="CS510" s="28"/>
      <c r="CT510" s="28"/>
      <c r="CU510" s="28"/>
      <c r="CV510" s="28"/>
      <c r="CW510" s="28"/>
      <c r="CX510" s="20"/>
      <c r="CY510" s="519" t="s">
        <v>7792</v>
      </c>
      <c r="CZ510" s="520" t="s">
        <v>7793</v>
      </c>
      <c r="DA510" s="595" t="str">
        <f t="shared" si="24"/>
        <v>46480 - COMÉRCIO POR GROSSO DE RELÓGIOS E DE ARTIGOS DE OURIVESARIA E JOALHARIA</v>
      </c>
      <c r="EN510" s="571">
        <v>17280</v>
      </c>
      <c r="EO510" s="560" t="s">
        <v>7794</v>
      </c>
      <c r="EP510" s="560" t="s">
        <v>350</v>
      </c>
      <c r="EQ510" s="580">
        <v>228</v>
      </c>
      <c r="ER510" s="560" t="s">
        <v>4603</v>
      </c>
      <c r="ES510" s="567" t="s">
        <v>7795</v>
      </c>
    </row>
    <row r="511" spans="16:149">
      <c r="P511" s="488">
        <f t="shared" si="25"/>
        <v>47658</v>
      </c>
      <c r="Q511" s="481">
        <f t="shared" si="26"/>
        <v>26</v>
      </c>
      <c r="R511" s="489">
        <v>44289</v>
      </c>
      <c r="S511" s="501"/>
      <c r="T511" s="497"/>
      <c r="U511" s="498"/>
      <c r="V511" s="43">
        <v>108</v>
      </c>
      <c r="W511" s="34" t="s">
        <v>2224</v>
      </c>
      <c r="X511" s="44">
        <v>131132</v>
      </c>
      <c r="Y511" s="34" t="s">
        <v>3759</v>
      </c>
      <c r="Z511" s="43" t="s">
        <v>318</v>
      </c>
      <c r="AA511" s="34" t="s">
        <v>537</v>
      </c>
      <c r="AB511" s="34" t="s">
        <v>280</v>
      </c>
      <c r="AC511" s="34" t="s">
        <v>3759</v>
      </c>
      <c r="AD511" s="44" t="s">
        <v>320</v>
      </c>
      <c r="AE511" s="44" t="s">
        <v>6991</v>
      </c>
      <c r="AF511" s="43">
        <v>108</v>
      </c>
      <c r="AG511" s="34" t="s">
        <v>2224</v>
      </c>
      <c r="AH511" s="34" t="s">
        <v>2223</v>
      </c>
      <c r="AI511" s="43" t="s">
        <v>2225</v>
      </c>
      <c r="AJ511" s="44" t="s">
        <v>2226</v>
      </c>
      <c r="AK511" s="261">
        <v>4560480</v>
      </c>
      <c r="AL511" s="44" t="s">
        <v>537</v>
      </c>
      <c r="AM511" s="44" t="s">
        <v>2230</v>
      </c>
      <c r="AN511" s="262">
        <v>255131460</v>
      </c>
      <c r="AO511" s="34"/>
      <c r="AP511" s="34"/>
      <c r="AQ511" s="34"/>
      <c r="AR511" s="34"/>
      <c r="AS511" s="34"/>
      <c r="AT511" s="44" t="s">
        <v>326</v>
      </c>
      <c r="AU511" s="44"/>
      <c r="AV511" s="477" t="str">
        <f t="array" ref="AV511">_xlfn.IFS(
LEFT(Tabelas!$AI511,1)="N","DN",
LEFT(Tabelas!$AI511,1)="C","DC",
LEFT(Tabelas!$AI511,1)="L","DL",
LEFT(Tabelas!$AI511,1)="A","DA",
LEFT(Tabelas!$AI511,1)="G","DG")</f>
        <v>DN</v>
      </c>
      <c r="AW511" s="34"/>
      <c r="AX511" s="34"/>
      <c r="AY511" s="34"/>
      <c r="AZ511" s="34"/>
      <c r="BA511" s="34"/>
      <c r="BB511" s="34"/>
      <c r="BC511" s="34"/>
      <c r="BD511" s="44">
        <v>131132</v>
      </c>
      <c r="BE511" s="34" t="s">
        <v>3759</v>
      </c>
      <c r="BF511" s="43" t="s">
        <v>318</v>
      </c>
      <c r="BG511" s="34" t="s">
        <v>537</v>
      </c>
      <c r="BH511" s="34" t="s">
        <v>280</v>
      </c>
      <c r="BI511" s="34" t="s">
        <v>3759</v>
      </c>
      <c r="BJ511" s="44" t="s">
        <v>320</v>
      </c>
      <c r="BK511" s="44" t="s">
        <v>6991</v>
      </c>
      <c r="BL511" s="34"/>
      <c r="BM511" s="34"/>
      <c r="BN511" s="34"/>
      <c r="BO511" s="20"/>
      <c r="BP511" s="20"/>
      <c r="BQ511" s="20"/>
      <c r="BR511" s="20"/>
      <c r="BS511" s="27"/>
      <c r="BT511" s="20"/>
      <c r="BU511" s="20"/>
      <c r="BV511" s="20"/>
      <c r="BW511" s="20"/>
      <c r="BX511" s="20"/>
      <c r="BY511" s="20"/>
      <c r="BZ511" s="20"/>
      <c r="CA511" s="20"/>
      <c r="CB511" s="20"/>
      <c r="CC511" s="27"/>
      <c r="CD511" s="20"/>
      <c r="CE511" s="20"/>
      <c r="CF511" s="28"/>
      <c r="CG511" s="28"/>
      <c r="CH511" s="28"/>
      <c r="CI511" s="28"/>
      <c r="CJ511" s="28"/>
      <c r="CK511" s="28"/>
      <c r="CL511" s="28"/>
      <c r="CM511" s="28"/>
      <c r="CN511" s="28"/>
      <c r="CO511" s="28"/>
      <c r="CP511" s="28"/>
      <c r="CQ511" s="28"/>
      <c r="CR511" s="28"/>
      <c r="CS511" s="28"/>
      <c r="CT511" s="28"/>
      <c r="CU511" s="28"/>
      <c r="CV511" s="28"/>
      <c r="CW511" s="28"/>
      <c r="CX511" s="20"/>
      <c r="CY511" s="519" t="s">
        <v>7796</v>
      </c>
      <c r="CZ511" s="520" t="s">
        <v>7797</v>
      </c>
      <c r="DA511" s="595" t="str">
        <f t="shared" si="24"/>
        <v>46491 - COMÉRCIO POR GROSSO DE ARTIGOS DE PAPELARIA</v>
      </c>
      <c r="EN511" s="572">
        <v>17299</v>
      </c>
      <c r="EO511" s="561" t="s">
        <v>7798</v>
      </c>
      <c r="EP511" s="561" t="s">
        <v>350</v>
      </c>
      <c r="EQ511" s="576">
        <v>228</v>
      </c>
      <c r="ER511" s="561" t="s">
        <v>4603</v>
      </c>
      <c r="ES511" s="568" t="s">
        <v>7799</v>
      </c>
    </row>
    <row r="512" spans="16:149">
      <c r="P512" s="488">
        <f t="shared" si="25"/>
        <v>47665</v>
      </c>
      <c r="Q512" s="481">
        <f t="shared" si="26"/>
        <v>27</v>
      </c>
      <c r="R512" s="489">
        <v>44290</v>
      </c>
      <c r="S512" s="501"/>
      <c r="T512" s="497"/>
      <c r="U512" s="498"/>
      <c r="V512" s="43">
        <v>108</v>
      </c>
      <c r="W512" s="34" t="s">
        <v>2224</v>
      </c>
      <c r="X512" s="44">
        <v>131133</v>
      </c>
      <c r="Y512" s="34" t="s">
        <v>3821</v>
      </c>
      <c r="Z512" s="43" t="s">
        <v>318</v>
      </c>
      <c r="AA512" s="34" t="s">
        <v>537</v>
      </c>
      <c r="AB512" s="34" t="s">
        <v>280</v>
      </c>
      <c r="AC512" s="34" t="s">
        <v>3821</v>
      </c>
      <c r="AD512" s="44" t="s">
        <v>320</v>
      </c>
      <c r="AE512" s="44" t="s">
        <v>6991</v>
      </c>
      <c r="AF512" s="43">
        <v>108</v>
      </c>
      <c r="AG512" s="34" t="s">
        <v>2224</v>
      </c>
      <c r="AH512" s="34" t="s">
        <v>2223</v>
      </c>
      <c r="AI512" s="43" t="s">
        <v>2225</v>
      </c>
      <c r="AJ512" s="44" t="s">
        <v>2226</v>
      </c>
      <c r="AK512" s="261">
        <v>4560480</v>
      </c>
      <c r="AL512" s="44" t="s">
        <v>537</v>
      </c>
      <c r="AM512" s="44" t="s">
        <v>2230</v>
      </c>
      <c r="AN512" s="262">
        <v>255131460</v>
      </c>
      <c r="AO512" s="34"/>
      <c r="AP512" s="34"/>
      <c r="AQ512" s="34"/>
      <c r="AR512" s="34"/>
      <c r="AS512" s="34"/>
      <c r="AT512" s="44" t="s">
        <v>326</v>
      </c>
      <c r="AU512" s="44"/>
      <c r="AV512" s="477" t="str">
        <f t="array" ref="AV512">_xlfn.IFS(
LEFT(Tabelas!$AI512,1)="N","DN",
LEFT(Tabelas!$AI512,1)="C","DC",
LEFT(Tabelas!$AI512,1)="L","DL",
LEFT(Tabelas!$AI512,1)="A","DA",
LEFT(Tabelas!$AI512,1)="G","DG")</f>
        <v>DN</v>
      </c>
      <c r="AW512" s="34"/>
      <c r="AX512" s="34"/>
      <c r="AY512" s="34"/>
      <c r="AZ512" s="34"/>
      <c r="BA512" s="34"/>
      <c r="BB512" s="34"/>
      <c r="BC512" s="34"/>
      <c r="BD512" s="44">
        <v>131133</v>
      </c>
      <c r="BE512" s="34" t="s">
        <v>3821</v>
      </c>
      <c r="BF512" s="43" t="s">
        <v>318</v>
      </c>
      <c r="BG512" s="34" t="s">
        <v>537</v>
      </c>
      <c r="BH512" s="34" t="s">
        <v>280</v>
      </c>
      <c r="BI512" s="34" t="s">
        <v>3821</v>
      </c>
      <c r="BJ512" s="44" t="s">
        <v>320</v>
      </c>
      <c r="BK512" s="44" t="s">
        <v>6991</v>
      </c>
      <c r="BL512" s="34"/>
      <c r="BM512" s="34"/>
      <c r="BN512" s="34"/>
      <c r="BO512" s="20"/>
      <c r="BP512" s="20"/>
      <c r="BQ512" s="20"/>
      <c r="BR512" s="20"/>
      <c r="BS512" s="27"/>
      <c r="BT512" s="20"/>
      <c r="BU512" s="20"/>
      <c r="BV512" s="20"/>
      <c r="BW512" s="20"/>
      <c r="BX512" s="20"/>
      <c r="BY512" s="20"/>
      <c r="BZ512" s="20"/>
      <c r="CA512" s="20"/>
      <c r="CB512" s="20"/>
      <c r="CC512" s="27"/>
      <c r="CD512" s="20"/>
      <c r="CE512" s="20"/>
      <c r="CF512" s="28"/>
      <c r="CG512" s="28"/>
      <c r="CH512" s="28"/>
      <c r="CI512" s="28"/>
      <c r="CJ512" s="28"/>
      <c r="CK512" s="28"/>
      <c r="CL512" s="28"/>
      <c r="CM512" s="28"/>
      <c r="CN512" s="28"/>
      <c r="CO512" s="28"/>
      <c r="CP512" s="28"/>
      <c r="CQ512" s="28"/>
      <c r="CR512" s="28"/>
      <c r="CS512" s="28"/>
      <c r="CT512" s="28"/>
      <c r="CU512" s="28"/>
      <c r="CV512" s="28"/>
      <c r="CW512" s="28"/>
      <c r="CX512" s="20"/>
      <c r="CY512" s="519" t="s">
        <v>7800</v>
      </c>
      <c r="CZ512" s="520" t="s">
        <v>7801</v>
      </c>
      <c r="DA512" s="595" t="str">
        <f t="shared" si="24"/>
        <v>46492 - COMÉRCIO POR GROSSO DE LIVROS, REVISTAS E JORNAIS</v>
      </c>
      <c r="EN512" s="571">
        <v>17302</v>
      </c>
      <c r="EO512" s="560" t="s">
        <v>7802</v>
      </c>
      <c r="EP512" s="560" t="s">
        <v>1519</v>
      </c>
      <c r="EQ512" s="580">
        <v>800</v>
      </c>
      <c r="ER512" s="560" t="s">
        <v>1520</v>
      </c>
      <c r="ES512" s="567" t="s">
        <v>7803</v>
      </c>
    </row>
    <row r="513" spans="16:149">
      <c r="P513" s="488">
        <f t="shared" si="25"/>
        <v>47672</v>
      </c>
      <c r="Q513" s="481">
        <f t="shared" si="26"/>
        <v>28</v>
      </c>
      <c r="R513" s="489">
        <v>44291</v>
      </c>
      <c r="S513" s="501"/>
      <c r="T513" s="497"/>
      <c r="U513" s="498"/>
      <c r="V513" s="43">
        <v>108</v>
      </c>
      <c r="W513" s="34" t="s">
        <v>2224</v>
      </c>
      <c r="X513" s="44">
        <v>131129</v>
      </c>
      <c r="Y513" s="34" t="s">
        <v>1603</v>
      </c>
      <c r="Z513" s="43" t="s">
        <v>318</v>
      </c>
      <c r="AA513" s="34" t="s">
        <v>537</v>
      </c>
      <c r="AB513" s="34" t="s">
        <v>280</v>
      </c>
      <c r="AC513" s="34" t="s">
        <v>1603</v>
      </c>
      <c r="AD513" s="44" t="s">
        <v>320</v>
      </c>
      <c r="AE513" s="44" t="s">
        <v>6991</v>
      </c>
      <c r="AF513" s="43">
        <v>108</v>
      </c>
      <c r="AG513" s="34" t="s">
        <v>2224</v>
      </c>
      <c r="AH513" s="34" t="s">
        <v>2223</v>
      </c>
      <c r="AI513" s="43" t="s">
        <v>2225</v>
      </c>
      <c r="AJ513" s="44" t="s">
        <v>2226</v>
      </c>
      <c r="AK513" s="261">
        <v>4560480</v>
      </c>
      <c r="AL513" s="44" t="s">
        <v>537</v>
      </c>
      <c r="AM513" s="44" t="s">
        <v>2230</v>
      </c>
      <c r="AN513" s="262">
        <v>255131460</v>
      </c>
      <c r="AO513" s="34"/>
      <c r="AP513" s="34"/>
      <c r="AQ513" s="34"/>
      <c r="AR513" s="34"/>
      <c r="AS513" s="34"/>
      <c r="AT513" s="44" t="s">
        <v>326</v>
      </c>
      <c r="AU513" s="44"/>
      <c r="AV513" s="477" t="str">
        <f t="array" ref="AV513">_xlfn.IFS(
LEFT(Tabelas!$AI513,1)="N","DN",
LEFT(Tabelas!$AI513,1)="C","DC",
LEFT(Tabelas!$AI513,1)="L","DL",
LEFT(Tabelas!$AI513,1)="A","DA",
LEFT(Tabelas!$AI513,1)="G","DG")</f>
        <v>DN</v>
      </c>
      <c r="AW513" s="34"/>
      <c r="AX513" s="34"/>
      <c r="AY513" s="34"/>
      <c r="AZ513" s="34"/>
      <c r="BA513" s="34"/>
      <c r="BB513" s="34"/>
      <c r="BC513" s="34"/>
      <c r="BD513" s="44">
        <v>131129</v>
      </c>
      <c r="BE513" s="34" t="s">
        <v>1603</v>
      </c>
      <c r="BF513" s="43" t="s">
        <v>318</v>
      </c>
      <c r="BG513" s="34" t="s">
        <v>537</v>
      </c>
      <c r="BH513" s="34" t="s">
        <v>280</v>
      </c>
      <c r="BI513" s="34" t="s">
        <v>1603</v>
      </c>
      <c r="BJ513" s="44" t="s">
        <v>320</v>
      </c>
      <c r="BK513" s="44" t="s">
        <v>6991</v>
      </c>
      <c r="BL513" s="34"/>
      <c r="BM513" s="34"/>
      <c r="BN513" s="34"/>
      <c r="BO513" s="20"/>
      <c r="BP513" s="20"/>
      <c r="BQ513" s="20"/>
      <c r="BR513" s="20"/>
      <c r="BS513" s="27"/>
      <c r="BT513" s="20"/>
      <c r="BU513" s="20"/>
      <c r="BV513" s="20"/>
      <c r="BW513" s="20"/>
      <c r="BX513" s="20"/>
      <c r="BY513" s="20"/>
      <c r="BZ513" s="20"/>
      <c r="CA513" s="20"/>
      <c r="CB513" s="20"/>
      <c r="CC513" s="27"/>
      <c r="CD513" s="20"/>
      <c r="CE513" s="20"/>
      <c r="CF513" s="28"/>
      <c r="CG513" s="28"/>
      <c r="CH513" s="28"/>
      <c r="CI513" s="28"/>
      <c r="CJ513" s="28"/>
      <c r="CK513" s="28"/>
      <c r="CL513" s="28"/>
      <c r="CM513" s="28"/>
      <c r="CN513" s="28"/>
      <c r="CO513" s="28"/>
      <c r="CP513" s="28"/>
      <c r="CQ513" s="28"/>
      <c r="CR513" s="28"/>
      <c r="CS513" s="28"/>
      <c r="CT513" s="28"/>
      <c r="CU513" s="28"/>
      <c r="CV513" s="28"/>
      <c r="CW513" s="28"/>
      <c r="CX513" s="20"/>
      <c r="CY513" s="519" t="s">
        <v>7804</v>
      </c>
      <c r="CZ513" s="520" t="s">
        <v>7805</v>
      </c>
      <c r="DA513" s="595" t="str">
        <f t="shared" si="24"/>
        <v>46493 - COMÉRCIO POR GROSSO DE BRINQUEDOS, JOGOS E ARTIGOS DE DESPORTO</v>
      </c>
      <c r="EN513" s="572">
        <v>17329</v>
      </c>
      <c r="EO513" s="561" t="s">
        <v>7806</v>
      </c>
      <c r="EP513" s="561" t="s">
        <v>289</v>
      </c>
      <c r="EQ513" s="576">
        <v>338</v>
      </c>
      <c r="ER513" s="561" t="s">
        <v>2428</v>
      </c>
      <c r="ES513" s="568" t="s">
        <v>7807</v>
      </c>
    </row>
    <row r="514" spans="16:149">
      <c r="P514" s="488">
        <f t="shared" si="25"/>
        <v>47679</v>
      </c>
      <c r="Q514" s="481">
        <f t="shared" si="26"/>
        <v>29</v>
      </c>
      <c r="R514" s="489">
        <v>44292</v>
      </c>
      <c r="S514" s="501"/>
      <c r="T514" s="497"/>
      <c r="U514" s="498"/>
      <c r="V514" s="43">
        <v>108</v>
      </c>
      <c r="W514" s="34" t="s">
        <v>2224</v>
      </c>
      <c r="X514" s="44">
        <v>131138</v>
      </c>
      <c r="Y514" s="34" t="s">
        <v>3975</v>
      </c>
      <c r="Z514" s="43" t="s">
        <v>318</v>
      </c>
      <c r="AA514" s="34" t="s">
        <v>537</v>
      </c>
      <c r="AB514" s="34" t="s">
        <v>280</v>
      </c>
      <c r="AC514" s="34" t="s">
        <v>3975</v>
      </c>
      <c r="AD514" s="44" t="s">
        <v>320</v>
      </c>
      <c r="AE514" s="44" t="s">
        <v>6991</v>
      </c>
      <c r="AF514" s="43">
        <v>108</v>
      </c>
      <c r="AG514" s="34" t="s">
        <v>2224</v>
      </c>
      <c r="AH514" s="34" t="s">
        <v>2223</v>
      </c>
      <c r="AI514" s="43" t="s">
        <v>2225</v>
      </c>
      <c r="AJ514" s="44" t="s">
        <v>2226</v>
      </c>
      <c r="AK514" s="261">
        <v>4560480</v>
      </c>
      <c r="AL514" s="44" t="s">
        <v>537</v>
      </c>
      <c r="AM514" s="44" t="s">
        <v>2230</v>
      </c>
      <c r="AN514" s="262">
        <v>255131460</v>
      </c>
      <c r="AO514" s="34"/>
      <c r="AP514" s="34"/>
      <c r="AQ514" s="34"/>
      <c r="AR514" s="34"/>
      <c r="AS514" s="34"/>
      <c r="AT514" s="44" t="s">
        <v>326</v>
      </c>
      <c r="AU514" s="44"/>
      <c r="AV514" s="477" t="str">
        <f t="array" ref="AV514">_xlfn.IFS(
LEFT(Tabelas!$AI514,1)="N","DN",
LEFT(Tabelas!$AI514,1)="C","DC",
LEFT(Tabelas!$AI514,1)="L","DL",
LEFT(Tabelas!$AI514,1)="A","DA",
LEFT(Tabelas!$AI514,1)="G","DG")</f>
        <v>DN</v>
      </c>
      <c r="AW514" s="34"/>
      <c r="AX514" s="34"/>
      <c r="AY514" s="34"/>
      <c r="AZ514" s="34"/>
      <c r="BA514" s="34"/>
      <c r="BB514" s="34"/>
      <c r="BC514" s="34"/>
      <c r="BD514" s="44">
        <v>131138</v>
      </c>
      <c r="BE514" s="34" t="s">
        <v>3975</v>
      </c>
      <c r="BF514" s="43" t="s">
        <v>318</v>
      </c>
      <c r="BG514" s="34" t="s">
        <v>537</v>
      </c>
      <c r="BH514" s="34" t="s">
        <v>280</v>
      </c>
      <c r="BI514" s="34" t="s">
        <v>3975</v>
      </c>
      <c r="BJ514" s="44" t="s">
        <v>320</v>
      </c>
      <c r="BK514" s="44" t="s">
        <v>6991</v>
      </c>
      <c r="BL514" s="34"/>
      <c r="BM514" s="34"/>
      <c r="BN514" s="34"/>
      <c r="BO514" s="20"/>
      <c r="BP514" s="20"/>
      <c r="BQ514" s="20"/>
      <c r="BR514" s="20"/>
      <c r="BS514" s="27"/>
      <c r="BT514" s="20"/>
      <c r="BU514" s="20"/>
      <c r="BV514" s="20"/>
      <c r="BW514" s="20"/>
      <c r="BX514" s="20"/>
      <c r="BY514" s="20"/>
      <c r="BZ514" s="20"/>
      <c r="CA514" s="20"/>
      <c r="CB514" s="20"/>
      <c r="CC514" s="27"/>
      <c r="CD514" s="20"/>
      <c r="CE514" s="20"/>
      <c r="CF514" s="28"/>
      <c r="CG514" s="28"/>
      <c r="CH514" s="28"/>
      <c r="CI514" s="28"/>
      <c r="CJ514" s="28"/>
      <c r="CK514" s="28"/>
      <c r="CL514" s="28"/>
      <c r="CM514" s="28"/>
      <c r="CN514" s="28"/>
      <c r="CO514" s="28"/>
      <c r="CP514" s="28"/>
      <c r="CQ514" s="28"/>
      <c r="CR514" s="28"/>
      <c r="CS514" s="28"/>
      <c r="CT514" s="28"/>
      <c r="CU514" s="28"/>
      <c r="CV514" s="28"/>
      <c r="CW514" s="28"/>
      <c r="CX514" s="20"/>
      <c r="CY514" s="519" t="s">
        <v>7808</v>
      </c>
      <c r="CZ514" s="520" t="s">
        <v>7809</v>
      </c>
      <c r="DA514" s="595" t="str">
        <f t="shared" si="24"/>
        <v>46494 - OUTRO COMÉRCIO POR GROSSO DE BENS DE CONSUMO, N. E.</v>
      </c>
      <c r="EN514" s="571">
        <v>17337</v>
      </c>
      <c r="EO514" s="560" t="s">
        <v>7810</v>
      </c>
      <c r="EP514" s="560" t="s">
        <v>289</v>
      </c>
      <c r="EQ514" s="580">
        <v>332</v>
      </c>
      <c r="ER514" s="560" t="s">
        <v>4896</v>
      </c>
      <c r="ES514" s="567" t="s">
        <v>7811</v>
      </c>
    </row>
    <row r="515" spans="16:149">
      <c r="P515" s="488">
        <f t="shared" si="25"/>
        <v>47686</v>
      </c>
      <c r="Q515" s="481">
        <f t="shared" si="26"/>
        <v>30</v>
      </c>
      <c r="R515" s="489">
        <v>44293</v>
      </c>
      <c r="S515" s="501"/>
      <c r="T515" s="497"/>
      <c r="U515" s="498"/>
      <c r="V515" s="43">
        <v>108</v>
      </c>
      <c r="W515" s="34" t="s">
        <v>2224</v>
      </c>
      <c r="X515" s="44">
        <v>131134</v>
      </c>
      <c r="Y515" s="34" t="s">
        <v>3883</v>
      </c>
      <c r="Z515" s="43" t="s">
        <v>318</v>
      </c>
      <c r="AA515" s="34" t="s">
        <v>537</v>
      </c>
      <c r="AB515" s="34" t="s">
        <v>280</v>
      </c>
      <c r="AC515" s="34" t="s">
        <v>3883</v>
      </c>
      <c r="AD515" s="44" t="s">
        <v>320</v>
      </c>
      <c r="AE515" s="44" t="s">
        <v>6991</v>
      </c>
      <c r="AF515" s="43">
        <v>108</v>
      </c>
      <c r="AG515" s="34" t="s">
        <v>2224</v>
      </c>
      <c r="AH515" s="34" t="s">
        <v>2223</v>
      </c>
      <c r="AI515" s="43" t="s">
        <v>2225</v>
      </c>
      <c r="AJ515" s="44" t="s">
        <v>2226</v>
      </c>
      <c r="AK515" s="261">
        <v>4560480</v>
      </c>
      <c r="AL515" s="44" t="s">
        <v>537</v>
      </c>
      <c r="AM515" s="44" t="s">
        <v>2230</v>
      </c>
      <c r="AN515" s="262">
        <v>255131460</v>
      </c>
      <c r="AO515" s="34"/>
      <c r="AP515" s="34"/>
      <c r="AQ515" s="34"/>
      <c r="AR515" s="34"/>
      <c r="AS515" s="34"/>
      <c r="AT515" s="44" t="s">
        <v>326</v>
      </c>
      <c r="AU515" s="44"/>
      <c r="AV515" s="477" t="str">
        <f t="array" ref="AV515">_xlfn.IFS(
LEFT(Tabelas!$AI515,1)="N","DN",
LEFT(Tabelas!$AI515,1)="C","DC",
LEFT(Tabelas!$AI515,1)="L","DL",
LEFT(Tabelas!$AI515,1)="A","DA",
LEFT(Tabelas!$AI515,1)="G","DG")</f>
        <v>DN</v>
      </c>
      <c r="AW515" s="34"/>
      <c r="AX515" s="34"/>
      <c r="AY515" s="34"/>
      <c r="AZ515" s="34"/>
      <c r="BA515" s="34"/>
      <c r="BB515" s="34"/>
      <c r="BC515" s="34"/>
      <c r="BD515" s="44">
        <v>131134</v>
      </c>
      <c r="BE515" s="34" t="s">
        <v>3883</v>
      </c>
      <c r="BF515" s="43" t="s">
        <v>318</v>
      </c>
      <c r="BG515" s="34" t="s">
        <v>537</v>
      </c>
      <c r="BH515" s="34" t="s">
        <v>280</v>
      </c>
      <c r="BI515" s="34" t="s">
        <v>3883</v>
      </c>
      <c r="BJ515" s="44" t="s">
        <v>320</v>
      </c>
      <c r="BK515" s="44" t="s">
        <v>6991</v>
      </c>
      <c r="BL515" s="34"/>
      <c r="BM515" s="34"/>
      <c r="BN515" s="34"/>
      <c r="BO515" s="20"/>
      <c r="BP515" s="20"/>
      <c r="BQ515" s="20"/>
      <c r="BR515" s="20"/>
      <c r="BS515" s="27"/>
      <c r="BT515" s="20"/>
      <c r="BU515" s="20"/>
      <c r="BV515" s="20"/>
      <c r="BW515" s="20"/>
      <c r="BX515" s="20"/>
      <c r="BY515" s="20"/>
      <c r="BZ515" s="20"/>
      <c r="CA515" s="20"/>
      <c r="CB515" s="20"/>
      <c r="CC515" s="27"/>
      <c r="CD515" s="20"/>
      <c r="CE515" s="20"/>
      <c r="CF515" s="28"/>
      <c r="CG515" s="28"/>
      <c r="CH515" s="28"/>
      <c r="CI515" s="28"/>
      <c r="CJ515" s="28"/>
      <c r="CK515" s="28"/>
      <c r="CL515" s="28"/>
      <c r="CM515" s="28"/>
      <c r="CN515" s="28"/>
      <c r="CO515" s="28"/>
      <c r="CP515" s="28"/>
      <c r="CQ515" s="28"/>
      <c r="CR515" s="28"/>
      <c r="CS515" s="28"/>
      <c r="CT515" s="28"/>
      <c r="CU515" s="28"/>
      <c r="CV515" s="28"/>
      <c r="CW515" s="28"/>
      <c r="CX515" s="20"/>
      <c r="CY515" s="519" t="s">
        <v>7812</v>
      </c>
      <c r="CZ515" s="520" t="s">
        <v>7813</v>
      </c>
      <c r="DA515" s="595" t="str">
        <f t="shared" ref="DA515:DA578" si="27">CY515&amp;" - "&amp;CZ515</f>
        <v>46501 - COMÉRCIO POR GROSSO DE COMPUTADORES, EQUIPAMENTOS PERIFÉRICOS E PROGRAMAS INFORMÁTICOS</v>
      </c>
      <c r="EN515" s="572">
        <v>17353</v>
      </c>
      <c r="EO515" s="561" t="s">
        <v>7814</v>
      </c>
      <c r="EP515" s="561" t="s">
        <v>350</v>
      </c>
      <c r="EQ515" s="576">
        <v>221</v>
      </c>
      <c r="ER515" s="561" t="s">
        <v>4458</v>
      </c>
      <c r="ES515" s="568" t="s">
        <v>7815</v>
      </c>
    </row>
    <row r="516" spans="16:149">
      <c r="P516" s="488">
        <f t="shared" si="25"/>
        <v>47693</v>
      </c>
      <c r="Q516" s="481">
        <f t="shared" si="26"/>
        <v>31</v>
      </c>
      <c r="R516" s="489">
        <v>44294</v>
      </c>
      <c r="S516" s="501"/>
      <c r="T516" s="497"/>
      <c r="U516" s="498"/>
      <c r="V516" s="43">
        <v>108</v>
      </c>
      <c r="W516" s="34" t="s">
        <v>2224</v>
      </c>
      <c r="X516" s="44">
        <v>131143</v>
      </c>
      <c r="Y516" s="34" t="s">
        <v>4189</v>
      </c>
      <c r="Z516" s="43" t="s">
        <v>318</v>
      </c>
      <c r="AA516" s="34" t="s">
        <v>537</v>
      </c>
      <c r="AB516" s="34" t="s">
        <v>280</v>
      </c>
      <c r="AC516" s="34" t="s">
        <v>4189</v>
      </c>
      <c r="AD516" s="44" t="s">
        <v>320</v>
      </c>
      <c r="AE516" s="44" t="s">
        <v>6991</v>
      </c>
      <c r="AF516" s="43">
        <v>108</v>
      </c>
      <c r="AG516" s="34" t="s">
        <v>2224</v>
      </c>
      <c r="AH516" s="34" t="s">
        <v>2223</v>
      </c>
      <c r="AI516" s="43" t="s">
        <v>2225</v>
      </c>
      <c r="AJ516" s="44" t="s">
        <v>2226</v>
      </c>
      <c r="AK516" s="261">
        <v>4560480</v>
      </c>
      <c r="AL516" s="44" t="s">
        <v>537</v>
      </c>
      <c r="AM516" s="44" t="s">
        <v>2230</v>
      </c>
      <c r="AN516" s="262">
        <v>255131460</v>
      </c>
      <c r="AO516" s="34"/>
      <c r="AP516" s="34"/>
      <c r="AQ516" s="34"/>
      <c r="AR516" s="34"/>
      <c r="AS516" s="34"/>
      <c r="AT516" s="44" t="s">
        <v>326</v>
      </c>
      <c r="AU516" s="44"/>
      <c r="AV516" s="477" t="str">
        <f t="array" ref="AV516">_xlfn.IFS(
LEFT(Tabelas!$AI516,1)="N","DN",
LEFT(Tabelas!$AI516,1)="C","DC",
LEFT(Tabelas!$AI516,1)="L","DL",
LEFT(Tabelas!$AI516,1)="A","DA",
LEFT(Tabelas!$AI516,1)="G","DG")</f>
        <v>DN</v>
      </c>
      <c r="AW516" s="34"/>
      <c r="AX516" s="34"/>
      <c r="AY516" s="34"/>
      <c r="AZ516" s="34"/>
      <c r="BA516" s="34"/>
      <c r="BB516" s="34"/>
      <c r="BC516" s="34"/>
      <c r="BD516" s="44">
        <v>131143</v>
      </c>
      <c r="BE516" s="34" t="s">
        <v>4189</v>
      </c>
      <c r="BF516" s="43" t="s">
        <v>318</v>
      </c>
      <c r="BG516" s="34" t="s">
        <v>537</v>
      </c>
      <c r="BH516" s="34" t="s">
        <v>280</v>
      </c>
      <c r="BI516" s="34" t="s">
        <v>4189</v>
      </c>
      <c r="BJ516" s="44" t="s">
        <v>320</v>
      </c>
      <c r="BK516" s="44" t="s">
        <v>6991</v>
      </c>
      <c r="BL516" s="34"/>
      <c r="BM516" s="34"/>
      <c r="BN516" s="34"/>
      <c r="BO516" s="20"/>
      <c r="BP516" s="20"/>
      <c r="BQ516" s="20"/>
      <c r="BR516" s="20"/>
      <c r="BS516" s="27"/>
      <c r="BT516" s="20"/>
      <c r="BU516" s="20"/>
      <c r="BV516" s="20"/>
      <c r="BW516" s="20"/>
      <c r="BX516" s="20"/>
      <c r="BY516" s="20"/>
      <c r="BZ516" s="20"/>
      <c r="CA516" s="20"/>
      <c r="CB516" s="20"/>
      <c r="CC516" s="27"/>
      <c r="CD516" s="20"/>
      <c r="CE516" s="20"/>
      <c r="CF516" s="28"/>
      <c r="CG516" s="28"/>
      <c r="CH516" s="28"/>
      <c r="CI516" s="28"/>
      <c r="CJ516" s="28"/>
      <c r="CK516" s="28"/>
      <c r="CL516" s="28"/>
      <c r="CM516" s="28"/>
      <c r="CN516" s="28"/>
      <c r="CO516" s="28"/>
      <c r="CP516" s="28"/>
      <c r="CQ516" s="28"/>
      <c r="CR516" s="28"/>
      <c r="CS516" s="28"/>
      <c r="CT516" s="28"/>
      <c r="CU516" s="28"/>
      <c r="CV516" s="28"/>
      <c r="CW516" s="28"/>
      <c r="CX516" s="20"/>
      <c r="CY516" s="519" t="s">
        <v>7816</v>
      </c>
      <c r="CZ516" s="520" t="s">
        <v>7817</v>
      </c>
      <c r="DA516" s="595" t="str">
        <f t="shared" si="27"/>
        <v>46502 - COMÉRCIO POR GROSSO DE EQUIPAMENTOS ELETRÓNICOS, DE TELECOMUNICAÇÕES E SUAS PARTES</v>
      </c>
      <c r="EN516" s="571">
        <v>17396</v>
      </c>
      <c r="EO516" s="560" t="s">
        <v>7818</v>
      </c>
      <c r="EP516" s="560" t="s">
        <v>350</v>
      </c>
      <c r="EQ516" s="580">
        <v>200</v>
      </c>
      <c r="ER516" s="560" t="s">
        <v>5084</v>
      </c>
      <c r="ES516" s="567" t="s">
        <v>7819</v>
      </c>
    </row>
    <row r="517" spans="16:149">
      <c r="P517" s="488">
        <f t="shared" si="25"/>
        <v>47700</v>
      </c>
      <c r="Q517" s="481">
        <f t="shared" si="26"/>
        <v>32</v>
      </c>
      <c r="R517" s="489">
        <v>44295</v>
      </c>
      <c r="S517" s="501"/>
      <c r="T517" s="497"/>
      <c r="U517" s="498"/>
      <c r="V517" s="43">
        <v>108</v>
      </c>
      <c r="W517" s="34" t="s">
        <v>2224</v>
      </c>
      <c r="X517" s="44">
        <v>131136</v>
      </c>
      <c r="Y517" s="34" t="s">
        <v>3931</v>
      </c>
      <c r="Z517" s="43" t="s">
        <v>318</v>
      </c>
      <c r="AA517" s="34" t="s">
        <v>537</v>
      </c>
      <c r="AB517" s="34" t="s">
        <v>280</v>
      </c>
      <c r="AC517" s="34" t="s">
        <v>3931</v>
      </c>
      <c r="AD517" s="44" t="s">
        <v>320</v>
      </c>
      <c r="AE517" s="44" t="s">
        <v>6991</v>
      </c>
      <c r="AF517" s="43">
        <v>108</v>
      </c>
      <c r="AG517" s="34" t="s">
        <v>2224</v>
      </c>
      <c r="AH517" s="34" t="s">
        <v>2223</v>
      </c>
      <c r="AI517" s="43" t="s">
        <v>2225</v>
      </c>
      <c r="AJ517" s="44" t="s">
        <v>2226</v>
      </c>
      <c r="AK517" s="261">
        <v>4560480</v>
      </c>
      <c r="AL517" s="44" t="s">
        <v>537</v>
      </c>
      <c r="AM517" s="44" t="s">
        <v>2230</v>
      </c>
      <c r="AN517" s="262">
        <v>255131460</v>
      </c>
      <c r="AO517" s="34"/>
      <c r="AP517" s="34"/>
      <c r="AQ517" s="34"/>
      <c r="AR517" s="34"/>
      <c r="AS517" s="34"/>
      <c r="AT517" s="44" t="s">
        <v>326</v>
      </c>
      <c r="AU517" s="44"/>
      <c r="AV517" s="477" t="str">
        <f t="array" ref="AV517">_xlfn.IFS(
LEFT(Tabelas!$AI517,1)="N","DN",
LEFT(Tabelas!$AI517,1)="C","DC",
LEFT(Tabelas!$AI517,1)="L","DL",
LEFT(Tabelas!$AI517,1)="A","DA",
LEFT(Tabelas!$AI517,1)="G","DG")</f>
        <v>DN</v>
      </c>
      <c r="AW517" s="34"/>
      <c r="AX517" s="34"/>
      <c r="AY517" s="34"/>
      <c r="AZ517" s="34"/>
      <c r="BA517" s="34"/>
      <c r="BB517" s="34"/>
      <c r="BC517" s="34"/>
      <c r="BD517" s="44">
        <v>131136</v>
      </c>
      <c r="BE517" s="34" t="s">
        <v>3931</v>
      </c>
      <c r="BF517" s="43" t="s">
        <v>318</v>
      </c>
      <c r="BG517" s="34" t="s">
        <v>537</v>
      </c>
      <c r="BH517" s="34" t="s">
        <v>280</v>
      </c>
      <c r="BI517" s="34" t="s">
        <v>3931</v>
      </c>
      <c r="BJ517" s="44" t="s">
        <v>320</v>
      </c>
      <c r="BK517" s="44" t="s">
        <v>6991</v>
      </c>
      <c r="BL517" s="34"/>
      <c r="BM517" s="34"/>
      <c r="BN517" s="34"/>
      <c r="BO517" s="20"/>
      <c r="BP517" s="20"/>
      <c r="BQ517" s="20"/>
      <c r="BR517" s="20"/>
      <c r="BS517" s="27"/>
      <c r="BT517" s="20"/>
      <c r="BU517" s="20"/>
      <c r="BV517" s="20"/>
      <c r="BW517" s="20"/>
      <c r="BX517" s="20"/>
      <c r="BY517" s="20"/>
      <c r="BZ517" s="20"/>
      <c r="CA517" s="20"/>
      <c r="CB517" s="20"/>
      <c r="CC517" s="27"/>
      <c r="CD517" s="20"/>
      <c r="CE517" s="20"/>
      <c r="CF517" s="28"/>
      <c r="CG517" s="28"/>
      <c r="CH517" s="28"/>
      <c r="CI517" s="28"/>
      <c r="CJ517" s="28"/>
      <c r="CK517" s="28"/>
      <c r="CL517" s="28"/>
      <c r="CM517" s="28"/>
      <c r="CN517" s="28"/>
      <c r="CO517" s="28"/>
      <c r="CP517" s="28"/>
      <c r="CQ517" s="28"/>
      <c r="CR517" s="28"/>
      <c r="CS517" s="28"/>
      <c r="CT517" s="28"/>
      <c r="CU517" s="28"/>
      <c r="CV517" s="28"/>
      <c r="CW517" s="28"/>
      <c r="CX517" s="20"/>
      <c r="CY517" s="519" t="s">
        <v>7820</v>
      </c>
      <c r="CZ517" s="520" t="s">
        <v>7821</v>
      </c>
      <c r="DA517" s="595" t="str">
        <f t="shared" si="27"/>
        <v>46503 - COMÉRCIO POR GROSSO DE OUTRAS MÁQUINAS E MATERIAL DE ESCRITÓRIO</v>
      </c>
      <c r="EN517" s="572">
        <v>17418</v>
      </c>
      <c r="EO517" s="561" t="s">
        <v>7822</v>
      </c>
      <c r="EP517" s="561" t="s">
        <v>350</v>
      </c>
      <c r="EQ517" s="576">
        <v>200</v>
      </c>
      <c r="ER517" s="561" t="s">
        <v>5084</v>
      </c>
      <c r="ES517" s="568" t="s">
        <v>7823</v>
      </c>
    </row>
    <row r="518" spans="16:149">
      <c r="P518" s="488">
        <f t="shared" si="25"/>
        <v>47707</v>
      </c>
      <c r="Q518" s="481">
        <f t="shared" si="26"/>
        <v>33</v>
      </c>
      <c r="R518" s="489">
        <v>44296</v>
      </c>
      <c r="S518" s="501"/>
      <c r="T518" s="497"/>
      <c r="U518" s="498"/>
      <c r="V518" s="43">
        <v>109</v>
      </c>
      <c r="W518" s="34" t="s">
        <v>2409</v>
      </c>
      <c r="X518" s="44">
        <v>131202</v>
      </c>
      <c r="Y518" s="34" t="s">
        <v>1137</v>
      </c>
      <c r="Z518" s="43" t="s">
        <v>318</v>
      </c>
      <c r="AA518" s="34" t="s">
        <v>280</v>
      </c>
      <c r="AB518" s="34" t="s">
        <v>280</v>
      </c>
      <c r="AC518" s="34" t="s">
        <v>1137</v>
      </c>
      <c r="AD518" s="44" t="s">
        <v>320</v>
      </c>
      <c r="AE518" s="44" t="s">
        <v>7450</v>
      </c>
      <c r="AF518" s="43">
        <v>109</v>
      </c>
      <c r="AG518" s="34" t="s">
        <v>2409</v>
      </c>
      <c r="AH518" s="34" t="s">
        <v>7824</v>
      </c>
      <c r="AI518" s="43" t="s">
        <v>2410</v>
      </c>
      <c r="AJ518" s="44" t="s">
        <v>2411</v>
      </c>
      <c r="AK518" s="261">
        <v>4049008</v>
      </c>
      <c r="AL518" s="44" t="s">
        <v>280</v>
      </c>
      <c r="AM518" s="44" t="s">
        <v>2415</v>
      </c>
      <c r="AN518" s="262">
        <v>220989280</v>
      </c>
      <c r="AO518" s="34"/>
      <c r="AP518" s="34"/>
      <c r="AQ518" s="34"/>
      <c r="AR518" s="34"/>
      <c r="AS518" s="34"/>
      <c r="AT518" s="44" t="s">
        <v>326</v>
      </c>
      <c r="AU518" s="44"/>
      <c r="AV518" s="477" t="str">
        <f t="array" ref="AV518">_xlfn.IFS(
LEFT(Tabelas!$AI518,1)="N","DN",
LEFT(Tabelas!$AI518,1)="C","DC",
LEFT(Tabelas!$AI518,1)="L","DL",
LEFT(Tabelas!$AI518,1)="A","DA",
LEFT(Tabelas!$AI518,1)="G","DG")</f>
        <v>DN</v>
      </c>
      <c r="AW518" s="34"/>
      <c r="AX518" s="34"/>
      <c r="AY518" s="34"/>
      <c r="AZ518" s="34"/>
      <c r="BA518" s="34"/>
      <c r="BB518" s="34"/>
      <c r="BC518" s="34"/>
      <c r="BD518" s="44">
        <v>131202</v>
      </c>
      <c r="BE518" s="34" t="s">
        <v>1137</v>
      </c>
      <c r="BF518" s="43" t="s">
        <v>318</v>
      </c>
      <c r="BG518" s="34" t="s">
        <v>280</v>
      </c>
      <c r="BH518" s="34" t="s">
        <v>280</v>
      </c>
      <c r="BI518" s="34" t="s">
        <v>1137</v>
      </c>
      <c r="BJ518" s="44" t="s">
        <v>320</v>
      </c>
      <c r="BK518" s="44" t="s">
        <v>7450</v>
      </c>
      <c r="BL518" s="34"/>
      <c r="BM518" s="34"/>
      <c r="BN518" s="34"/>
      <c r="BO518" s="20"/>
      <c r="BP518" s="20"/>
      <c r="BQ518" s="20"/>
      <c r="BR518" s="20"/>
      <c r="BS518" s="27"/>
      <c r="BT518" s="20"/>
      <c r="BU518" s="20"/>
      <c r="BV518" s="20"/>
      <c r="BW518" s="20"/>
      <c r="BX518" s="20"/>
      <c r="BY518" s="20"/>
      <c r="BZ518" s="20"/>
      <c r="CA518" s="20"/>
      <c r="CB518" s="20"/>
      <c r="CC518" s="27"/>
      <c r="CD518" s="20"/>
      <c r="CE518" s="20"/>
      <c r="CF518" s="28"/>
      <c r="CG518" s="28"/>
      <c r="CH518" s="28"/>
      <c r="CI518" s="28"/>
      <c r="CJ518" s="28"/>
      <c r="CK518" s="28"/>
      <c r="CL518" s="28"/>
      <c r="CM518" s="28"/>
      <c r="CN518" s="28"/>
      <c r="CO518" s="28"/>
      <c r="CP518" s="28"/>
      <c r="CQ518" s="28"/>
      <c r="CR518" s="28"/>
      <c r="CS518" s="28"/>
      <c r="CT518" s="28"/>
      <c r="CU518" s="28"/>
      <c r="CV518" s="28"/>
      <c r="CW518" s="28"/>
      <c r="CX518" s="20"/>
      <c r="CY518" s="519" t="s">
        <v>7825</v>
      </c>
      <c r="CZ518" s="520" t="s">
        <v>7826</v>
      </c>
      <c r="DA518" s="595" t="str">
        <f t="shared" si="27"/>
        <v>46610 - COMÉRCIO POR GROSSO DE MÁQUINAS E EQUIPAMENTOS AGRÍCOLAS E SUAS PEÇAS E ACESSÓRIOS</v>
      </c>
      <c r="EN518" s="571">
        <v>17434</v>
      </c>
      <c r="EO518" s="560" t="s">
        <v>7827</v>
      </c>
      <c r="EP518" s="560" t="s">
        <v>350</v>
      </c>
      <c r="EQ518" s="580">
        <v>200</v>
      </c>
      <c r="ER518" s="560" t="s">
        <v>5084</v>
      </c>
      <c r="ES518" s="567" t="s">
        <v>7828</v>
      </c>
    </row>
    <row r="519" spans="16:149">
      <c r="P519" s="488">
        <f t="shared" si="25"/>
        <v>47714</v>
      </c>
      <c r="Q519" s="481">
        <f t="shared" si="26"/>
        <v>34</v>
      </c>
      <c r="R519" s="489">
        <v>44297</v>
      </c>
      <c r="S519" s="501"/>
      <c r="T519" s="497"/>
      <c r="U519" s="498"/>
      <c r="V519" s="43">
        <v>109</v>
      </c>
      <c r="W519" s="34" t="s">
        <v>2409</v>
      </c>
      <c r="X519" s="44">
        <v>131203</v>
      </c>
      <c r="Y519" s="34" t="s">
        <v>1407</v>
      </c>
      <c r="Z519" s="43" t="s">
        <v>318</v>
      </c>
      <c r="AA519" s="34" t="s">
        <v>280</v>
      </c>
      <c r="AB519" s="34" t="s">
        <v>280</v>
      </c>
      <c r="AC519" s="34" t="s">
        <v>1407</v>
      </c>
      <c r="AD519" s="44" t="s">
        <v>320</v>
      </c>
      <c r="AE519" s="44" t="s">
        <v>7450</v>
      </c>
      <c r="AF519" s="43">
        <v>109</v>
      </c>
      <c r="AG519" s="34" t="s">
        <v>2409</v>
      </c>
      <c r="AH519" s="34" t="s">
        <v>7824</v>
      </c>
      <c r="AI519" s="43" t="s">
        <v>2410</v>
      </c>
      <c r="AJ519" s="44" t="s">
        <v>2411</v>
      </c>
      <c r="AK519" s="261">
        <v>4049008</v>
      </c>
      <c r="AL519" s="44" t="s">
        <v>280</v>
      </c>
      <c r="AM519" s="44" t="s">
        <v>2415</v>
      </c>
      <c r="AN519" s="262">
        <v>220989280</v>
      </c>
      <c r="AO519" s="34"/>
      <c r="AP519" s="34"/>
      <c r="AQ519" s="34"/>
      <c r="AR519" s="34"/>
      <c r="AS519" s="34"/>
      <c r="AT519" s="44" t="s">
        <v>326</v>
      </c>
      <c r="AU519" s="44"/>
      <c r="AV519" s="477" t="str">
        <f t="array" ref="AV519">_xlfn.IFS(
LEFT(Tabelas!$AI519,1)="N","DN",
LEFT(Tabelas!$AI519,1)="C","DC",
LEFT(Tabelas!$AI519,1)="L","DL",
LEFT(Tabelas!$AI519,1)="A","DA",
LEFT(Tabelas!$AI519,1)="G","DG")</f>
        <v>DN</v>
      </c>
      <c r="AW519" s="34"/>
      <c r="AX519" s="34"/>
      <c r="AY519" s="34"/>
      <c r="AZ519" s="34"/>
      <c r="BA519" s="34"/>
      <c r="BB519" s="34"/>
      <c r="BC519" s="34"/>
      <c r="BD519" s="44">
        <v>131203</v>
      </c>
      <c r="BE519" s="34" t="s">
        <v>1407</v>
      </c>
      <c r="BF519" s="43" t="s">
        <v>318</v>
      </c>
      <c r="BG519" s="34" t="s">
        <v>280</v>
      </c>
      <c r="BH519" s="34" t="s">
        <v>280</v>
      </c>
      <c r="BI519" s="34" t="s">
        <v>1407</v>
      </c>
      <c r="BJ519" s="44" t="s">
        <v>320</v>
      </c>
      <c r="BK519" s="44" t="s">
        <v>7450</v>
      </c>
      <c r="BL519" s="34"/>
      <c r="BM519" s="34"/>
      <c r="BN519" s="34"/>
      <c r="BO519" s="20"/>
      <c r="BP519" s="20"/>
      <c r="BQ519" s="20"/>
      <c r="BR519" s="20"/>
      <c r="BS519" s="27"/>
      <c r="BT519" s="20"/>
      <c r="BU519" s="20"/>
      <c r="BV519" s="20"/>
      <c r="BW519" s="20"/>
      <c r="BX519" s="20"/>
      <c r="BY519" s="20"/>
      <c r="BZ519" s="20"/>
      <c r="CA519" s="20"/>
      <c r="CB519" s="20"/>
      <c r="CC519" s="27"/>
      <c r="CD519" s="20"/>
      <c r="CE519" s="20"/>
      <c r="CF519" s="28"/>
      <c r="CG519" s="28"/>
      <c r="CH519" s="28"/>
      <c r="CI519" s="28"/>
      <c r="CJ519" s="28"/>
      <c r="CK519" s="28"/>
      <c r="CL519" s="28"/>
      <c r="CM519" s="28"/>
      <c r="CN519" s="28"/>
      <c r="CO519" s="28"/>
      <c r="CP519" s="28"/>
      <c r="CQ519" s="28"/>
      <c r="CR519" s="28"/>
      <c r="CS519" s="28"/>
      <c r="CT519" s="28"/>
      <c r="CU519" s="28"/>
      <c r="CV519" s="28"/>
      <c r="CW519" s="28"/>
      <c r="CX519" s="20"/>
      <c r="CY519" s="519" t="s">
        <v>7829</v>
      </c>
      <c r="CZ519" s="520" t="s">
        <v>7830</v>
      </c>
      <c r="DA519" s="595" t="str">
        <f t="shared" si="27"/>
        <v>46620 - COMÉRCIO POR GROSSO DE MÁQUINAS-FERRAMENTAS</v>
      </c>
      <c r="EN519" s="571">
        <v>17450</v>
      </c>
      <c r="EO519" s="560" t="s">
        <v>7831</v>
      </c>
      <c r="EP519" s="560" t="s">
        <v>289</v>
      </c>
      <c r="EQ519" s="580">
        <v>334</v>
      </c>
      <c r="ER519" s="560" t="s">
        <v>4921</v>
      </c>
      <c r="ES519" s="567"/>
    </row>
    <row r="520" spans="16:149">
      <c r="P520" s="488">
        <f t="shared" si="25"/>
        <v>47721</v>
      </c>
      <c r="Q520" s="481">
        <f t="shared" si="26"/>
        <v>35</v>
      </c>
      <c r="R520" s="489">
        <v>44298</v>
      </c>
      <c r="S520" s="501"/>
      <c r="T520" s="497"/>
      <c r="U520" s="498"/>
      <c r="V520" s="43">
        <v>109</v>
      </c>
      <c r="W520" s="34" t="s">
        <v>2409</v>
      </c>
      <c r="X520" s="44">
        <v>131210</v>
      </c>
      <c r="Y520" s="34" t="s">
        <v>1688</v>
      </c>
      <c r="Z520" s="43" t="s">
        <v>318</v>
      </c>
      <c r="AA520" s="34" t="s">
        <v>280</v>
      </c>
      <c r="AB520" s="34" t="s">
        <v>280</v>
      </c>
      <c r="AC520" s="34" t="s">
        <v>1688</v>
      </c>
      <c r="AD520" s="44" t="s">
        <v>320</v>
      </c>
      <c r="AE520" s="44" t="s">
        <v>7450</v>
      </c>
      <c r="AF520" s="43">
        <v>109</v>
      </c>
      <c r="AG520" s="34" t="s">
        <v>2409</v>
      </c>
      <c r="AH520" s="34" t="s">
        <v>7824</v>
      </c>
      <c r="AI520" s="43" t="s">
        <v>2410</v>
      </c>
      <c r="AJ520" s="44" t="s">
        <v>2411</v>
      </c>
      <c r="AK520" s="261">
        <v>4049008</v>
      </c>
      <c r="AL520" s="44" t="s">
        <v>280</v>
      </c>
      <c r="AM520" s="44" t="s">
        <v>2415</v>
      </c>
      <c r="AN520" s="262">
        <v>220989280</v>
      </c>
      <c r="AO520" s="34"/>
      <c r="AP520" s="34"/>
      <c r="AQ520" s="34"/>
      <c r="AR520" s="34"/>
      <c r="AS520" s="34"/>
      <c r="AT520" s="44" t="s">
        <v>326</v>
      </c>
      <c r="AU520" s="44"/>
      <c r="AV520" s="477" t="str">
        <f t="array" ref="AV520">_xlfn.IFS(
LEFT(Tabelas!$AI520,1)="N","DN",
LEFT(Tabelas!$AI520,1)="C","DC",
LEFT(Tabelas!$AI520,1)="L","DL",
LEFT(Tabelas!$AI520,1)="A","DA",
LEFT(Tabelas!$AI520,1)="G","DG")</f>
        <v>DN</v>
      </c>
      <c r="AW520" s="34"/>
      <c r="AX520" s="34"/>
      <c r="AY520" s="34"/>
      <c r="AZ520" s="34"/>
      <c r="BA520" s="34"/>
      <c r="BB520" s="34"/>
      <c r="BC520" s="34"/>
      <c r="BD520" s="44">
        <v>131210</v>
      </c>
      <c r="BE520" s="34" t="s">
        <v>1688</v>
      </c>
      <c r="BF520" s="43" t="s">
        <v>318</v>
      </c>
      <c r="BG520" s="34" t="s">
        <v>280</v>
      </c>
      <c r="BH520" s="34" t="s">
        <v>280</v>
      </c>
      <c r="BI520" s="34" t="s">
        <v>1688</v>
      </c>
      <c r="BJ520" s="44" t="s">
        <v>320</v>
      </c>
      <c r="BK520" s="44" t="s">
        <v>7450</v>
      </c>
      <c r="BL520" s="34"/>
      <c r="BM520" s="34"/>
      <c r="BN520" s="34"/>
      <c r="BO520" s="20"/>
      <c r="BP520" s="20"/>
      <c r="BQ520" s="20"/>
      <c r="BR520" s="20"/>
      <c r="BS520" s="27"/>
      <c r="BT520" s="20"/>
      <c r="BU520" s="20"/>
      <c r="BV520" s="20"/>
      <c r="BW520" s="20"/>
      <c r="BX520" s="20"/>
      <c r="BY520" s="20"/>
      <c r="BZ520" s="20"/>
      <c r="CA520" s="20"/>
      <c r="CB520" s="20"/>
      <c r="CC520" s="27"/>
      <c r="CD520" s="20"/>
      <c r="CE520" s="20"/>
      <c r="CF520" s="28"/>
      <c r="CG520" s="28"/>
      <c r="CH520" s="28"/>
      <c r="CI520" s="28"/>
      <c r="CJ520" s="28"/>
      <c r="CK520" s="28"/>
      <c r="CL520" s="28"/>
      <c r="CM520" s="28"/>
      <c r="CN520" s="28"/>
      <c r="CO520" s="28"/>
      <c r="CP520" s="28"/>
      <c r="CQ520" s="28"/>
      <c r="CR520" s="28"/>
      <c r="CS520" s="28"/>
      <c r="CT520" s="28"/>
      <c r="CU520" s="28"/>
      <c r="CV520" s="28"/>
      <c r="CW520" s="28"/>
      <c r="CX520" s="20"/>
      <c r="CY520" s="519" t="s">
        <v>7832</v>
      </c>
      <c r="CZ520" s="520" t="s">
        <v>7833</v>
      </c>
      <c r="DA520" s="595" t="str">
        <f t="shared" si="27"/>
        <v>46630 - COMÉRCIO POR GROSSO DE MÁQUINAS PARA A INDÚSTRIA EXTRATIVA, CONSTRUÇÃO E ENGENHARIA CIVIL</v>
      </c>
      <c r="EN520" s="572">
        <v>17477</v>
      </c>
      <c r="EO520" s="561" t="s">
        <v>7834</v>
      </c>
      <c r="EP520" s="561" t="s">
        <v>289</v>
      </c>
      <c r="EQ520" s="576">
        <v>330</v>
      </c>
      <c r="ER520" s="561" t="s">
        <v>4729</v>
      </c>
      <c r="ES520" s="568" t="s">
        <v>7835</v>
      </c>
    </row>
    <row r="521" spans="16:149">
      <c r="P521" s="488">
        <f t="shared" si="25"/>
        <v>47728</v>
      </c>
      <c r="Q521" s="481">
        <f t="shared" si="26"/>
        <v>36</v>
      </c>
      <c r="R521" s="489">
        <v>44299</v>
      </c>
      <c r="S521" s="501"/>
      <c r="T521" s="497"/>
      <c r="U521" s="498"/>
      <c r="V521" s="43">
        <v>109</v>
      </c>
      <c r="W521" s="34" t="s">
        <v>2409</v>
      </c>
      <c r="X521" s="44">
        <v>131200</v>
      </c>
      <c r="Y521" s="34" t="s">
        <v>836</v>
      </c>
      <c r="Z521" s="43" t="s">
        <v>318</v>
      </c>
      <c r="AA521" s="34" t="s">
        <v>280</v>
      </c>
      <c r="AB521" s="34" t="s">
        <v>280</v>
      </c>
      <c r="AC521" s="34" t="s">
        <v>7836</v>
      </c>
      <c r="AD521" s="44" t="s">
        <v>320</v>
      </c>
      <c r="AE521" s="44" t="s">
        <v>7450</v>
      </c>
      <c r="AF521" s="43">
        <v>109</v>
      </c>
      <c r="AG521" s="34" t="s">
        <v>2409</v>
      </c>
      <c r="AH521" s="34" t="s">
        <v>7824</v>
      </c>
      <c r="AI521" s="43" t="s">
        <v>2410</v>
      </c>
      <c r="AJ521" s="44" t="s">
        <v>2411</v>
      </c>
      <c r="AK521" s="261">
        <v>4049008</v>
      </c>
      <c r="AL521" s="44" t="s">
        <v>280</v>
      </c>
      <c r="AM521" s="44" t="s">
        <v>2415</v>
      </c>
      <c r="AN521" s="262">
        <v>220989280</v>
      </c>
      <c r="AO521" s="34"/>
      <c r="AP521" s="34"/>
      <c r="AQ521" s="34"/>
      <c r="AR521" s="34"/>
      <c r="AS521" s="34"/>
      <c r="AT521" s="44" t="s">
        <v>326</v>
      </c>
      <c r="AU521" s="44"/>
      <c r="AV521" s="477" t="str">
        <f t="array" ref="AV521">_xlfn.IFS(
LEFT(Tabelas!$AI521,1)="N","DN",
LEFT(Tabelas!$AI521,1)="C","DC",
LEFT(Tabelas!$AI521,1)="L","DL",
LEFT(Tabelas!$AI521,1)="A","DA",
LEFT(Tabelas!$AI521,1)="G","DG")</f>
        <v>DN</v>
      </c>
      <c r="AW521" s="34"/>
      <c r="AX521" s="34"/>
      <c r="AY521" s="34"/>
      <c r="AZ521" s="34"/>
      <c r="BA521" s="34"/>
      <c r="BB521" s="34"/>
      <c r="BC521" s="34"/>
      <c r="BD521" s="44">
        <v>131200</v>
      </c>
      <c r="BE521" s="34" t="s">
        <v>836</v>
      </c>
      <c r="BF521" s="43" t="s">
        <v>318</v>
      </c>
      <c r="BG521" s="34" t="s">
        <v>280</v>
      </c>
      <c r="BH521" s="34" t="s">
        <v>280</v>
      </c>
      <c r="BI521" s="34" t="s">
        <v>7836</v>
      </c>
      <c r="BJ521" s="44" t="s">
        <v>320</v>
      </c>
      <c r="BK521" s="44" t="s">
        <v>7450</v>
      </c>
      <c r="BL521" s="34"/>
      <c r="BM521" s="34"/>
      <c r="BN521" s="34"/>
      <c r="BO521" s="20"/>
      <c r="BP521" s="20"/>
      <c r="BQ521" s="20"/>
      <c r="BR521" s="20"/>
      <c r="BS521" s="27"/>
      <c r="BT521" s="20"/>
      <c r="BU521" s="20"/>
      <c r="BV521" s="20"/>
      <c r="BW521" s="20"/>
      <c r="BX521" s="20"/>
      <c r="BY521" s="20"/>
      <c r="BZ521" s="20"/>
      <c r="CA521" s="20"/>
      <c r="CB521" s="20"/>
      <c r="CC521" s="27"/>
      <c r="CD521" s="20"/>
      <c r="CE521" s="20"/>
      <c r="CF521" s="28"/>
      <c r="CG521" s="28"/>
      <c r="CH521" s="28"/>
      <c r="CI521" s="28"/>
      <c r="CJ521" s="28"/>
      <c r="CK521" s="28"/>
      <c r="CL521" s="28"/>
      <c r="CM521" s="28"/>
      <c r="CN521" s="28"/>
      <c r="CO521" s="28"/>
      <c r="CP521" s="28"/>
      <c r="CQ521" s="28"/>
      <c r="CR521" s="28"/>
      <c r="CS521" s="28"/>
      <c r="CT521" s="28"/>
      <c r="CU521" s="28"/>
      <c r="CV521" s="28"/>
      <c r="CW521" s="28"/>
      <c r="CX521" s="20"/>
      <c r="CY521" s="519" t="s">
        <v>7837</v>
      </c>
      <c r="CZ521" s="520" t="s">
        <v>7838</v>
      </c>
      <c r="DA521" s="595" t="str">
        <f t="shared" si="27"/>
        <v>46641 - COMÉRCIO POR GROSSO DE MÁQUINAS PARA A INDÚSTRIA TÊXTIL, MÁQUINAS DE COSTURA E DE TRICOTAR</v>
      </c>
      <c r="EN521" s="572">
        <v>17523</v>
      </c>
      <c r="EO521" s="561" t="s">
        <v>7839</v>
      </c>
      <c r="EP521" s="561" t="s">
        <v>320</v>
      </c>
      <c r="EQ521" s="576">
        <v>115</v>
      </c>
      <c r="ER521" s="561" t="s">
        <v>3241</v>
      </c>
      <c r="ES521" s="568" t="s">
        <v>7840</v>
      </c>
    </row>
    <row r="522" spans="16:149">
      <c r="P522" s="488">
        <f t="shared" si="25"/>
        <v>47735</v>
      </c>
      <c r="Q522" s="481">
        <f t="shared" si="26"/>
        <v>37</v>
      </c>
      <c r="R522" s="489">
        <v>44300</v>
      </c>
      <c r="S522" s="501"/>
      <c r="T522" s="497"/>
      <c r="U522" s="498"/>
      <c r="V522" s="43">
        <v>109</v>
      </c>
      <c r="W522" s="34" t="s">
        <v>2409</v>
      </c>
      <c r="X522" s="44">
        <v>131211</v>
      </c>
      <c r="Y522" s="34" t="s">
        <v>1943</v>
      </c>
      <c r="Z522" s="43" t="s">
        <v>318</v>
      </c>
      <c r="AA522" s="34" t="s">
        <v>280</v>
      </c>
      <c r="AB522" s="34" t="s">
        <v>280</v>
      </c>
      <c r="AC522" s="34" t="s">
        <v>1943</v>
      </c>
      <c r="AD522" s="44" t="s">
        <v>320</v>
      </c>
      <c r="AE522" s="44" t="s">
        <v>7450</v>
      </c>
      <c r="AF522" s="43">
        <v>109</v>
      </c>
      <c r="AG522" s="34" t="s">
        <v>2409</v>
      </c>
      <c r="AH522" s="34" t="s">
        <v>7824</v>
      </c>
      <c r="AI522" s="43" t="s">
        <v>2410</v>
      </c>
      <c r="AJ522" s="44" t="s">
        <v>2411</v>
      </c>
      <c r="AK522" s="261">
        <v>4049008</v>
      </c>
      <c r="AL522" s="44" t="s">
        <v>280</v>
      </c>
      <c r="AM522" s="44" t="s">
        <v>2415</v>
      </c>
      <c r="AN522" s="262">
        <v>220989280</v>
      </c>
      <c r="AO522" s="34"/>
      <c r="AP522" s="34"/>
      <c r="AQ522" s="34"/>
      <c r="AR522" s="34"/>
      <c r="AS522" s="34"/>
      <c r="AT522" s="44" t="s">
        <v>326</v>
      </c>
      <c r="AU522" s="44"/>
      <c r="AV522" s="477" t="str">
        <f t="array" ref="AV522">_xlfn.IFS(
LEFT(Tabelas!$AI522,1)="N","DN",
LEFT(Tabelas!$AI522,1)="C","DC",
LEFT(Tabelas!$AI522,1)="L","DL",
LEFT(Tabelas!$AI522,1)="A","DA",
LEFT(Tabelas!$AI522,1)="G","DG")</f>
        <v>DN</v>
      </c>
      <c r="AW522" s="34"/>
      <c r="AX522" s="34"/>
      <c r="AY522" s="34"/>
      <c r="AZ522" s="34"/>
      <c r="BA522" s="34"/>
      <c r="BB522" s="34"/>
      <c r="BC522" s="34"/>
      <c r="BD522" s="44">
        <v>131211</v>
      </c>
      <c r="BE522" s="34" t="s">
        <v>1943</v>
      </c>
      <c r="BF522" s="43" t="s">
        <v>318</v>
      </c>
      <c r="BG522" s="34" t="s">
        <v>280</v>
      </c>
      <c r="BH522" s="34" t="s">
        <v>280</v>
      </c>
      <c r="BI522" s="34" t="s">
        <v>1943</v>
      </c>
      <c r="BJ522" s="44" t="s">
        <v>320</v>
      </c>
      <c r="BK522" s="44" t="s">
        <v>7450</v>
      </c>
      <c r="BL522" s="34"/>
      <c r="BM522" s="34"/>
      <c r="BN522" s="34"/>
      <c r="BO522" s="20"/>
      <c r="BP522" s="20"/>
      <c r="BQ522" s="20"/>
      <c r="BR522" s="20"/>
      <c r="BS522" s="27"/>
      <c r="BT522" s="20"/>
      <c r="BU522" s="20"/>
      <c r="BV522" s="20"/>
      <c r="BW522" s="20"/>
      <c r="BX522" s="20"/>
      <c r="BY522" s="20"/>
      <c r="BZ522" s="20"/>
      <c r="CA522" s="20"/>
      <c r="CB522" s="20"/>
      <c r="CC522" s="27"/>
      <c r="CD522" s="20"/>
      <c r="CE522" s="20"/>
      <c r="CF522" s="28"/>
      <c r="CG522" s="28"/>
      <c r="CH522" s="28"/>
      <c r="CI522" s="28"/>
      <c r="CJ522" s="28"/>
      <c r="CK522" s="28"/>
      <c r="CL522" s="28"/>
      <c r="CM522" s="28"/>
      <c r="CN522" s="28"/>
      <c r="CO522" s="28"/>
      <c r="CP522" s="28"/>
      <c r="CQ522" s="28"/>
      <c r="CR522" s="28"/>
      <c r="CS522" s="28"/>
      <c r="CT522" s="28"/>
      <c r="CU522" s="28"/>
      <c r="CV522" s="28"/>
      <c r="CW522" s="28"/>
      <c r="CX522" s="20"/>
      <c r="CY522" s="519" t="s">
        <v>7841</v>
      </c>
      <c r="CZ522" s="520" t="s">
        <v>7842</v>
      </c>
      <c r="DA522" s="595" t="str">
        <f t="shared" si="27"/>
        <v>46642 - COMÉRCIO POR GROSSO DE OUTRAS MÁQUINAS E EQUIPAMENTOS, N. E.</v>
      </c>
      <c r="EN522" s="571">
        <v>17531</v>
      </c>
      <c r="EO522" s="560" t="s">
        <v>7843</v>
      </c>
      <c r="EP522" s="560" t="s">
        <v>320</v>
      </c>
      <c r="EQ522" s="580">
        <v>110</v>
      </c>
      <c r="ER522" s="560" t="s">
        <v>2579</v>
      </c>
      <c r="ES522" s="567" t="s">
        <v>7844</v>
      </c>
    </row>
    <row r="523" spans="16:149">
      <c r="P523" s="488">
        <f t="shared" si="25"/>
        <v>47742</v>
      </c>
      <c r="Q523" s="481">
        <f t="shared" si="26"/>
        <v>38</v>
      </c>
      <c r="R523" s="489">
        <v>44301</v>
      </c>
      <c r="S523" s="501"/>
      <c r="T523" s="497"/>
      <c r="U523" s="498"/>
      <c r="V523" s="43">
        <v>109</v>
      </c>
      <c r="W523" s="34" t="s">
        <v>2409</v>
      </c>
      <c r="X523" s="44">
        <v>131217</v>
      </c>
      <c r="Y523" s="34" t="s">
        <v>2343</v>
      </c>
      <c r="Z523" s="43" t="s">
        <v>318</v>
      </c>
      <c r="AA523" s="34" t="s">
        <v>280</v>
      </c>
      <c r="AB523" s="34" t="s">
        <v>280</v>
      </c>
      <c r="AC523" s="34" t="s">
        <v>7836</v>
      </c>
      <c r="AD523" s="44" t="s">
        <v>320</v>
      </c>
      <c r="AE523" s="44" t="s">
        <v>7450</v>
      </c>
      <c r="AF523" s="43">
        <v>109</v>
      </c>
      <c r="AG523" s="34" t="s">
        <v>2409</v>
      </c>
      <c r="AH523" s="34" t="s">
        <v>7824</v>
      </c>
      <c r="AI523" s="43" t="s">
        <v>2410</v>
      </c>
      <c r="AJ523" s="44" t="s">
        <v>2411</v>
      </c>
      <c r="AK523" s="261">
        <v>4049008</v>
      </c>
      <c r="AL523" s="44" t="s">
        <v>280</v>
      </c>
      <c r="AM523" s="44" t="s">
        <v>2415</v>
      </c>
      <c r="AN523" s="262">
        <v>220989280</v>
      </c>
      <c r="AO523" s="34"/>
      <c r="AP523" s="34"/>
      <c r="AQ523" s="34"/>
      <c r="AR523" s="34"/>
      <c r="AS523" s="34"/>
      <c r="AT523" s="44" t="s">
        <v>326</v>
      </c>
      <c r="AU523" s="44"/>
      <c r="AV523" s="477" t="str">
        <f t="array" ref="AV523">_xlfn.IFS(
LEFT(Tabelas!$AI523,1)="N","DN",
LEFT(Tabelas!$AI523,1)="C","DC",
LEFT(Tabelas!$AI523,1)="L","DL",
LEFT(Tabelas!$AI523,1)="A","DA",
LEFT(Tabelas!$AI523,1)="G","DG")</f>
        <v>DN</v>
      </c>
      <c r="AW523" s="34"/>
      <c r="AX523" s="34"/>
      <c r="AY523" s="34"/>
      <c r="AZ523" s="34"/>
      <c r="BA523" s="34"/>
      <c r="BB523" s="34"/>
      <c r="BC523" s="34"/>
      <c r="BD523" s="44">
        <v>131217</v>
      </c>
      <c r="BE523" s="34" t="s">
        <v>2343</v>
      </c>
      <c r="BF523" s="43" t="s">
        <v>318</v>
      </c>
      <c r="BG523" s="34" t="s">
        <v>280</v>
      </c>
      <c r="BH523" s="34" t="s">
        <v>280</v>
      </c>
      <c r="BI523" s="34" t="s">
        <v>7836</v>
      </c>
      <c r="BJ523" s="44" t="s">
        <v>320</v>
      </c>
      <c r="BK523" s="44" t="s">
        <v>7450</v>
      </c>
      <c r="BL523" s="34"/>
      <c r="BM523" s="34"/>
      <c r="BN523" s="34"/>
      <c r="BO523" s="20"/>
      <c r="BP523" s="20"/>
      <c r="BQ523" s="20"/>
      <c r="BR523" s="20"/>
      <c r="BS523" s="27"/>
      <c r="BT523" s="20"/>
      <c r="BU523" s="20"/>
      <c r="BV523" s="20"/>
      <c r="BW523" s="20"/>
      <c r="BX523" s="20"/>
      <c r="BY523" s="20"/>
      <c r="BZ523" s="20"/>
      <c r="CA523" s="20"/>
      <c r="CB523" s="20"/>
      <c r="CC523" s="27"/>
      <c r="CD523" s="20"/>
      <c r="CE523" s="20"/>
      <c r="CF523" s="28"/>
      <c r="CG523" s="28"/>
      <c r="CH523" s="28"/>
      <c r="CI523" s="28"/>
      <c r="CJ523" s="28"/>
      <c r="CK523" s="28"/>
      <c r="CL523" s="28"/>
      <c r="CM523" s="28"/>
      <c r="CN523" s="28"/>
      <c r="CO523" s="28"/>
      <c r="CP523" s="28"/>
      <c r="CQ523" s="28"/>
      <c r="CR523" s="28"/>
      <c r="CS523" s="28"/>
      <c r="CT523" s="28"/>
      <c r="CU523" s="28"/>
      <c r="CV523" s="28"/>
      <c r="CW523" s="28"/>
      <c r="CX523" s="20"/>
      <c r="CY523" s="519" t="s">
        <v>7845</v>
      </c>
      <c r="CZ523" s="520" t="s">
        <v>7846</v>
      </c>
      <c r="DA523" s="595" t="str">
        <f t="shared" si="27"/>
        <v>46711 - COMÉRCIO POR GROSSO DE VEÍCULOS AUTOMÓVEIS LIGEIROS.</v>
      </c>
      <c r="EN523" s="571">
        <v>17540</v>
      </c>
      <c r="EO523" s="560" t="s">
        <v>7847</v>
      </c>
      <c r="EP523" s="560" t="s">
        <v>350</v>
      </c>
      <c r="EQ523" s="580">
        <v>220</v>
      </c>
      <c r="ER523" s="560" t="s">
        <v>4434</v>
      </c>
      <c r="ES523" s="567" t="s">
        <v>7848</v>
      </c>
    </row>
    <row r="524" spans="16:149">
      <c r="P524" s="488">
        <f t="shared" si="25"/>
        <v>47749</v>
      </c>
      <c r="Q524" s="481">
        <f t="shared" si="26"/>
        <v>39</v>
      </c>
      <c r="R524" s="489">
        <v>44302</v>
      </c>
      <c r="S524" s="501"/>
      <c r="T524" s="497"/>
      <c r="U524" s="498"/>
      <c r="V524" s="43">
        <v>109</v>
      </c>
      <c r="W524" s="34" t="s">
        <v>2409</v>
      </c>
      <c r="X524" s="44">
        <v>131216</v>
      </c>
      <c r="Y524" s="34" t="s">
        <v>2147</v>
      </c>
      <c r="Z524" s="43" t="s">
        <v>318</v>
      </c>
      <c r="AA524" s="34" t="s">
        <v>280</v>
      </c>
      <c r="AB524" s="34" t="s">
        <v>280</v>
      </c>
      <c r="AC524" s="34" t="s">
        <v>7849</v>
      </c>
      <c r="AD524" s="44" t="s">
        <v>320</v>
      </c>
      <c r="AE524" s="44" t="s">
        <v>7450</v>
      </c>
      <c r="AF524" s="43">
        <v>109</v>
      </c>
      <c r="AG524" s="34" t="s">
        <v>2409</v>
      </c>
      <c r="AH524" s="34" t="s">
        <v>7824</v>
      </c>
      <c r="AI524" s="43" t="s">
        <v>2410</v>
      </c>
      <c r="AJ524" s="44" t="s">
        <v>2411</v>
      </c>
      <c r="AK524" s="261">
        <v>4049008</v>
      </c>
      <c r="AL524" s="44" t="s">
        <v>280</v>
      </c>
      <c r="AM524" s="44" t="s">
        <v>2415</v>
      </c>
      <c r="AN524" s="262">
        <v>220989280</v>
      </c>
      <c r="AO524" s="34"/>
      <c r="AP524" s="34"/>
      <c r="AQ524" s="34"/>
      <c r="AR524" s="34"/>
      <c r="AS524" s="34"/>
      <c r="AT524" s="44" t="s">
        <v>326</v>
      </c>
      <c r="AU524" s="44"/>
      <c r="AV524" s="477" t="str">
        <f t="array" ref="AV524">_xlfn.IFS(
LEFT(Tabelas!$AI524,1)="N","DN",
LEFT(Tabelas!$AI524,1)="C","DC",
LEFT(Tabelas!$AI524,1)="L","DL",
LEFT(Tabelas!$AI524,1)="A","DA",
LEFT(Tabelas!$AI524,1)="G","DG")</f>
        <v>DN</v>
      </c>
      <c r="AW524" s="34"/>
      <c r="AX524" s="34"/>
      <c r="AY524" s="34"/>
      <c r="AZ524" s="34"/>
      <c r="BA524" s="34"/>
      <c r="BB524" s="34"/>
      <c r="BC524" s="34"/>
      <c r="BD524" s="44">
        <v>131216</v>
      </c>
      <c r="BE524" s="34" t="s">
        <v>2147</v>
      </c>
      <c r="BF524" s="43" t="s">
        <v>318</v>
      </c>
      <c r="BG524" s="34" t="s">
        <v>280</v>
      </c>
      <c r="BH524" s="34" t="s">
        <v>280</v>
      </c>
      <c r="BI524" s="34" t="s">
        <v>7849</v>
      </c>
      <c r="BJ524" s="44" t="s">
        <v>320</v>
      </c>
      <c r="BK524" s="44" t="s">
        <v>7450</v>
      </c>
      <c r="BL524" s="34"/>
      <c r="BM524" s="34"/>
      <c r="BN524" s="34"/>
      <c r="BO524" s="20"/>
      <c r="BP524" s="20"/>
      <c r="BQ524" s="20"/>
      <c r="BR524" s="20"/>
      <c r="BS524" s="27"/>
      <c r="BT524" s="20"/>
      <c r="BU524" s="20"/>
      <c r="BV524" s="20"/>
      <c r="BW524" s="20"/>
      <c r="BX524" s="20"/>
      <c r="BY524" s="20"/>
      <c r="BZ524" s="20"/>
      <c r="CA524" s="20"/>
      <c r="CB524" s="20"/>
      <c r="CC524" s="27"/>
      <c r="CD524" s="20"/>
      <c r="CE524" s="20"/>
      <c r="CF524" s="28"/>
      <c r="CG524" s="28"/>
      <c r="CH524" s="28"/>
      <c r="CI524" s="28"/>
      <c r="CJ524" s="28"/>
      <c r="CK524" s="28"/>
      <c r="CL524" s="28"/>
      <c r="CM524" s="28"/>
      <c r="CN524" s="28"/>
      <c r="CO524" s="28"/>
      <c r="CP524" s="28"/>
      <c r="CQ524" s="28"/>
      <c r="CR524" s="28"/>
      <c r="CS524" s="28"/>
      <c r="CT524" s="28"/>
      <c r="CU524" s="28"/>
      <c r="CV524" s="28"/>
      <c r="CW524" s="28"/>
      <c r="CX524" s="20"/>
      <c r="CY524" s="519" t="s">
        <v>7850</v>
      </c>
      <c r="CZ524" s="520" t="s">
        <v>7851</v>
      </c>
      <c r="DA524" s="595" t="str">
        <f t="shared" si="27"/>
        <v>46712 - COMÉRCIO POR GROSSO DE OUTROS VEÍCULOS AUTOMÓVEIS.</v>
      </c>
      <c r="EN524" s="572">
        <v>17558</v>
      </c>
      <c r="EO524" s="561" t="s">
        <v>7852</v>
      </c>
      <c r="EP524" s="561" t="s">
        <v>350</v>
      </c>
      <c r="EQ524" s="576">
        <v>227</v>
      </c>
      <c r="ER524" s="561" t="s">
        <v>4584</v>
      </c>
      <c r="ES524" s="568" t="s">
        <v>7853</v>
      </c>
    </row>
    <row r="525" spans="16:149">
      <c r="P525" s="488">
        <f t="shared" si="25"/>
        <v>47756</v>
      </c>
      <c r="Q525" s="481">
        <f t="shared" si="26"/>
        <v>40</v>
      </c>
      <c r="R525" s="489">
        <v>44303</v>
      </c>
      <c r="S525" s="501"/>
      <c r="T525" s="497"/>
      <c r="U525" s="498"/>
      <c r="V525" s="43">
        <v>109</v>
      </c>
      <c r="W525" s="34" t="s">
        <v>2409</v>
      </c>
      <c r="X525" s="44">
        <v>131218</v>
      </c>
      <c r="Y525" s="34" t="s">
        <v>2515</v>
      </c>
      <c r="Z525" s="43" t="s">
        <v>318</v>
      </c>
      <c r="AA525" s="34" t="s">
        <v>280</v>
      </c>
      <c r="AB525" s="34" t="s">
        <v>280</v>
      </c>
      <c r="AC525" s="34" t="s">
        <v>7854</v>
      </c>
      <c r="AD525" s="44" t="s">
        <v>320</v>
      </c>
      <c r="AE525" s="44" t="s">
        <v>7450</v>
      </c>
      <c r="AF525" s="43">
        <v>109</v>
      </c>
      <c r="AG525" s="34" t="s">
        <v>2409</v>
      </c>
      <c r="AH525" s="34" t="s">
        <v>7855</v>
      </c>
      <c r="AI525" s="43" t="s">
        <v>2410</v>
      </c>
      <c r="AJ525" s="44" t="s">
        <v>2411</v>
      </c>
      <c r="AK525" s="261">
        <v>4049008</v>
      </c>
      <c r="AL525" s="44" t="s">
        <v>280</v>
      </c>
      <c r="AM525" s="44" t="s">
        <v>2415</v>
      </c>
      <c r="AN525" s="262">
        <v>220989280</v>
      </c>
      <c r="AO525" s="34"/>
      <c r="AP525" s="34"/>
      <c r="AQ525" s="34"/>
      <c r="AR525" s="34"/>
      <c r="AS525" s="34"/>
      <c r="AT525" s="44" t="s">
        <v>326</v>
      </c>
      <c r="AU525" s="44"/>
      <c r="AV525" s="477" t="str">
        <f t="array" ref="AV525">_xlfn.IFS(
LEFT(Tabelas!$AI525,1)="N","DN",
LEFT(Tabelas!$AI525,1)="C","DC",
LEFT(Tabelas!$AI525,1)="L","DL",
LEFT(Tabelas!$AI525,1)="A","DA",
LEFT(Tabelas!$AI525,1)="G","DG")</f>
        <v>DN</v>
      </c>
      <c r="AW525" s="34"/>
      <c r="AX525" s="34"/>
      <c r="AY525" s="34"/>
      <c r="AZ525" s="34"/>
      <c r="BA525" s="34"/>
      <c r="BB525" s="34"/>
      <c r="BC525" s="34"/>
      <c r="BD525" s="44">
        <v>131218</v>
      </c>
      <c r="BE525" s="34" t="s">
        <v>2515</v>
      </c>
      <c r="BF525" s="43" t="s">
        <v>318</v>
      </c>
      <c r="BG525" s="34" t="s">
        <v>280</v>
      </c>
      <c r="BH525" s="34" t="s">
        <v>280</v>
      </c>
      <c r="BI525" s="34" t="s">
        <v>7854</v>
      </c>
      <c r="BJ525" s="44" t="s">
        <v>320</v>
      </c>
      <c r="BK525" s="44" t="s">
        <v>7450</v>
      </c>
      <c r="BL525" s="34"/>
      <c r="BM525" s="34"/>
      <c r="BN525" s="34"/>
      <c r="BO525" s="20"/>
      <c r="BP525" s="20"/>
      <c r="BQ525" s="20"/>
      <c r="BR525" s="20"/>
      <c r="BS525" s="27"/>
      <c r="BT525" s="20"/>
      <c r="BU525" s="20"/>
      <c r="BV525" s="20"/>
      <c r="BW525" s="20"/>
      <c r="BX525" s="20"/>
      <c r="BY525" s="20"/>
      <c r="BZ525" s="20"/>
      <c r="CA525" s="20"/>
      <c r="CB525" s="20"/>
      <c r="CC525" s="27"/>
      <c r="CD525" s="20"/>
      <c r="CE525" s="20"/>
      <c r="CF525" s="28"/>
      <c r="CG525" s="28"/>
      <c r="CH525" s="28"/>
      <c r="CI525" s="28"/>
      <c r="CJ525" s="28"/>
      <c r="CK525" s="28"/>
      <c r="CL525" s="28"/>
      <c r="CM525" s="28"/>
      <c r="CN525" s="28"/>
      <c r="CO525" s="28"/>
      <c r="CP525" s="28"/>
      <c r="CQ525" s="28"/>
      <c r="CR525" s="28"/>
      <c r="CS525" s="28"/>
      <c r="CT525" s="28"/>
      <c r="CU525" s="28"/>
      <c r="CV525" s="28"/>
      <c r="CW525" s="28"/>
      <c r="CX525" s="20"/>
      <c r="CY525" s="519" t="s">
        <v>7856</v>
      </c>
      <c r="CZ525" s="520" t="s">
        <v>7857</v>
      </c>
      <c r="DA525" s="595" t="str">
        <f t="shared" si="27"/>
        <v>46720 - COMÉRCIO POR GROSSO DE PEÇAS E ACESSÓRIOS PARA VEÍCULOS AUTOMÓVEIS.</v>
      </c>
      <c r="EN525" s="571">
        <v>17566</v>
      </c>
      <c r="EO525" s="560" t="s">
        <v>7858</v>
      </c>
      <c r="EP525" s="560" t="s">
        <v>320</v>
      </c>
      <c r="EQ525" s="580">
        <v>108</v>
      </c>
      <c r="ER525" s="560" t="s">
        <v>2224</v>
      </c>
      <c r="ES525" s="567" t="s">
        <v>7859</v>
      </c>
    </row>
    <row r="526" spans="16:149">
      <c r="P526" s="488">
        <f t="shared" si="25"/>
        <v>47763</v>
      </c>
      <c r="Q526" s="481">
        <f t="shared" si="26"/>
        <v>41</v>
      </c>
      <c r="R526" s="489">
        <v>44304</v>
      </c>
      <c r="S526" s="501"/>
      <c r="T526" s="497"/>
      <c r="U526" s="498"/>
      <c r="V526" s="43">
        <v>110</v>
      </c>
      <c r="W526" s="34" t="s">
        <v>2579</v>
      </c>
      <c r="X526" s="44">
        <v>131305</v>
      </c>
      <c r="Y526" s="34" t="s">
        <v>1138</v>
      </c>
      <c r="Z526" s="43" t="s">
        <v>318</v>
      </c>
      <c r="AA526" s="34" t="s">
        <v>538</v>
      </c>
      <c r="AB526" s="34" t="s">
        <v>280</v>
      </c>
      <c r="AC526" s="34" t="s">
        <v>1138</v>
      </c>
      <c r="AD526" s="44" t="s">
        <v>320</v>
      </c>
      <c r="AE526" s="44" t="s">
        <v>7450</v>
      </c>
      <c r="AF526" s="43">
        <v>110</v>
      </c>
      <c r="AG526" s="34" t="s">
        <v>2579</v>
      </c>
      <c r="AH526" s="34" t="s">
        <v>7860</v>
      </c>
      <c r="AI526" s="43" t="s">
        <v>2580</v>
      </c>
      <c r="AJ526" s="44" t="s">
        <v>2581</v>
      </c>
      <c r="AK526" s="261">
        <v>4490410</v>
      </c>
      <c r="AL526" s="44" t="s">
        <v>538</v>
      </c>
      <c r="AM526" s="44" t="s">
        <v>2585</v>
      </c>
      <c r="AN526" s="262">
        <v>252219600</v>
      </c>
      <c r="AO526" s="34"/>
      <c r="AP526" s="34"/>
      <c r="AQ526" s="34"/>
      <c r="AR526" s="34"/>
      <c r="AS526" s="34"/>
      <c r="AT526" s="44" t="s">
        <v>326</v>
      </c>
      <c r="AU526" s="44"/>
      <c r="AV526" s="477" t="str">
        <f t="array" ref="AV526">_xlfn.IFS(
LEFT(Tabelas!$AI526,1)="N","DN",
LEFT(Tabelas!$AI526,1)="C","DC",
LEFT(Tabelas!$AI526,1)="L","DL",
LEFT(Tabelas!$AI526,1)="A","DA",
LEFT(Tabelas!$AI526,1)="G","DG")</f>
        <v>DN</v>
      </c>
      <c r="AW526" s="34"/>
      <c r="AX526" s="34"/>
      <c r="AY526" s="34"/>
      <c r="AZ526" s="34"/>
      <c r="BA526" s="34"/>
      <c r="BB526" s="34"/>
      <c r="BC526" s="34"/>
      <c r="BD526" s="44">
        <v>131305</v>
      </c>
      <c r="BE526" s="34" t="s">
        <v>1138</v>
      </c>
      <c r="BF526" s="43" t="s">
        <v>318</v>
      </c>
      <c r="BG526" s="34" t="s">
        <v>538</v>
      </c>
      <c r="BH526" s="34" t="s">
        <v>280</v>
      </c>
      <c r="BI526" s="34" t="s">
        <v>1138</v>
      </c>
      <c r="BJ526" s="44" t="s">
        <v>320</v>
      </c>
      <c r="BK526" s="44" t="s">
        <v>7450</v>
      </c>
      <c r="BL526" s="34"/>
      <c r="BM526" s="34"/>
      <c r="BN526" s="34"/>
      <c r="BO526" s="20"/>
      <c r="BP526" s="20"/>
      <c r="BQ526" s="20"/>
      <c r="BR526" s="20"/>
      <c r="BS526" s="27"/>
      <c r="BT526" s="20"/>
      <c r="BU526" s="20"/>
      <c r="BV526" s="20"/>
      <c r="BW526" s="20"/>
      <c r="BX526" s="20"/>
      <c r="BY526" s="20"/>
      <c r="BZ526" s="20"/>
      <c r="CA526" s="20"/>
      <c r="CB526" s="20"/>
      <c r="CC526" s="27"/>
      <c r="CD526" s="20"/>
      <c r="CE526" s="20"/>
      <c r="CF526" s="28"/>
      <c r="CG526" s="28"/>
      <c r="CH526" s="28"/>
      <c r="CI526" s="28"/>
      <c r="CJ526" s="28"/>
      <c r="CK526" s="28"/>
      <c r="CL526" s="28"/>
      <c r="CM526" s="28"/>
      <c r="CN526" s="28"/>
      <c r="CO526" s="28"/>
      <c r="CP526" s="28"/>
      <c r="CQ526" s="28"/>
      <c r="CR526" s="28"/>
      <c r="CS526" s="28"/>
      <c r="CT526" s="28"/>
      <c r="CU526" s="28"/>
      <c r="CV526" s="28"/>
      <c r="CW526" s="28"/>
      <c r="CX526" s="20"/>
      <c r="CY526" s="519" t="s">
        <v>7861</v>
      </c>
      <c r="CZ526" s="520" t="s">
        <v>7862</v>
      </c>
      <c r="DA526" s="595" t="str">
        <f t="shared" si="27"/>
        <v>46730 - COMÉRCIO POR GROSSO DE MOTOCICLOS, SUAS PARTES E ACESSÓRIOS.</v>
      </c>
      <c r="EN526" s="572">
        <v>17574</v>
      </c>
      <c r="EO526" s="561" t="s">
        <v>7863</v>
      </c>
      <c r="EP526" s="561" t="s">
        <v>350</v>
      </c>
      <c r="EQ526" s="576">
        <v>229</v>
      </c>
      <c r="ER526" s="561" t="s">
        <v>4622</v>
      </c>
      <c r="ES526" s="568" t="s">
        <v>7864</v>
      </c>
    </row>
    <row r="527" spans="16:149">
      <c r="P527" s="488">
        <f t="shared" si="25"/>
        <v>47770</v>
      </c>
      <c r="Q527" s="481">
        <f t="shared" si="26"/>
        <v>42</v>
      </c>
      <c r="R527" s="489">
        <v>44305</v>
      </c>
      <c r="S527" s="501"/>
      <c r="T527" s="497"/>
      <c r="U527" s="498"/>
      <c r="V527" s="43">
        <v>110</v>
      </c>
      <c r="W527" s="34" t="s">
        <v>2579</v>
      </c>
      <c r="X527" s="44">
        <v>131307</v>
      </c>
      <c r="Y527" s="34" t="s">
        <v>1408</v>
      </c>
      <c r="Z527" s="43" t="s">
        <v>318</v>
      </c>
      <c r="AA527" s="34" t="s">
        <v>538</v>
      </c>
      <c r="AB527" s="34" t="s">
        <v>280</v>
      </c>
      <c r="AC527" s="34" t="s">
        <v>1408</v>
      </c>
      <c r="AD527" s="44" t="s">
        <v>320</v>
      </c>
      <c r="AE527" s="44" t="s">
        <v>7450</v>
      </c>
      <c r="AF527" s="43">
        <v>110</v>
      </c>
      <c r="AG527" s="34" t="s">
        <v>2579</v>
      </c>
      <c r="AH527" s="34" t="s">
        <v>7860</v>
      </c>
      <c r="AI527" s="43" t="s">
        <v>2580</v>
      </c>
      <c r="AJ527" s="44" t="s">
        <v>2581</v>
      </c>
      <c r="AK527" s="261">
        <v>4490410</v>
      </c>
      <c r="AL527" s="44" t="s">
        <v>538</v>
      </c>
      <c r="AM527" s="44" t="s">
        <v>2585</v>
      </c>
      <c r="AN527" s="262">
        <v>252219600</v>
      </c>
      <c r="AO527" s="34"/>
      <c r="AP527" s="34"/>
      <c r="AQ527" s="34"/>
      <c r="AR527" s="34"/>
      <c r="AS527" s="34"/>
      <c r="AT527" s="44" t="s">
        <v>326</v>
      </c>
      <c r="AU527" s="44"/>
      <c r="AV527" s="477" t="str">
        <f t="array" ref="AV527">_xlfn.IFS(
LEFT(Tabelas!$AI527,1)="N","DN",
LEFT(Tabelas!$AI527,1)="C","DC",
LEFT(Tabelas!$AI527,1)="L","DL",
LEFT(Tabelas!$AI527,1)="A","DA",
LEFT(Tabelas!$AI527,1)="G","DG")</f>
        <v>DN</v>
      </c>
      <c r="AW527" s="34"/>
      <c r="AX527" s="34"/>
      <c r="AY527" s="34"/>
      <c r="AZ527" s="34"/>
      <c r="BA527" s="34"/>
      <c r="BB527" s="34"/>
      <c r="BC527" s="34"/>
      <c r="BD527" s="44">
        <v>131307</v>
      </c>
      <c r="BE527" s="34" t="s">
        <v>1408</v>
      </c>
      <c r="BF527" s="43" t="s">
        <v>318</v>
      </c>
      <c r="BG527" s="34" t="s">
        <v>538</v>
      </c>
      <c r="BH527" s="34" t="s">
        <v>280</v>
      </c>
      <c r="BI527" s="34" t="s">
        <v>1408</v>
      </c>
      <c r="BJ527" s="44" t="s">
        <v>320</v>
      </c>
      <c r="BK527" s="44" t="s">
        <v>7450</v>
      </c>
      <c r="BL527" s="34"/>
      <c r="BM527" s="34"/>
      <c r="BN527" s="34"/>
      <c r="BO527" s="20"/>
      <c r="BP527" s="20"/>
      <c r="BQ527" s="20"/>
      <c r="BR527" s="20"/>
      <c r="BS527" s="27"/>
      <c r="BT527" s="20"/>
      <c r="BU527" s="20"/>
      <c r="BV527" s="20"/>
      <c r="BW527" s="20"/>
      <c r="BX527" s="20"/>
      <c r="BY527" s="20"/>
      <c r="BZ527" s="20"/>
      <c r="CA527" s="20"/>
      <c r="CB527" s="20"/>
      <c r="CC527" s="27"/>
      <c r="CD527" s="20"/>
      <c r="CE527" s="20"/>
      <c r="CF527" s="28"/>
      <c r="CG527" s="28"/>
      <c r="CH527" s="28"/>
      <c r="CI527" s="28"/>
      <c r="CJ527" s="28"/>
      <c r="CK527" s="28"/>
      <c r="CL527" s="28"/>
      <c r="CM527" s="28"/>
      <c r="CN527" s="28"/>
      <c r="CO527" s="28"/>
      <c r="CP527" s="28"/>
      <c r="CQ527" s="28"/>
      <c r="CR527" s="28"/>
      <c r="CS527" s="28"/>
      <c r="CT527" s="28"/>
      <c r="CU527" s="28"/>
      <c r="CV527" s="28"/>
      <c r="CW527" s="28"/>
      <c r="CX527" s="20"/>
      <c r="CY527" s="519" t="s">
        <v>7865</v>
      </c>
      <c r="CZ527" s="520" t="s">
        <v>7866</v>
      </c>
      <c r="DA527" s="595" t="str">
        <f t="shared" si="27"/>
        <v>46811 - COMÉRCIO POR GROSSO DE PRODUTOS PETROLÍFEROS</v>
      </c>
      <c r="EN527" s="571">
        <v>17582</v>
      </c>
      <c r="EO527" s="560" t="s">
        <v>7867</v>
      </c>
      <c r="EP527" s="560" t="s">
        <v>350</v>
      </c>
      <c r="EQ527" s="580">
        <v>200</v>
      </c>
      <c r="ER527" s="560" t="s">
        <v>5084</v>
      </c>
      <c r="ES527" s="567" t="s">
        <v>7868</v>
      </c>
    </row>
    <row r="528" spans="16:149">
      <c r="P528" s="488">
        <f t="shared" si="25"/>
        <v>47777</v>
      </c>
      <c r="Q528" s="481">
        <f t="shared" si="26"/>
        <v>43</v>
      </c>
      <c r="R528" s="489">
        <v>44306</v>
      </c>
      <c r="S528" s="501"/>
      <c r="T528" s="497"/>
      <c r="U528" s="498"/>
      <c r="V528" s="43">
        <v>110</v>
      </c>
      <c r="W528" s="34" t="s">
        <v>2579</v>
      </c>
      <c r="X528" s="44">
        <v>131308</v>
      </c>
      <c r="Y528" s="34" t="s">
        <v>1689</v>
      </c>
      <c r="Z528" s="43" t="s">
        <v>318</v>
      </c>
      <c r="AA528" s="34" t="s">
        <v>538</v>
      </c>
      <c r="AB528" s="34" t="s">
        <v>280</v>
      </c>
      <c r="AC528" s="34" t="s">
        <v>1689</v>
      </c>
      <c r="AD528" s="44" t="s">
        <v>320</v>
      </c>
      <c r="AE528" s="44" t="s">
        <v>7450</v>
      </c>
      <c r="AF528" s="43">
        <v>110</v>
      </c>
      <c r="AG528" s="34" t="s">
        <v>2579</v>
      </c>
      <c r="AH528" s="34" t="s">
        <v>7860</v>
      </c>
      <c r="AI528" s="43" t="s">
        <v>2580</v>
      </c>
      <c r="AJ528" s="44" t="s">
        <v>2581</v>
      </c>
      <c r="AK528" s="261">
        <v>4490410</v>
      </c>
      <c r="AL528" s="44" t="s">
        <v>538</v>
      </c>
      <c r="AM528" s="44" t="s">
        <v>2585</v>
      </c>
      <c r="AN528" s="262">
        <v>252219600</v>
      </c>
      <c r="AO528" s="34"/>
      <c r="AP528" s="34"/>
      <c r="AQ528" s="34"/>
      <c r="AR528" s="34"/>
      <c r="AS528" s="34"/>
      <c r="AT528" s="44" t="s">
        <v>326</v>
      </c>
      <c r="AU528" s="44"/>
      <c r="AV528" s="477" t="str">
        <f t="array" ref="AV528">_xlfn.IFS(
LEFT(Tabelas!$AI528,1)="N","DN",
LEFT(Tabelas!$AI528,1)="C","DC",
LEFT(Tabelas!$AI528,1)="L","DL",
LEFT(Tabelas!$AI528,1)="A","DA",
LEFT(Tabelas!$AI528,1)="G","DG")</f>
        <v>DN</v>
      </c>
      <c r="AW528" s="34"/>
      <c r="AX528" s="34"/>
      <c r="AY528" s="34"/>
      <c r="AZ528" s="34"/>
      <c r="BA528" s="34"/>
      <c r="BB528" s="34"/>
      <c r="BC528" s="34"/>
      <c r="BD528" s="44">
        <v>131308</v>
      </c>
      <c r="BE528" s="34" t="s">
        <v>1689</v>
      </c>
      <c r="BF528" s="43" t="s">
        <v>318</v>
      </c>
      <c r="BG528" s="34" t="s">
        <v>538</v>
      </c>
      <c r="BH528" s="34" t="s">
        <v>280</v>
      </c>
      <c r="BI528" s="34" t="s">
        <v>1689</v>
      </c>
      <c r="BJ528" s="44" t="s">
        <v>320</v>
      </c>
      <c r="BK528" s="44" t="s">
        <v>7450</v>
      </c>
      <c r="BL528" s="34"/>
      <c r="BM528" s="34"/>
      <c r="BN528" s="34"/>
      <c r="BO528" s="20"/>
      <c r="BP528" s="20"/>
      <c r="BQ528" s="20"/>
      <c r="BR528" s="20"/>
      <c r="BS528" s="27"/>
      <c r="BT528" s="20"/>
      <c r="BU528" s="20"/>
      <c r="BV528" s="20"/>
      <c r="BW528" s="20"/>
      <c r="BX528" s="20"/>
      <c r="BY528" s="20"/>
      <c r="BZ528" s="20"/>
      <c r="CA528" s="20"/>
      <c r="CB528" s="20"/>
      <c r="CC528" s="27"/>
      <c r="CD528" s="20"/>
      <c r="CE528" s="20"/>
      <c r="CF528" s="28"/>
      <c r="CG528" s="28"/>
      <c r="CH528" s="28"/>
      <c r="CI528" s="28"/>
      <c r="CJ528" s="28"/>
      <c r="CK528" s="28"/>
      <c r="CL528" s="28"/>
      <c r="CM528" s="28"/>
      <c r="CN528" s="28"/>
      <c r="CO528" s="28"/>
      <c r="CP528" s="28"/>
      <c r="CQ528" s="28"/>
      <c r="CR528" s="28"/>
      <c r="CS528" s="28"/>
      <c r="CT528" s="28"/>
      <c r="CU528" s="28"/>
      <c r="CV528" s="28"/>
      <c r="CW528" s="28"/>
      <c r="CX528" s="20"/>
      <c r="CY528" s="519" t="s">
        <v>7869</v>
      </c>
      <c r="CZ528" s="520" t="s">
        <v>7870</v>
      </c>
      <c r="DA528" s="595" t="str">
        <f t="shared" si="27"/>
        <v>46812 - COMÉRCIO POR GROSSO DE COMBUSTÍVEIS SÓLIDOS, LÍQUIDOS E GASOSOS, NÃO DERIVADOS DO PETRÓLEO</v>
      </c>
      <c r="EN528" s="572">
        <v>17590</v>
      </c>
      <c r="EO528" s="561" t="s">
        <v>7871</v>
      </c>
      <c r="EP528" s="561" t="s">
        <v>350</v>
      </c>
      <c r="EQ528" s="576">
        <v>200</v>
      </c>
      <c r="ER528" s="561" t="s">
        <v>5084</v>
      </c>
      <c r="ES528" s="568" t="s">
        <v>7872</v>
      </c>
    </row>
    <row r="529" spans="16:149">
      <c r="P529" s="488">
        <f t="shared" si="25"/>
        <v>47784</v>
      </c>
      <c r="Q529" s="481">
        <f t="shared" si="26"/>
        <v>44</v>
      </c>
      <c r="R529" s="489">
        <v>44307</v>
      </c>
      <c r="S529" s="501"/>
      <c r="T529" s="497"/>
      <c r="U529" s="498"/>
      <c r="V529" s="43">
        <v>110</v>
      </c>
      <c r="W529" s="34" t="s">
        <v>2579</v>
      </c>
      <c r="X529" s="44">
        <v>131300</v>
      </c>
      <c r="Y529" s="34" t="s">
        <v>837</v>
      </c>
      <c r="Z529" s="43" t="s">
        <v>318</v>
      </c>
      <c r="AA529" s="34" t="s">
        <v>538</v>
      </c>
      <c r="AB529" s="34" t="s">
        <v>280</v>
      </c>
      <c r="AC529" s="34" t="s">
        <v>7873</v>
      </c>
      <c r="AD529" s="44" t="s">
        <v>320</v>
      </c>
      <c r="AE529" s="44" t="s">
        <v>7450</v>
      </c>
      <c r="AF529" s="43">
        <v>110</v>
      </c>
      <c r="AG529" s="34" t="s">
        <v>2579</v>
      </c>
      <c r="AH529" s="34" t="s">
        <v>7860</v>
      </c>
      <c r="AI529" s="43" t="s">
        <v>2580</v>
      </c>
      <c r="AJ529" s="44" t="s">
        <v>2581</v>
      </c>
      <c r="AK529" s="261">
        <v>4490410</v>
      </c>
      <c r="AL529" s="44" t="s">
        <v>538</v>
      </c>
      <c r="AM529" s="44" t="s">
        <v>2585</v>
      </c>
      <c r="AN529" s="262">
        <v>252219600</v>
      </c>
      <c r="AO529" s="34"/>
      <c r="AP529" s="34"/>
      <c r="AQ529" s="34"/>
      <c r="AR529" s="34"/>
      <c r="AS529" s="34"/>
      <c r="AT529" s="44" t="s">
        <v>326</v>
      </c>
      <c r="AU529" s="44"/>
      <c r="AV529" s="477" t="str">
        <f t="array" ref="AV529">_xlfn.IFS(
LEFT(Tabelas!$AI529,1)="N","DN",
LEFT(Tabelas!$AI529,1)="C","DC",
LEFT(Tabelas!$AI529,1)="L","DL",
LEFT(Tabelas!$AI529,1)="A","DA",
LEFT(Tabelas!$AI529,1)="G","DG")</f>
        <v>DN</v>
      </c>
      <c r="AW529" s="34"/>
      <c r="AX529" s="34"/>
      <c r="AY529" s="34"/>
      <c r="AZ529" s="34"/>
      <c r="BA529" s="34"/>
      <c r="BB529" s="34"/>
      <c r="BC529" s="34"/>
      <c r="BD529" s="44">
        <v>131300</v>
      </c>
      <c r="BE529" s="34" t="s">
        <v>837</v>
      </c>
      <c r="BF529" s="43" t="s">
        <v>318</v>
      </c>
      <c r="BG529" s="34" t="s">
        <v>538</v>
      </c>
      <c r="BH529" s="34" t="s">
        <v>280</v>
      </c>
      <c r="BI529" s="34" t="s">
        <v>7873</v>
      </c>
      <c r="BJ529" s="44" t="s">
        <v>320</v>
      </c>
      <c r="BK529" s="44" t="s">
        <v>7450</v>
      </c>
      <c r="BL529" s="34"/>
      <c r="BM529" s="34"/>
      <c r="BN529" s="34"/>
      <c r="BO529" s="20"/>
      <c r="BP529" s="20"/>
      <c r="BQ529" s="20"/>
      <c r="BR529" s="20"/>
      <c r="BS529" s="27"/>
      <c r="BT529" s="20"/>
      <c r="BU529" s="20"/>
      <c r="BV529" s="20"/>
      <c r="BW529" s="20"/>
      <c r="BX529" s="20"/>
      <c r="BY529" s="20"/>
      <c r="BZ529" s="20"/>
      <c r="CA529" s="20"/>
      <c r="CB529" s="20"/>
      <c r="CC529" s="27"/>
      <c r="CD529" s="20"/>
      <c r="CE529" s="20"/>
      <c r="CF529" s="28"/>
      <c r="CG529" s="28"/>
      <c r="CH529" s="28"/>
      <c r="CI529" s="28"/>
      <c r="CJ529" s="28"/>
      <c r="CK529" s="28"/>
      <c r="CL529" s="28"/>
      <c r="CM529" s="28"/>
      <c r="CN529" s="28"/>
      <c r="CO529" s="28"/>
      <c r="CP529" s="28"/>
      <c r="CQ529" s="28"/>
      <c r="CR529" s="28"/>
      <c r="CS529" s="28"/>
      <c r="CT529" s="28"/>
      <c r="CU529" s="28"/>
      <c r="CV529" s="28"/>
      <c r="CW529" s="28"/>
      <c r="CX529" s="20"/>
      <c r="CY529" s="519" t="s">
        <v>7874</v>
      </c>
      <c r="CZ529" s="520" t="s">
        <v>7875</v>
      </c>
      <c r="DA529" s="595" t="str">
        <f t="shared" si="27"/>
        <v>46820 - COMÉRCIO POR GROSSO DE MINÉRIOS E DE METAIS</v>
      </c>
      <c r="EN529" s="571">
        <v>17612</v>
      </c>
      <c r="EO529" s="560" t="s">
        <v>7876</v>
      </c>
      <c r="EP529" s="560" t="s">
        <v>289</v>
      </c>
      <c r="EQ529" s="580">
        <v>347</v>
      </c>
      <c r="ER529" s="560" t="s">
        <v>5074</v>
      </c>
      <c r="ES529" s="567" t="s">
        <v>7877</v>
      </c>
    </row>
    <row r="530" spans="16:149">
      <c r="P530" s="488">
        <f t="shared" si="25"/>
        <v>47791</v>
      </c>
      <c r="Q530" s="481">
        <f t="shared" si="26"/>
        <v>45</v>
      </c>
      <c r="R530" s="489">
        <v>44308</v>
      </c>
      <c r="S530" s="501"/>
      <c r="T530" s="497"/>
      <c r="U530" s="498"/>
      <c r="V530" s="43">
        <v>110</v>
      </c>
      <c r="W530" s="34" t="s">
        <v>2579</v>
      </c>
      <c r="X530" s="44">
        <v>131311</v>
      </c>
      <c r="Y530" s="34" t="s">
        <v>1944</v>
      </c>
      <c r="Z530" s="43" t="s">
        <v>318</v>
      </c>
      <c r="AA530" s="34" t="s">
        <v>538</v>
      </c>
      <c r="AB530" s="34" t="s">
        <v>280</v>
      </c>
      <c r="AC530" s="34" t="s">
        <v>1944</v>
      </c>
      <c r="AD530" s="44" t="s">
        <v>320</v>
      </c>
      <c r="AE530" s="44" t="s">
        <v>7450</v>
      </c>
      <c r="AF530" s="43">
        <v>110</v>
      </c>
      <c r="AG530" s="34" t="s">
        <v>2579</v>
      </c>
      <c r="AH530" s="34" t="s">
        <v>7860</v>
      </c>
      <c r="AI530" s="43" t="s">
        <v>2580</v>
      </c>
      <c r="AJ530" s="44" t="s">
        <v>2581</v>
      </c>
      <c r="AK530" s="261">
        <v>4490410</v>
      </c>
      <c r="AL530" s="44" t="s">
        <v>538</v>
      </c>
      <c r="AM530" s="44" t="s">
        <v>2585</v>
      </c>
      <c r="AN530" s="262">
        <v>252219600</v>
      </c>
      <c r="AO530" s="34"/>
      <c r="AP530" s="34"/>
      <c r="AQ530" s="34"/>
      <c r="AR530" s="34"/>
      <c r="AS530" s="34"/>
      <c r="AT530" s="44" t="s">
        <v>326</v>
      </c>
      <c r="AU530" s="44"/>
      <c r="AV530" s="477" t="str">
        <f t="array" ref="AV530">_xlfn.IFS(
LEFT(Tabelas!$AI530,1)="N","DN",
LEFT(Tabelas!$AI530,1)="C","DC",
LEFT(Tabelas!$AI530,1)="L","DL",
LEFT(Tabelas!$AI530,1)="A","DA",
LEFT(Tabelas!$AI530,1)="G","DG")</f>
        <v>DN</v>
      </c>
      <c r="AW530" s="34"/>
      <c r="AX530" s="34"/>
      <c r="AY530" s="34"/>
      <c r="AZ530" s="34"/>
      <c r="BA530" s="34"/>
      <c r="BB530" s="34"/>
      <c r="BC530" s="34"/>
      <c r="BD530" s="44">
        <v>131311</v>
      </c>
      <c r="BE530" s="34" t="s">
        <v>1944</v>
      </c>
      <c r="BF530" s="43" t="s">
        <v>318</v>
      </c>
      <c r="BG530" s="34" t="s">
        <v>538</v>
      </c>
      <c r="BH530" s="34" t="s">
        <v>280</v>
      </c>
      <c r="BI530" s="34" t="s">
        <v>1944</v>
      </c>
      <c r="BJ530" s="44" t="s">
        <v>320</v>
      </c>
      <c r="BK530" s="44" t="s">
        <v>7450</v>
      </c>
      <c r="BL530" s="34"/>
      <c r="BM530" s="34"/>
      <c r="BN530" s="34"/>
      <c r="BO530" s="20"/>
      <c r="BP530" s="20"/>
      <c r="BQ530" s="20"/>
      <c r="BR530" s="20"/>
      <c r="BS530" s="27"/>
      <c r="BT530" s="20"/>
      <c r="BU530" s="20"/>
      <c r="BV530" s="20"/>
      <c r="BW530" s="20"/>
      <c r="BX530" s="20"/>
      <c r="BY530" s="20"/>
      <c r="BZ530" s="20"/>
      <c r="CA530" s="20"/>
      <c r="CB530" s="20"/>
      <c r="CC530" s="27"/>
      <c r="CD530" s="20"/>
      <c r="CE530" s="20"/>
      <c r="CF530" s="28"/>
      <c r="CG530" s="28"/>
      <c r="CH530" s="28"/>
      <c r="CI530" s="28"/>
      <c r="CJ530" s="28"/>
      <c r="CK530" s="28"/>
      <c r="CL530" s="28"/>
      <c r="CM530" s="28"/>
      <c r="CN530" s="28"/>
      <c r="CO530" s="28"/>
      <c r="CP530" s="28"/>
      <c r="CQ530" s="28"/>
      <c r="CR530" s="28"/>
      <c r="CS530" s="28"/>
      <c r="CT530" s="28"/>
      <c r="CU530" s="28"/>
      <c r="CV530" s="28"/>
      <c r="CW530" s="28"/>
      <c r="CX530" s="20"/>
      <c r="CY530" s="519" t="s">
        <v>7878</v>
      </c>
      <c r="CZ530" s="520" t="s">
        <v>7879</v>
      </c>
      <c r="DA530" s="595" t="str">
        <f t="shared" si="27"/>
        <v>46831 - COMÉRCIO POR GROSSO DE MADEIRA EM BRUTO E DE PRODUTOS DERIVADOS</v>
      </c>
      <c r="EN530" s="572">
        <v>17620</v>
      </c>
      <c r="EO530" s="561" t="s">
        <v>7880</v>
      </c>
      <c r="EP530" s="561" t="s">
        <v>289</v>
      </c>
      <c r="EQ530" s="576">
        <v>333</v>
      </c>
      <c r="ER530" s="561" t="s">
        <v>4908</v>
      </c>
      <c r="ES530" s="568" t="s">
        <v>7881</v>
      </c>
    </row>
    <row r="531" spans="16:149">
      <c r="P531" s="488">
        <f t="shared" si="25"/>
        <v>47798</v>
      </c>
      <c r="Q531" s="481">
        <f t="shared" si="26"/>
        <v>46</v>
      </c>
      <c r="R531" s="489">
        <v>44309</v>
      </c>
      <c r="S531" s="501"/>
      <c r="T531" s="497"/>
      <c r="U531" s="498"/>
      <c r="V531" s="43">
        <v>110</v>
      </c>
      <c r="W531" s="34" t="s">
        <v>2579</v>
      </c>
      <c r="X531" s="44">
        <v>131315</v>
      </c>
      <c r="Y531" s="34" t="s">
        <v>2516</v>
      </c>
      <c r="Z531" s="43" t="s">
        <v>318</v>
      </c>
      <c r="AA531" s="34" t="s">
        <v>538</v>
      </c>
      <c r="AB531" s="34" t="s">
        <v>280</v>
      </c>
      <c r="AC531" s="34" t="s">
        <v>7873</v>
      </c>
      <c r="AD531" s="44" t="s">
        <v>320</v>
      </c>
      <c r="AE531" s="44" t="s">
        <v>7450</v>
      </c>
      <c r="AF531" s="43">
        <v>110</v>
      </c>
      <c r="AG531" s="34" t="s">
        <v>2579</v>
      </c>
      <c r="AH531" s="34" t="s">
        <v>7860</v>
      </c>
      <c r="AI531" s="43" t="s">
        <v>2580</v>
      </c>
      <c r="AJ531" s="44" t="s">
        <v>2581</v>
      </c>
      <c r="AK531" s="261">
        <v>4490410</v>
      </c>
      <c r="AL531" s="44" t="s">
        <v>538</v>
      </c>
      <c r="AM531" s="44" t="s">
        <v>2585</v>
      </c>
      <c r="AN531" s="262">
        <v>252219600</v>
      </c>
      <c r="AO531" s="34"/>
      <c r="AP531" s="34"/>
      <c r="AQ531" s="34"/>
      <c r="AR531" s="34"/>
      <c r="AS531" s="34"/>
      <c r="AT531" s="44" t="s">
        <v>326</v>
      </c>
      <c r="AU531" s="44"/>
      <c r="AV531" s="477" t="str">
        <f t="array" ref="AV531">_xlfn.IFS(
LEFT(Tabelas!$AI531,1)="N","DN",
LEFT(Tabelas!$AI531,1)="C","DC",
LEFT(Tabelas!$AI531,1)="L","DL",
LEFT(Tabelas!$AI531,1)="A","DA",
LEFT(Tabelas!$AI531,1)="G","DG")</f>
        <v>DN</v>
      </c>
      <c r="AW531" s="34"/>
      <c r="AX531" s="34"/>
      <c r="AY531" s="34"/>
      <c r="AZ531" s="34"/>
      <c r="BA531" s="34"/>
      <c r="BB531" s="34"/>
      <c r="BC531" s="34"/>
      <c r="BD531" s="44">
        <v>131315</v>
      </c>
      <c r="BE531" s="34" t="s">
        <v>2516</v>
      </c>
      <c r="BF531" s="43" t="s">
        <v>318</v>
      </c>
      <c r="BG531" s="34" t="s">
        <v>538</v>
      </c>
      <c r="BH531" s="34" t="s">
        <v>280</v>
      </c>
      <c r="BI531" s="34" t="s">
        <v>7873</v>
      </c>
      <c r="BJ531" s="44" t="s">
        <v>320</v>
      </c>
      <c r="BK531" s="44" t="s">
        <v>7450</v>
      </c>
      <c r="BL531" s="34"/>
      <c r="BM531" s="34"/>
      <c r="BN531" s="34"/>
      <c r="BO531" s="20"/>
      <c r="BP531" s="20"/>
      <c r="BQ531" s="20"/>
      <c r="BR531" s="20"/>
      <c r="BS531" s="27"/>
      <c r="BT531" s="20"/>
      <c r="BU531" s="20"/>
      <c r="BV531" s="20"/>
      <c r="BW531" s="20"/>
      <c r="BX531" s="20"/>
      <c r="BY531" s="20"/>
      <c r="BZ531" s="20"/>
      <c r="CA531" s="20"/>
      <c r="CB531" s="20"/>
      <c r="CC531" s="27"/>
      <c r="CD531" s="20"/>
      <c r="CE531" s="20"/>
      <c r="CF531" s="28"/>
      <c r="CG531" s="28"/>
      <c r="CH531" s="28"/>
      <c r="CI531" s="28"/>
      <c r="CJ531" s="28"/>
      <c r="CK531" s="28"/>
      <c r="CL531" s="28"/>
      <c r="CM531" s="28"/>
      <c r="CN531" s="28"/>
      <c r="CO531" s="28"/>
      <c r="CP531" s="28"/>
      <c r="CQ531" s="28"/>
      <c r="CR531" s="28"/>
      <c r="CS531" s="28"/>
      <c r="CT531" s="28"/>
      <c r="CU531" s="28"/>
      <c r="CV531" s="28"/>
      <c r="CW531" s="28"/>
      <c r="CX531" s="20"/>
      <c r="CY531" s="519" t="s">
        <v>7882</v>
      </c>
      <c r="CZ531" s="520" t="s">
        <v>7883</v>
      </c>
      <c r="DA531" s="595" t="str">
        <f t="shared" si="27"/>
        <v>46832 - COMÉRCIO POR GROSSO DE MATERIAIS DE CONSTRUÇÃO (EXCETO MADEIRA) E EQUIPAMENTO SANITÁRIO</v>
      </c>
      <c r="EN531" s="571">
        <v>17647</v>
      </c>
      <c r="EO531" s="560" t="s">
        <v>7884</v>
      </c>
      <c r="EP531" s="560" t="s">
        <v>947</v>
      </c>
      <c r="EQ531" s="580">
        <v>452</v>
      </c>
      <c r="ER531" s="560" t="s">
        <v>3734</v>
      </c>
      <c r="ES531" s="567" t="s">
        <v>7885</v>
      </c>
    </row>
    <row r="532" spans="16:149">
      <c r="P532" s="488">
        <f t="shared" si="25"/>
        <v>47805</v>
      </c>
      <c r="Q532" s="481">
        <f t="shared" si="26"/>
        <v>47</v>
      </c>
      <c r="R532" s="489">
        <v>44310</v>
      </c>
      <c r="S532" s="501"/>
      <c r="T532" s="497"/>
      <c r="U532" s="498"/>
      <c r="V532" s="43">
        <v>110</v>
      </c>
      <c r="W532" s="34" t="s">
        <v>2579</v>
      </c>
      <c r="X532" s="44">
        <v>131314</v>
      </c>
      <c r="Y532" s="34" t="s">
        <v>2344</v>
      </c>
      <c r="Z532" s="43" t="s">
        <v>318</v>
      </c>
      <c r="AA532" s="34" t="s">
        <v>538</v>
      </c>
      <c r="AB532" s="34" t="s">
        <v>280</v>
      </c>
      <c r="AC532" s="34" t="s">
        <v>7886</v>
      </c>
      <c r="AD532" s="44" t="s">
        <v>320</v>
      </c>
      <c r="AE532" s="44" t="s">
        <v>7450</v>
      </c>
      <c r="AF532" s="43">
        <v>110</v>
      </c>
      <c r="AG532" s="34" t="s">
        <v>2579</v>
      </c>
      <c r="AH532" s="34" t="s">
        <v>7860</v>
      </c>
      <c r="AI532" s="43" t="s">
        <v>2580</v>
      </c>
      <c r="AJ532" s="44" t="s">
        <v>2581</v>
      </c>
      <c r="AK532" s="261">
        <v>4490410</v>
      </c>
      <c r="AL532" s="44" t="s">
        <v>538</v>
      </c>
      <c r="AM532" s="44" t="s">
        <v>2585</v>
      </c>
      <c r="AN532" s="262">
        <v>252219600</v>
      </c>
      <c r="AO532" s="34"/>
      <c r="AP532" s="34"/>
      <c r="AQ532" s="34"/>
      <c r="AR532" s="34"/>
      <c r="AS532" s="34"/>
      <c r="AT532" s="44" t="s">
        <v>326</v>
      </c>
      <c r="AU532" s="44"/>
      <c r="AV532" s="477" t="str">
        <f t="array" ref="AV532">_xlfn.IFS(
LEFT(Tabelas!$AI532,1)="N","DN",
LEFT(Tabelas!$AI532,1)="C","DC",
LEFT(Tabelas!$AI532,1)="L","DL",
LEFT(Tabelas!$AI532,1)="A","DA",
LEFT(Tabelas!$AI532,1)="G","DG")</f>
        <v>DN</v>
      </c>
      <c r="AW532" s="34"/>
      <c r="AX532" s="34"/>
      <c r="AY532" s="34"/>
      <c r="AZ532" s="34"/>
      <c r="BA532" s="34"/>
      <c r="BB532" s="34"/>
      <c r="BC532" s="34"/>
      <c r="BD532" s="44">
        <v>131314</v>
      </c>
      <c r="BE532" s="34" t="s">
        <v>2344</v>
      </c>
      <c r="BF532" s="43" t="s">
        <v>318</v>
      </c>
      <c r="BG532" s="34" t="s">
        <v>538</v>
      </c>
      <c r="BH532" s="34" t="s">
        <v>280</v>
      </c>
      <c r="BI532" s="34" t="s">
        <v>7886</v>
      </c>
      <c r="BJ532" s="44" t="s">
        <v>320</v>
      </c>
      <c r="BK532" s="44" t="s">
        <v>7450</v>
      </c>
      <c r="BL532" s="34"/>
      <c r="BM532" s="34"/>
      <c r="BN532" s="34"/>
      <c r="BO532" s="20"/>
      <c r="BP532" s="20"/>
      <c r="BQ532" s="20"/>
      <c r="BR532" s="20"/>
      <c r="BS532" s="27"/>
      <c r="BT532" s="20"/>
      <c r="BU532" s="20"/>
      <c r="BV532" s="20"/>
      <c r="BW532" s="20"/>
      <c r="BX532" s="20"/>
      <c r="BY532" s="20"/>
      <c r="BZ532" s="20"/>
      <c r="CA532" s="20"/>
      <c r="CB532" s="20"/>
      <c r="CC532" s="27"/>
      <c r="CD532" s="20"/>
      <c r="CE532" s="20"/>
      <c r="CF532" s="28"/>
      <c r="CG532" s="28"/>
      <c r="CH532" s="28"/>
      <c r="CI532" s="28"/>
      <c r="CJ532" s="28"/>
      <c r="CK532" s="28"/>
      <c r="CL532" s="28"/>
      <c r="CM532" s="28"/>
      <c r="CN532" s="28"/>
      <c r="CO532" s="28"/>
      <c r="CP532" s="28"/>
      <c r="CQ532" s="28"/>
      <c r="CR532" s="28"/>
      <c r="CS532" s="28"/>
      <c r="CT532" s="28"/>
      <c r="CU532" s="28"/>
      <c r="CV532" s="28"/>
      <c r="CW532" s="28"/>
      <c r="CX532" s="20"/>
      <c r="CY532" s="519" t="s">
        <v>7887</v>
      </c>
      <c r="CZ532" s="520" t="s">
        <v>7888</v>
      </c>
      <c r="DA532" s="595" t="str">
        <f t="shared" si="27"/>
        <v>46840 - COMÉRCIO POR GROSSO DE FERRAGENS, FERRAMENTAS MANUAIS E ARTIGOS PARA CANALIZAÇÕES E AQUECIMENTO</v>
      </c>
      <c r="EN532" s="572">
        <v>17655</v>
      </c>
      <c r="EO532" s="561" t="s">
        <v>7889</v>
      </c>
      <c r="EP532" s="561" t="s">
        <v>947</v>
      </c>
      <c r="EQ532" s="576">
        <v>452</v>
      </c>
      <c r="ER532" s="561" t="s">
        <v>3734</v>
      </c>
      <c r="ES532" s="568" t="s">
        <v>7890</v>
      </c>
    </row>
    <row r="533" spans="16:149">
      <c r="P533" s="488">
        <f t="shared" si="25"/>
        <v>47812</v>
      </c>
      <c r="Q533" s="481">
        <f t="shared" si="26"/>
        <v>48</v>
      </c>
      <c r="R533" s="489">
        <v>44311</v>
      </c>
      <c r="S533" s="501"/>
      <c r="T533" s="497"/>
      <c r="U533" s="498"/>
      <c r="V533" s="43">
        <v>110</v>
      </c>
      <c r="W533" s="34" t="s">
        <v>2579</v>
      </c>
      <c r="X533" s="44">
        <v>131313</v>
      </c>
      <c r="Y533" s="34" t="s">
        <v>2148</v>
      </c>
      <c r="Z533" s="43" t="s">
        <v>318</v>
      </c>
      <c r="AA533" s="34" t="s">
        <v>538</v>
      </c>
      <c r="AB533" s="34" t="s">
        <v>280</v>
      </c>
      <c r="AC533" s="34" t="s">
        <v>7891</v>
      </c>
      <c r="AD533" s="44" t="s">
        <v>320</v>
      </c>
      <c r="AE533" s="44" t="s">
        <v>7450</v>
      </c>
      <c r="AF533" s="43">
        <v>110</v>
      </c>
      <c r="AG533" s="34" t="s">
        <v>2579</v>
      </c>
      <c r="AH533" s="34" t="s">
        <v>7860</v>
      </c>
      <c r="AI533" s="43" t="s">
        <v>2580</v>
      </c>
      <c r="AJ533" s="44" t="s">
        <v>2581</v>
      </c>
      <c r="AK533" s="261">
        <v>4490410</v>
      </c>
      <c r="AL533" s="44" t="s">
        <v>538</v>
      </c>
      <c r="AM533" s="44" t="s">
        <v>2585</v>
      </c>
      <c r="AN533" s="262">
        <v>252219600</v>
      </c>
      <c r="AO533" s="34"/>
      <c r="AP533" s="34"/>
      <c r="AQ533" s="34"/>
      <c r="AR533" s="34"/>
      <c r="AS533" s="34"/>
      <c r="AT533" s="44" t="s">
        <v>326</v>
      </c>
      <c r="AU533" s="44"/>
      <c r="AV533" s="477" t="str">
        <f t="array" ref="AV533">_xlfn.IFS(
LEFT(Tabelas!$AI533,1)="N","DN",
LEFT(Tabelas!$AI533,1)="C","DC",
LEFT(Tabelas!$AI533,1)="L","DL",
LEFT(Tabelas!$AI533,1)="A","DA",
LEFT(Tabelas!$AI533,1)="G","DG")</f>
        <v>DN</v>
      </c>
      <c r="AW533" s="34"/>
      <c r="AX533" s="34"/>
      <c r="AY533" s="34"/>
      <c r="AZ533" s="34"/>
      <c r="BA533" s="34"/>
      <c r="BB533" s="34"/>
      <c r="BC533" s="34"/>
      <c r="BD533" s="44">
        <v>131313</v>
      </c>
      <c r="BE533" s="34" t="s">
        <v>2148</v>
      </c>
      <c r="BF533" s="43" t="s">
        <v>318</v>
      </c>
      <c r="BG533" s="34" t="s">
        <v>538</v>
      </c>
      <c r="BH533" s="34" t="s">
        <v>280</v>
      </c>
      <c r="BI533" s="34" t="s">
        <v>7891</v>
      </c>
      <c r="BJ533" s="44" t="s">
        <v>320</v>
      </c>
      <c r="BK533" s="44" t="s">
        <v>7450</v>
      </c>
      <c r="BL533" s="34"/>
      <c r="BM533" s="34"/>
      <c r="BN533" s="34"/>
      <c r="BO533" s="20"/>
      <c r="BP533" s="20"/>
      <c r="BQ533" s="20"/>
      <c r="BR533" s="20"/>
      <c r="BS533" s="27"/>
      <c r="BT533" s="20"/>
      <c r="BU533" s="20"/>
      <c r="BV533" s="20"/>
      <c r="BW533" s="20"/>
      <c r="BX533" s="20"/>
      <c r="BY533" s="20"/>
      <c r="BZ533" s="20"/>
      <c r="CA533" s="20"/>
      <c r="CB533" s="20"/>
      <c r="CC533" s="27"/>
      <c r="CD533" s="20"/>
      <c r="CE533" s="20"/>
      <c r="CF533" s="28"/>
      <c r="CG533" s="28"/>
      <c r="CH533" s="28"/>
      <c r="CI533" s="28"/>
      <c r="CJ533" s="28"/>
      <c r="CK533" s="28"/>
      <c r="CL533" s="28"/>
      <c r="CM533" s="28"/>
      <c r="CN533" s="28"/>
      <c r="CO533" s="28"/>
      <c r="CP533" s="28"/>
      <c r="CQ533" s="28"/>
      <c r="CR533" s="28"/>
      <c r="CS533" s="28"/>
      <c r="CT533" s="28"/>
      <c r="CU533" s="28"/>
      <c r="CV533" s="28"/>
      <c r="CW533" s="28"/>
      <c r="CX533" s="20"/>
      <c r="CY533" s="519" t="s">
        <v>7892</v>
      </c>
      <c r="CZ533" s="520" t="s">
        <v>7893</v>
      </c>
      <c r="DA533" s="595" t="str">
        <f t="shared" si="27"/>
        <v>46850 - COMÉRCIO POR GROSSO DE PRODUTOS QUÍMICOS</v>
      </c>
      <c r="EN533" s="571">
        <v>17698</v>
      </c>
      <c r="EO533" s="560" t="s">
        <v>7894</v>
      </c>
      <c r="EP533" s="560" t="s">
        <v>350</v>
      </c>
      <c r="EQ533" s="580">
        <v>269</v>
      </c>
      <c r="ER533" s="560" t="s">
        <v>4677</v>
      </c>
      <c r="ES533" s="567" t="s">
        <v>7895</v>
      </c>
    </row>
    <row r="534" spans="16:149">
      <c r="P534" s="488">
        <f t="shared" si="25"/>
        <v>47819</v>
      </c>
      <c r="Q534" s="481">
        <f t="shared" si="26"/>
        <v>49</v>
      </c>
      <c r="R534" s="489">
        <v>44312</v>
      </c>
      <c r="S534" s="501"/>
      <c r="T534" s="497"/>
      <c r="U534" s="498"/>
      <c r="V534" s="43">
        <v>110</v>
      </c>
      <c r="W534" s="34" t="s">
        <v>2579</v>
      </c>
      <c r="X534" s="44">
        <v>131602</v>
      </c>
      <c r="Y534" s="34" t="s">
        <v>1141</v>
      </c>
      <c r="Z534" s="43" t="s">
        <v>318</v>
      </c>
      <c r="AA534" s="34" t="s">
        <v>542</v>
      </c>
      <c r="AB534" s="34" t="s">
        <v>280</v>
      </c>
      <c r="AC534" s="34" t="s">
        <v>1141</v>
      </c>
      <c r="AD534" s="44" t="s">
        <v>320</v>
      </c>
      <c r="AE534" s="44" t="s">
        <v>7450</v>
      </c>
      <c r="AF534" s="43">
        <v>110</v>
      </c>
      <c r="AG534" s="34" t="s">
        <v>2579</v>
      </c>
      <c r="AH534" s="34" t="s">
        <v>7860</v>
      </c>
      <c r="AI534" s="43" t="s">
        <v>2580</v>
      </c>
      <c r="AJ534" s="44" t="s">
        <v>2581</v>
      </c>
      <c r="AK534" s="261">
        <v>4490410</v>
      </c>
      <c r="AL534" s="44" t="s">
        <v>538</v>
      </c>
      <c r="AM534" s="44" t="s">
        <v>2585</v>
      </c>
      <c r="AN534" s="262">
        <v>252219600</v>
      </c>
      <c r="AO534" s="34"/>
      <c r="AP534" s="34"/>
      <c r="AQ534" s="34"/>
      <c r="AR534" s="34"/>
      <c r="AS534" s="34"/>
      <c r="AT534" s="44" t="s">
        <v>326</v>
      </c>
      <c r="AU534" s="44"/>
      <c r="AV534" s="477" t="str">
        <f t="array" ref="AV534">_xlfn.IFS(
LEFT(Tabelas!$AI534,1)="N","DN",
LEFT(Tabelas!$AI534,1)="C","DC",
LEFT(Tabelas!$AI534,1)="L","DL",
LEFT(Tabelas!$AI534,1)="A","DA",
LEFT(Tabelas!$AI534,1)="G","DG")</f>
        <v>DN</v>
      </c>
      <c r="AW534" s="34"/>
      <c r="AX534" s="34"/>
      <c r="AY534" s="34"/>
      <c r="AZ534" s="34"/>
      <c r="BA534" s="34"/>
      <c r="BB534" s="34"/>
      <c r="BC534" s="34"/>
      <c r="BD534" s="44">
        <v>131602</v>
      </c>
      <c r="BE534" s="34" t="s">
        <v>1141</v>
      </c>
      <c r="BF534" s="43" t="s">
        <v>318</v>
      </c>
      <c r="BG534" s="34" t="s">
        <v>542</v>
      </c>
      <c r="BH534" s="34" t="s">
        <v>280</v>
      </c>
      <c r="BI534" s="34" t="s">
        <v>1141</v>
      </c>
      <c r="BJ534" s="44" t="s">
        <v>320</v>
      </c>
      <c r="BK534" s="44" t="s">
        <v>7450</v>
      </c>
      <c r="BL534" s="34"/>
      <c r="BM534" s="34"/>
      <c r="BN534" s="34"/>
      <c r="BO534" s="20"/>
      <c r="BP534" s="20"/>
      <c r="BQ534" s="20"/>
      <c r="BR534" s="20"/>
      <c r="BS534" s="27"/>
      <c r="BT534" s="20"/>
      <c r="BU534" s="20"/>
      <c r="BV534" s="20"/>
      <c r="BW534" s="20"/>
      <c r="BX534" s="20"/>
      <c r="BY534" s="20"/>
      <c r="BZ534" s="20"/>
      <c r="CA534" s="20"/>
      <c r="CB534" s="20"/>
      <c r="CC534" s="27"/>
      <c r="CD534" s="20"/>
      <c r="CE534" s="20"/>
      <c r="CF534" s="28"/>
      <c r="CG534" s="28"/>
      <c r="CH534" s="28"/>
      <c r="CI534" s="28"/>
      <c r="CJ534" s="28"/>
      <c r="CK534" s="28"/>
      <c r="CL534" s="28"/>
      <c r="CM534" s="28"/>
      <c r="CN534" s="28"/>
      <c r="CO534" s="28"/>
      <c r="CP534" s="28"/>
      <c r="CQ534" s="28"/>
      <c r="CR534" s="28"/>
      <c r="CS534" s="28"/>
      <c r="CT534" s="28"/>
      <c r="CU534" s="28"/>
      <c r="CV534" s="28"/>
      <c r="CW534" s="28"/>
      <c r="CX534" s="20"/>
      <c r="CY534" s="519" t="s">
        <v>7896</v>
      </c>
      <c r="CZ534" s="520" t="s">
        <v>7897</v>
      </c>
      <c r="DA534" s="595" t="str">
        <f t="shared" si="27"/>
        <v>46861 - COMÉRCIO POR GROSSO DE FIBRAS TÊXTEIS NATURAIS, ARTIFICIAIS E SINTÉTICAS</v>
      </c>
      <c r="EN534" s="571">
        <v>17701</v>
      </c>
      <c r="EO534" s="560" t="s">
        <v>7898</v>
      </c>
      <c r="EP534" s="560" t="s">
        <v>1519</v>
      </c>
      <c r="EQ534" s="580">
        <v>800</v>
      </c>
      <c r="ER534" s="560" t="s">
        <v>1520</v>
      </c>
      <c r="ES534" s="567" t="s">
        <v>7899</v>
      </c>
    </row>
    <row r="535" spans="16:149">
      <c r="P535" s="488">
        <f t="shared" si="25"/>
        <v>47826</v>
      </c>
      <c r="Q535" s="481">
        <f t="shared" si="26"/>
        <v>50</v>
      </c>
      <c r="R535" s="489">
        <v>44313</v>
      </c>
      <c r="S535" s="501"/>
      <c r="T535" s="497"/>
      <c r="U535" s="498"/>
      <c r="V535" s="43">
        <v>110</v>
      </c>
      <c r="W535" s="34" t="s">
        <v>2579</v>
      </c>
      <c r="X535" s="44">
        <v>131603</v>
      </c>
      <c r="Y535" s="34" t="s">
        <v>1130</v>
      </c>
      <c r="Z535" s="43" t="s">
        <v>318</v>
      </c>
      <c r="AA535" s="34" t="s">
        <v>542</v>
      </c>
      <c r="AB535" s="34" t="s">
        <v>280</v>
      </c>
      <c r="AC535" s="34" t="s">
        <v>1130</v>
      </c>
      <c r="AD535" s="44" t="s">
        <v>320</v>
      </c>
      <c r="AE535" s="44" t="s">
        <v>7450</v>
      </c>
      <c r="AF535" s="43">
        <v>110</v>
      </c>
      <c r="AG535" s="34" t="s">
        <v>2579</v>
      </c>
      <c r="AH535" s="34" t="s">
        <v>7860</v>
      </c>
      <c r="AI535" s="43" t="s">
        <v>2580</v>
      </c>
      <c r="AJ535" s="44" t="s">
        <v>2581</v>
      </c>
      <c r="AK535" s="261">
        <v>4490410</v>
      </c>
      <c r="AL535" s="44" t="s">
        <v>538</v>
      </c>
      <c r="AM535" s="44" t="s">
        <v>2585</v>
      </c>
      <c r="AN535" s="262">
        <v>252219600</v>
      </c>
      <c r="AO535" s="34"/>
      <c r="AP535" s="34"/>
      <c r="AQ535" s="34"/>
      <c r="AR535" s="34"/>
      <c r="AS535" s="34"/>
      <c r="AT535" s="44" t="s">
        <v>326</v>
      </c>
      <c r="AU535" s="44"/>
      <c r="AV535" s="477" t="str">
        <f t="array" ref="AV535">_xlfn.IFS(
LEFT(Tabelas!$AI535,1)="N","DN",
LEFT(Tabelas!$AI535,1)="C","DC",
LEFT(Tabelas!$AI535,1)="L","DL",
LEFT(Tabelas!$AI535,1)="A","DA",
LEFT(Tabelas!$AI535,1)="G","DG")</f>
        <v>DN</v>
      </c>
      <c r="AW535" s="34"/>
      <c r="AX535" s="34"/>
      <c r="AY535" s="34"/>
      <c r="AZ535" s="34"/>
      <c r="BA535" s="34"/>
      <c r="BB535" s="34"/>
      <c r="BC535" s="34"/>
      <c r="BD535" s="44">
        <v>131603</v>
      </c>
      <c r="BE535" s="34" t="s">
        <v>1130</v>
      </c>
      <c r="BF535" s="43" t="s">
        <v>318</v>
      </c>
      <c r="BG535" s="34" t="s">
        <v>542</v>
      </c>
      <c r="BH535" s="34" t="s">
        <v>280</v>
      </c>
      <c r="BI535" s="34" t="s">
        <v>1130</v>
      </c>
      <c r="BJ535" s="44" t="s">
        <v>320</v>
      </c>
      <c r="BK535" s="44" t="s">
        <v>7450</v>
      </c>
      <c r="BL535" s="34"/>
      <c r="BM535" s="34"/>
      <c r="BN535" s="34"/>
      <c r="BO535" s="20"/>
      <c r="BP535" s="20"/>
      <c r="BQ535" s="20"/>
      <c r="BR535" s="20"/>
      <c r="BS535" s="27"/>
      <c r="BT535" s="20"/>
      <c r="BU535" s="20"/>
      <c r="BV535" s="20"/>
      <c r="BW535" s="20"/>
      <c r="BX535" s="20"/>
      <c r="BY535" s="20"/>
      <c r="BZ535" s="20"/>
      <c r="CA535" s="20"/>
      <c r="CB535" s="20"/>
      <c r="CC535" s="27"/>
      <c r="CD535" s="20"/>
      <c r="CE535" s="20"/>
      <c r="CF535" s="28"/>
      <c r="CG535" s="28"/>
      <c r="CH535" s="28"/>
      <c r="CI535" s="28"/>
      <c r="CJ535" s="28"/>
      <c r="CK535" s="28"/>
      <c r="CL535" s="28"/>
      <c r="CM535" s="28"/>
      <c r="CN535" s="28"/>
      <c r="CO535" s="28"/>
      <c r="CP535" s="28"/>
      <c r="CQ535" s="28"/>
      <c r="CR535" s="28"/>
      <c r="CS535" s="28"/>
      <c r="CT535" s="28"/>
      <c r="CU535" s="28"/>
      <c r="CV535" s="28"/>
      <c r="CW535" s="28"/>
      <c r="CX535" s="20"/>
      <c r="CY535" s="519" t="s">
        <v>7900</v>
      </c>
      <c r="CZ535" s="520" t="s">
        <v>7901</v>
      </c>
      <c r="DA535" s="595" t="str">
        <f t="shared" si="27"/>
        <v>46862 - COMÉRCIO POR GROSSO DE OUTROS BENS INTERMÉDIOS, N.E.</v>
      </c>
      <c r="EN535" s="572">
        <v>17736</v>
      </c>
      <c r="EO535" s="561" t="s">
        <v>7902</v>
      </c>
      <c r="EP535" s="561" t="s">
        <v>350</v>
      </c>
      <c r="EQ535" s="576">
        <v>230</v>
      </c>
      <c r="ER535" s="561" t="s">
        <v>4639</v>
      </c>
      <c r="ES535" s="568" t="s">
        <v>7903</v>
      </c>
    </row>
    <row r="536" spans="16:149">
      <c r="P536" s="488">
        <f t="shared" si="25"/>
        <v>47833</v>
      </c>
      <c r="Q536" s="481">
        <f t="shared" si="26"/>
        <v>51</v>
      </c>
      <c r="R536" s="489">
        <v>44314</v>
      </c>
      <c r="S536" s="501"/>
      <c r="T536" s="497"/>
      <c r="U536" s="498"/>
      <c r="V536" s="43">
        <v>110</v>
      </c>
      <c r="W536" s="34" t="s">
        <v>2579</v>
      </c>
      <c r="X536" s="44">
        <v>131604</v>
      </c>
      <c r="Y536" s="34" t="s">
        <v>1692</v>
      </c>
      <c r="Z536" s="43" t="s">
        <v>318</v>
      </c>
      <c r="AA536" s="34" t="s">
        <v>542</v>
      </c>
      <c r="AB536" s="34" t="s">
        <v>280</v>
      </c>
      <c r="AC536" s="34" t="s">
        <v>1692</v>
      </c>
      <c r="AD536" s="44" t="s">
        <v>320</v>
      </c>
      <c r="AE536" s="44" t="s">
        <v>7450</v>
      </c>
      <c r="AF536" s="43">
        <v>110</v>
      </c>
      <c r="AG536" s="34" t="s">
        <v>2579</v>
      </c>
      <c r="AH536" s="34" t="s">
        <v>7860</v>
      </c>
      <c r="AI536" s="43" t="s">
        <v>2580</v>
      </c>
      <c r="AJ536" s="44" t="s">
        <v>2581</v>
      </c>
      <c r="AK536" s="261">
        <v>4490410</v>
      </c>
      <c r="AL536" s="44" t="s">
        <v>538</v>
      </c>
      <c r="AM536" s="44" t="s">
        <v>2585</v>
      </c>
      <c r="AN536" s="262">
        <v>252219600</v>
      </c>
      <c r="AO536" s="34"/>
      <c r="AP536" s="34"/>
      <c r="AQ536" s="34"/>
      <c r="AR536" s="34"/>
      <c r="AS536" s="34"/>
      <c r="AT536" s="44" t="s">
        <v>326</v>
      </c>
      <c r="AU536" s="44"/>
      <c r="AV536" s="477" t="str">
        <f t="array" ref="AV536">_xlfn.IFS(
LEFT(Tabelas!$AI536,1)="N","DN",
LEFT(Tabelas!$AI536,1)="C","DC",
LEFT(Tabelas!$AI536,1)="L","DL",
LEFT(Tabelas!$AI536,1)="A","DA",
LEFT(Tabelas!$AI536,1)="G","DG")</f>
        <v>DN</v>
      </c>
      <c r="AW536" s="34"/>
      <c r="AX536" s="34"/>
      <c r="AY536" s="34"/>
      <c r="AZ536" s="34"/>
      <c r="BA536" s="34"/>
      <c r="BB536" s="34"/>
      <c r="BC536" s="34"/>
      <c r="BD536" s="44">
        <v>131604</v>
      </c>
      <c r="BE536" s="34" t="s">
        <v>1692</v>
      </c>
      <c r="BF536" s="43" t="s">
        <v>318</v>
      </c>
      <c r="BG536" s="34" t="s">
        <v>542</v>
      </c>
      <c r="BH536" s="34" t="s">
        <v>280</v>
      </c>
      <c r="BI536" s="34" t="s">
        <v>1692</v>
      </c>
      <c r="BJ536" s="44" t="s">
        <v>320</v>
      </c>
      <c r="BK536" s="44" t="s">
        <v>7450</v>
      </c>
      <c r="BL536" s="34"/>
      <c r="BM536" s="34"/>
      <c r="BN536" s="34"/>
      <c r="BO536" s="20"/>
      <c r="BP536" s="20"/>
      <c r="BQ536" s="20"/>
      <c r="BR536" s="20"/>
      <c r="BS536" s="27"/>
      <c r="BT536" s="20"/>
      <c r="BU536" s="20"/>
      <c r="BV536" s="20"/>
      <c r="BW536" s="20"/>
      <c r="BX536" s="20"/>
      <c r="BY536" s="20"/>
      <c r="BZ536" s="20"/>
      <c r="CA536" s="20"/>
      <c r="CB536" s="20"/>
      <c r="CC536" s="27"/>
      <c r="CD536" s="20"/>
      <c r="CE536" s="20"/>
      <c r="CF536" s="28"/>
      <c r="CG536" s="28"/>
      <c r="CH536" s="28"/>
      <c r="CI536" s="28"/>
      <c r="CJ536" s="28"/>
      <c r="CK536" s="28"/>
      <c r="CL536" s="28"/>
      <c r="CM536" s="28"/>
      <c r="CN536" s="28"/>
      <c r="CO536" s="28"/>
      <c r="CP536" s="28"/>
      <c r="CQ536" s="28"/>
      <c r="CR536" s="28"/>
      <c r="CS536" s="28"/>
      <c r="CT536" s="28"/>
      <c r="CU536" s="28"/>
      <c r="CV536" s="28"/>
      <c r="CW536" s="28"/>
      <c r="CX536" s="20"/>
      <c r="CY536" s="519" t="s">
        <v>7904</v>
      </c>
      <c r="CZ536" s="520" t="s">
        <v>7905</v>
      </c>
      <c r="DA536" s="595" t="str">
        <f t="shared" si="27"/>
        <v>46871 - COMÉRCIO POR GROSSO DE SUCATAS E DE DESPERDÍCIOS METÁLICOS</v>
      </c>
      <c r="EN536" s="571">
        <v>17744</v>
      </c>
      <c r="EO536" s="560" t="s">
        <v>7906</v>
      </c>
      <c r="EP536" s="560" t="s">
        <v>350</v>
      </c>
      <c r="EQ536" s="580">
        <v>221</v>
      </c>
      <c r="ER536" s="560" t="s">
        <v>4458</v>
      </c>
      <c r="ES536" s="567" t="s">
        <v>7907</v>
      </c>
    </row>
    <row r="537" spans="16:149">
      <c r="P537" s="488">
        <f t="shared" si="25"/>
        <v>47840</v>
      </c>
      <c r="Q537" s="481">
        <f t="shared" si="26"/>
        <v>52</v>
      </c>
      <c r="R537" s="489">
        <v>44315</v>
      </c>
      <c r="S537" s="501"/>
      <c r="T537" s="497"/>
      <c r="U537" s="498"/>
      <c r="V537" s="43">
        <v>110</v>
      </c>
      <c r="W537" s="34" t="s">
        <v>2579</v>
      </c>
      <c r="X537" s="44">
        <v>131607</v>
      </c>
      <c r="Y537" s="34" t="s">
        <v>1948</v>
      </c>
      <c r="Z537" s="43" t="s">
        <v>318</v>
      </c>
      <c r="AA537" s="34" t="s">
        <v>542</v>
      </c>
      <c r="AB537" s="34" t="s">
        <v>280</v>
      </c>
      <c r="AC537" s="34" t="s">
        <v>1948</v>
      </c>
      <c r="AD537" s="44" t="s">
        <v>320</v>
      </c>
      <c r="AE537" s="44" t="s">
        <v>7450</v>
      </c>
      <c r="AF537" s="43">
        <v>110</v>
      </c>
      <c r="AG537" s="34" t="s">
        <v>2579</v>
      </c>
      <c r="AH537" s="34" t="s">
        <v>7860</v>
      </c>
      <c r="AI537" s="43" t="s">
        <v>2580</v>
      </c>
      <c r="AJ537" s="44" t="s">
        <v>2581</v>
      </c>
      <c r="AK537" s="261">
        <v>4490410</v>
      </c>
      <c r="AL537" s="44" t="s">
        <v>538</v>
      </c>
      <c r="AM537" s="44" t="s">
        <v>2585</v>
      </c>
      <c r="AN537" s="262">
        <v>252219600</v>
      </c>
      <c r="AO537" s="34"/>
      <c r="AP537" s="34"/>
      <c r="AQ537" s="34"/>
      <c r="AR537" s="34"/>
      <c r="AS537" s="34"/>
      <c r="AT537" s="44" t="s">
        <v>326</v>
      </c>
      <c r="AU537" s="44"/>
      <c r="AV537" s="477" t="str">
        <f t="array" ref="AV537">_xlfn.IFS(
LEFT(Tabelas!$AI537,1)="N","DN",
LEFT(Tabelas!$AI537,1)="C","DC",
LEFT(Tabelas!$AI537,1)="L","DL",
LEFT(Tabelas!$AI537,1)="A","DA",
LEFT(Tabelas!$AI537,1)="G","DG")</f>
        <v>DN</v>
      </c>
      <c r="AW537" s="34"/>
      <c r="AX537" s="34"/>
      <c r="AY537" s="34"/>
      <c r="AZ537" s="34"/>
      <c r="BA537" s="34"/>
      <c r="BB537" s="34"/>
      <c r="BC537" s="34"/>
      <c r="BD537" s="44">
        <v>131607</v>
      </c>
      <c r="BE537" s="34" t="s">
        <v>1948</v>
      </c>
      <c r="BF537" s="43" t="s">
        <v>318</v>
      </c>
      <c r="BG537" s="34" t="s">
        <v>542</v>
      </c>
      <c r="BH537" s="34" t="s">
        <v>280</v>
      </c>
      <c r="BI537" s="34" t="s">
        <v>1948</v>
      </c>
      <c r="BJ537" s="44" t="s">
        <v>320</v>
      </c>
      <c r="BK537" s="44" t="s">
        <v>7450</v>
      </c>
      <c r="BL537" s="34"/>
      <c r="BM537" s="34"/>
      <c r="BN537" s="34"/>
      <c r="BO537" s="20"/>
      <c r="BP537" s="20"/>
      <c r="BQ537" s="20"/>
      <c r="BR537" s="20"/>
      <c r="BS537" s="27"/>
      <c r="BT537" s="20"/>
      <c r="BU537" s="20"/>
      <c r="BV537" s="20"/>
      <c r="BW537" s="20"/>
      <c r="BX537" s="20"/>
      <c r="BY537" s="20"/>
      <c r="BZ537" s="20"/>
      <c r="CA537" s="20"/>
      <c r="CB537" s="20"/>
      <c r="CC537" s="27"/>
      <c r="CD537" s="20"/>
      <c r="CE537" s="20"/>
      <c r="CF537" s="28"/>
      <c r="CG537" s="28"/>
      <c r="CH537" s="28"/>
      <c r="CI537" s="28"/>
      <c r="CJ537" s="28"/>
      <c r="CK537" s="28"/>
      <c r="CL537" s="28"/>
      <c r="CM537" s="28"/>
      <c r="CN537" s="28"/>
      <c r="CO537" s="28"/>
      <c r="CP537" s="28"/>
      <c r="CQ537" s="28"/>
      <c r="CR537" s="28"/>
      <c r="CS537" s="28"/>
      <c r="CT537" s="28"/>
      <c r="CU537" s="28"/>
      <c r="CV537" s="28"/>
      <c r="CW537" s="28"/>
      <c r="CX537" s="20"/>
      <c r="CY537" s="519" t="s">
        <v>7908</v>
      </c>
      <c r="CZ537" s="520" t="s">
        <v>7909</v>
      </c>
      <c r="DA537" s="595" t="str">
        <f t="shared" si="27"/>
        <v>46872 - COMÉRCIO POR GROSSO DE DESPERDÍCIOS TÊXTEIS, DE CARTÃO E PAPÉIS VELHOS</v>
      </c>
      <c r="EN537" s="572">
        <v>17760</v>
      </c>
      <c r="EO537" s="561" t="s">
        <v>7910</v>
      </c>
      <c r="EP537" s="561" t="s">
        <v>370</v>
      </c>
      <c r="EQ537" s="576">
        <v>500</v>
      </c>
      <c r="ER537" s="561" t="s">
        <v>966</v>
      </c>
      <c r="ES537" s="568" t="s">
        <v>7911</v>
      </c>
    </row>
    <row r="538" spans="16:149">
      <c r="P538" s="488">
        <f t="shared" si="25"/>
        <v>47847</v>
      </c>
      <c r="Q538" s="481">
        <f t="shared" si="26"/>
        <v>1</v>
      </c>
      <c r="R538" s="489">
        <v>44316</v>
      </c>
      <c r="S538" s="501"/>
      <c r="T538" s="497"/>
      <c r="U538" s="498"/>
      <c r="V538" s="43">
        <v>110</v>
      </c>
      <c r="W538" s="34" t="s">
        <v>2579</v>
      </c>
      <c r="X538" s="44">
        <v>131610</v>
      </c>
      <c r="Y538" s="34" t="s">
        <v>2151</v>
      </c>
      <c r="Z538" s="43" t="s">
        <v>318</v>
      </c>
      <c r="AA538" s="34" t="s">
        <v>542</v>
      </c>
      <c r="AB538" s="34" t="s">
        <v>280</v>
      </c>
      <c r="AC538" s="34" t="s">
        <v>2151</v>
      </c>
      <c r="AD538" s="44" t="s">
        <v>320</v>
      </c>
      <c r="AE538" s="44" t="s">
        <v>7450</v>
      </c>
      <c r="AF538" s="43">
        <v>110</v>
      </c>
      <c r="AG538" s="34" t="s">
        <v>2579</v>
      </c>
      <c r="AH538" s="34" t="s">
        <v>7860</v>
      </c>
      <c r="AI538" s="43" t="s">
        <v>2580</v>
      </c>
      <c r="AJ538" s="44" t="s">
        <v>2581</v>
      </c>
      <c r="AK538" s="261">
        <v>4490410</v>
      </c>
      <c r="AL538" s="44" t="s">
        <v>538</v>
      </c>
      <c r="AM538" s="44" t="s">
        <v>2585</v>
      </c>
      <c r="AN538" s="262">
        <v>252219600</v>
      </c>
      <c r="AO538" s="34"/>
      <c r="AP538" s="34"/>
      <c r="AQ538" s="34"/>
      <c r="AR538" s="34"/>
      <c r="AS538" s="34"/>
      <c r="AT538" s="44" t="s">
        <v>326</v>
      </c>
      <c r="AU538" s="44"/>
      <c r="AV538" s="477" t="str">
        <f t="array" ref="AV538">_xlfn.IFS(
LEFT(Tabelas!$AI538,1)="N","DN",
LEFT(Tabelas!$AI538,1)="C","DC",
LEFT(Tabelas!$AI538,1)="L","DL",
LEFT(Tabelas!$AI538,1)="A","DA",
LEFT(Tabelas!$AI538,1)="G","DG")</f>
        <v>DN</v>
      </c>
      <c r="AW538" s="34"/>
      <c r="AX538" s="34"/>
      <c r="AY538" s="34"/>
      <c r="AZ538" s="34"/>
      <c r="BA538" s="34"/>
      <c r="BB538" s="34"/>
      <c r="BC538" s="34"/>
      <c r="BD538" s="44">
        <v>131610</v>
      </c>
      <c r="BE538" s="34" t="s">
        <v>2151</v>
      </c>
      <c r="BF538" s="43" t="s">
        <v>318</v>
      </c>
      <c r="BG538" s="34" t="s">
        <v>542</v>
      </c>
      <c r="BH538" s="34" t="s">
        <v>280</v>
      </c>
      <c r="BI538" s="34" t="s">
        <v>2151</v>
      </c>
      <c r="BJ538" s="44" t="s">
        <v>320</v>
      </c>
      <c r="BK538" s="44" t="s">
        <v>7450</v>
      </c>
      <c r="BL538" s="34"/>
      <c r="BM538" s="34"/>
      <c r="BN538" s="34"/>
      <c r="BO538" s="20"/>
      <c r="BP538" s="20"/>
      <c r="BQ538" s="20"/>
      <c r="BR538" s="20"/>
      <c r="BS538" s="27"/>
      <c r="BT538" s="20"/>
      <c r="BU538" s="20"/>
      <c r="BV538" s="20"/>
      <c r="BW538" s="20"/>
      <c r="BX538" s="20"/>
      <c r="BY538" s="20"/>
      <c r="BZ538" s="20"/>
      <c r="CA538" s="20"/>
      <c r="CB538" s="20"/>
      <c r="CC538" s="27"/>
      <c r="CD538" s="20"/>
      <c r="CE538" s="20"/>
      <c r="CF538" s="28"/>
      <c r="CG538" s="28"/>
      <c r="CH538" s="28"/>
      <c r="CI538" s="28"/>
      <c r="CJ538" s="28"/>
      <c r="CK538" s="28"/>
      <c r="CL538" s="28"/>
      <c r="CM538" s="28"/>
      <c r="CN538" s="28"/>
      <c r="CO538" s="28"/>
      <c r="CP538" s="28"/>
      <c r="CQ538" s="28"/>
      <c r="CR538" s="28"/>
      <c r="CS538" s="28"/>
      <c r="CT538" s="28"/>
      <c r="CU538" s="28"/>
      <c r="CV538" s="28"/>
      <c r="CW538" s="28"/>
      <c r="CX538" s="20"/>
      <c r="CY538" s="519" t="s">
        <v>7912</v>
      </c>
      <c r="CZ538" s="520" t="s">
        <v>7913</v>
      </c>
      <c r="DA538" s="595" t="str">
        <f t="shared" si="27"/>
        <v>46873 - COMÉRCIO POR GROSSO DE DESPERDÍCIOS DE MATERIAIS, N.E.</v>
      </c>
      <c r="EN538" s="571">
        <v>17787</v>
      </c>
      <c r="EO538" s="560" t="s">
        <v>7914</v>
      </c>
      <c r="EP538" s="560" t="s">
        <v>289</v>
      </c>
      <c r="EQ538" s="580">
        <v>339</v>
      </c>
      <c r="ER538" s="560" t="s">
        <v>307</v>
      </c>
      <c r="ES538" s="567" t="s">
        <v>7915</v>
      </c>
    </row>
    <row r="539" spans="16:149">
      <c r="P539" s="503"/>
      <c r="Q539" s="504"/>
      <c r="R539" s="489">
        <v>44317</v>
      </c>
      <c r="S539" s="501"/>
      <c r="T539" s="497"/>
      <c r="U539" s="498"/>
      <c r="V539" s="43">
        <v>110</v>
      </c>
      <c r="W539" s="34" t="s">
        <v>2579</v>
      </c>
      <c r="X539" s="44">
        <v>131611</v>
      </c>
      <c r="Y539" s="34" t="s">
        <v>2346</v>
      </c>
      <c r="Z539" s="43" t="s">
        <v>318</v>
      </c>
      <c r="AA539" s="34" t="s">
        <v>542</v>
      </c>
      <c r="AB539" s="34" t="s">
        <v>280</v>
      </c>
      <c r="AC539" s="34" t="s">
        <v>2346</v>
      </c>
      <c r="AD539" s="44" t="s">
        <v>320</v>
      </c>
      <c r="AE539" s="44" t="s">
        <v>7450</v>
      </c>
      <c r="AF539" s="43">
        <v>110</v>
      </c>
      <c r="AG539" s="34" t="s">
        <v>2579</v>
      </c>
      <c r="AH539" s="34" t="s">
        <v>7860</v>
      </c>
      <c r="AI539" s="43" t="s">
        <v>2580</v>
      </c>
      <c r="AJ539" s="44" t="s">
        <v>2581</v>
      </c>
      <c r="AK539" s="261">
        <v>4490410</v>
      </c>
      <c r="AL539" s="44" t="s">
        <v>538</v>
      </c>
      <c r="AM539" s="44" t="s">
        <v>2585</v>
      </c>
      <c r="AN539" s="262">
        <v>252219600</v>
      </c>
      <c r="AO539" s="34"/>
      <c r="AP539" s="34"/>
      <c r="AQ539" s="34"/>
      <c r="AR539" s="34"/>
      <c r="AS539" s="34"/>
      <c r="AT539" s="44" t="s">
        <v>326</v>
      </c>
      <c r="AU539" s="44"/>
      <c r="AV539" s="477" t="str">
        <f t="array" ref="AV539">_xlfn.IFS(
LEFT(Tabelas!$AI539,1)="N","DN",
LEFT(Tabelas!$AI539,1)="C","DC",
LEFT(Tabelas!$AI539,1)="L","DL",
LEFT(Tabelas!$AI539,1)="A","DA",
LEFT(Tabelas!$AI539,1)="G","DG")</f>
        <v>DN</v>
      </c>
      <c r="AW539" s="34"/>
      <c r="AX539" s="34"/>
      <c r="AY539" s="34"/>
      <c r="AZ539" s="34"/>
      <c r="BA539" s="34"/>
      <c r="BB539" s="34"/>
      <c r="BC539" s="34"/>
      <c r="BD539" s="44">
        <v>131611</v>
      </c>
      <c r="BE539" s="34" t="s">
        <v>2346</v>
      </c>
      <c r="BF539" s="43" t="s">
        <v>318</v>
      </c>
      <c r="BG539" s="34" t="s">
        <v>542</v>
      </c>
      <c r="BH539" s="34" t="s">
        <v>280</v>
      </c>
      <c r="BI539" s="34" t="s">
        <v>2346</v>
      </c>
      <c r="BJ539" s="44" t="s">
        <v>320</v>
      </c>
      <c r="BK539" s="44" t="s">
        <v>7450</v>
      </c>
      <c r="BL539" s="34"/>
      <c r="BM539" s="34"/>
      <c r="BN539" s="34"/>
      <c r="BO539" s="20"/>
      <c r="BP539" s="20"/>
      <c r="BQ539" s="20"/>
      <c r="BR539" s="20"/>
      <c r="BS539" s="27"/>
      <c r="BT539" s="20"/>
      <c r="BU539" s="20"/>
      <c r="BV539" s="20"/>
      <c r="BW539" s="20"/>
      <c r="BX539" s="20"/>
      <c r="BY539" s="20"/>
      <c r="BZ539" s="20"/>
      <c r="CA539" s="20"/>
      <c r="CB539" s="20"/>
      <c r="CC539" s="27"/>
      <c r="CD539" s="20"/>
      <c r="CE539" s="20"/>
      <c r="CF539" s="28"/>
      <c r="CG539" s="28"/>
      <c r="CH539" s="28"/>
      <c r="CI539" s="28"/>
      <c r="CJ539" s="28"/>
      <c r="CK539" s="28"/>
      <c r="CL539" s="28"/>
      <c r="CM539" s="28"/>
      <c r="CN539" s="28"/>
      <c r="CO539" s="28"/>
      <c r="CP539" s="28"/>
      <c r="CQ539" s="28"/>
      <c r="CR539" s="28"/>
      <c r="CS539" s="28"/>
      <c r="CT539" s="28"/>
      <c r="CU539" s="28"/>
      <c r="CV539" s="28"/>
      <c r="CW539" s="28"/>
      <c r="CX539" s="20"/>
      <c r="CY539" s="519" t="s">
        <v>7916</v>
      </c>
      <c r="CZ539" s="520" t="s">
        <v>7917</v>
      </c>
      <c r="DA539" s="595" t="str">
        <f t="shared" si="27"/>
        <v>46890 - OUTRO COMÉRCIO POR GROSSO ESPECIALIZADO, N. E.</v>
      </c>
      <c r="EN539" s="572">
        <v>17795</v>
      </c>
      <c r="EO539" s="561" t="s">
        <v>7918</v>
      </c>
      <c r="EP539" s="561" t="s">
        <v>320</v>
      </c>
      <c r="EQ539" s="576">
        <v>112</v>
      </c>
      <c r="ER539" s="561" t="s">
        <v>2868</v>
      </c>
      <c r="ES539" s="568" t="s">
        <v>7919</v>
      </c>
    </row>
    <row r="540" spans="16:149">
      <c r="P540" s="503"/>
      <c r="Q540" s="504"/>
      <c r="R540" s="489">
        <v>44318</v>
      </c>
      <c r="S540" s="501"/>
      <c r="T540" s="497"/>
      <c r="U540" s="498"/>
      <c r="V540" s="43">
        <v>110</v>
      </c>
      <c r="W540" s="34" t="s">
        <v>2579</v>
      </c>
      <c r="X540" s="44">
        <v>131612</v>
      </c>
      <c r="Y540" s="34" t="s">
        <v>1809</v>
      </c>
      <c r="Z540" s="43" t="s">
        <v>318</v>
      </c>
      <c r="AA540" s="34" t="s">
        <v>542</v>
      </c>
      <c r="AB540" s="34" t="s">
        <v>280</v>
      </c>
      <c r="AC540" s="34" t="s">
        <v>1809</v>
      </c>
      <c r="AD540" s="44" t="s">
        <v>320</v>
      </c>
      <c r="AE540" s="44" t="s">
        <v>7450</v>
      </c>
      <c r="AF540" s="43">
        <v>110</v>
      </c>
      <c r="AG540" s="34" t="s">
        <v>2579</v>
      </c>
      <c r="AH540" s="34" t="s">
        <v>7860</v>
      </c>
      <c r="AI540" s="43" t="s">
        <v>2580</v>
      </c>
      <c r="AJ540" s="44" t="s">
        <v>2581</v>
      </c>
      <c r="AK540" s="261">
        <v>4490410</v>
      </c>
      <c r="AL540" s="44" t="s">
        <v>538</v>
      </c>
      <c r="AM540" s="44" t="s">
        <v>2585</v>
      </c>
      <c r="AN540" s="262">
        <v>252219600</v>
      </c>
      <c r="AO540" s="34"/>
      <c r="AP540" s="34"/>
      <c r="AQ540" s="34"/>
      <c r="AR540" s="34"/>
      <c r="AS540" s="34"/>
      <c r="AT540" s="44" t="s">
        <v>326</v>
      </c>
      <c r="AU540" s="44"/>
      <c r="AV540" s="477" t="str">
        <f t="array" ref="AV540">_xlfn.IFS(
LEFT(Tabelas!$AI540,1)="N","DN",
LEFT(Tabelas!$AI540,1)="C","DC",
LEFT(Tabelas!$AI540,1)="L","DL",
LEFT(Tabelas!$AI540,1)="A","DA",
LEFT(Tabelas!$AI540,1)="G","DG")</f>
        <v>DN</v>
      </c>
      <c r="AW540" s="34"/>
      <c r="AX540" s="34"/>
      <c r="AY540" s="34"/>
      <c r="AZ540" s="34"/>
      <c r="BA540" s="34"/>
      <c r="BB540" s="34"/>
      <c r="BC540" s="34"/>
      <c r="BD540" s="44">
        <v>131612</v>
      </c>
      <c r="BE540" s="34" t="s">
        <v>1809</v>
      </c>
      <c r="BF540" s="43" t="s">
        <v>318</v>
      </c>
      <c r="BG540" s="34" t="s">
        <v>542</v>
      </c>
      <c r="BH540" s="34" t="s">
        <v>280</v>
      </c>
      <c r="BI540" s="34" t="s">
        <v>1809</v>
      </c>
      <c r="BJ540" s="44" t="s">
        <v>320</v>
      </c>
      <c r="BK540" s="44" t="s">
        <v>7450</v>
      </c>
      <c r="BL540" s="34"/>
      <c r="BM540" s="34"/>
      <c r="BN540" s="34"/>
      <c r="BO540" s="20"/>
      <c r="BP540" s="20"/>
      <c r="BQ540" s="20"/>
      <c r="BR540" s="20"/>
      <c r="BS540" s="27"/>
      <c r="BT540" s="20"/>
      <c r="BU540" s="20"/>
      <c r="BV540" s="20"/>
      <c r="BW540" s="20"/>
      <c r="BX540" s="20"/>
      <c r="BY540" s="20"/>
      <c r="BZ540" s="20"/>
      <c r="CA540" s="20"/>
      <c r="CB540" s="20"/>
      <c r="CC540" s="27"/>
      <c r="CD540" s="20"/>
      <c r="CE540" s="20"/>
      <c r="CF540" s="28"/>
      <c r="CG540" s="28"/>
      <c r="CH540" s="28"/>
      <c r="CI540" s="28"/>
      <c r="CJ540" s="28"/>
      <c r="CK540" s="28"/>
      <c r="CL540" s="28"/>
      <c r="CM540" s="28"/>
      <c r="CN540" s="28"/>
      <c r="CO540" s="28"/>
      <c r="CP540" s="28"/>
      <c r="CQ540" s="28"/>
      <c r="CR540" s="28"/>
      <c r="CS540" s="28"/>
      <c r="CT540" s="28"/>
      <c r="CU540" s="28"/>
      <c r="CV540" s="28"/>
      <c r="CW540" s="28"/>
      <c r="CX540" s="20"/>
      <c r="CY540" s="519" t="s">
        <v>7920</v>
      </c>
      <c r="CZ540" s="520" t="s">
        <v>7921</v>
      </c>
      <c r="DA540" s="595" t="str">
        <f t="shared" si="27"/>
        <v>46900 - COMÉRCIO POR GROSSO NÃO ESPECIALIZADO</v>
      </c>
      <c r="EN540" s="571">
        <v>17841</v>
      </c>
      <c r="EO540" s="560" t="s">
        <v>7922</v>
      </c>
      <c r="EP540" s="560" t="s">
        <v>350</v>
      </c>
      <c r="EQ540" s="580">
        <v>219</v>
      </c>
      <c r="ER540" s="560" t="s">
        <v>4409</v>
      </c>
      <c r="ES540" s="567" t="s">
        <v>7923</v>
      </c>
    </row>
    <row r="541" spans="16:149">
      <c r="P541" s="503"/>
      <c r="Q541" s="504"/>
      <c r="R541" s="489">
        <v>44319</v>
      </c>
      <c r="S541" s="501"/>
      <c r="T541" s="497"/>
      <c r="U541" s="498"/>
      <c r="V541" s="43">
        <v>110</v>
      </c>
      <c r="W541" s="34" t="s">
        <v>2579</v>
      </c>
      <c r="X541" s="44">
        <v>131613</v>
      </c>
      <c r="Y541" s="34" t="s">
        <v>2679</v>
      </c>
      <c r="Z541" s="43" t="s">
        <v>318</v>
      </c>
      <c r="AA541" s="34" t="s">
        <v>542</v>
      </c>
      <c r="AB541" s="34" t="s">
        <v>280</v>
      </c>
      <c r="AC541" s="34" t="s">
        <v>2679</v>
      </c>
      <c r="AD541" s="44" t="s">
        <v>320</v>
      </c>
      <c r="AE541" s="44" t="s">
        <v>7450</v>
      </c>
      <c r="AF541" s="43">
        <v>110</v>
      </c>
      <c r="AG541" s="34" t="s">
        <v>2579</v>
      </c>
      <c r="AH541" s="34" t="s">
        <v>7860</v>
      </c>
      <c r="AI541" s="43" t="s">
        <v>2580</v>
      </c>
      <c r="AJ541" s="44" t="s">
        <v>2581</v>
      </c>
      <c r="AK541" s="261">
        <v>4490410</v>
      </c>
      <c r="AL541" s="44" t="s">
        <v>538</v>
      </c>
      <c r="AM541" s="44" t="s">
        <v>2585</v>
      </c>
      <c r="AN541" s="262">
        <v>252219600</v>
      </c>
      <c r="AO541" s="34"/>
      <c r="AP541" s="34"/>
      <c r="AQ541" s="34"/>
      <c r="AR541" s="34"/>
      <c r="AS541" s="34"/>
      <c r="AT541" s="44" t="s">
        <v>326</v>
      </c>
      <c r="AU541" s="44"/>
      <c r="AV541" s="477" t="str">
        <f t="array" ref="AV541">_xlfn.IFS(
LEFT(Tabelas!$AI541,1)="N","DN",
LEFT(Tabelas!$AI541,1)="C","DC",
LEFT(Tabelas!$AI541,1)="L","DL",
LEFT(Tabelas!$AI541,1)="A","DA",
LEFT(Tabelas!$AI541,1)="G","DG")</f>
        <v>DN</v>
      </c>
      <c r="AW541" s="34"/>
      <c r="AX541" s="34"/>
      <c r="AY541" s="34"/>
      <c r="AZ541" s="34"/>
      <c r="BA541" s="34"/>
      <c r="BB541" s="34"/>
      <c r="BC541" s="34"/>
      <c r="BD541" s="44">
        <v>131613</v>
      </c>
      <c r="BE541" s="34" t="s">
        <v>2679</v>
      </c>
      <c r="BF541" s="43" t="s">
        <v>318</v>
      </c>
      <c r="BG541" s="34" t="s">
        <v>542</v>
      </c>
      <c r="BH541" s="34" t="s">
        <v>280</v>
      </c>
      <c r="BI541" s="34" t="s">
        <v>2679</v>
      </c>
      <c r="BJ541" s="44" t="s">
        <v>320</v>
      </c>
      <c r="BK541" s="44" t="s">
        <v>7450</v>
      </c>
      <c r="BL541" s="34"/>
      <c r="BM541" s="34"/>
      <c r="BN541" s="34"/>
      <c r="BO541" s="20"/>
      <c r="BP541" s="20"/>
      <c r="BQ541" s="20"/>
      <c r="BR541" s="20"/>
      <c r="BS541" s="27"/>
      <c r="BT541" s="20"/>
      <c r="BU541" s="20"/>
      <c r="BV541" s="20"/>
      <c r="BW541" s="20"/>
      <c r="BX541" s="20"/>
      <c r="BY541" s="20"/>
      <c r="BZ541" s="20"/>
      <c r="CA541" s="20"/>
      <c r="CB541" s="20"/>
      <c r="CC541" s="27"/>
      <c r="CD541" s="20"/>
      <c r="CE541" s="20"/>
      <c r="CF541" s="28"/>
      <c r="CG541" s="28"/>
      <c r="CH541" s="28"/>
      <c r="CI541" s="28"/>
      <c r="CJ541" s="28"/>
      <c r="CK541" s="28"/>
      <c r="CL541" s="28"/>
      <c r="CM541" s="28"/>
      <c r="CN541" s="28"/>
      <c r="CO541" s="28"/>
      <c r="CP541" s="28"/>
      <c r="CQ541" s="28"/>
      <c r="CR541" s="28"/>
      <c r="CS541" s="28"/>
      <c r="CT541" s="28"/>
      <c r="CU541" s="28"/>
      <c r="CV541" s="28"/>
      <c r="CW541" s="28"/>
      <c r="CX541" s="20"/>
      <c r="CY541" s="519" t="s">
        <v>7924</v>
      </c>
      <c r="CZ541" s="520" t="s">
        <v>7925</v>
      </c>
      <c r="DA541" s="595" t="str">
        <f t="shared" si="27"/>
        <v>47111 - COMÉRCIO A RETALHO EM SUPERMERCADOS E HIPERMERCADOS</v>
      </c>
      <c r="EN541" s="572">
        <v>17850</v>
      </c>
      <c r="EO541" s="561" t="s">
        <v>7926</v>
      </c>
      <c r="EP541" s="561" t="s">
        <v>1519</v>
      </c>
      <c r="EQ541" s="576">
        <v>800</v>
      </c>
      <c r="ER541" s="561" t="s">
        <v>1520</v>
      </c>
      <c r="ES541" s="568" t="s">
        <v>7927</v>
      </c>
    </row>
    <row r="542" spans="16:149">
      <c r="P542" s="503"/>
      <c r="Q542" s="504"/>
      <c r="R542" s="489">
        <v>44320</v>
      </c>
      <c r="S542" s="501"/>
      <c r="T542" s="497"/>
      <c r="U542" s="498"/>
      <c r="V542" s="43">
        <v>110</v>
      </c>
      <c r="W542" s="34" t="s">
        <v>2579</v>
      </c>
      <c r="X542" s="44">
        <v>131614</v>
      </c>
      <c r="Y542" s="34" t="s">
        <v>2820</v>
      </c>
      <c r="Z542" s="43" t="s">
        <v>318</v>
      </c>
      <c r="AA542" s="34" t="s">
        <v>542</v>
      </c>
      <c r="AB542" s="34" t="s">
        <v>280</v>
      </c>
      <c r="AC542" s="34" t="s">
        <v>2820</v>
      </c>
      <c r="AD542" s="44" t="s">
        <v>320</v>
      </c>
      <c r="AE542" s="44" t="s">
        <v>7450</v>
      </c>
      <c r="AF542" s="43">
        <v>110</v>
      </c>
      <c r="AG542" s="34" t="s">
        <v>2579</v>
      </c>
      <c r="AH542" s="34" t="s">
        <v>7860</v>
      </c>
      <c r="AI542" s="43" t="s">
        <v>2580</v>
      </c>
      <c r="AJ542" s="44" t="s">
        <v>2581</v>
      </c>
      <c r="AK542" s="261">
        <v>4490410</v>
      </c>
      <c r="AL542" s="44" t="s">
        <v>538</v>
      </c>
      <c r="AM542" s="44" t="s">
        <v>2585</v>
      </c>
      <c r="AN542" s="262">
        <v>252219600</v>
      </c>
      <c r="AO542" s="34"/>
      <c r="AP542" s="34"/>
      <c r="AQ542" s="34"/>
      <c r="AR542" s="34"/>
      <c r="AS542" s="34"/>
      <c r="AT542" s="44" t="s">
        <v>326</v>
      </c>
      <c r="AU542" s="44"/>
      <c r="AV542" s="477" t="str">
        <f t="array" ref="AV542">_xlfn.IFS(
LEFT(Tabelas!$AI542,1)="N","DN",
LEFT(Tabelas!$AI542,1)="C","DC",
LEFT(Tabelas!$AI542,1)="L","DL",
LEFT(Tabelas!$AI542,1)="A","DA",
LEFT(Tabelas!$AI542,1)="G","DG")</f>
        <v>DN</v>
      </c>
      <c r="AW542" s="34"/>
      <c r="AX542" s="34"/>
      <c r="AY542" s="34"/>
      <c r="AZ542" s="34"/>
      <c r="BA542" s="34"/>
      <c r="BB542" s="34"/>
      <c r="BC542" s="34"/>
      <c r="BD542" s="44">
        <v>131614</v>
      </c>
      <c r="BE542" s="34" t="s">
        <v>2820</v>
      </c>
      <c r="BF542" s="43" t="s">
        <v>318</v>
      </c>
      <c r="BG542" s="34" t="s">
        <v>542</v>
      </c>
      <c r="BH542" s="34" t="s">
        <v>280</v>
      </c>
      <c r="BI542" s="34" t="s">
        <v>2820</v>
      </c>
      <c r="BJ542" s="44" t="s">
        <v>320</v>
      </c>
      <c r="BK542" s="44" t="s">
        <v>7450</v>
      </c>
      <c r="BL542" s="34"/>
      <c r="BM542" s="34"/>
      <c r="BN542" s="34"/>
      <c r="BO542" s="20"/>
      <c r="BP542" s="20"/>
      <c r="BQ542" s="20"/>
      <c r="BR542" s="20"/>
      <c r="BS542" s="27"/>
      <c r="BT542" s="20"/>
      <c r="BU542" s="20"/>
      <c r="BV542" s="20"/>
      <c r="BW542" s="20"/>
      <c r="BX542" s="20"/>
      <c r="BY542" s="20"/>
      <c r="BZ542" s="20"/>
      <c r="CA542" s="20"/>
      <c r="CB542" s="20"/>
      <c r="CC542" s="27"/>
      <c r="CD542" s="20"/>
      <c r="CE542" s="20"/>
      <c r="CF542" s="28"/>
      <c r="CG542" s="28"/>
      <c r="CH542" s="28"/>
      <c r="CI542" s="28"/>
      <c r="CJ542" s="28"/>
      <c r="CK542" s="28"/>
      <c r="CL542" s="28"/>
      <c r="CM542" s="28"/>
      <c r="CN542" s="28"/>
      <c r="CO542" s="28"/>
      <c r="CP542" s="28"/>
      <c r="CQ542" s="28"/>
      <c r="CR542" s="28"/>
      <c r="CS542" s="28"/>
      <c r="CT542" s="28"/>
      <c r="CU542" s="28"/>
      <c r="CV542" s="28"/>
      <c r="CW542" s="28"/>
      <c r="CX542" s="20"/>
      <c r="CY542" s="519" t="s">
        <v>7928</v>
      </c>
      <c r="CZ542" s="520" t="s">
        <v>7929</v>
      </c>
      <c r="DA542" s="595" t="str">
        <f t="shared" si="27"/>
        <v>47112 - COMÉRCIO A RETALHO EM OUTROS ESTABELECIMENTOS NÃO ESPECIALIZADOS, COM PREDOMINÂNCIA DE PRODUTOS ALIMENTARES, BEBIDAS OU TABACO</v>
      </c>
      <c r="EN542" s="572">
        <v>17884</v>
      </c>
      <c r="EO542" s="561" t="s">
        <v>7930</v>
      </c>
      <c r="EP542" s="561" t="s">
        <v>289</v>
      </c>
      <c r="EQ542" s="576">
        <v>342</v>
      </c>
      <c r="ER542" s="561" t="s">
        <v>5009</v>
      </c>
      <c r="ES542" s="568" t="s">
        <v>7931</v>
      </c>
    </row>
    <row r="543" spans="16:149">
      <c r="P543" s="503"/>
      <c r="Q543" s="504"/>
      <c r="R543" s="489">
        <v>44321</v>
      </c>
      <c r="S543" s="501"/>
      <c r="T543" s="497"/>
      <c r="U543" s="498"/>
      <c r="V543" s="43">
        <v>110</v>
      </c>
      <c r="W543" s="34" t="s">
        <v>2579</v>
      </c>
      <c r="X543" s="44">
        <v>131616</v>
      </c>
      <c r="Y543" s="34" t="s">
        <v>2961</v>
      </c>
      <c r="Z543" s="43" t="s">
        <v>318</v>
      </c>
      <c r="AA543" s="34" t="s">
        <v>542</v>
      </c>
      <c r="AB543" s="34" t="s">
        <v>280</v>
      </c>
      <c r="AC543" s="34" t="s">
        <v>2961</v>
      </c>
      <c r="AD543" s="44" t="s">
        <v>320</v>
      </c>
      <c r="AE543" s="44" t="s">
        <v>7450</v>
      </c>
      <c r="AF543" s="43">
        <v>110</v>
      </c>
      <c r="AG543" s="34" t="s">
        <v>2579</v>
      </c>
      <c r="AH543" s="34" t="s">
        <v>7860</v>
      </c>
      <c r="AI543" s="43" t="s">
        <v>2580</v>
      </c>
      <c r="AJ543" s="44" t="s">
        <v>2581</v>
      </c>
      <c r="AK543" s="261">
        <v>4490410</v>
      </c>
      <c r="AL543" s="44" t="s">
        <v>538</v>
      </c>
      <c r="AM543" s="44" t="s">
        <v>2585</v>
      </c>
      <c r="AN543" s="262">
        <v>252219600</v>
      </c>
      <c r="AO543" s="34"/>
      <c r="AP543" s="34"/>
      <c r="AQ543" s="34"/>
      <c r="AR543" s="34"/>
      <c r="AS543" s="34"/>
      <c r="AT543" s="44" t="s">
        <v>326</v>
      </c>
      <c r="AU543" s="44"/>
      <c r="AV543" s="477" t="str">
        <f t="array" ref="AV543">_xlfn.IFS(
LEFT(Tabelas!$AI543,1)="N","DN",
LEFT(Tabelas!$AI543,1)="C","DC",
LEFT(Tabelas!$AI543,1)="L","DL",
LEFT(Tabelas!$AI543,1)="A","DA",
LEFT(Tabelas!$AI543,1)="G","DG")</f>
        <v>DN</v>
      </c>
      <c r="AW543" s="34"/>
      <c r="AX543" s="34"/>
      <c r="AY543" s="34"/>
      <c r="AZ543" s="34"/>
      <c r="BA543" s="34"/>
      <c r="BB543" s="34"/>
      <c r="BC543" s="34"/>
      <c r="BD543" s="44">
        <v>131616</v>
      </c>
      <c r="BE543" s="34" t="s">
        <v>2961</v>
      </c>
      <c r="BF543" s="43" t="s">
        <v>318</v>
      </c>
      <c r="BG543" s="34" t="s">
        <v>542</v>
      </c>
      <c r="BH543" s="34" t="s">
        <v>280</v>
      </c>
      <c r="BI543" s="34" t="s">
        <v>2961</v>
      </c>
      <c r="BJ543" s="44" t="s">
        <v>320</v>
      </c>
      <c r="BK543" s="44" t="s">
        <v>7450</v>
      </c>
      <c r="BL543" s="34"/>
      <c r="BM543" s="34"/>
      <c r="BN543" s="34"/>
      <c r="BO543" s="20"/>
      <c r="BP543" s="20"/>
      <c r="BQ543" s="20"/>
      <c r="BR543" s="20"/>
      <c r="BS543" s="27"/>
      <c r="BT543" s="20"/>
      <c r="BU543" s="20"/>
      <c r="BV543" s="20"/>
      <c r="BW543" s="20"/>
      <c r="BX543" s="20"/>
      <c r="BY543" s="20"/>
      <c r="BZ543" s="20"/>
      <c r="CA543" s="20"/>
      <c r="CB543" s="20"/>
      <c r="CC543" s="27"/>
      <c r="CD543" s="20"/>
      <c r="CE543" s="20"/>
      <c r="CF543" s="28"/>
      <c r="CG543" s="28"/>
      <c r="CH543" s="28"/>
      <c r="CI543" s="28"/>
      <c r="CJ543" s="28"/>
      <c r="CK543" s="28"/>
      <c r="CL543" s="28"/>
      <c r="CM543" s="28"/>
      <c r="CN543" s="28"/>
      <c r="CO543" s="28"/>
      <c r="CP543" s="28"/>
      <c r="CQ543" s="28"/>
      <c r="CR543" s="28"/>
      <c r="CS543" s="28"/>
      <c r="CT543" s="28"/>
      <c r="CU543" s="28"/>
      <c r="CV543" s="28"/>
      <c r="CW543" s="28"/>
      <c r="CX543" s="20"/>
      <c r="CY543" s="519" t="s">
        <v>7932</v>
      </c>
      <c r="CZ543" s="520" t="s">
        <v>7933</v>
      </c>
      <c r="DA543" s="595" t="str">
        <f t="shared" si="27"/>
        <v>47113 - COMÉRCIO A RETALHO NÃO ESPECIALIZADO, EM BANCAS, FEIRAS E UNIDADES MÓVEIS DE VENDA, DE PRODUTOS ALIMENTARES, BEBIDAS E TABACO.</v>
      </c>
      <c r="EN543" s="571">
        <v>17906</v>
      </c>
      <c r="EO543" s="560" t="s">
        <v>7934</v>
      </c>
      <c r="EP543" s="560" t="s">
        <v>350</v>
      </c>
      <c r="EQ543" s="580">
        <v>200</v>
      </c>
      <c r="ER543" s="560" t="s">
        <v>5084</v>
      </c>
      <c r="ES543" s="567" t="s">
        <v>7935</v>
      </c>
    </row>
    <row r="544" spans="16:149">
      <c r="P544" s="503"/>
      <c r="Q544" s="504"/>
      <c r="R544" s="489">
        <v>44322</v>
      </c>
      <c r="S544" s="501"/>
      <c r="T544" s="497"/>
      <c r="U544" s="498"/>
      <c r="V544" s="43">
        <v>110</v>
      </c>
      <c r="W544" s="34" t="s">
        <v>2579</v>
      </c>
      <c r="X544" s="44">
        <v>131617</v>
      </c>
      <c r="Y544" s="34" t="s">
        <v>3089</v>
      </c>
      <c r="Z544" s="43" t="s">
        <v>318</v>
      </c>
      <c r="AA544" s="34" t="s">
        <v>542</v>
      </c>
      <c r="AB544" s="34" t="s">
        <v>280</v>
      </c>
      <c r="AC544" s="34" t="s">
        <v>3089</v>
      </c>
      <c r="AD544" s="44" t="s">
        <v>320</v>
      </c>
      <c r="AE544" s="44" t="s">
        <v>7450</v>
      </c>
      <c r="AF544" s="43">
        <v>110</v>
      </c>
      <c r="AG544" s="34" t="s">
        <v>2579</v>
      </c>
      <c r="AH544" s="34" t="s">
        <v>7860</v>
      </c>
      <c r="AI544" s="43" t="s">
        <v>2580</v>
      </c>
      <c r="AJ544" s="44" t="s">
        <v>2581</v>
      </c>
      <c r="AK544" s="261">
        <v>4490410</v>
      </c>
      <c r="AL544" s="44" t="s">
        <v>538</v>
      </c>
      <c r="AM544" s="44" t="s">
        <v>2585</v>
      </c>
      <c r="AN544" s="262">
        <v>252219600</v>
      </c>
      <c r="AO544" s="34"/>
      <c r="AP544" s="34"/>
      <c r="AQ544" s="34"/>
      <c r="AR544" s="34"/>
      <c r="AS544" s="34"/>
      <c r="AT544" s="44" t="s">
        <v>326</v>
      </c>
      <c r="AU544" s="44"/>
      <c r="AV544" s="477" t="str">
        <f t="array" ref="AV544">_xlfn.IFS(
LEFT(Tabelas!$AI544,1)="N","DN",
LEFT(Tabelas!$AI544,1)="C","DC",
LEFT(Tabelas!$AI544,1)="L","DL",
LEFT(Tabelas!$AI544,1)="A","DA",
LEFT(Tabelas!$AI544,1)="G","DG")</f>
        <v>DN</v>
      </c>
      <c r="AW544" s="34"/>
      <c r="AX544" s="34"/>
      <c r="AY544" s="34"/>
      <c r="AZ544" s="34"/>
      <c r="BA544" s="34"/>
      <c r="BB544" s="34"/>
      <c r="BC544" s="34"/>
      <c r="BD544" s="44">
        <v>131617</v>
      </c>
      <c r="BE544" s="34" t="s">
        <v>3089</v>
      </c>
      <c r="BF544" s="43" t="s">
        <v>318</v>
      </c>
      <c r="BG544" s="34" t="s">
        <v>542</v>
      </c>
      <c r="BH544" s="34" t="s">
        <v>280</v>
      </c>
      <c r="BI544" s="34" t="s">
        <v>3089</v>
      </c>
      <c r="BJ544" s="44" t="s">
        <v>320</v>
      </c>
      <c r="BK544" s="44" t="s">
        <v>7450</v>
      </c>
      <c r="BL544" s="34"/>
      <c r="BM544" s="34"/>
      <c r="BN544" s="34"/>
      <c r="BO544" s="20"/>
      <c r="BP544" s="20"/>
      <c r="BQ544" s="20"/>
      <c r="BR544" s="20"/>
      <c r="BS544" s="27"/>
      <c r="BT544" s="20"/>
      <c r="BU544" s="20"/>
      <c r="BV544" s="20"/>
      <c r="BW544" s="20"/>
      <c r="BX544" s="20"/>
      <c r="BY544" s="20"/>
      <c r="BZ544" s="20"/>
      <c r="CA544" s="20"/>
      <c r="CB544" s="20"/>
      <c r="CC544" s="27"/>
      <c r="CD544" s="20"/>
      <c r="CE544" s="20"/>
      <c r="CF544" s="28"/>
      <c r="CG544" s="28"/>
      <c r="CH544" s="28"/>
      <c r="CI544" s="28"/>
      <c r="CJ544" s="28"/>
      <c r="CK544" s="28"/>
      <c r="CL544" s="28"/>
      <c r="CM544" s="28"/>
      <c r="CN544" s="28"/>
      <c r="CO544" s="28"/>
      <c r="CP544" s="28"/>
      <c r="CQ544" s="28"/>
      <c r="CR544" s="28"/>
      <c r="CS544" s="28"/>
      <c r="CT544" s="28"/>
      <c r="CU544" s="28"/>
      <c r="CV544" s="28"/>
      <c r="CW544" s="28"/>
      <c r="CX544" s="20"/>
      <c r="CY544" s="519" t="s">
        <v>7936</v>
      </c>
      <c r="CZ544" s="520" t="s">
        <v>7937</v>
      </c>
      <c r="DA544" s="595" t="str">
        <f t="shared" si="27"/>
        <v>47114 - COMÉRCIO A RETALHO NÃO ESPECIALIZADO, POR CORRESPONDÊNCIA OU VIA INTERNET, COM PREDOMINÂNCIA DE PRODUTOS ALIMENTARES, BEBIDAS E TABACO.</v>
      </c>
      <c r="EN544" s="572">
        <v>17965</v>
      </c>
      <c r="EO544" s="561" t="s">
        <v>7938</v>
      </c>
      <c r="EP544" s="561" t="s">
        <v>320</v>
      </c>
      <c r="EQ544" s="576">
        <v>117</v>
      </c>
      <c r="ER544" s="561" t="s">
        <v>3438</v>
      </c>
      <c r="ES544" s="568" t="s">
        <v>7939</v>
      </c>
    </row>
    <row r="545" spans="16:149">
      <c r="P545" s="503"/>
      <c r="Q545" s="504"/>
      <c r="R545" s="489">
        <v>44323</v>
      </c>
      <c r="S545" s="501"/>
      <c r="T545" s="497"/>
      <c r="U545" s="498"/>
      <c r="V545" s="43">
        <v>110</v>
      </c>
      <c r="W545" s="34" t="s">
        <v>2579</v>
      </c>
      <c r="X545" s="44">
        <v>131631</v>
      </c>
      <c r="Y545" s="34" t="s">
        <v>3486</v>
      </c>
      <c r="Z545" s="43" t="s">
        <v>318</v>
      </c>
      <c r="AA545" s="34" t="s">
        <v>542</v>
      </c>
      <c r="AB545" s="34" t="s">
        <v>280</v>
      </c>
      <c r="AC545" s="34" t="s">
        <v>7940</v>
      </c>
      <c r="AD545" s="44" t="s">
        <v>320</v>
      </c>
      <c r="AE545" s="44" t="s">
        <v>7450</v>
      </c>
      <c r="AF545" s="43">
        <v>110</v>
      </c>
      <c r="AG545" s="34" t="s">
        <v>2579</v>
      </c>
      <c r="AH545" s="34" t="s">
        <v>7860</v>
      </c>
      <c r="AI545" s="43" t="s">
        <v>2580</v>
      </c>
      <c r="AJ545" s="44" t="s">
        <v>2581</v>
      </c>
      <c r="AK545" s="261">
        <v>4490410</v>
      </c>
      <c r="AL545" s="44" t="s">
        <v>538</v>
      </c>
      <c r="AM545" s="44" t="s">
        <v>2585</v>
      </c>
      <c r="AN545" s="262">
        <v>252219600</v>
      </c>
      <c r="AO545" s="34"/>
      <c r="AP545" s="34"/>
      <c r="AQ545" s="34"/>
      <c r="AR545" s="34"/>
      <c r="AS545" s="34"/>
      <c r="AT545" s="44" t="s">
        <v>326</v>
      </c>
      <c r="AU545" s="44"/>
      <c r="AV545" s="477" t="str">
        <f t="array" ref="AV545">_xlfn.IFS(
LEFT(Tabelas!$AI545,1)="N","DN",
LEFT(Tabelas!$AI545,1)="C","DC",
LEFT(Tabelas!$AI545,1)="L","DL",
LEFT(Tabelas!$AI545,1)="A","DA",
LEFT(Tabelas!$AI545,1)="G","DG")</f>
        <v>DN</v>
      </c>
      <c r="AW545" s="34"/>
      <c r="AX545" s="34"/>
      <c r="AY545" s="34"/>
      <c r="AZ545" s="34"/>
      <c r="BA545" s="34"/>
      <c r="BB545" s="34"/>
      <c r="BC545" s="34"/>
      <c r="BD545" s="44">
        <v>131631</v>
      </c>
      <c r="BE545" s="34" t="s">
        <v>3486</v>
      </c>
      <c r="BF545" s="43" t="s">
        <v>318</v>
      </c>
      <c r="BG545" s="34" t="s">
        <v>542</v>
      </c>
      <c r="BH545" s="34" t="s">
        <v>280</v>
      </c>
      <c r="BI545" s="34" t="s">
        <v>7940</v>
      </c>
      <c r="BJ545" s="44" t="s">
        <v>320</v>
      </c>
      <c r="BK545" s="44" t="s">
        <v>7450</v>
      </c>
      <c r="BL545" s="34"/>
      <c r="BM545" s="34"/>
      <c r="BN545" s="34"/>
      <c r="BO545" s="20"/>
      <c r="BP545" s="20"/>
      <c r="BQ545" s="20"/>
      <c r="BR545" s="20"/>
      <c r="BS545" s="27"/>
      <c r="BT545" s="20"/>
      <c r="BU545" s="20"/>
      <c r="BV545" s="20"/>
      <c r="BW545" s="20"/>
      <c r="BX545" s="20"/>
      <c r="BY545" s="20"/>
      <c r="BZ545" s="20"/>
      <c r="CA545" s="20"/>
      <c r="CB545" s="20"/>
      <c r="CC545" s="27"/>
      <c r="CD545" s="20"/>
      <c r="CE545" s="20"/>
      <c r="CF545" s="28"/>
      <c r="CG545" s="28"/>
      <c r="CH545" s="28"/>
      <c r="CI545" s="28"/>
      <c r="CJ545" s="28"/>
      <c r="CK545" s="28"/>
      <c r="CL545" s="28"/>
      <c r="CM545" s="28"/>
      <c r="CN545" s="28"/>
      <c r="CO545" s="28"/>
      <c r="CP545" s="28"/>
      <c r="CQ545" s="28"/>
      <c r="CR545" s="28"/>
      <c r="CS545" s="28"/>
      <c r="CT545" s="28"/>
      <c r="CU545" s="28"/>
      <c r="CV545" s="28"/>
      <c r="CW545" s="28"/>
      <c r="CX545" s="20"/>
      <c r="CY545" s="519" t="s">
        <v>7941</v>
      </c>
      <c r="CZ545" s="520" t="s">
        <v>7942</v>
      </c>
      <c r="DA545" s="595" t="str">
        <f t="shared" si="27"/>
        <v>47115 - COMÉRCIO A RETALHO NÃO ESPECIALIZADO, POR OUTROS MÉTODOS, COM PREDOMINÂNCIA DE PRODUTOS ALIMENTARES, BEBIDAS E TABACO.</v>
      </c>
      <c r="EN545" s="571">
        <v>17973</v>
      </c>
      <c r="EO545" s="560" t="s">
        <v>7943</v>
      </c>
      <c r="EP545" s="560" t="s">
        <v>320</v>
      </c>
      <c r="EQ545" s="580">
        <v>167</v>
      </c>
      <c r="ER545" s="560" t="s">
        <v>4041</v>
      </c>
      <c r="ES545" s="567" t="s">
        <v>7944</v>
      </c>
    </row>
    <row r="546" spans="16:149">
      <c r="P546" s="503"/>
      <c r="Q546" s="504"/>
      <c r="R546" s="489">
        <v>44324</v>
      </c>
      <c r="S546" s="501"/>
      <c r="T546" s="497"/>
      <c r="U546" s="498"/>
      <c r="V546" s="43">
        <v>110</v>
      </c>
      <c r="W546" s="34" t="s">
        <v>2579</v>
      </c>
      <c r="X546" s="44">
        <v>131632</v>
      </c>
      <c r="Y546" s="34" t="s">
        <v>3562</v>
      </c>
      <c r="Z546" s="43" t="s">
        <v>318</v>
      </c>
      <c r="AA546" s="34" t="s">
        <v>542</v>
      </c>
      <c r="AB546" s="34" t="s">
        <v>280</v>
      </c>
      <c r="AC546" s="34" t="s">
        <v>7945</v>
      </c>
      <c r="AD546" s="44" t="s">
        <v>320</v>
      </c>
      <c r="AE546" s="44" t="s">
        <v>7450</v>
      </c>
      <c r="AF546" s="43">
        <v>110</v>
      </c>
      <c r="AG546" s="34" t="s">
        <v>2579</v>
      </c>
      <c r="AH546" s="34" t="s">
        <v>7860</v>
      </c>
      <c r="AI546" s="43" t="s">
        <v>2580</v>
      </c>
      <c r="AJ546" s="44" t="s">
        <v>2581</v>
      </c>
      <c r="AK546" s="261">
        <v>4490410</v>
      </c>
      <c r="AL546" s="44" t="s">
        <v>538</v>
      </c>
      <c r="AM546" s="44" t="s">
        <v>2585</v>
      </c>
      <c r="AN546" s="262">
        <v>252219600</v>
      </c>
      <c r="AO546" s="34"/>
      <c r="AP546" s="34"/>
      <c r="AQ546" s="34"/>
      <c r="AR546" s="34"/>
      <c r="AS546" s="34"/>
      <c r="AT546" s="44" t="s">
        <v>326</v>
      </c>
      <c r="AU546" s="44"/>
      <c r="AV546" s="477" t="str">
        <f t="array" ref="AV546">_xlfn.IFS(
LEFT(Tabelas!$AI546,1)="N","DN",
LEFT(Tabelas!$AI546,1)="C","DC",
LEFT(Tabelas!$AI546,1)="L","DL",
LEFT(Tabelas!$AI546,1)="A","DA",
LEFT(Tabelas!$AI546,1)="G","DG")</f>
        <v>DN</v>
      </c>
      <c r="AW546" s="34"/>
      <c r="AX546" s="34"/>
      <c r="AY546" s="34"/>
      <c r="AZ546" s="34"/>
      <c r="BA546" s="34"/>
      <c r="BB546" s="34"/>
      <c r="BC546" s="34"/>
      <c r="BD546" s="44">
        <v>131632</v>
      </c>
      <c r="BE546" s="34" t="s">
        <v>3562</v>
      </c>
      <c r="BF546" s="43" t="s">
        <v>318</v>
      </c>
      <c r="BG546" s="34" t="s">
        <v>542</v>
      </c>
      <c r="BH546" s="34" t="s">
        <v>280</v>
      </c>
      <c r="BI546" s="34" t="s">
        <v>7945</v>
      </c>
      <c r="BJ546" s="44" t="s">
        <v>320</v>
      </c>
      <c r="BK546" s="44" t="s">
        <v>7450</v>
      </c>
      <c r="BL546" s="34"/>
      <c r="BM546" s="34"/>
      <c r="BN546" s="34"/>
      <c r="BO546" s="20"/>
      <c r="BP546" s="20"/>
      <c r="BQ546" s="20"/>
      <c r="BR546" s="20"/>
      <c r="BS546" s="27"/>
      <c r="BT546" s="20"/>
      <c r="BU546" s="20"/>
      <c r="BV546" s="20"/>
      <c r="BW546" s="20"/>
      <c r="BX546" s="20"/>
      <c r="BY546" s="20"/>
      <c r="BZ546" s="20"/>
      <c r="CA546" s="20"/>
      <c r="CB546" s="20"/>
      <c r="CC546" s="27"/>
      <c r="CD546" s="20"/>
      <c r="CE546" s="20"/>
      <c r="CF546" s="28"/>
      <c r="CG546" s="28"/>
      <c r="CH546" s="28"/>
      <c r="CI546" s="28"/>
      <c r="CJ546" s="28"/>
      <c r="CK546" s="28"/>
      <c r="CL546" s="28"/>
      <c r="CM546" s="28"/>
      <c r="CN546" s="28"/>
      <c r="CO546" s="28"/>
      <c r="CP546" s="28"/>
      <c r="CQ546" s="28"/>
      <c r="CR546" s="28"/>
      <c r="CS546" s="28"/>
      <c r="CT546" s="28"/>
      <c r="CU546" s="28"/>
      <c r="CV546" s="28"/>
      <c r="CW546" s="28"/>
      <c r="CX546" s="20"/>
      <c r="CY546" s="519" t="s">
        <v>7946</v>
      </c>
      <c r="CZ546" s="520" t="s">
        <v>7947</v>
      </c>
      <c r="DA546" s="595" t="str">
        <f t="shared" si="27"/>
        <v>47121 - COMÉRCIO A RETALHO NÃO ESPECIALIZADO, SEM PREDOMINÂNCIA DE PRODUTOS ALIMENTARES, BEBIDAS E TABACO, EM GRANDES ARMAZÉNS E SIMILARES</v>
      </c>
      <c r="EN546" s="572">
        <v>17981</v>
      </c>
      <c r="EO546" s="561" t="s">
        <v>7948</v>
      </c>
      <c r="EP546" s="561" t="s">
        <v>320</v>
      </c>
      <c r="EQ546" s="576">
        <v>112</v>
      </c>
      <c r="ER546" s="561" t="s">
        <v>2868</v>
      </c>
      <c r="ES546" s="568" t="s">
        <v>7949</v>
      </c>
    </row>
    <row r="547" spans="16:149">
      <c r="P547" s="503"/>
      <c r="Q547" s="504"/>
      <c r="R547" s="489">
        <v>44325</v>
      </c>
      <c r="S547" s="501"/>
      <c r="T547" s="497"/>
      <c r="U547" s="498"/>
      <c r="V547" s="43">
        <v>110</v>
      </c>
      <c r="W547" s="34" t="s">
        <v>2579</v>
      </c>
      <c r="X547" s="44">
        <v>131633</v>
      </c>
      <c r="Y547" s="34" t="s">
        <v>3632</v>
      </c>
      <c r="Z547" s="43" t="s">
        <v>318</v>
      </c>
      <c r="AA547" s="34" t="s">
        <v>542</v>
      </c>
      <c r="AB547" s="34" t="s">
        <v>280</v>
      </c>
      <c r="AC547" s="34" t="s">
        <v>7950</v>
      </c>
      <c r="AD547" s="44" t="s">
        <v>320</v>
      </c>
      <c r="AE547" s="44" t="s">
        <v>7450</v>
      </c>
      <c r="AF547" s="43">
        <v>110</v>
      </c>
      <c r="AG547" s="34" t="s">
        <v>2579</v>
      </c>
      <c r="AH547" s="34" t="s">
        <v>7860</v>
      </c>
      <c r="AI547" s="43" t="s">
        <v>2580</v>
      </c>
      <c r="AJ547" s="44" t="s">
        <v>2581</v>
      </c>
      <c r="AK547" s="261">
        <v>4490410</v>
      </c>
      <c r="AL547" s="44" t="s">
        <v>538</v>
      </c>
      <c r="AM547" s="44" t="s">
        <v>2585</v>
      </c>
      <c r="AN547" s="262">
        <v>252219600</v>
      </c>
      <c r="AO547" s="34"/>
      <c r="AP547" s="34"/>
      <c r="AQ547" s="34"/>
      <c r="AR547" s="34"/>
      <c r="AS547" s="34"/>
      <c r="AT547" s="44" t="s">
        <v>326</v>
      </c>
      <c r="AU547" s="44"/>
      <c r="AV547" s="477" t="str">
        <f t="array" ref="AV547">_xlfn.IFS(
LEFT(Tabelas!$AI547,1)="N","DN",
LEFT(Tabelas!$AI547,1)="C","DC",
LEFT(Tabelas!$AI547,1)="L","DL",
LEFT(Tabelas!$AI547,1)="A","DA",
LEFT(Tabelas!$AI547,1)="G","DG")</f>
        <v>DN</v>
      </c>
      <c r="AW547" s="34"/>
      <c r="AX547" s="34"/>
      <c r="AY547" s="34"/>
      <c r="AZ547" s="34"/>
      <c r="BA547" s="34"/>
      <c r="BB547" s="34"/>
      <c r="BC547" s="34"/>
      <c r="BD547" s="44">
        <v>131633</v>
      </c>
      <c r="BE547" s="34" t="s">
        <v>3632</v>
      </c>
      <c r="BF547" s="43" t="s">
        <v>318</v>
      </c>
      <c r="BG547" s="34" t="s">
        <v>542</v>
      </c>
      <c r="BH547" s="34" t="s">
        <v>280</v>
      </c>
      <c r="BI547" s="34" t="s">
        <v>7950</v>
      </c>
      <c r="BJ547" s="44" t="s">
        <v>320</v>
      </c>
      <c r="BK547" s="44" t="s">
        <v>7450</v>
      </c>
      <c r="BL547" s="34"/>
      <c r="BM547" s="34"/>
      <c r="BN547" s="34"/>
      <c r="BO547" s="20"/>
      <c r="BP547" s="20"/>
      <c r="BQ547" s="20"/>
      <c r="BR547" s="20"/>
      <c r="BS547" s="27"/>
      <c r="BT547" s="20"/>
      <c r="BU547" s="20"/>
      <c r="BV547" s="20"/>
      <c r="BW547" s="20"/>
      <c r="BX547" s="20"/>
      <c r="BY547" s="20"/>
      <c r="BZ547" s="20"/>
      <c r="CA547" s="20"/>
      <c r="CB547" s="20"/>
      <c r="CC547" s="27"/>
      <c r="CD547" s="20"/>
      <c r="CE547" s="20"/>
      <c r="CF547" s="28"/>
      <c r="CG547" s="28"/>
      <c r="CH547" s="28"/>
      <c r="CI547" s="28"/>
      <c r="CJ547" s="28"/>
      <c r="CK547" s="28"/>
      <c r="CL547" s="28"/>
      <c r="CM547" s="28"/>
      <c r="CN547" s="28"/>
      <c r="CO547" s="28"/>
      <c r="CP547" s="28"/>
      <c r="CQ547" s="28"/>
      <c r="CR547" s="28"/>
      <c r="CS547" s="28"/>
      <c r="CT547" s="28"/>
      <c r="CU547" s="28"/>
      <c r="CV547" s="28"/>
      <c r="CW547" s="28"/>
      <c r="CX547" s="20"/>
      <c r="CY547" s="519" t="s">
        <v>7951</v>
      </c>
      <c r="CZ547" s="520" t="s">
        <v>7952</v>
      </c>
      <c r="DA547" s="595" t="str">
        <f t="shared" si="27"/>
        <v>47122 - COMÉRCIO A RETALHO EM OUTROS ESTABELECIMENTOS NÃO ESPECIALIZADOS, SEM PREDOMINÂNCIA DE PRODUTOS ALIMENTARES, BEBIDAS OU TABACO</v>
      </c>
      <c r="EN547" s="571">
        <v>18007</v>
      </c>
      <c r="EO547" s="560" t="s">
        <v>7953</v>
      </c>
      <c r="EP547" s="560" t="s">
        <v>370</v>
      </c>
      <c r="EQ547" s="580">
        <v>555</v>
      </c>
      <c r="ER547" s="560" t="s">
        <v>371</v>
      </c>
      <c r="ES547" s="567" t="s">
        <v>7954</v>
      </c>
    </row>
    <row r="548" spans="16:149">
      <c r="P548" s="503"/>
      <c r="Q548" s="504"/>
      <c r="R548" s="489">
        <v>44326</v>
      </c>
      <c r="S548" s="501"/>
      <c r="T548" s="497"/>
      <c r="U548" s="498"/>
      <c r="V548" s="43">
        <v>110</v>
      </c>
      <c r="W548" s="34" t="s">
        <v>2579</v>
      </c>
      <c r="X548" s="44">
        <v>131634</v>
      </c>
      <c r="Y548" s="34" t="s">
        <v>3695</v>
      </c>
      <c r="Z548" s="43" t="s">
        <v>318</v>
      </c>
      <c r="AA548" s="34" t="s">
        <v>542</v>
      </c>
      <c r="AB548" s="34" t="s">
        <v>280</v>
      </c>
      <c r="AC548" s="34" t="s">
        <v>7955</v>
      </c>
      <c r="AD548" s="44" t="s">
        <v>320</v>
      </c>
      <c r="AE548" s="44" t="s">
        <v>7450</v>
      </c>
      <c r="AF548" s="43">
        <v>110</v>
      </c>
      <c r="AG548" s="34" t="s">
        <v>2579</v>
      </c>
      <c r="AH548" s="34" t="s">
        <v>7860</v>
      </c>
      <c r="AI548" s="43" t="s">
        <v>2580</v>
      </c>
      <c r="AJ548" s="44" t="s">
        <v>2581</v>
      </c>
      <c r="AK548" s="261">
        <v>4490410</v>
      </c>
      <c r="AL548" s="44" t="s">
        <v>538</v>
      </c>
      <c r="AM548" s="44" t="s">
        <v>2585</v>
      </c>
      <c r="AN548" s="262">
        <v>252219600</v>
      </c>
      <c r="AO548" s="34"/>
      <c r="AP548" s="34"/>
      <c r="AQ548" s="34"/>
      <c r="AR548" s="34"/>
      <c r="AS548" s="34"/>
      <c r="AT548" s="44" t="s">
        <v>326</v>
      </c>
      <c r="AU548" s="44"/>
      <c r="AV548" s="477" t="str">
        <f t="array" ref="AV548">_xlfn.IFS(
LEFT(Tabelas!$AI548,1)="N","DN",
LEFT(Tabelas!$AI548,1)="C","DC",
LEFT(Tabelas!$AI548,1)="L","DL",
LEFT(Tabelas!$AI548,1)="A","DA",
LEFT(Tabelas!$AI548,1)="G","DG")</f>
        <v>DN</v>
      </c>
      <c r="AW548" s="34"/>
      <c r="AX548" s="34"/>
      <c r="AY548" s="34"/>
      <c r="AZ548" s="34"/>
      <c r="BA548" s="34"/>
      <c r="BB548" s="34"/>
      <c r="BC548" s="34"/>
      <c r="BD548" s="44">
        <v>131634</v>
      </c>
      <c r="BE548" s="34" t="s">
        <v>3695</v>
      </c>
      <c r="BF548" s="43" t="s">
        <v>318</v>
      </c>
      <c r="BG548" s="34" t="s">
        <v>542</v>
      </c>
      <c r="BH548" s="34" t="s">
        <v>280</v>
      </c>
      <c r="BI548" s="34" t="s">
        <v>7955</v>
      </c>
      <c r="BJ548" s="44" t="s">
        <v>320</v>
      </c>
      <c r="BK548" s="44" t="s">
        <v>7450</v>
      </c>
      <c r="BL548" s="34"/>
      <c r="BM548" s="34"/>
      <c r="BN548" s="34"/>
      <c r="BO548" s="20"/>
      <c r="BP548" s="20"/>
      <c r="BQ548" s="20"/>
      <c r="BR548" s="20"/>
      <c r="BS548" s="27"/>
      <c r="BT548" s="20"/>
      <c r="BU548" s="20"/>
      <c r="BV548" s="20"/>
      <c r="BW548" s="20"/>
      <c r="BX548" s="20"/>
      <c r="BY548" s="20"/>
      <c r="BZ548" s="20"/>
      <c r="CA548" s="20"/>
      <c r="CB548" s="20"/>
      <c r="CC548" s="27"/>
      <c r="CD548" s="20"/>
      <c r="CE548" s="20"/>
      <c r="CF548" s="28"/>
      <c r="CG548" s="28"/>
      <c r="CH548" s="28"/>
      <c r="CI548" s="28"/>
      <c r="CJ548" s="28"/>
      <c r="CK548" s="28"/>
      <c r="CL548" s="28"/>
      <c r="CM548" s="28"/>
      <c r="CN548" s="28"/>
      <c r="CO548" s="28"/>
      <c r="CP548" s="28"/>
      <c r="CQ548" s="28"/>
      <c r="CR548" s="28"/>
      <c r="CS548" s="28"/>
      <c r="CT548" s="28"/>
      <c r="CU548" s="28"/>
      <c r="CV548" s="28"/>
      <c r="CW548" s="28"/>
      <c r="CX548" s="20"/>
      <c r="CY548" s="519" t="s">
        <v>7956</v>
      </c>
      <c r="CZ548" s="520" t="s">
        <v>7957</v>
      </c>
      <c r="DA548" s="595" t="str">
        <f t="shared" si="27"/>
        <v>47123 - COMÉRCIO A RETALHO NÃO ESPECIALIZADO EM BANCAS, FEIRAS E UNIDADES MÓVEIS DE VENDA, DE TÊXTEIS, VESTUÁRIO, CALÇADO, MALAS E SIMILARES.</v>
      </c>
      <c r="EN548" s="572">
        <v>18015</v>
      </c>
      <c r="EO548" s="561" t="s">
        <v>7958</v>
      </c>
      <c r="EP548" s="561" t="s">
        <v>370</v>
      </c>
      <c r="EQ548" s="576">
        <v>555</v>
      </c>
      <c r="ER548" s="561" t="s">
        <v>371</v>
      </c>
      <c r="ES548" s="568" t="s">
        <v>7959</v>
      </c>
    </row>
    <row r="549" spans="16:149">
      <c r="P549" s="503"/>
      <c r="Q549" s="504"/>
      <c r="R549" s="489">
        <v>44327</v>
      </c>
      <c r="S549" s="501"/>
      <c r="T549" s="497"/>
      <c r="U549" s="498"/>
      <c r="V549" s="43">
        <v>110</v>
      </c>
      <c r="W549" s="34" t="s">
        <v>2579</v>
      </c>
      <c r="X549" s="44">
        <v>131635</v>
      </c>
      <c r="Y549" s="34" t="s">
        <v>3760</v>
      </c>
      <c r="Z549" s="43" t="s">
        <v>318</v>
      </c>
      <c r="AA549" s="34" t="s">
        <v>542</v>
      </c>
      <c r="AB549" s="34" t="s">
        <v>280</v>
      </c>
      <c r="AC549" s="34" t="s">
        <v>7960</v>
      </c>
      <c r="AD549" s="44" t="s">
        <v>320</v>
      </c>
      <c r="AE549" s="44" t="s">
        <v>7450</v>
      </c>
      <c r="AF549" s="43">
        <v>110</v>
      </c>
      <c r="AG549" s="34" t="s">
        <v>2579</v>
      </c>
      <c r="AH549" s="34" t="s">
        <v>7860</v>
      </c>
      <c r="AI549" s="43" t="s">
        <v>2580</v>
      </c>
      <c r="AJ549" s="44" t="s">
        <v>2581</v>
      </c>
      <c r="AK549" s="261">
        <v>4490410</v>
      </c>
      <c r="AL549" s="44" t="s">
        <v>538</v>
      </c>
      <c r="AM549" s="44" t="s">
        <v>2585</v>
      </c>
      <c r="AN549" s="262">
        <v>252219600</v>
      </c>
      <c r="AO549" s="34"/>
      <c r="AP549" s="34"/>
      <c r="AQ549" s="34"/>
      <c r="AR549" s="34"/>
      <c r="AS549" s="34"/>
      <c r="AT549" s="44" t="s">
        <v>326</v>
      </c>
      <c r="AU549" s="44"/>
      <c r="AV549" s="477" t="str">
        <f t="array" ref="AV549">_xlfn.IFS(
LEFT(Tabelas!$AI549,1)="N","DN",
LEFT(Tabelas!$AI549,1)="C","DC",
LEFT(Tabelas!$AI549,1)="L","DL",
LEFT(Tabelas!$AI549,1)="A","DA",
LEFT(Tabelas!$AI549,1)="G","DG")</f>
        <v>DN</v>
      </c>
      <c r="AW549" s="34"/>
      <c r="AX549" s="34"/>
      <c r="AY549" s="34"/>
      <c r="AZ549" s="34"/>
      <c r="BA549" s="34"/>
      <c r="BB549" s="34"/>
      <c r="BC549" s="34"/>
      <c r="BD549" s="44">
        <v>131635</v>
      </c>
      <c r="BE549" s="34" t="s">
        <v>3760</v>
      </c>
      <c r="BF549" s="43" t="s">
        <v>318</v>
      </c>
      <c r="BG549" s="34" t="s">
        <v>542</v>
      </c>
      <c r="BH549" s="34" t="s">
        <v>280</v>
      </c>
      <c r="BI549" s="34" t="s">
        <v>7960</v>
      </c>
      <c r="BJ549" s="44" t="s">
        <v>320</v>
      </c>
      <c r="BK549" s="44" t="s">
        <v>7450</v>
      </c>
      <c r="BL549" s="34"/>
      <c r="BM549" s="34"/>
      <c r="BN549" s="34"/>
      <c r="BO549" s="20"/>
      <c r="BP549" s="20"/>
      <c r="BQ549" s="20"/>
      <c r="BR549" s="20"/>
      <c r="BS549" s="27"/>
      <c r="BT549" s="20"/>
      <c r="BU549" s="20"/>
      <c r="BV549" s="20"/>
      <c r="BW549" s="20"/>
      <c r="BX549" s="20"/>
      <c r="BY549" s="20"/>
      <c r="BZ549" s="20"/>
      <c r="CA549" s="20"/>
      <c r="CB549" s="20"/>
      <c r="CC549" s="27"/>
      <c r="CD549" s="20"/>
      <c r="CE549" s="20"/>
      <c r="CF549" s="28"/>
      <c r="CG549" s="28"/>
      <c r="CH549" s="28"/>
      <c r="CI549" s="28"/>
      <c r="CJ549" s="28"/>
      <c r="CK549" s="28"/>
      <c r="CL549" s="28"/>
      <c r="CM549" s="28"/>
      <c r="CN549" s="28"/>
      <c r="CO549" s="28"/>
      <c r="CP549" s="28"/>
      <c r="CQ549" s="28"/>
      <c r="CR549" s="28"/>
      <c r="CS549" s="28"/>
      <c r="CT549" s="28"/>
      <c r="CU549" s="28"/>
      <c r="CV549" s="28"/>
      <c r="CW549" s="28"/>
      <c r="CX549" s="20"/>
      <c r="CY549" s="519" t="s">
        <v>7961</v>
      </c>
      <c r="CZ549" s="520" t="s">
        <v>7962</v>
      </c>
      <c r="DA549" s="595" t="str">
        <f t="shared" si="27"/>
        <v>47124 - COMÉRCIO A RETALHO NÃO ESPECIALIZADO, EM BANCAS, FEIRAS E UNIDADES MÓVEIS DE VENDA, DE OUTROS PRODUTOS, SEM PREDOMINÂNCIA DE PRODUTOS ALIMENTARES, BEBIDAS E TABACO.</v>
      </c>
      <c r="EN549" s="571">
        <v>18058</v>
      </c>
      <c r="EO549" s="560" t="s">
        <v>7963</v>
      </c>
      <c r="EP549" s="560" t="s">
        <v>350</v>
      </c>
      <c r="EQ549" s="580">
        <v>225</v>
      </c>
      <c r="ER549" s="560" t="s">
        <v>4542</v>
      </c>
      <c r="ES549" s="567" t="s">
        <v>7964</v>
      </c>
    </row>
    <row r="550" spans="16:149">
      <c r="P550" s="503"/>
      <c r="Q550" s="504"/>
      <c r="R550" s="489">
        <v>44328</v>
      </c>
      <c r="S550" s="501"/>
      <c r="T550" s="497"/>
      <c r="U550" s="498"/>
      <c r="V550" s="43">
        <v>110</v>
      </c>
      <c r="W550" s="34" t="s">
        <v>2579</v>
      </c>
      <c r="X550" s="44">
        <v>131636</v>
      </c>
      <c r="Y550" s="34" t="s">
        <v>3822</v>
      </c>
      <c r="Z550" s="43" t="s">
        <v>318</v>
      </c>
      <c r="AA550" s="34" t="s">
        <v>542</v>
      </c>
      <c r="AB550" s="34" t="s">
        <v>280</v>
      </c>
      <c r="AC550" s="34" t="s">
        <v>7965</v>
      </c>
      <c r="AD550" s="44" t="s">
        <v>320</v>
      </c>
      <c r="AE550" s="44" t="s">
        <v>7450</v>
      </c>
      <c r="AF550" s="43">
        <v>110</v>
      </c>
      <c r="AG550" s="34" t="s">
        <v>2579</v>
      </c>
      <c r="AH550" s="34" t="s">
        <v>7860</v>
      </c>
      <c r="AI550" s="43" t="s">
        <v>2580</v>
      </c>
      <c r="AJ550" s="44" t="s">
        <v>2581</v>
      </c>
      <c r="AK550" s="261">
        <v>4490410</v>
      </c>
      <c r="AL550" s="44" t="s">
        <v>538</v>
      </c>
      <c r="AM550" s="44" t="s">
        <v>2585</v>
      </c>
      <c r="AN550" s="262">
        <v>252219600</v>
      </c>
      <c r="AO550" s="34"/>
      <c r="AP550" s="34"/>
      <c r="AQ550" s="34"/>
      <c r="AR550" s="34"/>
      <c r="AS550" s="34"/>
      <c r="AT550" s="44" t="s">
        <v>326</v>
      </c>
      <c r="AU550" s="44"/>
      <c r="AV550" s="477" t="str">
        <f t="array" ref="AV550">_xlfn.IFS(
LEFT(Tabelas!$AI550,1)="N","DN",
LEFT(Tabelas!$AI550,1)="C","DC",
LEFT(Tabelas!$AI550,1)="L","DL",
LEFT(Tabelas!$AI550,1)="A","DA",
LEFT(Tabelas!$AI550,1)="G","DG")</f>
        <v>DN</v>
      </c>
      <c r="AW550" s="34"/>
      <c r="AX550" s="34"/>
      <c r="AY550" s="34"/>
      <c r="AZ550" s="34"/>
      <c r="BA550" s="34"/>
      <c r="BB550" s="34"/>
      <c r="BC550" s="34"/>
      <c r="BD550" s="44">
        <v>131636</v>
      </c>
      <c r="BE550" s="34" t="s">
        <v>3822</v>
      </c>
      <c r="BF550" s="43" t="s">
        <v>318</v>
      </c>
      <c r="BG550" s="34" t="s">
        <v>542</v>
      </c>
      <c r="BH550" s="34" t="s">
        <v>280</v>
      </c>
      <c r="BI550" s="34" t="s">
        <v>7965</v>
      </c>
      <c r="BJ550" s="44" t="s">
        <v>320</v>
      </c>
      <c r="BK550" s="44" t="s">
        <v>7450</v>
      </c>
      <c r="BL550" s="34"/>
      <c r="BM550" s="34"/>
      <c r="BN550" s="34"/>
      <c r="BO550" s="20"/>
      <c r="BP550" s="20"/>
      <c r="BQ550" s="20"/>
      <c r="BR550" s="20"/>
      <c r="BS550" s="27"/>
      <c r="BT550" s="20"/>
      <c r="BU550" s="20"/>
      <c r="BV550" s="20"/>
      <c r="BW550" s="20"/>
      <c r="BX550" s="20"/>
      <c r="BY550" s="20"/>
      <c r="BZ550" s="20"/>
      <c r="CA550" s="20"/>
      <c r="CB550" s="20"/>
      <c r="CC550" s="27"/>
      <c r="CD550" s="20"/>
      <c r="CE550" s="20"/>
      <c r="CF550" s="28"/>
      <c r="CG550" s="28"/>
      <c r="CH550" s="28"/>
      <c r="CI550" s="28"/>
      <c r="CJ550" s="28"/>
      <c r="CK550" s="28"/>
      <c r="CL550" s="28"/>
      <c r="CM550" s="28"/>
      <c r="CN550" s="28"/>
      <c r="CO550" s="28"/>
      <c r="CP550" s="28"/>
      <c r="CQ550" s="28"/>
      <c r="CR550" s="28"/>
      <c r="CS550" s="28"/>
      <c r="CT550" s="28"/>
      <c r="CU550" s="28"/>
      <c r="CV550" s="28"/>
      <c r="CW550" s="28"/>
      <c r="CX550" s="20"/>
      <c r="CY550" s="519" t="s">
        <v>7966</v>
      </c>
      <c r="CZ550" s="520" t="s">
        <v>7967</v>
      </c>
      <c r="DA550" s="595" t="str">
        <f t="shared" si="27"/>
        <v>47125 - COMÉRCIO A RETALHO NÃO ESPECIALIZADO, POR CORRESPONDÊNCIA OU VIA INTERNET, SEM PREDOMINÂNCIA DE PRODUTOS ALIMENTARES, BEBIDAS E TABACO.</v>
      </c>
      <c r="EN550" s="572">
        <v>18066</v>
      </c>
      <c r="EO550" s="561" t="s">
        <v>7968</v>
      </c>
      <c r="EP550" s="561" t="s">
        <v>1519</v>
      </c>
      <c r="EQ550" s="576">
        <v>800</v>
      </c>
      <c r="ER550" s="561" t="s">
        <v>1520</v>
      </c>
      <c r="ES550" s="568" t="s">
        <v>7969</v>
      </c>
    </row>
    <row r="551" spans="16:149">
      <c r="P551" s="503"/>
      <c r="Q551" s="504"/>
      <c r="R551" s="489">
        <v>44329</v>
      </c>
      <c r="S551" s="501"/>
      <c r="T551" s="497"/>
      <c r="U551" s="498"/>
      <c r="V551" s="43">
        <v>110</v>
      </c>
      <c r="W551" s="34" t="s">
        <v>2579</v>
      </c>
      <c r="X551" s="44">
        <v>131637</v>
      </c>
      <c r="Y551" s="34" t="s">
        <v>3884</v>
      </c>
      <c r="Z551" s="43" t="s">
        <v>318</v>
      </c>
      <c r="AA551" s="34" t="s">
        <v>542</v>
      </c>
      <c r="AB551" s="34" t="s">
        <v>280</v>
      </c>
      <c r="AC551" s="34" t="s">
        <v>7970</v>
      </c>
      <c r="AD551" s="44" t="s">
        <v>320</v>
      </c>
      <c r="AE551" s="44" t="s">
        <v>7450</v>
      </c>
      <c r="AF551" s="43">
        <v>110</v>
      </c>
      <c r="AG551" s="34" t="s">
        <v>2579</v>
      </c>
      <c r="AH551" s="34" t="s">
        <v>7860</v>
      </c>
      <c r="AI551" s="43" t="s">
        <v>2580</v>
      </c>
      <c r="AJ551" s="44" t="s">
        <v>2581</v>
      </c>
      <c r="AK551" s="261">
        <v>4490410</v>
      </c>
      <c r="AL551" s="44" t="s">
        <v>538</v>
      </c>
      <c r="AM551" s="44" t="s">
        <v>2585</v>
      </c>
      <c r="AN551" s="262">
        <v>252219600</v>
      </c>
      <c r="AO551" s="34"/>
      <c r="AP551" s="34"/>
      <c r="AQ551" s="34"/>
      <c r="AR551" s="34"/>
      <c r="AS551" s="34"/>
      <c r="AT551" s="44" t="s">
        <v>326</v>
      </c>
      <c r="AU551" s="44"/>
      <c r="AV551" s="477" t="str">
        <f t="array" ref="AV551">_xlfn.IFS(
LEFT(Tabelas!$AI551,1)="N","DN",
LEFT(Tabelas!$AI551,1)="C","DC",
LEFT(Tabelas!$AI551,1)="L","DL",
LEFT(Tabelas!$AI551,1)="A","DA",
LEFT(Tabelas!$AI551,1)="G","DG")</f>
        <v>DN</v>
      </c>
      <c r="AW551" s="34"/>
      <c r="AX551" s="34"/>
      <c r="AY551" s="34"/>
      <c r="AZ551" s="34"/>
      <c r="BA551" s="34"/>
      <c r="BB551" s="34"/>
      <c r="BC551" s="34"/>
      <c r="BD551" s="44">
        <v>131637</v>
      </c>
      <c r="BE551" s="34" t="s">
        <v>3884</v>
      </c>
      <c r="BF551" s="43" t="s">
        <v>318</v>
      </c>
      <c r="BG551" s="34" t="s">
        <v>542</v>
      </c>
      <c r="BH551" s="34" t="s">
        <v>280</v>
      </c>
      <c r="BI551" s="34" t="s">
        <v>7970</v>
      </c>
      <c r="BJ551" s="44" t="s">
        <v>320</v>
      </c>
      <c r="BK551" s="44" t="s">
        <v>7450</v>
      </c>
      <c r="BL551" s="34"/>
      <c r="BM551" s="34"/>
      <c r="BN551" s="34"/>
      <c r="BO551" s="20"/>
      <c r="BP551" s="20"/>
      <c r="BQ551" s="20"/>
      <c r="BR551" s="20"/>
      <c r="BS551" s="27"/>
      <c r="BT551" s="20"/>
      <c r="BU551" s="20"/>
      <c r="BV551" s="20"/>
      <c r="BW551" s="20"/>
      <c r="BX551" s="20"/>
      <c r="BY551" s="20"/>
      <c r="BZ551" s="20"/>
      <c r="CA551" s="20"/>
      <c r="CB551" s="20"/>
      <c r="CC551" s="27"/>
      <c r="CD551" s="20"/>
      <c r="CE551" s="20"/>
      <c r="CF551" s="28"/>
      <c r="CG551" s="28"/>
      <c r="CH551" s="28"/>
      <c r="CI551" s="28"/>
      <c r="CJ551" s="28"/>
      <c r="CK551" s="28"/>
      <c r="CL551" s="28"/>
      <c r="CM551" s="28"/>
      <c r="CN551" s="28"/>
      <c r="CO551" s="28"/>
      <c r="CP551" s="28"/>
      <c r="CQ551" s="28"/>
      <c r="CR551" s="28"/>
      <c r="CS551" s="28"/>
      <c r="CT551" s="28"/>
      <c r="CU551" s="28"/>
      <c r="CV551" s="28"/>
      <c r="CW551" s="28"/>
      <c r="CX551" s="20"/>
      <c r="CY551" s="519" t="s">
        <v>7971</v>
      </c>
      <c r="CZ551" s="520" t="s">
        <v>7972</v>
      </c>
      <c r="DA551" s="595" t="str">
        <f t="shared" si="27"/>
        <v>47126 - COMÉRCIO A RETALHO NÃO ESPECIALIZADO, POR OUTROS MÉTODOS, SEM PREDOMINÂNCIA DE PRODUTOS ALIMENTARES, BEBIDAS E TABACO.</v>
      </c>
      <c r="EN551" s="571">
        <v>18104</v>
      </c>
      <c r="EO551" s="560" t="s">
        <v>7973</v>
      </c>
      <c r="EP551" s="560" t="s">
        <v>320</v>
      </c>
      <c r="EQ551" s="580">
        <v>164</v>
      </c>
      <c r="ER551" s="560" t="s">
        <v>3901</v>
      </c>
      <c r="ES551" s="567" t="s">
        <v>7974</v>
      </c>
    </row>
    <row r="552" spans="16:149">
      <c r="P552" s="503"/>
      <c r="Q552" s="504"/>
      <c r="R552" s="489">
        <v>44330</v>
      </c>
      <c r="S552" s="501"/>
      <c r="T552" s="497"/>
      <c r="U552" s="498"/>
      <c r="V552" s="43">
        <v>110</v>
      </c>
      <c r="W552" s="34" t="s">
        <v>2579</v>
      </c>
      <c r="X552" s="44">
        <v>131627</v>
      </c>
      <c r="Y552" s="34" t="s">
        <v>1825</v>
      </c>
      <c r="Z552" s="43" t="s">
        <v>318</v>
      </c>
      <c r="AA552" s="34" t="s">
        <v>542</v>
      </c>
      <c r="AB552" s="34" t="s">
        <v>280</v>
      </c>
      <c r="AC552" s="34" t="s">
        <v>1825</v>
      </c>
      <c r="AD552" s="44" t="s">
        <v>320</v>
      </c>
      <c r="AE552" s="44" t="s">
        <v>7450</v>
      </c>
      <c r="AF552" s="43">
        <v>110</v>
      </c>
      <c r="AG552" s="34" t="s">
        <v>2579</v>
      </c>
      <c r="AH552" s="34" t="s">
        <v>7860</v>
      </c>
      <c r="AI552" s="43" t="s">
        <v>2580</v>
      </c>
      <c r="AJ552" s="44" t="s">
        <v>2581</v>
      </c>
      <c r="AK552" s="261">
        <v>4490410</v>
      </c>
      <c r="AL552" s="44" t="s">
        <v>538</v>
      </c>
      <c r="AM552" s="44" t="s">
        <v>2585</v>
      </c>
      <c r="AN552" s="262">
        <v>252219600</v>
      </c>
      <c r="AO552" s="34"/>
      <c r="AP552" s="34"/>
      <c r="AQ552" s="34"/>
      <c r="AR552" s="34"/>
      <c r="AS552" s="34"/>
      <c r="AT552" s="44" t="s">
        <v>326</v>
      </c>
      <c r="AU552" s="44"/>
      <c r="AV552" s="477" t="str">
        <f t="array" ref="AV552">_xlfn.IFS(
LEFT(Tabelas!$AI552,1)="N","DN",
LEFT(Tabelas!$AI552,1)="C","DC",
LEFT(Tabelas!$AI552,1)="L","DL",
LEFT(Tabelas!$AI552,1)="A","DA",
LEFT(Tabelas!$AI552,1)="G","DG")</f>
        <v>DN</v>
      </c>
      <c r="AW552" s="34"/>
      <c r="AX552" s="34"/>
      <c r="AY552" s="34"/>
      <c r="AZ552" s="34"/>
      <c r="BA552" s="34"/>
      <c r="BB552" s="34"/>
      <c r="BC552" s="34"/>
      <c r="BD552" s="44">
        <v>131627</v>
      </c>
      <c r="BE552" s="34" t="s">
        <v>1825</v>
      </c>
      <c r="BF552" s="43" t="s">
        <v>318</v>
      </c>
      <c r="BG552" s="34" t="s">
        <v>542</v>
      </c>
      <c r="BH552" s="34" t="s">
        <v>280</v>
      </c>
      <c r="BI552" s="34" t="s">
        <v>1825</v>
      </c>
      <c r="BJ552" s="44" t="s">
        <v>320</v>
      </c>
      <c r="BK552" s="44" t="s">
        <v>7450</v>
      </c>
      <c r="BL552" s="34"/>
      <c r="BM552" s="34"/>
      <c r="BN552" s="34"/>
      <c r="BO552" s="20"/>
      <c r="BP552" s="20"/>
      <c r="BQ552" s="20"/>
      <c r="BR552" s="20"/>
      <c r="BS552" s="27"/>
      <c r="BT552" s="20"/>
      <c r="BU552" s="20"/>
      <c r="BV552" s="20"/>
      <c r="BW552" s="20"/>
      <c r="BX552" s="20"/>
      <c r="BY552" s="20"/>
      <c r="BZ552" s="20"/>
      <c r="CA552" s="20"/>
      <c r="CB552" s="20"/>
      <c r="CC552" s="27"/>
      <c r="CD552" s="20"/>
      <c r="CE552" s="20"/>
      <c r="CF552" s="28"/>
      <c r="CG552" s="28"/>
      <c r="CH552" s="28"/>
      <c r="CI552" s="28"/>
      <c r="CJ552" s="28"/>
      <c r="CK552" s="28"/>
      <c r="CL552" s="28"/>
      <c r="CM552" s="28"/>
      <c r="CN552" s="28"/>
      <c r="CO552" s="28"/>
      <c r="CP552" s="28"/>
      <c r="CQ552" s="28"/>
      <c r="CR552" s="28"/>
      <c r="CS552" s="28"/>
      <c r="CT552" s="28"/>
      <c r="CU552" s="28"/>
      <c r="CV552" s="28"/>
      <c r="CW552" s="28"/>
      <c r="CX552" s="20"/>
      <c r="CY552" s="519" t="s">
        <v>7975</v>
      </c>
      <c r="CZ552" s="520" t="s">
        <v>7976</v>
      </c>
      <c r="DA552" s="595" t="str">
        <f t="shared" si="27"/>
        <v>47210 - COMÉRCIO A RETALHO DE FRUTAS E PRODUTOS HORTÍCOLAS</v>
      </c>
      <c r="EN552" s="572">
        <v>18139</v>
      </c>
      <c r="EO552" s="561" t="s">
        <v>7977</v>
      </c>
      <c r="EP552" s="561" t="s">
        <v>350</v>
      </c>
      <c r="EQ552" s="576">
        <v>268</v>
      </c>
      <c r="ER552" s="561" t="s">
        <v>4659</v>
      </c>
      <c r="ES552" s="568" t="s">
        <v>7978</v>
      </c>
    </row>
    <row r="553" spans="16:149">
      <c r="P553" s="503"/>
      <c r="Q553" s="504"/>
      <c r="R553" s="489">
        <v>44331</v>
      </c>
      <c r="S553" s="501"/>
      <c r="T553" s="497"/>
      <c r="U553" s="498"/>
      <c r="V553" s="43">
        <v>110</v>
      </c>
      <c r="W553" s="34" t="s">
        <v>2579</v>
      </c>
      <c r="X553" s="44">
        <v>131628</v>
      </c>
      <c r="Y553" s="34" t="s">
        <v>542</v>
      </c>
      <c r="Z553" s="43" t="s">
        <v>318</v>
      </c>
      <c r="AA553" s="34" t="s">
        <v>542</v>
      </c>
      <c r="AB553" s="34" t="s">
        <v>280</v>
      </c>
      <c r="AC553" s="34" t="s">
        <v>542</v>
      </c>
      <c r="AD553" s="44" t="s">
        <v>320</v>
      </c>
      <c r="AE553" s="44" t="s">
        <v>7450</v>
      </c>
      <c r="AF553" s="43">
        <v>110</v>
      </c>
      <c r="AG553" s="34" t="s">
        <v>2579</v>
      </c>
      <c r="AH553" s="34" t="s">
        <v>7860</v>
      </c>
      <c r="AI553" s="43" t="s">
        <v>2580</v>
      </c>
      <c r="AJ553" s="44" t="s">
        <v>2581</v>
      </c>
      <c r="AK553" s="261">
        <v>4490410</v>
      </c>
      <c r="AL553" s="44" t="s">
        <v>538</v>
      </c>
      <c r="AM553" s="44" t="s">
        <v>2585</v>
      </c>
      <c r="AN553" s="262">
        <v>252219600</v>
      </c>
      <c r="AO553" s="34"/>
      <c r="AP553" s="34"/>
      <c r="AQ553" s="34"/>
      <c r="AR553" s="34"/>
      <c r="AS553" s="34"/>
      <c r="AT553" s="44" t="s">
        <v>326</v>
      </c>
      <c r="AU553" s="44"/>
      <c r="AV553" s="477" t="str">
        <f t="array" ref="AV553">_xlfn.IFS(
LEFT(Tabelas!$AI553,1)="N","DN",
LEFT(Tabelas!$AI553,1)="C","DC",
LEFT(Tabelas!$AI553,1)="L","DL",
LEFT(Tabelas!$AI553,1)="A","DA",
LEFT(Tabelas!$AI553,1)="G","DG")</f>
        <v>DN</v>
      </c>
      <c r="AW553" s="34"/>
      <c r="AX553" s="34"/>
      <c r="AY553" s="34"/>
      <c r="AZ553" s="34"/>
      <c r="BA553" s="34"/>
      <c r="BB553" s="34"/>
      <c r="BC553" s="34"/>
      <c r="BD553" s="44">
        <v>131628</v>
      </c>
      <c r="BE553" s="34" t="s">
        <v>542</v>
      </c>
      <c r="BF553" s="43" t="s">
        <v>318</v>
      </c>
      <c r="BG553" s="34" t="s">
        <v>542</v>
      </c>
      <c r="BH553" s="34" t="s">
        <v>280</v>
      </c>
      <c r="BI553" s="34" t="s">
        <v>542</v>
      </c>
      <c r="BJ553" s="44" t="s">
        <v>320</v>
      </c>
      <c r="BK553" s="44" t="s">
        <v>7450</v>
      </c>
      <c r="BL553" s="34"/>
      <c r="BM553" s="34"/>
      <c r="BN553" s="34"/>
      <c r="BO553" s="20"/>
      <c r="BP553" s="20"/>
      <c r="BQ553" s="20"/>
      <c r="BR553" s="20"/>
      <c r="BS553" s="27"/>
      <c r="BT553" s="20"/>
      <c r="BU553" s="20"/>
      <c r="BV553" s="20"/>
      <c r="BW553" s="20"/>
      <c r="BX553" s="20"/>
      <c r="BY553" s="20"/>
      <c r="BZ553" s="20"/>
      <c r="CA553" s="20"/>
      <c r="CB553" s="20"/>
      <c r="CC553" s="27"/>
      <c r="CD553" s="20"/>
      <c r="CE553" s="20"/>
      <c r="CF553" s="28"/>
      <c r="CG553" s="28"/>
      <c r="CH553" s="28"/>
      <c r="CI553" s="28"/>
      <c r="CJ553" s="28"/>
      <c r="CK553" s="28"/>
      <c r="CL553" s="28"/>
      <c r="CM553" s="28"/>
      <c r="CN553" s="28"/>
      <c r="CO553" s="28"/>
      <c r="CP553" s="28"/>
      <c r="CQ553" s="28"/>
      <c r="CR553" s="28"/>
      <c r="CS553" s="28"/>
      <c r="CT553" s="28"/>
      <c r="CU553" s="28"/>
      <c r="CV553" s="28"/>
      <c r="CW553" s="28"/>
      <c r="CX553" s="20"/>
      <c r="CY553" s="519" t="s">
        <v>7979</v>
      </c>
      <c r="CZ553" s="520" t="s">
        <v>7980</v>
      </c>
      <c r="DA553" s="595" t="str">
        <f t="shared" si="27"/>
        <v>47220 - COMÉRCIO A RETALHO DE CARNE E PRODUTOS À BASE DE CARNE</v>
      </c>
      <c r="EN553" s="571">
        <v>18147</v>
      </c>
      <c r="EO553" s="560" t="s">
        <v>7981</v>
      </c>
      <c r="EP553" s="560" t="s">
        <v>320</v>
      </c>
      <c r="EQ553" s="580">
        <v>105</v>
      </c>
      <c r="ER553" s="560" t="s">
        <v>1498</v>
      </c>
      <c r="ES553" s="567" t="s">
        <v>7982</v>
      </c>
    </row>
    <row r="554" spans="16:149">
      <c r="P554" s="503"/>
      <c r="Q554" s="504"/>
      <c r="R554" s="489">
        <v>44332</v>
      </c>
      <c r="S554" s="501"/>
      <c r="T554" s="497"/>
      <c r="U554" s="498"/>
      <c r="V554" s="43">
        <v>110</v>
      </c>
      <c r="W554" s="34" t="s">
        <v>2579</v>
      </c>
      <c r="X554" s="44">
        <v>131600</v>
      </c>
      <c r="Y554" s="34" t="s">
        <v>841</v>
      </c>
      <c r="Z554" s="43" t="s">
        <v>318</v>
      </c>
      <c r="AA554" s="34" t="s">
        <v>542</v>
      </c>
      <c r="AB554" s="34" t="s">
        <v>280</v>
      </c>
      <c r="AC554" s="34" t="s">
        <v>542</v>
      </c>
      <c r="AD554" s="44" t="s">
        <v>320</v>
      </c>
      <c r="AE554" s="44" t="s">
        <v>7450</v>
      </c>
      <c r="AF554" s="43">
        <v>110</v>
      </c>
      <c r="AG554" s="34" t="s">
        <v>2579</v>
      </c>
      <c r="AH554" s="34" t="s">
        <v>7860</v>
      </c>
      <c r="AI554" s="43" t="s">
        <v>2580</v>
      </c>
      <c r="AJ554" s="44" t="s">
        <v>2581</v>
      </c>
      <c r="AK554" s="261">
        <v>4490410</v>
      </c>
      <c r="AL554" s="44" t="s">
        <v>538</v>
      </c>
      <c r="AM554" s="44" t="s">
        <v>2585</v>
      </c>
      <c r="AN554" s="262">
        <v>252219600</v>
      </c>
      <c r="AO554" s="34"/>
      <c r="AP554" s="34"/>
      <c r="AQ554" s="34"/>
      <c r="AR554" s="34"/>
      <c r="AS554" s="34"/>
      <c r="AT554" s="44" t="s">
        <v>326</v>
      </c>
      <c r="AU554" s="44"/>
      <c r="AV554" s="477" t="str">
        <f t="array" ref="AV554">_xlfn.IFS(
LEFT(Tabelas!$AI554,1)="N","DN",
LEFT(Tabelas!$AI554,1)="C","DC",
LEFT(Tabelas!$AI554,1)="L","DL",
LEFT(Tabelas!$AI554,1)="A","DA",
LEFT(Tabelas!$AI554,1)="G","DG")</f>
        <v>DN</v>
      </c>
      <c r="AW554" s="34"/>
      <c r="AX554" s="34"/>
      <c r="AY554" s="34"/>
      <c r="AZ554" s="34"/>
      <c r="BA554" s="34"/>
      <c r="BB554" s="34"/>
      <c r="BC554" s="34"/>
      <c r="BD554" s="44">
        <v>131600</v>
      </c>
      <c r="BE554" s="34" t="s">
        <v>841</v>
      </c>
      <c r="BF554" s="43" t="s">
        <v>318</v>
      </c>
      <c r="BG554" s="34" t="s">
        <v>542</v>
      </c>
      <c r="BH554" s="34" t="s">
        <v>280</v>
      </c>
      <c r="BI554" s="34" t="s">
        <v>542</v>
      </c>
      <c r="BJ554" s="44" t="s">
        <v>320</v>
      </c>
      <c r="BK554" s="44" t="s">
        <v>7450</v>
      </c>
      <c r="BL554" s="34"/>
      <c r="BM554" s="34"/>
      <c r="BN554" s="34"/>
      <c r="BO554" s="20"/>
      <c r="BP554" s="20"/>
      <c r="BQ554" s="20"/>
      <c r="BR554" s="20"/>
      <c r="BS554" s="27"/>
      <c r="BT554" s="20"/>
      <c r="BU554" s="20"/>
      <c r="BV554" s="20"/>
      <c r="BW554" s="20"/>
      <c r="BX554" s="20"/>
      <c r="BY554" s="20"/>
      <c r="BZ554" s="20"/>
      <c r="CA554" s="20"/>
      <c r="CB554" s="20"/>
      <c r="CC554" s="27"/>
      <c r="CD554" s="20"/>
      <c r="CE554" s="20"/>
      <c r="CF554" s="28"/>
      <c r="CG554" s="28"/>
      <c r="CH554" s="28"/>
      <c r="CI554" s="28"/>
      <c r="CJ554" s="28"/>
      <c r="CK554" s="28"/>
      <c r="CL554" s="28"/>
      <c r="CM554" s="28"/>
      <c r="CN554" s="28"/>
      <c r="CO554" s="28"/>
      <c r="CP554" s="28"/>
      <c r="CQ554" s="28"/>
      <c r="CR554" s="28"/>
      <c r="CS554" s="28"/>
      <c r="CT554" s="28"/>
      <c r="CU554" s="28"/>
      <c r="CV554" s="28"/>
      <c r="CW554" s="28"/>
      <c r="CX554" s="20"/>
      <c r="CY554" s="519" t="s">
        <v>7983</v>
      </c>
      <c r="CZ554" s="520" t="s">
        <v>7984</v>
      </c>
      <c r="DA554" s="595" t="str">
        <f t="shared" si="27"/>
        <v>47230 - COMÉRCIO A RETALHO DE PEIXE, CRUSTÁCEOS E MOLUSCOS</v>
      </c>
      <c r="EN554" s="572">
        <v>18155</v>
      </c>
      <c r="EO554" s="561" t="s">
        <v>7985</v>
      </c>
      <c r="EP554" s="561" t="s">
        <v>289</v>
      </c>
      <c r="EQ554" s="576">
        <v>383</v>
      </c>
      <c r="ER554" s="561" t="s">
        <v>2597</v>
      </c>
      <c r="ES554" s="568" t="s">
        <v>7986</v>
      </c>
    </row>
    <row r="555" spans="16:149">
      <c r="P555" s="503"/>
      <c r="Q555" s="504"/>
      <c r="R555" s="489">
        <v>44333</v>
      </c>
      <c r="S555" s="501"/>
      <c r="T555" s="497"/>
      <c r="U555" s="498"/>
      <c r="V555" s="43">
        <v>110</v>
      </c>
      <c r="W555" s="34" t="s">
        <v>2579</v>
      </c>
      <c r="X555" s="44">
        <v>131630</v>
      </c>
      <c r="Y555" s="34" t="s">
        <v>3406</v>
      </c>
      <c r="Z555" s="43" t="s">
        <v>318</v>
      </c>
      <c r="AA555" s="34" t="s">
        <v>542</v>
      </c>
      <c r="AB555" s="34" t="s">
        <v>280</v>
      </c>
      <c r="AC555" s="34" t="s">
        <v>3406</v>
      </c>
      <c r="AD555" s="44" t="s">
        <v>320</v>
      </c>
      <c r="AE555" s="44" t="s">
        <v>7450</v>
      </c>
      <c r="AF555" s="43">
        <v>110</v>
      </c>
      <c r="AG555" s="34" t="s">
        <v>2579</v>
      </c>
      <c r="AH555" s="34" t="s">
        <v>7860</v>
      </c>
      <c r="AI555" s="43" t="s">
        <v>2580</v>
      </c>
      <c r="AJ555" s="44" t="s">
        <v>2581</v>
      </c>
      <c r="AK555" s="261">
        <v>4490410</v>
      </c>
      <c r="AL555" s="44" t="s">
        <v>538</v>
      </c>
      <c r="AM555" s="44" t="s">
        <v>2585</v>
      </c>
      <c r="AN555" s="262">
        <v>252219600</v>
      </c>
      <c r="AO555" s="34"/>
      <c r="AP555" s="34"/>
      <c r="AQ555" s="34"/>
      <c r="AR555" s="34"/>
      <c r="AS555" s="34"/>
      <c r="AT555" s="44" t="s">
        <v>326</v>
      </c>
      <c r="AU555" s="44"/>
      <c r="AV555" s="477" t="str">
        <f t="array" ref="AV555">_xlfn.IFS(
LEFT(Tabelas!$AI555,1)="N","DN",
LEFT(Tabelas!$AI555,1)="C","DC",
LEFT(Tabelas!$AI555,1)="L","DL",
LEFT(Tabelas!$AI555,1)="A","DA",
LEFT(Tabelas!$AI555,1)="G","DG")</f>
        <v>DN</v>
      </c>
      <c r="AW555" s="34"/>
      <c r="AX555" s="34"/>
      <c r="AY555" s="34"/>
      <c r="AZ555" s="34"/>
      <c r="BA555" s="34"/>
      <c r="BB555" s="34"/>
      <c r="BC555" s="34"/>
      <c r="BD555" s="44">
        <v>131630</v>
      </c>
      <c r="BE555" s="34" t="s">
        <v>3406</v>
      </c>
      <c r="BF555" s="43" t="s">
        <v>318</v>
      </c>
      <c r="BG555" s="34" t="s">
        <v>542</v>
      </c>
      <c r="BH555" s="34" t="s">
        <v>280</v>
      </c>
      <c r="BI555" s="34" t="s">
        <v>3406</v>
      </c>
      <c r="BJ555" s="44" t="s">
        <v>320</v>
      </c>
      <c r="BK555" s="44" t="s">
        <v>7450</v>
      </c>
      <c r="BL555" s="34"/>
      <c r="BM555" s="34"/>
      <c r="BN555" s="34"/>
      <c r="BO555" s="20"/>
      <c r="BP555" s="20"/>
      <c r="BQ555" s="20"/>
      <c r="BR555" s="20"/>
      <c r="BS555" s="27"/>
      <c r="BT555" s="20"/>
      <c r="BU555" s="20"/>
      <c r="BV555" s="20"/>
      <c r="BW555" s="20"/>
      <c r="BX555" s="20"/>
      <c r="BY555" s="20"/>
      <c r="BZ555" s="20"/>
      <c r="CA555" s="20"/>
      <c r="CB555" s="20"/>
      <c r="CC555" s="27"/>
      <c r="CD555" s="20"/>
      <c r="CE555" s="20"/>
      <c r="CF555" s="28"/>
      <c r="CG555" s="28"/>
      <c r="CH555" s="28"/>
      <c r="CI555" s="28"/>
      <c r="CJ555" s="28"/>
      <c r="CK555" s="28"/>
      <c r="CL555" s="28"/>
      <c r="CM555" s="28"/>
      <c r="CN555" s="28"/>
      <c r="CO555" s="28"/>
      <c r="CP555" s="28"/>
      <c r="CQ555" s="28"/>
      <c r="CR555" s="28"/>
      <c r="CS555" s="28"/>
      <c r="CT555" s="28"/>
      <c r="CU555" s="28"/>
      <c r="CV555" s="28"/>
      <c r="CW555" s="28"/>
      <c r="CX555" s="20"/>
      <c r="CY555" s="519" t="s">
        <v>7987</v>
      </c>
      <c r="CZ555" s="520" t="s">
        <v>7988</v>
      </c>
      <c r="DA555" s="595" t="str">
        <f t="shared" si="27"/>
        <v>47240 - COMÉRCIO A RETALHO DE PÃO, DE PRODUTOS DE PASTELARIA E DE CONFEITARIA</v>
      </c>
      <c r="EN555" s="572">
        <v>18201</v>
      </c>
      <c r="EO555" s="561" t="s">
        <v>7989</v>
      </c>
      <c r="EP555" s="561" t="s">
        <v>320</v>
      </c>
      <c r="EQ555" s="576">
        <v>112</v>
      </c>
      <c r="ER555" s="561" t="s">
        <v>2868</v>
      </c>
      <c r="ES555" s="568" t="s">
        <v>7990</v>
      </c>
    </row>
    <row r="556" spans="16:149">
      <c r="P556" s="503"/>
      <c r="Q556" s="504"/>
      <c r="R556" s="489">
        <v>44334</v>
      </c>
      <c r="S556" s="501"/>
      <c r="T556" s="497"/>
      <c r="U556" s="498"/>
      <c r="V556" s="43">
        <v>111</v>
      </c>
      <c r="W556" s="34" t="s">
        <v>2730</v>
      </c>
      <c r="X556" s="44">
        <v>131401</v>
      </c>
      <c r="Y556" s="34" t="s">
        <v>1139</v>
      </c>
      <c r="Z556" s="43" t="s">
        <v>318</v>
      </c>
      <c r="AA556" s="34" t="s">
        <v>539</v>
      </c>
      <c r="AB556" s="34" t="s">
        <v>280</v>
      </c>
      <c r="AC556" s="34" t="s">
        <v>1139</v>
      </c>
      <c r="AD556" s="44" t="s">
        <v>320</v>
      </c>
      <c r="AE556" s="44" t="s">
        <v>7450</v>
      </c>
      <c r="AF556" s="43">
        <v>111</v>
      </c>
      <c r="AG556" s="34" t="s">
        <v>2730</v>
      </c>
      <c r="AH556" s="34" t="s">
        <v>2729</v>
      </c>
      <c r="AI556" s="43" t="s">
        <v>2731</v>
      </c>
      <c r="AJ556" s="44" t="s">
        <v>2732</v>
      </c>
      <c r="AK556" s="261">
        <v>4780364</v>
      </c>
      <c r="AL556" s="44" t="s">
        <v>539</v>
      </c>
      <c r="AM556" s="44" t="s">
        <v>2736</v>
      </c>
      <c r="AN556" s="262">
        <v>252219690</v>
      </c>
      <c r="AO556" s="34"/>
      <c r="AP556" s="34"/>
      <c r="AQ556" s="34"/>
      <c r="AR556" s="34"/>
      <c r="AS556" s="34"/>
      <c r="AT556" s="44" t="s">
        <v>326</v>
      </c>
      <c r="AU556" s="44"/>
      <c r="AV556" s="477" t="str">
        <f t="array" ref="AV556">_xlfn.IFS(
LEFT(Tabelas!$AI556,1)="N","DN",
LEFT(Tabelas!$AI556,1)="C","DC",
LEFT(Tabelas!$AI556,1)="L","DL",
LEFT(Tabelas!$AI556,1)="A","DA",
LEFT(Tabelas!$AI556,1)="G","DG")</f>
        <v>DN</v>
      </c>
      <c r="AW556" s="34"/>
      <c r="AX556" s="34"/>
      <c r="AY556" s="34"/>
      <c r="AZ556" s="34"/>
      <c r="BA556" s="34"/>
      <c r="BB556" s="34"/>
      <c r="BC556" s="34"/>
      <c r="BD556" s="44">
        <v>131401</v>
      </c>
      <c r="BE556" s="34" t="s">
        <v>1139</v>
      </c>
      <c r="BF556" s="43" t="s">
        <v>318</v>
      </c>
      <c r="BG556" s="34" t="s">
        <v>539</v>
      </c>
      <c r="BH556" s="34" t="s">
        <v>280</v>
      </c>
      <c r="BI556" s="34" t="s">
        <v>1139</v>
      </c>
      <c r="BJ556" s="44" t="s">
        <v>320</v>
      </c>
      <c r="BK556" s="44" t="s">
        <v>7450</v>
      </c>
      <c r="BL556" s="34"/>
      <c r="BM556" s="34"/>
      <c r="BN556" s="34"/>
      <c r="BO556" s="20"/>
      <c r="BP556" s="20"/>
      <c r="BQ556" s="20"/>
      <c r="BR556" s="20"/>
      <c r="BS556" s="27"/>
      <c r="BT556" s="20"/>
      <c r="BU556" s="20"/>
      <c r="BV556" s="20"/>
      <c r="BW556" s="20"/>
      <c r="BX556" s="20"/>
      <c r="BY556" s="20"/>
      <c r="BZ556" s="20"/>
      <c r="CA556" s="20"/>
      <c r="CB556" s="20"/>
      <c r="CC556" s="27"/>
      <c r="CD556" s="20"/>
      <c r="CE556" s="20"/>
      <c r="CF556" s="28"/>
      <c r="CG556" s="28"/>
      <c r="CH556" s="28"/>
      <c r="CI556" s="28"/>
      <c r="CJ556" s="28"/>
      <c r="CK556" s="28"/>
      <c r="CL556" s="28"/>
      <c r="CM556" s="28"/>
      <c r="CN556" s="28"/>
      <c r="CO556" s="28"/>
      <c r="CP556" s="28"/>
      <c r="CQ556" s="28"/>
      <c r="CR556" s="28"/>
      <c r="CS556" s="28"/>
      <c r="CT556" s="28"/>
      <c r="CU556" s="28"/>
      <c r="CV556" s="28"/>
      <c r="CW556" s="28"/>
      <c r="CX556" s="20"/>
      <c r="CY556" s="519" t="s">
        <v>7991</v>
      </c>
      <c r="CZ556" s="520" t="s">
        <v>7992</v>
      </c>
      <c r="DA556" s="595" t="str">
        <f t="shared" si="27"/>
        <v>47250 - COMÉRCIO A RETALHO DE BEBIDAS</v>
      </c>
      <c r="EN556" s="571">
        <v>18236</v>
      </c>
      <c r="EO556" s="560" t="s">
        <v>7993</v>
      </c>
      <c r="EP556" s="560" t="s">
        <v>350</v>
      </c>
      <c r="EQ556" s="580">
        <v>219</v>
      </c>
      <c r="ER556" s="560" t="s">
        <v>4409</v>
      </c>
      <c r="ES556" s="567" t="s">
        <v>7994</v>
      </c>
    </row>
    <row r="557" spans="16:149">
      <c r="P557" s="503"/>
      <c r="Q557" s="504"/>
      <c r="R557" s="489">
        <v>44335</v>
      </c>
      <c r="S557" s="501"/>
      <c r="T557" s="497"/>
      <c r="U557" s="498"/>
      <c r="V557" s="43">
        <v>111</v>
      </c>
      <c r="W557" s="34" t="s">
        <v>2730</v>
      </c>
      <c r="X557" s="44">
        <v>131402</v>
      </c>
      <c r="Y557" s="34" t="s">
        <v>1409</v>
      </c>
      <c r="Z557" s="43" t="s">
        <v>318</v>
      </c>
      <c r="AA557" s="34" t="s">
        <v>539</v>
      </c>
      <c r="AB557" s="34" t="s">
        <v>280</v>
      </c>
      <c r="AC557" s="34" t="s">
        <v>1409</v>
      </c>
      <c r="AD557" s="44" t="s">
        <v>320</v>
      </c>
      <c r="AE557" s="44" t="s">
        <v>7450</v>
      </c>
      <c r="AF557" s="43">
        <v>111</v>
      </c>
      <c r="AG557" s="34" t="s">
        <v>2730</v>
      </c>
      <c r="AH557" s="34" t="s">
        <v>2729</v>
      </c>
      <c r="AI557" s="43" t="s">
        <v>2731</v>
      </c>
      <c r="AJ557" s="44" t="s">
        <v>2732</v>
      </c>
      <c r="AK557" s="261">
        <v>4780364</v>
      </c>
      <c r="AL557" s="44" t="s">
        <v>539</v>
      </c>
      <c r="AM557" s="44" t="s">
        <v>2736</v>
      </c>
      <c r="AN557" s="262">
        <v>252219690</v>
      </c>
      <c r="AO557" s="34"/>
      <c r="AP557" s="34"/>
      <c r="AQ557" s="34"/>
      <c r="AR557" s="34"/>
      <c r="AS557" s="34"/>
      <c r="AT557" s="44" t="s">
        <v>326</v>
      </c>
      <c r="AU557" s="44"/>
      <c r="AV557" s="477" t="str">
        <f t="array" ref="AV557">_xlfn.IFS(
LEFT(Tabelas!$AI557,1)="N","DN",
LEFT(Tabelas!$AI557,1)="C","DC",
LEFT(Tabelas!$AI557,1)="L","DL",
LEFT(Tabelas!$AI557,1)="A","DA",
LEFT(Tabelas!$AI557,1)="G","DG")</f>
        <v>DN</v>
      </c>
      <c r="AW557" s="34"/>
      <c r="AX557" s="34"/>
      <c r="AY557" s="34"/>
      <c r="AZ557" s="34"/>
      <c r="BA557" s="34"/>
      <c r="BB557" s="34"/>
      <c r="BC557" s="34"/>
      <c r="BD557" s="44">
        <v>131402</v>
      </c>
      <c r="BE557" s="34" t="s">
        <v>1409</v>
      </c>
      <c r="BF557" s="43" t="s">
        <v>318</v>
      </c>
      <c r="BG557" s="34" t="s">
        <v>539</v>
      </c>
      <c r="BH557" s="34" t="s">
        <v>280</v>
      </c>
      <c r="BI557" s="34" t="s">
        <v>1409</v>
      </c>
      <c r="BJ557" s="44" t="s">
        <v>320</v>
      </c>
      <c r="BK557" s="44" t="s">
        <v>7450</v>
      </c>
      <c r="BL557" s="34"/>
      <c r="BM557" s="34"/>
      <c r="BN557" s="34"/>
      <c r="BO557" s="20"/>
      <c r="BP557" s="20"/>
      <c r="BQ557" s="20"/>
      <c r="BR557" s="20"/>
      <c r="BS557" s="27"/>
      <c r="BT557" s="20"/>
      <c r="BU557" s="20"/>
      <c r="BV557" s="20"/>
      <c r="BW557" s="20"/>
      <c r="BX557" s="20"/>
      <c r="BY557" s="20"/>
      <c r="BZ557" s="20"/>
      <c r="CA557" s="20"/>
      <c r="CB557" s="20"/>
      <c r="CC557" s="27"/>
      <c r="CD557" s="20"/>
      <c r="CE557" s="20"/>
      <c r="CF557" s="28"/>
      <c r="CG557" s="28"/>
      <c r="CH557" s="28"/>
      <c r="CI557" s="28"/>
      <c r="CJ557" s="28"/>
      <c r="CK557" s="28"/>
      <c r="CL557" s="28"/>
      <c r="CM557" s="28"/>
      <c r="CN557" s="28"/>
      <c r="CO557" s="28"/>
      <c r="CP557" s="28"/>
      <c r="CQ557" s="28"/>
      <c r="CR557" s="28"/>
      <c r="CS557" s="28"/>
      <c r="CT557" s="28"/>
      <c r="CU557" s="28"/>
      <c r="CV557" s="28"/>
      <c r="CW557" s="28"/>
      <c r="CX557" s="20"/>
      <c r="CY557" s="519" t="s">
        <v>7995</v>
      </c>
      <c r="CZ557" s="520" t="s">
        <v>7996</v>
      </c>
      <c r="DA557" s="595" t="str">
        <f t="shared" si="27"/>
        <v>47260 - COMÉRCIO A RETALHO DE PRODUTOS DO TABACO</v>
      </c>
      <c r="EN557" s="572">
        <v>18260</v>
      </c>
      <c r="EO557" s="561" t="s">
        <v>7997</v>
      </c>
      <c r="EP557" s="561" t="s">
        <v>350</v>
      </c>
      <c r="EQ557" s="576">
        <v>224</v>
      </c>
      <c r="ER557" s="561" t="s">
        <v>4524</v>
      </c>
      <c r="ES557" s="568" t="s">
        <v>7998</v>
      </c>
    </row>
    <row r="558" spans="16:149">
      <c r="P558" s="503"/>
      <c r="Q558" s="504"/>
      <c r="R558" s="489">
        <v>44336</v>
      </c>
      <c r="S558" s="501"/>
      <c r="T558" s="497"/>
      <c r="U558" s="498"/>
      <c r="V558" s="43">
        <v>111</v>
      </c>
      <c r="W558" s="34" t="s">
        <v>2730</v>
      </c>
      <c r="X558" s="44">
        <v>131405</v>
      </c>
      <c r="Y558" s="34" t="s">
        <v>1690</v>
      </c>
      <c r="Z558" s="43" t="s">
        <v>318</v>
      </c>
      <c r="AA558" s="34" t="s">
        <v>539</v>
      </c>
      <c r="AB558" s="34" t="s">
        <v>280</v>
      </c>
      <c r="AC558" s="34" t="s">
        <v>1690</v>
      </c>
      <c r="AD558" s="44" t="s">
        <v>320</v>
      </c>
      <c r="AE558" s="44" t="s">
        <v>7450</v>
      </c>
      <c r="AF558" s="43">
        <v>111</v>
      </c>
      <c r="AG558" s="34" t="s">
        <v>2730</v>
      </c>
      <c r="AH558" s="34" t="s">
        <v>2729</v>
      </c>
      <c r="AI558" s="43" t="s">
        <v>2731</v>
      </c>
      <c r="AJ558" s="44" t="s">
        <v>2732</v>
      </c>
      <c r="AK558" s="261">
        <v>4780364</v>
      </c>
      <c r="AL558" s="44" t="s">
        <v>539</v>
      </c>
      <c r="AM558" s="44" t="s">
        <v>2736</v>
      </c>
      <c r="AN558" s="262">
        <v>252219690</v>
      </c>
      <c r="AO558" s="34"/>
      <c r="AP558" s="34"/>
      <c r="AQ558" s="34"/>
      <c r="AR558" s="34"/>
      <c r="AS558" s="34"/>
      <c r="AT558" s="44" t="s">
        <v>326</v>
      </c>
      <c r="AU558" s="44"/>
      <c r="AV558" s="477" t="str">
        <f t="array" ref="AV558">_xlfn.IFS(
LEFT(Tabelas!$AI558,1)="N","DN",
LEFT(Tabelas!$AI558,1)="C","DC",
LEFT(Tabelas!$AI558,1)="L","DL",
LEFT(Tabelas!$AI558,1)="A","DA",
LEFT(Tabelas!$AI558,1)="G","DG")</f>
        <v>DN</v>
      </c>
      <c r="AW558" s="34"/>
      <c r="AX558" s="34"/>
      <c r="AY558" s="34"/>
      <c r="AZ558" s="34"/>
      <c r="BA558" s="34"/>
      <c r="BB558" s="34"/>
      <c r="BC558" s="34"/>
      <c r="BD558" s="44">
        <v>131405</v>
      </c>
      <c r="BE558" s="34" t="s">
        <v>1690</v>
      </c>
      <c r="BF558" s="43" t="s">
        <v>318</v>
      </c>
      <c r="BG558" s="34" t="s">
        <v>539</v>
      </c>
      <c r="BH558" s="34" t="s">
        <v>280</v>
      </c>
      <c r="BI558" s="34" t="s">
        <v>1690</v>
      </c>
      <c r="BJ558" s="44" t="s">
        <v>320</v>
      </c>
      <c r="BK558" s="44" t="s">
        <v>7450</v>
      </c>
      <c r="BL558" s="34"/>
      <c r="BM558" s="34"/>
      <c r="BN558" s="34"/>
      <c r="BO558" s="20"/>
      <c r="BP558" s="20"/>
      <c r="BQ558" s="20"/>
      <c r="BR558" s="20"/>
      <c r="BS558" s="27"/>
      <c r="BT558" s="20"/>
      <c r="BU558" s="20"/>
      <c r="BV558" s="20"/>
      <c r="BW558" s="20"/>
      <c r="BX558" s="20"/>
      <c r="BY558" s="20"/>
      <c r="BZ558" s="20"/>
      <c r="CA558" s="20"/>
      <c r="CB558" s="20"/>
      <c r="CC558" s="27"/>
      <c r="CD558" s="20"/>
      <c r="CE558" s="20"/>
      <c r="CF558" s="28"/>
      <c r="CG558" s="28"/>
      <c r="CH558" s="28"/>
      <c r="CI558" s="28"/>
      <c r="CJ558" s="28"/>
      <c r="CK558" s="28"/>
      <c r="CL558" s="28"/>
      <c r="CM558" s="28"/>
      <c r="CN558" s="28"/>
      <c r="CO558" s="28"/>
      <c r="CP558" s="28"/>
      <c r="CQ558" s="28"/>
      <c r="CR558" s="28"/>
      <c r="CS558" s="28"/>
      <c r="CT558" s="28"/>
      <c r="CU558" s="28"/>
      <c r="CV558" s="28"/>
      <c r="CW558" s="28"/>
      <c r="CX558" s="20"/>
      <c r="CY558" s="519" t="s">
        <v>7999</v>
      </c>
      <c r="CZ558" s="520" t="s">
        <v>8000</v>
      </c>
      <c r="DA558" s="595" t="str">
        <f t="shared" si="27"/>
        <v>47271 - COMÉRCIO A RETALHO DE LEITE E DE DERIVADOS</v>
      </c>
      <c r="EN558" s="571">
        <v>18287</v>
      </c>
      <c r="EO558" s="560" t="s">
        <v>8001</v>
      </c>
      <c r="EP558" s="560" t="s">
        <v>947</v>
      </c>
      <c r="EQ558" s="580">
        <v>400</v>
      </c>
      <c r="ER558" s="560" t="s">
        <v>3263</v>
      </c>
      <c r="ES558" s="567" t="s">
        <v>8002</v>
      </c>
    </row>
    <row r="559" spans="16:149">
      <c r="P559" s="503"/>
      <c r="Q559" s="504"/>
      <c r="R559" s="489">
        <v>44337</v>
      </c>
      <c r="S559" s="501"/>
      <c r="T559" s="497"/>
      <c r="U559" s="498"/>
      <c r="V559" s="43">
        <v>111</v>
      </c>
      <c r="W559" s="34" t="s">
        <v>2730</v>
      </c>
      <c r="X559" s="44">
        <v>131413</v>
      </c>
      <c r="Y559" s="34" t="s">
        <v>1945</v>
      </c>
      <c r="Z559" s="43" t="s">
        <v>318</v>
      </c>
      <c r="AA559" s="34" t="s">
        <v>539</v>
      </c>
      <c r="AB559" s="34" t="s">
        <v>280</v>
      </c>
      <c r="AC559" s="34" t="s">
        <v>1945</v>
      </c>
      <c r="AD559" s="44" t="s">
        <v>320</v>
      </c>
      <c r="AE559" s="44" t="s">
        <v>7450</v>
      </c>
      <c r="AF559" s="43">
        <v>111</v>
      </c>
      <c r="AG559" s="34" t="s">
        <v>2730</v>
      </c>
      <c r="AH559" s="34" t="s">
        <v>2729</v>
      </c>
      <c r="AI559" s="43" t="s">
        <v>2731</v>
      </c>
      <c r="AJ559" s="44" t="s">
        <v>2732</v>
      </c>
      <c r="AK559" s="261">
        <v>4780364</v>
      </c>
      <c r="AL559" s="44" t="s">
        <v>539</v>
      </c>
      <c r="AM559" s="44" t="s">
        <v>2736</v>
      </c>
      <c r="AN559" s="262">
        <v>252219690</v>
      </c>
      <c r="AO559" s="34"/>
      <c r="AP559" s="34"/>
      <c r="AQ559" s="34"/>
      <c r="AR559" s="34"/>
      <c r="AS559" s="34"/>
      <c r="AT559" s="44" t="s">
        <v>326</v>
      </c>
      <c r="AU559" s="44"/>
      <c r="AV559" s="477" t="str">
        <f t="array" ref="AV559">_xlfn.IFS(
LEFT(Tabelas!$AI559,1)="N","DN",
LEFT(Tabelas!$AI559,1)="C","DC",
LEFT(Tabelas!$AI559,1)="L","DL",
LEFT(Tabelas!$AI559,1)="A","DA",
LEFT(Tabelas!$AI559,1)="G","DG")</f>
        <v>DN</v>
      </c>
      <c r="AW559" s="34"/>
      <c r="AX559" s="34"/>
      <c r="AY559" s="34"/>
      <c r="AZ559" s="34"/>
      <c r="BA559" s="34"/>
      <c r="BB559" s="34"/>
      <c r="BC559" s="34"/>
      <c r="BD559" s="44">
        <v>131413</v>
      </c>
      <c r="BE559" s="34" t="s">
        <v>1945</v>
      </c>
      <c r="BF559" s="43" t="s">
        <v>318</v>
      </c>
      <c r="BG559" s="34" t="s">
        <v>539</v>
      </c>
      <c r="BH559" s="34" t="s">
        <v>280</v>
      </c>
      <c r="BI559" s="34" t="s">
        <v>1945</v>
      </c>
      <c r="BJ559" s="44" t="s">
        <v>320</v>
      </c>
      <c r="BK559" s="44" t="s">
        <v>7450</v>
      </c>
      <c r="BL559" s="34"/>
      <c r="BM559" s="34"/>
      <c r="BN559" s="34"/>
      <c r="BO559" s="20"/>
      <c r="BP559" s="20"/>
      <c r="BQ559" s="20"/>
      <c r="BR559" s="20"/>
      <c r="BS559" s="27"/>
      <c r="BT559" s="20"/>
      <c r="BU559" s="20"/>
      <c r="BV559" s="20"/>
      <c r="BW559" s="20"/>
      <c r="BX559" s="20"/>
      <c r="BY559" s="20"/>
      <c r="BZ559" s="20"/>
      <c r="CA559" s="20"/>
      <c r="CB559" s="20"/>
      <c r="CC559" s="27"/>
      <c r="CD559" s="20"/>
      <c r="CE559" s="20"/>
      <c r="CF559" s="28"/>
      <c r="CG559" s="28"/>
      <c r="CH559" s="28"/>
      <c r="CI559" s="28"/>
      <c r="CJ559" s="28"/>
      <c r="CK559" s="28"/>
      <c r="CL559" s="28"/>
      <c r="CM559" s="28"/>
      <c r="CN559" s="28"/>
      <c r="CO559" s="28"/>
      <c r="CP559" s="28"/>
      <c r="CQ559" s="28"/>
      <c r="CR559" s="28"/>
      <c r="CS559" s="28"/>
      <c r="CT559" s="28"/>
      <c r="CU559" s="28"/>
      <c r="CV559" s="28"/>
      <c r="CW559" s="28"/>
      <c r="CX559" s="20"/>
      <c r="CY559" s="519" t="s">
        <v>8003</v>
      </c>
      <c r="CZ559" s="520" t="s">
        <v>8004</v>
      </c>
      <c r="DA559" s="595" t="str">
        <f t="shared" si="27"/>
        <v>47272 - COMÉRCIO A RETALHO DE PRODUTOS ALIMENTARES, NATURAIS E DIETÉTICOS</v>
      </c>
      <c r="EN559" s="572">
        <v>18295</v>
      </c>
      <c r="EO559" s="561" t="s">
        <v>8005</v>
      </c>
      <c r="EP559" s="561" t="s">
        <v>350</v>
      </c>
      <c r="EQ559" s="576">
        <v>224</v>
      </c>
      <c r="ER559" s="561" t="s">
        <v>4524</v>
      </c>
      <c r="ES559" s="568" t="s">
        <v>8006</v>
      </c>
    </row>
    <row r="560" spans="16:149">
      <c r="P560" s="503"/>
      <c r="Q560" s="504"/>
      <c r="R560" s="489">
        <v>44338</v>
      </c>
      <c r="S560" s="501"/>
      <c r="T560" s="497"/>
      <c r="U560" s="498"/>
      <c r="V560" s="43">
        <v>111</v>
      </c>
      <c r="W560" s="34" t="s">
        <v>2730</v>
      </c>
      <c r="X560" s="44">
        <v>131430</v>
      </c>
      <c r="Y560" s="34" t="s">
        <v>2678</v>
      </c>
      <c r="Z560" s="43" t="s">
        <v>318</v>
      </c>
      <c r="AA560" s="34" t="s">
        <v>539</v>
      </c>
      <c r="AB560" s="34" t="s">
        <v>280</v>
      </c>
      <c r="AC560" s="34" t="s">
        <v>2678</v>
      </c>
      <c r="AD560" s="44" t="s">
        <v>320</v>
      </c>
      <c r="AE560" s="44" t="s">
        <v>7450</v>
      </c>
      <c r="AF560" s="43">
        <v>111</v>
      </c>
      <c r="AG560" s="34" t="s">
        <v>2730</v>
      </c>
      <c r="AH560" s="34" t="s">
        <v>2729</v>
      </c>
      <c r="AI560" s="43" t="s">
        <v>2731</v>
      </c>
      <c r="AJ560" s="44" t="s">
        <v>2732</v>
      </c>
      <c r="AK560" s="261">
        <v>4780364</v>
      </c>
      <c r="AL560" s="44" t="s">
        <v>539</v>
      </c>
      <c r="AM560" s="44" t="s">
        <v>2736</v>
      </c>
      <c r="AN560" s="262">
        <v>252219690</v>
      </c>
      <c r="AO560" s="34"/>
      <c r="AP560" s="34"/>
      <c r="AQ560" s="34"/>
      <c r="AR560" s="34"/>
      <c r="AS560" s="34"/>
      <c r="AT560" s="44" t="s">
        <v>326</v>
      </c>
      <c r="AU560" s="44"/>
      <c r="AV560" s="477" t="str">
        <f t="array" ref="AV560">_xlfn.IFS(
LEFT(Tabelas!$AI560,1)="N","DN",
LEFT(Tabelas!$AI560,1)="C","DC",
LEFT(Tabelas!$AI560,1)="L","DL",
LEFT(Tabelas!$AI560,1)="A","DA",
LEFT(Tabelas!$AI560,1)="G","DG")</f>
        <v>DN</v>
      </c>
      <c r="AW560" s="34"/>
      <c r="AX560" s="34"/>
      <c r="AY560" s="34"/>
      <c r="AZ560" s="34"/>
      <c r="BA560" s="34"/>
      <c r="BB560" s="34"/>
      <c r="BC560" s="34"/>
      <c r="BD560" s="44">
        <v>131430</v>
      </c>
      <c r="BE560" s="34" t="s">
        <v>2678</v>
      </c>
      <c r="BF560" s="43" t="s">
        <v>318</v>
      </c>
      <c r="BG560" s="34" t="s">
        <v>539</v>
      </c>
      <c r="BH560" s="34" t="s">
        <v>280</v>
      </c>
      <c r="BI560" s="34" t="s">
        <v>2678</v>
      </c>
      <c r="BJ560" s="44" t="s">
        <v>320</v>
      </c>
      <c r="BK560" s="44" t="s">
        <v>7450</v>
      </c>
      <c r="BL560" s="34"/>
      <c r="BM560" s="34"/>
      <c r="BN560" s="34"/>
      <c r="BO560" s="20"/>
      <c r="BP560" s="20"/>
      <c r="BQ560" s="20"/>
      <c r="BR560" s="20"/>
      <c r="BS560" s="27"/>
      <c r="BT560" s="20"/>
      <c r="BU560" s="20"/>
      <c r="BV560" s="20"/>
      <c r="BW560" s="20"/>
      <c r="BX560" s="20"/>
      <c r="BY560" s="20"/>
      <c r="BZ560" s="20"/>
      <c r="CA560" s="20"/>
      <c r="CB560" s="20"/>
      <c r="CC560" s="27"/>
      <c r="CD560" s="20"/>
      <c r="CE560" s="20"/>
      <c r="CF560" s="28"/>
      <c r="CG560" s="28"/>
      <c r="CH560" s="28"/>
      <c r="CI560" s="28"/>
      <c r="CJ560" s="28"/>
      <c r="CK560" s="28"/>
      <c r="CL560" s="28"/>
      <c r="CM560" s="28"/>
      <c r="CN560" s="28"/>
      <c r="CO560" s="28"/>
      <c r="CP560" s="28"/>
      <c r="CQ560" s="28"/>
      <c r="CR560" s="28"/>
      <c r="CS560" s="28"/>
      <c r="CT560" s="28"/>
      <c r="CU560" s="28"/>
      <c r="CV560" s="28"/>
      <c r="CW560" s="28"/>
      <c r="CX560" s="20"/>
      <c r="CY560" s="519" t="s">
        <v>8007</v>
      </c>
      <c r="CZ560" s="520" t="s">
        <v>8008</v>
      </c>
      <c r="DA560" s="595" t="str">
        <f t="shared" si="27"/>
        <v>47273 - OUTRO COMÉRCIO A RETALHO DE PRODUTOS ALIMENTARES</v>
      </c>
      <c r="EN560" s="571">
        <v>18317</v>
      </c>
      <c r="EO560" s="560" t="s">
        <v>8009</v>
      </c>
      <c r="EP560" s="560" t="s">
        <v>289</v>
      </c>
      <c r="EQ560" s="580">
        <v>333</v>
      </c>
      <c r="ER560" s="560" t="s">
        <v>4908</v>
      </c>
      <c r="ES560" s="567" t="s">
        <v>8010</v>
      </c>
    </row>
    <row r="561" spans="16:149">
      <c r="P561" s="503"/>
      <c r="Q561" s="504"/>
      <c r="R561" s="489">
        <v>44339</v>
      </c>
      <c r="S561" s="501"/>
      <c r="T561" s="497"/>
      <c r="U561" s="498"/>
      <c r="V561" s="43">
        <v>111</v>
      </c>
      <c r="W561" s="34" t="s">
        <v>2730</v>
      </c>
      <c r="X561" s="44">
        <v>131416</v>
      </c>
      <c r="Y561" s="34" t="s">
        <v>2149</v>
      </c>
      <c r="Z561" s="43" t="s">
        <v>318</v>
      </c>
      <c r="AA561" s="34" t="s">
        <v>539</v>
      </c>
      <c r="AB561" s="34" t="s">
        <v>280</v>
      </c>
      <c r="AC561" s="34" t="s">
        <v>2149</v>
      </c>
      <c r="AD561" s="44" t="s">
        <v>320</v>
      </c>
      <c r="AE561" s="44" t="s">
        <v>7450</v>
      </c>
      <c r="AF561" s="43">
        <v>111</v>
      </c>
      <c r="AG561" s="34" t="s">
        <v>2730</v>
      </c>
      <c r="AH561" s="34" t="s">
        <v>2729</v>
      </c>
      <c r="AI561" s="43" t="s">
        <v>2731</v>
      </c>
      <c r="AJ561" s="44" t="s">
        <v>2732</v>
      </c>
      <c r="AK561" s="261">
        <v>4780364</v>
      </c>
      <c r="AL561" s="44" t="s">
        <v>539</v>
      </c>
      <c r="AM561" s="44" t="s">
        <v>2736</v>
      </c>
      <c r="AN561" s="262">
        <v>252219690</v>
      </c>
      <c r="AO561" s="34"/>
      <c r="AP561" s="34"/>
      <c r="AQ561" s="34"/>
      <c r="AR561" s="34"/>
      <c r="AS561" s="34"/>
      <c r="AT561" s="44" t="s">
        <v>326</v>
      </c>
      <c r="AU561" s="44"/>
      <c r="AV561" s="477" t="str">
        <f t="array" ref="AV561">_xlfn.IFS(
LEFT(Tabelas!$AI561,1)="N","DN",
LEFT(Tabelas!$AI561,1)="C","DC",
LEFT(Tabelas!$AI561,1)="L","DL",
LEFT(Tabelas!$AI561,1)="A","DA",
LEFT(Tabelas!$AI561,1)="G","DG")</f>
        <v>DN</v>
      </c>
      <c r="AW561" s="34"/>
      <c r="AX561" s="34"/>
      <c r="AY561" s="34"/>
      <c r="AZ561" s="34"/>
      <c r="BA561" s="34"/>
      <c r="BB561" s="34"/>
      <c r="BC561" s="34"/>
      <c r="BD561" s="44">
        <v>131416</v>
      </c>
      <c r="BE561" s="34" t="s">
        <v>2149</v>
      </c>
      <c r="BF561" s="43" t="s">
        <v>318</v>
      </c>
      <c r="BG561" s="34" t="s">
        <v>539</v>
      </c>
      <c r="BH561" s="34" t="s">
        <v>280</v>
      </c>
      <c r="BI561" s="34" t="s">
        <v>2149</v>
      </c>
      <c r="BJ561" s="44" t="s">
        <v>320</v>
      </c>
      <c r="BK561" s="44" t="s">
        <v>7450</v>
      </c>
      <c r="BL561" s="34"/>
      <c r="BM561" s="34"/>
      <c r="BN561" s="34"/>
      <c r="BO561" s="20"/>
      <c r="BP561" s="20"/>
      <c r="BQ561" s="20"/>
      <c r="BR561" s="20"/>
      <c r="BS561" s="27"/>
      <c r="BT561" s="20"/>
      <c r="BU561" s="20"/>
      <c r="BV561" s="20"/>
      <c r="BW561" s="20"/>
      <c r="BX561" s="20"/>
      <c r="BY561" s="20"/>
      <c r="BZ561" s="20"/>
      <c r="CA561" s="20"/>
      <c r="CB561" s="20"/>
      <c r="CC561" s="27"/>
      <c r="CD561" s="20"/>
      <c r="CE561" s="20"/>
      <c r="CF561" s="28"/>
      <c r="CG561" s="28"/>
      <c r="CH561" s="28"/>
      <c r="CI561" s="28"/>
      <c r="CJ561" s="28"/>
      <c r="CK561" s="28"/>
      <c r="CL561" s="28"/>
      <c r="CM561" s="28"/>
      <c r="CN561" s="28"/>
      <c r="CO561" s="28"/>
      <c r="CP561" s="28"/>
      <c r="CQ561" s="28"/>
      <c r="CR561" s="28"/>
      <c r="CS561" s="28"/>
      <c r="CT561" s="28"/>
      <c r="CU561" s="28"/>
      <c r="CV561" s="28"/>
      <c r="CW561" s="28"/>
      <c r="CX561" s="20"/>
      <c r="CY561" s="519" t="s">
        <v>8011</v>
      </c>
      <c r="CZ561" s="520" t="s">
        <v>8012</v>
      </c>
      <c r="DA561" s="595" t="str">
        <f t="shared" si="27"/>
        <v>47300 - COMÉRCIO A RETALHO DE COMBUSTÍVEL PARA VEÍCULOS A MOTOR</v>
      </c>
      <c r="EN561" s="572">
        <v>18333</v>
      </c>
      <c r="EO561" s="561" t="s">
        <v>8013</v>
      </c>
      <c r="EP561" s="561" t="s">
        <v>1519</v>
      </c>
      <c r="EQ561" s="576">
        <v>800</v>
      </c>
      <c r="ER561" s="561" t="s">
        <v>1520</v>
      </c>
      <c r="ES561" s="568" t="s">
        <v>8014</v>
      </c>
    </row>
    <row r="562" spans="16:149">
      <c r="P562" s="503"/>
      <c r="Q562" s="504"/>
      <c r="R562" s="489">
        <v>44340</v>
      </c>
      <c r="S562" s="501"/>
      <c r="T562" s="497"/>
      <c r="U562" s="498"/>
      <c r="V562" s="43">
        <v>111</v>
      </c>
      <c r="W562" s="34" t="s">
        <v>2730</v>
      </c>
      <c r="X562" s="44">
        <v>131418</v>
      </c>
      <c r="Y562" s="34" t="s">
        <v>2345</v>
      </c>
      <c r="Z562" s="43" t="s">
        <v>318</v>
      </c>
      <c r="AA562" s="34" t="s">
        <v>539</v>
      </c>
      <c r="AB562" s="34" t="s">
        <v>280</v>
      </c>
      <c r="AC562" s="34" t="s">
        <v>2345</v>
      </c>
      <c r="AD562" s="44" t="s">
        <v>320</v>
      </c>
      <c r="AE562" s="44" t="s">
        <v>7450</v>
      </c>
      <c r="AF562" s="43">
        <v>111</v>
      </c>
      <c r="AG562" s="34" t="s">
        <v>2730</v>
      </c>
      <c r="AH562" s="34" t="s">
        <v>2729</v>
      </c>
      <c r="AI562" s="43" t="s">
        <v>2731</v>
      </c>
      <c r="AJ562" s="44" t="s">
        <v>2732</v>
      </c>
      <c r="AK562" s="261">
        <v>4780364</v>
      </c>
      <c r="AL562" s="44" t="s">
        <v>539</v>
      </c>
      <c r="AM562" s="44" t="s">
        <v>2736</v>
      </c>
      <c r="AN562" s="262">
        <v>252219690</v>
      </c>
      <c r="AO562" s="34"/>
      <c r="AP562" s="34"/>
      <c r="AQ562" s="34"/>
      <c r="AR562" s="34"/>
      <c r="AS562" s="34"/>
      <c r="AT562" s="44" t="s">
        <v>326</v>
      </c>
      <c r="AU562" s="44"/>
      <c r="AV562" s="477" t="str">
        <f t="array" ref="AV562">_xlfn.IFS(
LEFT(Tabelas!$AI562,1)="N","DN",
LEFT(Tabelas!$AI562,1)="C","DC",
LEFT(Tabelas!$AI562,1)="L","DL",
LEFT(Tabelas!$AI562,1)="A","DA",
LEFT(Tabelas!$AI562,1)="G","DG")</f>
        <v>DN</v>
      </c>
      <c r="AW562" s="34"/>
      <c r="AX562" s="34"/>
      <c r="AY562" s="34"/>
      <c r="AZ562" s="34"/>
      <c r="BA562" s="34"/>
      <c r="BB562" s="34"/>
      <c r="BC562" s="34"/>
      <c r="BD562" s="44">
        <v>131418</v>
      </c>
      <c r="BE562" s="34" t="s">
        <v>2345</v>
      </c>
      <c r="BF562" s="43" t="s">
        <v>318</v>
      </c>
      <c r="BG562" s="34" t="s">
        <v>539</v>
      </c>
      <c r="BH562" s="34" t="s">
        <v>280</v>
      </c>
      <c r="BI562" s="34" t="s">
        <v>2345</v>
      </c>
      <c r="BJ562" s="44" t="s">
        <v>320</v>
      </c>
      <c r="BK562" s="44" t="s">
        <v>7450</v>
      </c>
      <c r="BL562" s="34"/>
      <c r="BM562" s="34"/>
      <c r="BN562" s="34"/>
      <c r="BO562" s="20"/>
      <c r="BP562" s="20"/>
      <c r="BQ562" s="20"/>
      <c r="BR562" s="20"/>
      <c r="BS562" s="27"/>
      <c r="BT562" s="20"/>
      <c r="BU562" s="20"/>
      <c r="BV562" s="20"/>
      <c r="BW562" s="20"/>
      <c r="BX562" s="20"/>
      <c r="BY562" s="20"/>
      <c r="BZ562" s="20"/>
      <c r="CA562" s="20"/>
      <c r="CB562" s="20"/>
      <c r="CC562" s="27"/>
      <c r="CD562" s="20"/>
      <c r="CE562" s="20"/>
      <c r="CF562" s="28"/>
      <c r="CG562" s="28"/>
      <c r="CH562" s="28"/>
      <c r="CI562" s="28"/>
      <c r="CJ562" s="28"/>
      <c r="CK562" s="28"/>
      <c r="CL562" s="28"/>
      <c r="CM562" s="28"/>
      <c r="CN562" s="28"/>
      <c r="CO562" s="28"/>
      <c r="CP562" s="28"/>
      <c r="CQ562" s="28"/>
      <c r="CR562" s="28"/>
      <c r="CS562" s="28"/>
      <c r="CT562" s="28"/>
      <c r="CU562" s="28"/>
      <c r="CV562" s="28"/>
      <c r="CW562" s="28"/>
      <c r="CX562" s="20"/>
      <c r="CY562" s="519" t="s">
        <v>8015</v>
      </c>
      <c r="CZ562" s="520" t="s">
        <v>8016</v>
      </c>
      <c r="DA562" s="595" t="str">
        <f t="shared" si="27"/>
        <v>47401 - COMÉRCIO A RETALHO DE COMPUTADORES, UNIDADES PERIFÉRICAS E PROGRAMAS INFORMÁTICOS</v>
      </c>
      <c r="EN562" s="571">
        <v>18350</v>
      </c>
      <c r="EO562" s="560" t="s">
        <v>8017</v>
      </c>
      <c r="EP562" s="560" t="s">
        <v>947</v>
      </c>
      <c r="EQ562" s="580">
        <v>400</v>
      </c>
      <c r="ER562" s="560" t="s">
        <v>3263</v>
      </c>
      <c r="ES562" s="567" t="s">
        <v>8018</v>
      </c>
    </row>
    <row r="563" spans="16:149">
      <c r="P563" s="503"/>
      <c r="Q563" s="504"/>
      <c r="R563" s="489">
        <v>44341</v>
      </c>
      <c r="S563" s="501"/>
      <c r="T563" s="497"/>
      <c r="U563" s="498"/>
      <c r="V563" s="43">
        <v>111</v>
      </c>
      <c r="W563" s="34" t="s">
        <v>2730</v>
      </c>
      <c r="X563" s="44">
        <v>131419</v>
      </c>
      <c r="Y563" s="34" t="s">
        <v>2517</v>
      </c>
      <c r="Z563" s="43" t="s">
        <v>318</v>
      </c>
      <c r="AA563" s="34" t="s">
        <v>539</v>
      </c>
      <c r="AB563" s="34" t="s">
        <v>280</v>
      </c>
      <c r="AC563" s="34" t="s">
        <v>2517</v>
      </c>
      <c r="AD563" s="44" t="s">
        <v>320</v>
      </c>
      <c r="AE563" s="44" t="s">
        <v>7450</v>
      </c>
      <c r="AF563" s="43">
        <v>111</v>
      </c>
      <c r="AG563" s="34" t="s">
        <v>2730</v>
      </c>
      <c r="AH563" s="34" t="s">
        <v>2729</v>
      </c>
      <c r="AI563" s="43" t="s">
        <v>2731</v>
      </c>
      <c r="AJ563" s="44" t="s">
        <v>2732</v>
      </c>
      <c r="AK563" s="261">
        <v>4780364</v>
      </c>
      <c r="AL563" s="44" t="s">
        <v>539</v>
      </c>
      <c r="AM563" s="44" t="s">
        <v>2736</v>
      </c>
      <c r="AN563" s="262">
        <v>252219690</v>
      </c>
      <c r="AO563" s="34"/>
      <c r="AP563" s="34"/>
      <c r="AQ563" s="34"/>
      <c r="AR563" s="34"/>
      <c r="AS563" s="34"/>
      <c r="AT563" s="44" t="s">
        <v>326</v>
      </c>
      <c r="AU563" s="44"/>
      <c r="AV563" s="477" t="str">
        <f t="array" ref="AV563">_xlfn.IFS(
LEFT(Tabelas!$AI563,1)="N","DN",
LEFT(Tabelas!$AI563,1)="C","DC",
LEFT(Tabelas!$AI563,1)="L","DL",
LEFT(Tabelas!$AI563,1)="A","DA",
LEFT(Tabelas!$AI563,1)="G","DG")</f>
        <v>DN</v>
      </c>
      <c r="AW563" s="34"/>
      <c r="AX563" s="34"/>
      <c r="AY563" s="34"/>
      <c r="AZ563" s="34"/>
      <c r="BA563" s="34"/>
      <c r="BB563" s="34"/>
      <c r="BC563" s="34"/>
      <c r="BD563" s="44">
        <v>131419</v>
      </c>
      <c r="BE563" s="34" t="s">
        <v>2517</v>
      </c>
      <c r="BF563" s="43" t="s">
        <v>318</v>
      </c>
      <c r="BG563" s="34" t="s">
        <v>539</v>
      </c>
      <c r="BH563" s="34" t="s">
        <v>280</v>
      </c>
      <c r="BI563" s="34" t="s">
        <v>2517</v>
      </c>
      <c r="BJ563" s="44" t="s">
        <v>320</v>
      </c>
      <c r="BK563" s="44" t="s">
        <v>7450</v>
      </c>
      <c r="BL563" s="34"/>
      <c r="BM563" s="34"/>
      <c r="BN563" s="34"/>
      <c r="BO563" s="20"/>
      <c r="BP563" s="20"/>
      <c r="BQ563" s="20"/>
      <c r="BR563" s="20"/>
      <c r="BS563" s="27"/>
      <c r="BT563" s="20"/>
      <c r="BU563" s="20"/>
      <c r="BV563" s="20"/>
      <c r="BW563" s="20"/>
      <c r="BX563" s="20"/>
      <c r="BY563" s="20"/>
      <c r="BZ563" s="20"/>
      <c r="CA563" s="20"/>
      <c r="CB563" s="20"/>
      <c r="CC563" s="27"/>
      <c r="CD563" s="20"/>
      <c r="CE563" s="20"/>
      <c r="CF563" s="28"/>
      <c r="CG563" s="28"/>
      <c r="CH563" s="28"/>
      <c r="CI563" s="28"/>
      <c r="CJ563" s="28"/>
      <c r="CK563" s="28"/>
      <c r="CL563" s="28"/>
      <c r="CM563" s="28"/>
      <c r="CN563" s="28"/>
      <c r="CO563" s="28"/>
      <c r="CP563" s="28"/>
      <c r="CQ563" s="28"/>
      <c r="CR563" s="28"/>
      <c r="CS563" s="28"/>
      <c r="CT563" s="28"/>
      <c r="CU563" s="28"/>
      <c r="CV563" s="28"/>
      <c r="CW563" s="28"/>
      <c r="CX563" s="20"/>
      <c r="CY563" s="519" t="s">
        <v>8019</v>
      </c>
      <c r="CZ563" s="520" t="s">
        <v>8020</v>
      </c>
      <c r="DA563" s="595" t="str">
        <f t="shared" si="27"/>
        <v>47402 - COMÉRCIO A RETALHO DE EQUIPAMENTO DE TELECOMUNICAÇÕES.</v>
      </c>
      <c r="EN563" s="572">
        <v>18384</v>
      </c>
      <c r="EO563" s="561" t="s">
        <v>8021</v>
      </c>
      <c r="EP563" s="561" t="s">
        <v>350</v>
      </c>
      <c r="EQ563" s="576">
        <v>221</v>
      </c>
      <c r="ER563" s="561" t="s">
        <v>4458</v>
      </c>
      <c r="ES563" s="568" t="s">
        <v>8022</v>
      </c>
    </row>
    <row r="564" spans="16:149">
      <c r="P564" s="503"/>
      <c r="Q564" s="504"/>
      <c r="R564" s="489">
        <v>44342</v>
      </c>
      <c r="S564" s="501"/>
      <c r="T564" s="497"/>
      <c r="U564" s="498"/>
      <c r="V564" s="43">
        <v>111</v>
      </c>
      <c r="W564" s="34" t="s">
        <v>2730</v>
      </c>
      <c r="X564" s="44">
        <v>131400</v>
      </c>
      <c r="Y564" s="34" t="s">
        <v>838</v>
      </c>
      <c r="Z564" s="43" t="s">
        <v>318</v>
      </c>
      <c r="AA564" s="34" t="s">
        <v>539</v>
      </c>
      <c r="AB564" s="34" t="s">
        <v>280</v>
      </c>
      <c r="AC564" s="34" t="s">
        <v>8023</v>
      </c>
      <c r="AD564" s="44" t="s">
        <v>320</v>
      </c>
      <c r="AE564" s="44" t="s">
        <v>7450</v>
      </c>
      <c r="AF564" s="43">
        <v>111</v>
      </c>
      <c r="AG564" s="34" t="s">
        <v>2730</v>
      </c>
      <c r="AH564" s="34" t="s">
        <v>2729</v>
      </c>
      <c r="AI564" s="43" t="s">
        <v>2731</v>
      </c>
      <c r="AJ564" s="44" t="s">
        <v>2732</v>
      </c>
      <c r="AK564" s="261">
        <v>4780364</v>
      </c>
      <c r="AL564" s="44" t="s">
        <v>539</v>
      </c>
      <c r="AM564" s="44" t="s">
        <v>2736</v>
      </c>
      <c r="AN564" s="262">
        <v>252219690</v>
      </c>
      <c r="AO564" s="34"/>
      <c r="AP564" s="34"/>
      <c r="AQ564" s="34"/>
      <c r="AR564" s="34"/>
      <c r="AS564" s="34"/>
      <c r="AT564" s="44" t="s">
        <v>326</v>
      </c>
      <c r="AU564" s="44"/>
      <c r="AV564" s="477" t="str">
        <f t="array" ref="AV564">_xlfn.IFS(
LEFT(Tabelas!$AI564,1)="N","DN",
LEFT(Tabelas!$AI564,1)="C","DC",
LEFT(Tabelas!$AI564,1)="L","DL",
LEFT(Tabelas!$AI564,1)="A","DA",
LEFT(Tabelas!$AI564,1)="G","DG")</f>
        <v>DN</v>
      </c>
      <c r="AW564" s="34"/>
      <c r="AX564" s="34"/>
      <c r="AY564" s="34"/>
      <c r="AZ564" s="34"/>
      <c r="BA564" s="34"/>
      <c r="BB564" s="34"/>
      <c r="BC564" s="34"/>
      <c r="BD564" s="44">
        <v>131400</v>
      </c>
      <c r="BE564" s="34" t="s">
        <v>838</v>
      </c>
      <c r="BF564" s="43" t="s">
        <v>318</v>
      </c>
      <c r="BG564" s="34" t="s">
        <v>539</v>
      </c>
      <c r="BH564" s="34" t="s">
        <v>280</v>
      </c>
      <c r="BI564" s="34" t="s">
        <v>8023</v>
      </c>
      <c r="BJ564" s="44" t="s">
        <v>320</v>
      </c>
      <c r="BK564" s="44" t="s">
        <v>7450</v>
      </c>
      <c r="BL564" s="34"/>
      <c r="BM564" s="34"/>
      <c r="BN564" s="34"/>
      <c r="BO564" s="20"/>
      <c r="BP564" s="20"/>
      <c r="BQ564" s="20"/>
      <c r="BR564" s="20"/>
      <c r="BS564" s="27"/>
      <c r="BT564" s="20"/>
      <c r="BU564" s="20"/>
      <c r="BV564" s="20"/>
      <c r="BW564" s="20"/>
      <c r="BX564" s="20"/>
      <c r="BY564" s="20"/>
      <c r="BZ564" s="20"/>
      <c r="CA564" s="20"/>
      <c r="CB564" s="20"/>
      <c r="CC564" s="27"/>
      <c r="CD564" s="20"/>
      <c r="CE564" s="20"/>
      <c r="CF564" s="28"/>
      <c r="CG564" s="28"/>
      <c r="CH564" s="28"/>
      <c r="CI564" s="28"/>
      <c r="CJ564" s="28"/>
      <c r="CK564" s="28"/>
      <c r="CL564" s="28"/>
      <c r="CM564" s="28"/>
      <c r="CN564" s="28"/>
      <c r="CO564" s="28"/>
      <c r="CP564" s="28"/>
      <c r="CQ564" s="28"/>
      <c r="CR564" s="28"/>
      <c r="CS564" s="28"/>
      <c r="CT564" s="28"/>
      <c r="CU564" s="28"/>
      <c r="CV564" s="28"/>
      <c r="CW564" s="28"/>
      <c r="CX564" s="20"/>
      <c r="CY564" s="519" t="s">
        <v>8024</v>
      </c>
      <c r="CZ564" s="520" t="s">
        <v>8025</v>
      </c>
      <c r="DA564" s="595" t="str">
        <f t="shared" si="27"/>
        <v>47403 - COMÉRCIO A RETALHO DE EQUIPAMENTO AUDIOVISUAL</v>
      </c>
      <c r="EN564" s="571">
        <v>18392</v>
      </c>
      <c r="EO564" s="560" t="s">
        <v>8026</v>
      </c>
      <c r="EP564" s="560" t="s">
        <v>350</v>
      </c>
      <c r="EQ564" s="580">
        <v>227</v>
      </c>
      <c r="ER564" s="560" t="s">
        <v>4584</v>
      </c>
      <c r="ES564" s="567" t="s">
        <v>8027</v>
      </c>
    </row>
    <row r="565" spans="16:149">
      <c r="P565" s="503"/>
      <c r="Q565" s="504"/>
      <c r="R565" s="489">
        <v>44343</v>
      </c>
      <c r="S565" s="501"/>
      <c r="T565" s="497"/>
      <c r="U565" s="498"/>
      <c r="V565" s="43">
        <v>111</v>
      </c>
      <c r="W565" s="34" t="s">
        <v>2730</v>
      </c>
      <c r="X565" s="44">
        <v>131433</v>
      </c>
      <c r="Y565" s="34" t="s">
        <v>2960</v>
      </c>
      <c r="Z565" s="43" t="s">
        <v>318</v>
      </c>
      <c r="AA565" s="34" t="s">
        <v>539</v>
      </c>
      <c r="AB565" s="34" t="s">
        <v>280</v>
      </c>
      <c r="AC565" s="34" t="s">
        <v>8028</v>
      </c>
      <c r="AD565" s="44" t="s">
        <v>320</v>
      </c>
      <c r="AE565" s="44" t="s">
        <v>7450</v>
      </c>
      <c r="AF565" s="43">
        <v>111</v>
      </c>
      <c r="AG565" s="34" t="s">
        <v>2730</v>
      </c>
      <c r="AH565" s="34" t="s">
        <v>2729</v>
      </c>
      <c r="AI565" s="43" t="s">
        <v>2731</v>
      </c>
      <c r="AJ565" s="44" t="s">
        <v>2732</v>
      </c>
      <c r="AK565" s="261">
        <v>4780364</v>
      </c>
      <c r="AL565" s="44" t="s">
        <v>539</v>
      </c>
      <c r="AM565" s="44" t="s">
        <v>2736</v>
      </c>
      <c r="AN565" s="262">
        <v>252219690</v>
      </c>
      <c r="AO565" s="34"/>
      <c r="AP565" s="34"/>
      <c r="AQ565" s="34"/>
      <c r="AR565" s="34"/>
      <c r="AS565" s="34"/>
      <c r="AT565" s="44" t="s">
        <v>326</v>
      </c>
      <c r="AU565" s="44"/>
      <c r="AV565" s="477" t="str">
        <f t="array" ref="AV565">_xlfn.IFS(
LEFT(Tabelas!$AI565,1)="N","DN",
LEFT(Tabelas!$AI565,1)="C","DC",
LEFT(Tabelas!$AI565,1)="L","DL",
LEFT(Tabelas!$AI565,1)="A","DA",
LEFT(Tabelas!$AI565,1)="G","DG")</f>
        <v>DN</v>
      </c>
      <c r="AW565" s="34"/>
      <c r="AX565" s="34"/>
      <c r="AY565" s="34"/>
      <c r="AZ565" s="34"/>
      <c r="BA565" s="34"/>
      <c r="BB565" s="34"/>
      <c r="BC565" s="34"/>
      <c r="BD565" s="44">
        <v>131433</v>
      </c>
      <c r="BE565" s="34" t="s">
        <v>2960</v>
      </c>
      <c r="BF565" s="43" t="s">
        <v>318</v>
      </c>
      <c r="BG565" s="34" t="s">
        <v>539</v>
      </c>
      <c r="BH565" s="34" t="s">
        <v>280</v>
      </c>
      <c r="BI565" s="34" t="s">
        <v>8028</v>
      </c>
      <c r="BJ565" s="44" t="s">
        <v>320</v>
      </c>
      <c r="BK565" s="44" t="s">
        <v>7450</v>
      </c>
      <c r="BL565" s="34"/>
      <c r="BM565" s="34"/>
      <c r="BN565" s="34"/>
      <c r="BO565" s="20"/>
      <c r="BP565" s="20"/>
      <c r="BQ565" s="20"/>
      <c r="BR565" s="20"/>
      <c r="BS565" s="27"/>
      <c r="BT565" s="20"/>
      <c r="BU565" s="20"/>
      <c r="BV565" s="20"/>
      <c r="BW565" s="20"/>
      <c r="BX565" s="20"/>
      <c r="BY565" s="20"/>
      <c r="BZ565" s="20"/>
      <c r="CA565" s="20"/>
      <c r="CB565" s="20"/>
      <c r="CC565" s="27"/>
      <c r="CD565" s="20"/>
      <c r="CE565" s="20"/>
      <c r="CF565" s="28"/>
      <c r="CG565" s="28"/>
      <c r="CH565" s="28"/>
      <c r="CI565" s="28"/>
      <c r="CJ565" s="28"/>
      <c r="CK565" s="28"/>
      <c r="CL565" s="28"/>
      <c r="CM565" s="28"/>
      <c r="CN565" s="28"/>
      <c r="CO565" s="28"/>
      <c r="CP565" s="28"/>
      <c r="CQ565" s="28"/>
      <c r="CR565" s="28"/>
      <c r="CS565" s="28"/>
      <c r="CT565" s="28"/>
      <c r="CU565" s="28"/>
      <c r="CV565" s="28"/>
      <c r="CW565" s="28"/>
      <c r="CX565" s="20"/>
      <c r="CY565" s="519" t="s">
        <v>8029</v>
      </c>
      <c r="CZ565" s="520" t="s">
        <v>8030</v>
      </c>
      <c r="DA565" s="595" t="str">
        <f t="shared" si="27"/>
        <v>47510 - COMÉRCIO A RETALHO DE TÊXTEIS</v>
      </c>
      <c r="EN565" s="572">
        <v>18406</v>
      </c>
      <c r="EO565" s="561" t="s">
        <v>8031</v>
      </c>
      <c r="EP565" s="561" t="s">
        <v>350</v>
      </c>
      <c r="EQ565" s="576">
        <v>221</v>
      </c>
      <c r="ER565" s="561" t="s">
        <v>4458</v>
      </c>
      <c r="ES565" s="568" t="s">
        <v>8032</v>
      </c>
    </row>
    <row r="566" spans="16:149">
      <c r="P566" s="503"/>
      <c r="Q566" s="504"/>
      <c r="R566" s="489">
        <v>44344</v>
      </c>
      <c r="S566" s="501"/>
      <c r="T566" s="497"/>
      <c r="U566" s="498"/>
      <c r="V566" s="43">
        <v>111</v>
      </c>
      <c r="W566" s="34" t="s">
        <v>2730</v>
      </c>
      <c r="X566" s="44">
        <v>131434</v>
      </c>
      <c r="Y566" s="34" t="s">
        <v>8033</v>
      </c>
      <c r="Z566" s="43" t="s">
        <v>318</v>
      </c>
      <c r="AA566" s="34" t="s">
        <v>539</v>
      </c>
      <c r="AB566" s="34" t="s">
        <v>280</v>
      </c>
      <c r="AC566" s="34" t="s">
        <v>8034</v>
      </c>
      <c r="AD566" s="44" t="s">
        <v>320</v>
      </c>
      <c r="AE566" s="44" t="s">
        <v>7450</v>
      </c>
      <c r="AF566" s="43">
        <v>111</v>
      </c>
      <c r="AG566" s="34" t="s">
        <v>2730</v>
      </c>
      <c r="AH566" s="34" t="s">
        <v>2729</v>
      </c>
      <c r="AI566" s="43" t="s">
        <v>2731</v>
      </c>
      <c r="AJ566" s="44" t="s">
        <v>2732</v>
      </c>
      <c r="AK566" s="261">
        <v>4780364</v>
      </c>
      <c r="AL566" s="44" t="s">
        <v>539</v>
      </c>
      <c r="AM566" s="44" t="s">
        <v>2736</v>
      </c>
      <c r="AN566" s="262">
        <v>252219690</v>
      </c>
      <c r="AO566" s="34"/>
      <c r="AP566" s="34"/>
      <c r="AQ566" s="34"/>
      <c r="AR566" s="34"/>
      <c r="AS566" s="34"/>
      <c r="AT566" s="44" t="s">
        <v>326</v>
      </c>
      <c r="AU566" s="44"/>
      <c r="AV566" s="477" t="str">
        <f t="array" ref="AV566">_xlfn.IFS(
LEFT(Tabelas!$AI566,1)="N","DN",
LEFT(Tabelas!$AI566,1)="C","DC",
LEFT(Tabelas!$AI566,1)="L","DL",
LEFT(Tabelas!$AI566,1)="A","DA",
LEFT(Tabelas!$AI566,1)="G","DG")</f>
        <v>DN</v>
      </c>
      <c r="AW566" s="34"/>
      <c r="AX566" s="34"/>
      <c r="AY566" s="34"/>
      <c r="AZ566" s="34"/>
      <c r="BA566" s="34"/>
      <c r="BB566" s="34"/>
      <c r="BC566" s="34"/>
      <c r="BD566" s="44">
        <v>131434</v>
      </c>
      <c r="BE566" s="34" t="s">
        <v>8033</v>
      </c>
      <c r="BF566" s="43" t="s">
        <v>318</v>
      </c>
      <c r="BG566" s="34" t="s">
        <v>539</v>
      </c>
      <c r="BH566" s="34" t="s">
        <v>280</v>
      </c>
      <c r="BI566" s="34" t="s">
        <v>8034</v>
      </c>
      <c r="BJ566" s="44" t="s">
        <v>320</v>
      </c>
      <c r="BK566" s="44" t="s">
        <v>7450</v>
      </c>
      <c r="BL566" s="34"/>
      <c r="BM566" s="34"/>
      <c r="BN566" s="34"/>
      <c r="BO566" s="20"/>
      <c r="BP566" s="20"/>
      <c r="BQ566" s="20"/>
      <c r="BR566" s="20"/>
      <c r="BS566" s="27"/>
      <c r="BT566" s="20"/>
      <c r="BU566" s="20"/>
      <c r="BV566" s="20"/>
      <c r="BW566" s="20"/>
      <c r="BX566" s="20"/>
      <c r="BY566" s="20"/>
      <c r="BZ566" s="20"/>
      <c r="CA566" s="20"/>
      <c r="CB566" s="20"/>
      <c r="CC566" s="27"/>
      <c r="CD566" s="20"/>
      <c r="CE566" s="20"/>
      <c r="CF566" s="28"/>
      <c r="CG566" s="28"/>
      <c r="CH566" s="28"/>
      <c r="CI566" s="28"/>
      <c r="CJ566" s="28"/>
      <c r="CK566" s="28"/>
      <c r="CL566" s="28"/>
      <c r="CM566" s="28"/>
      <c r="CN566" s="28"/>
      <c r="CO566" s="28"/>
      <c r="CP566" s="28"/>
      <c r="CQ566" s="28"/>
      <c r="CR566" s="28"/>
      <c r="CS566" s="28"/>
      <c r="CT566" s="28"/>
      <c r="CU566" s="28"/>
      <c r="CV566" s="28"/>
      <c r="CW566" s="28"/>
      <c r="CX566" s="20"/>
      <c r="CY566" s="519" t="s">
        <v>8035</v>
      </c>
      <c r="CZ566" s="520" t="s">
        <v>8036</v>
      </c>
      <c r="DA566" s="595" t="str">
        <f t="shared" si="27"/>
        <v>47521 - COMÉRCIO A RETALHO DE FERRAGENS E DE VIDRO PLANO</v>
      </c>
      <c r="EN566" s="571">
        <v>18422</v>
      </c>
      <c r="EO566" s="560" t="s">
        <v>8037</v>
      </c>
      <c r="EP566" s="560" t="s">
        <v>350</v>
      </c>
      <c r="EQ566" s="580">
        <v>224</v>
      </c>
      <c r="ER566" s="560" t="s">
        <v>4524</v>
      </c>
      <c r="ES566" s="567" t="s">
        <v>8038</v>
      </c>
    </row>
    <row r="567" spans="16:149">
      <c r="P567" s="503"/>
      <c r="Q567" s="504"/>
      <c r="R567" s="489">
        <v>44345</v>
      </c>
      <c r="S567" s="501"/>
      <c r="T567" s="497"/>
      <c r="U567" s="498"/>
      <c r="V567" s="43">
        <v>111</v>
      </c>
      <c r="W567" s="34" t="s">
        <v>2730</v>
      </c>
      <c r="X567" s="44">
        <v>131435</v>
      </c>
      <c r="Y567" s="34" t="s">
        <v>3201</v>
      </c>
      <c r="Z567" s="43" t="s">
        <v>318</v>
      </c>
      <c r="AA567" s="34" t="s">
        <v>539</v>
      </c>
      <c r="AB567" s="34" t="s">
        <v>280</v>
      </c>
      <c r="AC567" s="34" t="s">
        <v>8039</v>
      </c>
      <c r="AD567" s="44" t="s">
        <v>320</v>
      </c>
      <c r="AE567" s="44" t="s">
        <v>7450</v>
      </c>
      <c r="AF567" s="43">
        <v>111</v>
      </c>
      <c r="AG567" s="34" t="s">
        <v>2730</v>
      </c>
      <c r="AH567" s="34" t="s">
        <v>2729</v>
      </c>
      <c r="AI567" s="43" t="s">
        <v>2731</v>
      </c>
      <c r="AJ567" s="44" t="s">
        <v>2732</v>
      </c>
      <c r="AK567" s="261">
        <v>4780364</v>
      </c>
      <c r="AL567" s="44" t="s">
        <v>539</v>
      </c>
      <c r="AM567" s="44" t="s">
        <v>2736</v>
      </c>
      <c r="AN567" s="262">
        <v>252219690</v>
      </c>
      <c r="AO567" s="34"/>
      <c r="AP567" s="34"/>
      <c r="AQ567" s="34"/>
      <c r="AR567" s="34"/>
      <c r="AS567" s="34"/>
      <c r="AT567" s="44" t="s">
        <v>326</v>
      </c>
      <c r="AU567" s="44"/>
      <c r="AV567" s="477" t="str">
        <f t="array" ref="AV567">_xlfn.IFS(
LEFT(Tabelas!$AI567,1)="N","DN",
LEFT(Tabelas!$AI567,1)="C","DC",
LEFT(Tabelas!$AI567,1)="L","DL",
LEFT(Tabelas!$AI567,1)="A","DA",
LEFT(Tabelas!$AI567,1)="G","DG")</f>
        <v>DN</v>
      </c>
      <c r="AW567" s="34"/>
      <c r="AX567" s="34"/>
      <c r="AY567" s="34"/>
      <c r="AZ567" s="34"/>
      <c r="BA567" s="34"/>
      <c r="BB567" s="34"/>
      <c r="BC567" s="34"/>
      <c r="BD567" s="44">
        <v>131435</v>
      </c>
      <c r="BE567" s="34" t="s">
        <v>3201</v>
      </c>
      <c r="BF567" s="43" t="s">
        <v>318</v>
      </c>
      <c r="BG567" s="34" t="s">
        <v>539</v>
      </c>
      <c r="BH567" s="34" t="s">
        <v>280</v>
      </c>
      <c r="BI567" s="34" t="s">
        <v>8039</v>
      </c>
      <c r="BJ567" s="44" t="s">
        <v>320</v>
      </c>
      <c r="BK567" s="44" t="s">
        <v>7450</v>
      </c>
      <c r="BL567" s="34"/>
      <c r="BM567" s="34"/>
      <c r="BN567" s="34"/>
      <c r="BO567" s="20"/>
      <c r="BP567" s="20"/>
      <c r="BQ567" s="20"/>
      <c r="BR567" s="20"/>
      <c r="BS567" s="27"/>
      <c r="BT567" s="20"/>
      <c r="BU567" s="20"/>
      <c r="BV567" s="20"/>
      <c r="BW567" s="20"/>
      <c r="BX567" s="20"/>
      <c r="BY567" s="20"/>
      <c r="BZ567" s="20"/>
      <c r="CA567" s="20"/>
      <c r="CB567" s="20"/>
      <c r="CC567" s="27"/>
      <c r="CD567" s="20"/>
      <c r="CE567" s="20"/>
      <c r="CF567" s="28"/>
      <c r="CG567" s="28"/>
      <c r="CH567" s="28"/>
      <c r="CI567" s="28"/>
      <c r="CJ567" s="28"/>
      <c r="CK567" s="28"/>
      <c r="CL567" s="28"/>
      <c r="CM567" s="28"/>
      <c r="CN567" s="28"/>
      <c r="CO567" s="28"/>
      <c r="CP567" s="28"/>
      <c r="CQ567" s="28"/>
      <c r="CR567" s="28"/>
      <c r="CS567" s="28"/>
      <c r="CT567" s="28"/>
      <c r="CU567" s="28"/>
      <c r="CV567" s="28"/>
      <c r="CW567" s="28"/>
      <c r="CX567" s="20"/>
      <c r="CY567" s="519" t="s">
        <v>8040</v>
      </c>
      <c r="CZ567" s="520" t="s">
        <v>8041</v>
      </c>
      <c r="DA567" s="595" t="str">
        <f t="shared" si="27"/>
        <v>47522 - COMÉRCIO A RETALHO DE TINTAS, VERNIZES E PRODUTOS SIMILARES</v>
      </c>
      <c r="EN567" s="572">
        <v>18430</v>
      </c>
      <c r="EO567" s="561" t="s">
        <v>8042</v>
      </c>
      <c r="EP567" s="561" t="s">
        <v>350</v>
      </c>
      <c r="EQ567" s="576">
        <v>229</v>
      </c>
      <c r="ER567" s="561" t="s">
        <v>4622</v>
      </c>
      <c r="ES567" s="568" t="s">
        <v>8043</v>
      </c>
    </row>
    <row r="568" spans="16:149">
      <c r="P568" s="503"/>
      <c r="Q568" s="504"/>
      <c r="R568" s="489">
        <v>44346</v>
      </c>
      <c r="S568" s="501"/>
      <c r="T568" s="497"/>
      <c r="U568" s="498"/>
      <c r="V568" s="43">
        <v>111</v>
      </c>
      <c r="W568" s="34" t="s">
        <v>2730</v>
      </c>
      <c r="X568" s="44">
        <v>131436</v>
      </c>
      <c r="Y568" s="34" t="s">
        <v>3317</v>
      </c>
      <c r="Z568" s="43" t="s">
        <v>318</v>
      </c>
      <c r="AA568" s="34" t="s">
        <v>539</v>
      </c>
      <c r="AB568" s="34" t="s">
        <v>280</v>
      </c>
      <c r="AC568" s="34" t="s">
        <v>8044</v>
      </c>
      <c r="AD568" s="44" t="s">
        <v>320</v>
      </c>
      <c r="AE568" s="44" t="s">
        <v>7450</v>
      </c>
      <c r="AF568" s="43">
        <v>111</v>
      </c>
      <c r="AG568" s="34" t="s">
        <v>2730</v>
      </c>
      <c r="AH568" s="34" t="s">
        <v>2729</v>
      </c>
      <c r="AI568" s="43" t="s">
        <v>2731</v>
      </c>
      <c r="AJ568" s="44" t="s">
        <v>2732</v>
      </c>
      <c r="AK568" s="261">
        <v>4780364</v>
      </c>
      <c r="AL568" s="44" t="s">
        <v>539</v>
      </c>
      <c r="AM568" s="44" t="s">
        <v>2736</v>
      </c>
      <c r="AN568" s="262">
        <v>252219690</v>
      </c>
      <c r="AO568" s="34"/>
      <c r="AP568" s="34"/>
      <c r="AQ568" s="34"/>
      <c r="AR568" s="34"/>
      <c r="AS568" s="34"/>
      <c r="AT568" s="44" t="s">
        <v>326</v>
      </c>
      <c r="AU568" s="44"/>
      <c r="AV568" s="477" t="str">
        <f t="array" ref="AV568">_xlfn.IFS(
LEFT(Tabelas!$AI568,1)="N","DN",
LEFT(Tabelas!$AI568,1)="C","DC",
LEFT(Tabelas!$AI568,1)="L","DL",
LEFT(Tabelas!$AI568,1)="A","DA",
LEFT(Tabelas!$AI568,1)="G","DG")</f>
        <v>DN</v>
      </c>
      <c r="AW568" s="34"/>
      <c r="AX568" s="34"/>
      <c r="AY568" s="34"/>
      <c r="AZ568" s="34"/>
      <c r="BA568" s="34"/>
      <c r="BB568" s="34"/>
      <c r="BC568" s="34"/>
      <c r="BD568" s="44">
        <v>131436</v>
      </c>
      <c r="BE568" s="34" t="s">
        <v>3317</v>
      </c>
      <c r="BF568" s="43" t="s">
        <v>318</v>
      </c>
      <c r="BG568" s="34" t="s">
        <v>539</v>
      </c>
      <c r="BH568" s="34" t="s">
        <v>280</v>
      </c>
      <c r="BI568" s="34" t="s">
        <v>8044</v>
      </c>
      <c r="BJ568" s="44" t="s">
        <v>320</v>
      </c>
      <c r="BK568" s="44" t="s">
        <v>7450</v>
      </c>
      <c r="BL568" s="34"/>
      <c r="BM568" s="34"/>
      <c r="BN568" s="34"/>
      <c r="BO568" s="20"/>
      <c r="BP568" s="20"/>
      <c r="BQ568" s="20"/>
      <c r="BR568" s="20"/>
      <c r="BS568" s="27"/>
      <c r="BT568" s="20"/>
      <c r="BU568" s="20"/>
      <c r="BV568" s="20"/>
      <c r="BW568" s="20"/>
      <c r="BX568" s="20"/>
      <c r="BY568" s="20"/>
      <c r="BZ568" s="20"/>
      <c r="CA568" s="20"/>
      <c r="CB568" s="20"/>
      <c r="CC568" s="27"/>
      <c r="CD568" s="20"/>
      <c r="CE568" s="20"/>
      <c r="CF568" s="28"/>
      <c r="CG568" s="28"/>
      <c r="CH568" s="28"/>
      <c r="CI568" s="28"/>
      <c r="CJ568" s="28"/>
      <c r="CK568" s="28"/>
      <c r="CL568" s="28"/>
      <c r="CM568" s="28"/>
      <c r="CN568" s="28"/>
      <c r="CO568" s="28"/>
      <c r="CP568" s="28"/>
      <c r="CQ568" s="28"/>
      <c r="CR568" s="28"/>
      <c r="CS568" s="28"/>
      <c r="CT568" s="28"/>
      <c r="CU568" s="28"/>
      <c r="CV568" s="28"/>
      <c r="CW568" s="28"/>
      <c r="CX568" s="20"/>
      <c r="CY568" s="519" t="s">
        <v>8045</v>
      </c>
      <c r="CZ568" s="520" t="s">
        <v>8046</v>
      </c>
      <c r="DA568" s="595" t="str">
        <f t="shared" si="27"/>
        <v>47523 - COMÉRCIO A RETALHO DE MATERIAL DE BRICOLAGE, EQUIPAMENTO SANITÁRIO, LADRILHOS E MATERIAIS DE CONSTRUÇÃO SIMILARES</v>
      </c>
      <c r="EN568" s="571">
        <v>18449</v>
      </c>
      <c r="EO568" s="560" t="s">
        <v>8047</v>
      </c>
      <c r="EP568" s="560" t="s">
        <v>320</v>
      </c>
      <c r="EQ568" s="580">
        <v>102</v>
      </c>
      <c r="ER568" s="560" t="s">
        <v>628</v>
      </c>
      <c r="ES568" s="567" t="s">
        <v>8048</v>
      </c>
    </row>
    <row r="569" spans="16:149">
      <c r="P569" s="503"/>
      <c r="Q569" s="504"/>
      <c r="R569" s="489">
        <v>44347</v>
      </c>
      <c r="S569" s="501"/>
      <c r="T569" s="497"/>
      <c r="U569" s="498"/>
      <c r="V569" s="43">
        <v>111</v>
      </c>
      <c r="W569" s="34" t="s">
        <v>2730</v>
      </c>
      <c r="X569" s="44">
        <v>131437</v>
      </c>
      <c r="Y569" s="34" t="s">
        <v>3405</v>
      </c>
      <c r="Z569" s="43" t="s">
        <v>318</v>
      </c>
      <c r="AA569" s="34" t="s">
        <v>539</v>
      </c>
      <c r="AB569" s="34" t="s">
        <v>280</v>
      </c>
      <c r="AC569" s="34" t="s">
        <v>8023</v>
      </c>
      <c r="AD569" s="44" t="s">
        <v>320</v>
      </c>
      <c r="AE569" s="44" t="s">
        <v>7450</v>
      </c>
      <c r="AF569" s="43">
        <v>111</v>
      </c>
      <c r="AG569" s="34" t="s">
        <v>2730</v>
      </c>
      <c r="AH569" s="34" t="s">
        <v>2729</v>
      </c>
      <c r="AI569" s="43" t="s">
        <v>2731</v>
      </c>
      <c r="AJ569" s="44" t="s">
        <v>2732</v>
      </c>
      <c r="AK569" s="261">
        <v>4780364</v>
      </c>
      <c r="AL569" s="44" t="s">
        <v>539</v>
      </c>
      <c r="AM569" s="44" t="s">
        <v>2736</v>
      </c>
      <c r="AN569" s="262">
        <v>252219690</v>
      </c>
      <c r="AO569" s="34"/>
      <c r="AP569" s="34"/>
      <c r="AQ569" s="34"/>
      <c r="AR569" s="34"/>
      <c r="AS569" s="34"/>
      <c r="AT569" s="44" t="s">
        <v>326</v>
      </c>
      <c r="AU569" s="44"/>
      <c r="AV569" s="477" t="str">
        <f t="array" ref="AV569">_xlfn.IFS(
LEFT(Tabelas!$AI569,1)="N","DN",
LEFT(Tabelas!$AI569,1)="C","DC",
LEFT(Tabelas!$AI569,1)="L","DL",
LEFT(Tabelas!$AI569,1)="A","DA",
LEFT(Tabelas!$AI569,1)="G","DG")</f>
        <v>DN</v>
      </c>
      <c r="AW569" s="34"/>
      <c r="AX569" s="34"/>
      <c r="AY569" s="34"/>
      <c r="AZ569" s="34"/>
      <c r="BA569" s="34"/>
      <c r="BB569" s="34"/>
      <c r="BC569" s="34"/>
      <c r="BD569" s="44">
        <v>131437</v>
      </c>
      <c r="BE569" s="34" t="s">
        <v>3405</v>
      </c>
      <c r="BF569" s="43" t="s">
        <v>318</v>
      </c>
      <c r="BG569" s="34" t="s">
        <v>539</v>
      </c>
      <c r="BH569" s="34" t="s">
        <v>280</v>
      </c>
      <c r="BI569" s="34" t="s">
        <v>8023</v>
      </c>
      <c r="BJ569" s="44" t="s">
        <v>320</v>
      </c>
      <c r="BK569" s="44" t="s">
        <v>7450</v>
      </c>
      <c r="BL569" s="34"/>
      <c r="BM569" s="34"/>
      <c r="BN569" s="34"/>
      <c r="BO569" s="20"/>
      <c r="BP569" s="20"/>
      <c r="BQ569" s="20"/>
      <c r="BR569" s="20"/>
      <c r="BS569" s="27"/>
      <c r="BT569" s="20"/>
      <c r="BU569" s="20"/>
      <c r="BV569" s="20"/>
      <c r="BW569" s="20"/>
      <c r="BX569" s="20"/>
      <c r="BY569" s="20"/>
      <c r="BZ569" s="20"/>
      <c r="CA569" s="20"/>
      <c r="CB569" s="20"/>
      <c r="CC569" s="27"/>
      <c r="CD569" s="20"/>
      <c r="CE569" s="20"/>
      <c r="CF569" s="28"/>
      <c r="CG569" s="28"/>
      <c r="CH569" s="28"/>
      <c r="CI569" s="28"/>
      <c r="CJ569" s="28"/>
      <c r="CK569" s="28"/>
      <c r="CL569" s="28"/>
      <c r="CM569" s="28"/>
      <c r="CN569" s="28"/>
      <c r="CO569" s="28"/>
      <c r="CP569" s="28"/>
      <c r="CQ569" s="28"/>
      <c r="CR569" s="28"/>
      <c r="CS569" s="28"/>
      <c r="CT569" s="28"/>
      <c r="CU569" s="28"/>
      <c r="CV569" s="28"/>
      <c r="CW569" s="28"/>
      <c r="CX569" s="20"/>
      <c r="CY569" s="519" t="s">
        <v>8049</v>
      </c>
      <c r="CZ569" s="520" t="s">
        <v>8050</v>
      </c>
      <c r="DA569" s="595" t="str">
        <f t="shared" si="27"/>
        <v>47530 - COMÉRCIO A RETALHO DE CARPETES, TAPETES, CORTINADOS E REVESTIMENTOS PARA PAREDES E PAVIMENTOS</v>
      </c>
      <c r="EN569" s="572">
        <v>18465</v>
      </c>
      <c r="EO569" s="561" t="s">
        <v>8051</v>
      </c>
      <c r="EP569" s="561" t="s">
        <v>289</v>
      </c>
      <c r="EQ569" s="576">
        <v>375</v>
      </c>
      <c r="ER569" s="561" t="s">
        <v>5091</v>
      </c>
      <c r="ES569" s="568" t="s">
        <v>8052</v>
      </c>
    </row>
    <row r="570" spans="16:149">
      <c r="P570" s="503"/>
      <c r="Q570" s="504"/>
      <c r="R570" s="489">
        <v>44348</v>
      </c>
      <c r="S570" s="501"/>
      <c r="T570" s="497"/>
      <c r="U570" s="498"/>
      <c r="V570" s="43">
        <v>111</v>
      </c>
      <c r="W570" s="34" t="s">
        <v>2730</v>
      </c>
      <c r="X570" s="44">
        <v>131432</v>
      </c>
      <c r="Y570" s="34" t="s">
        <v>2819</v>
      </c>
      <c r="Z570" s="43" t="s">
        <v>318</v>
      </c>
      <c r="AA570" s="34" t="s">
        <v>539</v>
      </c>
      <c r="AB570" s="34" t="s">
        <v>280</v>
      </c>
      <c r="AC570" s="34" t="s">
        <v>2819</v>
      </c>
      <c r="AD570" s="44" t="s">
        <v>320</v>
      </c>
      <c r="AE570" s="44" t="s">
        <v>7450</v>
      </c>
      <c r="AF570" s="43">
        <v>111</v>
      </c>
      <c r="AG570" s="34" t="s">
        <v>2730</v>
      </c>
      <c r="AH570" s="34" t="s">
        <v>2729</v>
      </c>
      <c r="AI570" s="43" t="s">
        <v>2731</v>
      </c>
      <c r="AJ570" s="44" t="s">
        <v>2732</v>
      </c>
      <c r="AK570" s="261">
        <v>4780364</v>
      </c>
      <c r="AL570" s="44" t="s">
        <v>539</v>
      </c>
      <c r="AM570" s="44" t="s">
        <v>2736</v>
      </c>
      <c r="AN570" s="262">
        <v>252219690</v>
      </c>
      <c r="AO570" s="34"/>
      <c r="AP570" s="34"/>
      <c r="AQ570" s="34"/>
      <c r="AR570" s="34"/>
      <c r="AS570" s="34"/>
      <c r="AT570" s="44" t="s">
        <v>326</v>
      </c>
      <c r="AU570" s="44"/>
      <c r="AV570" s="477" t="str">
        <f t="array" ref="AV570">_xlfn.IFS(
LEFT(Tabelas!$AI570,1)="N","DN",
LEFT(Tabelas!$AI570,1)="C","DC",
LEFT(Tabelas!$AI570,1)="L","DL",
LEFT(Tabelas!$AI570,1)="A","DA",
LEFT(Tabelas!$AI570,1)="G","DG")</f>
        <v>DN</v>
      </c>
      <c r="AW570" s="34"/>
      <c r="AX570" s="34"/>
      <c r="AY570" s="34"/>
      <c r="AZ570" s="34"/>
      <c r="BA570" s="34"/>
      <c r="BB570" s="34"/>
      <c r="BC570" s="34"/>
      <c r="BD570" s="44">
        <v>131432</v>
      </c>
      <c r="BE570" s="34" t="s">
        <v>2819</v>
      </c>
      <c r="BF570" s="43" t="s">
        <v>318</v>
      </c>
      <c r="BG570" s="34" t="s">
        <v>539</v>
      </c>
      <c r="BH570" s="34" t="s">
        <v>280</v>
      </c>
      <c r="BI570" s="34" t="s">
        <v>2819</v>
      </c>
      <c r="BJ570" s="44" t="s">
        <v>320</v>
      </c>
      <c r="BK570" s="44" t="s">
        <v>7450</v>
      </c>
      <c r="BL570" s="34"/>
      <c r="BM570" s="34"/>
      <c r="BN570" s="34"/>
      <c r="BO570" s="20"/>
      <c r="BP570" s="20"/>
      <c r="BQ570" s="20"/>
      <c r="BR570" s="20"/>
      <c r="BS570" s="27"/>
      <c r="BT570" s="20"/>
      <c r="BU570" s="20"/>
      <c r="BV570" s="20"/>
      <c r="BW570" s="20"/>
      <c r="BX570" s="20"/>
      <c r="BY570" s="20"/>
      <c r="BZ570" s="20"/>
      <c r="CA570" s="20"/>
      <c r="CB570" s="20"/>
      <c r="CC570" s="27"/>
      <c r="CD570" s="20"/>
      <c r="CE570" s="20"/>
      <c r="CF570" s="28"/>
      <c r="CG570" s="28"/>
      <c r="CH570" s="28"/>
      <c r="CI570" s="28"/>
      <c r="CJ570" s="28"/>
      <c r="CK570" s="28"/>
      <c r="CL570" s="28"/>
      <c r="CM570" s="28"/>
      <c r="CN570" s="28"/>
      <c r="CO570" s="28"/>
      <c r="CP570" s="28"/>
      <c r="CQ570" s="28"/>
      <c r="CR570" s="28"/>
      <c r="CS570" s="28"/>
      <c r="CT570" s="28"/>
      <c r="CU570" s="28"/>
      <c r="CV570" s="28"/>
      <c r="CW570" s="28"/>
      <c r="CX570" s="20"/>
      <c r="CY570" s="519" t="s">
        <v>8053</v>
      </c>
      <c r="CZ570" s="520" t="s">
        <v>8054</v>
      </c>
      <c r="DA570" s="595" t="str">
        <f t="shared" si="27"/>
        <v>47540 - COMÉRCIO A RETALHO DE ELETRODOMÉSTICOS</v>
      </c>
      <c r="EN570" s="571">
        <v>18473</v>
      </c>
      <c r="EO570" s="560" t="s">
        <v>8055</v>
      </c>
      <c r="EP570" s="560" t="s">
        <v>947</v>
      </c>
      <c r="EQ570" s="580">
        <v>454</v>
      </c>
      <c r="ER570" s="560" t="s">
        <v>5380</v>
      </c>
      <c r="ES570" s="567" t="s">
        <v>8056</v>
      </c>
    </row>
    <row r="571" spans="16:149">
      <c r="P571" s="503"/>
      <c r="Q571" s="504"/>
      <c r="R571" s="489">
        <v>44349</v>
      </c>
      <c r="S571" s="501"/>
      <c r="T571" s="497"/>
      <c r="U571" s="498"/>
      <c r="V571" s="43">
        <v>111</v>
      </c>
      <c r="W571" s="34" t="s">
        <v>2730</v>
      </c>
      <c r="X571" s="44">
        <v>131806</v>
      </c>
      <c r="Y571" s="34" t="s">
        <v>1003</v>
      </c>
      <c r="Z571" s="43" t="s">
        <v>318</v>
      </c>
      <c r="AA571" s="34" t="s">
        <v>540</v>
      </c>
      <c r="AB571" s="34" t="s">
        <v>280</v>
      </c>
      <c r="AC571" s="34" t="s">
        <v>1003</v>
      </c>
      <c r="AD571" s="44" t="s">
        <v>320</v>
      </c>
      <c r="AE571" s="44" t="s">
        <v>7450</v>
      </c>
      <c r="AF571" s="43">
        <v>111</v>
      </c>
      <c r="AG571" s="34" t="s">
        <v>2730</v>
      </c>
      <c r="AH571" s="34" t="s">
        <v>2729</v>
      </c>
      <c r="AI571" s="43" t="s">
        <v>2731</v>
      </c>
      <c r="AJ571" s="44" t="s">
        <v>2732</v>
      </c>
      <c r="AK571" s="261">
        <v>4780364</v>
      </c>
      <c r="AL571" s="44" t="s">
        <v>539</v>
      </c>
      <c r="AM571" s="44" t="s">
        <v>2736</v>
      </c>
      <c r="AN571" s="262">
        <v>252219690</v>
      </c>
      <c r="AO571" s="34"/>
      <c r="AP571" s="34"/>
      <c r="AQ571" s="34"/>
      <c r="AR571" s="34"/>
      <c r="AS571" s="34"/>
      <c r="AT571" s="44" t="s">
        <v>326</v>
      </c>
      <c r="AU571" s="44"/>
      <c r="AV571" s="477" t="str">
        <f t="array" ref="AV571">_xlfn.IFS(
LEFT(Tabelas!$AI571,1)="N","DN",
LEFT(Tabelas!$AI571,1)="C","DC",
LEFT(Tabelas!$AI571,1)="L","DL",
LEFT(Tabelas!$AI571,1)="A","DA",
LEFT(Tabelas!$AI571,1)="G","DG")</f>
        <v>DN</v>
      </c>
      <c r="AW571" s="34"/>
      <c r="AX571" s="34"/>
      <c r="AY571" s="34"/>
      <c r="AZ571" s="34"/>
      <c r="BA571" s="34"/>
      <c r="BB571" s="34"/>
      <c r="BC571" s="34"/>
      <c r="BD571" s="44">
        <v>131806</v>
      </c>
      <c r="BE571" s="34" t="s">
        <v>1003</v>
      </c>
      <c r="BF571" s="43" t="s">
        <v>318</v>
      </c>
      <c r="BG571" s="34" t="s">
        <v>540</v>
      </c>
      <c r="BH571" s="34" t="s">
        <v>280</v>
      </c>
      <c r="BI571" s="34" t="s">
        <v>1003</v>
      </c>
      <c r="BJ571" s="44" t="s">
        <v>320</v>
      </c>
      <c r="BK571" s="44" t="s">
        <v>7450</v>
      </c>
      <c r="BL571" s="34"/>
      <c r="BM571" s="34"/>
      <c r="BN571" s="34"/>
      <c r="BO571" s="20"/>
      <c r="BP571" s="20"/>
      <c r="BQ571" s="20"/>
      <c r="BR571" s="20"/>
      <c r="BS571" s="27"/>
      <c r="BT571" s="20"/>
      <c r="BU571" s="20"/>
      <c r="BV571" s="20"/>
      <c r="BW571" s="20"/>
      <c r="BX571" s="20"/>
      <c r="BY571" s="20"/>
      <c r="BZ571" s="20"/>
      <c r="CA571" s="20"/>
      <c r="CB571" s="20"/>
      <c r="CC571" s="27"/>
      <c r="CD571" s="20"/>
      <c r="CE571" s="20"/>
      <c r="CF571" s="28"/>
      <c r="CG571" s="28"/>
      <c r="CH571" s="28"/>
      <c r="CI571" s="28"/>
      <c r="CJ571" s="28"/>
      <c r="CK571" s="28"/>
      <c r="CL571" s="28"/>
      <c r="CM571" s="28"/>
      <c r="CN571" s="28"/>
      <c r="CO571" s="28"/>
      <c r="CP571" s="28"/>
      <c r="CQ571" s="28"/>
      <c r="CR571" s="28"/>
      <c r="CS571" s="28"/>
      <c r="CT571" s="28"/>
      <c r="CU571" s="28"/>
      <c r="CV571" s="28"/>
      <c r="CW571" s="28"/>
      <c r="CX571" s="20"/>
      <c r="CY571" s="519" t="s">
        <v>8057</v>
      </c>
      <c r="CZ571" s="520" t="s">
        <v>8058</v>
      </c>
      <c r="DA571" s="595" t="str">
        <f t="shared" si="27"/>
        <v>47551 - COMÉRCIO A RETALHO DE MOBILIÁRIO E ARTIGOS DE ILUMINAÇÃO</v>
      </c>
      <c r="EN571" s="572">
        <v>18481</v>
      </c>
      <c r="EO571" s="561" t="s">
        <v>8059</v>
      </c>
      <c r="EP571" s="561" t="s">
        <v>320</v>
      </c>
      <c r="EQ571" s="576">
        <v>112</v>
      </c>
      <c r="ER571" s="561" t="s">
        <v>2868</v>
      </c>
      <c r="ES571" s="568" t="s">
        <v>8060</v>
      </c>
    </row>
    <row r="572" spans="16:149">
      <c r="P572" s="503"/>
      <c r="Q572" s="504"/>
      <c r="R572" s="489">
        <v>44350</v>
      </c>
      <c r="S572" s="501"/>
      <c r="T572" s="497"/>
      <c r="U572" s="498"/>
      <c r="V572" s="43">
        <v>111</v>
      </c>
      <c r="W572" s="34" t="s">
        <v>2730</v>
      </c>
      <c r="X572" s="44">
        <v>131808</v>
      </c>
      <c r="Y572" s="34" t="s">
        <v>1410</v>
      </c>
      <c r="Z572" s="43" t="s">
        <v>318</v>
      </c>
      <c r="AA572" s="34" t="s">
        <v>540</v>
      </c>
      <c r="AB572" s="34" t="s">
        <v>280</v>
      </c>
      <c r="AC572" s="34" t="s">
        <v>1410</v>
      </c>
      <c r="AD572" s="44" t="s">
        <v>320</v>
      </c>
      <c r="AE572" s="44" t="s">
        <v>7450</v>
      </c>
      <c r="AF572" s="43">
        <v>111</v>
      </c>
      <c r="AG572" s="34" t="s">
        <v>2730</v>
      </c>
      <c r="AH572" s="34" t="s">
        <v>2729</v>
      </c>
      <c r="AI572" s="43" t="s">
        <v>2731</v>
      </c>
      <c r="AJ572" s="44" t="s">
        <v>2732</v>
      </c>
      <c r="AK572" s="261">
        <v>4780364</v>
      </c>
      <c r="AL572" s="44" t="s">
        <v>539</v>
      </c>
      <c r="AM572" s="44" t="s">
        <v>2736</v>
      </c>
      <c r="AN572" s="262">
        <v>252219690</v>
      </c>
      <c r="AO572" s="34"/>
      <c r="AP572" s="34"/>
      <c r="AQ572" s="34"/>
      <c r="AR572" s="34"/>
      <c r="AS572" s="34"/>
      <c r="AT572" s="44" t="s">
        <v>326</v>
      </c>
      <c r="AU572" s="44"/>
      <c r="AV572" s="477" t="str">
        <f t="array" ref="AV572">_xlfn.IFS(
LEFT(Tabelas!$AI572,1)="N","DN",
LEFT(Tabelas!$AI572,1)="C","DC",
LEFT(Tabelas!$AI572,1)="L","DL",
LEFT(Tabelas!$AI572,1)="A","DA",
LEFT(Tabelas!$AI572,1)="G","DG")</f>
        <v>DN</v>
      </c>
      <c r="AW572" s="34"/>
      <c r="AX572" s="34"/>
      <c r="AY572" s="34"/>
      <c r="AZ572" s="34"/>
      <c r="BA572" s="34"/>
      <c r="BB572" s="34"/>
      <c r="BC572" s="34"/>
      <c r="BD572" s="44">
        <v>131808</v>
      </c>
      <c r="BE572" s="34" t="s">
        <v>1410</v>
      </c>
      <c r="BF572" s="43" t="s">
        <v>318</v>
      </c>
      <c r="BG572" s="34" t="s">
        <v>540</v>
      </c>
      <c r="BH572" s="34" t="s">
        <v>280</v>
      </c>
      <c r="BI572" s="34" t="s">
        <v>1410</v>
      </c>
      <c r="BJ572" s="44" t="s">
        <v>320</v>
      </c>
      <c r="BK572" s="44" t="s">
        <v>7450</v>
      </c>
      <c r="BL572" s="34"/>
      <c r="BM572" s="34"/>
      <c r="BN572" s="34"/>
      <c r="BO572" s="20"/>
      <c r="BP572" s="20"/>
      <c r="BQ572" s="20"/>
      <c r="BR572" s="20"/>
      <c r="BS572" s="27"/>
      <c r="BT572" s="20"/>
      <c r="BU572" s="20"/>
      <c r="BV572" s="20"/>
      <c r="BW572" s="20"/>
      <c r="BX572" s="20"/>
      <c r="BY572" s="20"/>
      <c r="BZ572" s="20"/>
      <c r="CA572" s="20"/>
      <c r="CB572" s="20"/>
      <c r="CC572" s="27"/>
      <c r="CD572" s="20"/>
      <c r="CE572" s="20"/>
      <c r="CF572" s="28"/>
      <c r="CG572" s="28"/>
      <c r="CH572" s="28"/>
      <c r="CI572" s="28"/>
      <c r="CJ572" s="28"/>
      <c r="CK572" s="28"/>
      <c r="CL572" s="28"/>
      <c r="CM572" s="28"/>
      <c r="CN572" s="28"/>
      <c r="CO572" s="28"/>
      <c r="CP572" s="28"/>
      <c r="CQ572" s="28"/>
      <c r="CR572" s="28"/>
      <c r="CS572" s="28"/>
      <c r="CT572" s="28"/>
      <c r="CU572" s="28"/>
      <c r="CV572" s="28"/>
      <c r="CW572" s="28"/>
      <c r="CX572" s="20"/>
      <c r="CY572" s="519" t="s">
        <v>8061</v>
      </c>
      <c r="CZ572" s="520" t="s">
        <v>8062</v>
      </c>
      <c r="DA572" s="595" t="str">
        <f t="shared" si="27"/>
        <v>47552 - COMÉRCIO A RETALHO DE LOUÇAS, CUTELARIA E DE OUTROS ARTIGOS SIMILARES PARA USO DOMÉSTICO</v>
      </c>
      <c r="EN572" s="571">
        <v>18490</v>
      </c>
      <c r="EO572" s="560" t="s">
        <v>8063</v>
      </c>
      <c r="EP572" s="560" t="s">
        <v>947</v>
      </c>
      <c r="EQ572" s="580">
        <v>453</v>
      </c>
      <c r="ER572" s="560" t="s">
        <v>3912</v>
      </c>
      <c r="ES572" s="567"/>
    </row>
    <row r="573" spans="16:149">
      <c r="P573" s="503"/>
      <c r="Q573" s="504"/>
      <c r="R573" s="489">
        <v>44351</v>
      </c>
      <c r="S573" s="501"/>
      <c r="T573" s="497"/>
      <c r="U573" s="498"/>
      <c r="V573" s="43">
        <v>111</v>
      </c>
      <c r="W573" s="34" t="s">
        <v>2730</v>
      </c>
      <c r="X573" s="44">
        <v>131800</v>
      </c>
      <c r="Y573" s="34" t="s">
        <v>839</v>
      </c>
      <c r="Z573" s="43" t="s">
        <v>318</v>
      </c>
      <c r="AA573" s="34" t="s">
        <v>540</v>
      </c>
      <c r="AB573" s="34" t="s">
        <v>280</v>
      </c>
      <c r="AC573" s="34" t="s">
        <v>8064</v>
      </c>
      <c r="AD573" s="44" t="s">
        <v>320</v>
      </c>
      <c r="AE573" s="44" t="s">
        <v>7450</v>
      </c>
      <c r="AF573" s="43">
        <v>111</v>
      </c>
      <c r="AG573" s="34" t="s">
        <v>2730</v>
      </c>
      <c r="AH573" s="34" t="s">
        <v>2729</v>
      </c>
      <c r="AI573" s="43" t="s">
        <v>2731</v>
      </c>
      <c r="AJ573" s="44" t="s">
        <v>2732</v>
      </c>
      <c r="AK573" s="261">
        <v>4780364</v>
      </c>
      <c r="AL573" s="44" t="s">
        <v>539</v>
      </c>
      <c r="AM573" s="44" t="s">
        <v>2736</v>
      </c>
      <c r="AN573" s="262">
        <v>252219690</v>
      </c>
      <c r="AO573" s="34"/>
      <c r="AP573" s="34"/>
      <c r="AQ573" s="34"/>
      <c r="AR573" s="34"/>
      <c r="AS573" s="34"/>
      <c r="AT573" s="44" t="s">
        <v>326</v>
      </c>
      <c r="AU573" s="44"/>
      <c r="AV573" s="477" t="str">
        <f t="array" ref="AV573">_xlfn.IFS(
LEFT(Tabelas!$AI573,1)="N","DN",
LEFT(Tabelas!$AI573,1)="C","DC",
LEFT(Tabelas!$AI573,1)="L","DL",
LEFT(Tabelas!$AI573,1)="A","DA",
LEFT(Tabelas!$AI573,1)="G","DG")</f>
        <v>DN</v>
      </c>
      <c r="AW573" s="34"/>
      <c r="AX573" s="34"/>
      <c r="AY573" s="34"/>
      <c r="AZ573" s="34"/>
      <c r="BA573" s="34"/>
      <c r="BB573" s="34"/>
      <c r="BC573" s="34"/>
      <c r="BD573" s="44">
        <v>131800</v>
      </c>
      <c r="BE573" s="34" t="s">
        <v>839</v>
      </c>
      <c r="BF573" s="43" t="s">
        <v>318</v>
      </c>
      <c r="BG573" s="34" t="s">
        <v>540</v>
      </c>
      <c r="BH573" s="34" t="s">
        <v>280</v>
      </c>
      <c r="BI573" s="34" t="s">
        <v>8064</v>
      </c>
      <c r="BJ573" s="44" t="s">
        <v>320</v>
      </c>
      <c r="BK573" s="44" t="s">
        <v>7450</v>
      </c>
      <c r="BL573" s="34"/>
      <c r="BM573" s="34"/>
      <c r="BN573" s="34"/>
      <c r="BO573" s="20"/>
      <c r="BP573" s="20"/>
      <c r="BQ573" s="20"/>
      <c r="BR573" s="20"/>
      <c r="BS573" s="27"/>
      <c r="BT573" s="20"/>
      <c r="BU573" s="20"/>
      <c r="BV573" s="20"/>
      <c r="BW573" s="20"/>
      <c r="BX573" s="20"/>
      <c r="BY573" s="20"/>
      <c r="BZ573" s="20"/>
      <c r="CA573" s="20"/>
      <c r="CB573" s="20"/>
      <c r="CC573" s="27"/>
      <c r="CD573" s="20"/>
      <c r="CE573" s="20"/>
      <c r="CF573" s="28"/>
      <c r="CG573" s="28"/>
      <c r="CH573" s="28"/>
      <c r="CI573" s="28"/>
      <c r="CJ573" s="28"/>
      <c r="CK573" s="28"/>
      <c r="CL573" s="28"/>
      <c r="CM573" s="28"/>
      <c r="CN573" s="28"/>
      <c r="CO573" s="28"/>
      <c r="CP573" s="28"/>
      <c r="CQ573" s="28"/>
      <c r="CR573" s="28"/>
      <c r="CS573" s="28"/>
      <c r="CT573" s="28"/>
      <c r="CU573" s="28"/>
      <c r="CV573" s="28"/>
      <c r="CW573" s="28"/>
      <c r="CX573" s="20"/>
      <c r="CY573" s="519" t="s">
        <v>8065</v>
      </c>
      <c r="CZ573" s="520" t="s">
        <v>8066</v>
      </c>
      <c r="DA573" s="595" t="str">
        <f t="shared" si="27"/>
        <v>47553 - COMÉRCIO A RETALHO DE OUTROS ARTIGOS PARA O LAR, N. E.</v>
      </c>
      <c r="EN573" s="572">
        <v>18503</v>
      </c>
      <c r="EO573" s="561" t="s">
        <v>8067</v>
      </c>
      <c r="EP573" s="561" t="s">
        <v>289</v>
      </c>
      <c r="EQ573" s="576">
        <v>383</v>
      </c>
      <c r="ER573" s="561" t="s">
        <v>2597</v>
      </c>
      <c r="ES573" s="568" t="s">
        <v>8068</v>
      </c>
    </row>
    <row r="574" spans="16:149">
      <c r="P574" s="503"/>
      <c r="Q574" s="504"/>
      <c r="R574" s="489">
        <v>44352</v>
      </c>
      <c r="S574" s="501"/>
      <c r="T574" s="497"/>
      <c r="U574" s="498"/>
      <c r="V574" s="43">
        <v>111</v>
      </c>
      <c r="W574" s="34" t="s">
        <v>2730</v>
      </c>
      <c r="X574" s="44">
        <v>131809</v>
      </c>
      <c r="Y574" s="34" t="s">
        <v>1691</v>
      </c>
      <c r="Z574" s="43" t="s">
        <v>318</v>
      </c>
      <c r="AA574" s="34" t="s">
        <v>540</v>
      </c>
      <c r="AB574" s="34" t="s">
        <v>280</v>
      </c>
      <c r="AC574" s="34" t="s">
        <v>8069</v>
      </c>
      <c r="AD574" s="44" t="s">
        <v>320</v>
      </c>
      <c r="AE574" s="44" t="s">
        <v>7450</v>
      </c>
      <c r="AF574" s="43">
        <v>111</v>
      </c>
      <c r="AG574" s="34" t="s">
        <v>2730</v>
      </c>
      <c r="AH574" s="34" t="s">
        <v>2729</v>
      </c>
      <c r="AI574" s="43" t="s">
        <v>2731</v>
      </c>
      <c r="AJ574" s="44" t="s">
        <v>2732</v>
      </c>
      <c r="AK574" s="261">
        <v>4780364</v>
      </c>
      <c r="AL574" s="44" t="s">
        <v>539</v>
      </c>
      <c r="AM574" s="44" t="s">
        <v>2736</v>
      </c>
      <c r="AN574" s="262">
        <v>252219690</v>
      </c>
      <c r="AO574" s="34"/>
      <c r="AP574" s="34"/>
      <c r="AQ574" s="34"/>
      <c r="AR574" s="34"/>
      <c r="AS574" s="34"/>
      <c r="AT574" s="44" t="s">
        <v>326</v>
      </c>
      <c r="AU574" s="44"/>
      <c r="AV574" s="477" t="str">
        <f t="array" ref="AV574">_xlfn.IFS(
LEFT(Tabelas!$AI574,1)="N","DN",
LEFT(Tabelas!$AI574,1)="C","DC",
LEFT(Tabelas!$AI574,1)="L","DL",
LEFT(Tabelas!$AI574,1)="A","DA",
LEFT(Tabelas!$AI574,1)="G","DG")</f>
        <v>DN</v>
      </c>
      <c r="AW574" s="34"/>
      <c r="AX574" s="34"/>
      <c r="AY574" s="34"/>
      <c r="AZ574" s="34"/>
      <c r="BA574" s="34"/>
      <c r="BB574" s="34"/>
      <c r="BC574" s="34"/>
      <c r="BD574" s="44">
        <v>131809</v>
      </c>
      <c r="BE574" s="34" t="s">
        <v>1691</v>
      </c>
      <c r="BF574" s="43" t="s">
        <v>318</v>
      </c>
      <c r="BG574" s="34" t="s">
        <v>540</v>
      </c>
      <c r="BH574" s="34" t="s">
        <v>280</v>
      </c>
      <c r="BI574" s="34" t="s">
        <v>8069</v>
      </c>
      <c r="BJ574" s="44" t="s">
        <v>320</v>
      </c>
      <c r="BK574" s="44" t="s">
        <v>7450</v>
      </c>
      <c r="BL574" s="34"/>
      <c r="BM574" s="34"/>
      <c r="BN574" s="34"/>
      <c r="BO574" s="20"/>
      <c r="BP574" s="20"/>
      <c r="BQ574" s="20"/>
      <c r="BR574" s="20"/>
      <c r="BS574" s="27"/>
      <c r="BT574" s="20"/>
      <c r="BU574" s="20"/>
      <c r="BV574" s="20"/>
      <c r="BW574" s="20"/>
      <c r="BX574" s="20"/>
      <c r="BY574" s="20"/>
      <c r="BZ574" s="20"/>
      <c r="CA574" s="20"/>
      <c r="CB574" s="20"/>
      <c r="CC574" s="27"/>
      <c r="CD574" s="20"/>
      <c r="CE574" s="20"/>
      <c r="CF574" s="28"/>
      <c r="CG574" s="28"/>
      <c r="CH574" s="28"/>
      <c r="CI574" s="28"/>
      <c r="CJ574" s="28"/>
      <c r="CK574" s="28"/>
      <c r="CL574" s="28"/>
      <c r="CM574" s="28"/>
      <c r="CN574" s="28"/>
      <c r="CO574" s="28"/>
      <c r="CP574" s="28"/>
      <c r="CQ574" s="28"/>
      <c r="CR574" s="28"/>
      <c r="CS574" s="28"/>
      <c r="CT574" s="28"/>
      <c r="CU574" s="28"/>
      <c r="CV574" s="28"/>
      <c r="CW574" s="28"/>
      <c r="CX574" s="20"/>
      <c r="CY574" s="519" t="s">
        <v>8070</v>
      </c>
      <c r="CZ574" s="520" t="s">
        <v>8071</v>
      </c>
      <c r="DA574" s="595" t="str">
        <f t="shared" si="27"/>
        <v>47610 - COMÉRCIO A RETALHO DE LIVROS</v>
      </c>
      <c r="EN574" s="571">
        <v>18511</v>
      </c>
      <c r="EO574" s="560" t="s">
        <v>8072</v>
      </c>
      <c r="EP574" s="560" t="s">
        <v>1519</v>
      </c>
      <c r="EQ574" s="580">
        <v>800</v>
      </c>
      <c r="ER574" s="560" t="s">
        <v>1520</v>
      </c>
      <c r="ES574" s="567"/>
    </row>
    <row r="575" spans="16:149">
      <c r="P575" s="503"/>
      <c r="Q575" s="504"/>
      <c r="R575" s="489">
        <v>44353</v>
      </c>
      <c r="S575" s="501"/>
      <c r="T575" s="497"/>
      <c r="U575" s="498"/>
      <c r="V575" s="43">
        <v>111</v>
      </c>
      <c r="W575" s="34" t="s">
        <v>2730</v>
      </c>
      <c r="X575" s="44">
        <v>131810</v>
      </c>
      <c r="Y575" s="34" t="s">
        <v>1946</v>
      </c>
      <c r="Z575" s="43" t="s">
        <v>318</v>
      </c>
      <c r="AA575" s="34" t="s">
        <v>540</v>
      </c>
      <c r="AB575" s="34" t="s">
        <v>280</v>
      </c>
      <c r="AC575" s="34" t="s">
        <v>8073</v>
      </c>
      <c r="AD575" s="44" t="s">
        <v>320</v>
      </c>
      <c r="AE575" s="44" t="s">
        <v>7450</v>
      </c>
      <c r="AF575" s="43">
        <v>111</v>
      </c>
      <c r="AG575" s="34" t="s">
        <v>2730</v>
      </c>
      <c r="AH575" s="34" t="s">
        <v>2729</v>
      </c>
      <c r="AI575" s="43" t="s">
        <v>2731</v>
      </c>
      <c r="AJ575" s="44" t="s">
        <v>2732</v>
      </c>
      <c r="AK575" s="261">
        <v>4780364</v>
      </c>
      <c r="AL575" s="44" t="s">
        <v>539</v>
      </c>
      <c r="AM575" s="44" t="s">
        <v>2736</v>
      </c>
      <c r="AN575" s="262">
        <v>252219690</v>
      </c>
      <c r="AO575" s="34"/>
      <c r="AP575" s="34"/>
      <c r="AQ575" s="34"/>
      <c r="AR575" s="34"/>
      <c r="AS575" s="34"/>
      <c r="AT575" s="44" t="s">
        <v>326</v>
      </c>
      <c r="AU575" s="44"/>
      <c r="AV575" s="477" t="str">
        <f t="array" ref="AV575">_xlfn.IFS(
LEFT(Tabelas!$AI575,1)="N","DN",
LEFT(Tabelas!$AI575,1)="C","DC",
LEFT(Tabelas!$AI575,1)="L","DL",
LEFT(Tabelas!$AI575,1)="A","DA",
LEFT(Tabelas!$AI575,1)="G","DG")</f>
        <v>DN</v>
      </c>
      <c r="AW575" s="34"/>
      <c r="AX575" s="34"/>
      <c r="AY575" s="34"/>
      <c r="AZ575" s="34"/>
      <c r="BA575" s="34"/>
      <c r="BB575" s="34"/>
      <c r="BC575" s="34"/>
      <c r="BD575" s="44">
        <v>131810</v>
      </c>
      <c r="BE575" s="34" t="s">
        <v>1946</v>
      </c>
      <c r="BF575" s="43" t="s">
        <v>318</v>
      </c>
      <c r="BG575" s="34" t="s">
        <v>540</v>
      </c>
      <c r="BH575" s="34" t="s">
        <v>280</v>
      </c>
      <c r="BI575" s="34" t="s">
        <v>8073</v>
      </c>
      <c r="BJ575" s="44" t="s">
        <v>320</v>
      </c>
      <c r="BK575" s="44" t="s">
        <v>7450</v>
      </c>
      <c r="BL575" s="34"/>
      <c r="BM575" s="34"/>
      <c r="BN575" s="34"/>
      <c r="BO575" s="20"/>
      <c r="BP575" s="20"/>
      <c r="BQ575" s="20"/>
      <c r="BR575" s="20"/>
      <c r="BS575" s="27"/>
      <c r="BT575" s="20"/>
      <c r="BU575" s="20"/>
      <c r="BV575" s="20"/>
      <c r="BW575" s="20"/>
      <c r="BX575" s="20"/>
      <c r="BY575" s="20"/>
      <c r="BZ575" s="20"/>
      <c r="CA575" s="20"/>
      <c r="CB575" s="20"/>
      <c r="CC575" s="27"/>
      <c r="CD575" s="20"/>
      <c r="CE575" s="20"/>
      <c r="CF575" s="28"/>
      <c r="CG575" s="28"/>
      <c r="CH575" s="28"/>
      <c r="CI575" s="28"/>
      <c r="CJ575" s="28"/>
      <c r="CK575" s="28"/>
      <c r="CL575" s="28"/>
      <c r="CM575" s="28"/>
      <c r="CN575" s="28"/>
      <c r="CO575" s="28"/>
      <c r="CP575" s="28"/>
      <c r="CQ575" s="28"/>
      <c r="CR575" s="28"/>
      <c r="CS575" s="28"/>
      <c r="CT575" s="28"/>
      <c r="CU575" s="28"/>
      <c r="CV575" s="28"/>
      <c r="CW575" s="28"/>
      <c r="CX575" s="20"/>
      <c r="CY575" s="519" t="s">
        <v>8074</v>
      </c>
      <c r="CZ575" s="520" t="s">
        <v>8075</v>
      </c>
      <c r="DA575" s="595" t="str">
        <f t="shared" si="27"/>
        <v>47621 - COMÉRCIO A RETALHO DE JORNAIS, REVISTAS E OUTRAS PUBLICAÇÕES PERIÓDICAS E ARTIGOS DE PAPELARIA, EXCETO MÁQUINAS E OUTRO MATERIAL DE ESCRITÓRIO</v>
      </c>
      <c r="EN575" s="572">
        <v>18538</v>
      </c>
      <c r="EO575" s="561" t="s">
        <v>8076</v>
      </c>
      <c r="EP575" s="561" t="s">
        <v>350</v>
      </c>
      <c r="EQ575" s="576">
        <v>220</v>
      </c>
      <c r="ER575" s="561" t="s">
        <v>4434</v>
      </c>
      <c r="ES575" s="568" t="s">
        <v>8077</v>
      </c>
    </row>
    <row r="576" spans="16:149">
      <c r="P576" s="503"/>
      <c r="Q576" s="504"/>
      <c r="R576" s="489">
        <v>44354</v>
      </c>
      <c r="S576" s="501"/>
      <c r="T576" s="497"/>
      <c r="U576" s="498"/>
      <c r="V576" s="43">
        <v>111</v>
      </c>
      <c r="W576" s="34" t="s">
        <v>2730</v>
      </c>
      <c r="X576" s="44">
        <v>131811</v>
      </c>
      <c r="Y576" s="34" t="s">
        <v>2150</v>
      </c>
      <c r="Z576" s="43" t="s">
        <v>318</v>
      </c>
      <c r="AA576" s="34" t="s">
        <v>540</v>
      </c>
      <c r="AB576" s="34" t="s">
        <v>280</v>
      </c>
      <c r="AC576" s="34" t="s">
        <v>8064</v>
      </c>
      <c r="AD576" s="44" t="s">
        <v>320</v>
      </c>
      <c r="AE576" s="44" t="s">
        <v>7450</v>
      </c>
      <c r="AF576" s="43">
        <v>111</v>
      </c>
      <c r="AG576" s="34" t="s">
        <v>2730</v>
      </c>
      <c r="AH576" s="34" t="s">
        <v>2729</v>
      </c>
      <c r="AI576" s="43" t="s">
        <v>2731</v>
      </c>
      <c r="AJ576" s="44" t="s">
        <v>2732</v>
      </c>
      <c r="AK576" s="261">
        <v>4780364</v>
      </c>
      <c r="AL576" s="44" t="s">
        <v>539</v>
      </c>
      <c r="AM576" s="44" t="s">
        <v>2736</v>
      </c>
      <c r="AN576" s="262">
        <v>252219690</v>
      </c>
      <c r="AO576" s="34"/>
      <c r="AP576" s="34"/>
      <c r="AQ576" s="34"/>
      <c r="AR576" s="34"/>
      <c r="AS576" s="34"/>
      <c r="AT576" s="44" t="s">
        <v>326</v>
      </c>
      <c r="AU576" s="44"/>
      <c r="AV576" s="477" t="str">
        <f t="array" ref="AV576">_xlfn.IFS(
LEFT(Tabelas!$AI576,1)="N","DN",
LEFT(Tabelas!$AI576,1)="C","DC",
LEFT(Tabelas!$AI576,1)="L","DL",
LEFT(Tabelas!$AI576,1)="A","DA",
LEFT(Tabelas!$AI576,1)="G","DG")</f>
        <v>DN</v>
      </c>
      <c r="AW576" s="34"/>
      <c r="AX576" s="34"/>
      <c r="AY576" s="34"/>
      <c r="AZ576" s="34"/>
      <c r="BA576" s="34"/>
      <c r="BB576" s="34"/>
      <c r="BC576" s="34"/>
      <c r="BD576" s="44">
        <v>131811</v>
      </c>
      <c r="BE576" s="34" t="s">
        <v>2150</v>
      </c>
      <c r="BF576" s="43" t="s">
        <v>318</v>
      </c>
      <c r="BG576" s="34" t="s">
        <v>540</v>
      </c>
      <c r="BH576" s="34" t="s">
        <v>280</v>
      </c>
      <c r="BI576" s="34" t="s">
        <v>8064</v>
      </c>
      <c r="BJ576" s="44" t="s">
        <v>320</v>
      </c>
      <c r="BK576" s="44" t="s">
        <v>7450</v>
      </c>
      <c r="BL576" s="34"/>
      <c r="BM576" s="34"/>
      <c r="BN576" s="34"/>
      <c r="BO576" s="20"/>
      <c r="BP576" s="20"/>
      <c r="BQ576" s="20"/>
      <c r="BR576" s="20"/>
      <c r="BS576" s="27"/>
      <c r="BT576" s="20"/>
      <c r="BU576" s="20"/>
      <c r="BV576" s="20"/>
      <c r="BW576" s="20"/>
      <c r="BX576" s="20"/>
      <c r="BY576" s="20"/>
      <c r="BZ576" s="20"/>
      <c r="CA576" s="20"/>
      <c r="CB576" s="20"/>
      <c r="CC576" s="27"/>
      <c r="CD576" s="20"/>
      <c r="CE576" s="20"/>
      <c r="CF576" s="28"/>
      <c r="CG576" s="28"/>
      <c r="CH576" s="28"/>
      <c r="CI576" s="28"/>
      <c r="CJ576" s="28"/>
      <c r="CK576" s="28"/>
      <c r="CL576" s="28"/>
      <c r="CM576" s="28"/>
      <c r="CN576" s="28"/>
      <c r="CO576" s="28"/>
      <c r="CP576" s="28"/>
      <c r="CQ576" s="28"/>
      <c r="CR576" s="28"/>
      <c r="CS576" s="28"/>
      <c r="CT576" s="28"/>
      <c r="CU576" s="28"/>
      <c r="CV576" s="28"/>
      <c r="CW576" s="28"/>
      <c r="CX576" s="20"/>
      <c r="CY576" s="519" t="s">
        <v>8078</v>
      </c>
      <c r="CZ576" s="520" t="s">
        <v>8079</v>
      </c>
      <c r="DA576" s="595" t="str">
        <f t="shared" si="27"/>
        <v>47622 - COMÉRCIO A RETALHO DE MÁQUINAS E DE OUTRO MATERIAL DE ESCRITÓRIO</v>
      </c>
      <c r="EN576" s="571">
        <v>18546</v>
      </c>
      <c r="EO576" s="560" t="s">
        <v>8080</v>
      </c>
      <c r="EP576" s="560" t="s">
        <v>947</v>
      </c>
      <c r="EQ576" s="580">
        <v>450</v>
      </c>
      <c r="ER576" s="560" t="s">
        <v>4312</v>
      </c>
      <c r="ES576" s="567" t="s">
        <v>8081</v>
      </c>
    </row>
    <row r="577" spans="16:149">
      <c r="P577" s="503"/>
      <c r="Q577" s="504"/>
      <c r="R577" s="489">
        <v>44355</v>
      </c>
      <c r="S577" s="501"/>
      <c r="T577" s="497"/>
      <c r="U577" s="498"/>
      <c r="V577" s="43">
        <v>112</v>
      </c>
      <c r="W577" s="34" t="s">
        <v>2868</v>
      </c>
      <c r="X577" s="44">
        <v>10702</v>
      </c>
      <c r="Y577" s="34" t="s">
        <v>378</v>
      </c>
      <c r="Z577" s="43" t="s">
        <v>318</v>
      </c>
      <c r="AA577" s="34" t="s">
        <v>378</v>
      </c>
      <c r="AB577" s="34" t="s">
        <v>268</v>
      </c>
      <c r="AC577" s="34" t="s">
        <v>378</v>
      </c>
      <c r="AD577" s="44" t="s">
        <v>320</v>
      </c>
      <c r="AE577" s="44" t="s">
        <v>7450</v>
      </c>
      <c r="AF577" s="43">
        <v>112</v>
      </c>
      <c r="AG577" s="34" t="s">
        <v>2868</v>
      </c>
      <c r="AH577" s="34" t="s">
        <v>8082</v>
      </c>
      <c r="AI577" s="43" t="s">
        <v>2869</v>
      </c>
      <c r="AJ577" s="44" t="s">
        <v>2870</v>
      </c>
      <c r="AK577" s="261">
        <v>4430194</v>
      </c>
      <c r="AL577" s="44" t="s">
        <v>543</v>
      </c>
      <c r="AM577" s="44" t="s">
        <v>2874</v>
      </c>
      <c r="AN577" s="262">
        <v>220989480</v>
      </c>
      <c r="AO577" s="34"/>
      <c r="AP577" s="34"/>
      <c r="AQ577" s="34"/>
      <c r="AR577" s="34"/>
      <c r="AS577" s="34"/>
      <c r="AT577" s="44" t="s">
        <v>326</v>
      </c>
      <c r="AU577" s="44"/>
      <c r="AV577" s="477" t="str">
        <f t="array" ref="AV577">_xlfn.IFS(
LEFT(Tabelas!$AI577,1)="N","DN",
LEFT(Tabelas!$AI577,1)="C","DC",
LEFT(Tabelas!$AI577,1)="L","DL",
LEFT(Tabelas!$AI577,1)="A","DA",
LEFT(Tabelas!$AI577,1)="G","DG")</f>
        <v>DN</v>
      </c>
      <c r="AW577" s="34"/>
      <c r="AX577" s="34"/>
      <c r="AY577" s="34"/>
      <c r="AZ577" s="34"/>
      <c r="BA577" s="34"/>
      <c r="BB577" s="34"/>
      <c r="BC577" s="34"/>
      <c r="BD577" s="44">
        <v>10702</v>
      </c>
      <c r="BE577" s="34" t="s">
        <v>378</v>
      </c>
      <c r="BF577" s="43" t="s">
        <v>318</v>
      </c>
      <c r="BG577" s="34" t="s">
        <v>378</v>
      </c>
      <c r="BH577" s="34" t="s">
        <v>268</v>
      </c>
      <c r="BI577" s="34" t="s">
        <v>378</v>
      </c>
      <c r="BJ577" s="44" t="s">
        <v>320</v>
      </c>
      <c r="BK577" s="44" t="s">
        <v>7450</v>
      </c>
      <c r="BL577" s="34"/>
      <c r="BM577" s="34"/>
      <c r="BN577" s="34"/>
      <c r="BO577" s="20"/>
      <c r="BP577" s="20"/>
      <c r="BQ577" s="20"/>
      <c r="BR577" s="20"/>
      <c r="BS577" s="27"/>
      <c r="BT577" s="20"/>
      <c r="BU577" s="20"/>
      <c r="BV577" s="20"/>
      <c r="BW577" s="20"/>
      <c r="BX577" s="20"/>
      <c r="BY577" s="20"/>
      <c r="BZ577" s="20"/>
      <c r="CA577" s="20"/>
      <c r="CB577" s="20"/>
      <c r="CC577" s="27"/>
      <c r="CD577" s="20"/>
      <c r="CE577" s="20"/>
      <c r="CF577" s="28"/>
      <c r="CG577" s="28"/>
      <c r="CH577" s="28"/>
      <c r="CI577" s="28"/>
      <c r="CJ577" s="28"/>
      <c r="CK577" s="28"/>
      <c r="CL577" s="28"/>
      <c r="CM577" s="28"/>
      <c r="CN577" s="28"/>
      <c r="CO577" s="28"/>
      <c r="CP577" s="28"/>
      <c r="CQ577" s="28"/>
      <c r="CR577" s="28"/>
      <c r="CS577" s="28"/>
      <c r="CT577" s="28"/>
      <c r="CU577" s="28"/>
      <c r="CV577" s="28"/>
      <c r="CW577" s="28"/>
      <c r="CX577" s="20"/>
      <c r="CY577" s="519" t="s">
        <v>8083</v>
      </c>
      <c r="CZ577" s="520" t="s">
        <v>8084</v>
      </c>
      <c r="DA577" s="595" t="str">
        <f t="shared" si="27"/>
        <v>47630 - COMÉRCIO A RETALHO DE ARTIGOS DE DESPORTO</v>
      </c>
      <c r="EN577" s="572">
        <v>18554</v>
      </c>
      <c r="EO577" s="561" t="s">
        <v>8085</v>
      </c>
      <c r="EP577" s="561" t="s">
        <v>320</v>
      </c>
      <c r="EQ577" s="576">
        <v>165</v>
      </c>
      <c r="ER577" s="561" t="s">
        <v>3946</v>
      </c>
      <c r="ES577" s="568" t="s">
        <v>8086</v>
      </c>
    </row>
    <row r="578" spans="16:149">
      <c r="P578" s="503"/>
      <c r="Q578" s="504"/>
      <c r="R578" s="489">
        <v>44356</v>
      </c>
      <c r="S578" s="501"/>
      <c r="T578" s="497"/>
      <c r="U578" s="498"/>
      <c r="V578" s="43">
        <v>112</v>
      </c>
      <c r="W578" s="34" t="s">
        <v>2868</v>
      </c>
      <c r="X578" s="44">
        <v>10700</v>
      </c>
      <c r="Y578" s="34" t="s">
        <v>653</v>
      </c>
      <c r="Z578" s="43" t="s">
        <v>318</v>
      </c>
      <c r="AA578" s="34" t="s">
        <v>378</v>
      </c>
      <c r="AB578" s="34" t="s">
        <v>268</v>
      </c>
      <c r="AC578" s="34" t="s">
        <v>378</v>
      </c>
      <c r="AD578" s="44" t="s">
        <v>320</v>
      </c>
      <c r="AE578" s="44" t="s">
        <v>7450</v>
      </c>
      <c r="AF578" s="43">
        <v>112</v>
      </c>
      <c r="AG578" s="34" t="s">
        <v>2868</v>
      </c>
      <c r="AH578" s="34" t="s">
        <v>8082</v>
      </c>
      <c r="AI578" s="43" t="s">
        <v>2869</v>
      </c>
      <c r="AJ578" s="44" t="s">
        <v>2870</v>
      </c>
      <c r="AK578" s="261">
        <v>4430194</v>
      </c>
      <c r="AL578" s="44" t="s">
        <v>543</v>
      </c>
      <c r="AM578" s="44" t="s">
        <v>2874</v>
      </c>
      <c r="AN578" s="262">
        <v>220989480</v>
      </c>
      <c r="AO578" s="34"/>
      <c r="AP578" s="34"/>
      <c r="AQ578" s="34"/>
      <c r="AR578" s="34"/>
      <c r="AS578" s="34"/>
      <c r="AT578" s="44" t="s">
        <v>326</v>
      </c>
      <c r="AU578" s="44"/>
      <c r="AV578" s="477" t="str">
        <f t="array" ref="AV578">_xlfn.IFS(
LEFT(Tabelas!$AI578,1)="N","DN",
LEFT(Tabelas!$AI578,1)="C","DC",
LEFT(Tabelas!$AI578,1)="L","DL",
LEFT(Tabelas!$AI578,1)="A","DA",
LEFT(Tabelas!$AI578,1)="G","DG")</f>
        <v>DN</v>
      </c>
      <c r="AW578" s="34"/>
      <c r="AX578" s="34"/>
      <c r="AY578" s="34"/>
      <c r="AZ578" s="34"/>
      <c r="BA578" s="34"/>
      <c r="BB578" s="34"/>
      <c r="BC578" s="34"/>
      <c r="BD578" s="44">
        <v>10700</v>
      </c>
      <c r="BE578" s="34" t="s">
        <v>653</v>
      </c>
      <c r="BF578" s="43" t="s">
        <v>318</v>
      </c>
      <c r="BG578" s="34" t="s">
        <v>378</v>
      </c>
      <c r="BH578" s="34" t="s">
        <v>268</v>
      </c>
      <c r="BI578" s="34" t="s">
        <v>378</v>
      </c>
      <c r="BJ578" s="44" t="s">
        <v>320</v>
      </c>
      <c r="BK578" s="44" t="s">
        <v>7450</v>
      </c>
      <c r="BL578" s="34"/>
      <c r="BM578" s="34"/>
      <c r="BN578" s="34"/>
      <c r="BO578" s="20"/>
      <c r="BP578" s="20"/>
      <c r="BQ578" s="20"/>
      <c r="BR578" s="20"/>
      <c r="BS578" s="27"/>
      <c r="BT578" s="20"/>
      <c r="BU578" s="20"/>
      <c r="BV578" s="20"/>
      <c r="BW578" s="20"/>
      <c r="BX578" s="20"/>
      <c r="BY578" s="20"/>
      <c r="BZ578" s="20"/>
      <c r="CA578" s="20"/>
      <c r="CB578" s="20"/>
      <c r="CC578" s="27"/>
      <c r="CD578" s="20"/>
      <c r="CE578" s="20"/>
      <c r="CF578" s="28"/>
      <c r="CG578" s="28"/>
      <c r="CH578" s="28"/>
      <c r="CI578" s="28"/>
      <c r="CJ578" s="28"/>
      <c r="CK578" s="28"/>
      <c r="CL578" s="28"/>
      <c r="CM578" s="28"/>
      <c r="CN578" s="28"/>
      <c r="CO578" s="28"/>
      <c r="CP578" s="28"/>
      <c r="CQ578" s="28"/>
      <c r="CR578" s="28"/>
      <c r="CS578" s="28"/>
      <c r="CT578" s="28"/>
      <c r="CU578" s="28"/>
      <c r="CV578" s="28"/>
      <c r="CW578" s="28"/>
      <c r="CX578" s="20"/>
      <c r="CY578" s="519" t="s">
        <v>8087</v>
      </c>
      <c r="CZ578" s="520" t="s">
        <v>8088</v>
      </c>
      <c r="DA578" s="595" t="str">
        <f t="shared" si="27"/>
        <v>47640 - COMÉRCIO A RETALHO DE JOGOS E BRINQUEDOS.</v>
      </c>
      <c r="EN578" s="571">
        <v>18589</v>
      </c>
      <c r="EO578" s="560" t="s">
        <v>8089</v>
      </c>
      <c r="EP578" s="560" t="s">
        <v>289</v>
      </c>
      <c r="EQ578" s="580">
        <v>383</v>
      </c>
      <c r="ER578" s="560" t="s">
        <v>2597</v>
      </c>
      <c r="ES578" s="567" t="s">
        <v>8090</v>
      </c>
    </row>
    <row r="579" spans="16:149">
      <c r="P579" s="503"/>
      <c r="Q579" s="504"/>
      <c r="R579" s="489">
        <v>44357</v>
      </c>
      <c r="S579" s="501"/>
      <c r="T579" s="497"/>
      <c r="U579" s="498"/>
      <c r="V579" s="43">
        <v>112</v>
      </c>
      <c r="W579" s="34" t="s">
        <v>2868</v>
      </c>
      <c r="X579" s="44">
        <v>10704</v>
      </c>
      <c r="Y579" s="34" t="s">
        <v>1251</v>
      </c>
      <c r="Z579" s="43" t="s">
        <v>318</v>
      </c>
      <c r="AA579" s="34" t="s">
        <v>378</v>
      </c>
      <c r="AB579" s="34" t="s">
        <v>268</v>
      </c>
      <c r="AC579" s="34" t="s">
        <v>1251</v>
      </c>
      <c r="AD579" s="44" t="s">
        <v>320</v>
      </c>
      <c r="AE579" s="44" t="s">
        <v>7450</v>
      </c>
      <c r="AF579" s="43">
        <v>112</v>
      </c>
      <c r="AG579" s="34" t="s">
        <v>2868</v>
      </c>
      <c r="AH579" s="34" t="s">
        <v>8082</v>
      </c>
      <c r="AI579" s="43" t="s">
        <v>2869</v>
      </c>
      <c r="AJ579" s="44" t="s">
        <v>2870</v>
      </c>
      <c r="AK579" s="261">
        <v>4430194</v>
      </c>
      <c r="AL579" s="44" t="s">
        <v>543</v>
      </c>
      <c r="AM579" s="44" t="s">
        <v>2874</v>
      </c>
      <c r="AN579" s="262">
        <v>220989480</v>
      </c>
      <c r="AO579" s="34"/>
      <c r="AP579" s="34"/>
      <c r="AQ579" s="34"/>
      <c r="AR579" s="34"/>
      <c r="AS579" s="34"/>
      <c r="AT579" s="44" t="s">
        <v>326</v>
      </c>
      <c r="AU579" s="44"/>
      <c r="AV579" s="477" t="str">
        <f t="array" ref="AV579">_xlfn.IFS(
LEFT(Tabelas!$AI579,1)="N","DN",
LEFT(Tabelas!$AI579,1)="C","DC",
LEFT(Tabelas!$AI579,1)="L","DL",
LEFT(Tabelas!$AI579,1)="A","DA",
LEFT(Tabelas!$AI579,1)="G","DG")</f>
        <v>DN</v>
      </c>
      <c r="AW579" s="34"/>
      <c r="AX579" s="34"/>
      <c r="AY579" s="34"/>
      <c r="AZ579" s="34"/>
      <c r="BA579" s="34"/>
      <c r="BB579" s="34"/>
      <c r="BC579" s="34"/>
      <c r="BD579" s="44">
        <v>10704</v>
      </c>
      <c r="BE579" s="34" t="s">
        <v>1251</v>
      </c>
      <c r="BF579" s="43" t="s">
        <v>318</v>
      </c>
      <c r="BG579" s="34" t="s">
        <v>378</v>
      </c>
      <c r="BH579" s="34" t="s">
        <v>268</v>
      </c>
      <c r="BI579" s="34" t="s">
        <v>1251</v>
      </c>
      <c r="BJ579" s="44" t="s">
        <v>320</v>
      </c>
      <c r="BK579" s="44" t="s">
        <v>7450</v>
      </c>
      <c r="BL579" s="34"/>
      <c r="BM579" s="34"/>
      <c r="BN579" s="34"/>
      <c r="BO579" s="20"/>
      <c r="BP579" s="20"/>
      <c r="BQ579" s="20"/>
      <c r="BR579" s="20"/>
      <c r="BS579" s="27"/>
      <c r="BT579" s="20"/>
      <c r="BU579" s="20"/>
      <c r="BV579" s="20"/>
      <c r="BW579" s="20"/>
      <c r="BX579" s="20"/>
      <c r="BY579" s="20"/>
      <c r="BZ579" s="20"/>
      <c r="CA579" s="20"/>
      <c r="CB579" s="20"/>
      <c r="CC579" s="27"/>
      <c r="CD579" s="20"/>
      <c r="CE579" s="20"/>
      <c r="CF579" s="28"/>
      <c r="CG579" s="28"/>
      <c r="CH579" s="28"/>
      <c r="CI579" s="28"/>
      <c r="CJ579" s="28"/>
      <c r="CK579" s="28"/>
      <c r="CL579" s="28"/>
      <c r="CM579" s="28"/>
      <c r="CN579" s="28"/>
      <c r="CO579" s="28"/>
      <c r="CP579" s="28"/>
      <c r="CQ579" s="28"/>
      <c r="CR579" s="28"/>
      <c r="CS579" s="28"/>
      <c r="CT579" s="28"/>
      <c r="CU579" s="28"/>
      <c r="CV579" s="28"/>
      <c r="CW579" s="28"/>
      <c r="CX579" s="20"/>
      <c r="CY579" s="519" t="s">
        <v>8091</v>
      </c>
      <c r="CZ579" s="520" t="s">
        <v>8092</v>
      </c>
      <c r="DA579" s="595" t="str">
        <f t="shared" ref="DA579:DA642" si="28">CY579&amp;" - "&amp;CZ579</f>
        <v>47690 - COMÉRCIO A RETALHO DE BENS CULTURAIS E RECREATIVOS, N.E.</v>
      </c>
      <c r="EN579" s="572">
        <v>18600</v>
      </c>
      <c r="EO579" s="561" t="s">
        <v>8093</v>
      </c>
      <c r="EP579" s="561" t="s">
        <v>1519</v>
      </c>
      <c r="EQ579" s="576">
        <v>800</v>
      </c>
      <c r="ER579" s="561" t="s">
        <v>1520</v>
      </c>
      <c r="ES579" s="568"/>
    </row>
    <row r="580" spans="16:149">
      <c r="P580" s="503"/>
      <c r="Q580" s="504"/>
      <c r="R580" s="489">
        <v>44358</v>
      </c>
      <c r="S580" s="501"/>
      <c r="T580" s="497"/>
      <c r="U580" s="498"/>
      <c r="V580" s="43">
        <v>112</v>
      </c>
      <c r="W580" s="34" t="s">
        <v>2868</v>
      </c>
      <c r="X580" s="44">
        <v>10705</v>
      </c>
      <c r="Y580" s="34" t="s">
        <v>1527</v>
      </c>
      <c r="Z580" s="43" t="s">
        <v>318</v>
      </c>
      <c r="AA580" s="34" t="s">
        <v>378</v>
      </c>
      <c r="AB580" s="34" t="s">
        <v>268</v>
      </c>
      <c r="AC580" s="34" t="s">
        <v>1527</v>
      </c>
      <c r="AD580" s="44" t="s">
        <v>320</v>
      </c>
      <c r="AE580" s="44" t="s">
        <v>7450</v>
      </c>
      <c r="AF580" s="43">
        <v>112</v>
      </c>
      <c r="AG580" s="34" t="s">
        <v>2868</v>
      </c>
      <c r="AH580" s="34" t="s">
        <v>8082</v>
      </c>
      <c r="AI580" s="43" t="s">
        <v>2869</v>
      </c>
      <c r="AJ580" s="44" t="s">
        <v>2870</v>
      </c>
      <c r="AK580" s="261">
        <v>4430194</v>
      </c>
      <c r="AL580" s="44" t="s">
        <v>543</v>
      </c>
      <c r="AM580" s="44" t="s">
        <v>2874</v>
      </c>
      <c r="AN580" s="262">
        <v>220989480</v>
      </c>
      <c r="AO580" s="34"/>
      <c r="AP580" s="34"/>
      <c r="AQ580" s="34"/>
      <c r="AR580" s="34"/>
      <c r="AS580" s="34"/>
      <c r="AT580" s="44" t="s">
        <v>326</v>
      </c>
      <c r="AU580" s="44"/>
      <c r="AV580" s="477" t="str">
        <f t="array" ref="AV580">_xlfn.IFS(
LEFT(Tabelas!$AI580,1)="N","DN",
LEFT(Tabelas!$AI580,1)="C","DC",
LEFT(Tabelas!$AI580,1)="L","DL",
LEFT(Tabelas!$AI580,1)="A","DA",
LEFT(Tabelas!$AI580,1)="G","DG")</f>
        <v>DN</v>
      </c>
      <c r="AW580" s="34"/>
      <c r="AX580" s="34"/>
      <c r="AY580" s="34"/>
      <c r="AZ580" s="34"/>
      <c r="BA580" s="34"/>
      <c r="BB580" s="34"/>
      <c r="BC580" s="34"/>
      <c r="BD580" s="44">
        <v>10705</v>
      </c>
      <c r="BE580" s="34" t="s">
        <v>1527</v>
      </c>
      <c r="BF580" s="43" t="s">
        <v>318</v>
      </c>
      <c r="BG580" s="34" t="s">
        <v>378</v>
      </c>
      <c r="BH580" s="34" t="s">
        <v>268</v>
      </c>
      <c r="BI580" s="34" t="s">
        <v>1527</v>
      </c>
      <c r="BJ580" s="44" t="s">
        <v>320</v>
      </c>
      <c r="BK580" s="44" t="s">
        <v>7450</v>
      </c>
      <c r="BL580" s="34"/>
      <c r="BM580" s="34"/>
      <c r="BN580" s="34"/>
      <c r="BO580" s="20"/>
      <c r="BP580" s="20"/>
      <c r="BQ580" s="20"/>
      <c r="BR580" s="20"/>
      <c r="BS580" s="27"/>
      <c r="BT580" s="20"/>
      <c r="BU580" s="20"/>
      <c r="BV580" s="20"/>
      <c r="BW580" s="20"/>
      <c r="BX580" s="20"/>
      <c r="BY580" s="20"/>
      <c r="BZ580" s="20"/>
      <c r="CA580" s="20"/>
      <c r="CB580" s="20"/>
      <c r="CC580" s="27"/>
      <c r="CD580" s="20"/>
      <c r="CE580" s="20"/>
      <c r="CF580" s="28"/>
      <c r="CG580" s="28"/>
      <c r="CH580" s="28"/>
      <c r="CI580" s="28"/>
      <c r="CJ580" s="28"/>
      <c r="CK580" s="28"/>
      <c r="CL580" s="28"/>
      <c r="CM580" s="28"/>
      <c r="CN580" s="28"/>
      <c r="CO580" s="28"/>
      <c r="CP580" s="28"/>
      <c r="CQ580" s="28"/>
      <c r="CR580" s="28"/>
      <c r="CS580" s="28"/>
      <c r="CT580" s="28"/>
      <c r="CU580" s="28"/>
      <c r="CV580" s="28"/>
      <c r="CW580" s="28"/>
      <c r="CX580" s="20"/>
      <c r="CY580" s="519" t="s">
        <v>8094</v>
      </c>
      <c r="CZ580" s="520" t="s">
        <v>8095</v>
      </c>
      <c r="DA580" s="595" t="str">
        <f t="shared" si="28"/>
        <v>47711 - COMÉRCIO A RETALHO DE VESTUÁRIO PARA ADULTOS</v>
      </c>
      <c r="EN580" s="571">
        <v>18635</v>
      </c>
      <c r="EO580" s="560" t="s">
        <v>8096</v>
      </c>
      <c r="EP580" s="560" t="s">
        <v>320</v>
      </c>
      <c r="EQ580" s="580">
        <v>170</v>
      </c>
      <c r="ER580" s="560" t="s">
        <v>4090</v>
      </c>
      <c r="ES580" s="567" t="s">
        <v>8097</v>
      </c>
    </row>
    <row r="581" spans="16:149">
      <c r="P581" s="503"/>
      <c r="Q581" s="504"/>
      <c r="R581" s="489">
        <v>44359</v>
      </c>
      <c r="S581" s="501"/>
      <c r="T581" s="497"/>
      <c r="U581" s="498"/>
      <c r="V581" s="43">
        <v>112</v>
      </c>
      <c r="W581" s="34" t="s">
        <v>2868</v>
      </c>
      <c r="X581" s="44">
        <v>10706</v>
      </c>
      <c r="Y581" s="34" t="s">
        <v>1800</v>
      </c>
      <c r="Z581" s="43" t="s">
        <v>318</v>
      </c>
      <c r="AA581" s="34" t="s">
        <v>378</v>
      </c>
      <c r="AB581" s="34" t="s">
        <v>268</v>
      </c>
      <c r="AC581" s="34" t="s">
        <v>8098</v>
      </c>
      <c r="AD581" s="44" t="s">
        <v>320</v>
      </c>
      <c r="AE581" s="44" t="s">
        <v>7450</v>
      </c>
      <c r="AF581" s="43">
        <v>112</v>
      </c>
      <c r="AG581" s="34" t="s">
        <v>2868</v>
      </c>
      <c r="AH581" s="34" t="s">
        <v>8082</v>
      </c>
      <c r="AI581" s="43" t="s">
        <v>2869</v>
      </c>
      <c r="AJ581" s="44" t="s">
        <v>2870</v>
      </c>
      <c r="AK581" s="261">
        <v>4430194</v>
      </c>
      <c r="AL581" s="44" t="s">
        <v>543</v>
      </c>
      <c r="AM581" s="44" t="s">
        <v>2874</v>
      </c>
      <c r="AN581" s="262">
        <v>220989480</v>
      </c>
      <c r="AO581" s="34"/>
      <c r="AP581" s="34"/>
      <c r="AQ581" s="34"/>
      <c r="AR581" s="34"/>
      <c r="AS581" s="34"/>
      <c r="AT581" s="44" t="s">
        <v>326</v>
      </c>
      <c r="AU581" s="44"/>
      <c r="AV581" s="477" t="str">
        <f t="array" ref="AV581">_xlfn.IFS(
LEFT(Tabelas!$AI581,1)="N","DN",
LEFT(Tabelas!$AI581,1)="C","DC",
LEFT(Tabelas!$AI581,1)="L","DL",
LEFT(Tabelas!$AI581,1)="A","DA",
LEFT(Tabelas!$AI581,1)="G","DG")</f>
        <v>DN</v>
      </c>
      <c r="AW581" s="34"/>
      <c r="AX581" s="34"/>
      <c r="AY581" s="34"/>
      <c r="AZ581" s="34"/>
      <c r="BA581" s="34"/>
      <c r="BB581" s="34"/>
      <c r="BC581" s="34"/>
      <c r="BD581" s="44">
        <v>10706</v>
      </c>
      <c r="BE581" s="34" t="s">
        <v>1800</v>
      </c>
      <c r="BF581" s="43" t="s">
        <v>318</v>
      </c>
      <c r="BG581" s="34" t="s">
        <v>378</v>
      </c>
      <c r="BH581" s="34" t="s">
        <v>268</v>
      </c>
      <c r="BI581" s="34" t="s">
        <v>8098</v>
      </c>
      <c r="BJ581" s="44" t="s">
        <v>320</v>
      </c>
      <c r="BK581" s="44" t="s">
        <v>7450</v>
      </c>
      <c r="BL581" s="34"/>
      <c r="BM581" s="34"/>
      <c r="BN581" s="34"/>
      <c r="BO581" s="20"/>
      <c r="BP581" s="20"/>
      <c r="BQ581" s="20"/>
      <c r="BR581" s="20"/>
      <c r="BS581" s="27"/>
      <c r="BT581" s="20"/>
      <c r="BU581" s="20"/>
      <c r="BV581" s="20"/>
      <c r="BW581" s="20"/>
      <c r="BX581" s="20"/>
      <c r="BY581" s="20"/>
      <c r="BZ581" s="20"/>
      <c r="CA581" s="20"/>
      <c r="CB581" s="20"/>
      <c r="CC581" s="27"/>
      <c r="CD581" s="20"/>
      <c r="CE581" s="20"/>
      <c r="CF581" s="28"/>
      <c r="CG581" s="28"/>
      <c r="CH581" s="28"/>
      <c r="CI581" s="28"/>
      <c r="CJ581" s="28"/>
      <c r="CK581" s="28"/>
      <c r="CL581" s="28"/>
      <c r="CM581" s="28"/>
      <c r="CN581" s="28"/>
      <c r="CO581" s="28"/>
      <c r="CP581" s="28"/>
      <c r="CQ581" s="28"/>
      <c r="CR581" s="28"/>
      <c r="CS581" s="28"/>
      <c r="CT581" s="28"/>
      <c r="CU581" s="28"/>
      <c r="CV581" s="28"/>
      <c r="CW581" s="28"/>
      <c r="CX581" s="20"/>
      <c r="CY581" s="519" t="s">
        <v>8099</v>
      </c>
      <c r="CZ581" s="520" t="s">
        <v>8100</v>
      </c>
      <c r="DA581" s="595" t="str">
        <f t="shared" si="28"/>
        <v>47712 - COMÉRCIO A RETALHO DE VESTUÁRIO PARA BEBÉS E CRIANÇAS</v>
      </c>
      <c r="EN581" s="571">
        <v>18643</v>
      </c>
      <c r="EO581" s="560" t="s">
        <v>8101</v>
      </c>
      <c r="EP581" s="560" t="s">
        <v>320</v>
      </c>
      <c r="EQ581" s="580">
        <v>115</v>
      </c>
      <c r="ER581" s="560" t="s">
        <v>3241</v>
      </c>
      <c r="ES581" s="567" t="s">
        <v>8102</v>
      </c>
    </row>
    <row r="582" spans="16:149">
      <c r="P582" s="503"/>
      <c r="Q582" s="504"/>
      <c r="R582" s="489">
        <v>44360</v>
      </c>
      <c r="S582" s="501"/>
      <c r="T582" s="497"/>
      <c r="U582" s="498"/>
      <c r="V582" s="43">
        <v>112</v>
      </c>
      <c r="W582" s="34" t="s">
        <v>2868</v>
      </c>
      <c r="X582" s="44">
        <v>131701</v>
      </c>
      <c r="Y582" s="34" t="s">
        <v>1074</v>
      </c>
      <c r="Z582" s="43" t="s">
        <v>318</v>
      </c>
      <c r="AA582" s="34" t="s">
        <v>543</v>
      </c>
      <c r="AB582" s="34" t="s">
        <v>280</v>
      </c>
      <c r="AC582" s="34" t="s">
        <v>1074</v>
      </c>
      <c r="AD582" s="44" t="s">
        <v>320</v>
      </c>
      <c r="AE582" s="44" t="s">
        <v>7450</v>
      </c>
      <c r="AF582" s="43">
        <v>112</v>
      </c>
      <c r="AG582" s="34" t="s">
        <v>2868</v>
      </c>
      <c r="AH582" s="34" t="s">
        <v>8082</v>
      </c>
      <c r="AI582" s="43" t="s">
        <v>2869</v>
      </c>
      <c r="AJ582" s="44" t="s">
        <v>2870</v>
      </c>
      <c r="AK582" s="261">
        <v>4430194</v>
      </c>
      <c r="AL582" s="44" t="s">
        <v>543</v>
      </c>
      <c r="AM582" s="44" t="s">
        <v>2874</v>
      </c>
      <c r="AN582" s="262">
        <v>220989480</v>
      </c>
      <c r="AO582" s="34"/>
      <c r="AP582" s="34"/>
      <c r="AQ582" s="34"/>
      <c r="AR582" s="34"/>
      <c r="AS582" s="34"/>
      <c r="AT582" s="44" t="s">
        <v>326</v>
      </c>
      <c r="AU582" s="44"/>
      <c r="AV582" s="477" t="str">
        <f t="array" ref="AV582">_xlfn.IFS(
LEFT(Tabelas!$AI582,1)="N","DN",
LEFT(Tabelas!$AI582,1)="C","DC",
LEFT(Tabelas!$AI582,1)="L","DL",
LEFT(Tabelas!$AI582,1)="A","DA",
LEFT(Tabelas!$AI582,1)="G","DG")</f>
        <v>DN</v>
      </c>
      <c r="AW582" s="34"/>
      <c r="AX582" s="34"/>
      <c r="AY582" s="34"/>
      <c r="AZ582" s="34"/>
      <c r="BA582" s="34"/>
      <c r="BB582" s="34"/>
      <c r="BC582" s="34"/>
      <c r="BD582" s="44">
        <v>131701</v>
      </c>
      <c r="BE582" s="34" t="s">
        <v>1074</v>
      </c>
      <c r="BF582" s="43" t="s">
        <v>318</v>
      </c>
      <c r="BG582" s="34" t="s">
        <v>543</v>
      </c>
      <c r="BH582" s="34" t="s">
        <v>280</v>
      </c>
      <c r="BI582" s="34" t="s">
        <v>1074</v>
      </c>
      <c r="BJ582" s="44" t="s">
        <v>320</v>
      </c>
      <c r="BK582" s="44" t="s">
        <v>7450</v>
      </c>
      <c r="BL582" s="34"/>
      <c r="BM582" s="34"/>
      <c r="BN582" s="34"/>
      <c r="BO582" s="20"/>
      <c r="BP582" s="20"/>
      <c r="BQ582" s="20"/>
      <c r="BR582" s="20"/>
      <c r="BS582" s="27"/>
      <c r="BT582" s="20"/>
      <c r="BU582" s="20"/>
      <c r="BV582" s="20"/>
      <c r="BW582" s="20"/>
      <c r="BX582" s="20"/>
      <c r="BY582" s="20"/>
      <c r="BZ582" s="20"/>
      <c r="CA582" s="20"/>
      <c r="CB582" s="20"/>
      <c r="CC582" s="27"/>
      <c r="CD582" s="20"/>
      <c r="CE582" s="20"/>
      <c r="CF582" s="28"/>
      <c r="CG582" s="28"/>
      <c r="CH582" s="28"/>
      <c r="CI582" s="28"/>
      <c r="CJ582" s="28"/>
      <c r="CK582" s="28"/>
      <c r="CL582" s="28"/>
      <c r="CM582" s="28"/>
      <c r="CN582" s="28"/>
      <c r="CO582" s="28"/>
      <c r="CP582" s="28"/>
      <c r="CQ582" s="28"/>
      <c r="CR582" s="28"/>
      <c r="CS582" s="28"/>
      <c r="CT582" s="28"/>
      <c r="CU582" s="28"/>
      <c r="CV582" s="28"/>
      <c r="CW582" s="28"/>
      <c r="CX582" s="20"/>
      <c r="CY582" s="519" t="s">
        <v>8103</v>
      </c>
      <c r="CZ582" s="520" t="s">
        <v>8104</v>
      </c>
      <c r="DA582" s="595" t="str">
        <f t="shared" si="28"/>
        <v>47721 - COMÉRCIO A RETALHO DE CALÇADO</v>
      </c>
      <c r="EN582" s="572">
        <v>18660</v>
      </c>
      <c r="EO582" s="561" t="s">
        <v>8105</v>
      </c>
      <c r="EP582" s="561" t="s">
        <v>947</v>
      </c>
      <c r="EQ582" s="576">
        <v>453</v>
      </c>
      <c r="ER582" s="561" t="s">
        <v>3912</v>
      </c>
      <c r="ES582" s="568" t="s">
        <v>8106</v>
      </c>
    </row>
    <row r="583" spans="16:149">
      <c r="P583" s="503"/>
      <c r="Q583" s="504"/>
      <c r="R583" s="489">
        <v>44361</v>
      </c>
      <c r="S583" s="501"/>
      <c r="T583" s="497"/>
      <c r="U583" s="498"/>
      <c r="V583" s="43">
        <v>112</v>
      </c>
      <c r="W583" s="34" t="s">
        <v>2868</v>
      </c>
      <c r="X583" s="44">
        <v>131702</v>
      </c>
      <c r="Y583" s="34" t="s">
        <v>1412</v>
      </c>
      <c r="Z583" s="43" t="s">
        <v>318</v>
      </c>
      <c r="AA583" s="34" t="s">
        <v>543</v>
      </c>
      <c r="AB583" s="34" t="s">
        <v>280</v>
      </c>
      <c r="AC583" s="34" t="s">
        <v>1412</v>
      </c>
      <c r="AD583" s="44" t="s">
        <v>320</v>
      </c>
      <c r="AE583" s="44" t="s">
        <v>7450</v>
      </c>
      <c r="AF583" s="43">
        <v>112</v>
      </c>
      <c r="AG583" s="34" t="s">
        <v>2868</v>
      </c>
      <c r="AH583" s="34" t="s">
        <v>8082</v>
      </c>
      <c r="AI583" s="43" t="s">
        <v>2869</v>
      </c>
      <c r="AJ583" s="44" t="s">
        <v>2870</v>
      </c>
      <c r="AK583" s="261">
        <v>4430194</v>
      </c>
      <c r="AL583" s="44" t="s">
        <v>543</v>
      </c>
      <c r="AM583" s="44" t="s">
        <v>2874</v>
      </c>
      <c r="AN583" s="262">
        <v>220989480</v>
      </c>
      <c r="AO583" s="34"/>
      <c r="AP583" s="34"/>
      <c r="AQ583" s="34"/>
      <c r="AR583" s="34"/>
      <c r="AS583" s="34"/>
      <c r="AT583" s="44" t="s">
        <v>326</v>
      </c>
      <c r="AU583" s="44"/>
      <c r="AV583" s="477" t="str">
        <f t="array" ref="AV583">_xlfn.IFS(
LEFT(Tabelas!$AI583,1)="N","DN",
LEFT(Tabelas!$AI583,1)="C","DC",
LEFT(Tabelas!$AI583,1)="L","DL",
LEFT(Tabelas!$AI583,1)="A","DA",
LEFT(Tabelas!$AI583,1)="G","DG")</f>
        <v>DN</v>
      </c>
      <c r="AW583" s="34"/>
      <c r="AX583" s="34"/>
      <c r="AY583" s="34"/>
      <c r="AZ583" s="34"/>
      <c r="BA583" s="34"/>
      <c r="BB583" s="34"/>
      <c r="BC583" s="34"/>
      <c r="BD583" s="44">
        <v>131702</v>
      </c>
      <c r="BE583" s="34" t="s">
        <v>1412</v>
      </c>
      <c r="BF583" s="43" t="s">
        <v>318</v>
      </c>
      <c r="BG583" s="34" t="s">
        <v>543</v>
      </c>
      <c r="BH583" s="34" t="s">
        <v>280</v>
      </c>
      <c r="BI583" s="34" t="s">
        <v>1412</v>
      </c>
      <c r="BJ583" s="44" t="s">
        <v>320</v>
      </c>
      <c r="BK583" s="44" t="s">
        <v>7450</v>
      </c>
      <c r="BL583" s="34"/>
      <c r="BM583" s="34"/>
      <c r="BN583" s="34"/>
      <c r="BO583" s="20"/>
      <c r="BP583" s="20"/>
      <c r="BQ583" s="20"/>
      <c r="BR583" s="20"/>
      <c r="BS583" s="27"/>
      <c r="BT583" s="20"/>
      <c r="BU583" s="20"/>
      <c r="BV583" s="20"/>
      <c r="BW583" s="20"/>
      <c r="BX583" s="20"/>
      <c r="BY583" s="20"/>
      <c r="BZ583" s="20"/>
      <c r="CA583" s="20"/>
      <c r="CB583" s="20"/>
      <c r="CC583" s="27"/>
      <c r="CD583" s="20"/>
      <c r="CE583" s="20"/>
      <c r="CF583" s="28"/>
      <c r="CG583" s="28"/>
      <c r="CH583" s="28"/>
      <c r="CI583" s="28"/>
      <c r="CJ583" s="28"/>
      <c r="CK583" s="28"/>
      <c r="CL583" s="28"/>
      <c r="CM583" s="28"/>
      <c r="CN583" s="28"/>
      <c r="CO583" s="28"/>
      <c r="CP583" s="28"/>
      <c r="CQ583" s="28"/>
      <c r="CR583" s="28"/>
      <c r="CS583" s="28"/>
      <c r="CT583" s="28"/>
      <c r="CU583" s="28"/>
      <c r="CV583" s="28"/>
      <c r="CW583" s="28"/>
      <c r="CX583" s="20"/>
      <c r="CY583" s="519" t="s">
        <v>8107</v>
      </c>
      <c r="CZ583" s="520" t="s">
        <v>8108</v>
      </c>
      <c r="DA583" s="595" t="str">
        <f t="shared" si="28"/>
        <v>47722 - COMÉRCIO A RETALHO DE MARROQUINARIA E ARTIGOS DE VIAGEM</v>
      </c>
      <c r="EN583" s="571">
        <v>18678</v>
      </c>
      <c r="EO583" s="560" t="s">
        <v>8109</v>
      </c>
      <c r="EP583" s="560" t="s">
        <v>289</v>
      </c>
      <c r="EQ583" s="580">
        <v>345</v>
      </c>
      <c r="ER583" s="560" t="s">
        <v>645</v>
      </c>
      <c r="ES583" s="567" t="s">
        <v>8110</v>
      </c>
    </row>
    <row r="584" spans="16:149">
      <c r="P584" s="503"/>
      <c r="Q584" s="504"/>
      <c r="R584" s="489">
        <v>44362</v>
      </c>
      <c r="S584" s="501"/>
      <c r="T584" s="497"/>
      <c r="U584" s="498"/>
      <c r="V584" s="43">
        <v>112</v>
      </c>
      <c r="W584" s="34" t="s">
        <v>2868</v>
      </c>
      <c r="X584" s="44">
        <v>131703</v>
      </c>
      <c r="Y584" s="34" t="s">
        <v>1693</v>
      </c>
      <c r="Z584" s="43" t="s">
        <v>318</v>
      </c>
      <c r="AA584" s="34" t="s">
        <v>543</v>
      </c>
      <c r="AB584" s="34" t="s">
        <v>280</v>
      </c>
      <c r="AC584" s="34" t="s">
        <v>1693</v>
      </c>
      <c r="AD584" s="44" t="s">
        <v>320</v>
      </c>
      <c r="AE584" s="44" t="s">
        <v>7450</v>
      </c>
      <c r="AF584" s="43">
        <v>112</v>
      </c>
      <c r="AG584" s="34" t="s">
        <v>2868</v>
      </c>
      <c r="AH584" s="34" t="s">
        <v>8082</v>
      </c>
      <c r="AI584" s="43" t="s">
        <v>2869</v>
      </c>
      <c r="AJ584" s="44" t="s">
        <v>2870</v>
      </c>
      <c r="AK584" s="261">
        <v>4430194</v>
      </c>
      <c r="AL584" s="44" t="s">
        <v>543</v>
      </c>
      <c r="AM584" s="44" t="s">
        <v>2874</v>
      </c>
      <c r="AN584" s="262">
        <v>220989480</v>
      </c>
      <c r="AO584" s="34"/>
      <c r="AP584" s="34"/>
      <c r="AQ584" s="34"/>
      <c r="AR584" s="34"/>
      <c r="AS584" s="34"/>
      <c r="AT584" s="44" t="s">
        <v>326</v>
      </c>
      <c r="AU584" s="44"/>
      <c r="AV584" s="477" t="str">
        <f t="array" ref="AV584">_xlfn.IFS(
LEFT(Tabelas!$AI584,1)="N","DN",
LEFT(Tabelas!$AI584,1)="C","DC",
LEFT(Tabelas!$AI584,1)="L","DL",
LEFT(Tabelas!$AI584,1)="A","DA",
LEFT(Tabelas!$AI584,1)="G","DG")</f>
        <v>DN</v>
      </c>
      <c r="AW584" s="34"/>
      <c r="AX584" s="34"/>
      <c r="AY584" s="34"/>
      <c r="AZ584" s="34"/>
      <c r="BA584" s="34"/>
      <c r="BB584" s="34"/>
      <c r="BC584" s="34"/>
      <c r="BD584" s="44">
        <v>131703</v>
      </c>
      <c r="BE584" s="34" t="s">
        <v>1693</v>
      </c>
      <c r="BF584" s="43" t="s">
        <v>318</v>
      </c>
      <c r="BG584" s="34" t="s">
        <v>543</v>
      </c>
      <c r="BH584" s="34" t="s">
        <v>280</v>
      </c>
      <c r="BI584" s="34" t="s">
        <v>1693</v>
      </c>
      <c r="BJ584" s="44" t="s">
        <v>320</v>
      </c>
      <c r="BK584" s="44" t="s">
        <v>7450</v>
      </c>
      <c r="BL584" s="34"/>
      <c r="BM584" s="34"/>
      <c r="BN584" s="34"/>
      <c r="BO584" s="20"/>
      <c r="BP584" s="20"/>
      <c r="BQ584" s="20"/>
      <c r="BR584" s="20"/>
      <c r="BS584" s="27"/>
      <c r="BT584" s="20"/>
      <c r="BU584" s="20"/>
      <c r="BV584" s="20"/>
      <c r="BW584" s="20"/>
      <c r="BX584" s="20"/>
      <c r="BY584" s="20"/>
      <c r="BZ584" s="20"/>
      <c r="CA584" s="20"/>
      <c r="CB584" s="20"/>
      <c r="CC584" s="27"/>
      <c r="CD584" s="20"/>
      <c r="CE584" s="20"/>
      <c r="CF584" s="28"/>
      <c r="CG584" s="28"/>
      <c r="CH584" s="28"/>
      <c r="CI584" s="28"/>
      <c r="CJ584" s="28"/>
      <c r="CK584" s="28"/>
      <c r="CL584" s="28"/>
      <c r="CM584" s="28"/>
      <c r="CN584" s="28"/>
      <c r="CO584" s="28"/>
      <c r="CP584" s="28"/>
      <c r="CQ584" s="28"/>
      <c r="CR584" s="28"/>
      <c r="CS584" s="28"/>
      <c r="CT584" s="28"/>
      <c r="CU584" s="28"/>
      <c r="CV584" s="28"/>
      <c r="CW584" s="28"/>
      <c r="CX584" s="20"/>
      <c r="CY584" s="519" t="s">
        <v>8111</v>
      </c>
      <c r="CZ584" s="520" t="s">
        <v>8112</v>
      </c>
      <c r="DA584" s="595" t="str">
        <f t="shared" si="28"/>
        <v>47730 - COMÉRCIO A RETALHO DE PRODUTOS FARMACÊUTICOS</v>
      </c>
      <c r="EN584" s="572">
        <v>18686</v>
      </c>
      <c r="EO584" s="561" t="s">
        <v>8113</v>
      </c>
      <c r="EP584" s="561" t="s">
        <v>947</v>
      </c>
      <c r="EQ584" s="576">
        <v>453</v>
      </c>
      <c r="ER584" s="561" t="s">
        <v>3912</v>
      </c>
      <c r="ES584" s="568" t="s">
        <v>8114</v>
      </c>
    </row>
    <row r="585" spans="16:149">
      <c r="P585" s="503"/>
      <c r="Q585" s="504"/>
      <c r="R585" s="489">
        <v>44363</v>
      </c>
      <c r="S585" s="501"/>
      <c r="T585" s="497"/>
      <c r="U585" s="498"/>
      <c r="V585" s="43">
        <v>112</v>
      </c>
      <c r="W585" s="34" t="s">
        <v>2868</v>
      </c>
      <c r="X585" s="44">
        <v>131704</v>
      </c>
      <c r="Y585" s="34" t="s">
        <v>1949</v>
      </c>
      <c r="Z585" s="43" t="s">
        <v>318</v>
      </c>
      <c r="AA585" s="34" t="s">
        <v>543</v>
      </c>
      <c r="AB585" s="34" t="s">
        <v>280</v>
      </c>
      <c r="AC585" s="34" t="s">
        <v>1949</v>
      </c>
      <c r="AD585" s="44" t="s">
        <v>320</v>
      </c>
      <c r="AE585" s="44" t="s">
        <v>7450</v>
      </c>
      <c r="AF585" s="43">
        <v>112</v>
      </c>
      <c r="AG585" s="34" t="s">
        <v>2868</v>
      </c>
      <c r="AH585" s="34" t="s">
        <v>8082</v>
      </c>
      <c r="AI585" s="43" t="s">
        <v>2869</v>
      </c>
      <c r="AJ585" s="44" t="s">
        <v>2870</v>
      </c>
      <c r="AK585" s="261">
        <v>4430194</v>
      </c>
      <c r="AL585" s="44" t="s">
        <v>543</v>
      </c>
      <c r="AM585" s="44" t="s">
        <v>2874</v>
      </c>
      <c r="AN585" s="262">
        <v>220989480</v>
      </c>
      <c r="AO585" s="34"/>
      <c r="AP585" s="34"/>
      <c r="AQ585" s="34"/>
      <c r="AR585" s="34"/>
      <c r="AS585" s="34"/>
      <c r="AT585" s="44" t="s">
        <v>326</v>
      </c>
      <c r="AU585" s="44"/>
      <c r="AV585" s="477" t="str">
        <f t="array" ref="AV585">_xlfn.IFS(
LEFT(Tabelas!$AI585,1)="N","DN",
LEFT(Tabelas!$AI585,1)="C","DC",
LEFT(Tabelas!$AI585,1)="L","DL",
LEFT(Tabelas!$AI585,1)="A","DA",
LEFT(Tabelas!$AI585,1)="G","DG")</f>
        <v>DN</v>
      </c>
      <c r="AW585" s="34"/>
      <c r="AX585" s="34"/>
      <c r="AY585" s="34"/>
      <c r="AZ585" s="34"/>
      <c r="BA585" s="34"/>
      <c r="BB585" s="34"/>
      <c r="BC585" s="34"/>
      <c r="BD585" s="44">
        <v>131704</v>
      </c>
      <c r="BE585" s="34" t="s">
        <v>1949</v>
      </c>
      <c r="BF585" s="43" t="s">
        <v>318</v>
      </c>
      <c r="BG585" s="34" t="s">
        <v>543</v>
      </c>
      <c r="BH585" s="34" t="s">
        <v>280</v>
      </c>
      <c r="BI585" s="34" t="s">
        <v>1949</v>
      </c>
      <c r="BJ585" s="44" t="s">
        <v>320</v>
      </c>
      <c r="BK585" s="44" t="s">
        <v>7450</v>
      </c>
      <c r="BL585" s="34"/>
      <c r="BM585" s="34"/>
      <c r="BN585" s="34"/>
      <c r="BO585" s="20"/>
      <c r="BP585" s="20"/>
      <c r="BQ585" s="20"/>
      <c r="BR585" s="20"/>
      <c r="BS585" s="27"/>
      <c r="BT585" s="20"/>
      <c r="BU585" s="20"/>
      <c r="BV585" s="20"/>
      <c r="BW585" s="20"/>
      <c r="BX585" s="20"/>
      <c r="BY585" s="20"/>
      <c r="BZ585" s="20"/>
      <c r="CA585" s="20"/>
      <c r="CB585" s="20"/>
      <c r="CC585" s="27"/>
      <c r="CD585" s="20"/>
      <c r="CE585" s="20"/>
      <c r="CF585" s="28"/>
      <c r="CG585" s="28"/>
      <c r="CH585" s="28"/>
      <c r="CI585" s="28"/>
      <c r="CJ585" s="28"/>
      <c r="CK585" s="28"/>
      <c r="CL585" s="28"/>
      <c r="CM585" s="28"/>
      <c r="CN585" s="28"/>
      <c r="CO585" s="28"/>
      <c r="CP585" s="28"/>
      <c r="CQ585" s="28"/>
      <c r="CR585" s="28"/>
      <c r="CS585" s="28"/>
      <c r="CT585" s="28"/>
      <c r="CU585" s="28"/>
      <c r="CV585" s="28"/>
      <c r="CW585" s="28"/>
      <c r="CX585" s="20"/>
      <c r="CY585" s="519" t="s">
        <v>8115</v>
      </c>
      <c r="CZ585" s="520" t="s">
        <v>8116</v>
      </c>
      <c r="DA585" s="595" t="str">
        <f t="shared" si="28"/>
        <v>47741 - COMÉRCIO A RETALHO DE PRODUTOS MÉDICOS (EXCETO MATERIAL ÓTICO OFTÁLMICO) E ORTOPÉDICOS</v>
      </c>
      <c r="EN585" s="571">
        <v>18694</v>
      </c>
      <c r="EO585" s="560" t="s">
        <v>8117</v>
      </c>
      <c r="EP585" s="560" t="s">
        <v>350</v>
      </c>
      <c r="EQ585" s="580">
        <v>226</v>
      </c>
      <c r="ER585" s="560" t="s">
        <v>4561</v>
      </c>
      <c r="ES585" s="567" t="s">
        <v>8118</v>
      </c>
    </row>
    <row r="586" spans="16:149">
      <c r="P586" s="503"/>
      <c r="Q586" s="504"/>
      <c r="R586" s="489">
        <v>44364</v>
      </c>
      <c r="S586" s="501"/>
      <c r="T586" s="497"/>
      <c r="U586" s="498"/>
      <c r="V586" s="43">
        <v>112</v>
      </c>
      <c r="W586" s="34" t="s">
        <v>2868</v>
      </c>
      <c r="X586" s="44">
        <v>131709</v>
      </c>
      <c r="Y586" s="34" t="s">
        <v>2152</v>
      </c>
      <c r="Z586" s="43" t="s">
        <v>318</v>
      </c>
      <c r="AA586" s="34" t="s">
        <v>543</v>
      </c>
      <c r="AB586" s="34" t="s">
        <v>280</v>
      </c>
      <c r="AC586" s="34" t="s">
        <v>2152</v>
      </c>
      <c r="AD586" s="44" t="s">
        <v>320</v>
      </c>
      <c r="AE586" s="44" t="s">
        <v>7450</v>
      </c>
      <c r="AF586" s="43">
        <v>112</v>
      </c>
      <c r="AG586" s="34" t="s">
        <v>2868</v>
      </c>
      <c r="AH586" s="34" t="s">
        <v>8082</v>
      </c>
      <c r="AI586" s="43" t="s">
        <v>2869</v>
      </c>
      <c r="AJ586" s="44" t="s">
        <v>2870</v>
      </c>
      <c r="AK586" s="261">
        <v>4430194</v>
      </c>
      <c r="AL586" s="44" t="s">
        <v>543</v>
      </c>
      <c r="AM586" s="44" t="s">
        <v>2874</v>
      </c>
      <c r="AN586" s="262">
        <v>220989480</v>
      </c>
      <c r="AO586" s="34"/>
      <c r="AP586" s="34"/>
      <c r="AQ586" s="34"/>
      <c r="AR586" s="34"/>
      <c r="AS586" s="34"/>
      <c r="AT586" s="44" t="s">
        <v>326</v>
      </c>
      <c r="AU586" s="44"/>
      <c r="AV586" s="477" t="str">
        <f t="array" ref="AV586">_xlfn.IFS(
LEFT(Tabelas!$AI586,1)="N","DN",
LEFT(Tabelas!$AI586,1)="C","DC",
LEFT(Tabelas!$AI586,1)="L","DL",
LEFT(Tabelas!$AI586,1)="A","DA",
LEFT(Tabelas!$AI586,1)="G","DG")</f>
        <v>DN</v>
      </c>
      <c r="AW586" s="34"/>
      <c r="AX586" s="34"/>
      <c r="AY586" s="34"/>
      <c r="AZ586" s="34"/>
      <c r="BA586" s="34"/>
      <c r="BB586" s="34"/>
      <c r="BC586" s="34"/>
      <c r="BD586" s="44">
        <v>131709</v>
      </c>
      <c r="BE586" s="34" t="s">
        <v>2152</v>
      </c>
      <c r="BF586" s="43" t="s">
        <v>318</v>
      </c>
      <c r="BG586" s="34" t="s">
        <v>543</v>
      </c>
      <c r="BH586" s="34" t="s">
        <v>280</v>
      </c>
      <c r="BI586" s="34" t="s">
        <v>2152</v>
      </c>
      <c r="BJ586" s="44" t="s">
        <v>320</v>
      </c>
      <c r="BK586" s="44" t="s">
        <v>7450</v>
      </c>
      <c r="BL586" s="34"/>
      <c r="BM586" s="34"/>
      <c r="BN586" s="34"/>
      <c r="BO586" s="20"/>
      <c r="BP586" s="20"/>
      <c r="BQ586" s="20"/>
      <c r="BR586" s="20"/>
      <c r="BS586" s="27"/>
      <c r="BT586" s="20"/>
      <c r="BU586" s="20"/>
      <c r="BV586" s="20"/>
      <c r="BW586" s="20"/>
      <c r="BX586" s="20"/>
      <c r="BY586" s="20"/>
      <c r="BZ586" s="20"/>
      <c r="CA586" s="20"/>
      <c r="CB586" s="20"/>
      <c r="CC586" s="27"/>
      <c r="CD586" s="20"/>
      <c r="CE586" s="20"/>
      <c r="CF586" s="28"/>
      <c r="CG586" s="28"/>
      <c r="CH586" s="28"/>
      <c r="CI586" s="28"/>
      <c r="CJ586" s="28"/>
      <c r="CK586" s="28"/>
      <c r="CL586" s="28"/>
      <c r="CM586" s="28"/>
      <c r="CN586" s="28"/>
      <c r="CO586" s="28"/>
      <c r="CP586" s="28"/>
      <c r="CQ586" s="28"/>
      <c r="CR586" s="28"/>
      <c r="CS586" s="28"/>
      <c r="CT586" s="28"/>
      <c r="CU586" s="28"/>
      <c r="CV586" s="28"/>
      <c r="CW586" s="28"/>
      <c r="CX586" s="20"/>
      <c r="CY586" s="519" t="s">
        <v>8119</v>
      </c>
      <c r="CZ586" s="520" t="s">
        <v>8120</v>
      </c>
      <c r="DA586" s="595" t="str">
        <f t="shared" si="28"/>
        <v>47742 - COMÉRCIO A RETALHO DE MATERIAL ÓTICO OFTÁLMICO.</v>
      </c>
      <c r="EN586" s="572">
        <v>18708</v>
      </c>
      <c r="EO586" s="561" t="s">
        <v>8121</v>
      </c>
      <c r="EP586" s="561" t="s">
        <v>370</v>
      </c>
      <c r="EQ586" s="576">
        <v>500</v>
      </c>
      <c r="ER586" s="561" t="s">
        <v>966</v>
      </c>
      <c r="ES586" s="568" t="s">
        <v>8122</v>
      </c>
    </row>
    <row r="587" spans="16:149">
      <c r="P587" s="503"/>
      <c r="Q587" s="504"/>
      <c r="R587" s="489">
        <v>44365</v>
      </c>
      <c r="S587" s="501"/>
      <c r="T587" s="497"/>
      <c r="U587" s="498"/>
      <c r="V587" s="43">
        <v>112</v>
      </c>
      <c r="W587" s="34" t="s">
        <v>2868</v>
      </c>
      <c r="X587" s="44">
        <v>131712</v>
      </c>
      <c r="Y587" s="34" t="s">
        <v>2347</v>
      </c>
      <c r="Z587" s="43" t="s">
        <v>318</v>
      </c>
      <c r="AA587" s="34" t="s">
        <v>543</v>
      </c>
      <c r="AB587" s="34" t="s">
        <v>280</v>
      </c>
      <c r="AC587" s="34" t="s">
        <v>2347</v>
      </c>
      <c r="AD587" s="44" t="s">
        <v>320</v>
      </c>
      <c r="AE587" s="44" t="s">
        <v>7450</v>
      </c>
      <c r="AF587" s="43">
        <v>112</v>
      </c>
      <c r="AG587" s="34" t="s">
        <v>2868</v>
      </c>
      <c r="AH587" s="34" t="s">
        <v>8082</v>
      </c>
      <c r="AI587" s="43" t="s">
        <v>2869</v>
      </c>
      <c r="AJ587" s="44" t="s">
        <v>2870</v>
      </c>
      <c r="AK587" s="261">
        <v>4430194</v>
      </c>
      <c r="AL587" s="44" t="s">
        <v>543</v>
      </c>
      <c r="AM587" s="44" t="s">
        <v>2874</v>
      </c>
      <c r="AN587" s="262">
        <v>220989480</v>
      </c>
      <c r="AO587" s="34"/>
      <c r="AP587" s="34"/>
      <c r="AQ587" s="34"/>
      <c r="AR587" s="34"/>
      <c r="AS587" s="34"/>
      <c r="AT587" s="44" t="s">
        <v>326</v>
      </c>
      <c r="AU587" s="44"/>
      <c r="AV587" s="477" t="str">
        <f t="array" ref="AV587">_xlfn.IFS(
LEFT(Tabelas!$AI587,1)="N","DN",
LEFT(Tabelas!$AI587,1)="C","DC",
LEFT(Tabelas!$AI587,1)="L","DL",
LEFT(Tabelas!$AI587,1)="A","DA",
LEFT(Tabelas!$AI587,1)="G","DG")</f>
        <v>DN</v>
      </c>
      <c r="AW587" s="34"/>
      <c r="AX587" s="34"/>
      <c r="AY587" s="34"/>
      <c r="AZ587" s="34"/>
      <c r="BA587" s="34"/>
      <c r="BB587" s="34"/>
      <c r="BC587" s="34"/>
      <c r="BD587" s="44">
        <v>131712</v>
      </c>
      <c r="BE587" s="34" t="s">
        <v>2347</v>
      </c>
      <c r="BF587" s="43" t="s">
        <v>318</v>
      </c>
      <c r="BG587" s="34" t="s">
        <v>543</v>
      </c>
      <c r="BH587" s="34" t="s">
        <v>280</v>
      </c>
      <c r="BI587" s="34" t="s">
        <v>2347</v>
      </c>
      <c r="BJ587" s="44" t="s">
        <v>320</v>
      </c>
      <c r="BK587" s="44" t="s">
        <v>7450</v>
      </c>
      <c r="BL587" s="34"/>
      <c r="BM587" s="34"/>
      <c r="BN587" s="34"/>
      <c r="BO587" s="20"/>
      <c r="BP587" s="20"/>
      <c r="BQ587" s="20"/>
      <c r="BR587" s="20"/>
      <c r="BS587" s="27"/>
      <c r="BT587" s="20"/>
      <c r="BU587" s="20"/>
      <c r="BV587" s="20"/>
      <c r="BW587" s="20"/>
      <c r="BX587" s="20"/>
      <c r="BY587" s="20"/>
      <c r="BZ587" s="20"/>
      <c r="CA587" s="20"/>
      <c r="CB587" s="20"/>
      <c r="CC587" s="27"/>
      <c r="CD587" s="20"/>
      <c r="CE587" s="20"/>
      <c r="CF587" s="28"/>
      <c r="CG587" s="28"/>
      <c r="CH587" s="28"/>
      <c r="CI587" s="28"/>
      <c r="CJ587" s="28"/>
      <c r="CK587" s="28"/>
      <c r="CL587" s="28"/>
      <c r="CM587" s="28"/>
      <c r="CN587" s="28"/>
      <c r="CO587" s="28"/>
      <c r="CP587" s="28"/>
      <c r="CQ587" s="28"/>
      <c r="CR587" s="28"/>
      <c r="CS587" s="28"/>
      <c r="CT587" s="28"/>
      <c r="CU587" s="28"/>
      <c r="CV587" s="28"/>
      <c r="CW587" s="28"/>
      <c r="CX587" s="20"/>
      <c r="CY587" s="519" t="s">
        <v>8123</v>
      </c>
      <c r="CZ587" s="520" t="s">
        <v>8124</v>
      </c>
      <c r="DA587" s="595" t="str">
        <f t="shared" si="28"/>
        <v>47750 - COMÉRCIO A RETALHO DE PRODUTOS COSMÉTICOS E DE HIGIENE</v>
      </c>
      <c r="EN587" s="571">
        <v>18716</v>
      </c>
      <c r="EO587" s="560" t="s">
        <v>8125</v>
      </c>
      <c r="EP587" s="560" t="s">
        <v>289</v>
      </c>
      <c r="EQ587" s="580">
        <v>383</v>
      </c>
      <c r="ER587" s="560" t="s">
        <v>2597</v>
      </c>
      <c r="ES587" s="567" t="s">
        <v>8126</v>
      </c>
    </row>
    <row r="588" spans="16:149">
      <c r="P588" s="503"/>
      <c r="Q588" s="504"/>
      <c r="R588" s="489">
        <v>44366</v>
      </c>
      <c r="S588" s="501"/>
      <c r="T588" s="497"/>
      <c r="U588" s="498"/>
      <c r="V588" s="43">
        <v>112</v>
      </c>
      <c r="W588" s="34" t="s">
        <v>2868</v>
      </c>
      <c r="X588" s="44">
        <v>131717</v>
      </c>
      <c r="Y588" s="34" t="s">
        <v>2518</v>
      </c>
      <c r="Z588" s="43" t="s">
        <v>318</v>
      </c>
      <c r="AA588" s="34" t="s">
        <v>543</v>
      </c>
      <c r="AB588" s="34" t="s">
        <v>280</v>
      </c>
      <c r="AC588" s="34" t="s">
        <v>2518</v>
      </c>
      <c r="AD588" s="44" t="s">
        <v>320</v>
      </c>
      <c r="AE588" s="44" t="s">
        <v>7450</v>
      </c>
      <c r="AF588" s="43">
        <v>112</v>
      </c>
      <c r="AG588" s="34" t="s">
        <v>2868</v>
      </c>
      <c r="AH588" s="34" t="s">
        <v>8082</v>
      </c>
      <c r="AI588" s="43" t="s">
        <v>2869</v>
      </c>
      <c r="AJ588" s="44" t="s">
        <v>2870</v>
      </c>
      <c r="AK588" s="261">
        <v>4430194</v>
      </c>
      <c r="AL588" s="44" t="s">
        <v>543</v>
      </c>
      <c r="AM588" s="44" t="s">
        <v>2874</v>
      </c>
      <c r="AN588" s="262">
        <v>220989480</v>
      </c>
      <c r="AO588" s="34"/>
      <c r="AP588" s="34"/>
      <c r="AQ588" s="34"/>
      <c r="AR588" s="34"/>
      <c r="AS588" s="34"/>
      <c r="AT588" s="44" t="s">
        <v>326</v>
      </c>
      <c r="AU588" s="44"/>
      <c r="AV588" s="477" t="str">
        <f t="array" ref="AV588">_xlfn.IFS(
LEFT(Tabelas!$AI588,1)="N","DN",
LEFT(Tabelas!$AI588,1)="C","DC",
LEFT(Tabelas!$AI588,1)="L","DL",
LEFT(Tabelas!$AI588,1)="A","DA",
LEFT(Tabelas!$AI588,1)="G","DG")</f>
        <v>DN</v>
      </c>
      <c r="AW588" s="34"/>
      <c r="AX588" s="34"/>
      <c r="AY588" s="34"/>
      <c r="AZ588" s="34"/>
      <c r="BA588" s="34"/>
      <c r="BB588" s="34"/>
      <c r="BC588" s="34"/>
      <c r="BD588" s="44">
        <v>131717</v>
      </c>
      <c r="BE588" s="34" t="s">
        <v>2518</v>
      </c>
      <c r="BF588" s="43" t="s">
        <v>318</v>
      </c>
      <c r="BG588" s="34" t="s">
        <v>543</v>
      </c>
      <c r="BH588" s="34" t="s">
        <v>280</v>
      </c>
      <c r="BI588" s="34" t="s">
        <v>2518</v>
      </c>
      <c r="BJ588" s="44" t="s">
        <v>320</v>
      </c>
      <c r="BK588" s="44" t="s">
        <v>7450</v>
      </c>
      <c r="BL588" s="34"/>
      <c r="BM588" s="34"/>
      <c r="BN588" s="34"/>
      <c r="BO588" s="20"/>
      <c r="BP588" s="20"/>
      <c r="BQ588" s="20"/>
      <c r="BR588" s="20"/>
      <c r="BS588" s="27"/>
      <c r="BT588" s="20"/>
      <c r="BU588" s="20"/>
      <c r="BV588" s="20"/>
      <c r="BW588" s="20"/>
      <c r="BX588" s="20"/>
      <c r="BY588" s="20"/>
      <c r="BZ588" s="20"/>
      <c r="CA588" s="20"/>
      <c r="CB588" s="20"/>
      <c r="CC588" s="27"/>
      <c r="CD588" s="20"/>
      <c r="CE588" s="20"/>
      <c r="CF588" s="28"/>
      <c r="CG588" s="28"/>
      <c r="CH588" s="28"/>
      <c r="CI588" s="28"/>
      <c r="CJ588" s="28"/>
      <c r="CK588" s="28"/>
      <c r="CL588" s="28"/>
      <c r="CM588" s="28"/>
      <c r="CN588" s="28"/>
      <c r="CO588" s="28"/>
      <c r="CP588" s="28"/>
      <c r="CQ588" s="28"/>
      <c r="CR588" s="28"/>
      <c r="CS588" s="28"/>
      <c r="CT588" s="28"/>
      <c r="CU588" s="28"/>
      <c r="CV588" s="28"/>
      <c r="CW588" s="28"/>
      <c r="CX588" s="20"/>
      <c r="CY588" s="519" t="s">
        <v>8127</v>
      </c>
      <c r="CZ588" s="520" t="s">
        <v>8128</v>
      </c>
      <c r="DA588" s="595" t="str">
        <f t="shared" si="28"/>
        <v>47761 - COMÉRCIO A RETALHO DE FLORES, PLANTAS, SEMENTES E FERTILIZANTES</v>
      </c>
      <c r="EN588" s="572">
        <v>18724</v>
      </c>
      <c r="EO588" s="561" t="s">
        <v>8129</v>
      </c>
      <c r="EP588" s="561" t="s">
        <v>350</v>
      </c>
      <c r="EQ588" s="576">
        <v>228</v>
      </c>
      <c r="ER588" s="561" t="s">
        <v>4603</v>
      </c>
      <c r="ES588" s="568" t="s">
        <v>8130</v>
      </c>
    </row>
    <row r="589" spans="16:149">
      <c r="P589" s="503"/>
      <c r="Q589" s="504"/>
      <c r="R589" s="489">
        <v>44367</v>
      </c>
      <c r="S589" s="501"/>
      <c r="T589" s="497"/>
      <c r="U589" s="498"/>
      <c r="V589" s="43">
        <v>112</v>
      </c>
      <c r="W589" s="34" t="s">
        <v>2868</v>
      </c>
      <c r="X589" s="44">
        <v>131725</v>
      </c>
      <c r="Y589" s="34" t="s">
        <v>2821</v>
      </c>
      <c r="Z589" s="43" t="s">
        <v>318</v>
      </c>
      <c r="AA589" s="34" t="s">
        <v>543</v>
      </c>
      <c r="AB589" s="34" t="s">
        <v>280</v>
      </c>
      <c r="AC589" s="34" t="s">
        <v>8131</v>
      </c>
      <c r="AD589" s="44" t="s">
        <v>320</v>
      </c>
      <c r="AE589" s="44" t="s">
        <v>7450</v>
      </c>
      <c r="AF589" s="43">
        <v>112</v>
      </c>
      <c r="AG589" s="34" t="s">
        <v>2868</v>
      </c>
      <c r="AH589" s="34" t="s">
        <v>8082</v>
      </c>
      <c r="AI589" s="43" t="s">
        <v>2869</v>
      </c>
      <c r="AJ589" s="44" t="s">
        <v>2870</v>
      </c>
      <c r="AK589" s="261">
        <v>4430194</v>
      </c>
      <c r="AL589" s="44" t="s">
        <v>543</v>
      </c>
      <c r="AM589" s="44" t="s">
        <v>2874</v>
      </c>
      <c r="AN589" s="262">
        <v>220989480</v>
      </c>
      <c r="AO589" s="34"/>
      <c r="AP589" s="34"/>
      <c r="AQ589" s="34"/>
      <c r="AR589" s="34"/>
      <c r="AS589" s="34"/>
      <c r="AT589" s="44" t="s">
        <v>326</v>
      </c>
      <c r="AU589" s="44"/>
      <c r="AV589" s="477" t="str">
        <f t="array" ref="AV589">_xlfn.IFS(
LEFT(Tabelas!$AI589,1)="N","DN",
LEFT(Tabelas!$AI589,1)="C","DC",
LEFT(Tabelas!$AI589,1)="L","DL",
LEFT(Tabelas!$AI589,1)="A","DA",
LEFT(Tabelas!$AI589,1)="G","DG")</f>
        <v>DN</v>
      </c>
      <c r="AW589" s="34"/>
      <c r="AX589" s="34"/>
      <c r="AY589" s="34"/>
      <c r="AZ589" s="34"/>
      <c r="BA589" s="34"/>
      <c r="BB589" s="34"/>
      <c r="BC589" s="34"/>
      <c r="BD589" s="44">
        <v>131725</v>
      </c>
      <c r="BE589" s="34" t="s">
        <v>2821</v>
      </c>
      <c r="BF589" s="43" t="s">
        <v>318</v>
      </c>
      <c r="BG589" s="34" t="s">
        <v>543</v>
      </c>
      <c r="BH589" s="34" t="s">
        <v>280</v>
      </c>
      <c r="BI589" s="34" t="s">
        <v>8131</v>
      </c>
      <c r="BJ589" s="44" t="s">
        <v>320</v>
      </c>
      <c r="BK589" s="44" t="s">
        <v>7450</v>
      </c>
      <c r="BL589" s="34"/>
      <c r="BM589" s="34"/>
      <c r="BN589" s="34"/>
      <c r="BO589" s="20"/>
      <c r="BP589" s="20"/>
      <c r="BQ589" s="20"/>
      <c r="BR589" s="20"/>
      <c r="BS589" s="27"/>
      <c r="BT589" s="20"/>
      <c r="BU589" s="20"/>
      <c r="BV589" s="20"/>
      <c r="BW589" s="20"/>
      <c r="BX589" s="20"/>
      <c r="BY589" s="20"/>
      <c r="BZ589" s="20"/>
      <c r="CA589" s="20"/>
      <c r="CB589" s="20"/>
      <c r="CC589" s="27"/>
      <c r="CD589" s="20"/>
      <c r="CE589" s="20"/>
      <c r="CF589" s="28"/>
      <c r="CG589" s="28"/>
      <c r="CH589" s="28"/>
      <c r="CI589" s="28"/>
      <c r="CJ589" s="28"/>
      <c r="CK589" s="28"/>
      <c r="CL589" s="28"/>
      <c r="CM589" s="28"/>
      <c r="CN589" s="28"/>
      <c r="CO589" s="28"/>
      <c r="CP589" s="28"/>
      <c r="CQ589" s="28"/>
      <c r="CR589" s="28"/>
      <c r="CS589" s="28"/>
      <c r="CT589" s="28"/>
      <c r="CU589" s="28"/>
      <c r="CV589" s="28"/>
      <c r="CW589" s="28"/>
      <c r="CX589" s="20"/>
      <c r="CY589" s="519" t="s">
        <v>8132</v>
      </c>
      <c r="CZ589" s="520" t="s">
        <v>8133</v>
      </c>
      <c r="DA589" s="595" t="str">
        <f t="shared" si="28"/>
        <v>47762 - COMÉRCIO A RETALHO DE ANIMAIS DE COMPANHIA E RESPETIVOS ALIMENTOS</v>
      </c>
      <c r="EN589" s="572">
        <v>18732</v>
      </c>
      <c r="EO589" s="561" t="s">
        <v>8134</v>
      </c>
      <c r="EP589" s="561" t="s">
        <v>320</v>
      </c>
      <c r="EQ589" s="576">
        <v>108</v>
      </c>
      <c r="ER589" s="561" t="s">
        <v>2224</v>
      </c>
      <c r="ES589" s="568" t="s">
        <v>8135</v>
      </c>
    </row>
    <row r="590" spans="16:149">
      <c r="P590" s="503"/>
      <c r="Q590" s="504"/>
      <c r="R590" s="489">
        <v>44368</v>
      </c>
      <c r="S590" s="501"/>
      <c r="T590" s="497"/>
      <c r="U590" s="498"/>
      <c r="V590" s="43">
        <v>112</v>
      </c>
      <c r="W590" s="34" t="s">
        <v>2868</v>
      </c>
      <c r="X590" s="44">
        <v>131726</v>
      </c>
      <c r="Y590" s="34" t="s">
        <v>2962</v>
      </c>
      <c r="Z590" s="43" t="s">
        <v>318</v>
      </c>
      <c r="AA590" s="34" t="s">
        <v>543</v>
      </c>
      <c r="AB590" s="34" t="s">
        <v>280</v>
      </c>
      <c r="AC590" s="34" t="s">
        <v>8136</v>
      </c>
      <c r="AD590" s="44" t="s">
        <v>320</v>
      </c>
      <c r="AE590" s="44" t="s">
        <v>7450</v>
      </c>
      <c r="AF590" s="43">
        <v>112</v>
      </c>
      <c r="AG590" s="34" t="s">
        <v>2868</v>
      </c>
      <c r="AH590" s="34" t="s">
        <v>8082</v>
      </c>
      <c r="AI590" s="43" t="s">
        <v>2869</v>
      </c>
      <c r="AJ590" s="44" t="s">
        <v>2870</v>
      </c>
      <c r="AK590" s="261">
        <v>4430194</v>
      </c>
      <c r="AL590" s="44" t="s">
        <v>543</v>
      </c>
      <c r="AM590" s="44" t="s">
        <v>2874</v>
      </c>
      <c r="AN590" s="262">
        <v>220989480</v>
      </c>
      <c r="AO590" s="34"/>
      <c r="AP590" s="34"/>
      <c r="AQ590" s="34"/>
      <c r="AR590" s="34"/>
      <c r="AS590" s="34"/>
      <c r="AT590" s="44" t="s">
        <v>326</v>
      </c>
      <c r="AU590" s="44"/>
      <c r="AV590" s="477" t="str">
        <f t="array" ref="AV590">_xlfn.IFS(
LEFT(Tabelas!$AI590,1)="N","DN",
LEFT(Tabelas!$AI590,1)="C","DC",
LEFT(Tabelas!$AI590,1)="L","DL",
LEFT(Tabelas!$AI590,1)="A","DA",
LEFT(Tabelas!$AI590,1)="G","DG")</f>
        <v>DN</v>
      </c>
      <c r="AW590" s="34"/>
      <c r="AX590" s="34"/>
      <c r="AY590" s="34"/>
      <c r="AZ590" s="34"/>
      <c r="BA590" s="34"/>
      <c r="BB590" s="34"/>
      <c r="BC590" s="34"/>
      <c r="BD590" s="44">
        <v>131726</v>
      </c>
      <c r="BE590" s="34" t="s">
        <v>2962</v>
      </c>
      <c r="BF590" s="43" t="s">
        <v>318</v>
      </c>
      <c r="BG590" s="34" t="s">
        <v>543</v>
      </c>
      <c r="BH590" s="34" t="s">
        <v>280</v>
      </c>
      <c r="BI590" s="34" t="s">
        <v>8136</v>
      </c>
      <c r="BJ590" s="44" t="s">
        <v>320</v>
      </c>
      <c r="BK590" s="44" t="s">
        <v>7450</v>
      </c>
      <c r="BL590" s="34"/>
      <c r="BM590" s="34"/>
      <c r="BN590" s="34"/>
      <c r="BO590" s="20"/>
      <c r="BP590" s="20"/>
      <c r="BQ590" s="20"/>
      <c r="BR590" s="20"/>
      <c r="BS590" s="27"/>
      <c r="BT590" s="20"/>
      <c r="BU590" s="20"/>
      <c r="BV590" s="20"/>
      <c r="BW590" s="20"/>
      <c r="BX590" s="20"/>
      <c r="BY590" s="20"/>
      <c r="BZ590" s="20"/>
      <c r="CA590" s="20"/>
      <c r="CB590" s="20"/>
      <c r="CC590" s="27"/>
      <c r="CD590" s="20"/>
      <c r="CE590" s="20"/>
      <c r="CF590" s="28"/>
      <c r="CG590" s="28"/>
      <c r="CH590" s="28"/>
      <c r="CI590" s="28"/>
      <c r="CJ590" s="28"/>
      <c r="CK590" s="28"/>
      <c r="CL590" s="28"/>
      <c r="CM590" s="28"/>
      <c r="CN590" s="28"/>
      <c r="CO590" s="28"/>
      <c r="CP590" s="28"/>
      <c r="CQ590" s="28"/>
      <c r="CR590" s="28"/>
      <c r="CS590" s="28"/>
      <c r="CT590" s="28"/>
      <c r="CU590" s="28"/>
      <c r="CV590" s="28"/>
      <c r="CW590" s="28"/>
      <c r="CX590" s="20"/>
      <c r="CY590" s="519" t="s">
        <v>8137</v>
      </c>
      <c r="CZ590" s="520" t="s">
        <v>8138</v>
      </c>
      <c r="DA590" s="595" t="str">
        <f t="shared" si="28"/>
        <v>47770 - COMÉRCIO A RETALHO DE RELÓGIOS E DE ARTIGOS DE OURIVESARIA E JOALHARIA</v>
      </c>
      <c r="EN590" s="571">
        <v>18740</v>
      </c>
      <c r="EO590" s="560" t="s">
        <v>8139</v>
      </c>
      <c r="EP590" s="560" t="s">
        <v>350</v>
      </c>
      <c r="EQ590" s="580">
        <v>220</v>
      </c>
      <c r="ER590" s="560" t="s">
        <v>4434</v>
      </c>
      <c r="ES590" s="567" t="s">
        <v>8140</v>
      </c>
    </row>
    <row r="591" spans="16:149">
      <c r="P591" s="503"/>
      <c r="Q591" s="504"/>
      <c r="R591" s="489">
        <v>44369</v>
      </c>
      <c r="S591" s="501"/>
      <c r="T591" s="497"/>
      <c r="U591" s="498"/>
      <c r="V591" s="43">
        <v>112</v>
      </c>
      <c r="W591" s="34" t="s">
        <v>2868</v>
      </c>
      <c r="X591" s="44">
        <v>131727</v>
      </c>
      <c r="Y591" s="34" t="s">
        <v>3090</v>
      </c>
      <c r="Z591" s="43" t="s">
        <v>318</v>
      </c>
      <c r="AA591" s="34" t="s">
        <v>543</v>
      </c>
      <c r="AB591" s="34" t="s">
        <v>280</v>
      </c>
      <c r="AC591" s="34" t="s">
        <v>8141</v>
      </c>
      <c r="AD591" s="44" t="s">
        <v>320</v>
      </c>
      <c r="AE591" s="44" t="s">
        <v>7450</v>
      </c>
      <c r="AF591" s="43">
        <v>112</v>
      </c>
      <c r="AG591" s="34" t="s">
        <v>2868</v>
      </c>
      <c r="AH591" s="34" t="s">
        <v>8082</v>
      </c>
      <c r="AI591" s="43" t="s">
        <v>2869</v>
      </c>
      <c r="AJ591" s="44" t="s">
        <v>2870</v>
      </c>
      <c r="AK591" s="261">
        <v>4430194</v>
      </c>
      <c r="AL591" s="44" t="s">
        <v>543</v>
      </c>
      <c r="AM591" s="44" t="s">
        <v>2874</v>
      </c>
      <c r="AN591" s="262">
        <v>220989480</v>
      </c>
      <c r="AO591" s="34"/>
      <c r="AP591" s="34"/>
      <c r="AQ591" s="34"/>
      <c r="AR591" s="34"/>
      <c r="AS591" s="34"/>
      <c r="AT591" s="44" t="s">
        <v>326</v>
      </c>
      <c r="AU591" s="44"/>
      <c r="AV591" s="477" t="str">
        <f t="array" ref="AV591">_xlfn.IFS(
LEFT(Tabelas!$AI591,1)="N","DN",
LEFT(Tabelas!$AI591,1)="C","DC",
LEFT(Tabelas!$AI591,1)="L","DL",
LEFT(Tabelas!$AI591,1)="A","DA",
LEFT(Tabelas!$AI591,1)="G","DG")</f>
        <v>DN</v>
      </c>
      <c r="AW591" s="34"/>
      <c r="AX591" s="34"/>
      <c r="AY591" s="34"/>
      <c r="AZ591" s="34"/>
      <c r="BA591" s="34"/>
      <c r="BB591" s="34"/>
      <c r="BC591" s="34"/>
      <c r="BD591" s="44">
        <v>131727</v>
      </c>
      <c r="BE591" s="34" t="s">
        <v>3090</v>
      </c>
      <c r="BF591" s="43" t="s">
        <v>318</v>
      </c>
      <c r="BG591" s="34" t="s">
        <v>543</v>
      </c>
      <c r="BH591" s="34" t="s">
        <v>280</v>
      </c>
      <c r="BI591" s="34" t="s">
        <v>8141</v>
      </c>
      <c r="BJ591" s="44" t="s">
        <v>320</v>
      </c>
      <c r="BK591" s="44" t="s">
        <v>7450</v>
      </c>
      <c r="BL591" s="34"/>
      <c r="BM591" s="34"/>
      <c r="BN591" s="34"/>
      <c r="BO591" s="20"/>
      <c r="BP591" s="20"/>
      <c r="BQ591" s="20"/>
      <c r="BR591" s="20"/>
      <c r="BS591" s="27"/>
      <c r="BT591" s="20"/>
      <c r="BU591" s="20"/>
      <c r="BV591" s="20"/>
      <c r="BW591" s="20"/>
      <c r="BX591" s="20"/>
      <c r="BY591" s="20"/>
      <c r="BZ591" s="20"/>
      <c r="CA591" s="20"/>
      <c r="CB591" s="20"/>
      <c r="CC591" s="27"/>
      <c r="CD591" s="20"/>
      <c r="CE591" s="20"/>
      <c r="CF591" s="28"/>
      <c r="CG591" s="28"/>
      <c r="CH591" s="28"/>
      <c r="CI591" s="28"/>
      <c r="CJ591" s="28"/>
      <c r="CK591" s="28"/>
      <c r="CL591" s="28"/>
      <c r="CM591" s="28"/>
      <c r="CN591" s="28"/>
      <c r="CO591" s="28"/>
      <c r="CP591" s="28"/>
      <c r="CQ591" s="28"/>
      <c r="CR591" s="28"/>
      <c r="CS591" s="28"/>
      <c r="CT591" s="28"/>
      <c r="CU591" s="28"/>
      <c r="CV591" s="28"/>
      <c r="CW591" s="28"/>
      <c r="CX591" s="20"/>
      <c r="CY591" s="519" t="s">
        <v>8142</v>
      </c>
      <c r="CZ591" s="520" t="s">
        <v>8143</v>
      </c>
      <c r="DA591" s="595" t="str">
        <f t="shared" si="28"/>
        <v>47781 - COMÉRCIO A RETALHO DE MATERIAL ÓTICO, EXCETO OFTÁLMICO, FOTOGRÁFICO, CINEMATOGRÁFICO E DE INSTRUMENTOS DE PRECISÃO.</v>
      </c>
      <c r="EN591" s="572">
        <v>18759</v>
      </c>
      <c r="EO591" s="561" t="s">
        <v>8144</v>
      </c>
      <c r="EP591" s="561" t="s">
        <v>350</v>
      </c>
      <c r="EQ591" s="576">
        <v>219</v>
      </c>
      <c r="ER591" s="561" t="s">
        <v>4409</v>
      </c>
      <c r="ES591" s="568" t="s">
        <v>8145</v>
      </c>
    </row>
    <row r="592" spans="16:149">
      <c r="P592" s="503"/>
      <c r="Q592" s="504"/>
      <c r="R592" s="489">
        <v>44370</v>
      </c>
      <c r="S592" s="501"/>
      <c r="T592" s="497"/>
      <c r="U592" s="498"/>
      <c r="V592" s="43">
        <v>112</v>
      </c>
      <c r="W592" s="34" t="s">
        <v>2868</v>
      </c>
      <c r="X592" s="44">
        <v>131728</v>
      </c>
      <c r="Y592" s="34" t="s">
        <v>3202</v>
      </c>
      <c r="Z592" s="43" t="s">
        <v>318</v>
      </c>
      <c r="AA592" s="34" t="s">
        <v>543</v>
      </c>
      <c r="AB592" s="34" t="s">
        <v>280</v>
      </c>
      <c r="AC592" s="34" t="s">
        <v>8146</v>
      </c>
      <c r="AD592" s="44" t="s">
        <v>320</v>
      </c>
      <c r="AE592" s="44" t="s">
        <v>7450</v>
      </c>
      <c r="AF592" s="43">
        <v>112</v>
      </c>
      <c r="AG592" s="34" t="s">
        <v>2868</v>
      </c>
      <c r="AH592" s="34" t="s">
        <v>8082</v>
      </c>
      <c r="AI592" s="43" t="s">
        <v>2869</v>
      </c>
      <c r="AJ592" s="44" t="s">
        <v>2870</v>
      </c>
      <c r="AK592" s="261">
        <v>4430194</v>
      </c>
      <c r="AL592" s="44" t="s">
        <v>543</v>
      </c>
      <c r="AM592" s="44" t="s">
        <v>2874</v>
      </c>
      <c r="AN592" s="262">
        <v>220989480</v>
      </c>
      <c r="AO592" s="34"/>
      <c r="AP592" s="34"/>
      <c r="AQ592" s="34"/>
      <c r="AR592" s="34"/>
      <c r="AS592" s="34"/>
      <c r="AT592" s="44" t="s">
        <v>326</v>
      </c>
      <c r="AU592" s="44"/>
      <c r="AV592" s="477" t="str">
        <f t="array" ref="AV592">_xlfn.IFS(
LEFT(Tabelas!$AI592,1)="N","DN",
LEFT(Tabelas!$AI592,1)="C","DC",
LEFT(Tabelas!$AI592,1)="L","DL",
LEFT(Tabelas!$AI592,1)="A","DA",
LEFT(Tabelas!$AI592,1)="G","DG")</f>
        <v>DN</v>
      </c>
      <c r="AW592" s="34"/>
      <c r="AX592" s="34"/>
      <c r="AY592" s="34"/>
      <c r="AZ592" s="34"/>
      <c r="BA592" s="34"/>
      <c r="BB592" s="34"/>
      <c r="BC592" s="34"/>
      <c r="BD592" s="44">
        <v>131728</v>
      </c>
      <c r="BE592" s="34" t="s">
        <v>3202</v>
      </c>
      <c r="BF592" s="43" t="s">
        <v>318</v>
      </c>
      <c r="BG592" s="34" t="s">
        <v>543</v>
      </c>
      <c r="BH592" s="34" t="s">
        <v>280</v>
      </c>
      <c r="BI592" s="34" t="s">
        <v>8146</v>
      </c>
      <c r="BJ592" s="44" t="s">
        <v>320</v>
      </c>
      <c r="BK592" s="44" t="s">
        <v>7450</v>
      </c>
      <c r="BL592" s="34"/>
      <c r="BM592" s="34"/>
      <c r="BN592" s="34"/>
      <c r="BO592" s="20"/>
      <c r="BP592" s="20"/>
      <c r="BQ592" s="20"/>
      <c r="BR592" s="20"/>
      <c r="BS592" s="27"/>
      <c r="BT592" s="20"/>
      <c r="BU592" s="20"/>
      <c r="BV592" s="20"/>
      <c r="BW592" s="20"/>
      <c r="BX592" s="20"/>
      <c r="BY592" s="20"/>
      <c r="BZ592" s="20"/>
      <c r="CA592" s="20"/>
      <c r="CB592" s="20"/>
      <c r="CC592" s="27"/>
      <c r="CD592" s="20"/>
      <c r="CE592" s="20"/>
      <c r="CF592" s="28"/>
      <c r="CG592" s="28"/>
      <c r="CH592" s="28"/>
      <c r="CI592" s="28"/>
      <c r="CJ592" s="28"/>
      <c r="CK592" s="28"/>
      <c r="CL592" s="28"/>
      <c r="CM592" s="28"/>
      <c r="CN592" s="28"/>
      <c r="CO592" s="28"/>
      <c r="CP592" s="28"/>
      <c r="CQ592" s="28"/>
      <c r="CR592" s="28"/>
      <c r="CS592" s="28"/>
      <c r="CT592" s="28"/>
      <c r="CU592" s="28"/>
      <c r="CV592" s="28"/>
      <c r="CW592" s="28"/>
      <c r="CX592" s="20"/>
      <c r="CY592" s="519" t="s">
        <v>8147</v>
      </c>
      <c r="CZ592" s="520" t="s">
        <v>8148</v>
      </c>
      <c r="DA592" s="595" t="str">
        <f t="shared" si="28"/>
        <v>47782 - COMÉRCIO A RETALHO DE COMBUSTÍVEIS PARA USO DOMÉSTICO</v>
      </c>
      <c r="EN592" s="571">
        <v>18775</v>
      </c>
      <c r="EO592" s="560" t="s">
        <v>8149</v>
      </c>
      <c r="EP592" s="560" t="s">
        <v>320</v>
      </c>
      <c r="EQ592" s="580">
        <v>104</v>
      </c>
      <c r="ER592" s="560" t="s">
        <v>1225</v>
      </c>
      <c r="ES592" s="567" t="s">
        <v>8150</v>
      </c>
    </row>
    <row r="593" spans="16:149">
      <c r="P593" s="503"/>
      <c r="Q593" s="504"/>
      <c r="R593" s="489">
        <v>44371</v>
      </c>
      <c r="S593" s="501"/>
      <c r="T593" s="497"/>
      <c r="U593" s="498"/>
      <c r="V593" s="43">
        <v>112</v>
      </c>
      <c r="W593" s="34" t="s">
        <v>2868</v>
      </c>
      <c r="X593" s="44">
        <v>131729</v>
      </c>
      <c r="Y593" s="34" t="s">
        <v>3318</v>
      </c>
      <c r="Z593" s="43" t="s">
        <v>318</v>
      </c>
      <c r="AA593" s="34" t="s">
        <v>543</v>
      </c>
      <c r="AB593" s="34" t="s">
        <v>280</v>
      </c>
      <c r="AC593" s="34" t="s">
        <v>8151</v>
      </c>
      <c r="AD593" s="44" t="s">
        <v>320</v>
      </c>
      <c r="AE593" s="44" t="s">
        <v>7450</v>
      </c>
      <c r="AF593" s="43">
        <v>112</v>
      </c>
      <c r="AG593" s="34" t="s">
        <v>2868</v>
      </c>
      <c r="AH593" s="34" t="s">
        <v>8082</v>
      </c>
      <c r="AI593" s="43" t="s">
        <v>2869</v>
      </c>
      <c r="AJ593" s="44" t="s">
        <v>2870</v>
      </c>
      <c r="AK593" s="261">
        <v>4430194</v>
      </c>
      <c r="AL593" s="44" t="s">
        <v>543</v>
      </c>
      <c r="AM593" s="44" t="s">
        <v>2874</v>
      </c>
      <c r="AN593" s="262">
        <v>220989480</v>
      </c>
      <c r="AO593" s="34"/>
      <c r="AP593" s="34"/>
      <c r="AQ593" s="34"/>
      <c r="AR593" s="34"/>
      <c r="AS593" s="34"/>
      <c r="AT593" s="44" t="s">
        <v>326</v>
      </c>
      <c r="AU593" s="44"/>
      <c r="AV593" s="477" t="str">
        <f t="array" ref="AV593">_xlfn.IFS(
LEFT(Tabelas!$AI593,1)="N","DN",
LEFT(Tabelas!$AI593,1)="C","DC",
LEFT(Tabelas!$AI593,1)="L","DL",
LEFT(Tabelas!$AI593,1)="A","DA",
LEFT(Tabelas!$AI593,1)="G","DG")</f>
        <v>DN</v>
      </c>
      <c r="AW593" s="34"/>
      <c r="AX593" s="34"/>
      <c r="AY593" s="34"/>
      <c r="AZ593" s="34"/>
      <c r="BA593" s="34"/>
      <c r="BB593" s="34"/>
      <c r="BC593" s="34"/>
      <c r="BD593" s="44">
        <v>131729</v>
      </c>
      <c r="BE593" s="34" t="s">
        <v>3318</v>
      </c>
      <c r="BF593" s="43" t="s">
        <v>318</v>
      </c>
      <c r="BG593" s="34" t="s">
        <v>543</v>
      </c>
      <c r="BH593" s="34" t="s">
        <v>280</v>
      </c>
      <c r="BI593" s="34" t="s">
        <v>8151</v>
      </c>
      <c r="BJ593" s="44" t="s">
        <v>320</v>
      </c>
      <c r="BK593" s="44" t="s">
        <v>7450</v>
      </c>
      <c r="BL593" s="34"/>
      <c r="BM593" s="34"/>
      <c r="BN593" s="34"/>
      <c r="BO593" s="20"/>
      <c r="BP593" s="20"/>
      <c r="BQ593" s="20"/>
      <c r="BR593" s="20"/>
      <c r="BS593" s="27"/>
      <c r="BT593" s="20"/>
      <c r="BU593" s="20"/>
      <c r="BV593" s="20"/>
      <c r="BW593" s="20"/>
      <c r="BX593" s="20"/>
      <c r="BY593" s="20"/>
      <c r="BZ593" s="20"/>
      <c r="CA593" s="20"/>
      <c r="CB593" s="20"/>
      <c r="CC593" s="27"/>
      <c r="CD593" s="20"/>
      <c r="CE593" s="20"/>
      <c r="CF593" s="28"/>
      <c r="CG593" s="28"/>
      <c r="CH593" s="28"/>
      <c r="CI593" s="28"/>
      <c r="CJ593" s="28"/>
      <c r="CK593" s="28"/>
      <c r="CL593" s="28"/>
      <c r="CM593" s="28"/>
      <c r="CN593" s="28"/>
      <c r="CO593" s="28"/>
      <c r="CP593" s="28"/>
      <c r="CQ593" s="28"/>
      <c r="CR593" s="28"/>
      <c r="CS593" s="28"/>
      <c r="CT593" s="28"/>
      <c r="CU593" s="28"/>
      <c r="CV593" s="28"/>
      <c r="CW593" s="28"/>
      <c r="CX593" s="20"/>
      <c r="CY593" s="519" t="s">
        <v>8152</v>
      </c>
      <c r="CZ593" s="520" t="s">
        <v>8153</v>
      </c>
      <c r="DA593" s="595" t="str">
        <f t="shared" si="28"/>
        <v>47783 - COMÉRCIO A RETALHO DE OUTROS PRODUTOS NOVOS, N. E.</v>
      </c>
      <c r="EN593" s="571">
        <v>18830</v>
      </c>
      <c r="EO593" s="560" t="s">
        <v>8154</v>
      </c>
      <c r="EP593" s="560" t="s">
        <v>350</v>
      </c>
      <c r="EQ593" s="580">
        <v>227</v>
      </c>
      <c r="ER593" s="560" t="s">
        <v>4584</v>
      </c>
      <c r="ES593" s="567" t="s">
        <v>8155</v>
      </c>
    </row>
    <row r="594" spans="16:149">
      <c r="P594" s="503"/>
      <c r="Q594" s="504"/>
      <c r="R594" s="489">
        <v>44372</v>
      </c>
      <c r="S594" s="501"/>
      <c r="T594" s="497"/>
      <c r="U594" s="498"/>
      <c r="V594" s="43">
        <v>112</v>
      </c>
      <c r="W594" s="34" t="s">
        <v>2868</v>
      </c>
      <c r="X594" s="44">
        <v>131730</v>
      </c>
      <c r="Y594" s="34" t="s">
        <v>3407</v>
      </c>
      <c r="Z594" s="43" t="s">
        <v>318</v>
      </c>
      <c r="AA594" s="34" t="s">
        <v>543</v>
      </c>
      <c r="AB594" s="34" t="s">
        <v>280</v>
      </c>
      <c r="AC594" s="34" t="s">
        <v>8156</v>
      </c>
      <c r="AD594" s="44" t="s">
        <v>320</v>
      </c>
      <c r="AE594" s="44" t="s">
        <v>7450</v>
      </c>
      <c r="AF594" s="43">
        <v>112</v>
      </c>
      <c r="AG594" s="34" t="s">
        <v>2868</v>
      </c>
      <c r="AH594" s="34" t="s">
        <v>8082</v>
      </c>
      <c r="AI594" s="43" t="s">
        <v>2869</v>
      </c>
      <c r="AJ594" s="44" t="s">
        <v>2870</v>
      </c>
      <c r="AK594" s="261">
        <v>4430194</v>
      </c>
      <c r="AL594" s="44" t="s">
        <v>543</v>
      </c>
      <c r="AM594" s="44" t="s">
        <v>2874</v>
      </c>
      <c r="AN594" s="262">
        <v>220989480</v>
      </c>
      <c r="AO594" s="34"/>
      <c r="AP594" s="34"/>
      <c r="AQ594" s="34"/>
      <c r="AR594" s="34"/>
      <c r="AS594" s="34"/>
      <c r="AT594" s="44" t="s">
        <v>326</v>
      </c>
      <c r="AU594" s="44"/>
      <c r="AV594" s="477" t="str">
        <f t="array" ref="AV594">_xlfn.IFS(
LEFT(Tabelas!$AI594,1)="N","DN",
LEFT(Tabelas!$AI594,1)="C","DC",
LEFT(Tabelas!$AI594,1)="L","DL",
LEFT(Tabelas!$AI594,1)="A","DA",
LEFT(Tabelas!$AI594,1)="G","DG")</f>
        <v>DN</v>
      </c>
      <c r="AW594" s="34"/>
      <c r="AX594" s="34"/>
      <c r="AY594" s="34"/>
      <c r="AZ594" s="34"/>
      <c r="BA594" s="34"/>
      <c r="BB594" s="34"/>
      <c r="BC594" s="34"/>
      <c r="BD594" s="44">
        <v>131730</v>
      </c>
      <c r="BE594" s="34" t="s">
        <v>3407</v>
      </c>
      <c r="BF594" s="43" t="s">
        <v>318</v>
      </c>
      <c r="BG594" s="34" t="s">
        <v>543</v>
      </c>
      <c r="BH594" s="34" t="s">
        <v>280</v>
      </c>
      <c r="BI594" s="34" t="s">
        <v>8156</v>
      </c>
      <c r="BJ594" s="44" t="s">
        <v>320</v>
      </c>
      <c r="BK594" s="44" t="s">
        <v>7450</v>
      </c>
      <c r="BL594" s="34"/>
      <c r="BM594" s="34"/>
      <c r="BN594" s="34"/>
      <c r="BO594" s="20"/>
      <c r="BP594" s="20"/>
      <c r="BQ594" s="20"/>
      <c r="BR594" s="20"/>
      <c r="BS594" s="27"/>
      <c r="BT594" s="20"/>
      <c r="BU594" s="20"/>
      <c r="BV594" s="20"/>
      <c r="BW594" s="20"/>
      <c r="BX594" s="20"/>
      <c r="BY594" s="20"/>
      <c r="BZ594" s="20"/>
      <c r="CA594" s="20"/>
      <c r="CB594" s="20"/>
      <c r="CC594" s="27"/>
      <c r="CD594" s="20"/>
      <c r="CE594" s="20"/>
      <c r="CF594" s="28"/>
      <c r="CG594" s="28"/>
      <c r="CH594" s="28"/>
      <c r="CI594" s="28"/>
      <c r="CJ594" s="28"/>
      <c r="CK594" s="28"/>
      <c r="CL594" s="28"/>
      <c r="CM594" s="28"/>
      <c r="CN594" s="28"/>
      <c r="CO594" s="28"/>
      <c r="CP594" s="28"/>
      <c r="CQ594" s="28"/>
      <c r="CR594" s="28"/>
      <c r="CS594" s="28"/>
      <c r="CT594" s="28"/>
      <c r="CU594" s="28"/>
      <c r="CV594" s="28"/>
      <c r="CW594" s="28"/>
      <c r="CX594" s="20"/>
      <c r="CY594" s="519" t="s">
        <v>8157</v>
      </c>
      <c r="CZ594" s="520" t="s">
        <v>8158</v>
      </c>
      <c r="DA594" s="595" t="str">
        <f t="shared" si="28"/>
        <v>47790 - COMÉRCIO A RETALHO DE ARTIGOS EM SEGUNDA MÃO.</v>
      </c>
      <c r="EN594" s="572">
        <v>18848</v>
      </c>
      <c r="EO594" s="561" t="s">
        <v>8159</v>
      </c>
      <c r="EP594" s="561" t="s">
        <v>320</v>
      </c>
      <c r="EQ594" s="576">
        <v>106</v>
      </c>
      <c r="ER594" s="561" t="s">
        <v>1774</v>
      </c>
      <c r="ES594" s="568" t="s">
        <v>8160</v>
      </c>
    </row>
    <row r="595" spans="16:149">
      <c r="P595" s="503"/>
      <c r="Q595" s="504"/>
      <c r="R595" s="489">
        <v>44373</v>
      </c>
      <c r="S595" s="501"/>
      <c r="T595" s="497"/>
      <c r="U595" s="498"/>
      <c r="V595" s="43">
        <v>112</v>
      </c>
      <c r="W595" s="34" t="s">
        <v>2868</v>
      </c>
      <c r="X595" s="44">
        <v>131731</v>
      </c>
      <c r="Y595" s="34" t="s">
        <v>3487</v>
      </c>
      <c r="Z595" s="43" t="s">
        <v>318</v>
      </c>
      <c r="AA595" s="34" t="s">
        <v>543</v>
      </c>
      <c r="AB595" s="34" t="s">
        <v>280</v>
      </c>
      <c r="AC595" s="34" t="s">
        <v>8161</v>
      </c>
      <c r="AD595" s="44" t="s">
        <v>320</v>
      </c>
      <c r="AE595" s="44" t="s">
        <v>7450</v>
      </c>
      <c r="AF595" s="43">
        <v>112</v>
      </c>
      <c r="AG595" s="34" t="s">
        <v>2868</v>
      </c>
      <c r="AH595" s="34" t="s">
        <v>8082</v>
      </c>
      <c r="AI595" s="43" t="s">
        <v>2869</v>
      </c>
      <c r="AJ595" s="44" t="s">
        <v>2870</v>
      </c>
      <c r="AK595" s="261">
        <v>4430194</v>
      </c>
      <c r="AL595" s="44" t="s">
        <v>543</v>
      </c>
      <c r="AM595" s="44" t="s">
        <v>2874</v>
      </c>
      <c r="AN595" s="262">
        <v>220989480</v>
      </c>
      <c r="AO595" s="34"/>
      <c r="AP595" s="34"/>
      <c r="AQ595" s="34"/>
      <c r="AR595" s="34"/>
      <c r="AS595" s="34"/>
      <c r="AT595" s="44" t="s">
        <v>326</v>
      </c>
      <c r="AU595" s="44"/>
      <c r="AV595" s="477" t="str">
        <f t="array" ref="AV595">_xlfn.IFS(
LEFT(Tabelas!$AI595,1)="N","DN",
LEFT(Tabelas!$AI595,1)="C","DC",
LEFT(Tabelas!$AI595,1)="L","DL",
LEFT(Tabelas!$AI595,1)="A","DA",
LEFT(Tabelas!$AI595,1)="G","DG")</f>
        <v>DN</v>
      </c>
      <c r="AW595" s="34"/>
      <c r="AX595" s="34"/>
      <c r="AY595" s="34"/>
      <c r="AZ595" s="34"/>
      <c r="BA595" s="34"/>
      <c r="BB595" s="34"/>
      <c r="BC595" s="34"/>
      <c r="BD595" s="44">
        <v>131731</v>
      </c>
      <c r="BE595" s="34" t="s">
        <v>3487</v>
      </c>
      <c r="BF595" s="43" t="s">
        <v>318</v>
      </c>
      <c r="BG595" s="34" t="s">
        <v>543</v>
      </c>
      <c r="BH595" s="34" t="s">
        <v>280</v>
      </c>
      <c r="BI595" s="34" t="s">
        <v>8161</v>
      </c>
      <c r="BJ595" s="44" t="s">
        <v>320</v>
      </c>
      <c r="BK595" s="44" t="s">
        <v>7450</v>
      </c>
      <c r="BL595" s="34"/>
      <c r="BM595" s="34"/>
      <c r="BN595" s="34"/>
      <c r="BO595" s="20"/>
      <c r="BP595" s="20"/>
      <c r="BQ595" s="20"/>
      <c r="BR595" s="20"/>
      <c r="BS595" s="27"/>
      <c r="BT595" s="20"/>
      <c r="BU595" s="20"/>
      <c r="BV595" s="20"/>
      <c r="BW595" s="20"/>
      <c r="BX595" s="20"/>
      <c r="BY595" s="20"/>
      <c r="BZ595" s="20"/>
      <c r="CA595" s="20"/>
      <c r="CB595" s="20"/>
      <c r="CC595" s="27"/>
      <c r="CD595" s="20"/>
      <c r="CE595" s="20"/>
      <c r="CF595" s="28"/>
      <c r="CG595" s="28"/>
      <c r="CH595" s="28"/>
      <c r="CI595" s="28"/>
      <c r="CJ595" s="28"/>
      <c r="CK595" s="28"/>
      <c r="CL595" s="28"/>
      <c r="CM595" s="28"/>
      <c r="CN595" s="28"/>
      <c r="CO595" s="28"/>
      <c r="CP595" s="28"/>
      <c r="CQ595" s="28"/>
      <c r="CR595" s="28"/>
      <c r="CS595" s="28"/>
      <c r="CT595" s="28"/>
      <c r="CU595" s="28"/>
      <c r="CV595" s="28"/>
      <c r="CW595" s="28"/>
      <c r="CX595" s="20"/>
      <c r="CY595" s="519" t="s">
        <v>8162</v>
      </c>
      <c r="CZ595" s="520" t="s">
        <v>8163</v>
      </c>
      <c r="DA595" s="595" t="str">
        <f t="shared" si="28"/>
        <v>47811 - COMÉRCIO A RETALHO DE VEÍCULOS AUTOMÓVEIS LIGEIROS.</v>
      </c>
      <c r="EN595" s="571">
        <v>18864</v>
      </c>
      <c r="EO595" s="560" t="s">
        <v>8164</v>
      </c>
      <c r="EP595" s="560" t="s">
        <v>350</v>
      </c>
      <c r="EQ595" s="580">
        <v>221</v>
      </c>
      <c r="ER595" s="560" t="s">
        <v>4458</v>
      </c>
      <c r="ES595" s="567" t="s">
        <v>8165</v>
      </c>
    </row>
    <row r="596" spans="16:149">
      <c r="P596" s="503"/>
      <c r="Q596" s="504"/>
      <c r="R596" s="489">
        <v>44374</v>
      </c>
      <c r="S596" s="501"/>
      <c r="T596" s="497"/>
      <c r="U596" s="498"/>
      <c r="V596" s="43">
        <v>112</v>
      </c>
      <c r="W596" s="34" t="s">
        <v>2868</v>
      </c>
      <c r="X596" s="44">
        <v>131700</v>
      </c>
      <c r="Y596" s="34" t="s">
        <v>842</v>
      </c>
      <c r="Z596" s="43" t="s">
        <v>318</v>
      </c>
      <c r="AA596" s="34" t="s">
        <v>543</v>
      </c>
      <c r="AB596" s="34" t="s">
        <v>280</v>
      </c>
      <c r="AC596" s="34" t="s">
        <v>8151</v>
      </c>
      <c r="AD596" s="44" t="s">
        <v>320</v>
      </c>
      <c r="AE596" s="44" t="s">
        <v>7450</v>
      </c>
      <c r="AF596" s="43">
        <v>112</v>
      </c>
      <c r="AG596" s="34" t="s">
        <v>2868</v>
      </c>
      <c r="AH596" s="34" t="s">
        <v>8082</v>
      </c>
      <c r="AI596" s="43" t="s">
        <v>2869</v>
      </c>
      <c r="AJ596" s="44" t="s">
        <v>2870</v>
      </c>
      <c r="AK596" s="261">
        <v>4430194</v>
      </c>
      <c r="AL596" s="44" t="s">
        <v>543</v>
      </c>
      <c r="AM596" s="44" t="s">
        <v>2874</v>
      </c>
      <c r="AN596" s="262">
        <v>220989480</v>
      </c>
      <c r="AO596" s="34"/>
      <c r="AP596" s="34"/>
      <c r="AQ596" s="34"/>
      <c r="AR596" s="34"/>
      <c r="AS596" s="34"/>
      <c r="AT596" s="44" t="s">
        <v>326</v>
      </c>
      <c r="AU596" s="44"/>
      <c r="AV596" s="477" t="str">
        <f t="array" ref="AV596">_xlfn.IFS(
LEFT(Tabelas!$AI596,1)="N","DN",
LEFT(Tabelas!$AI596,1)="C","DC",
LEFT(Tabelas!$AI596,1)="L","DL",
LEFT(Tabelas!$AI596,1)="A","DA",
LEFT(Tabelas!$AI596,1)="G","DG")</f>
        <v>DN</v>
      </c>
      <c r="AW596" s="34"/>
      <c r="AX596" s="34"/>
      <c r="AY596" s="34"/>
      <c r="AZ596" s="34"/>
      <c r="BA596" s="34"/>
      <c r="BB596" s="34"/>
      <c r="BC596" s="34"/>
      <c r="BD596" s="44">
        <v>131700</v>
      </c>
      <c r="BE596" s="34" t="s">
        <v>842</v>
      </c>
      <c r="BF596" s="43" t="s">
        <v>318</v>
      </c>
      <c r="BG596" s="34" t="s">
        <v>543</v>
      </c>
      <c r="BH596" s="34" t="s">
        <v>280</v>
      </c>
      <c r="BI596" s="34" t="s">
        <v>8151</v>
      </c>
      <c r="BJ596" s="44" t="s">
        <v>320</v>
      </c>
      <c r="BK596" s="44" t="s">
        <v>7450</v>
      </c>
      <c r="BL596" s="34"/>
      <c r="BM596" s="34"/>
      <c r="BN596" s="34"/>
      <c r="BO596" s="20"/>
      <c r="BP596" s="20"/>
      <c r="BQ596" s="20"/>
      <c r="BR596" s="20"/>
      <c r="BS596" s="27"/>
      <c r="BT596" s="20"/>
      <c r="BU596" s="20"/>
      <c r="BV596" s="20"/>
      <c r="BW596" s="20"/>
      <c r="BX596" s="20"/>
      <c r="BY596" s="20"/>
      <c r="BZ596" s="20"/>
      <c r="CA596" s="20"/>
      <c r="CB596" s="20"/>
      <c r="CC596" s="27"/>
      <c r="CD596" s="20"/>
      <c r="CE596" s="20"/>
      <c r="CF596" s="28"/>
      <c r="CG596" s="28"/>
      <c r="CH596" s="28"/>
      <c r="CI596" s="28"/>
      <c r="CJ596" s="28"/>
      <c r="CK596" s="28"/>
      <c r="CL596" s="28"/>
      <c r="CM596" s="28"/>
      <c r="CN596" s="28"/>
      <c r="CO596" s="28"/>
      <c r="CP596" s="28"/>
      <c r="CQ596" s="28"/>
      <c r="CR596" s="28"/>
      <c r="CS596" s="28"/>
      <c r="CT596" s="28"/>
      <c r="CU596" s="28"/>
      <c r="CV596" s="28"/>
      <c r="CW596" s="28"/>
      <c r="CX596" s="20"/>
      <c r="CY596" s="519" t="s">
        <v>8166</v>
      </c>
      <c r="CZ596" s="520" t="s">
        <v>8167</v>
      </c>
      <c r="DA596" s="595" t="str">
        <f t="shared" si="28"/>
        <v>47812 - COMÉRCIO A RETALHO DE OUTROS VEÍCULOS AUTOMÓVEIS.</v>
      </c>
      <c r="EN596" s="572">
        <v>18872</v>
      </c>
      <c r="EO596" s="561" t="s">
        <v>8168</v>
      </c>
      <c r="EP596" s="561" t="s">
        <v>350</v>
      </c>
      <c r="EQ596" s="576">
        <v>200</v>
      </c>
      <c r="ER596" s="561" t="s">
        <v>5084</v>
      </c>
      <c r="ES596" s="568" t="s">
        <v>8169</v>
      </c>
    </row>
    <row r="597" spans="16:149">
      <c r="P597" s="503"/>
      <c r="Q597" s="504"/>
      <c r="R597" s="489">
        <v>44375</v>
      </c>
      <c r="S597" s="501"/>
      <c r="T597" s="497"/>
      <c r="U597" s="498"/>
      <c r="V597" s="43">
        <v>112</v>
      </c>
      <c r="W597" s="34" t="s">
        <v>2868</v>
      </c>
      <c r="X597" s="44">
        <v>131723</v>
      </c>
      <c r="Y597" s="34" t="s">
        <v>2680</v>
      </c>
      <c r="Z597" s="43" t="s">
        <v>318</v>
      </c>
      <c r="AA597" s="34" t="s">
        <v>543</v>
      </c>
      <c r="AB597" s="34" t="s">
        <v>280</v>
      </c>
      <c r="AC597" s="34" t="s">
        <v>2680</v>
      </c>
      <c r="AD597" s="44" t="s">
        <v>320</v>
      </c>
      <c r="AE597" s="44" t="s">
        <v>7450</v>
      </c>
      <c r="AF597" s="43">
        <v>112</v>
      </c>
      <c r="AG597" s="34" t="s">
        <v>2868</v>
      </c>
      <c r="AH597" s="34" t="s">
        <v>8082</v>
      </c>
      <c r="AI597" s="43" t="s">
        <v>2869</v>
      </c>
      <c r="AJ597" s="44" t="s">
        <v>2870</v>
      </c>
      <c r="AK597" s="261">
        <v>4430194</v>
      </c>
      <c r="AL597" s="44" t="s">
        <v>543</v>
      </c>
      <c r="AM597" s="44" t="s">
        <v>2874</v>
      </c>
      <c r="AN597" s="262">
        <v>220989480</v>
      </c>
      <c r="AO597" s="34"/>
      <c r="AP597" s="34"/>
      <c r="AQ597" s="34"/>
      <c r="AR597" s="34"/>
      <c r="AS597" s="34"/>
      <c r="AT597" s="44" t="s">
        <v>326</v>
      </c>
      <c r="AU597" s="44"/>
      <c r="AV597" s="477" t="str">
        <f t="array" ref="AV597">_xlfn.IFS(
LEFT(Tabelas!$AI597,1)="N","DN",
LEFT(Tabelas!$AI597,1)="C","DC",
LEFT(Tabelas!$AI597,1)="L","DL",
LEFT(Tabelas!$AI597,1)="A","DA",
LEFT(Tabelas!$AI597,1)="G","DG")</f>
        <v>DN</v>
      </c>
      <c r="AW597" s="34"/>
      <c r="AX597" s="34"/>
      <c r="AY597" s="34"/>
      <c r="AZ597" s="34"/>
      <c r="BA597" s="34"/>
      <c r="BB597" s="34"/>
      <c r="BC597" s="34"/>
      <c r="BD597" s="44">
        <v>131723</v>
      </c>
      <c r="BE597" s="34" t="s">
        <v>2680</v>
      </c>
      <c r="BF597" s="43" t="s">
        <v>318</v>
      </c>
      <c r="BG597" s="34" t="s">
        <v>543</v>
      </c>
      <c r="BH597" s="34" t="s">
        <v>280</v>
      </c>
      <c r="BI597" s="34" t="s">
        <v>2680</v>
      </c>
      <c r="BJ597" s="44" t="s">
        <v>320</v>
      </c>
      <c r="BK597" s="44" t="s">
        <v>7450</v>
      </c>
      <c r="BL597" s="34"/>
      <c r="BM597" s="34"/>
      <c r="BN597" s="34"/>
      <c r="BO597" s="20"/>
      <c r="BP597" s="20"/>
      <c r="BQ597" s="20"/>
      <c r="BR597" s="20"/>
      <c r="BS597" s="27"/>
      <c r="BT597" s="20"/>
      <c r="BU597" s="20"/>
      <c r="BV597" s="20"/>
      <c r="BW597" s="20"/>
      <c r="BX597" s="20"/>
      <c r="BY597" s="20"/>
      <c r="BZ597" s="20"/>
      <c r="CA597" s="20"/>
      <c r="CB597" s="20"/>
      <c r="CC597" s="27"/>
      <c r="CD597" s="20"/>
      <c r="CE597" s="20"/>
      <c r="CF597" s="28"/>
      <c r="CG597" s="28"/>
      <c r="CH597" s="28"/>
      <c r="CI597" s="28"/>
      <c r="CJ597" s="28"/>
      <c r="CK597" s="28"/>
      <c r="CL597" s="28"/>
      <c r="CM597" s="28"/>
      <c r="CN597" s="28"/>
      <c r="CO597" s="28"/>
      <c r="CP597" s="28"/>
      <c r="CQ597" s="28"/>
      <c r="CR597" s="28"/>
      <c r="CS597" s="28"/>
      <c r="CT597" s="28"/>
      <c r="CU597" s="28"/>
      <c r="CV597" s="28"/>
      <c r="CW597" s="28"/>
      <c r="CX597" s="20"/>
      <c r="CY597" s="519" t="s">
        <v>8170</v>
      </c>
      <c r="CZ597" s="520" t="s">
        <v>8171</v>
      </c>
      <c r="DA597" s="595" t="str">
        <f t="shared" si="28"/>
        <v>47820 - COMÉRCIO A RETALHO DE PEÇAS E ACESSÓRIOS PARA VEÍCULOS AUTOMÓVEIS.</v>
      </c>
      <c r="EN597" s="571">
        <v>18880</v>
      </c>
      <c r="EO597" s="560" t="s">
        <v>8172</v>
      </c>
      <c r="EP597" s="560" t="s">
        <v>370</v>
      </c>
      <c r="EQ597" s="580">
        <v>586</v>
      </c>
      <c r="ER597" s="560" t="s">
        <v>5533</v>
      </c>
      <c r="ES597" s="567" t="s">
        <v>8173</v>
      </c>
    </row>
    <row r="598" spans="16:149">
      <c r="P598" s="503"/>
      <c r="Q598" s="504"/>
      <c r="R598" s="489">
        <v>44376</v>
      </c>
      <c r="S598" s="501"/>
      <c r="T598" s="497"/>
      <c r="U598" s="498"/>
      <c r="V598" s="43">
        <v>113</v>
      </c>
      <c r="W598" s="34" t="s">
        <v>3007</v>
      </c>
      <c r="X598" s="44">
        <v>170101</v>
      </c>
      <c r="Y598" s="34" t="s">
        <v>346</v>
      </c>
      <c r="Z598" s="43" t="s">
        <v>1223</v>
      </c>
      <c r="AA598" s="34" t="s">
        <v>346</v>
      </c>
      <c r="AB598" s="34" t="s">
        <v>284</v>
      </c>
      <c r="AC598" s="34" t="s">
        <v>346</v>
      </c>
      <c r="AD598" s="44" t="s">
        <v>320</v>
      </c>
      <c r="AE598" s="44" t="s">
        <v>3428</v>
      </c>
      <c r="AF598" s="43">
        <v>113</v>
      </c>
      <c r="AG598" s="34" t="s">
        <v>3007</v>
      </c>
      <c r="AH598" s="34" t="s">
        <v>3006</v>
      </c>
      <c r="AI598" s="43" t="s">
        <v>3008</v>
      </c>
      <c r="AJ598" s="44" t="s">
        <v>3009</v>
      </c>
      <c r="AK598" s="261">
        <v>5000669</v>
      </c>
      <c r="AL598" s="44" t="s">
        <v>284</v>
      </c>
      <c r="AM598" s="44" t="s">
        <v>3013</v>
      </c>
      <c r="AN598" s="262">
        <v>259096700</v>
      </c>
      <c r="AO598" s="34"/>
      <c r="AP598" s="34"/>
      <c r="AQ598" s="34"/>
      <c r="AR598" s="34"/>
      <c r="AS598" s="34"/>
      <c r="AT598" s="44" t="s">
        <v>326</v>
      </c>
      <c r="AU598" s="44"/>
      <c r="AV598" s="477" t="str">
        <f t="array" ref="AV598">_xlfn.IFS(
LEFT(Tabelas!$AI598,1)="N","DN",
LEFT(Tabelas!$AI598,1)="C","DC",
LEFT(Tabelas!$AI598,1)="L","DL",
LEFT(Tabelas!$AI598,1)="A","DA",
LEFT(Tabelas!$AI598,1)="G","DG")</f>
        <v>DN</v>
      </c>
      <c r="AW598" s="34"/>
      <c r="AX598" s="34"/>
      <c r="AY598" s="34"/>
      <c r="AZ598" s="34"/>
      <c r="BA598" s="34"/>
      <c r="BB598" s="34"/>
      <c r="BC598" s="34"/>
      <c r="BD598" s="44">
        <v>170101</v>
      </c>
      <c r="BE598" s="34" t="s">
        <v>346</v>
      </c>
      <c r="BF598" s="43" t="s">
        <v>1223</v>
      </c>
      <c r="BG598" s="34" t="s">
        <v>346</v>
      </c>
      <c r="BH598" s="34" t="s">
        <v>284</v>
      </c>
      <c r="BI598" s="34" t="s">
        <v>346</v>
      </c>
      <c r="BJ598" s="44" t="s">
        <v>320</v>
      </c>
      <c r="BK598" s="44" t="s">
        <v>3428</v>
      </c>
      <c r="BL598" s="34"/>
      <c r="BM598" s="34"/>
      <c r="BN598" s="34"/>
      <c r="BO598" s="20"/>
      <c r="BP598" s="20"/>
      <c r="BQ598" s="20"/>
      <c r="BR598" s="20"/>
      <c r="BS598" s="27"/>
      <c r="BT598" s="20"/>
      <c r="BU598" s="20"/>
      <c r="BV598" s="20"/>
      <c r="BW598" s="20"/>
      <c r="BX598" s="20"/>
      <c r="BY598" s="20"/>
      <c r="BZ598" s="20"/>
      <c r="CA598" s="20"/>
      <c r="CB598" s="20"/>
      <c r="CC598" s="27"/>
      <c r="CD598" s="20"/>
      <c r="CE598" s="20"/>
      <c r="CF598" s="28"/>
      <c r="CG598" s="28"/>
      <c r="CH598" s="28"/>
      <c r="CI598" s="28"/>
      <c r="CJ598" s="28"/>
      <c r="CK598" s="28"/>
      <c r="CL598" s="28"/>
      <c r="CM598" s="28"/>
      <c r="CN598" s="28"/>
      <c r="CO598" s="28"/>
      <c r="CP598" s="28"/>
      <c r="CQ598" s="28"/>
      <c r="CR598" s="28"/>
      <c r="CS598" s="28"/>
      <c r="CT598" s="28"/>
      <c r="CU598" s="28"/>
      <c r="CV598" s="28"/>
      <c r="CW598" s="28"/>
      <c r="CX598" s="20"/>
      <c r="CY598" s="519" t="s">
        <v>8174</v>
      </c>
      <c r="CZ598" s="520" t="s">
        <v>8175</v>
      </c>
      <c r="DA598" s="595" t="str">
        <f t="shared" si="28"/>
        <v>47830 - COMÉRCIO A RETALHO DE MOTOCICLOS, SUAS PARTES E ACESSÓRIOS.</v>
      </c>
      <c r="EN598" s="572">
        <v>18902</v>
      </c>
      <c r="EO598" s="561" t="s">
        <v>8176</v>
      </c>
      <c r="EP598" s="561" t="s">
        <v>350</v>
      </c>
      <c r="EQ598" s="576">
        <v>271</v>
      </c>
      <c r="ER598" s="561" t="s">
        <v>4694</v>
      </c>
      <c r="ES598" s="568" t="s">
        <v>8177</v>
      </c>
    </row>
    <row r="599" spans="16:149">
      <c r="P599" s="503"/>
      <c r="Q599" s="504"/>
      <c r="R599" s="489">
        <v>44377</v>
      </c>
      <c r="S599" s="501"/>
      <c r="T599" s="497"/>
      <c r="U599" s="498"/>
      <c r="V599" s="43">
        <v>113</v>
      </c>
      <c r="W599" s="34" t="s">
        <v>3007</v>
      </c>
      <c r="X599" s="44">
        <v>170100</v>
      </c>
      <c r="Y599" s="34" t="s">
        <v>887</v>
      </c>
      <c r="Z599" s="43" t="s">
        <v>1223</v>
      </c>
      <c r="AA599" s="34" t="s">
        <v>346</v>
      </c>
      <c r="AB599" s="34" t="s">
        <v>284</v>
      </c>
      <c r="AC599" s="34" t="s">
        <v>346</v>
      </c>
      <c r="AD599" s="44" t="s">
        <v>320</v>
      </c>
      <c r="AE599" s="44" t="s">
        <v>3428</v>
      </c>
      <c r="AF599" s="43">
        <v>113</v>
      </c>
      <c r="AG599" s="34" t="s">
        <v>3007</v>
      </c>
      <c r="AH599" s="34" t="s">
        <v>3006</v>
      </c>
      <c r="AI599" s="43" t="s">
        <v>3008</v>
      </c>
      <c r="AJ599" s="44" t="s">
        <v>3009</v>
      </c>
      <c r="AK599" s="261">
        <v>5000669</v>
      </c>
      <c r="AL599" s="44" t="s">
        <v>284</v>
      </c>
      <c r="AM599" s="44" t="s">
        <v>3013</v>
      </c>
      <c r="AN599" s="262">
        <v>259096700</v>
      </c>
      <c r="AO599" s="34"/>
      <c r="AP599" s="34"/>
      <c r="AQ599" s="34"/>
      <c r="AR599" s="34"/>
      <c r="AS599" s="34"/>
      <c r="AT599" s="44" t="s">
        <v>326</v>
      </c>
      <c r="AU599" s="44"/>
      <c r="AV599" s="477" t="str">
        <f t="array" ref="AV599">_xlfn.IFS(
LEFT(Tabelas!$AI599,1)="N","DN",
LEFT(Tabelas!$AI599,1)="C","DC",
LEFT(Tabelas!$AI599,1)="L","DL",
LEFT(Tabelas!$AI599,1)="A","DA",
LEFT(Tabelas!$AI599,1)="G","DG")</f>
        <v>DN</v>
      </c>
      <c r="AW599" s="34"/>
      <c r="AX599" s="34"/>
      <c r="AY599" s="34"/>
      <c r="AZ599" s="34"/>
      <c r="BA599" s="34"/>
      <c r="BB599" s="34"/>
      <c r="BC599" s="34"/>
      <c r="BD599" s="44">
        <v>170100</v>
      </c>
      <c r="BE599" s="34" t="s">
        <v>887</v>
      </c>
      <c r="BF599" s="43" t="s">
        <v>1223</v>
      </c>
      <c r="BG599" s="34" t="s">
        <v>346</v>
      </c>
      <c r="BH599" s="34" t="s">
        <v>284</v>
      </c>
      <c r="BI599" s="34" t="s">
        <v>346</v>
      </c>
      <c r="BJ599" s="44" t="s">
        <v>320</v>
      </c>
      <c r="BK599" s="44" t="s">
        <v>3428</v>
      </c>
      <c r="BL599" s="34"/>
      <c r="BM599" s="34"/>
      <c r="BN599" s="34"/>
      <c r="BO599" s="20"/>
      <c r="BP599" s="20"/>
      <c r="BQ599" s="20"/>
      <c r="BR599" s="20"/>
      <c r="BS599" s="27"/>
      <c r="BT599" s="20"/>
      <c r="BU599" s="20"/>
      <c r="BV599" s="20"/>
      <c r="BW599" s="20"/>
      <c r="BX599" s="20"/>
      <c r="BY599" s="20"/>
      <c r="BZ599" s="20"/>
      <c r="CA599" s="20"/>
      <c r="CB599" s="20"/>
      <c r="CC599" s="27"/>
      <c r="CD599" s="20"/>
      <c r="CE599" s="20"/>
      <c r="CF599" s="28"/>
      <c r="CG599" s="28"/>
      <c r="CH599" s="28"/>
      <c r="CI599" s="28"/>
      <c r="CJ599" s="28"/>
      <c r="CK599" s="28"/>
      <c r="CL599" s="28"/>
      <c r="CM599" s="28"/>
      <c r="CN599" s="28"/>
      <c r="CO599" s="28"/>
      <c r="CP599" s="28"/>
      <c r="CQ599" s="28"/>
      <c r="CR599" s="28"/>
      <c r="CS599" s="28"/>
      <c r="CT599" s="28"/>
      <c r="CU599" s="28"/>
      <c r="CV599" s="28"/>
      <c r="CW599" s="28"/>
      <c r="CX599" s="20"/>
      <c r="CY599" s="519" t="s">
        <v>8178</v>
      </c>
      <c r="CZ599" s="520" t="s">
        <v>8179</v>
      </c>
      <c r="DA599" s="595" t="str">
        <f t="shared" si="28"/>
        <v>47910 - ATIVIDADES DE SERVIÇOS DE INTERMEDIAÇÃO NO COMÉRCIO A RETALHO NÃO ESPECIALIZADO.</v>
      </c>
      <c r="EN599" s="571">
        <v>18929</v>
      </c>
      <c r="EO599" s="560" t="s">
        <v>8180</v>
      </c>
      <c r="EP599" s="560" t="s">
        <v>370</v>
      </c>
      <c r="EQ599" s="580">
        <v>555</v>
      </c>
      <c r="ER599" s="560" t="s">
        <v>371</v>
      </c>
      <c r="ES599" s="567" t="s">
        <v>8181</v>
      </c>
    </row>
    <row r="600" spans="16:149">
      <c r="P600" s="503"/>
      <c r="Q600" s="504"/>
      <c r="R600" s="489">
        <v>44378</v>
      </c>
      <c r="S600" s="501"/>
      <c r="T600" s="497"/>
      <c r="U600" s="498"/>
      <c r="V600" s="43">
        <v>113</v>
      </c>
      <c r="W600" s="34" t="s">
        <v>3007</v>
      </c>
      <c r="X600" s="44">
        <v>170107</v>
      </c>
      <c r="Y600" s="34" t="s">
        <v>1451</v>
      </c>
      <c r="Z600" s="43" t="s">
        <v>1223</v>
      </c>
      <c r="AA600" s="34" t="s">
        <v>346</v>
      </c>
      <c r="AB600" s="34" t="s">
        <v>284</v>
      </c>
      <c r="AC600" s="34" t="s">
        <v>1451</v>
      </c>
      <c r="AD600" s="44" t="s">
        <v>320</v>
      </c>
      <c r="AE600" s="44" t="s">
        <v>3428</v>
      </c>
      <c r="AF600" s="43">
        <v>113</v>
      </c>
      <c r="AG600" s="34" t="s">
        <v>3007</v>
      </c>
      <c r="AH600" s="34" t="s">
        <v>3006</v>
      </c>
      <c r="AI600" s="43" t="s">
        <v>3008</v>
      </c>
      <c r="AJ600" s="44" t="s">
        <v>3009</v>
      </c>
      <c r="AK600" s="261">
        <v>5000669</v>
      </c>
      <c r="AL600" s="44" t="s">
        <v>284</v>
      </c>
      <c r="AM600" s="44" t="s">
        <v>3013</v>
      </c>
      <c r="AN600" s="262">
        <v>259096700</v>
      </c>
      <c r="AO600" s="34"/>
      <c r="AP600" s="34"/>
      <c r="AQ600" s="34"/>
      <c r="AR600" s="34"/>
      <c r="AS600" s="34"/>
      <c r="AT600" s="44" t="s">
        <v>326</v>
      </c>
      <c r="AU600" s="44"/>
      <c r="AV600" s="477" t="str">
        <f t="array" ref="AV600">_xlfn.IFS(
LEFT(Tabelas!$AI600,1)="N","DN",
LEFT(Tabelas!$AI600,1)="C","DC",
LEFT(Tabelas!$AI600,1)="L","DL",
LEFT(Tabelas!$AI600,1)="A","DA",
LEFT(Tabelas!$AI600,1)="G","DG")</f>
        <v>DN</v>
      </c>
      <c r="AW600" s="34"/>
      <c r="AX600" s="34"/>
      <c r="AY600" s="34"/>
      <c r="AZ600" s="34"/>
      <c r="BA600" s="34"/>
      <c r="BB600" s="34"/>
      <c r="BC600" s="34"/>
      <c r="BD600" s="44">
        <v>170107</v>
      </c>
      <c r="BE600" s="34" t="s">
        <v>1451</v>
      </c>
      <c r="BF600" s="43" t="s">
        <v>1223</v>
      </c>
      <c r="BG600" s="34" t="s">
        <v>346</v>
      </c>
      <c r="BH600" s="34" t="s">
        <v>284</v>
      </c>
      <c r="BI600" s="34" t="s">
        <v>1451</v>
      </c>
      <c r="BJ600" s="44" t="s">
        <v>320</v>
      </c>
      <c r="BK600" s="44" t="s">
        <v>3428</v>
      </c>
      <c r="BL600" s="34"/>
      <c r="BM600" s="34"/>
      <c r="BN600" s="34"/>
      <c r="BO600" s="20"/>
      <c r="BP600" s="20"/>
      <c r="BQ600" s="20"/>
      <c r="BR600" s="20"/>
      <c r="BS600" s="27"/>
      <c r="BT600" s="20"/>
      <c r="BU600" s="20"/>
      <c r="BV600" s="20"/>
      <c r="BW600" s="20"/>
      <c r="BX600" s="20"/>
      <c r="BY600" s="20"/>
      <c r="BZ600" s="20"/>
      <c r="CA600" s="20"/>
      <c r="CB600" s="20"/>
      <c r="CC600" s="27"/>
      <c r="CD600" s="20"/>
      <c r="CE600" s="20"/>
      <c r="CF600" s="28"/>
      <c r="CG600" s="28"/>
      <c r="CH600" s="28"/>
      <c r="CI600" s="28"/>
      <c r="CJ600" s="28"/>
      <c r="CK600" s="28"/>
      <c r="CL600" s="28"/>
      <c r="CM600" s="28"/>
      <c r="CN600" s="28"/>
      <c r="CO600" s="28"/>
      <c r="CP600" s="28"/>
      <c r="CQ600" s="28"/>
      <c r="CR600" s="28"/>
      <c r="CS600" s="28"/>
      <c r="CT600" s="28"/>
      <c r="CU600" s="28"/>
      <c r="CV600" s="28"/>
      <c r="CW600" s="28"/>
      <c r="CX600" s="20"/>
      <c r="CY600" s="519" t="s">
        <v>8182</v>
      </c>
      <c r="CZ600" s="520" t="s">
        <v>8183</v>
      </c>
      <c r="DA600" s="595" t="str">
        <f t="shared" si="28"/>
        <v>47920 - ATIVIDADES DE SERVIÇOS DE INTERMEDIAÇÃO NO COMÉRCIO A RETALHO ESPECIALIZADO.</v>
      </c>
      <c r="EN600" s="572">
        <v>18937</v>
      </c>
      <c r="EO600" s="561" t="s">
        <v>8184</v>
      </c>
      <c r="EP600" s="561" t="s">
        <v>289</v>
      </c>
      <c r="EQ600" s="576">
        <v>330</v>
      </c>
      <c r="ER600" s="561" t="s">
        <v>4729</v>
      </c>
      <c r="ES600" s="568" t="s">
        <v>8185</v>
      </c>
    </row>
    <row r="601" spans="16:149">
      <c r="P601" s="503"/>
      <c r="Q601" s="504"/>
      <c r="R601" s="489">
        <v>44379</v>
      </c>
      <c r="S601" s="501"/>
      <c r="T601" s="497"/>
      <c r="U601" s="498"/>
      <c r="V601" s="43">
        <v>113</v>
      </c>
      <c r="W601" s="34" t="s">
        <v>3007</v>
      </c>
      <c r="X601" s="44">
        <v>170108</v>
      </c>
      <c r="Y601" s="34" t="s">
        <v>1730</v>
      </c>
      <c r="Z601" s="43" t="s">
        <v>1223</v>
      </c>
      <c r="AA601" s="34" t="s">
        <v>346</v>
      </c>
      <c r="AB601" s="34" t="s">
        <v>284</v>
      </c>
      <c r="AC601" s="34" t="s">
        <v>1730</v>
      </c>
      <c r="AD601" s="44" t="s">
        <v>320</v>
      </c>
      <c r="AE601" s="44" t="s">
        <v>3428</v>
      </c>
      <c r="AF601" s="43">
        <v>113</v>
      </c>
      <c r="AG601" s="34" t="s">
        <v>3007</v>
      </c>
      <c r="AH601" s="34" t="s">
        <v>3006</v>
      </c>
      <c r="AI601" s="43" t="s">
        <v>3008</v>
      </c>
      <c r="AJ601" s="44" t="s">
        <v>3009</v>
      </c>
      <c r="AK601" s="261">
        <v>5000669</v>
      </c>
      <c r="AL601" s="44" t="s">
        <v>284</v>
      </c>
      <c r="AM601" s="44" t="s">
        <v>3013</v>
      </c>
      <c r="AN601" s="262">
        <v>259096700</v>
      </c>
      <c r="AO601" s="34"/>
      <c r="AP601" s="34"/>
      <c r="AQ601" s="34"/>
      <c r="AR601" s="34"/>
      <c r="AS601" s="34"/>
      <c r="AT601" s="44" t="s">
        <v>326</v>
      </c>
      <c r="AU601" s="44"/>
      <c r="AV601" s="477" t="str">
        <f t="array" ref="AV601">_xlfn.IFS(
LEFT(Tabelas!$AI601,1)="N","DN",
LEFT(Tabelas!$AI601,1)="C","DC",
LEFT(Tabelas!$AI601,1)="L","DL",
LEFT(Tabelas!$AI601,1)="A","DA",
LEFT(Tabelas!$AI601,1)="G","DG")</f>
        <v>DN</v>
      </c>
      <c r="AW601" s="34"/>
      <c r="AX601" s="34"/>
      <c r="AY601" s="34"/>
      <c r="AZ601" s="34"/>
      <c r="BA601" s="34"/>
      <c r="BB601" s="34"/>
      <c r="BC601" s="34"/>
      <c r="BD601" s="44">
        <v>170108</v>
      </c>
      <c r="BE601" s="34" t="s">
        <v>1730</v>
      </c>
      <c r="BF601" s="43" t="s">
        <v>1223</v>
      </c>
      <c r="BG601" s="34" t="s">
        <v>346</v>
      </c>
      <c r="BH601" s="34" t="s">
        <v>284</v>
      </c>
      <c r="BI601" s="34" t="s">
        <v>1730</v>
      </c>
      <c r="BJ601" s="44" t="s">
        <v>320</v>
      </c>
      <c r="BK601" s="44" t="s">
        <v>3428</v>
      </c>
      <c r="BL601" s="34"/>
      <c r="BM601" s="34"/>
      <c r="BN601" s="34"/>
      <c r="BO601" s="20"/>
      <c r="BP601" s="20"/>
      <c r="BQ601" s="20"/>
      <c r="BR601" s="20"/>
      <c r="BS601" s="27"/>
      <c r="BT601" s="20"/>
      <c r="BU601" s="20"/>
      <c r="BV601" s="20"/>
      <c r="BW601" s="20"/>
      <c r="BX601" s="20"/>
      <c r="BY601" s="20"/>
      <c r="BZ601" s="20"/>
      <c r="CA601" s="20"/>
      <c r="CB601" s="20"/>
      <c r="CC601" s="27"/>
      <c r="CD601" s="20"/>
      <c r="CE601" s="20"/>
      <c r="CF601" s="28"/>
      <c r="CG601" s="28"/>
      <c r="CH601" s="28"/>
      <c r="CI601" s="28"/>
      <c r="CJ601" s="28"/>
      <c r="CK601" s="28"/>
      <c r="CL601" s="28"/>
      <c r="CM601" s="28"/>
      <c r="CN601" s="28"/>
      <c r="CO601" s="28"/>
      <c r="CP601" s="28"/>
      <c r="CQ601" s="28"/>
      <c r="CR601" s="28"/>
      <c r="CS601" s="28"/>
      <c r="CT601" s="28"/>
      <c r="CU601" s="28"/>
      <c r="CV601" s="28"/>
      <c r="CW601" s="28"/>
      <c r="CX601" s="20"/>
      <c r="CY601" s="519" t="s">
        <v>8186</v>
      </c>
      <c r="CZ601" s="520" t="s">
        <v>8187</v>
      </c>
      <c r="DA601" s="595" t="str">
        <f t="shared" si="28"/>
        <v>49110 - TRANSPORTE DE PASSAGEIROS POR FERROVIA PESADA.</v>
      </c>
      <c r="EN601" s="571">
        <v>18945</v>
      </c>
      <c r="EO601" s="560" t="s">
        <v>8188</v>
      </c>
      <c r="EP601" s="560" t="s">
        <v>350</v>
      </c>
      <c r="EQ601" s="580">
        <v>224</v>
      </c>
      <c r="ER601" s="560" t="s">
        <v>4524</v>
      </c>
      <c r="ES601" s="567" t="s">
        <v>8189</v>
      </c>
    </row>
    <row r="602" spans="16:149">
      <c r="P602" s="503"/>
      <c r="Q602" s="504"/>
      <c r="R602" s="489">
        <v>44380</v>
      </c>
      <c r="S602" s="501"/>
      <c r="T602" s="497"/>
      <c r="U602" s="498"/>
      <c r="V602" s="43">
        <v>113</v>
      </c>
      <c r="W602" s="34" t="s">
        <v>3007</v>
      </c>
      <c r="X602" s="44">
        <v>170109</v>
      </c>
      <c r="Y602" s="34" t="s">
        <v>1981</v>
      </c>
      <c r="Z602" s="43" t="s">
        <v>1223</v>
      </c>
      <c r="AA602" s="34" t="s">
        <v>346</v>
      </c>
      <c r="AB602" s="34" t="s">
        <v>284</v>
      </c>
      <c r="AC602" s="34" t="s">
        <v>1981</v>
      </c>
      <c r="AD602" s="44" t="s">
        <v>320</v>
      </c>
      <c r="AE602" s="44" t="s">
        <v>3428</v>
      </c>
      <c r="AF602" s="43">
        <v>113</v>
      </c>
      <c r="AG602" s="34" t="s">
        <v>3007</v>
      </c>
      <c r="AH602" s="34" t="s">
        <v>3006</v>
      </c>
      <c r="AI602" s="43" t="s">
        <v>3008</v>
      </c>
      <c r="AJ602" s="44" t="s">
        <v>3009</v>
      </c>
      <c r="AK602" s="261">
        <v>5000669</v>
      </c>
      <c r="AL602" s="44" t="s">
        <v>284</v>
      </c>
      <c r="AM602" s="44" t="s">
        <v>3013</v>
      </c>
      <c r="AN602" s="262">
        <v>259096700</v>
      </c>
      <c r="AO602" s="34"/>
      <c r="AP602" s="34"/>
      <c r="AQ602" s="34"/>
      <c r="AR602" s="34"/>
      <c r="AS602" s="34"/>
      <c r="AT602" s="44" t="s">
        <v>326</v>
      </c>
      <c r="AU602" s="44"/>
      <c r="AV602" s="477" t="str">
        <f t="array" ref="AV602">_xlfn.IFS(
LEFT(Tabelas!$AI602,1)="N","DN",
LEFT(Tabelas!$AI602,1)="C","DC",
LEFT(Tabelas!$AI602,1)="L","DL",
LEFT(Tabelas!$AI602,1)="A","DA",
LEFT(Tabelas!$AI602,1)="G","DG")</f>
        <v>DN</v>
      </c>
      <c r="AW602" s="34"/>
      <c r="AX602" s="34"/>
      <c r="AY602" s="34"/>
      <c r="AZ602" s="34"/>
      <c r="BA602" s="34"/>
      <c r="BB602" s="34"/>
      <c r="BC602" s="34"/>
      <c r="BD602" s="44">
        <v>170109</v>
      </c>
      <c r="BE602" s="34" t="s">
        <v>1981</v>
      </c>
      <c r="BF602" s="43" t="s">
        <v>1223</v>
      </c>
      <c r="BG602" s="34" t="s">
        <v>346</v>
      </c>
      <c r="BH602" s="34" t="s">
        <v>284</v>
      </c>
      <c r="BI602" s="34" t="s">
        <v>1981</v>
      </c>
      <c r="BJ602" s="44" t="s">
        <v>320</v>
      </c>
      <c r="BK602" s="44" t="s">
        <v>3428</v>
      </c>
      <c r="BL602" s="34"/>
      <c r="BM602" s="34"/>
      <c r="BN602" s="34"/>
      <c r="BO602" s="20"/>
      <c r="BP602" s="20"/>
      <c r="BQ602" s="20"/>
      <c r="BR602" s="20"/>
      <c r="BS602" s="27"/>
      <c r="BT602" s="20"/>
      <c r="BU602" s="20"/>
      <c r="BV602" s="20"/>
      <c r="BW602" s="20"/>
      <c r="BX602" s="20"/>
      <c r="BY602" s="20"/>
      <c r="BZ602" s="20"/>
      <c r="CA602" s="20"/>
      <c r="CB602" s="20"/>
      <c r="CC602" s="27"/>
      <c r="CD602" s="20"/>
      <c r="CE602" s="20"/>
      <c r="CF602" s="28"/>
      <c r="CG602" s="28"/>
      <c r="CH602" s="28"/>
      <c r="CI602" s="28"/>
      <c r="CJ602" s="28"/>
      <c r="CK602" s="28"/>
      <c r="CL602" s="28"/>
      <c r="CM602" s="28"/>
      <c r="CN602" s="28"/>
      <c r="CO602" s="28"/>
      <c r="CP602" s="28"/>
      <c r="CQ602" s="28"/>
      <c r="CR602" s="28"/>
      <c r="CS602" s="28"/>
      <c r="CT602" s="28"/>
      <c r="CU602" s="28"/>
      <c r="CV602" s="28"/>
      <c r="CW602" s="28"/>
      <c r="CX602" s="20"/>
      <c r="CY602" s="519" t="s">
        <v>8190</v>
      </c>
      <c r="CZ602" s="520" t="s">
        <v>8191</v>
      </c>
      <c r="DA602" s="595" t="str">
        <f t="shared" si="28"/>
        <v>49120 - OUTRO TRANSPORTE FERROVIÁRIO DE PASSAGEIROS.</v>
      </c>
      <c r="EN602" s="572">
        <v>18953</v>
      </c>
      <c r="EO602" s="561" t="s">
        <v>8192</v>
      </c>
      <c r="EP602" s="561" t="s">
        <v>320</v>
      </c>
      <c r="EQ602" s="576">
        <v>170</v>
      </c>
      <c r="ER602" s="561" t="s">
        <v>4090</v>
      </c>
      <c r="ES602" s="568" t="s">
        <v>8193</v>
      </c>
    </row>
    <row r="603" spans="16:149">
      <c r="P603" s="503"/>
      <c r="Q603" s="504"/>
      <c r="R603" s="489">
        <v>44381</v>
      </c>
      <c r="S603" s="501"/>
      <c r="T603" s="497"/>
      <c r="U603" s="498"/>
      <c r="V603" s="43">
        <v>113</v>
      </c>
      <c r="W603" s="34" t="s">
        <v>3007</v>
      </c>
      <c r="X603" s="44">
        <v>170112</v>
      </c>
      <c r="Y603" s="34" t="s">
        <v>2175</v>
      </c>
      <c r="Z603" s="43" t="s">
        <v>1223</v>
      </c>
      <c r="AA603" s="34" t="s">
        <v>346</v>
      </c>
      <c r="AB603" s="34" t="s">
        <v>284</v>
      </c>
      <c r="AC603" s="34" t="s">
        <v>2175</v>
      </c>
      <c r="AD603" s="44" t="s">
        <v>320</v>
      </c>
      <c r="AE603" s="44" t="s">
        <v>3428</v>
      </c>
      <c r="AF603" s="43">
        <v>113</v>
      </c>
      <c r="AG603" s="34" t="s">
        <v>3007</v>
      </c>
      <c r="AH603" s="34" t="s">
        <v>3006</v>
      </c>
      <c r="AI603" s="43" t="s">
        <v>3008</v>
      </c>
      <c r="AJ603" s="44" t="s">
        <v>3009</v>
      </c>
      <c r="AK603" s="261">
        <v>5000669</v>
      </c>
      <c r="AL603" s="44" t="s">
        <v>284</v>
      </c>
      <c r="AM603" s="44" t="s">
        <v>3013</v>
      </c>
      <c r="AN603" s="262">
        <v>259096700</v>
      </c>
      <c r="AO603" s="34"/>
      <c r="AP603" s="34"/>
      <c r="AQ603" s="34"/>
      <c r="AR603" s="34"/>
      <c r="AS603" s="34"/>
      <c r="AT603" s="44" t="s">
        <v>326</v>
      </c>
      <c r="AU603" s="44"/>
      <c r="AV603" s="477" t="str">
        <f t="array" ref="AV603">_xlfn.IFS(
LEFT(Tabelas!$AI603,1)="N","DN",
LEFT(Tabelas!$AI603,1)="C","DC",
LEFT(Tabelas!$AI603,1)="L","DL",
LEFT(Tabelas!$AI603,1)="A","DA",
LEFT(Tabelas!$AI603,1)="G","DG")</f>
        <v>DN</v>
      </c>
      <c r="AW603" s="34"/>
      <c r="AX603" s="34"/>
      <c r="AY603" s="34"/>
      <c r="AZ603" s="34"/>
      <c r="BA603" s="34"/>
      <c r="BB603" s="34"/>
      <c r="BC603" s="34"/>
      <c r="BD603" s="44">
        <v>170112</v>
      </c>
      <c r="BE603" s="34" t="s">
        <v>2175</v>
      </c>
      <c r="BF603" s="43" t="s">
        <v>1223</v>
      </c>
      <c r="BG603" s="34" t="s">
        <v>346</v>
      </c>
      <c r="BH603" s="34" t="s">
        <v>284</v>
      </c>
      <c r="BI603" s="34" t="s">
        <v>2175</v>
      </c>
      <c r="BJ603" s="44" t="s">
        <v>320</v>
      </c>
      <c r="BK603" s="44" t="s">
        <v>3428</v>
      </c>
      <c r="BL603" s="34"/>
      <c r="BM603" s="34"/>
      <c r="BN603" s="34"/>
      <c r="BO603" s="20"/>
      <c r="BP603" s="20"/>
      <c r="BQ603" s="20"/>
      <c r="BR603" s="20"/>
      <c r="BS603" s="27"/>
      <c r="BT603" s="20"/>
      <c r="BU603" s="20"/>
      <c r="BV603" s="20"/>
      <c r="BW603" s="20"/>
      <c r="BX603" s="20"/>
      <c r="BY603" s="20"/>
      <c r="BZ603" s="20"/>
      <c r="CA603" s="20"/>
      <c r="CB603" s="20"/>
      <c r="CC603" s="27"/>
      <c r="CD603" s="20"/>
      <c r="CE603" s="20"/>
      <c r="CF603" s="28"/>
      <c r="CG603" s="28"/>
      <c r="CH603" s="28"/>
      <c r="CI603" s="28"/>
      <c r="CJ603" s="28"/>
      <c r="CK603" s="28"/>
      <c r="CL603" s="28"/>
      <c r="CM603" s="28"/>
      <c r="CN603" s="28"/>
      <c r="CO603" s="28"/>
      <c r="CP603" s="28"/>
      <c r="CQ603" s="28"/>
      <c r="CR603" s="28"/>
      <c r="CS603" s="28"/>
      <c r="CT603" s="28"/>
      <c r="CU603" s="28"/>
      <c r="CV603" s="28"/>
      <c r="CW603" s="28"/>
      <c r="CX603" s="20"/>
      <c r="CY603" s="519" t="s">
        <v>8194</v>
      </c>
      <c r="CZ603" s="520" t="s">
        <v>8195</v>
      </c>
      <c r="DA603" s="595" t="str">
        <f t="shared" si="28"/>
        <v>49200 - TRANSPORTE FERROVIÁRIO DE MERCADORIAS</v>
      </c>
      <c r="EN603" s="571">
        <v>18961</v>
      </c>
      <c r="EO603" s="560" t="s">
        <v>8196</v>
      </c>
      <c r="EP603" s="560" t="s">
        <v>289</v>
      </c>
      <c r="EQ603" s="580">
        <v>334</v>
      </c>
      <c r="ER603" s="560" t="s">
        <v>4921</v>
      </c>
      <c r="ES603" s="567" t="s">
        <v>8197</v>
      </c>
    </row>
    <row r="604" spans="16:149">
      <c r="P604" s="503"/>
      <c r="Q604" s="504"/>
      <c r="R604" s="489">
        <v>44382</v>
      </c>
      <c r="S604" s="501"/>
      <c r="T604" s="497"/>
      <c r="U604" s="498"/>
      <c r="V604" s="43">
        <v>113</v>
      </c>
      <c r="W604" s="34" t="s">
        <v>3007</v>
      </c>
      <c r="X604" s="44">
        <v>170113</v>
      </c>
      <c r="Y604" s="34" t="s">
        <v>2368</v>
      </c>
      <c r="Z604" s="43" t="s">
        <v>1223</v>
      </c>
      <c r="AA604" s="34" t="s">
        <v>346</v>
      </c>
      <c r="AB604" s="34" t="s">
        <v>284</v>
      </c>
      <c r="AC604" s="34" t="s">
        <v>2368</v>
      </c>
      <c r="AD604" s="44" t="s">
        <v>320</v>
      </c>
      <c r="AE604" s="44" t="s">
        <v>3428</v>
      </c>
      <c r="AF604" s="43">
        <v>113</v>
      </c>
      <c r="AG604" s="34" t="s">
        <v>3007</v>
      </c>
      <c r="AH604" s="34" t="s">
        <v>3006</v>
      </c>
      <c r="AI604" s="43" t="s">
        <v>3008</v>
      </c>
      <c r="AJ604" s="44" t="s">
        <v>3009</v>
      </c>
      <c r="AK604" s="261">
        <v>5000669</v>
      </c>
      <c r="AL604" s="44" t="s">
        <v>284</v>
      </c>
      <c r="AM604" s="44" t="s">
        <v>3013</v>
      </c>
      <c r="AN604" s="262">
        <v>259096700</v>
      </c>
      <c r="AO604" s="34"/>
      <c r="AP604" s="34"/>
      <c r="AQ604" s="34"/>
      <c r="AR604" s="34"/>
      <c r="AS604" s="34"/>
      <c r="AT604" s="44" t="s">
        <v>326</v>
      </c>
      <c r="AU604" s="44"/>
      <c r="AV604" s="477" t="str">
        <f t="array" ref="AV604">_xlfn.IFS(
LEFT(Tabelas!$AI604,1)="N","DN",
LEFT(Tabelas!$AI604,1)="C","DC",
LEFT(Tabelas!$AI604,1)="L","DL",
LEFT(Tabelas!$AI604,1)="A","DA",
LEFT(Tabelas!$AI604,1)="G","DG")</f>
        <v>DN</v>
      </c>
      <c r="AW604" s="34"/>
      <c r="AX604" s="34"/>
      <c r="AY604" s="34"/>
      <c r="AZ604" s="34"/>
      <c r="BA604" s="34"/>
      <c r="BB604" s="34"/>
      <c r="BC604" s="34"/>
      <c r="BD604" s="44">
        <v>170113</v>
      </c>
      <c r="BE604" s="34" t="s">
        <v>2368</v>
      </c>
      <c r="BF604" s="43" t="s">
        <v>1223</v>
      </c>
      <c r="BG604" s="34" t="s">
        <v>346</v>
      </c>
      <c r="BH604" s="34" t="s">
        <v>284</v>
      </c>
      <c r="BI604" s="34" t="s">
        <v>2368</v>
      </c>
      <c r="BJ604" s="44" t="s">
        <v>320</v>
      </c>
      <c r="BK604" s="44" t="s">
        <v>3428</v>
      </c>
      <c r="BL604" s="34"/>
      <c r="BM604" s="34"/>
      <c r="BN604" s="34"/>
      <c r="BO604" s="20"/>
      <c r="BP604" s="20"/>
      <c r="BQ604" s="20"/>
      <c r="BR604" s="20"/>
      <c r="BS604" s="27"/>
      <c r="BT604" s="20"/>
      <c r="BU604" s="20"/>
      <c r="BV604" s="20"/>
      <c r="BW604" s="20"/>
      <c r="BX604" s="20"/>
      <c r="BY604" s="20"/>
      <c r="BZ604" s="20"/>
      <c r="CA604" s="20"/>
      <c r="CB604" s="20"/>
      <c r="CC604" s="27"/>
      <c r="CD604" s="20"/>
      <c r="CE604" s="20"/>
      <c r="CF604" s="28"/>
      <c r="CG604" s="28"/>
      <c r="CH604" s="28"/>
      <c r="CI604" s="28"/>
      <c r="CJ604" s="28"/>
      <c r="CK604" s="28"/>
      <c r="CL604" s="28"/>
      <c r="CM604" s="28"/>
      <c r="CN604" s="28"/>
      <c r="CO604" s="28"/>
      <c r="CP604" s="28"/>
      <c r="CQ604" s="28"/>
      <c r="CR604" s="28"/>
      <c r="CS604" s="28"/>
      <c r="CT604" s="28"/>
      <c r="CU604" s="28"/>
      <c r="CV604" s="28"/>
      <c r="CW604" s="28"/>
      <c r="CX604" s="20"/>
      <c r="CY604" s="519" t="s">
        <v>8198</v>
      </c>
      <c r="CZ604" s="520" t="s">
        <v>8199</v>
      </c>
      <c r="DA604" s="595" t="str">
        <f t="shared" si="28"/>
        <v>49311 - TRANSPORTE RODOVIÁRIO REGULAR, URBANO E SUBURBANO DE PASSAGEIROS.</v>
      </c>
      <c r="EN604" s="572">
        <v>18970</v>
      </c>
      <c r="EO604" s="561" t="s">
        <v>8200</v>
      </c>
      <c r="EP604" s="561" t="s">
        <v>289</v>
      </c>
      <c r="EQ604" s="576">
        <v>334</v>
      </c>
      <c r="ER604" s="561" t="s">
        <v>4921</v>
      </c>
      <c r="ES604" s="568" t="s">
        <v>8201</v>
      </c>
    </row>
    <row r="605" spans="16:149">
      <c r="P605" s="503"/>
      <c r="Q605" s="504"/>
      <c r="R605" s="489">
        <v>44383</v>
      </c>
      <c r="S605" s="501"/>
      <c r="T605" s="497"/>
      <c r="U605" s="498"/>
      <c r="V605" s="43">
        <v>113</v>
      </c>
      <c r="W605" s="34" t="s">
        <v>3007</v>
      </c>
      <c r="X605" s="44">
        <v>170114</v>
      </c>
      <c r="Y605" s="34" t="s">
        <v>2537</v>
      </c>
      <c r="Z605" s="43" t="s">
        <v>1223</v>
      </c>
      <c r="AA605" s="34" t="s">
        <v>346</v>
      </c>
      <c r="AB605" s="34" t="s">
        <v>284</v>
      </c>
      <c r="AC605" s="34" t="s">
        <v>2537</v>
      </c>
      <c r="AD605" s="44" t="s">
        <v>320</v>
      </c>
      <c r="AE605" s="44" t="s">
        <v>3428</v>
      </c>
      <c r="AF605" s="43">
        <v>113</v>
      </c>
      <c r="AG605" s="34" t="s">
        <v>3007</v>
      </c>
      <c r="AH605" s="34" t="s">
        <v>3006</v>
      </c>
      <c r="AI605" s="43" t="s">
        <v>3008</v>
      </c>
      <c r="AJ605" s="44" t="s">
        <v>3009</v>
      </c>
      <c r="AK605" s="261">
        <v>5000669</v>
      </c>
      <c r="AL605" s="44" t="s">
        <v>284</v>
      </c>
      <c r="AM605" s="44" t="s">
        <v>3013</v>
      </c>
      <c r="AN605" s="262">
        <v>259096700</v>
      </c>
      <c r="AO605" s="34"/>
      <c r="AP605" s="34"/>
      <c r="AQ605" s="34"/>
      <c r="AR605" s="34"/>
      <c r="AS605" s="34"/>
      <c r="AT605" s="44" t="s">
        <v>326</v>
      </c>
      <c r="AU605" s="44"/>
      <c r="AV605" s="477" t="str">
        <f t="array" ref="AV605">_xlfn.IFS(
LEFT(Tabelas!$AI605,1)="N","DN",
LEFT(Tabelas!$AI605,1)="C","DC",
LEFT(Tabelas!$AI605,1)="L","DL",
LEFT(Tabelas!$AI605,1)="A","DA",
LEFT(Tabelas!$AI605,1)="G","DG")</f>
        <v>DN</v>
      </c>
      <c r="AW605" s="34"/>
      <c r="AX605" s="34"/>
      <c r="AY605" s="34"/>
      <c r="AZ605" s="34"/>
      <c r="BA605" s="34"/>
      <c r="BB605" s="34"/>
      <c r="BC605" s="34"/>
      <c r="BD605" s="44">
        <v>170114</v>
      </c>
      <c r="BE605" s="34" t="s">
        <v>2537</v>
      </c>
      <c r="BF605" s="43" t="s">
        <v>1223</v>
      </c>
      <c r="BG605" s="34" t="s">
        <v>346</v>
      </c>
      <c r="BH605" s="34" t="s">
        <v>284</v>
      </c>
      <c r="BI605" s="34" t="s">
        <v>2537</v>
      </c>
      <c r="BJ605" s="44" t="s">
        <v>320</v>
      </c>
      <c r="BK605" s="44" t="s">
        <v>3428</v>
      </c>
      <c r="BL605" s="34"/>
      <c r="BM605" s="34"/>
      <c r="BN605" s="34"/>
      <c r="BO605" s="20"/>
      <c r="BP605" s="20"/>
      <c r="BQ605" s="20"/>
      <c r="BR605" s="20"/>
      <c r="BS605" s="27"/>
      <c r="BT605" s="20"/>
      <c r="BU605" s="20"/>
      <c r="BV605" s="20"/>
      <c r="BW605" s="20"/>
      <c r="BX605" s="20"/>
      <c r="BY605" s="20"/>
      <c r="BZ605" s="20"/>
      <c r="CA605" s="20"/>
      <c r="CB605" s="20"/>
      <c r="CC605" s="27"/>
      <c r="CD605" s="20"/>
      <c r="CE605" s="20"/>
      <c r="CF605" s="28"/>
      <c r="CG605" s="28"/>
      <c r="CH605" s="28"/>
      <c r="CI605" s="28"/>
      <c r="CJ605" s="28"/>
      <c r="CK605" s="28"/>
      <c r="CL605" s="28"/>
      <c r="CM605" s="28"/>
      <c r="CN605" s="28"/>
      <c r="CO605" s="28"/>
      <c r="CP605" s="28"/>
      <c r="CQ605" s="28"/>
      <c r="CR605" s="28"/>
      <c r="CS605" s="28"/>
      <c r="CT605" s="28"/>
      <c r="CU605" s="28"/>
      <c r="CV605" s="28"/>
      <c r="CW605" s="28"/>
      <c r="CX605" s="20"/>
      <c r="CY605" s="519" t="s">
        <v>8202</v>
      </c>
      <c r="CZ605" s="520" t="s">
        <v>8203</v>
      </c>
      <c r="DA605" s="595" t="str">
        <f t="shared" si="28"/>
        <v>49312 - TRANSPORTE REGULAR INTERURBANO EM AUTOCARROS</v>
      </c>
      <c r="EN605" s="571">
        <v>19003</v>
      </c>
      <c r="EO605" s="560" t="s">
        <v>8204</v>
      </c>
      <c r="EP605" s="560" t="s">
        <v>947</v>
      </c>
      <c r="EQ605" s="580">
        <v>448</v>
      </c>
      <c r="ER605" s="560" t="s">
        <v>4369</v>
      </c>
      <c r="ES605" s="567" t="s">
        <v>8205</v>
      </c>
    </row>
    <row r="606" spans="16:149">
      <c r="P606" s="503"/>
      <c r="Q606" s="504"/>
      <c r="R606" s="489">
        <v>44384</v>
      </c>
      <c r="S606" s="501"/>
      <c r="T606" s="497"/>
      <c r="U606" s="498"/>
      <c r="V606" s="43">
        <v>113</v>
      </c>
      <c r="W606" s="34" t="s">
        <v>3007</v>
      </c>
      <c r="X606" s="44">
        <v>170120</v>
      </c>
      <c r="Y606" s="34" t="s">
        <v>3103</v>
      </c>
      <c r="Z606" s="43" t="s">
        <v>1223</v>
      </c>
      <c r="AA606" s="34" t="s">
        <v>346</v>
      </c>
      <c r="AB606" s="34" t="s">
        <v>284</v>
      </c>
      <c r="AC606" s="34" t="s">
        <v>8206</v>
      </c>
      <c r="AD606" s="44" t="s">
        <v>320</v>
      </c>
      <c r="AE606" s="44" t="s">
        <v>3428</v>
      </c>
      <c r="AF606" s="43">
        <v>113</v>
      </c>
      <c r="AG606" s="34" t="s">
        <v>3007</v>
      </c>
      <c r="AH606" s="34" t="s">
        <v>3006</v>
      </c>
      <c r="AI606" s="43" t="s">
        <v>3008</v>
      </c>
      <c r="AJ606" s="44" t="s">
        <v>3009</v>
      </c>
      <c r="AK606" s="261">
        <v>5000669</v>
      </c>
      <c r="AL606" s="44" t="s">
        <v>284</v>
      </c>
      <c r="AM606" s="44" t="s">
        <v>3013</v>
      </c>
      <c r="AN606" s="262">
        <v>259096700</v>
      </c>
      <c r="AO606" s="34"/>
      <c r="AP606" s="34"/>
      <c r="AQ606" s="34"/>
      <c r="AR606" s="34"/>
      <c r="AS606" s="34"/>
      <c r="AT606" s="44" t="s">
        <v>326</v>
      </c>
      <c r="AU606" s="44"/>
      <c r="AV606" s="477" t="str">
        <f t="array" ref="AV606">_xlfn.IFS(
LEFT(Tabelas!$AI606,1)="N","DN",
LEFT(Tabelas!$AI606,1)="C","DC",
LEFT(Tabelas!$AI606,1)="L","DL",
LEFT(Tabelas!$AI606,1)="A","DA",
LEFT(Tabelas!$AI606,1)="G","DG")</f>
        <v>DN</v>
      </c>
      <c r="AW606" s="34"/>
      <c r="AX606" s="34"/>
      <c r="AY606" s="34"/>
      <c r="AZ606" s="34"/>
      <c r="BA606" s="34"/>
      <c r="BB606" s="34"/>
      <c r="BC606" s="34"/>
      <c r="BD606" s="44">
        <v>170120</v>
      </c>
      <c r="BE606" s="34" t="s">
        <v>3103</v>
      </c>
      <c r="BF606" s="43" t="s">
        <v>1223</v>
      </c>
      <c r="BG606" s="34" t="s">
        <v>346</v>
      </c>
      <c r="BH606" s="34" t="s">
        <v>284</v>
      </c>
      <c r="BI606" s="34" t="s">
        <v>8206</v>
      </c>
      <c r="BJ606" s="44" t="s">
        <v>320</v>
      </c>
      <c r="BK606" s="44" t="s">
        <v>3428</v>
      </c>
      <c r="BL606" s="34"/>
      <c r="BM606" s="34"/>
      <c r="BN606" s="34"/>
      <c r="BO606" s="20"/>
      <c r="BP606" s="20"/>
      <c r="BQ606" s="20"/>
      <c r="BR606" s="20"/>
      <c r="BS606" s="27"/>
      <c r="BT606" s="20"/>
      <c r="BU606" s="20"/>
      <c r="BV606" s="20"/>
      <c r="BW606" s="20"/>
      <c r="BX606" s="20"/>
      <c r="BY606" s="20"/>
      <c r="BZ606" s="20"/>
      <c r="CA606" s="20"/>
      <c r="CB606" s="20"/>
      <c r="CC606" s="27"/>
      <c r="CD606" s="20"/>
      <c r="CE606" s="20"/>
      <c r="CF606" s="28"/>
      <c r="CG606" s="28"/>
      <c r="CH606" s="28"/>
      <c r="CI606" s="28"/>
      <c r="CJ606" s="28"/>
      <c r="CK606" s="28"/>
      <c r="CL606" s="28"/>
      <c r="CM606" s="28"/>
      <c r="CN606" s="28"/>
      <c r="CO606" s="28"/>
      <c r="CP606" s="28"/>
      <c r="CQ606" s="28"/>
      <c r="CR606" s="28"/>
      <c r="CS606" s="28"/>
      <c r="CT606" s="28"/>
      <c r="CU606" s="28"/>
      <c r="CV606" s="28"/>
      <c r="CW606" s="28"/>
      <c r="CX606" s="20"/>
      <c r="CY606" s="519" t="s">
        <v>8207</v>
      </c>
      <c r="CZ606" s="520" t="s">
        <v>8208</v>
      </c>
      <c r="DA606" s="595" t="str">
        <f t="shared" si="28"/>
        <v>49320 - TRANSPORTE RODOVIÁRIO NÃO REGULAR DE PASSAGEIROS.</v>
      </c>
      <c r="EN606" s="572">
        <v>19038</v>
      </c>
      <c r="EO606" s="561" t="s">
        <v>8209</v>
      </c>
      <c r="EP606" s="561" t="s">
        <v>350</v>
      </c>
      <c r="EQ606" s="576">
        <v>221</v>
      </c>
      <c r="ER606" s="561" t="s">
        <v>4458</v>
      </c>
      <c r="ES606" s="568" t="s">
        <v>8210</v>
      </c>
    </row>
    <row r="607" spans="16:149">
      <c r="P607" s="503"/>
      <c r="Q607" s="504"/>
      <c r="R607" s="489">
        <v>44385</v>
      </c>
      <c r="S607" s="501"/>
      <c r="T607" s="497"/>
      <c r="U607" s="498"/>
      <c r="V607" s="43">
        <v>113</v>
      </c>
      <c r="W607" s="34" t="s">
        <v>3007</v>
      </c>
      <c r="X607" s="44">
        <v>170121</v>
      </c>
      <c r="Y607" s="34" t="s">
        <v>3213</v>
      </c>
      <c r="Z607" s="43" t="s">
        <v>1223</v>
      </c>
      <c r="AA607" s="34" t="s">
        <v>346</v>
      </c>
      <c r="AB607" s="34" t="s">
        <v>284</v>
      </c>
      <c r="AC607" s="34" t="s">
        <v>8211</v>
      </c>
      <c r="AD607" s="44" t="s">
        <v>320</v>
      </c>
      <c r="AE607" s="44" t="s">
        <v>3428</v>
      </c>
      <c r="AF607" s="43">
        <v>113</v>
      </c>
      <c r="AG607" s="34" t="s">
        <v>3007</v>
      </c>
      <c r="AH607" s="34" t="s">
        <v>3006</v>
      </c>
      <c r="AI607" s="43" t="s">
        <v>3008</v>
      </c>
      <c r="AJ607" s="44" t="s">
        <v>3009</v>
      </c>
      <c r="AK607" s="261">
        <v>5000669</v>
      </c>
      <c r="AL607" s="44" t="s">
        <v>284</v>
      </c>
      <c r="AM607" s="44" t="s">
        <v>3013</v>
      </c>
      <c r="AN607" s="262">
        <v>259096700</v>
      </c>
      <c r="AO607" s="34"/>
      <c r="AP607" s="34"/>
      <c r="AQ607" s="34"/>
      <c r="AR607" s="34"/>
      <c r="AS607" s="34"/>
      <c r="AT607" s="44" t="s">
        <v>326</v>
      </c>
      <c r="AU607" s="44"/>
      <c r="AV607" s="477" t="str">
        <f t="array" ref="AV607">_xlfn.IFS(
LEFT(Tabelas!$AI607,1)="N","DN",
LEFT(Tabelas!$AI607,1)="C","DC",
LEFT(Tabelas!$AI607,1)="L","DL",
LEFT(Tabelas!$AI607,1)="A","DA",
LEFT(Tabelas!$AI607,1)="G","DG")</f>
        <v>DN</v>
      </c>
      <c r="AW607" s="34"/>
      <c r="AX607" s="34"/>
      <c r="AY607" s="34"/>
      <c r="AZ607" s="34"/>
      <c r="BA607" s="34"/>
      <c r="BB607" s="34"/>
      <c r="BC607" s="34"/>
      <c r="BD607" s="44">
        <v>170121</v>
      </c>
      <c r="BE607" s="34" t="s">
        <v>3213</v>
      </c>
      <c r="BF607" s="43" t="s">
        <v>1223</v>
      </c>
      <c r="BG607" s="34" t="s">
        <v>346</v>
      </c>
      <c r="BH607" s="34" t="s">
        <v>284</v>
      </c>
      <c r="BI607" s="34" t="s">
        <v>8211</v>
      </c>
      <c r="BJ607" s="44" t="s">
        <v>320</v>
      </c>
      <c r="BK607" s="44" t="s">
        <v>3428</v>
      </c>
      <c r="BL607" s="34"/>
      <c r="BM607" s="34"/>
      <c r="BN607" s="34"/>
      <c r="BO607" s="20"/>
      <c r="BP607" s="20"/>
      <c r="BQ607" s="20"/>
      <c r="BR607" s="20"/>
      <c r="BS607" s="27"/>
      <c r="BT607" s="20"/>
      <c r="BU607" s="20"/>
      <c r="BV607" s="20"/>
      <c r="BW607" s="20"/>
      <c r="BX607" s="20"/>
      <c r="BY607" s="20"/>
      <c r="BZ607" s="20"/>
      <c r="CA607" s="20"/>
      <c r="CB607" s="20"/>
      <c r="CC607" s="27"/>
      <c r="CD607" s="20"/>
      <c r="CE607" s="20"/>
      <c r="CF607" s="28"/>
      <c r="CG607" s="28"/>
      <c r="CH607" s="28"/>
      <c r="CI607" s="28"/>
      <c r="CJ607" s="28"/>
      <c r="CK607" s="28"/>
      <c r="CL607" s="28"/>
      <c r="CM607" s="28"/>
      <c r="CN607" s="28"/>
      <c r="CO607" s="28"/>
      <c r="CP607" s="28"/>
      <c r="CQ607" s="28"/>
      <c r="CR607" s="28"/>
      <c r="CS607" s="28"/>
      <c r="CT607" s="28"/>
      <c r="CU607" s="28"/>
      <c r="CV607" s="28"/>
      <c r="CW607" s="28"/>
      <c r="CX607" s="20"/>
      <c r="CY607" s="519" t="s">
        <v>8212</v>
      </c>
      <c r="CZ607" s="520" t="s">
        <v>8213</v>
      </c>
      <c r="DA607" s="595" t="str">
        <f t="shared" si="28"/>
        <v>49330 - ATIVIDADES DE SERVIÇOS DE TRANSPORTE DE PASSAGEIROS, A PEDIDO, EM VEÍCULO COM CONDUTOR</v>
      </c>
      <c r="EN607" s="571">
        <v>19070</v>
      </c>
      <c r="EO607" s="560" t="s">
        <v>8214</v>
      </c>
      <c r="EP607" s="560" t="s">
        <v>289</v>
      </c>
      <c r="EQ607" s="580">
        <v>332</v>
      </c>
      <c r="ER607" s="560" t="s">
        <v>4896</v>
      </c>
      <c r="ES607" s="567" t="s">
        <v>8215</v>
      </c>
    </row>
    <row r="608" spans="16:149">
      <c r="P608" s="503"/>
      <c r="Q608" s="504"/>
      <c r="R608" s="489">
        <v>44386</v>
      </c>
      <c r="S608" s="501"/>
      <c r="T608" s="497"/>
      <c r="U608" s="498"/>
      <c r="V608" s="43">
        <v>113</v>
      </c>
      <c r="W608" s="34" t="s">
        <v>3007</v>
      </c>
      <c r="X608" s="44">
        <v>170122</v>
      </c>
      <c r="Y608" s="34" t="s">
        <v>3328</v>
      </c>
      <c r="Z608" s="43" t="s">
        <v>1223</v>
      </c>
      <c r="AA608" s="34" t="s">
        <v>346</v>
      </c>
      <c r="AB608" s="34" t="s">
        <v>284</v>
      </c>
      <c r="AC608" s="34" t="s">
        <v>8216</v>
      </c>
      <c r="AD608" s="44" t="s">
        <v>320</v>
      </c>
      <c r="AE608" s="44" t="s">
        <v>3428</v>
      </c>
      <c r="AF608" s="43">
        <v>113</v>
      </c>
      <c r="AG608" s="34" t="s">
        <v>3007</v>
      </c>
      <c r="AH608" s="34" t="s">
        <v>3006</v>
      </c>
      <c r="AI608" s="43" t="s">
        <v>3008</v>
      </c>
      <c r="AJ608" s="44" t="s">
        <v>3009</v>
      </c>
      <c r="AK608" s="261">
        <v>5000669</v>
      </c>
      <c r="AL608" s="44" t="s">
        <v>284</v>
      </c>
      <c r="AM608" s="44" t="s">
        <v>3013</v>
      </c>
      <c r="AN608" s="262">
        <v>259096700</v>
      </c>
      <c r="AO608" s="34"/>
      <c r="AP608" s="34"/>
      <c r="AQ608" s="34"/>
      <c r="AR608" s="34"/>
      <c r="AS608" s="34"/>
      <c r="AT608" s="44" t="s">
        <v>326</v>
      </c>
      <c r="AU608" s="44"/>
      <c r="AV608" s="477" t="str">
        <f t="array" ref="AV608">_xlfn.IFS(
LEFT(Tabelas!$AI608,1)="N","DN",
LEFT(Tabelas!$AI608,1)="C","DC",
LEFT(Tabelas!$AI608,1)="L","DL",
LEFT(Tabelas!$AI608,1)="A","DA",
LEFT(Tabelas!$AI608,1)="G","DG")</f>
        <v>DN</v>
      </c>
      <c r="AW608" s="34"/>
      <c r="AX608" s="34"/>
      <c r="AY608" s="34"/>
      <c r="AZ608" s="34"/>
      <c r="BA608" s="34"/>
      <c r="BB608" s="34"/>
      <c r="BC608" s="34"/>
      <c r="BD608" s="44">
        <v>170122</v>
      </c>
      <c r="BE608" s="34" t="s">
        <v>3328</v>
      </c>
      <c r="BF608" s="43" t="s">
        <v>1223</v>
      </c>
      <c r="BG608" s="34" t="s">
        <v>346</v>
      </c>
      <c r="BH608" s="34" t="s">
        <v>284</v>
      </c>
      <c r="BI608" s="34" t="s">
        <v>8216</v>
      </c>
      <c r="BJ608" s="44" t="s">
        <v>320</v>
      </c>
      <c r="BK608" s="44" t="s">
        <v>3428</v>
      </c>
      <c r="BL608" s="34"/>
      <c r="BM608" s="34"/>
      <c r="BN608" s="34"/>
      <c r="BO608" s="20"/>
      <c r="BP608" s="20"/>
      <c r="BQ608" s="20"/>
      <c r="BR608" s="20"/>
      <c r="BS608" s="27"/>
      <c r="BT608" s="20"/>
      <c r="BU608" s="20"/>
      <c r="BV608" s="20"/>
      <c r="BW608" s="20"/>
      <c r="BX608" s="20"/>
      <c r="BY608" s="20"/>
      <c r="BZ608" s="20"/>
      <c r="CA608" s="20"/>
      <c r="CB608" s="20"/>
      <c r="CC608" s="27"/>
      <c r="CD608" s="20"/>
      <c r="CE608" s="20"/>
      <c r="CF608" s="28"/>
      <c r="CG608" s="28"/>
      <c r="CH608" s="28"/>
      <c r="CI608" s="28"/>
      <c r="CJ608" s="28"/>
      <c r="CK608" s="28"/>
      <c r="CL608" s="28"/>
      <c r="CM608" s="28"/>
      <c r="CN608" s="28"/>
      <c r="CO608" s="28"/>
      <c r="CP608" s="28"/>
      <c r="CQ608" s="28"/>
      <c r="CR608" s="28"/>
      <c r="CS608" s="28"/>
      <c r="CT608" s="28"/>
      <c r="CU608" s="28"/>
      <c r="CV608" s="28"/>
      <c r="CW608" s="28"/>
      <c r="CX608" s="20"/>
      <c r="CY608" s="519" t="s">
        <v>8217</v>
      </c>
      <c r="CZ608" s="520" t="s">
        <v>8218</v>
      </c>
      <c r="DA608" s="595" t="str">
        <f t="shared" si="28"/>
        <v>49340 - TRANSPORTE DE PASSAGEIROS POR INSTALAÇÕES POR CABO (TELEFÉRICOS, TELESQUIS E OUTRAS).</v>
      </c>
      <c r="EN608" s="572">
        <v>19100</v>
      </c>
      <c r="EO608" s="561" t="s">
        <v>8219</v>
      </c>
      <c r="EP608" s="561" t="s">
        <v>947</v>
      </c>
      <c r="EQ608" s="576">
        <v>453</v>
      </c>
      <c r="ER608" s="561" t="s">
        <v>3912</v>
      </c>
      <c r="ES608" s="568" t="s">
        <v>8220</v>
      </c>
    </row>
    <row r="609" spans="16:149">
      <c r="P609" s="503"/>
      <c r="Q609" s="504"/>
      <c r="R609" s="489">
        <v>44387</v>
      </c>
      <c r="S609" s="501"/>
      <c r="T609" s="497"/>
      <c r="U609" s="498"/>
      <c r="V609" s="43">
        <v>113</v>
      </c>
      <c r="W609" s="34" t="s">
        <v>3007</v>
      </c>
      <c r="X609" s="44">
        <v>170123</v>
      </c>
      <c r="Y609" s="34" t="s">
        <v>3414</v>
      </c>
      <c r="Z609" s="43" t="s">
        <v>1223</v>
      </c>
      <c r="AA609" s="34" t="s">
        <v>346</v>
      </c>
      <c r="AB609" s="34" t="s">
        <v>284</v>
      </c>
      <c r="AC609" s="34" t="s">
        <v>8221</v>
      </c>
      <c r="AD609" s="44" t="s">
        <v>320</v>
      </c>
      <c r="AE609" s="44" t="s">
        <v>3428</v>
      </c>
      <c r="AF609" s="43">
        <v>113</v>
      </c>
      <c r="AG609" s="34" t="s">
        <v>3007</v>
      </c>
      <c r="AH609" s="34" t="s">
        <v>3006</v>
      </c>
      <c r="AI609" s="43" t="s">
        <v>3008</v>
      </c>
      <c r="AJ609" s="44" t="s">
        <v>3009</v>
      </c>
      <c r="AK609" s="261">
        <v>5000669</v>
      </c>
      <c r="AL609" s="44" t="s">
        <v>284</v>
      </c>
      <c r="AM609" s="44" t="s">
        <v>3013</v>
      </c>
      <c r="AN609" s="262">
        <v>259096700</v>
      </c>
      <c r="AO609" s="34"/>
      <c r="AP609" s="34"/>
      <c r="AQ609" s="34"/>
      <c r="AR609" s="34"/>
      <c r="AS609" s="34"/>
      <c r="AT609" s="44" t="s">
        <v>326</v>
      </c>
      <c r="AU609" s="44"/>
      <c r="AV609" s="477" t="str">
        <f t="array" ref="AV609">_xlfn.IFS(
LEFT(Tabelas!$AI609,1)="N","DN",
LEFT(Tabelas!$AI609,1)="C","DC",
LEFT(Tabelas!$AI609,1)="L","DL",
LEFT(Tabelas!$AI609,1)="A","DA",
LEFT(Tabelas!$AI609,1)="G","DG")</f>
        <v>DN</v>
      </c>
      <c r="AW609" s="34"/>
      <c r="AX609" s="34"/>
      <c r="AY609" s="34"/>
      <c r="AZ609" s="34"/>
      <c r="BA609" s="34"/>
      <c r="BB609" s="34"/>
      <c r="BC609" s="34"/>
      <c r="BD609" s="44">
        <v>170123</v>
      </c>
      <c r="BE609" s="34" t="s">
        <v>3414</v>
      </c>
      <c r="BF609" s="43" t="s">
        <v>1223</v>
      </c>
      <c r="BG609" s="34" t="s">
        <v>346</v>
      </c>
      <c r="BH609" s="34" t="s">
        <v>284</v>
      </c>
      <c r="BI609" s="34" t="s">
        <v>8221</v>
      </c>
      <c r="BJ609" s="44" t="s">
        <v>320</v>
      </c>
      <c r="BK609" s="44" t="s">
        <v>3428</v>
      </c>
      <c r="BL609" s="34"/>
      <c r="BM609" s="34"/>
      <c r="BN609" s="34"/>
      <c r="BO609" s="20"/>
      <c r="BP609" s="20"/>
      <c r="BQ609" s="20"/>
      <c r="BR609" s="20"/>
      <c r="BS609" s="27"/>
      <c r="BT609" s="20"/>
      <c r="BU609" s="20"/>
      <c r="BV609" s="20"/>
      <c r="BW609" s="20"/>
      <c r="BX609" s="20"/>
      <c r="BY609" s="20"/>
      <c r="BZ609" s="20"/>
      <c r="CA609" s="20"/>
      <c r="CB609" s="20"/>
      <c r="CC609" s="27"/>
      <c r="CD609" s="20"/>
      <c r="CE609" s="20"/>
      <c r="CF609" s="28"/>
      <c r="CG609" s="28"/>
      <c r="CH609" s="28"/>
      <c r="CI609" s="28"/>
      <c r="CJ609" s="28"/>
      <c r="CK609" s="28"/>
      <c r="CL609" s="28"/>
      <c r="CM609" s="28"/>
      <c r="CN609" s="28"/>
      <c r="CO609" s="28"/>
      <c r="CP609" s="28"/>
      <c r="CQ609" s="28"/>
      <c r="CR609" s="28"/>
      <c r="CS609" s="28"/>
      <c r="CT609" s="28"/>
      <c r="CU609" s="28"/>
      <c r="CV609" s="28"/>
      <c r="CW609" s="28"/>
      <c r="CX609" s="20"/>
      <c r="CY609" s="519" t="s">
        <v>8222</v>
      </c>
      <c r="CZ609" s="520" t="s">
        <v>8223</v>
      </c>
      <c r="DA609" s="595" t="str">
        <f t="shared" si="28"/>
        <v>49390 - OUTROS TRANSPORTES TERRESTRES DE PASSAGEIROS, N. E.</v>
      </c>
      <c r="EN609" s="571">
        <v>19127</v>
      </c>
      <c r="EO609" s="560" t="s">
        <v>8224</v>
      </c>
      <c r="EP609" s="560" t="s">
        <v>289</v>
      </c>
      <c r="EQ609" s="580">
        <v>375</v>
      </c>
      <c r="ER609" s="560" t="s">
        <v>5091</v>
      </c>
      <c r="ES609" s="567" t="s">
        <v>8225</v>
      </c>
    </row>
    <row r="610" spans="16:149">
      <c r="P610" s="503"/>
      <c r="Q610" s="504"/>
      <c r="R610" s="489">
        <v>44388</v>
      </c>
      <c r="S610" s="501"/>
      <c r="T610" s="497"/>
      <c r="U610" s="498"/>
      <c r="V610" s="43">
        <v>113</v>
      </c>
      <c r="W610" s="34" t="s">
        <v>3007</v>
      </c>
      <c r="X610" s="44">
        <v>170116</v>
      </c>
      <c r="Y610" s="34" t="s">
        <v>1825</v>
      </c>
      <c r="Z610" s="43" t="s">
        <v>1223</v>
      </c>
      <c r="AA610" s="34" t="s">
        <v>346</v>
      </c>
      <c r="AB610" s="34" t="s">
        <v>284</v>
      </c>
      <c r="AC610" s="34" t="s">
        <v>1825</v>
      </c>
      <c r="AD610" s="44" t="s">
        <v>320</v>
      </c>
      <c r="AE610" s="44" t="s">
        <v>3428</v>
      </c>
      <c r="AF610" s="43">
        <v>113</v>
      </c>
      <c r="AG610" s="34" t="s">
        <v>3007</v>
      </c>
      <c r="AH610" s="34" t="s">
        <v>3006</v>
      </c>
      <c r="AI610" s="43" t="s">
        <v>3008</v>
      </c>
      <c r="AJ610" s="44" t="s">
        <v>3009</v>
      </c>
      <c r="AK610" s="261">
        <v>5000669</v>
      </c>
      <c r="AL610" s="44" t="s">
        <v>284</v>
      </c>
      <c r="AM610" s="44" t="s">
        <v>3013</v>
      </c>
      <c r="AN610" s="262">
        <v>259096700</v>
      </c>
      <c r="AO610" s="34"/>
      <c r="AP610" s="34"/>
      <c r="AQ610" s="34"/>
      <c r="AR610" s="34"/>
      <c r="AS610" s="34"/>
      <c r="AT610" s="44" t="s">
        <v>326</v>
      </c>
      <c r="AU610" s="44"/>
      <c r="AV610" s="477" t="str">
        <f t="array" ref="AV610">_xlfn.IFS(
LEFT(Tabelas!$AI610,1)="N","DN",
LEFT(Tabelas!$AI610,1)="C","DC",
LEFT(Tabelas!$AI610,1)="L","DL",
LEFT(Tabelas!$AI610,1)="A","DA",
LEFT(Tabelas!$AI610,1)="G","DG")</f>
        <v>DN</v>
      </c>
      <c r="AW610" s="34"/>
      <c r="AX610" s="34"/>
      <c r="AY610" s="34"/>
      <c r="AZ610" s="34"/>
      <c r="BA610" s="34"/>
      <c r="BB610" s="34"/>
      <c r="BC610" s="34"/>
      <c r="BD610" s="44">
        <v>170116</v>
      </c>
      <c r="BE610" s="34" t="s">
        <v>1825</v>
      </c>
      <c r="BF610" s="43" t="s">
        <v>1223</v>
      </c>
      <c r="BG610" s="34" t="s">
        <v>346</v>
      </c>
      <c r="BH610" s="34" t="s">
        <v>284</v>
      </c>
      <c r="BI610" s="34" t="s">
        <v>1825</v>
      </c>
      <c r="BJ610" s="44" t="s">
        <v>320</v>
      </c>
      <c r="BK610" s="44" t="s">
        <v>3428</v>
      </c>
      <c r="BL610" s="34"/>
      <c r="BM610" s="34"/>
      <c r="BN610" s="34"/>
      <c r="BO610" s="20"/>
      <c r="BP610" s="20"/>
      <c r="BQ610" s="20"/>
      <c r="BR610" s="20"/>
      <c r="BS610" s="27"/>
      <c r="BT610" s="20"/>
      <c r="BU610" s="20"/>
      <c r="BV610" s="20"/>
      <c r="BW610" s="20"/>
      <c r="BX610" s="20"/>
      <c r="BY610" s="20"/>
      <c r="BZ610" s="20"/>
      <c r="CA610" s="20"/>
      <c r="CB610" s="20"/>
      <c r="CC610" s="27"/>
      <c r="CD610" s="20"/>
      <c r="CE610" s="20"/>
      <c r="CF610" s="28"/>
      <c r="CG610" s="28"/>
      <c r="CH610" s="28"/>
      <c r="CI610" s="28"/>
      <c r="CJ610" s="28"/>
      <c r="CK610" s="28"/>
      <c r="CL610" s="28"/>
      <c r="CM610" s="28"/>
      <c r="CN610" s="28"/>
      <c r="CO610" s="28"/>
      <c r="CP610" s="28"/>
      <c r="CQ610" s="28"/>
      <c r="CR610" s="28"/>
      <c r="CS610" s="28"/>
      <c r="CT610" s="28"/>
      <c r="CU610" s="28"/>
      <c r="CV610" s="28"/>
      <c r="CW610" s="28"/>
      <c r="CX610" s="20"/>
      <c r="CY610" s="519" t="s">
        <v>8226</v>
      </c>
      <c r="CZ610" s="520" t="s">
        <v>8227</v>
      </c>
      <c r="DA610" s="595" t="str">
        <f t="shared" si="28"/>
        <v>49410 - TRANSPORTES RODOVIÁRIOS DE MERCADORIAS</v>
      </c>
      <c r="EN610" s="572">
        <v>19135</v>
      </c>
      <c r="EO610" s="561" t="s">
        <v>8228</v>
      </c>
      <c r="EP610" s="561" t="s">
        <v>320</v>
      </c>
      <c r="EQ610" s="576">
        <v>116</v>
      </c>
      <c r="ER610" s="561" t="s">
        <v>3350</v>
      </c>
      <c r="ES610" s="568" t="s">
        <v>8229</v>
      </c>
    </row>
    <row r="611" spans="16:149">
      <c r="P611" s="503"/>
      <c r="Q611" s="504"/>
      <c r="R611" s="489">
        <v>44389</v>
      </c>
      <c r="S611" s="501"/>
      <c r="T611" s="497"/>
      <c r="U611" s="498"/>
      <c r="V611" s="43">
        <v>113</v>
      </c>
      <c r="W611" s="34" t="s">
        <v>3007</v>
      </c>
      <c r="X611" s="44">
        <v>170117</v>
      </c>
      <c r="Y611" s="34" t="s">
        <v>413</v>
      </c>
      <c r="Z611" s="43" t="s">
        <v>1223</v>
      </c>
      <c r="AA611" s="34" t="s">
        <v>346</v>
      </c>
      <c r="AB611" s="34" t="s">
        <v>284</v>
      </c>
      <c r="AC611" s="34" t="s">
        <v>413</v>
      </c>
      <c r="AD611" s="44" t="s">
        <v>320</v>
      </c>
      <c r="AE611" s="44" t="s">
        <v>3428</v>
      </c>
      <c r="AF611" s="43">
        <v>113</v>
      </c>
      <c r="AG611" s="34" t="s">
        <v>3007</v>
      </c>
      <c r="AH611" s="34" t="s">
        <v>3006</v>
      </c>
      <c r="AI611" s="43" t="s">
        <v>3008</v>
      </c>
      <c r="AJ611" s="44" t="s">
        <v>3009</v>
      </c>
      <c r="AK611" s="261">
        <v>5000669</v>
      </c>
      <c r="AL611" s="44" t="s">
        <v>284</v>
      </c>
      <c r="AM611" s="44" t="s">
        <v>3013</v>
      </c>
      <c r="AN611" s="262">
        <v>259096700</v>
      </c>
      <c r="AO611" s="34"/>
      <c r="AP611" s="34"/>
      <c r="AQ611" s="34"/>
      <c r="AR611" s="34"/>
      <c r="AS611" s="34"/>
      <c r="AT611" s="44" t="s">
        <v>326</v>
      </c>
      <c r="AU611" s="44"/>
      <c r="AV611" s="477" t="str">
        <f t="array" ref="AV611">_xlfn.IFS(
LEFT(Tabelas!$AI611,1)="N","DN",
LEFT(Tabelas!$AI611,1)="C","DC",
LEFT(Tabelas!$AI611,1)="L","DL",
LEFT(Tabelas!$AI611,1)="A","DA",
LEFT(Tabelas!$AI611,1)="G","DG")</f>
        <v>DN</v>
      </c>
      <c r="AW611" s="34"/>
      <c r="AX611" s="34"/>
      <c r="AY611" s="34"/>
      <c r="AZ611" s="34"/>
      <c r="BA611" s="34"/>
      <c r="BB611" s="34"/>
      <c r="BC611" s="34"/>
      <c r="BD611" s="44">
        <v>170117</v>
      </c>
      <c r="BE611" s="34" t="s">
        <v>413</v>
      </c>
      <c r="BF611" s="43" t="s">
        <v>1223</v>
      </c>
      <c r="BG611" s="34" t="s">
        <v>346</v>
      </c>
      <c r="BH611" s="34" t="s">
        <v>284</v>
      </c>
      <c r="BI611" s="34" t="s">
        <v>413</v>
      </c>
      <c r="BJ611" s="44" t="s">
        <v>320</v>
      </c>
      <c r="BK611" s="44" t="s">
        <v>3428</v>
      </c>
      <c r="BL611" s="34"/>
      <c r="BM611" s="34"/>
      <c r="BN611" s="34"/>
      <c r="BO611" s="20"/>
      <c r="BP611" s="20"/>
      <c r="BQ611" s="20"/>
      <c r="BR611" s="20"/>
      <c r="BS611" s="27"/>
      <c r="BT611" s="20"/>
      <c r="BU611" s="20"/>
      <c r="BV611" s="20"/>
      <c r="BW611" s="20"/>
      <c r="BX611" s="20"/>
      <c r="BY611" s="20"/>
      <c r="BZ611" s="20"/>
      <c r="CA611" s="20"/>
      <c r="CB611" s="20"/>
      <c r="CC611" s="27"/>
      <c r="CD611" s="20"/>
      <c r="CE611" s="20"/>
      <c r="CF611" s="28"/>
      <c r="CG611" s="28"/>
      <c r="CH611" s="28"/>
      <c r="CI611" s="28"/>
      <c r="CJ611" s="28"/>
      <c r="CK611" s="28"/>
      <c r="CL611" s="28"/>
      <c r="CM611" s="28"/>
      <c r="CN611" s="28"/>
      <c r="CO611" s="28"/>
      <c r="CP611" s="28"/>
      <c r="CQ611" s="28"/>
      <c r="CR611" s="28"/>
      <c r="CS611" s="28"/>
      <c r="CT611" s="28"/>
      <c r="CU611" s="28"/>
      <c r="CV611" s="28"/>
      <c r="CW611" s="28"/>
      <c r="CX611" s="20"/>
      <c r="CY611" s="519" t="s">
        <v>8230</v>
      </c>
      <c r="CZ611" s="520" t="s">
        <v>8231</v>
      </c>
      <c r="DA611" s="595" t="str">
        <f t="shared" si="28"/>
        <v>49420 - SERVIÇOS DE MUDANÇAS</v>
      </c>
      <c r="EN611" s="571">
        <v>19186</v>
      </c>
      <c r="EO611" s="560" t="s">
        <v>8232</v>
      </c>
      <c r="EP611" s="560" t="s">
        <v>320</v>
      </c>
      <c r="EQ611" s="580">
        <v>107</v>
      </c>
      <c r="ER611" s="560" t="s">
        <v>2024</v>
      </c>
      <c r="ES611" s="567" t="s">
        <v>8233</v>
      </c>
    </row>
    <row r="612" spans="16:149">
      <c r="P612" s="503"/>
      <c r="Q612" s="504"/>
      <c r="R612" s="489">
        <v>44390</v>
      </c>
      <c r="S612" s="501"/>
      <c r="T612" s="497"/>
      <c r="U612" s="498"/>
      <c r="V612" s="43">
        <v>113</v>
      </c>
      <c r="W612" s="34" t="s">
        <v>3007</v>
      </c>
      <c r="X612" s="44">
        <v>170118</v>
      </c>
      <c r="Y612" s="34" t="s">
        <v>2977</v>
      </c>
      <c r="Z612" s="43" t="s">
        <v>1223</v>
      </c>
      <c r="AA612" s="34" t="s">
        <v>346</v>
      </c>
      <c r="AB612" s="34" t="s">
        <v>284</v>
      </c>
      <c r="AC612" s="34" t="s">
        <v>2977</v>
      </c>
      <c r="AD612" s="44" t="s">
        <v>320</v>
      </c>
      <c r="AE612" s="44" t="s">
        <v>3428</v>
      </c>
      <c r="AF612" s="43">
        <v>113</v>
      </c>
      <c r="AG612" s="34" t="s">
        <v>3007</v>
      </c>
      <c r="AH612" s="34" t="s">
        <v>3006</v>
      </c>
      <c r="AI612" s="43" t="s">
        <v>3008</v>
      </c>
      <c r="AJ612" s="44" t="s">
        <v>3009</v>
      </c>
      <c r="AK612" s="261">
        <v>5000669</v>
      </c>
      <c r="AL612" s="44" t="s">
        <v>284</v>
      </c>
      <c r="AM612" s="44" t="s">
        <v>3013</v>
      </c>
      <c r="AN612" s="262">
        <v>259096700</v>
      </c>
      <c r="AO612" s="34"/>
      <c r="AP612" s="34"/>
      <c r="AQ612" s="34"/>
      <c r="AR612" s="34"/>
      <c r="AS612" s="34"/>
      <c r="AT612" s="44" t="s">
        <v>326</v>
      </c>
      <c r="AU612" s="44"/>
      <c r="AV612" s="477" t="str">
        <f t="array" ref="AV612">_xlfn.IFS(
LEFT(Tabelas!$AI612,1)="N","DN",
LEFT(Tabelas!$AI612,1)="C","DC",
LEFT(Tabelas!$AI612,1)="L","DL",
LEFT(Tabelas!$AI612,1)="A","DA",
LEFT(Tabelas!$AI612,1)="G","DG")</f>
        <v>DN</v>
      </c>
      <c r="AW612" s="34"/>
      <c r="AX612" s="34"/>
      <c r="AY612" s="34"/>
      <c r="AZ612" s="34"/>
      <c r="BA612" s="34"/>
      <c r="BB612" s="34"/>
      <c r="BC612" s="34"/>
      <c r="BD612" s="44">
        <v>170118</v>
      </c>
      <c r="BE612" s="34" t="s">
        <v>2977</v>
      </c>
      <c r="BF612" s="43" t="s">
        <v>1223</v>
      </c>
      <c r="BG612" s="34" t="s">
        <v>346</v>
      </c>
      <c r="BH612" s="34" t="s">
        <v>284</v>
      </c>
      <c r="BI612" s="34" t="s">
        <v>2977</v>
      </c>
      <c r="BJ612" s="44" t="s">
        <v>320</v>
      </c>
      <c r="BK612" s="44" t="s">
        <v>3428</v>
      </c>
      <c r="BL612" s="34"/>
      <c r="BM612" s="34"/>
      <c r="BN612" s="34"/>
      <c r="BO612" s="20"/>
      <c r="BP612" s="20"/>
      <c r="BQ612" s="20"/>
      <c r="BR612" s="20"/>
      <c r="BS612" s="27"/>
      <c r="BT612" s="20"/>
      <c r="BU612" s="20"/>
      <c r="BV612" s="20"/>
      <c r="BW612" s="20"/>
      <c r="BX612" s="20"/>
      <c r="BY612" s="20"/>
      <c r="BZ612" s="20"/>
      <c r="CA612" s="20"/>
      <c r="CB612" s="20"/>
      <c r="CC612" s="27"/>
      <c r="CD612" s="20"/>
      <c r="CE612" s="20"/>
      <c r="CF612" s="28"/>
      <c r="CG612" s="28"/>
      <c r="CH612" s="28"/>
      <c r="CI612" s="28"/>
      <c r="CJ612" s="28"/>
      <c r="CK612" s="28"/>
      <c r="CL612" s="28"/>
      <c r="CM612" s="28"/>
      <c r="CN612" s="28"/>
      <c r="CO612" s="28"/>
      <c r="CP612" s="28"/>
      <c r="CQ612" s="28"/>
      <c r="CR612" s="28"/>
      <c r="CS612" s="28"/>
      <c r="CT612" s="28"/>
      <c r="CU612" s="28"/>
      <c r="CV612" s="28"/>
      <c r="CW612" s="28"/>
      <c r="CX612" s="20"/>
      <c r="CY612" s="519" t="s">
        <v>8234</v>
      </c>
      <c r="CZ612" s="520" t="s">
        <v>8235</v>
      </c>
      <c r="DA612" s="595" t="str">
        <f t="shared" si="28"/>
        <v>49500 - TRANSPORTES POR OLEODUTOS OU GASODUTOS</v>
      </c>
      <c r="EN612" s="572">
        <v>19194</v>
      </c>
      <c r="EO612" s="561" t="s">
        <v>8236</v>
      </c>
      <c r="EP612" s="561" t="s">
        <v>320</v>
      </c>
      <c r="EQ612" s="576">
        <v>100</v>
      </c>
      <c r="ER612" s="561" t="s">
        <v>4630</v>
      </c>
      <c r="ES612" s="568" t="s">
        <v>8237</v>
      </c>
    </row>
    <row r="613" spans="16:149">
      <c r="P613" s="503"/>
      <c r="Q613" s="504"/>
      <c r="R613" s="489">
        <v>44391</v>
      </c>
      <c r="S613" s="501"/>
      <c r="T613" s="497"/>
      <c r="U613" s="498"/>
      <c r="V613" s="43">
        <v>113</v>
      </c>
      <c r="W613" s="34" t="s">
        <v>3007</v>
      </c>
      <c r="X613" s="44">
        <v>40304</v>
      </c>
      <c r="Y613" s="34" t="s">
        <v>416</v>
      </c>
      <c r="Z613" s="43" t="s">
        <v>1223</v>
      </c>
      <c r="AA613" s="34" t="s">
        <v>416</v>
      </c>
      <c r="AB613" s="34" t="s">
        <v>415</v>
      </c>
      <c r="AC613" s="34" t="s">
        <v>416</v>
      </c>
      <c r="AD613" s="44" t="s">
        <v>320</v>
      </c>
      <c r="AE613" s="44" t="s">
        <v>3428</v>
      </c>
      <c r="AF613" s="43">
        <v>113</v>
      </c>
      <c r="AG613" s="34" t="s">
        <v>3007</v>
      </c>
      <c r="AH613" s="34" t="s">
        <v>3006</v>
      </c>
      <c r="AI613" s="43" t="s">
        <v>3008</v>
      </c>
      <c r="AJ613" s="44" t="s">
        <v>3009</v>
      </c>
      <c r="AK613" s="261">
        <v>5000669</v>
      </c>
      <c r="AL613" s="44" t="s">
        <v>284</v>
      </c>
      <c r="AM613" s="44" t="s">
        <v>3013</v>
      </c>
      <c r="AN613" s="262">
        <v>259096700</v>
      </c>
      <c r="AO613" s="34"/>
      <c r="AP613" s="34"/>
      <c r="AQ613" s="34"/>
      <c r="AR613" s="34"/>
      <c r="AS613" s="34"/>
      <c r="AT613" s="44" t="s">
        <v>326</v>
      </c>
      <c r="AU613" s="44"/>
      <c r="AV613" s="477" t="str">
        <f t="array" ref="AV613">_xlfn.IFS(
LEFT(Tabelas!$AI613,1)="N","DN",
LEFT(Tabelas!$AI613,1)="C","DC",
LEFT(Tabelas!$AI613,1)="L","DL",
LEFT(Tabelas!$AI613,1)="A","DA",
LEFT(Tabelas!$AI613,1)="G","DG")</f>
        <v>DN</v>
      </c>
      <c r="AW613" s="34"/>
      <c r="AX613" s="34"/>
      <c r="AY613" s="34"/>
      <c r="AZ613" s="34"/>
      <c r="BA613" s="34"/>
      <c r="BB613" s="34"/>
      <c r="BC613" s="34"/>
      <c r="BD613" s="44">
        <v>40304</v>
      </c>
      <c r="BE613" s="34" t="s">
        <v>416</v>
      </c>
      <c r="BF613" s="43" t="s">
        <v>1223</v>
      </c>
      <c r="BG613" s="34" t="s">
        <v>416</v>
      </c>
      <c r="BH613" s="34" t="s">
        <v>415</v>
      </c>
      <c r="BI613" s="34" t="s">
        <v>416</v>
      </c>
      <c r="BJ613" s="44" t="s">
        <v>320</v>
      </c>
      <c r="BK613" s="44" t="s">
        <v>3428</v>
      </c>
      <c r="BL613" s="34"/>
      <c r="BM613" s="34"/>
      <c r="BN613" s="34"/>
      <c r="BO613" s="20"/>
      <c r="BP613" s="20"/>
      <c r="BQ613" s="20"/>
      <c r="BR613" s="20"/>
      <c r="BS613" s="27"/>
      <c r="BT613" s="20"/>
      <c r="BU613" s="20"/>
      <c r="BV613" s="20"/>
      <c r="BW613" s="20"/>
      <c r="BX613" s="20"/>
      <c r="BY613" s="20"/>
      <c r="BZ613" s="20"/>
      <c r="CA613" s="20"/>
      <c r="CB613" s="20"/>
      <c r="CC613" s="27"/>
      <c r="CD613" s="20"/>
      <c r="CE613" s="20"/>
      <c r="CF613" s="28"/>
      <c r="CG613" s="28"/>
      <c r="CH613" s="28"/>
      <c r="CI613" s="28"/>
      <c r="CJ613" s="28"/>
      <c r="CK613" s="28"/>
      <c r="CL613" s="28"/>
      <c r="CM613" s="28"/>
      <c r="CN613" s="28"/>
      <c r="CO613" s="28"/>
      <c r="CP613" s="28"/>
      <c r="CQ613" s="28"/>
      <c r="CR613" s="28"/>
      <c r="CS613" s="28"/>
      <c r="CT613" s="28"/>
      <c r="CU613" s="28"/>
      <c r="CV613" s="28"/>
      <c r="CW613" s="28"/>
      <c r="CX613" s="20"/>
      <c r="CY613" s="519" t="s">
        <v>8238</v>
      </c>
      <c r="CZ613" s="520" t="s">
        <v>8239</v>
      </c>
      <c r="DA613" s="595" t="str">
        <f t="shared" si="28"/>
        <v>50101 - TRANSPORTES MARÍTIMOS NÃO COSTEIROS DE PASSAGEIROS</v>
      </c>
      <c r="EN613" s="572">
        <v>19208</v>
      </c>
      <c r="EO613" s="561" t="s">
        <v>8240</v>
      </c>
      <c r="EP613" s="561" t="s">
        <v>289</v>
      </c>
      <c r="EQ613" s="576">
        <v>346</v>
      </c>
      <c r="ER613" s="561" t="s">
        <v>5058</v>
      </c>
      <c r="ES613" s="568" t="s">
        <v>8241</v>
      </c>
    </row>
    <row r="614" spans="16:149">
      <c r="P614" s="503"/>
      <c r="Q614" s="504"/>
      <c r="R614" s="489">
        <v>44392</v>
      </c>
      <c r="S614" s="501"/>
      <c r="T614" s="497"/>
      <c r="U614" s="498"/>
      <c r="V614" s="43">
        <v>113</v>
      </c>
      <c r="W614" s="34" t="s">
        <v>3007</v>
      </c>
      <c r="X614" s="44">
        <v>40300</v>
      </c>
      <c r="Y614" s="34" t="s">
        <v>696</v>
      </c>
      <c r="Z614" s="43" t="s">
        <v>1223</v>
      </c>
      <c r="AA614" s="34" t="s">
        <v>416</v>
      </c>
      <c r="AB614" s="34" t="s">
        <v>415</v>
      </c>
      <c r="AC614" s="34" t="s">
        <v>416</v>
      </c>
      <c r="AD614" s="44" t="s">
        <v>320</v>
      </c>
      <c r="AE614" s="44" t="s">
        <v>3428</v>
      </c>
      <c r="AF614" s="43">
        <v>113</v>
      </c>
      <c r="AG614" s="34" t="s">
        <v>3007</v>
      </c>
      <c r="AH614" s="34" t="s">
        <v>3006</v>
      </c>
      <c r="AI614" s="43" t="s">
        <v>3008</v>
      </c>
      <c r="AJ614" s="44" t="s">
        <v>3009</v>
      </c>
      <c r="AK614" s="261">
        <v>5000669</v>
      </c>
      <c r="AL614" s="44" t="s">
        <v>284</v>
      </c>
      <c r="AM614" s="44" t="s">
        <v>3013</v>
      </c>
      <c r="AN614" s="262">
        <v>259096700</v>
      </c>
      <c r="AO614" s="34"/>
      <c r="AP614" s="34"/>
      <c r="AQ614" s="34"/>
      <c r="AR614" s="34"/>
      <c r="AS614" s="34"/>
      <c r="AT614" s="44" t="s">
        <v>326</v>
      </c>
      <c r="AU614" s="44"/>
      <c r="AV614" s="477" t="str">
        <f t="array" ref="AV614">_xlfn.IFS(
LEFT(Tabelas!$AI614,1)="N","DN",
LEFT(Tabelas!$AI614,1)="C","DC",
LEFT(Tabelas!$AI614,1)="L","DL",
LEFT(Tabelas!$AI614,1)="A","DA",
LEFT(Tabelas!$AI614,1)="G","DG")</f>
        <v>DN</v>
      </c>
      <c r="AW614" s="34"/>
      <c r="AX614" s="34"/>
      <c r="AY614" s="34"/>
      <c r="AZ614" s="34"/>
      <c r="BA614" s="34"/>
      <c r="BB614" s="34"/>
      <c r="BC614" s="34"/>
      <c r="BD614" s="44">
        <v>40300</v>
      </c>
      <c r="BE614" s="34" t="s">
        <v>696</v>
      </c>
      <c r="BF614" s="43" t="s">
        <v>1223</v>
      </c>
      <c r="BG614" s="34" t="s">
        <v>416</v>
      </c>
      <c r="BH614" s="34" t="s">
        <v>415</v>
      </c>
      <c r="BI614" s="34" t="s">
        <v>416</v>
      </c>
      <c r="BJ614" s="44" t="s">
        <v>320</v>
      </c>
      <c r="BK614" s="44" t="s">
        <v>3428</v>
      </c>
      <c r="BL614" s="34"/>
      <c r="BM614" s="34"/>
      <c r="BN614" s="34"/>
      <c r="BO614" s="20"/>
      <c r="BP614" s="20"/>
      <c r="BQ614" s="20"/>
      <c r="BR614" s="20"/>
      <c r="BS614" s="27"/>
      <c r="BT614" s="20"/>
      <c r="BU614" s="20"/>
      <c r="BV614" s="20"/>
      <c r="BW614" s="20"/>
      <c r="BX614" s="20"/>
      <c r="BY614" s="20"/>
      <c r="BZ614" s="20"/>
      <c r="CA614" s="20"/>
      <c r="CB614" s="20"/>
      <c r="CC614" s="27"/>
      <c r="CD614" s="20"/>
      <c r="CE614" s="20"/>
      <c r="CF614" s="28"/>
      <c r="CG614" s="28"/>
      <c r="CH614" s="28"/>
      <c r="CI614" s="28"/>
      <c r="CJ614" s="28"/>
      <c r="CK614" s="28"/>
      <c r="CL614" s="28"/>
      <c r="CM614" s="28"/>
      <c r="CN614" s="28"/>
      <c r="CO614" s="28"/>
      <c r="CP614" s="28"/>
      <c r="CQ614" s="28"/>
      <c r="CR614" s="28"/>
      <c r="CS614" s="28"/>
      <c r="CT614" s="28"/>
      <c r="CU614" s="28"/>
      <c r="CV614" s="28"/>
      <c r="CW614" s="28"/>
      <c r="CX614" s="20"/>
      <c r="CY614" s="519" t="s">
        <v>8242</v>
      </c>
      <c r="CZ614" s="520" t="s">
        <v>8243</v>
      </c>
      <c r="DA614" s="595" t="str">
        <f t="shared" si="28"/>
        <v>50102 - TRANSPORTES COSTEIROS E LOCAIS DE PASSAGEIROS, PARA FINS NÃO TURÍSTICOS.</v>
      </c>
      <c r="EN614" s="572">
        <v>19267</v>
      </c>
      <c r="EO614" s="561" t="s">
        <v>8244</v>
      </c>
      <c r="EP614" s="561" t="s">
        <v>289</v>
      </c>
      <c r="EQ614" s="576">
        <v>336</v>
      </c>
      <c r="ER614" s="561" t="s">
        <v>4952</v>
      </c>
      <c r="ES614" s="568" t="s">
        <v>8245</v>
      </c>
    </row>
    <row r="615" spans="16:149">
      <c r="P615" s="503"/>
      <c r="Q615" s="504"/>
      <c r="R615" s="489">
        <v>44393</v>
      </c>
      <c r="S615" s="501"/>
      <c r="T615" s="497"/>
      <c r="U615" s="498"/>
      <c r="V615" s="43">
        <v>113</v>
      </c>
      <c r="W615" s="34" t="s">
        <v>3007</v>
      </c>
      <c r="X615" s="44">
        <v>40306</v>
      </c>
      <c r="Y615" s="34" t="s">
        <v>1288</v>
      </c>
      <c r="Z615" s="43" t="s">
        <v>1223</v>
      </c>
      <c r="AA615" s="34" t="s">
        <v>416</v>
      </c>
      <c r="AB615" s="34" t="s">
        <v>415</v>
      </c>
      <c r="AC615" s="34" t="s">
        <v>1288</v>
      </c>
      <c r="AD615" s="44" t="s">
        <v>320</v>
      </c>
      <c r="AE615" s="44" t="s">
        <v>3428</v>
      </c>
      <c r="AF615" s="43">
        <v>113</v>
      </c>
      <c r="AG615" s="34" t="s">
        <v>3007</v>
      </c>
      <c r="AH615" s="34" t="s">
        <v>3006</v>
      </c>
      <c r="AI615" s="43" t="s">
        <v>3008</v>
      </c>
      <c r="AJ615" s="44" t="s">
        <v>3009</v>
      </c>
      <c r="AK615" s="261">
        <v>5000669</v>
      </c>
      <c r="AL615" s="44" t="s">
        <v>284</v>
      </c>
      <c r="AM615" s="44" t="s">
        <v>3013</v>
      </c>
      <c r="AN615" s="262">
        <v>259096700</v>
      </c>
      <c r="AO615" s="34"/>
      <c r="AP615" s="34"/>
      <c r="AQ615" s="34"/>
      <c r="AR615" s="34"/>
      <c r="AS615" s="34"/>
      <c r="AT615" s="44" t="s">
        <v>326</v>
      </c>
      <c r="AU615" s="44"/>
      <c r="AV615" s="477" t="str">
        <f t="array" ref="AV615">_xlfn.IFS(
LEFT(Tabelas!$AI615,1)="N","DN",
LEFT(Tabelas!$AI615,1)="C","DC",
LEFT(Tabelas!$AI615,1)="L","DL",
LEFT(Tabelas!$AI615,1)="A","DA",
LEFT(Tabelas!$AI615,1)="G","DG")</f>
        <v>DN</v>
      </c>
      <c r="AW615" s="34"/>
      <c r="AX615" s="34"/>
      <c r="AY615" s="34"/>
      <c r="AZ615" s="34"/>
      <c r="BA615" s="34"/>
      <c r="BB615" s="34"/>
      <c r="BC615" s="34"/>
      <c r="BD615" s="44">
        <v>40306</v>
      </c>
      <c r="BE615" s="34" t="s">
        <v>1288</v>
      </c>
      <c r="BF615" s="43" t="s">
        <v>1223</v>
      </c>
      <c r="BG615" s="34" t="s">
        <v>416</v>
      </c>
      <c r="BH615" s="34" t="s">
        <v>415</v>
      </c>
      <c r="BI615" s="34" t="s">
        <v>1288</v>
      </c>
      <c r="BJ615" s="44" t="s">
        <v>320</v>
      </c>
      <c r="BK615" s="44" t="s">
        <v>3428</v>
      </c>
      <c r="BL615" s="34"/>
      <c r="BM615" s="34"/>
      <c r="BN615" s="34"/>
      <c r="BO615" s="20"/>
      <c r="BP615" s="20"/>
      <c r="BQ615" s="20"/>
      <c r="BR615" s="20"/>
      <c r="BS615" s="27"/>
      <c r="BT615" s="20"/>
      <c r="BU615" s="20"/>
      <c r="BV615" s="20"/>
      <c r="BW615" s="20"/>
      <c r="BX615" s="20"/>
      <c r="BY615" s="20"/>
      <c r="BZ615" s="20"/>
      <c r="CA615" s="20"/>
      <c r="CB615" s="20"/>
      <c r="CC615" s="27"/>
      <c r="CD615" s="20"/>
      <c r="CE615" s="20"/>
      <c r="CF615" s="28"/>
      <c r="CG615" s="28"/>
      <c r="CH615" s="28"/>
      <c r="CI615" s="28"/>
      <c r="CJ615" s="28"/>
      <c r="CK615" s="28"/>
      <c r="CL615" s="28"/>
      <c r="CM615" s="28"/>
      <c r="CN615" s="28"/>
      <c r="CO615" s="28"/>
      <c r="CP615" s="28"/>
      <c r="CQ615" s="28"/>
      <c r="CR615" s="28"/>
      <c r="CS615" s="28"/>
      <c r="CT615" s="28"/>
      <c r="CU615" s="28"/>
      <c r="CV615" s="28"/>
      <c r="CW615" s="28"/>
      <c r="CX615" s="20"/>
      <c r="CY615" s="519" t="s">
        <v>8246</v>
      </c>
      <c r="CZ615" s="520" t="s">
        <v>8247</v>
      </c>
      <c r="DA615" s="595" t="str">
        <f t="shared" si="28"/>
        <v>50103 - TRANSPORTES COSTEIROS E LOCAIS DE PASSAGEIROS, PARA FINS TURÍSTICOS.</v>
      </c>
      <c r="EN615" s="572">
        <v>19291</v>
      </c>
      <c r="EO615" s="561" t="s">
        <v>8248</v>
      </c>
      <c r="EP615" s="561" t="s">
        <v>320</v>
      </c>
      <c r="EQ615" s="576">
        <v>107</v>
      </c>
      <c r="ER615" s="561" t="s">
        <v>2024</v>
      </c>
      <c r="ES615" s="568" t="s">
        <v>8249</v>
      </c>
    </row>
    <row r="616" spans="16:149">
      <c r="P616" s="503"/>
      <c r="Q616" s="504"/>
      <c r="R616" s="489">
        <v>44394</v>
      </c>
      <c r="S616" s="501"/>
      <c r="T616" s="497"/>
      <c r="U616" s="498"/>
      <c r="V616" s="43">
        <v>113</v>
      </c>
      <c r="W616" s="34" t="s">
        <v>3007</v>
      </c>
      <c r="X616" s="44">
        <v>40308</v>
      </c>
      <c r="Y616" s="34" t="s">
        <v>1564</v>
      </c>
      <c r="Z616" s="43" t="s">
        <v>1223</v>
      </c>
      <c r="AA616" s="34" t="s">
        <v>416</v>
      </c>
      <c r="AB616" s="34" t="s">
        <v>415</v>
      </c>
      <c r="AC616" s="34" t="s">
        <v>1564</v>
      </c>
      <c r="AD616" s="44" t="s">
        <v>320</v>
      </c>
      <c r="AE616" s="44" t="s">
        <v>3428</v>
      </c>
      <c r="AF616" s="43">
        <v>113</v>
      </c>
      <c r="AG616" s="34" t="s">
        <v>3007</v>
      </c>
      <c r="AH616" s="34" t="s">
        <v>3006</v>
      </c>
      <c r="AI616" s="43" t="s">
        <v>3008</v>
      </c>
      <c r="AJ616" s="44" t="s">
        <v>3009</v>
      </c>
      <c r="AK616" s="261">
        <v>5000669</v>
      </c>
      <c r="AL616" s="44" t="s">
        <v>284</v>
      </c>
      <c r="AM616" s="44" t="s">
        <v>3013</v>
      </c>
      <c r="AN616" s="262">
        <v>259096700</v>
      </c>
      <c r="AO616" s="34"/>
      <c r="AP616" s="34"/>
      <c r="AQ616" s="34"/>
      <c r="AR616" s="34"/>
      <c r="AS616" s="34"/>
      <c r="AT616" s="44" t="s">
        <v>326</v>
      </c>
      <c r="AU616" s="44"/>
      <c r="AV616" s="477" t="str">
        <f t="array" ref="AV616">_xlfn.IFS(
LEFT(Tabelas!$AI616,1)="N","DN",
LEFT(Tabelas!$AI616,1)="C","DC",
LEFT(Tabelas!$AI616,1)="L","DL",
LEFT(Tabelas!$AI616,1)="A","DA",
LEFT(Tabelas!$AI616,1)="G","DG")</f>
        <v>DN</v>
      </c>
      <c r="AW616" s="34"/>
      <c r="AX616" s="34"/>
      <c r="AY616" s="34"/>
      <c r="AZ616" s="34"/>
      <c r="BA616" s="34"/>
      <c r="BB616" s="34"/>
      <c r="BC616" s="34"/>
      <c r="BD616" s="44">
        <v>40308</v>
      </c>
      <c r="BE616" s="34" t="s">
        <v>1564</v>
      </c>
      <c r="BF616" s="43" t="s">
        <v>1223</v>
      </c>
      <c r="BG616" s="34" t="s">
        <v>416</v>
      </c>
      <c r="BH616" s="34" t="s">
        <v>415</v>
      </c>
      <c r="BI616" s="34" t="s">
        <v>1564</v>
      </c>
      <c r="BJ616" s="44" t="s">
        <v>320</v>
      </c>
      <c r="BK616" s="44" t="s">
        <v>3428</v>
      </c>
      <c r="BL616" s="34"/>
      <c r="BM616" s="34"/>
      <c r="BN616" s="34"/>
      <c r="BO616" s="20"/>
      <c r="BP616" s="20"/>
      <c r="BQ616" s="20"/>
      <c r="BR616" s="20"/>
      <c r="BS616" s="27"/>
      <c r="BT616" s="20"/>
      <c r="BU616" s="20"/>
      <c r="BV616" s="20"/>
      <c r="BW616" s="20"/>
      <c r="BX616" s="20"/>
      <c r="BY616" s="20"/>
      <c r="BZ616" s="20"/>
      <c r="CA616" s="20"/>
      <c r="CB616" s="20"/>
      <c r="CC616" s="27"/>
      <c r="CD616" s="20"/>
      <c r="CE616" s="20"/>
      <c r="CF616" s="28"/>
      <c r="CG616" s="28"/>
      <c r="CH616" s="28"/>
      <c r="CI616" s="28"/>
      <c r="CJ616" s="28"/>
      <c r="CK616" s="28"/>
      <c r="CL616" s="28"/>
      <c r="CM616" s="28"/>
      <c r="CN616" s="28"/>
      <c r="CO616" s="28"/>
      <c r="CP616" s="28"/>
      <c r="CQ616" s="28"/>
      <c r="CR616" s="28"/>
      <c r="CS616" s="28"/>
      <c r="CT616" s="28"/>
      <c r="CU616" s="28"/>
      <c r="CV616" s="28"/>
      <c r="CW616" s="28"/>
      <c r="CX616" s="20"/>
      <c r="CY616" s="519" t="s">
        <v>8250</v>
      </c>
      <c r="CZ616" s="520" t="s">
        <v>8251</v>
      </c>
      <c r="DA616" s="595" t="str">
        <f t="shared" si="28"/>
        <v>50200 - TRANSPORTES MARÍTIMOS DE MERCADORIAS</v>
      </c>
      <c r="EN616" s="571">
        <v>19305</v>
      </c>
      <c r="EO616" s="560" t="s">
        <v>8252</v>
      </c>
      <c r="EP616" s="560" t="s">
        <v>350</v>
      </c>
      <c r="EQ616" s="580">
        <v>269</v>
      </c>
      <c r="ER616" s="560" t="s">
        <v>4677</v>
      </c>
      <c r="ES616" s="567" t="s">
        <v>8253</v>
      </c>
    </row>
    <row r="617" spans="16:149">
      <c r="P617" s="503"/>
      <c r="Q617" s="504"/>
      <c r="R617" s="489">
        <v>44395</v>
      </c>
      <c r="S617" s="501"/>
      <c r="T617" s="497"/>
      <c r="U617" s="498"/>
      <c r="V617" s="43">
        <v>113</v>
      </c>
      <c r="W617" s="34" t="s">
        <v>3007</v>
      </c>
      <c r="X617" s="44">
        <v>40309</v>
      </c>
      <c r="Y617" s="34" t="s">
        <v>1836</v>
      </c>
      <c r="Z617" s="43" t="s">
        <v>1223</v>
      </c>
      <c r="AA617" s="34" t="s">
        <v>416</v>
      </c>
      <c r="AB617" s="34" t="s">
        <v>415</v>
      </c>
      <c r="AC617" s="34" t="s">
        <v>1836</v>
      </c>
      <c r="AD617" s="44" t="s">
        <v>320</v>
      </c>
      <c r="AE617" s="44" t="s">
        <v>3428</v>
      </c>
      <c r="AF617" s="43">
        <v>113</v>
      </c>
      <c r="AG617" s="34" t="s">
        <v>3007</v>
      </c>
      <c r="AH617" s="34" t="s">
        <v>3006</v>
      </c>
      <c r="AI617" s="43" t="s">
        <v>3008</v>
      </c>
      <c r="AJ617" s="44" t="s">
        <v>3009</v>
      </c>
      <c r="AK617" s="261">
        <v>5000669</v>
      </c>
      <c r="AL617" s="44" t="s">
        <v>284</v>
      </c>
      <c r="AM617" s="44" t="s">
        <v>3013</v>
      </c>
      <c r="AN617" s="262">
        <v>259096700</v>
      </c>
      <c r="AO617" s="34"/>
      <c r="AP617" s="34"/>
      <c r="AQ617" s="34"/>
      <c r="AR617" s="34"/>
      <c r="AS617" s="34"/>
      <c r="AT617" s="44" t="s">
        <v>326</v>
      </c>
      <c r="AU617" s="44"/>
      <c r="AV617" s="477" t="str">
        <f t="array" ref="AV617">_xlfn.IFS(
LEFT(Tabelas!$AI617,1)="N","DN",
LEFT(Tabelas!$AI617,1)="C","DC",
LEFT(Tabelas!$AI617,1)="L","DL",
LEFT(Tabelas!$AI617,1)="A","DA",
LEFT(Tabelas!$AI617,1)="G","DG")</f>
        <v>DN</v>
      </c>
      <c r="AW617" s="34"/>
      <c r="AX617" s="34"/>
      <c r="AY617" s="34"/>
      <c r="AZ617" s="34"/>
      <c r="BA617" s="34"/>
      <c r="BB617" s="34"/>
      <c r="BC617" s="34"/>
      <c r="BD617" s="44">
        <v>40309</v>
      </c>
      <c r="BE617" s="34" t="s">
        <v>1836</v>
      </c>
      <c r="BF617" s="43" t="s">
        <v>1223</v>
      </c>
      <c r="BG617" s="34" t="s">
        <v>416</v>
      </c>
      <c r="BH617" s="34" t="s">
        <v>415</v>
      </c>
      <c r="BI617" s="34" t="s">
        <v>1836</v>
      </c>
      <c r="BJ617" s="44" t="s">
        <v>320</v>
      </c>
      <c r="BK617" s="44" t="s">
        <v>3428</v>
      </c>
      <c r="BL617" s="34"/>
      <c r="BM617" s="34"/>
      <c r="BN617" s="34"/>
      <c r="BO617" s="20"/>
      <c r="BP617" s="20"/>
      <c r="BQ617" s="20"/>
      <c r="BR617" s="20"/>
      <c r="BS617" s="27"/>
      <c r="BT617" s="20"/>
      <c r="BU617" s="20"/>
      <c r="BV617" s="20"/>
      <c r="BW617" s="20"/>
      <c r="BX617" s="20"/>
      <c r="BY617" s="20"/>
      <c r="BZ617" s="20"/>
      <c r="CA617" s="20"/>
      <c r="CB617" s="20"/>
      <c r="CC617" s="27"/>
      <c r="CD617" s="20"/>
      <c r="CE617" s="20"/>
      <c r="CF617" s="28"/>
      <c r="CG617" s="28"/>
      <c r="CH617" s="28"/>
      <c r="CI617" s="28"/>
      <c r="CJ617" s="28"/>
      <c r="CK617" s="28"/>
      <c r="CL617" s="28"/>
      <c r="CM617" s="28"/>
      <c r="CN617" s="28"/>
      <c r="CO617" s="28"/>
      <c r="CP617" s="28"/>
      <c r="CQ617" s="28"/>
      <c r="CR617" s="28"/>
      <c r="CS617" s="28"/>
      <c r="CT617" s="28"/>
      <c r="CU617" s="28"/>
      <c r="CV617" s="28"/>
      <c r="CW617" s="28"/>
      <c r="CX617" s="20"/>
      <c r="CY617" s="519" t="s">
        <v>8254</v>
      </c>
      <c r="CZ617" s="520" t="s">
        <v>8255</v>
      </c>
      <c r="DA617" s="595" t="str">
        <f t="shared" si="28"/>
        <v>50301 - TRANSPORTES DE PASSAGEIROS POR VIAS NAVEGÁVEIS INTERIORES, PARA FINS NÃO TURÍSTICOS.</v>
      </c>
      <c r="EN617" s="572">
        <v>19330</v>
      </c>
      <c r="EO617" s="561" t="s">
        <v>8256</v>
      </c>
      <c r="EP617" s="561" t="s">
        <v>320</v>
      </c>
      <c r="EQ617" s="576">
        <v>126</v>
      </c>
      <c r="ER617" s="561" t="s">
        <v>3720</v>
      </c>
      <c r="ES617" s="568" t="s">
        <v>8257</v>
      </c>
    </row>
    <row r="618" spans="16:149">
      <c r="P618" s="503"/>
      <c r="Q618" s="504"/>
      <c r="R618" s="489">
        <v>44396</v>
      </c>
      <c r="S618" s="501"/>
      <c r="T618" s="497"/>
      <c r="U618" s="498"/>
      <c r="V618" s="43">
        <v>113</v>
      </c>
      <c r="W618" s="34" t="s">
        <v>3007</v>
      </c>
      <c r="X618" s="44">
        <v>40311</v>
      </c>
      <c r="Y618" s="34" t="s">
        <v>2074</v>
      </c>
      <c r="Z618" s="43" t="s">
        <v>1223</v>
      </c>
      <c r="AA618" s="34" t="s">
        <v>416</v>
      </c>
      <c r="AB618" s="34" t="s">
        <v>415</v>
      </c>
      <c r="AC618" s="34" t="s">
        <v>2074</v>
      </c>
      <c r="AD618" s="44" t="s">
        <v>320</v>
      </c>
      <c r="AE618" s="44" t="s">
        <v>3428</v>
      </c>
      <c r="AF618" s="43">
        <v>113</v>
      </c>
      <c r="AG618" s="34" t="s">
        <v>3007</v>
      </c>
      <c r="AH618" s="34" t="s">
        <v>3006</v>
      </c>
      <c r="AI618" s="43" t="s">
        <v>3008</v>
      </c>
      <c r="AJ618" s="44" t="s">
        <v>3009</v>
      </c>
      <c r="AK618" s="261">
        <v>5000669</v>
      </c>
      <c r="AL618" s="44" t="s">
        <v>284</v>
      </c>
      <c r="AM618" s="44" t="s">
        <v>3013</v>
      </c>
      <c r="AN618" s="262">
        <v>259096700</v>
      </c>
      <c r="AO618" s="34"/>
      <c r="AP618" s="34"/>
      <c r="AQ618" s="34"/>
      <c r="AR618" s="34"/>
      <c r="AS618" s="34"/>
      <c r="AT618" s="44" t="s">
        <v>326</v>
      </c>
      <c r="AU618" s="44"/>
      <c r="AV618" s="477" t="str">
        <f t="array" ref="AV618">_xlfn.IFS(
LEFT(Tabelas!$AI618,1)="N","DN",
LEFT(Tabelas!$AI618,1)="C","DC",
LEFT(Tabelas!$AI618,1)="L","DL",
LEFT(Tabelas!$AI618,1)="A","DA",
LEFT(Tabelas!$AI618,1)="G","DG")</f>
        <v>DN</v>
      </c>
      <c r="AW618" s="34"/>
      <c r="AX618" s="34"/>
      <c r="AY618" s="34"/>
      <c r="AZ618" s="34"/>
      <c r="BA618" s="34"/>
      <c r="BB618" s="34"/>
      <c r="BC618" s="34"/>
      <c r="BD618" s="44">
        <v>40311</v>
      </c>
      <c r="BE618" s="34" t="s">
        <v>2074</v>
      </c>
      <c r="BF618" s="43" t="s">
        <v>1223</v>
      </c>
      <c r="BG618" s="34" t="s">
        <v>416</v>
      </c>
      <c r="BH618" s="34" t="s">
        <v>415</v>
      </c>
      <c r="BI618" s="34" t="s">
        <v>2074</v>
      </c>
      <c r="BJ618" s="44" t="s">
        <v>320</v>
      </c>
      <c r="BK618" s="44" t="s">
        <v>3428</v>
      </c>
      <c r="BL618" s="34"/>
      <c r="BM618" s="34"/>
      <c r="BN618" s="34"/>
      <c r="BO618" s="20"/>
      <c r="BP618" s="20"/>
      <c r="BQ618" s="20"/>
      <c r="BR618" s="20"/>
      <c r="BS618" s="27"/>
      <c r="BT618" s="20"/>
      <c r="BU618" s="20"/>
      <c r="BV618" s="20"/>
      <c r="BW618" s="20"/>
      <c r="BX618" s="20"/>
      <c r="BY618" s="20"/>
      <c r="BZ618" s="20"/>
      <c r="CA618" s="20"/>
      <c r="CB618" s="20"/>
      <c r="CC618" s="27"/>
      <c r="CD618" s="20"/>
      <c r="CE618" s="20"/>
      <c r="CF618" s="28"/>
      <c r="CG618" s="28"/>
      <c r="CH618" s="28"/>
      <c r="CI618" s="28"/>
      <c r="CJ618" s="28"/>
      <c r="CK618" s="28"/>
      <c r="CL618" s="28"/>
      <c r="CM618" s="28"/>
      <c r="CN618" s="28"/>
      <c r="CO618" s="28"/>
      <c r="CP618" s="28"/>
      <c r="CQ618" s="28"/>
      <c r="CR618" s="28"/>
      <c r="CS618" s="28"/>
      <c r="CT618" s="28"/>
      <c r="CU618" s="28"/>
      <c r="CV618" s="28"/>
      <c r="CW618" s="28"/>
      <c r="CX618" s="20"/>
      <c r="CY618" s="519" t="s">
        <v>8258</v>
      </c>
      <c r="CZ618" s="520" t="s">
        <v>8259</v>
      </c>
      <c r="DA618" s="595" t="str">
        <f t="shared" si="28"/>
        <v>50302 - TRANSPORTES DE PASSAGEIROS POR VIAS NAVEGÁVEIS INTERIORES, PARA FINS TURÍSTICOS.</v>
      </c>
      <c r="EN618" s="571">
        <v>19348</v>
      </c>
      <c r="EO618" s="560" t="s">
        <v>8260</v>
      </c>
      <c r="EP618" s="560" t="s">
        <v>370</v>
      </c>
      <c r="EQ618" s="580">
        <v>555</v>
      </c>
      <c r="ER618" s="560" t="s">
        <v>371</v>
      </c>
      <c r="ES618" s="567" t="s">
        <v>8261</v>
      </c>
    </row>
    <row r="619" spans="16:149">
      <c r="P619" s="503"/>
      <c r="Q619" s="504"/>
      <c r="R619" s="489">
        <v>44397</v>
      </c>
      <c r="S619" s="501"/>
      <c r="T619" s="497"/>
      <c r="U619" s="498"/>
      <c r="V619" s="43">
        <v>113</v>
      </c>
      <c r="W619" s="34" t="s">
        <v>3007</v>
      </c>
      <c r="X619" s="44">
        <v>40312</v>
      </c>
      <c r="Y619" s="34" t="s">
        <v>2275</v>
      </c>
      <c r="Z619" s="43" t="s">
        <v>1223</v>
      </c>
      <c r="AA619" s="34" t="s">
        <v>416</v>
      </c>
      <c r="AB619" s="34" t="s">
        <v>415</v>
      </c>
      <c r="AC619" s="34" t="s">
        <v>2275</v>
      </c>
      <c r="AD619" s="44" t="s">
        <v>320</v>
      </c>
      <c r="AE619" s="44" t="s">
        <v>3428</v>
      </c>
      <c r="AF619" s="43">
        <v>113</v>
      </c>
      <c r="AG619" s="34" t="s">
        <v>3007</v>
      </c>
      <c r="AH619" s="34" t="s">
        <v>3006</v>
      </c>
      <c r="AI619" s="43" t="s">
        <v>3008</v>
      </c>
      <c r="AJ619" s="44" t="s">
        <v>3009</v>
      </c>
      <c r="AK619" s="261">
        <v>5000669</v>
      </c>
      <c r="AL619" s="44" t="s">
        <v>284</v>
      </c>
      <c r="AM619" s="44" t="s">
        <v>3013</v>
      </c>
      <c r="AN619" s="262">
        <v>259096700</v>
      </c>
      <c r="AO619" s="34"/>
      <c r="AP619" s="34"/>
      <c r="AQ619" s="34"/>
      <c r="AR619" s="34"/>
      <c r="AS619" s="34"/>
      <c r="AT619" s="44" t="s">
        <v>326</v>
      </c>
      <c r="AU619" s="44"/>
      <c r="AV619" s="477" t="str">
        <f t="array" ref="AV619">_xlfn.IFS(
LEFT(Tabelas!$AI619,1)="N","DN",
LEFT(Tabelas!$AI619,1)="C","DC",
LEFT(Tabelas!$AI619,1)="L","DL",
LEFT(Tabelas!$AI619,1)="A","DA",
LEFT(Tabelas!$AI619,1)="G","DG")</f>
        <v>DN</v>
      </c>
      <c r="AW619" s="34"/>
      <c r="AX619" s="34"/>
      <c r="AY619" s="34"/>
      <c r="AZ619" s="34"/>
      <c r="BA619" s="34"/>
      <c r="BB619" s="34"/>
      <c r="BC619" s="34"/>
      <c r="BD619" s="44">
        <v>40312</v>
      </c>
      <c r="BE619" s="34" t="s">
        <v>2275</v>
      </c>
      <c r="BF619" s="43" t="s">
        <v>1223</v>
      </c>
      <c r="BG619" s="34" t="s">
        <v>416</v>
      </c>
      <c r="BH619" s="34" t="s">
        <v>415</v>
      </c>
      <c r="BI619" s="34" t="s">
        <v>2275</v>
      </c>
      <c r="BJ619" s="44" t="s">
        <v>320</v>
      </c>
      <c r="BK619" s="44" t="s">
        <v>3428</v>
      </c>
      <c r="BL619" s="34"/>
      <c r="BM619" s="34"/>
      <c r="BN619" s="34"/>
      <c r="BO619" s="20"/>
      <c r="BP619" s="20"/>
      <c r="BQ619" s="20"/>
      <c r="BR619" s="20"/>
      <c r="BS619" s="27"/>
      <c r="BT619" s="20"/>
      <c r="BU619" s="20"/>
      <c r="BV619" s="20"/>
      <c r="BW619" s="20"/>
      <c r="BX619" s="20"/>
      <c r="BY619" s="20"/>
      <c r="BZ619" s="20"/>
      <c r="CA619" s="20"/>
      <c r="CB619" s="20"/>
      <c r="CC619" s="27"/>
      <c r="CD619" s="20"/>
      <c r="CE619" s="20"/>
      <c r="CF619" s="28"/>
      <c r="CG619" s="28"/>
      <c r="CH619" s="28"/>
      <c r="CI619" s="28"/>
      <c r="CJ619" s="28"/>
      <c r="CK619" s="28"/>
      <c r="CL619" s="28"/>
      <c r="CM619" s="28"/>
      <c r="CN619" s="28"/>
      <c r="CO619" s="28"/>
      <c r="CP619" s="28"/>
      <c r="CQ619" s="28"/>
      <c r="CR619" s="28"/>
      <c r="CS619" s="28"/>
      <c r="CT619" s="28"/>
      <c r="CU619" s="28"/>
      <c r="CV619" s="28"/>
      <c r="CW619" s="28"/>
      <c r="CX619" s="20"/>
      <c r="CY619" s="519" t="s">
        <v>8262</v>
      </c>
      <c r="CZ619" s="520" t="s">
        <v>8263</v>
      </c>
      <c r="DA619" s="595" t="str">
        <f t="shared" si="28"/>
        <v>50400 - TRANSPORTES DE MERCADORIAS POR VIAS NAVEGÁVEIS INTERIORES</v>
      </c>
      <c r="EN619" s="572">
        <v>19356</v>
      </c>
      <c r="EO619" s="561" t="s">
        <v>8264</v>
      </c>
      <c r="EP619" s="561" t="s">
        <v>320</v>
      </c>
      <c r="EQ619" s="576">
        <v>167</v>
      </c>
      <c r="ER619" s="561" t="s">
        <v>4041</v>
      </c>
      <c r="ES619" s="568" t="s">
        <v>8265</v>
      </c>
    </row>
    <row r="620" spans="16:149">
      <c r="P620" s="503"/>
      <c r="Q620" s="504"/>
      <c r="R620" s="489">
        <v>44398</v>
      </c>
      <c r="S620" s="501"/>
      <c r="T620" s="497"/>
      <c r="U620" s="498"/>
      <c r="V620" s="43">
        <v>113</v>
      </c>
      <c r="W620" s="34" t="s">
        <v>3007</v>
      </c>
      <c r="X620" s="44">
        <v>40313</v>
      </c>
      <c r="Y620" s="34" t="s">
        <v>2455</v>
      </c>
      <c r="Z620" s="43" t="s">
        <v>1223</v>
      </c>
      <c r="AA620" s="34" t="s">
        <v>416</v>
      </c>
      <c r="AB620" s="34" t="s">
        <v>415</v>
      </c>
      <c r="AC620" s="34" t="s">
        <v>2455</v>
      </c>
      <c r="AD620" s="44" t="s">
        <v>320</v>
      </c>
      <c r="AE620" s="44" t="s">
        <v>3428</v>
      </c>
      <c r="AF620" s="43">
        <v>113</v>
      </c>
      <c r="AG620" s="34" t="s">
        <v>3007</v>
      </c>
      <c r="AH620" s="34" t="s">
        <v>3006</v>
      </c>
      <c r="AI620" s="43" t="s">
        <v>3008</v>
      </c>
      <c r="AJ620" s="44" t="s">
        <v>3009</v>
      </c>
      <c r="AK620" s="261">
        <v>5000669</v>
      </c>
      <c r="AL620" s="44" t="s">
        <v>284</v>
      </c>
      <c r="AM620" s="44" t="s">
        <v>3013</v>
      </c>
      <c r="AN620" s="262">
        <v>259096700</v>
      </c>
      <c r="AO620" s="34"/>
      <c r="AP620" s="34"/>
      <c r="AQ620" s="34"/>
      <c r="AR620" s="34"/>
      <c r="AS620" s="34"/>
      <c r="AT620" s="44" t="s">
        <v>326</v>
      </c>
      <c r="AU620" s="44"/>
      <c r="AV620" s="477" t="str">
        <f t="array" ref="AV620">_xlfn.IFS(
LEFT(Tabelas!$AI620,1)="N","DN",
LEFT(Tabelas!$AI620,1)="C","DC",
LEFT(Tabelas!$AI620,1)="L","DL",
LEFT(Tabelas!$AI620,1)="A","DA",
LEFT(Tabelas!$AI620,1)="G","DG")</f>
        <v>DN</v>
      </c>
      <c r="AW620" s="34"/>
      <c r="AX620" s="34"/>
      <c r="AY620" s="34"/>
      <c r="AZ620" s="34"/>
      <c r="BA620" s="34"/>
      <c r="BB620" s="34"/>
      <c r="BC620" s="34"/>
      <c r="BD620" s="44">
        <v>40313</v>
      </c>
      <c r="BE620" s="34" t="s">
        <v>2455</v>
      </c>
      <c r="BF620" s="43" t="s">
        <v>1223</v>
      </c>
      <c r="BG620" s="34" t="s">
        <v>416</v>
      </c>
      <c r="BH620" s="34" t="s">
        <v>415</v>
      </c>
      <c r="BI620" s="34" t="s">
        <v>2455</v>
      </c>
      <c r="BJ620" s="44" t="s">
        <v>320</v>
      </c>
      <c r="BK620" s="44" t="s">
        <v>3428</v>
      </c>
      <c r="BL620" s="34"/>
      <c r="BM620" s="34"/>
      <c r="BN620" s="34"/>
      <c r="BO620" s="20"/>
      <c r="BP620" s="20"/>
      <c r="BQ620" s="20"/>
      <c r="BR620" s="20"/>
      <c r="BS620" s="27"/>
      <c r="BT620" s="20"/>
      <c r="BU620" s="20"/>
      <c r="BV620" s="20"/>
      <c r="BW620" s="20"/>
      <c r="BX620" s="20"/>
      <c r="BY620" s="20"/>
      <c r="BZ620" s="20"/>
      <c r="CA620" s="20"/>
      <c r="CB620" s="20"/>
      <c r="CC620" s="27"/>
      <c r="CD620" s="20"/>
      <c r="CE620" s="20"/>
      <c r="CF620" s="28"/>
      <c r="CG620" s="28"/>
      <c r="CH620" s="28"/>
      <c r="CI620" s="28"/>
      <c r="CJ620" s="28"/>
      <c r="CK620" s="28"/>
      <c r="CL620" s="28"/>
      <c r="CM620" s="28"/>
      <c r="CN620" s="28"/>
      <c r="CO620" s="28"/>
      <c r="CP620" s="28"/>
      <c r="CQ620" s="28"/>
      <c r="CR620" s="28"/>
      <c r="CS620" s="28"/>
      <c r="CT620" s="28"/>
      <c r="CU620" s="28"/>
      <c r="CV620" s="28"/>
      <c r="CW620" s="28"/>
      <c r="CX620" s="20"/>
      <c r="CY620" s="519" t="s">
        <v>8266</v>
      </c>
      <c r="CZ620" s="520" t="s">
        <v>8267</v>
      </c>
      <c r="DA620" s="595" t="str">
        <f t="shared" si="28"/>
        <v>51100 - TRANSPORTES AÉREOS DE PASSAGEIROS</v>
      </c>
      <c r="EN620" s="571">
        <v>19364</v>
      </c>
      <c r="EO620" s="560" t="s">
        <v>8268</v>
      </c>
      <c r="EP620" s="560" t="s">
        <v>350</v>
      </c>
      <c r="EQ620" s="580">
        <v>230</v>
      </c>
      <c r="ER620" s="560" t="s">
        <v>4639</v>
      </c>
      <c r="ES620" s="567" t="s">
        <v>8269</v>
      </c>
    </row>
    <row r="621" spans="16:149">
      <c r="P621" s="503"/>
      <c r="Q621" s="504"/>
      <c r="R621" s="489">
        <v>44399</v>
      </c>
      <c r="S621" s="501"/>
      <c r="T621" s="497"/>
      <c r="U621" s="498"/>
      <c r="V621" s="43">
        <v>113</v>
      </c>
      <c r="W621" s="34" t="s">
        <v>3007</v>
      </c>
      <c r="X621" s="44">
        <v>40314</v>
      </c>
      <c r="Y621" s="34" t="s">
        <v>499</v>
      </c>
      <c r="Z621" s="43" t="s">
        <v>1223</v>
      </c>
      <c r="AA621" s="34" t="s">
        <v>416</v>
      </c>
      <c r="AB621" s="34" t="s">
        <v>415</v>
      </c>
      <c r="AC621" s="34" t="s">
        <v>499</v>
      </c>
      <c r="AD621" s="44" t="s">
        <v>320</v>
      </c>
      <c r="AE621" s="44" t="s">
        <v>3428</v>
      </c>
      <c r="AF621" s="43">
        <v>113</v>
      </c>
      <c r="AG621" s="34" t="s">
        <v>3007</v>
      </c>
      <c r="AH621" s="34" t="s">
        <v>3006</v>
      </c>
      <c r="AI621" s="43" t="s">
        <v>3008</v>
      </c>
      <c r="AJ621" s="44" t="s">
        <v>3009</v>
      </c>
      <c r="AK621" s="261">
        <v>5000669</v>
      </c>
      <c r="AL621" s="44" t="s">
        <v>284</v>
      </c>
      <c r="AM621" s="44" t="s">
        <v>3013</v>
      </c>
      <c r="AN621" s="262">
        <v>259096700</v>
      </c>
      <c r="AO621" s="34"/>
      <c r="AP621" s="34"/>
      <c r="AQ621" s="34"/>
      <c r="AR621" s="34"/>
      <c r="AS621" s="34"/>
      <c r="AT621" s="44" t="s">
        <v>326</v>
      </c>
      <c r="AU621" s="44"/>
      <c r="AV621" s="477" t="str">
        <f t="array" ref="AV621">_xlfn.IFS(
LEFT(Tabelas!$AI621,1)="N","DN",
LEFT(Tabelas!$AI621,1)="C","DC",
LEFT(Tabelas!$AI621,1)="L","DL",
LEFT(Tabelas!$AI621,1)="A","DA",
LEFT(Tabelas!$AI621,1)="G","DG")</f>
        <v>DN</v>
      </c>
      <c r="AW621" s="34"/>
      <c r="AX621" s="34"/>
      <c r="AY621" s="34"/>
      <c r="AZ621" s="34"/>
      <c r="BA621" s="34"/>
      <c r="BB621" s="34"/>
      <c r="BC621" s="34"/>
      <c r="BD621" s="44">
        <v>40314</v>
      </c>
      <c r="BE621" s="34" t="s">
        <v>499</v>
      </c>
      <c r="BF621" s="43" t="s">
        <v>1223</v>
      </c>
      <c r="BG621" s="34" t="s">
        <v>416</v>
      </c>
      <c r="BH621" s="34" t="s">
        <v>415</v>
      </c>
      <c r="BI621" s="34" t="s">
        <v>499</v>
      </c>
      <c r="BJ621" s="44" t="s">
        <v>320</v>
      </c>
      <c r="BK621" s="44" t="s">
        <v>3428</v>
      </c>
      <c r="BL621" s="34"/>
      <c r="BM621" s="34"/>
      <c r="BN621" s="34"/>
      <c r="BO621" s="20"/>
      <c r="BP621" s="20"/>
      <c r="BQ621" s="20"/>
      <c r="BR621" s="20"/>
      <c r="BS621" s="27"/>
      <c r="BT621" s="20"/>
      <c r="BU621" s="20"/>
      <c r="BV621" s="20"/>
      <c r="BW621" s="20"/>
      <c r="BX621" s="20"/>
      <c r="BY621" s="20"/>
      <c r="BZ621" s="20"/>
      <c r="CA621" s="20"/>
      <c r="CB621" s="20"/>
      <c r="CC621" s="27"/>
      <c r="CD621" s="20"/>
      <c r="CE621" s="20"/>
      <c r="CF621" s="28"/>
      <c r="CG621" s="28"/>
      <c r="CH621" s="28"/>
      <c r="CI621" s="28"/>
      <c r="CJ621" s="28"/>
      <c r="CK621" s="28"/>
      <c r="CL621" s="28"/>
      <c r="CM621" s="28"/>
      <c r="CN621" s="28"/>
      <c r="CO621" s="28"/>
      <c r="CP621" s="28"/>
      <c r="CQ621" s="28"/>
      <c r="CR621" s="28"/>
      <c r="CS621" s="28"/>
      <c r="CT621" s="28"/>
      <c r="CU621" s="28"/>
      <c r="CV621" s="28"/>
      <c r="CW621" s="28"/>
      <c r="CX621" s="20"/>
      <c r="CY621" s="519" t="s">
        <v>8270</v>
      </c>
      <c r="CZ621" s="520" t="s">
        <v>8271</v>
      </c>
      <c r="DA621" s="595" t="str">
        <f t="shared" si="28"/>
        <v>51210 - TRANSPORTES AÉREOS DE MERCADORIAS</v>
      </c>
      <c r="EN621" s="572">
        <v>19372</v>
      </c>
      <c r="EO621" s="561" t="s">
        <v>8272</v>
      </c>
      <c r="EP621" s="561" t="s">
        <v>947</v>
      </c>
      <c r="EQ621" s="576">
        <v>449</v>
      </c>
      <c r="ER621" s="561" t="s">
        <v>3449</v>
      </c>
      <c r="ES621" s="568" t="s">
        <v>8273</v>
      </c>
    </row>
    <row r="622" spans="16:149">
      <c r="P622" s="503"/>
      <c r="Q622" s="504"/>
      <c r="R622" s="489">
        <v>44400</v>
      </c>
      <c r="S622" s="501"/>
      <c r="T622" s="497"/>
      <c r="U622" s="498"/>
      <c r="V622" s="43">
        <v>113</v>
      </c>
      <c r="W622" s="34" t="s">
        <v>3007</v>
      </c>
      <c r="X622" s="44">
        <v>40316</v>
      </c>
      <c r="Y622" s="34" t="s">
        <v>2765</v>
      </c>
      <c r="Z622" s="43" t="s">
        <v>1223</v>
      </c>
      <c r="AA622" s="34" t="s">
        <v>416</v>
      </c>
      <c r="AB622" s="34" t="s">
        <v>415</v>
      </c>
      <c r="AC622" s="34" t="s">
        <v>2765</v>
      </c>
      <c r="AD622" s="44" t="s">
        <v>320</v>
      </c>
      <c r="AE622" s="44" t="s">
        <v>3428</v>
      </c>
      <c r="AF622" s="43">
        <v>113</v>
      </c>
      <c r="AG622" s="34" t="s">
        <v>3007</v>
      </c>
      <c r="AH622" s="34" t="s">
        <v>3006</v>
      </c>
      <c r="AI622" s="43" t="s">
        <v>3008</v>
      </c>
      <c r="AJ622" s="44" t="s">
        <v>3009</v>
      </c>
      <c r="AK622" s="261">
        <v>5000669</v>
      </c>
      <c r="AL622" s="44" t="s">
        <v>284</v>
      </c>
      <c r="AM622" s="44" t="s">
        <v>3013</v>
      </c>
      <c r="AN622" s="262">
        <v>259096700</v>
      </c>
      <c r="AO622" s="34"/>
      <c r="AP622" s="34"/>
      <c r="AQ622" s="34"/>
      <c r="AR622" s="34"/>
      <c r="AS622" s="34"/>
      <c r="AT622" s="44" t="s">
        <v>326</v>
      </c>
      <c r="AU622" s="44"/>
      <c r="AV622" s="477" t="str">
        <f t="array" ref="AV622">_xlfn.IFS(
LEFT(Tabelas!$AI622,1)="N","DN",
LEFT(Tabelas!$AI622,1)="C","DC",
LEFT(Tabelas!$AI622,1)="L","DL",
LEFT(Tabelas!$AI622,1)="A","DA",
LEFT(Tabelas!$AI622,1)="G","DG")</f>
        <v>DN</v>
      </c>
      <c r="AW622" s="34"/>
      <c r="AX622" s="34"/>
      <c r="AY622" s="34"/>
      <c r="AZ622" s="34"/>
      <c r="BA622" s="34"/>
      <c r="BB622" s="34"/>
      <c r="BC622" s="34"/>
      <c r="BD622" s="44">
        <v>40316</v>
      </c>
      <c r="BE622" s="34" t="s">
        <v>2765</v>
      </c>
      <c r="BF622" s="43" t="s">
        <v>1223</v>
      </c>
      <c r="BG622" s="34" t="s">
        <v>416</v>
      </c>
      <c r="BH622" s="34" t="s">
        <v>415</v>
      </c>
      <c r="BI622" s="34" t="s">
        <v>2765</v>
      </c>
      <c r="BJ622" s="44" t="s">
        <v>320</v>
      </c>
      <c r="BK622" s="44" t="s">
        <v>3428</v>
      </c>
      <c r="BL622" s="34"/>
      <c r="BM622" s="34"/>
      <c r="BN622" s="34"/>
      <c r="BO622" s="20"/>
      <c r="BP622" s="20"/>
      <c r="BQ622" s="20"/>
      <c r="BR622" s="20"/>
      <c r="BS622" s="27"/>
      <c r="BT622" s="20"/>
      <c r="BU622" s="20"/>
      <c r="BV622" s="20"/>
      <c r="BW622" s="20"/>
      <c r="BX622" s="20"/>
      <c r="BY622" s="20"/>
      <c r="BZ622" s="20"/>
      <c r="CA622" s="20"/>
      <c r="CB622" s="20"/>
      <c r="CC622" s="27"/>
      <c r="CD622" s="20"/>
      <c r="CE622" s="20"/>
      <c r="CF622" s="28"/>
      <c r="CG622" s="28"/>
      <c r="CH622" s="28"/>
      <c r="CI622" s="28"/>
      <c r="CJ622" s="28"/>
      <c r="CK622" s="28"/>
      <c r="CL622" s="28"/>
      <c r="CM622" s="28"/>
      <c r="CN622" s="28"/>
      <c r="CO622" s="28"/>
      <c r="CP622" s="28"/>
      <c r="CQ622" s="28"/>
      <c r="CR622" s="28"/>
      <c r="CS622" s="28"/>
      <c r="CT622" s="28"/>
      <c r="CU622" s="28"/>
      <c r="CV622" s="28"/>
      <c r="CW622" s="28"/>
      <c r="CX622" s="20"/>
      <c r="CY622" s="519" t="s">
        <v>8274</v>
      </c>
      <c r="CZ622" s="520" t="s">
        <v>8275</v>
      </c>
      <c r="DA622" s="595" t="str">
        <f t="shared" si="28"/>
        <v>51220 - TRANSPORTES ESPACIAIS</v>
      </c>
      <c r="EN622" s="572">
        <v>19380</v>
      </c>
      <c r="EO622" s="561" t="s">
        <v>8276</v>
      </c>
      <c r="EP622" s="561" t="s">
        <v>370</v>
      </c>
      <c r="EQ622" s="576">
        <v>555</v>
      </c>
      <c r="ER622" s="561" t="s">
        <v>371</v>
      </c>
      <c r="ES622" s="568" t="s">
        <v>8277</v>
      </c>
    </row>
    <row r="623" spans="16:149">
      <c r="P623" s="503"/>
      <c r="Q623" s="504"/>
      <c r="R623" s="489">
        <v>44401</v>
      </c>
      <c r="S623" s="501"/>
      <c r="T623" s="497"/>
      <c r="U623" s="498"/>
      <c r="V623" s="43">
        <v>113</v>
      </c>
      <c r="W623" s="34" t="s">
        <v>3007</v>
      </c>
      <c r="X623" s="44">
        <v>40320</v>
      </c>
      <c r="Y623" s="34" t="s">
        <v>3045</v>
      </c>
      <c r="Z623" s="43" t="s">
        <v>1223</v>
      </c>
      <c r="AA623" s="34" t="s">
        <v>416</v>
      </c>
      <c r="AB623" s="34" t="s">
        <v>415</v>
      </c>
      <c r="AC623" s="34" t="s">
        <v>8278</v>
      </c>
      <c r="AD623" s="44" t="s">
        <v>320</v>
      </c>
      <c r="AE623" s="44" t="s">
        <v>3428</v>
      </c>
      <c r="AF623" s="43">
        <v>113</v>
      </c>
      <c r="AG623" s="34" t="s">
        <v>3007</v>
      </c>
      <c r="AH623" s="34" t="s">
        <v>3006</v>
      </c>
      <c r="AI623" s="43" t="s">
        <v>3008</v>
      </c>
      <c r="AJ623" s="44" t="s">
        <v>3009</v>
      </c>
      <c r="AK623" s="261">
        <v>5000669</v>
      </c>
      <c r="AL623" s="44" t="s">
        <v>284</v>
      </c>
      <c r="AM623" s="44" t="s">
        <v>3013</v>
      </c>
      <c r="AN623" s="262">
        <v>259096700</v>
      </c>
      <c r="AO623" s="34"/>
      <c r="AP623" s="34"/>
      <c r="AQ623" s="34"/>
      <c r="AR623" s="34"/>
      <c r="AS623" s="34"/>
      <c r="AT623" s="44" t="s">
        <v>326</v>
      </c>
      <c r="AU623" s="44"/>
      <c r="AV623" s="477" t="str">
        <f t="array" ref="AV623">_xlfn.IFS(
LEFT(Tabelas!$AI623,1)="N","DN",
LEFT(Tabelas!$AI623,1)="C","DC",
LEFT(Tabelas!$AI623,1)="L","DL",
LEFT(Tabelas!$AI623,1)="A","DA",
LEFT(Tabelas!$AI623,1)="G","DG")</f>
        <v>DN</v>
      </c>
      <c r="AW623" s="34"/>
      <c r="AX623" s="34"/>
      <c r="AY623" s="34"/>
      <c r="AZ623" s="34"/>
      <c r="BA623" s="34"/>
      <c r="BB623" s="34"/>
      <c r="BC623" s="34"/>
      <c r="BD623" s="44">
        <v>40320</v>
      </c>
      <c r="BE623" s="34" t="s">
        <v>3045</v>
      </c>
      <c r="BF623" s="43" t="s">
        <v>1223</v>
      </c>
      <c r="BG623" s="34" t="s">
        <v>416</v>
      </c>
      <c r="BH623" s="34" t="s">
        <v>415</v>
      </c>
      <c r="BI623" s="34" t="s">
        <v>8278</v>
      </c>
      <c r="BJ623" s="44" t="s">
        <v>320</v>
      </c>
      <c r="BK623" s="44" t="s">
        <v>3428</v>
      </c>
      <c r="BL623" s="34"/>
      <c r="BM623" s="34"/>
      <c r="BN623" s="34"/>
      <c r="BO623" s="20"/>
      <c r="BP623" s="20"/>
      <c r="BQ623" s="20"/>
      <c r="BR623" s="20"/>
      <c r="BS623" s="27"/>
      <c r="BT623" s="20"/>
      <c r="BU623" s="20"/>
      <c r="BV623" s="20"/>
      <c r="BW623" s="20"/>
      <c r="BX623" s="20"/>
      <c r="BY623" s="20"/>
      <c r="BZ623" s="20"/>
      <c r="CA623" s="20"/>
      <c r="CB623" s="20"/>
      <c r="CC623" s="27"/>
      <c r="CD623" s="20"/>
      <c r="CE623" s="20"/>
      <c r="CF623" s="28"/>
      <c r="CG623" s="28"/>
      <c r="CH623" s="28"/>
      <c r="CI623" s="28"/>
      <c r="CJ623" s="28"/>
      <c r="CK623" s="28"/>
      <c r="CL623" s="28"/>
      <c r="CM623" s="28"/>
      <c r="CN623" s="28"/>
      <c r="CO623" s="28"/>
      <c r="CP623" s="28"/>
      <c r="CQ623" s="28"/>
      <c r="CR623" s="28"/>
      <c r="CS623" s="28"/>
      <c r="CT623" s="28"/>
      <c r="CU623" s="28"/>
      <c r="CV623" s="28"/>
      <c r="CW623" s="28"/>
      <c r="CX623" s="20"/>
      <c r="CY623" s="519" t="s">
        <v>8279</v>
      </c>
      <c r="CZ623" s="520" t="s">
        <v>8280</v>
      </c>
      <c r="DA623" s="595" t="str">
        <f t="shared" si="28"/>
        <v>52101 - ARMAZENAGEM FRIGORÍFICA</v>
      </c>
      <c r="EN623" s="571">
        <v>19399</v>
      </c>
      <c r="EO623" s="560" t="s">
        <v>8281</v>
      </c>
      <c r="EP623" s="560" t="s">
        <v>289</v>
      </c>
      <c r="EQ623" s="580">
        <v>335</v>
      </c>
      <c r="ER623" s="560" t="s">
        <v>1244</v>
      </c>
      <c r="ES623" s="567" t="s">
        <v>8282</v>
      </c>
    </row>
    <row r="624" spans="16:149">
      <c r="P624" s="503"/>
      <c r="Q624" s="504"/>
      <c r="R624" s="489">
        <v>44402</v>
      </c>
      <c r="S624" s="501"/>
      <c r="T624" s="497"/>
      <c r="U624" s="498"/>
      <c r="V624" s="43">
        <v>113</v>
      </c>
      <c r="W624" s="34" t="s">
        <v>3007</v>
      </c>
      <c r="X624" s="44">
        <v>40321</v>
      </c>
      <c r="Y624" s="34" t="s">
        <v>3163</v>
      </c>
      <c r="Z624" s="43" t="s">
        <v>1223</v>
      </c>
      <c r="AA624" s="34" t="s">
        <v>416</v>
      </c>
      <c r="AB624" s="34" t="s">
        <v>415</v>
      </c>
      <c r="AC624" s="34" t="s">
        <v>8283</v>
      </c>
      <c r="AD624" s="44" t="s">
        <v>320</v>
      </c>
      <c r="AE624" s="44" t="s">
        <v>3428</v>
      </c>
      <c r="AF624" s="43">
        <v>113</v>
      </c>
      <c r="AG624" s="34" t="s">
        <v>3007</v>
      </c>
      <c r="AH624" s="34" t="s">
        <v>3006</v>
      </c>
      <c r="AI624" s="43" t="s">
        <v>3008</v>
      </c>
      <c r="AJ624" s="44" t="s">
        <v>3009</v>
      </c>
      <c r="AK624" s="261">
        <v>5000669</v>
      </c>
      <c r="AL624" s="44" t="s">
        <v>284</v>
      </c>
      <c r="AM624" s="44" t="s">
        <v>3013</v>
      </c>
      <c r="AN624" s="262">
        <v>259096700</v>
      </c>
      <c r="AO624" s="34"/>
      <c r="AP624" s="34"/>
      <c r="AQ624" s="34"/>
      <c r="AR624" s="34"/>
      <c r="AS624" s="34"/>
      <c r="AT624" s="44" t="s">
        <v>326</v>
      </c>
      <c r="AU624" s="44"/>
      <c r="AV624" s="477" t="str">
        <f t="array" ref="AV624">_xlfn.IFS(
LEFT(Tabelas!$AI624,1)="N","DN",
LEFT(Tabelas!$AI624,1)="C","DC",
LEFT(Tabelas!$AI624,1)="L","DL",
LEFT(Tabelas!$AI624,1)="A","DA",
LEFT(Tabelas!$AI624,1)="G","DG")</f>
        <v>DN</v>
      </c>
      <c r="AW624" s="34"/>
      <c r="AX624" s="34"/>
      <c r="AY624" s="34"/>
      <c r="AZ624" s="34"/>
      <c r="BA624" s="34"/>
      <c r="BB624" s="34"/>
      <c r="BC624" s="34"/>
      <c r="BD624" s="44">
        <v>40321</v>
      </c>
      <c r="BE624" s="34" t="s">
        <v>3163</v>
      </c>
      <c r="BF624" s="43" t="s">
        <v>1223</v>
      </c>
      <c r="BG624" s="34" t="s">
        <v>416</v>
      </c>
      <c r="BH624" s="34" t="s">
        <v>415</v>
      </c>
      <c r="BI624" s="34" t="s">
        <v>8283</v>
      </c>
      <c r="BJ624" s="44" t="s">
        <v>320</v>
      </c>
      <c r="BK624" s="44" t="s">
        <v>3428</v>
      </c>
      <c r="BL624" s="34"/>
      <c r="BM624" s="34"/>
      <c r="BN624" s="34"/>
      <c r="BO624" s="20"/>
      <c r="BP624" s="20"/>
      <c r="BQ624" s="20"/>
      <c r="BR624" s="20"/>
      <c r="BS624" s="27"/>
      <c r="BT624" s="20"/>
      <c r="BU624" s="20"/>
      <c r="BV624" s="20"/>
      <c r="BW624" s="20"/>
      <c r="BX624" s="20"/>
      <c r="BY624" s="20"/>
      <c r="BZ624" s="20"/>
      <c r="CA624" s="20"/>
      <c r="CB624" s="20"/>
      <c r="CC624" s="27"/>
      <c r="CD624" s="20"/>
      <c r="CE624" s="20"/>
      <c r="CF624" s="28"/>
      <c r="CG624" s="28"/>
      <c r="CH624" s="28"/>
      <c r="CI624" s="28"/>
      <c r="CJ624" s="28"/>
      <c r="CK624" s="28"/>
      <c r="CL624" s="28"/>
      <c r="CM624" s="28"/>
      <c r="CN624" s="28"/>
      <c r="CO624" s="28"/>
      <c r="CP624" s="28"/>
      <c r="CQ624" s="28"/>
      <c r="CR624" s="28"/>
      <c r="CS624" s="28"/>
      <c r="CT624" s="28"/>
      <c r="CU624" s="28"/>
      <c r="CV624" s="28"/>
      <c r="CW624" s="28"/>
      <c r="CX624" s="20"/>
      <c r="CY624" s="519" t="s">
        <v>8284</v>
      </c>
      <c r="CZ624" s="520" t="s">
        <v>8285</v>
      </c>
      <c r="DA624" s="595" t="str">
        <f t="shared" si="28"/>
        <v>52102 - ARMAZENAGEM NÃO FRIGORÍFICA.</v>
      </c>
      <c r="EN624" s="572">
        <v>19402</v>
      </c>
      <c r="EO624" s="561" t="s">
        <v>8286</v>
      </c>
      <c r="EP624" s="561" t="s">
        <v>320</v>
      </c>
      <c r="EQ624" s="576">
        <v>109</v>
      </c>
      <c r="ER624" s="561" t="s">
        <v>2409</v>
      </c>
      <c r="ES624" s="568" t="s">
        <v>8287</v>
      </c>
    </row>
    <row r="625" spans="16:149">
      <c r="P625" s="503"/>
      <c r="Q625" s="504"/>
      <c r="R625" s="489">
        <v>44403</v>
      </c>
      <c r="S625" s="501"/>
      <c r="T625" s="497"/>
      <c r="U625" s="498"/>
      <c r="V625" s="43">
        <v>113</v>
      </c>
      <c r="W625" s="34" t="s">
        <v>3007</v>
      </c>
      <c r="X625" s="44">
        <v>40322</v>
      </c>
      <c r="Y625" s="34" t="s">
        <v>3281</v>
      </c>
      <c r="Z625" s="43" t="s">
        <v>1223</v>
      </c>
      <c r="AA625" s="34" t="s">
        <v>416</v>
      </c>
      <c r="AB625" s="34" t="s">
        <v>415</v>
      </c>
      <c r="AC625" s="34" t="s">
        <v>8288</v>
      </c>
      <c r="AD625" s="44" t="s">
        <v>320</v>
      </c>
      <c r="AE625" s="44" t="s">
        <v>3428</v>
      </c>
      <c r="AF625" s="43">
        <v>113</v>
      </c>
      <c r="AG625" s="34" t="s">
        <v>3007</v>
      </c>
      <c r="AH625" s="34" t="s">
        <v>3006</v>
      </c>
      <c r="AI625" s="43" t="s">
        <v>3008</v>
      </c>
      <c r="AJ625" s="44" t="s">
        <v>3009</v>
      </c>
      <c r="AK625" s="261">
        <v>5000669</v>
      </c>
      <c r="AL625" s="44" t="s">
        <v>284</v>
      </c>
      <c r="AM625" s="44" t="s">
        <v>3013</v>
      </c>
      <c r="AN625" s="262">
        <v>259096700</v>
      </c>
      <c r="AO625" s="34"/>
      <c r="AP625" s="34"/>
      <c r="AQ625" s="34"/>
      <c r="AR625" s="34"/>
      <c r="AS625" s="34"/>
      <c r="AT625" s="44" t="s">
        <v>326</v>
      </c>
      <c r="AU625" s="44"/>
      <c r="AV625" s="477" t="str">
        <f t="array" ref="AV625">_xlfn.IFS(
LEFT(Tabelas!$AI625,1)="N","DN",
LEFT(Tabelas!$AI625,1)="C","DC",
LEFT(Tabelas!$AI625,1)="L","DL",
LEFT(Tabelas!$AI625,1)="A","DA",
LEFT(Tabelas!$AI625,1)="G","DG")</f>
        <v>DN</v>
      </c>
      <c r="AW625" s="34"/>
      <c r="AX625" s="34"/>
      <c r="AY625" s="34"/>
      <c r="AZ625" s="34"/>
      <c r="BA625" s="34"/>
      <c r="BB625" s="34"/>
      <c r="BC625" s="34"/>
      <c r="BD625" s="44">
        <v>40322</v>
      </c>
      <c r="BE625" s="34" t="s">
        <v>3281</v>
      </c>
      <c r="BF625" s="43" t="s">
        <v>1223</v>
      </c>
      <c r="BG625" s="34" t="s">
        <v>416</v>
      </c>
      <c r="BH625" s="34" t="s">
        <v>415</v>
      </c>
      <c r="BI625" s="34" t="s">
        <v>8288</v>
      </c>
      <c r="BJ625" s="44" t="s">
        <v>320</v>
      </c>
      <c r="BK625" s="44" t="s">
        <v>3428</v>
      </c>
      <c r="BL625" s="34"/>
      <c r="BM625" s="34"/>
      <c r="BN625" s="34"/>
      <c r="BO625" s="20"/>
      <c r="BP625" s="20"/>
      <c r="BQ625" s="20"/>
      <c r="BR625" s="20"/>
      <c r="BS625" s="27"/>
      <c r="BT625" s="20"/>
      <c r="BU625" s="20"/>
      <c r="BV625" s="20"/>
      <c r="BW625" s="20"/>
      <c r="BX625" s="20"/>
      <c r="BY625" s="20"/>
      <c r="BZ625" s="20"/>
      <c r="CA625" s="20"/>
      <c r="CB625" s="20"/>
      <c r="CC625" s="27"/>
      <c r="CD625" s="20"/>
      <c r="CE625" s="20"/>
      <c r="CF625" s="28"/>
      <c r="CG625" s="28"/>
      <c r="CH625" s="28"/>
      <c r="CI625" s="28"/>
      <c r="CJ625" s="28"/>
      <c r="CK625" s="28"/>
      <c r="CL625" s="28"/>
      <c r="CM625" s="28"/>
      <c r="CN625" s="28"/>
      <c r="CO625" s="28"/>
      <c r="CP625" s="28"/>
      <c r="CQ625" s="28"/>
      <c r="CR625" s="28"/>
      <c r="CS625" s="28"/>
      <c r="CT625" s="28"/>
      <c r="CU625" s="28"/>
      <c r="CV625" s="28"/>
      <c r="CW625" s="28"/>
      <c r="CX625" s="20"/>
      <c r="CY625" s="519" t="s">
        <v>8289</v>
      </c>
      <c r="CZ625" s="520" t="s">
        <v>8290</v>
      </c>
      <c r="DA625" s="595" t="str">
        <f t="shared" si="28"/>
        <v>52211 - GESTÃO DE INFRAESTRUTURAS DOS TRANSPORTES TERRESTRES</v>
      </c>
      <c r="EN625" s="571">
        <v>19429</v>
      </c>
      <c r="EO625" s="560" t="s">
        <v>8291</v>
      </c>
      <c r="EP625" s="560" t="s">
        <v>947</v>
      </c>
      <c r="EQ625" s="580">
        <v>448</v>
      </c>
      <c r="ER625" s="560" t="s">
        <v>4369</v>
      </c>
      <c r="ES625" s="567" t="s">
        <v>8292</v>
      </c>
    </row>
    <row r="626" spans="16:149">
      <c r="P626" s="503"/>
      <c r="Q626" s="504"/>
      <c r="R626" s="489">
        <v>44404</v>
      </c>
      <c r="S626" s="501"/>
      <c r="T626" s="497"/>
      <c r="U626" s="498"/>
      <c r="V626" s="43">
        <v>113</v>
      </c>
      <c r="W626" s="34" t="s">
        <v>3007</v>
      </c>
      <c r="X626" s="44">
        <v>40323</v>
      </c>
      <c r="Y626" s="34" t="s">
        <v>3377</v>
      </c>
      <c r="Z626" s="43" t="s">
        <v>1223</v>
      </c>
      <c r="AA626" s="34" t="s">
        <v>416</v>
      </c>
      <c r="AB626" s="34" t="s">
        <v>415</v>
      </c>
      <c r="AC626" s="34" t="s">
        <v>8293</v>
      </c>
      <c r="AD626" s="44" t="s">
        <v>320</v>
      </c>
      <c r="AE626" s="44" t="s">
        <v>3428</v>
      </c>
      <c r="AF626" s="43">
        <v>113</v>
      </c>
      <c r="AG626" s="34" t="s">
        <v>3007</v>
      </c>
      <c r="AH626" s="34" t="s">
        <v>3006</v>
      </c>
      <c r="AI626" s="43" t="s">
        <v>3008</v>
      </c>
      <c r="AJ626" s="44" t="s">
        <v>3009</v>
      </c>
      <c r="AK626" s="261">
        <v>5000669</v>
      </c>
      <c r="AL626" s="44" t="s">
        <v>284</v>
      </c>
      <c r="AM626" s="44" t="s">
        <v>3013</v>
      </c>
      <c r="AN626" s="262">
        <v>259096700</v>
      </c>
      <c r="AO626" s="34"/>
      <c r="AP626" s="34"/>
      <c r="AQ626" s="34"/>
      <c r="AR626" s="34"/>
      <c r="AS626" s="34"/>
      <c r="AT626" s="44" t="s">
        <v>326</v>
      </c>
      <c r="AU626" s="44"/>
      <c r="AV626" s="477" t="str">
        <f t="array" ref="AV626">_xlfn.IFS(
LEFT(Tabelas!$AI626,1)="N","DN",
LEFT(Tabelas!$AI626,1)="C","DC",
LEFT(Tabelas!$AI626,1)="L","DL",
LEFT(Tabelas!$AI626,1)="A","DA",
LEFT(Tabelas!$AI626,1)="G","DG")</f>
        <v>DN</v>
      </c>
      <c r="AW626" s="34"/>
      <c r="AX626" s="34"/>
      <c r="AY626" s="34"/>
      <c r="AZ626" s="34"/>
      <c r="BA626" s="34"/>
      <c r="BB626" s="34"/>
      <c r="BC626" s="34"/>
      <c r="BD626" s="44">
        <v>40323</v>
      </c>
      <c r="BE626" s="34" t="s">
        <v>3377</v>
      </c>
      <c r="BF626" s="43" t="s">
        <v>1223</v>
      </c>
      <c r="BG626" s="34" t="s">
        <v>416</v>
      </c>
      <c r="BH626" s="34" t="s">
        <v>415</v>
      </c>
      <c r="BI626" s="34" t="s">
        <v>8293</v>
      </c>
      <c r="BJ626" s="44" t="s">
        <v>320</v>
      </c>
      <c r="BK626" s="44" t="s">
        <v>3428</v>
      </c>
      <c r="BL626" s="34"/>
      <c r="BM626" s="34"/>
      <c r="BN626" s="34"/>
      <c r="BO626" s="20"/>
      <c r="BP626" s="20"/>
      <c r="BQ626" s="20"/>
      <c r="BR626" s="20"/>
      <c r="BS626" s="27"/>
      <c r="BT626" s="20"/>
      <c r="BU626" s="20"/>
      <c r="BV626" s="20"/>
      <c r="BW626" s="20"/>
      <c r="BX626" s="20"/>
      <c r="BY626" s="20"/>
      <c r="BZ626" s="20"/>
      <c r="CA626" s="20"/>
      <c r="CB626" s="20"/>
      <c r="CC626" s="27"/>
      <c r="CD626" s="20"/>
      <c r="CE626" s="20"/>
      <c r="CF626" s="28"/>
      <c r="CG626" s="28"/>
      <c r="CH626" s="28"/>
      <c r="CI626" s="28"/>
      <c r="CJ626" s="28"/>
      <c r="CK626" s="28"/>
      <c r="CL626" s="28"/>
      <c r="CM626" s="28"/>
      <c r="CN626" s="28"/>
      <c r="CO626" s="28"/>
      <c r="CP626" s="28"/>
      <c r="CQ626" s="28"/>
      <c r="CR626" s="28"/>
      <c r="CS626" s="28"/>
      <c r="CT626" s="28"/>
      <c r="CU626" s="28"/>
      <c r="CV626" s="28"/>
      <c r="CW626" s="28"/>
      <c r="CX626" s="20"/>
      <c r="CY626" s="519" t="s">
        <v>8294</v>
      </c>
      <c r="CZ626" s="520" t="s">
        <v>8295</v>
      </c>
      <c r="DA626" s="595" t="str">
        <f t="shared" si="28"/>
        <v>52212 - ASSISTÊNCIA A VEÍCULOS NA ESTRADA</v>
      </c>
      <c r="EN626" s="572">
        <v>19437</v>
      </c>
      <c r="EO626" s="561" t="s">
        <v>8296</v>
      </c>
      <c r="EP626" s="561" t="s">
        <v>320</v>
      </c>
      <c r="EQ626" s="576">
        <v>126</v>
      </c>
      <c r="ER626" s="561" t="s">
        <v>3720</v>
      </c>
      <c r="ES626" s="568" t="s">
        <v>8297</v>
      </c>
    </row>
    <row r="627" spans="16:149">
      <c r="P627" s="503"/>
      <c r="Q627" s="504"/>
      <c r="R627" s="489">
        <v>44405</v>
      </c>
      <c r="S627" s="501"/>
      <c r="T627" s="497"/>
      <c r="U627" s="498"/>
      <c r="V627" s="43">
        <v>113</v>
      </c>
      <c r="W627" s="34" t="s">
        <v>3007</v>
      </c>
      <c r="X627" s="44">
        <v>40318</v>
      </c>
      <c r="Y627" s="34" t="s">
        <v>2904</v>
      </c>
      <c r="Z627" s="43" t="s">
        <v>1223</v>
      </c>
      <c r="AA627" s="34" t="s">
        <v>416</v>
      </c>
      <c r="AB627" s="34" t="s">
        <v>415</v>
      </c>
      <c r="AC627" s="34" t="s">
        <v>2904</v>
      </c>
      <c r="AD627" s="44" t="s">
        <v>320</v>
      </c>
      <c r="AE627" s="44" t="s">
        <v>3428</v>
      </c>
      <c r="AF627" s="43">
        <v>113</v>
      </c>
      <c r="AG627" s="34" t="s">
        <v>3007</v>
      </c>
      <c r="AH627" s="34" t="s">
        <v>3006</v>
      </c>
      <c r="AI627" s="43" t="s">
        <v>3008</v>
      </c>
      <c r="AJ627" s="44" t="s">
        <v>3009</v>
      </c>
      <c r="AK627" s="261">
        <v>5000669</v>
      </c>
      <c r="AL627" s="44" t="s">
        <v>284</v>
      </c>
      <c r="AM627" s="44" t="s">
        <v>3013</v>
      </c>
      <c r="AN627" s="262">
        <v>259096700</v>
      </c>
      <c r="AO627" s="34"/>
      <c r="AP627" s="34"/>
      <c r="AQ627" s="34"/>
      <c r="AR627" s="34"/>
      <c r="AS627" s="34"/>
      <c r="AT627" s="44" t="s">
        <v>326</v>
      </c>
      <c r="AU627" s="44"/>
      <c r="AV627" s="477" t="str">
        <f t="array" ref="AV627">_xlfn.IFS(
LEFT(Tabelas!$AI627,1)="N","DN",
LEFT(Tabelas!$AI627,1)="C","DC",
LEFT(Tabelas!$AI627,1)="L","DL",
LEFT(Tabelas!$AI627,1)="A","DA",
LEFT(Tabelas!$AI627,1)="G","DG")</f>
        <v>DN</v>
      </c>
      <c r="AW627" s="34"/>
      <c r="AX627" s="34"/>
      <c r="AY627" s="34"/>
      <c r="AZ627" s="34"/>
      <c r="BA627" s="34"/>
      <c r="BB627" s="34"/>
      <c r="BC627" s="34"/>
      <c r="BD627" s="44">
        <v>40318</v>
      </c>
      <c r="BE627" s="34" t="s">
        <v>2904</v>
      </c>
      <c r="BF627" s="43" t="s">
        <v>1223</v>
      </c>
      <c r="BG627" s="34" t="s">
        <v>416</v>
      </c>
      <c r="BH627" s="34" t="s">
        <v>415</v>
      </c>
      <c r="BI627" s="34" t="s">
        <v>2904</v>
      </c>
      <c r="BJ627" s="44" t="s">
        <v>320</v>
      </c>
      <c r="BK627" s="44" t="s">
        <v>3428</v>
      </c>
      <c r="BL627" s="34"/>
      <c r="BM627" s="34"/>
      <c r="BN627" s="34"/>
      <c r="BO627" s="20"/>
      <c r="BP627" s="20"/>
      <c r="BQ627" s="20"/>
      <c r="BR627" s="20"/>
      <c r="BS627" s="27"/>
      <c r="BT627" s="20"/>
      <c r="BU627" s="20"/>
      <c r="BV627" s="20"/>
      <c r="BW627" s="20"/>
      <c r="BX627" s="20"/>
      <c r="BY627" s="20"/>
      <c r="BZ627" s="20"/>
      <c r="CA627" s="20"/>
      <c r="CB627" s="20"/>
      <c r="CC627" s="27"/>
      <c r="CD627" s="20"/>
      <c r="CE627" s="20"/>
      <c r="CF627" s="28"/>
      <c r="CG627" s="28"/>
      <c r="CH627" s="28"/>
      <c r="CI627" s="28"/>
      <c r="CJ627" s="28"/>
      <c r="CK627" s="28"/>
      <c r="CL627" s="28"/>
      <c r="CM627" s="28"/>
      <c r="CN627" s="28"/>
      <c r="CO627" s="28"/>
      <c r="CP627" s="28"/>
      <c r="CQ627" s="28"/>
      <c r="CR627" s="28"/>
      <c r="CS627" s="28"/>
      <c r="CT627" s="28"/>
      <c r="CU627" s="28"/>
      <c r="CV627" s="28"/>
      <c r="CW627" s="28"/>
      <c r="CX627" s="20"/>
      <c r="CY627" s="519" t="s">
        <v>8298</v>
      </c>
      <c r="CZ627" s="520" t="s">
        <v>8299</v>
      </c>
      <c r="DA627" s="595" t="str">
        <f t="shared" si="28"/>
        <v>52213 - OUTRAS ATIVIDADES AUXILIARES DOS TRANSPORTES TERRESTRES.</v>
      </c>
      <c r="EN627" s="571">
        <v>19453</v>
      </c>
      <c r="EO627" s="560" t="s">
        <v>8300</v>
      </c>
      <c r="EP627" s="560" t="s">
        <v>1519</v>
      </c>
      <c r="EQ627" s="580">
        <v>800</v>
      </c>
      <c r="ER627" s="560" t="s">
        <v>1520</v>
      </c>
      <c r="ES627" s="567" t="s">
        <v>8301</v>
      </c>
    </row>
    <row r="628" spans="16:149">
      <c r="P628" s="503"/>
      <c r="Q628" s="504"/>
      <c r="R628" s="489">
        <v>44406</v>
      </c>
      <c r="S628" s="501"/>
      <c r="T628" s="497"/>
      <c r="U628" s="498"/>
      <c r="V628" s="43">
        <v>113</v>
      </c>
      <c r="W628" s="34" t="s">
        <v>3007</v>
      </c>
      <c r="X628" s="44">
        <v>170401</v>
      </c>
      <c r="Y628" s="34" t="s">
        <v>1179</v>
      </c>
      <c r="Z628" s="43" t="s">
        <v>1223</v>
      </c>
      <c r="AA628" s="34" t="s">
        <v>583</v>
      </c>
      <c r="AB628" s="34" t="s">
        <v>284</v>
      </c>
      <c r="AC628" s="34" t="s">
        <v>1179</v>
      </c>
      <c r="AD628" s="44" t="s">
        <v>320</v>
      </c>
      <c r="AE628" s="44" t="s">
        <v>3428</v>
      </c>
      <c r="AF628" s="43">
        <v>113</v>
      </c>
      <c r="AG628" s="34" t="s">
        <v>3007</v>
      </c>
      <c r="AH628" s="34" t="s">
        <v>3006</v>
      </c>
      <c r="AI628" s="43" t="s">
        <v>3008</v>
      </c>
      <c r="AJ628" s="44" t="s">
        <v>3009</v>
      </c>
      <c r="AK628" s="261">
        <v>5000669</v>
      </c>
      <c r="AL628" s="44" t="s">
        <v>284</v>
      </c>
      <c r="AM628" s="44" t="s">
        <v>3013</v>
      </c>
      <c r="AN628" s="262">
        <v>259096700</v>
      </c>
      <c r="AO628" s="34"/>
      <c r="AP628" s="34"/>
      <c r="AQ628" s="34"/>
      <c r="AR628" s="34"/>
      <c r="AS628" s="34"/>
      <c r="AT628" s="44" t="s">
        <v>326</v>
      </c>
      <c r="AU628" s="44"/>
      <c r="AV628" s="477" t="str">
        <f t="array" ref="AV628">_xlfn.IFS(
LEFT(Tabelas!$AI628,1)="N","DN",
LEFT(Tabelas!$AI628,1)="C","DC",
LEFT(Tabelas!$AI628,1)="L","DL",
LEFT(Tabelas!$AI628,1)="A","DA",
LEFT(Tabelas!$AI628,1)="G","DG")</f>
        <v>DN</v>
      </c>
      <c r="AW628" s="34"/>
      <c r="AX628" s="34"/>
      <c r="AY628" s="34"/>
      <c r="AZ628" s="34"/>
      <c r="BA628" s="34"/>
      <c r="BB628" s="34"/>
      <c r="BC628" s="34"/>
      <c r="BD628" s="44">
        <v>170401</v>
      </c>
      <c r="BE628" s="34" t="s">
        <v>1179</v>
      </c>
      <c r="BF628" s="43" t="s">
        <v>1223</v>
      </c>
      <c r="BG628" s="34" t="s">
        <v>583</v>
      </c>
      <c r="BH628" s="34" t="s">
        <v>284</v>
      </c>
      <c r="BI628" s="34" t="s">
        <v>1179</v>
      </c>
      <c r="BJ628" s="44" t="s">
        <v>320</v>
      </c>
      <c r="BK628" s="44" t="s">
        <v>3428</v>
      </c>
      <c r="BL628" s="34"/>
      <c r="BM628" s="34"/>
      <c r="BN628" s="34"/>
      <c r="BO628" s="20"/>
      <c r="BP628" s="20"/>
      <c r="BQ628" s="20"/>
      <c r="BR628" s="20"/>
      <c r="BS628" s="27"/>
      <c r="BT628" s="20"/>
      <c r="BU628" s="20"/>
      <c r="BV628" s="20"/>
      <c r="BW628" s="20"/>
      <c r="BX628" s="20"/>
      <c r="BY628" s="20"/>
      <c r="BZ628" s="20"/>
      <c r="CA628" s="20"/>
      <c r="CB628" s="20"/>
      <c r="CC628" s="27"/>
      <c r="CD628" s="20"/>
      <c r="CE628" s="20"/>
      <c r="CF628" s="28"/>
      <c r="CG628" s="28"/>
      <c r="CH628" s="28"/>
      <c r="CI628" s="28"/>
      <c r="CJ628" s="28"/>
      <c r="CK628" s="28"/>
      <c r="CL628" s="28"/>
      <c r="CM628" s="28"/>
      <c r="CN628" s="28"/>
      <c r="CO628" s="28"/>
      <c r="CP628" s="28"/>
      <c r="CQ628" s="28"/>
      <c r="CR628" s="28"/>
      <c r="CS628" s="28"/>
      <c r="CT628" s="28"/>
      <c r="CU628" s="28"/>
      <c r="CV628" s="28"/>
      <c r="CW628" s="28"/>
      <c r="CX628" s="20"/>
      <c r="CY628" s="519" t="s">
        <v>8302</v>
      </c>
      <c r="CZ628" s="520" t="s">
        <v>8303</v>
      </c>
      <c r="DA628" s="595" t="str">
        <f t="shared" si="28"/>
        <v>52220 - ATIVIDADES AUXILIARES DOS TRANSPORTES POR ÁGUA</v>
      </c>
      <c r="EN628" s="572">
        <v>19461</v>
      </c>
      <c r="EO628" s="561" t="s">
        <v>8304</v>
      </c>
      <c r="EP628" s="561" t="s">
        <v>350</v>
      </c>
      <c r="EQ628" s="576">
        <v>222</v>
      </c>
      <c r="ER628" s="561" t="s">
        <v>4479</v>
      </c>
      <c r="ES628" s="568" t="s">
        <v>8305</v>
      </c>
    </row>
    <row r="629" spans="16:149">
      <c r="P629" s="503"/>
      <c r="Q629" s="504"/>
      <c r="R629" s="489">
        <v>44407</v>
      </c>
      <c r="S629" s="501"/>
      <c r="T629" s="497"/>
      <c r="U629" s="498"/>
      <c r="V629" s="43">
        <v>113</v>
      </c>
      <c r="W629" s="34" t="s">
        <v>3007</v>
      </c>
      <c r="X629" s="44">
        <v>170402</v>
      </c>
      <c r="Y629" s="34" t="s">
        <v>1454</v>
      </c>
      <c r="Z629" s="43" t="s">
        <v>1223</v>
      </c>
      <c r="AA629" s="34" t="s">
        <v>583</v>
      </c>
      <c r="AB629" s="34" t="s">
        <v>284</v>
      </c>
      <c r="AC629" s="34" t="s">
        <v>1454</v>
      </c>
      <c r="AD629" s="44" t="s">
        <v>320</v>
      </c>
      <c r="AE629" s="44" t="s">
        <v>3428</v>
      </c>
      <c r="AF629" s="43">
        <v>113</v>
      </c>
      <c r="AG629" s="34" t="s">
        <v>3007</v>
      </c>
      <c r="AH629" s="34" t="s">
        <v>3006</v>
      </c>
      <c r="AI629" s="43" t="s">
        <v>3008</v>
      </c>
      <c r="AJ629" s="44" t="s">
        <v>3009</v>
      </c>
      <c r="AK629" s="261">
        <v>5000669</v>
      </c>
      <c r="AL629" s="44" t="s">
        <v>284</v>
      </c>
      <c r="AM629" s="44" t="s">
        <v>3013</v>
      </c>
      <c r="AN629" s="262">
        <v>259096700</v>
      </c>
      <c r="AO629" s="34"/>
      <c r="AP629" s="34"/>
      <c r="AQ629" s="34"/>
      <c r="AR629" s="34"/>
      <c r="AS629" s="34"/>
      <c r="AT629" s="44" t="s">
        <v>326</v>
      </c>
      <c r="AU629" s="44"/>
      <c r="AV629" s="477" t="str">
        <f t="array" ref="AV629">_xlfn.IFS(
LEFT(Tabelas!$AI629,1)="N","DN",
LEFT(Tabelas!$AI629,1)="C","DC",
LEFT(Tabelas!$AI629,1)="L","DL",
LEFT(Tabelas!$AI629,1)="A","DA",
LEFT(Tabelas!$AI629,1)="G","DG")</f>
        <v>DN</v>
      </c>
      <c r="AW629" s="34"/>
      <c r="AX629" s="34"/>
      <c r="AY629" s="34"/>
      <c r="AZ629" s="34"/>
      <c r="BA629" s="34"/>
      <c r="BB629" s="34"/>
      <c r="BC629" s="34"/>
      <c r="BD629" s="44">
        <v>170402</v>
      </c>
      <c r="BE629" s="34" t="s">
        <v>1454</v>
      </c>
      <c r="BF629" s="43" t="s">
        <v>1223</v>
      </c>
      <c r="BG629" s="34" t="s">
        <v>583</v>
      </c>
      <c r="BH629" s="34" t="s">
        <v>284</v>
      </c>
      <c r="BI629" s="34" t="s">
        <v>1454</v>
      </c>
      <c r="BJ629" s="44" t="s">
        <v>320</v>
      </c>
      <c r="BK629" s="44" t="s">
        <v>3428</v>
      </c>
      <c r="BL629" s="34"/>
      <c r="BM629" s="34"/>
      <c r="BN629" s="34"/>
      <c r="BO629" s="20"/>
      <c r="BP629" s="20"/>
      <c r="BQ629" s="20"/>
      <c r="BR629" s="20"/>
      <c r="BS629" s="27"/>
      <c r="BT629" s="20"/>
      <c r="BU629" s="20"/>
      <c r="BV629" s="20"/>
      <c r="BW629" s="20"/>
      <c r="BX629" s="20"/>
      <c r="BY629" s="20"/>
      <c r="BZ629" s="20"/>
      <c r="CA629" s="20"/>
      <c r="CB629" s="20"/>
      <c r="CC629" s="27"/>
      <c r="CD629" s="20"/>
      <c r="CE629" s="20"/>
      <c r="CF629" s="28"/>
      <c r="CG629" s="28"/>
      <c r="CH629" s="28"/>
      <c r="CI629" s="28"/>
      <c r="CJ629" s="28"/>
      <c r="CK629" s="28"/>
      <c r="CL629" s="28"/>
      <c r="CM629" s="28"/>
      <c r="CN629" s="28"/>
      <c r="CO629" s="28"/>
      <c r="CP629" s="28"/>
      <c r="CQ629" s="28"/>
      <c r="CR629" s="28"/>
      <c r="CS629" s="28"/>
      <c r="CT629" s="28"/>
      <c r="CU629" s="28"/>
      <c r="CV629" s="28"/>
      <c r="CW629" s="28"/>
      <c r="CX629" s="20"/>
      <c r="CY629" s="519" t="s">
        <v>8306</v>
      </c>
      <c r="CZ629" s="520" t="s">
        <v>8307</v>
      </c>
      <c r="DA629" s="595" t="str">
        <f t="shared" si="28"/>
        <v>52230 - ATIVIDADES AUXILIARES DOS TRANSPORTES AÉREOS</v>
      </c>
      <c r="EN629" s="571">
        <v>19470</v>
      </c>
      <c r="EO629" s="560" t="s">
        <v>8308</v>
      </c>
      <c r="EP629" s="560" t="s">
        <v>320</v>
      </c>
      <c r="EQ629" s="580">
        <v>120</v>
      </c>
      <c r="ER629" s="560" t="s">
        <v>3654</v>
      </c>
      <c r="ES629" s="567" t="s">
        <v>8309</v>
      </c>
    </row>
    <row r="630" spans="16:149">
      <c r="P630" s="503"/>
      <c r="Q630" s="504"/>
      <c r="R630" s="489">
        <v>44408</v>
      </c>
      <c r="S630" s="501"/>
      <c r="T630" s="497"/>
      <c r="U630" s="498"/>
      <c r="V630" s="43">
        <v>113</v>
      </c>
      <c r="W630" s="34" t="s">
        <v>3007</v>
      </c>
      <c r="X630" s="44">
        <v>170400</v>
      </c>
      <c r="Y630" s="34" t="s">
        <v>890</v>
      </c>
      <c r="Z630" s="43" t="s">
        <v>1223</v>
      </c>
      <c r="AA630" s="34" t="s">
        <v>583</v>
      </c>
      <c r="AB630" s="34" t="s">
        <v>284</v>
      </c>
      <c r="AC630" s="34" t="s">
        <v>2178</v>
      </c>
      <c r="AD630" s="44" t="s">
        <v>320</v>
      </c>
      <c r="AE630" s="44" t="s">
        <v>3428</v>
      </c>
      <c r="AF630" s="43">
        <v>113</v>
      </c>
      <c r="AG630" s="34" t="s">
        <v>3007</v>
      </c>
      <c r="AH630" s="34" t="s">
        <v>3006</v>
      </c>
      <c r="AI630" s="43" t="s">
        <v>3008</v>
      </c>
      <c r="AJ630" s="44" t="s">
        <v>3009</v>
      </c>
      <c r="AK630" s="261">
        <v>5000669</v>
      </c>
      <c r="AL630" s="44" t="s">
        <v>284</v>
      </c>
      <c r="AM630" s="44" t="s">
        <v>3013</v>
      </c>
      <c r="AN630" s="262">
        <v>259096700</v>
      </c>
      <c r="AO630" s="34"/>
      <c r="AP630" s="34"/>
      <c r="AQ630" s="34"/>
      <c r="AR630" s="34"/>
      <c r="AS630" s="34"/>
      <c r="AT630" s="44" t="s">
        <v>326</v>
      </c>
      <c r="AU630" s="44"/>
      <c r="AV630" s="477" t="str">
        <f t="array" ref="AV630">_xlfn.IFS(
LEFT(Tabelas!$AI630,1)="N","DN",
LEFT(Tabelas!$AI630,1)="C","DC",
LEFT(Tabelas!$AI630,1)="L","DL",
LEFT(Tabelas!$AI630,1)="A","DA",
LEFT(Tabelas!$AI630,1)="G","DG")</f>
        <v>DN</v>
      </c>
      <c r="AW630" s="34"/>
      <c r="AX630" s="34"/>
      <c r="AY630" s="34"/>
      <c r="AZ630" s="34"/>
      <c r="BA630" s="34"/>
      <c r="BB630" s="34"/>
      <c r="BC630" s="34"/>
      <c r="BD630" s="44">
        <v>170400</v>
      </c>
      <c r="BE630" s="34" t="s">
        <v>890</v>
      </c>
      <c r="BF630" s="43" t="s">
        <v>1223</v>
      </c>
      <c r="BG630" s="34" t="s">
        <v>583</v>
      </c>
      <c r="BH630" s="34" t="s">
        <v>284</v>
      </c>
      <c r="BI630" s="34" t="s">
        <v>2178</v>
      </c>
      <c r="BJ630" s="44" t="s">
        <v>320</v>
      </c>
      <c r="BK630" s="44" t="s">
        <v>3428</v>
      </c>
      <c r="BL630" s="34"/>
      <c r="BM630" s="34"/>
      <c r="BN630" s="34"/>
      <c r="BO630" s="20"/>
      <c r="BP630" s="20"/>
      <c r="BQ630" s="20"/>
      <c r="BR630" s="20"/>
      <c r="BS630" s="27"/>
      <c r="BT630" s="20"/>
      <c r="BU630" s="20"/>
      <c r="BV630" s="20"/>
      <c r="BW630" s="20"/>
      <c r="BX630" s="20"/>
      <c r="BY630" s="20"/>
      <c r="BZ630" s="20"/>
      <c r="CA630" s="20"/>
      <c r="CB630" s="20"/>
      <c r="CC630" s="27"/>
      <c r="CD630" s="20"/>
      <c r="CE630" s="20"/>
      <c r="CF630" s="28"/>
      <c r="CG630" s="28"/>
      <c r="CH630" s="28"/>
      <c r="CI630" s="28"/>
      <c r="CJ630" s="28"/>
      <c r="CK630" s="28"/>
      <c r="CL630" s="28"/>
      <c r="CM630" s="28"/>
      <c r="CN630" s="28"/>
      <c r="CO630" s="28"/>
      <c r="CP630" s="28"/>
      <c r="CQ630" s="28"/>
      <c r="CR630" s="28"/>
      <c r="CS630" s="28"/>
      <c r="CT630" s="28"/>
      <c r="CU630" s="28"/>
      <c r="CV630" s="28"/>
      <c r="CW630" s="28"/>
      <c r="CX630" s="20"/>
      <c r="CY630" s="519" t="s">
        <v>8310</v>
      </c>
      <c r="CZ630" s="520" t="s">
        <v>8311</v>
      </c>
      <c r="DA630" s="595" t="str">
        <f t="shared" si="28"/>
        <v>52240 - MANUSEAMENTO DE CARGA</v>
      </c>
      <c r="EN630" s="572">
        <v>19488</v>
      </c>
      <c r="EO630" s="561" t="s">
        <v>8312</v>
      </c>
      <c r="EP630" s="561" t="s">
        <v>320</v>
      </c>
      <c r="EQ630" s="576">
        <v>100</v>
      </c>
      <c r="ER630" s="561" t="s">
        <v>4630</v>
      </c>
      <c r="ES630" s="568" t="s">
        <v>8313</v>
      </c>
    </row>
    <row r="631" spans="16:149">
      <c r="P631" s="503"/>
      <c r="Q631" s="504"/>
      <c r="R631" s="489">
        <v>44409</v>
      </c>
      <c r="S631" s="501"/>
      <c r="T631" s="497"/>
      <c r="U631" s="498"/>
      <c r="V631" s="43">
        <v>113</v>
      </c>
      <c r="W631" s="34" t="s">
        <v>3007</v>
      </c>
      <c r="X631" s="44">
        <v>170408</v>
      </c>
      <c r="Y631" s="34" t="s">
        <v>2178</v>
      </c>
      <c r="Z631" s="43" t="s">
        <v>1223</v>
      </c>
      <c r="AA631" s="34" t="s">
        <v>583</v>
      </c>
      <c r="AB631" s="34" t="s">
        <v>284</v>
      </c>
      <c r="AC631" s="34" t="s">
        <v>2178</v>
      </c>
      <c r="AD631" s="44" t="s">
        <v>320</v>
      </c>
      <c r="AE631" s="44" t="s">
        <v>3428</v>
      </c>
      <c r="AF631" s="43">
        <v>113</v>
      </c>
      <c r="AG631" s="34" t="s">
        <v>3007</v>
      </c>
      <c r="AH631" s="34" t="s">
        <v>3006</v>
      </c>
      <c r="AI631" s="43" t="s">
        <v>3008</v>
      </c>
      <c r="AJ631" s="44" t="s">
        <v>3009</v>
      </c>
      <c r="AK631" s="261">
        <v>5000669</v>
      </c>
      <c r="AL631" s="44" t="s">
        <v>284</v>
      </c>
      <c r="AM631" s="44" t="s">
        <v>3013</v>
      </c>
      <c r="AN631" s="262">
        <v>259096700</v>
      </c>
      <c r="AO631" s="34"/>
      <c r="AP631" s="34"/>
      <c r="AQ631" s="34"/>
      <c r="AR631" s="34"/>
      <c r="AS631" s="34"/>
      <c r="AT631" s="44" t="s">
        <v>326</v>
      </c>
      <c r="AU631" s="44"/>
      <c r="AV631" s="477" t="str">
        <f t="array" ref="AV631">_xlfn.IFS(
LEFT(Tabelas!$AI631,1)="N","DN",
LEFT(Tabelas!$AI631,1)="C","DC",
LEFT(Tabelas!$AI631,1)="L","DL",
LEFT(Tabelas!$AI631,1)="A","DA",
LEFT(Tabelas!$AI631,1)="G","DG")</f>
        <v>DN</v>
      </c>
      <c r="AW631" s="34"/>
      <c r="AX631" s="34"/>
      <c r="AY631" s="34"/>
      <c r="AZ631" s="34"/>
      <c r="BA631" s="34"/>
      <c r="BB631" s="34"/>
      <c r="BC631" s="34"/>
      <c r="BD631" s="44">
        <v>170408</v>
      </c>
      <c r="BE631" s="34" t="s">
        <v>2178</v>
      </c>
      <c r="BF631" s="43" t="s">
        <v>1223</v>
      </c>
      <c r="BG631" s="34" t="s">
        <v>583</v>
      </c>
      <c r="BH631" s="34" t="s">
        <v>284</v>
      </c>
      <c r="BI631" s="34" t="s">
        <v>2178</v>
      </c>
      <c r="BJ631" s="44" t="s">
        <v>320</v>
      </c>
      <c r="BK631" s="44" t="s">
        <v>3428</v>
      </c>
      <c r="BL631" s="34"/>
      <c r="BM631" s="34"/>
      <c r="BN631" s="34"/>
      <c r="BO631" s="20"/>
      <c r="BP631" s="20"/>
      <c r="BQ631" s="20"/>
      <c r="BR631" s="20"/>
      <c r="BS631" s="27"/>
      <c r="BT631" s="20"/>
      <c r="BU631" s="20"/>
      <c r="BV631" s="20"/>
      <c r="BW631" s="20"/>
      <c r="BX631" s="20"/>
      <c r="BY631" s="20"/>
      <c r="BZ631" s="20"/>
      <c r="CA631" s="20"/>
      <c r="CB631" s="20"/>
      <c r="CC631" s="27"/>
      <c r="CD631" s="20"/>
      <c r="CE631" s="20"/>
      <c r="CF631" s="28"/>
      <c r="CG631" s="28"/>
      <c r="CH631" s="28"/>
      <c r="CI631" s="28"/>
      <c r="CJ631" s="28"/>
      <c r="CK631" s="28"/>
      <c r="CL631" s="28"/>
      <c r="CM631" s="28"/>
      <c r="CN631" s="28"/>
      <c r="CO631" s="28"/>
      <c r="CP631" s="28"/>
      <c r="CQ631" s="28"/>
      <c r="CR631" s="28"/>
      <c r="CS631" s="28"/>
      <c r="CT631" s="28"/>
      <c r="CU631" s="28"/>
      <c r="CV631" s="28"/>
      <c r="CW631" s="28"/>
      <c r="CX631" s="20"/>
      <c r="CY631" s="519" t="s">
        <v>8314</v>
      </c>
      <c r="CZ631" s="520" t="s">
        <v>8315</v>
      </c>
      <c r="DA631" s="595" t="str">
        <f t="shared" si="28"/>
        <v>52250 - ATIVIDADES DOS SERVIÇOS DE LOGÍSTICA.</v>
      </c>
      <c r="EN631" s="571">
        <v>19496</v>
      </c>
      <c r="EO631" s="560" t="s">
        <v>8316</v>
      </c>
      <c r="EP631" s="560" t="s">
        <v>289</v>
      </c>
      <c r="EQ631" s="580">
        <v>341</v>
      </c>
      <c r="ER631" s="560" t="s">
        <v>2038</v>
      </c>
      <c r="ES631" s="567" t="s">
        <v>8317</v>
      </c>
    </row>
    <row r="632" spans="16:149">
      <c r="P632" s="503"/>
      <c r="Q632" s="504"/>
      <c r="R632" s="489">
        <v>44410</v>
      </c>
      <c r="S632" s="501"/>
      <c r="T632" s="497"/>
      <c r="U632" s="498"/>
      <c r="V632" s="43">
        <v>113</v>
      </c>
      <c r="W632" s="34" t="s">
        <v>3007</v>
      </c>
      <c r="X632" s="44">
        <v>170403</v>
      </c>
      <c r="Y632" s="34" t="s">
        <v>1731</v>
      </c>
      <c r="Z632" s="43" t="s">
        <v>1223</v>
      </c>
      <c r="AA632" s="34" t="s">
        <v>583</v>
      </c>
      <c r="AB632" s="34" t="s">
        <v>284</v>
      </c>
      <c r="AC632" s="34" t="s">
        <v>1731</v>
      </c>
      <c r="AD632" s="44" t="s">
        <v>320</v>
      </c>
      <c r="AE632" s="44" t="s">
        <v>3428</v>
      </c>
      <c r="AF632" s="43">
        <v>113</v>
      </c>
      <c r="AG632" s="34" t="s">
        <v>3007</v>
      </c>
      <c r="AH632" s="34" t="s">
        <v>3006</v>
      </c>
      <c r="AI632" s="43" t="s">
        <v>3008</v>
      </c>
      <c r="AJ632" s="44" t="s">
        <v>3009</v>
      </c>
      <c r="AK632" s="261">
        <v>5000669</v>
      </c>
      <c r="AL632" s="44" t="s">
        <v>284</v>
      </c>
      <c r="AM632" s="44" t="s">
        <v>3013</v>
      </c>
      <c r="AN632" s="262">
        <v>259096700</v>
      </c>
      <c r="AO632" s="34"/>
      <c r="AP632" s="34"/>
      <c r="AQ632" s="34"/>
      <c r="AR632" s="34"/>
      <c r="AS632" s="34"/>
      <c r="AT632" s="44" t="s">
        <v>326</v>
      </c>
      <c r="AU632" s="44"/>
      <c r="AV632" s="477" t="str">
        <f t="array" ref="AV632">_xlfn.IFS(
LEFT(Tabelas!$AI632,1)="N","DN",
LEFT(Tabelas!$AI632,1)="C","DC",
LEFT(Tabelas!$AI632,1)="L","DL",
LEFT(Tabelas!$AI632,1)="A","DA",
LEFT(Tabelas!$AI632,1)="G","DG")</f>
        <v>DN</v>
      </c>
      <c r="AW632" s="34"/>
      <c r="AX632" s="34"/>
      <c r="AY632" s="34"/>
      <c r="AZ632" s="34"/>
      <c r="BA632" s="34"/>
      <c r="BB632" s="34"/>
      <c r="BC632" s="34"/>
      <c r="BD632" s="44">
        <v>170403</v>
      </c>
      <c r="BE632" s="34" t="s">
        <v>1731</v>
      </c>
      <c r="BF632" s="43" t="s">
        <v>1223</v>
      </c>
      <c r="BG632" s="34" t="s">
        <v>583</v>
      </c>
      <c r="BH632" s="34" t="s">
        <v>284</v>
      </c>
      <c r="BI632" s="34" t="s">
        <v>1731</v>
      </c>
      <c r="BJ632" s="44" t="s">
        <v>320</v>
      </c>
      <c r="BK632" s="44" t="s">
        <v>3428</v>
      </c>
      <c r="BL632" s="34"/>
      <c r="BM632" s="34"/>
      <c r="BN632" s="34"/>
      <c r="BO632" s="20"/>
      <c r="BP632" s="20"/>
      <c r="BQ632" s="20"/>
      <c r="BR632" s="20"/>
      <c r="BS632" s="27"/>
      <c r="BT632" s="20"/>
      <c r="BU632" s="20"/>
      <c r="BV632" s="20"/>
      <c r="BW632" s="20"/>
      <c r="BX632" s="20"/>
      <c r="BY632" s="20"/>
      <c r="BZ632" s="20"/>
      <c r="CA632" s="20"/>
      <c r="CB632" s="20"/>
      <c r="CC632" s="27"/>
      <c r="CD632" s="20"/>
      <c r="CE632" s="20"/>
      <c r="CF632" s="28"/>
      <c r="CG632" s="28"/>
      <c r="CH632" s="28"/>
      <c r="CI632" s="28"/>
      <c r="CJ632" s="28"/>
      <c r="CK632" s="28"/>
      <c r="CL632" s="28"/>
      <c r="CM632" s="28"/>
      <c r="CN632" s="28"/>
      <c r="CO632" s="28"/>
      <c r="CP632" s="28"/>
      <c r="CQ632" s="28"/>
      <c r="CR632" s="28"/>
      <c r="CS632" s="28"/>
      <c r="CT632" s="28"/>
      <c r="CU632" s="28"/>
      <c r="CV632" s="28"/>
      <c r="CW632" s="28"/>
      <c r="CX632" s="20"/>
      <c r="CY632" s="519" t="s">
        <v>8318</v>
      </c>
      <c r="CZ632" s="520" t="s">
        <v>8319</v>
      </c>
      <c r="DA632" s="595" t="str">
        <f t="shared" si="28"/>
        <v>52261 - AGENTES ADUANEIROS E SIMILARES DE APOIO AO TRANSPORTE</v>
      </c>
      <c r="EN632" s="572">
        <v>19500</v>
      </c>
      <c r="EO632" s="561" t="s">
        <v>8320</v>
      </c>
      <c r="EP632" s="561" t="s">
        <v>350</v>
      </c>
      <c r="EQ632" s="576">
        <v>220</v>
      </c>
      <c r="ER632" s="561" t="s">
        <v>4434</v>
      </c>
      <c r="ES632" s="568" t="s">
        <v>8321</v>
      </c>
    </row>
    <row r="633" spans="16:149">
      <c r="P633" s="503"/>
      <c r="Q633" s="504"/>
      <c r="R633" s="489">
        <v>44411</v>
      </c>
      <c r="S633" s="501"/>
      <c r="T633" s="497"/>
      <c r="U633" s="498"/>
      <c r="V633" s="43">
        <v>113</v>
      </c>
      <c r="W633" s="34" t="s">
        <v>3007</v>
      </c>
      <c r="X633" s="44">
        <v>170407</v>
      </c>
      <c r="Y633" s="34" t="s">
        <v>1984</v>
      </c>
      <c r="Z633" s="43" t="s">
        <v>1223</v>
      </c>
      <c r="AA633" s="34" t="s">
        <v>583</v>
      </c>
      <c r="AB633" s="34" t="s">
        <v>284</v>
      </c>
      <c r="AC633" s="34" t="s">
        <v>1984</v>
      </c>
      <c r="AD633" s="44" t="s">
        <v>320</v>
      </c>
      <c r="AE633" s="44" t="s">
        <v>3428</v>
      </c>
      <c r="AF633" s="43">
        <v>113</v>
      </c>
      <c r="AG633" s="34" t="s">
        <v>3007</v>
      </c>
      <c r="AH633" s="34" t="s">
        <v>3006</v>
      </c>
      <c r="AI633" s="43" t="s">
        <v>3008</v>
      </c>
      <c r="AJ633" s="44" t="s">
        <v>3009</v>
      </c>
      <c r="AK633" s="261">
        <v>5000669</v>
      </c>
      <c r="AL633" s="44" t="s">
        <v>284</v>
      </c>
      <c r="AM633" s="44" t="s">
        <v>3013</v>
      </c>
      <c r="AN633" s="262">
        <v>259096700</v>
      </c>
      <c r="AO633" s="34"/>
      <c r="AP633" s="34"/>
      <c r="AQ633" s="34"/>
      <c r="AR633" s="34"/>
      <c r="AS633" s="34"/>
      <c r="AT633" s="44" t="s">
        <v>326</v>
      </c>
      <c r="AU633" s="44"/>
      <c r="AV633" s="477" t="str">
        <f t="array" ref="AV633">_xlfn.IFS(
LEFT(Tabelas!$AI633,1)="N","DN",
LEFT(Tabelas!$AI633,1)="C","DC",
LEFT(Tabelas!$AI633,1)="L","DL",
LEFT(Tabelas!$AI633,1)="A","DA",
LEFT(Tabelas!$AI633,1)="G","DG")</f>
        <v>DN</v>
      </c>
      <c r="AW633" s="34"/>
      <c r="AX633" s="34"/>
      <c r="AY633" s="34"/>
      <c r="AZ633" s="34"/>
      <c r="BA633" s="34"/>
      <c r="BB633" s="34"/>
      <c r="BC633" s="34"/>
      <c r="BD633" s="44">
        <v>170407</v>
      </c>
      <c r="BE633" s="34" t="s">
        <v>1984</v>
      </c>
      <c r="BF633" s="43" t="s">
        <v>1223</v>
      </c>
      <c r="BG633" s="34" t="s">
        <v>583</v>
      </c>
      <c r="BH633" s="34" t="s">
        <v>284</v>
      </c>
      <c r="BI633" s="34" t="s">
        <v>1984</v>
      </c>
      <c r="BJ633" s="44" t="s">
        <v>320</v>
      </c>
      <c r="BK633" s="44" t="s">
        <v>3428</v>
      </c>
      <c r="BL633" s="34"/>
      <c r="BM633" s="34"/>
      <c r="BN633" s="34"/>
      <c r="BO633" s="20"/>
      <c r="BP633" s="20"/>
      <c r="BQ633" s="20"/>
      <c r="BR633" s="20"/>
      <c r="BS633" s="27"/>
      <c r="BT633" s="20"/>
      <c r="BU633" s="20"/>
      <c r="BV633" s="20"/>
      <c r="BW633" s="20"/>
      <c r="BX633" s="20"/>
      <c r="BY633" s="20"/>
      <c r="BZ633" s="20"/>
      <c r="CA633" s="20"/>
      <c r="CB633" s="20"/>
      <c r="CC633" s="27"/>
      <c r="CD633" s="20"/>
      <c r="CE633" s="20"/>
      <c r="CF633" s="28"/>
      <c r="CG633" s="28"/>
      <c r="CH633" s="28"/>
      <c r="CI633" s="28"/>
      <c r="CJ633" s="28"/>
      <c r="CK633" s="28"/>
      <c r="CL633" s="28"/>
      <c r="CM633" s="28"/>
      <c r="CN633" s="28"/>
      <c r="CO633" s="28"/>
      <c r="CP633" s="28"/>
      <c r="CQ633" s="28"/>
      <c r="CR633" s="28"/>
      <c r="CS633" s="28"/>
      <c r="CT633" s="28"/>
      <c r="CU633" s="28"/>
      <c r="CV633" s="28"/>
      <c r="CW633" s="28"/>
      <c r="CX633" s="20"/>
      <c r="CY633" s="519" t="s">
        <v>8322</v>
      </c>
      <c r="CZ633" s="520" t="s">
        <v>8323</v>
      </c>
      <c r="DA633" s="595" t="str">
        <f t="shared" si="28"/>
        <v>52262 - OUTRAS ATIVIDADES DE APOIO AO TRANSPORTE, N. E.</v>
      </c>
      <c r="EN633" s="572">
        <v>19542</v>
      </c>
      <c r="EO633" s="561" t="s">
        <v>8324</v>
      </c>
      <c r="EP633" s="561" t="s">
        <v>350</v>
      </c>
      <c r="EQ633" s="576">
        <v>200</v>
      </c>
      <c r="ER633" s="561" t="s">
        <v>5084</v>
      </c>
      <c r="ES633" s="568" t="s">
        <v>8325</v>
      </c>
    </row>
    <row r="634" spans="16:149">
      <c r="P634" s="503"/>
      <c r="Q634" s="504"/>
      <c r="R634" s="489">
        <v>44412</v>
      </c>
      <c r="S634" s="501"/>
      <c r="T634" s="497"/>
      <c r="U634" s="498"/>
      <c r="V634" s="43">
        <v>113</v>
      </c>
      <c r="W634" s="34" t="s">
        <v>3007</v>
      </c>
      <c r="X634" s="44">
        <v>170701</v>
      </c>
      <c r="Y634" s="34" t="s">
        <v>1181</v>
      </c>
      <c r="Z634" s="43" t="s">
        <v>1223</v>
      </c>
      <c r="AA634" s="34" t="s">
        <v>586</v>
      </c>
      <c r="AB634" s="34" t="s">
        <v>284</v>
      </c>
      <c r="AC634" s="34" t="s">
        <v>1181</v>
      </c>
      <c r="AD634" s="44" t="s">
        <v>320</v>
      </c>
      <c r="AE634" s="44" t="s">
        <v>3428</v>
      </c>
      <c r="AF634" s="43">
        <v>113</v>
      </c>
      <c r="AG634" s="34" t="s">
        <v>3007</v>
      </c>
      <c r="AH634" s="34" t="s">
        <v>3006</v>
      </c>
      <c r="AI634" s="43" t="s">
        <v>3008</v>
      </c>
      <c r="AJ634" s="44" t="s">
        <v>3009</v>
      </c>
      <c r="AK634" s="261">
        <v>5000669</v>
      </c>
      <c r="AL634" s="44" t="s">
        <v>284</v>
      </c>
      <c r="AM634" s="44" t="s">
        <v>3013</v>
      </c>
      <c r="AN634" s="262">
        <v>259096700</v>
      </c>
      <c r="AO634" s="34"/>
      <c r="AP634" s="34"/>
      <c r="AQ634" s="34"/>
      <c r="AR634" s="34"/>
      <c r="AS634" s="34"/>
      <c r="AT634" s="44" t="s">
        <v>326</v>
      </c>
      <c r="AU634" s="44"/>
      <c r="AV634" s="477" t="str">
        <f t="array" ref="AV634">_xlfn.IFS(
LEFT(Tabelas!$AI634,1)="N","DN",
LEFT(Tabelas!$AI634,1)="C","DC",
LEFT(Tabelas!$AI634,1)="L","DL",
LEFT(Tabelas!$AI634,1)="A","DA",
LEFT(Tabelas!$AI634,1)="G","DG")</f>
        <v>DN</v>
      </c>
      <c r="AW634" s="34"/>
      <c r="AX634" s="34"/>
      <c r="AY634" s="34"/>
      <c r="AZ634" s="34"/>
      <c r="BA634" s="34"/>
      <c r="BB634" s="34"/>
      <c r="BC634" s="34"/>
      <c r="BD634" s="44">
        <v>170701</v>
      </c>
      <c r="BE634" s="34" t="s">
        <v>1181</v>
      </c>
      <c r="BF634" s="43" t="s">
        <v>1223</v>
      </c>
      <c r="BG634" s="34" t="s">
        <v>586</v>
      </c>
      <c r="BH634" s="34" t="s">
        <v>284</v>
      </c>
      <c r="BI634" s="34" t="s">
        <v>1181</v>
      </c>
      <c r="BJ634" s="44" t="s">
        <v>320</v>
      </c>
      <c r="BK634" s="44" t="s">
        <v>3428</v>
      </c>
      <c r="BL634" s="34"/>
      <c r="BM634" s="34"/>
      <c r="BN634" s="34"/>
      <c r="BO634" s="20"/>
      <c r="BP634" s="20"/>
      <c r="BQ634" s="20"/>
      <c r="BR634" s="20"/>
      <c r="BS634" s="27"/>
      <c r="BT634" s="20"/>
      <c r="BU634" s="20"/>
      <c r="BV634" s="20"/>
      <c r="BW634" s="20"/>
      <c r="BX634" s="20"/>
      <c r="BY634" s="20"/>
      <c r="BZ634" s="20"/>
      <c r="CA634" s="20"/>
      <c r="CB634" s="20"/>
      <c r="CC634" s="27"/>
      <c r="CD634" s="20"/>
      <c r="CE634" s="20"/>
      <c r="CF634" s="28"/>
      <c r="CG634" s="28"/>
      <c r="CH634" s="28"/>
      <c r="CI634" s="28"/>
      <c r="CJ634" s="28"/>
      <c r="CK634" s="28"/>
      <c r="CL634" s="28"/>
      <c r="CM634" s="28"/>
      <c r="CN634" s="28"/>
      <c r="CO634" s="28"/>
      <c r="CP634" s="28"/>
      <c r="CQ634" s="28"/>
      <c r="CR634" s="28"/>
      <c r="CS634" s="28"/>
      <c r="CT634" s="28"/>
      <c r="CU634" s="28"/>
      <c r="CV634" s="28"/>
      <c r="CW634" s="28"/>
      <c r="CX634" s="20"/>
      <c r="CY634" s="519" t="s">
        <v>8326</v>
      </c>
      <c r="CZ634" s="520" t="s">
        <v>8327</v>
      </c>
      <c r="DA634" s="595" t="str">
        <f t="shared" si="28"/>
        <v>52310 - ATIVIDADES DE SERVIÇOS DE INTERMEDIAÇÃO DOS TRANSPORTES DE MERCADORIAS.</v>
      </c>
      <c r="EN634" s="571">
        <v>19569</v>
      </c>
      <c r="EO634" s="560" t="s">
        <v>8328</v>
      </c>
      <c r="EP634" s="560" t="s">
        <v>350</v>
      </c>
      <c r="EQ634" s="580">
        <v>200</v>
      </c>
      <c r="ER634" s="560" t="s">
        <v>5084</v>
      </c>
      <c r="ES634" s="567" t="s">
        <v>8329</v>
      </c>
    </row>
    <row r="635" spans="16:149">
      <c r="P635" s="503"/>
      <c r="Q635" s="504"/>
      <c r="R635" s="489">
        <v>44413</v>
      </c>
      <c r="S635" s="501"/>
      <c r="T635" s="497"/>
      <c r="U635" s="498"/>
      <c r="V635" s="43">
        <v>113</v>
      </c>
      <c r="W635" s="34" t="s">
        <v>3007</v>
      </c>
      <c r="X635" s="44">
        <v>170703</v>
      </c>
      <c r="Y635" s="34" t="s">
        <v>1457</v>
      </c>
      <c r="Z635" s="43" t="s">
        <v>1223</v>
      </c>
      <c r="AA635" s="34" t="s">
        <v>586</v>
      </c>
      <c r="AB635" s="34" t="s">
        <v>284</v>
      </c>
      <c r="AC635" s="34" t="s">
        <v>1457</v>
      </c>
      <c r="AD635" s="44" t="s">
        <v>320</v>
      </c>
      <c r="AE635" s="44" t="s">
        <v>3428</v>
      </c>
      <c r="AF635" s="43">
        <v>113</v>
      </c>
      <c r="AG635" s="34" t="s">
        <v>3007</v>
      </c>
      <c r="AH635" s="34" t="s">
        <v>3006</v>
      </c>
      <c r="AI635" s="43" t="s">
        <v>3008</v>
      </c>
      <c r="AJ635" s="44" t="s">
        <v>3009</v>
      </c>
      <c r="AK635" s="261">
        <v>5000669</v>
      </c>
      <c r="AL635" s="44" t="s">
        <v>284</v>
      </c>
      <c r="AM635" s="44" t="s">
        <v>3013</v>
      </c>
      <c r="AN635" s="262">
        <v>259096700</v>
      </c>
      <c r="AO635" s="34"/>
      <c r="AP635" s="34"/>
      <c r="AQ635" s="34"/>
      <c r="AR635" s="34"/>
      <c r="AS635" s="34"/>
      <c r="AT635" s="44" t="s">
        <v>326</v>
      </c>
      <c r="AU635" s="44"/>
      <c r="AV635" s="477" t="str">
        <f t="array" ref="AV635">_xlfn.IFS(
LEFT(Tabelas!$AI635,1)="N","DN",
LEFT(Tabelas!$AI635,1)="C","DC",
LEFT(Tabelas!$AI635,1)="L","DL",
LEFT(Tabelas!$AI635,1)="A","DA",
LEFT(Tabelas!$AI635,1)="G","DG")</f>
        <v>DN</v>
      </c>
      <c r="AW635" s="34"/>
      <c r="AX635" s="34"/>
      <c r="AY635" s="34"/>
      <c r="AZ635" s="34"/>
      <c r="BA635" s="34"/>
      <c r="BB635" s="34"/>
      <c r="BC635" s="34"/>
      <c r="BD635" s="44">
        <v>170703</v>
      </c>
      <c r="BE635" s="34" t="s">
        <v>1457</v>
      </c>
      <c r="BF635" s="43" t="s">
        <v>1223</v>
      </c>
      <c r="BG635" s="34" t="s">
        <v>586</v>
      </c>
      <c r="BH635" s="34" t="s">
        <v>284</v>
      </c>
      <c r="BI635" s="34" t="s">
        <v>1457</v>
      </c>
      <c r="BJ635" s="44" t="s">
        <v>320</v>
      </c>
      <c r="BK635" s="44" t="s">
        <v>3428</v>
      </c>
      <c r="BL635" s="34"/>
      <c r="BM635" s="34"/>
      <c r="BN635" s="34"/>
      <c r="BO635" s="20"/>
      <c r="BP635" s="20"/>
      <c r="BQ635" s="20"/>
      <c r="BR635" s="20"/>
      <c r="BS635" s="27"/>
      <c r="BT635" s="20"/>
      <c r="BU635" s="20"/>
      <c r="BV635" s="20"/>
      <c r="BW635" s="20"/>
      <c r="BX635" s="20"/>
      <c r="BY635" s="20"/>
      <c r="BZ635" s="20"/>
      <c r="CA635" s="20"/>
      <c r="CB635" s="20"/>
      <c r="CC635" s="27"/>
      <c r="CD635" s="20"/>
      <c r="CE635" s="20"/>
      <c r="CF635" s="28"/>
      <c r="CG635" s="28"/>
      <c r="CH635" s="28"/>
      <c r="CI635" s="28"/>
      <c r="CJ635" s="28"/>
      <c r="CK635" s="28"/>
      <c r="CL635" s="28"/>
      <c r="CM635" s="28"/>
      <c r="CN635" s="28"/>
      <c r="CO635" s="28"/>
      <c r="CP635" s="28"/>
      <c r="CQ635" s="28"/>
      <c r="CR635" s="28"/>
      <c r="CS635" s="28"/>
      <c r="CT635" s="28"/>
      <c r="CU635" s="28"/>
      <c r="CV635" s="28"/>
      <c r="CW635" s="28"/>
      <c r="CX635" s="20"/>
      <c r="CY635" s="519" t="s">
        <v>8330</v>
      </c>
      <c r="CZ635" s="520" t="s">
        <v>8331</v>
      </c>
      <c r="DA635" s="595" t="str">
        <f t="shared" si="28"/>
        <v>52320 - ATIVIDADES DE SERVIÇOS DE INTERMEDIAÇÃO DOS TRANSPORTES DE PASSAGEIROS.</v>
      </c>
      <c r="EN635" s="572">
        <v>19577</v>
      </c>
      <c r="EO635" s="561" t="s">
        <v>8332</v>
      </c>
      <c r="EP635" s="561" t="s">
        <v>320</v>
      </c>
      <c r="EQ635" s="576">
        <v>105</v>
      </c>
      <c r="ER635" s="561" t="s">
        <v>1498</v>
      </c>
      <c r="ES635" s="568" t="s">
        <v>8333</v>
      </c>
    </row>
    <row r="636" spans="16:149">
      <c r="P636" s="503"/>
      <c r="Q636" s="504"/>
      <c r="R636" s="489">
        <v>44414</v>
      </c>
      <c r="S636" s="501"/>
      <c r="T636" s="497"/>
      <c r="U636" s="498"/>
      <c r="V636" s="43">
        <v>113</v>
      </c>
      <c r="W636" s="34" t="s">
        <v>3007</v>
      </c>
      <c r="X636" s="44">
        <v>170704</v>
      </c>
      <c r="Y636" s="34" t="s">
        <v>1734</v>
      </c>
      <c r="Z636" s="43" t="s">
        <v>1223</v>
      </c>
      <c r="AA636" s="34" t="s">
        <v>586</v>
      </c>
      <c r="AB636" s="34" t="s">
        <v>284</v>
      </c>
      <c r="AC636" s="34" t="s">
        <v>1734</v>
      </c>
      <c r="AD636" s="44" t="s">
        <v>320</v>
      </c>
      <c r="AE636" s="44" t="s">
        <v>3428</v>
      </c>
      <c r="AF636" s="43">
        <v>113</v>
      </c>
      <c r="AG636" s="34" t="s">
        <v>3007</v>
      </c>
      <c r="AH636" s="34" t="s">
        <v>3006</v>
      </c>
      <c r="AI636" s="43" t="s">
        <v>3008</v>
      </c>
      <c r="AJ636" s="44" t="s">
        <v>3009</v>
      </c>
      <c r="AK636" s="261">
        <v>5000669</v>
      </c>
      <c r="AL636" s="44" t="s">
        <v>284</v>
      </c>
      <c r="AM636" s="44" t="s">
        <v>3013</v>
      </c>
      <c r="AN636" s="262">
        <v>259096700</v>
      </c>
      <c r="AO636" s="34"/>
      <c r="AP636" s="34"/>
      <c r="AQ636" s="34"/>
      <c r="AR636" s="34"/>
      <c r="AS636" s="34"/>
      <c r="AT636" s="44" t="s">
        <v>326</v>
      </c>
      <c r="AU636" s="44"/>
      <c r="AV636" s="477" t="str">
        <f t="array" ref="AV636">_xlfn.IFS(
LEFT(Tabelas!$AI636,1)="N","DN",
LEFT(Tabelas!$AI636,1)="C","DC",
LEFT(Tabelas!$AI636,1)="L","DL",
LEFT(Tabelas!$AI636,1)="A","DA",
LEFT(Tabelas!$AI636,1)="G","DG")</f>
        <v>DN</v>
      </c>
      <c r="AW636" s="34"/>
      <c r="AX636" s="34"/>
      <c r="AY636" s="34"/>
      <c r="AZ636" s="34"/>
      <c r="BA636" s="34"/>
      <c r="BB636" s="34"/>
      <c r="BC636" s="34"/>
      <c r="BD636" s="44">
        <v>170704</v>
      </c>
      <c r="BE636" s="34" t="s">
        <v>1734</v>
      </c>
      <c r="BF636" s="43" t="s">
        <v>1223</v>
      </c>
      <c r="BG636" s="34" t="s">
        <v>586</v>
      </c>
      <c r="BH636" s="34" t="s">
        <v>284</v>
      </c>
      <c r="BI636" s="34" t="s">
        <v>1734</v>
      </c>
      <c r="BJ636" s="44" t="s">
        <v>320</v>
      </c>
      <c r="BK636" s="44" t="s">
        <v>3428</v>
      </c>
      <c r="BL636" s="34"/>
      <c r="BM636" s="34"/>
      <c r="BN636" s="34"/>
      <c r="BO636" s="20"/>
      <c r="BP636" s="20"/>
      <c r="BQ636" s="20"/>
      <c r="BR636" s="20"/>
      <c r="BS636" s="27"/>
      <c r="BT636" s="20"/>
      <c r="BU636" s="20"/>
      <c r="BV636" s="20"/>
      <c r="BW636" s="20"/>
      <c r="BX636" s="20"/>
      <c r="BY636" s="20"/>
      <c r="BZ636" s="20"/>
      <c r="CA636" s="20"/>
      <c r="CB636" s="20"/>
      <c r="CC636" s="27"/>
      <c r="CD636" s="20"/>
      <c r="CE636" s="20"/>
      <c r="CF636" s="28"/>
      <c r="CG636" s="28"/>
      <c r="CH636" s="28"/>
      <c r="CI636" s="28"/>
      <c r="CJ636" s="28"/>
      <c r="CK636" s="28"/>
      <c r="CL636" s="28"/>
      <c r="CM636" s="28"/>
      <c r="CN636" s="28"/>
      <c r="CO636" s="28"/>
      <c r="CP636" s="28"/>
      <c r="CQ636" s="28"/>
      <c r="CR636" s="28"/>
      <c r="CS636" s="28"/>
      <c r="CT636" s="28"/>
      <c r="CU636" s="28"/>
      <c r="CV636" s="28"/>
      <c r="CW636" s="28"/>
      <c r="CX636" s="20"/>
      <c r="CY636" s="519" t="s">
        <v>8334</v>
      </c>
      <c r="CZ636" s="520" t="s">
        <v>8335</v>
      </c>
      <c r="DA636" s="595" t="str">
        <f t="shared" si="28"/>
        <v>53100 - ATIVIDADES POSTAIS SUJEITAS A OBRIGAÇÕES DE SERVIÇO UNIVERSAL</v>
      </c>
      <c r="EN636" s="572">
        <v>19704</v>
      </c>
      <c r="EO636" s="561" t="s">
        <v>8336</v>
      </c>
      <c r="EP636" s="561" t="s">
        <v>350</v>
      </c>
      <c r="EQ636" s="576">
        <v>221</v>
      </c>
      <c r="ER636" s="561" t="s">
        <v>4458</v>
      </c>
      <c r="ES636" s="568" t="s">
        <v>8337</v>
      </c>
    </row>
    <row r="637" spans="16:149">
      <c r="P637" s="503"/>
      <c r="Q637" s="504"/>
      <c r="R637" s="489">
        <v>44415</v>
      </c>
      <c r="S637" s="501"/>
      <c r="T637" s="497"/>
      <c r="U637" s="498"/>
      <c r="V637" s="43">
        <v>113</v>
      </c>
      <c r="W637" s="34" t="s">
        <v>3007</v>
      </c>
      <c r="X637" s="44">
        <v>170705</v>
      </c>
      <c r="Y637" s="34" t="s">
        <v>586</v>
      </c>
      <c r="Z637" s="43" t="s">
        <v>1223</v>
      </c>
      <c r="AA637" s="34" t="s">
        <v>586</v>
      </c>
      <c r="AB637" s="34" t="s">
        <v>284</v>
      </c>
      <c r="AC637" s="34" t="s">
        <v>586</v>
      </c>
      <c r="AD637" s="44" t="s">
        <v>320</v>
      </c>
      <c r="AE637" s="44" t="s">
        <v>3428</v>
      </c>
      <c r="AF637" s="43">
        <v>113</v>
      </c>
      <c r="AG637" s="34" t="s">
        <v>3007</v>
      </c>
      <c r="AH637" s="34" t="s">
        <v>3006</v>
      </c>
      <c r="AI637" s="43" t="s">
        <v>3008</v>
      </c>
      <c r="AJ637" s="44" t="s">
        <v>3009</v>
      </c>
      <c r="AK637" s="261">
        <v>5000669</v>
      </c>
      <c r="AL637" s="44" t="s">
        <v>284</v>
      </c>
      <c r="AM637" s="44" t="s">
        <v>3013</v>
      </c>
      <c r="AN637" s="262">
        <v>259096700</v>
      </c>
      <c r="AO637" s="34"/>
      <c r="AP637" s="34"/>
      <c r="AQ637" s="34"/>
      <c r="AR637" s="34"/>
      <c r="AS637" s="34"/>
      <c r="AT637" s="44" t="s">
        <v>326</v>
      </c>
      <c r="AU637" s="44"/>
      <c r="AV637" s="477" t="str">
        <f t="array" ref="AV637">_xlfn.IFS(
LEFT(Tabelas!$AI637,1)="N","DN",
LEFT(Tabelas!$AI637,1)="C","DC",
LEFT(Tabelas!$AI637,1)="L","DL",
LEFT(Tabelas!$AI637,1)="A","DA",
LEFT(Tabelas!$AI637,1)="G","DG")</f>
        <v>DN</v>
      </c>
      <c r="AW637" s="34"/>
      <c r="AX637" s="34"/>
      <c r="AY637" s="34"/>
      <c r="AZ637" s="34"/>
      <c r="BA637" s="34"/>
      <c r="BB637" s="34"/>
      <c r="BC637" s="34"/>
      <c r="BD637" s="44">
        <v>170705</v>
      </c>
      <c r="BE637" s="34" t="s">
        <v>586</v>
      </c>
      <c r="BF637" s="43" t="s">
        <v>1223</v>
      </c>
      <c r="BG637" s="34" t="s">
        <v>586</v>
      </c>
      <c r="BH637" s="34" t="s">
        <v>284</v>
      </c>
      <c r="BI637" s="34" t="s">
        <v>586</v>
      </c>
      <c r="BJ637" s="44" t="s">
        <v>320</v>
      </c>
      <c r="BK637" s="44" t="s">
        <v>3428</v>
      </c>
      <c r="BL637" s="34"/>
      <c r="BM637" s="34"/>
      <c r="BN637" s="34"/>
      <c r="BO637" s="20"/>
      <c r="BP637" s="20"/>
      <c r="BQ637" s="20"/>
      <c r="BR637" s="20"/>
      <c r="BS637" s="27"/>
      <c r="BT637" s="20"/>
      <c r="BU637" s="20"/>
      <c r="BV637" s="20"/>
      <c r="BW637" s="20"/>
      <c r="BX637" s="20"/>
      <c r="BY637" s="20"/>
      <c r="BZ637" s="20"/>
      <c r="CA637" s="20"/>
      <c r="CB637" s="20"/>
      <c r="CC637" s="27"/>
      <c r="CD637" s="20"/>
      <c r="CE637" s="20"/>
      <c r="CF637" s="28"/>
      <c r="CG637" s="28"/>
      <c r="CH637" s="28"/>
      <c r="CI637" s="28"/>
      <c r="CJ637" s="28"/>
      <c r="CK637" s="28"/>
      <c r="CL637" s="28"/>
      <c r="CM637" s="28"/>
      <c r="CN637" s="28"/>
      <c r="CO637" s="28"/>
      <c r="CP637" s="28"/>
      <c r="CQ637" s="28"/>
      <c r="CR637" s="28"/>
      <c r="CS637" s="28"/>
      <c r="CT637" s="28"/>
      <c r="CU637" s="28"/>
      <c r="CV637" s="28"/>
      <c r="CW637" s="28"/>
      <c r="CX637" s="20"/>
      <c r="CY637" s="519" t="s">
        <v>8338</v>
      </c>
      <c r="CZ637" s="520" t="s">
        <v>8339</v>
      </c>
      <c r="DA637" s="595" t="str">
        <f t="shared" si="28"/>
        <v>53201 - OUTRAS ATIVIDADES POSTAIS E DE CORREIOS, EXCETO ENTREGAS AO DOMICÍLIO SEM TRATAMENTO OU TRIAGEM.</v>
      </c>
      <c r="EN637" s="572">
        <v>19739</v>
      </c>
      <c r="EO637" s="561" t="s">
        <v>8340</v>
      </c>
      <c r="EP637" s="561" t="s">
        <v>350</v>
      </c>
      <c r="EQ637" s="576">
        <v>220</v>
      </c>
      <c r="ER637" s="561" t="s">
        <v>4434</v>
      </c>
      <c r="ES637" s="568" t="s">
        <v>8341</v>
      </c>
    </row>
    <row r="638" spans="16:149">
      <c r="P638" s="503"/>
      <c r="Q638" s="504"/>
      <c r="R638" s="489">
        <v>44416</v>
      </c>
      <c r="S638" s="501"/>
      <c r="T638" s="497"/>
      <c r="U638" s="498"/>
      <c r="V638" s="43">
        <v>113</v>
      </c>
      <c r="W638" s="34" t="s">
        <v>3007</v>
      </c>
      <c r="X638" s="44">
        <v>170700</v>
      </c>
      <c r="Y638" s="34" t="s">
        <v>893</v>
      </c>
      <c r="Z638" s="43" t="s">
        <v>1223</v>
      </c>
      <c r="AA638" s="34" t="s">
        <v>586</v>
      </c>
      <c r="AB638" s="34" t="s">
        <v>284</v>
      </c>
      <c r="AC638" s="34" t="s">
        <v>586</v>
      </c>
      <c r="AD638" s="44" t="s">
        <v>320</v>
      </c>
      <c r="AE638" s="44" t="s">
        <v>3428</v>
      </c>
      <c r="AF638" s="43">
        <v>113</v>
      </c>
      <c r="AG638" s="34" t="s">
        <v>3007</v>
      </c>
      <c r="AH638" s="34" t="s">
        <v>3006</v>
      </c>
      <c r="AI638" s="43" t="s">
        <v>3008</v>
      </c>
      <c r="AJ638" s="44" t="s">
        <v>3009</v>
      </c>
      <c r="AK638" s="261">
        <v>5000669</v>
      </c>
      <c r="AL638" s="44" t="s">
        <v>284</v>
      </c>
      <c r="AM638" s="44" t="s">
        <v>3013</v>
      </c>
      <c r="AN638" s="262">
        <v>259096700</v>
      </c>
      <c r="AO638" s="34"/>
      <c r="AP638" s="34"/>
      <c r="AQ638" s="34"/>
      <c r="AR638" s="34"/>
      <c r="AS638" s="34"/>
      <c r="AT638" s="44" t="s">
        <v>326</v>
      </c>
      <c r="AU638" s="44"/>
      <c r="AV638" s="477" t="str">
        <f t="array" ref="AV638">_xlfn.IFS(
LEFT(Tabelas!$AI638,1)="N","DN",
LEFT(Tabelas!$AI638,1)="C","DC",
LEFT(Tabelas!$AI638,1)="L","DL",
LEFT(Tabelas!$AI638,1)="A","DA",
LEFT(Tabelas!$AI638,1)="G","DG")</f>
        <v>DN</v>
      </c>
      <c r="AW638" s="34"/>
      <c r="AX638" s="34"/>
      <c r="AY638" s="34"/>
      <c r="AZ638" s="34"/>
      <c r="BA638" s="34"/>
      <c r="BB638" s="34"/>
      <c r="BC638" s="34"/>
      <c r="BD638" s="44">
        <v>170700</v>
      </c>
      <c r="BE638" s="34" t="s">
        <v>893</v>
      </c>
      <c r="BF638" s="43" t="s">
        <v>1223</v>
      </c>
      <c r="BG638" s="34" t="s">
        <v>586</v>
      </c>
      <c r="BH638" s="34" t="s">
        <v>284</v>
      </c>
      <c r="BI638" s="34" t="s">
        <v>586</v>
      </c>
      <c r="BJ638" s="44" t="s">
        <v>320</v>
      </c>
      <c r="BK638" s="44" t="s">
        <v>3428</v>
      </c>
      <c r="BL638" s="34"/>
      <c r="BM638" s="34"/>
      <c r="BN638" s="34"/>
      <c r="BO638" s="20"/>
      <c r="BP638" s="20"/>
      <c r="BQ638" s="20"/>
      <c r="BR638" s="20"/>
      <c r="BS638" s="27"/>
      <c r="BT638" s="20"/>
      <c r="BU638" s="20"/>
      <c r="BV638" s="20"/>
      <c r="BW638" s="20"/>
      <c r="BX638" s="20"/>
      <c r="BY638" s="20"/>
      <c r="BZ638" s="20"/>
      <c r="CA638" s="20"/>
      <c r="CB638" s="20"/>
      <c r="CC638" s="27"/>
      <c r="CD638" s="20"/>
      <c r="CE638" s="20"/>
      <c r="CF638" s="28"/>
      <c r="CG638" s="28"/>
      <c r="CH638" s="28"/>
      <c r="CI638" s="28"/>
      <c r="CJ638" s="28"/>
      <c r="CK638" s="28"/>
      <c r="CL638" s="28"/>
      <c r="CM638" s="28"/>
      <c r="CN638" s="28"/>
      <c r="CO638" s="28"/>
      <c r="CP638" s="28"/>
      <c r="CQ638" s="28"/>
      <c r="CR638" s="28"/>
      <c r="CS638" s="28"/>
      <c r="CT638" s="28"/>
      <c r="CU638" s="28"/>
      <c r="CV638" s="28"/>
      <c r="CW638" s="28"/>
      <c r="CX638" s="20"/>
      <c r="CY638" s="519" t="s">
        <v>8342</v>
      </c>
      <c r="CZ638" s="520" t="s">
        <v>8343</v>
      </c>
      <c r="DA638" s="595" t="str">
        <f t="shared" si="28"/>
        <v>53202 - ATIVIDADES DE SERVIÇOS DE ENTREGA AO DOMICÍLIO SEM TRATAMENTO OU TRIAGEM.</v>
      </c>
      <c r="EN638" s="572">
        <v>19747</v>
      </c>
      <c r="EO638" s="561" t="s">
        <v>8344</v>
      </c>
      <c r="EP638" s="561" t="s">
        <v>320</v>
      </c>
      <c r="EQ638" s="576">
        <v>101</v>
      </c>
      <c r="ER638" s="561" t="s">
        <v>316</v>
      </c>
      <c r="ES638" s="568" t="s">
        <v>8345</v>
      </c>
    </row>
    <row r="639" spans="16:149">
      <c r="P639" s="503"/>
      <c r="Q639" s="504"/>
      <c r="R639" s="489">
        <v>44417</v>
      </c>
      <c r="S639" s="501"/>
      <c r="T639" s="497"/>
      <c r="U639" s="498"/>
      <c r="V639" s="43">
        <v>113</v>
      </c>
      <c r="W639" s="34" t="s">
        <v>3007</v>
      </c>
      <c r="X639" s="44">
        <v>170710</v>
      </c>
      <c r="Y639" s="34" t="s">
        <v>2373</v>
      </c>
      <c r="Z639" s="43" t="s">
        <v>1223</v>
      </c>
      <c r="AA639" s="34" t="s">
        <v>586</v>
      </c>
      <c r="AB639" s="34" t="s">
        <v>284</v>
      </c>
      <c r="AC639" s="34" t="s">
        <v>8346</v>
      </c>
      <c r="AD639" s="44" t="s">
        <v>320</v>
      </c>
      <c r="AE639" s="44" t="s">
        <v>3428</v>
      </c>
      <c r="AF639" s="43">
        <v>113</v>
      </c>
      <c r="AG639" s="34" t="s">
        <v>3007</v>
      </c>
      <c r="AH639" s="34" t="s">
        <v>3006</v>
      </c>
      <c r="AI639" s="43" t="s">
        <v>3008</v>
      </c>
      <c r="AJ639" s="44" t="s">
        <v>3009</v>
      </c>
      <c r="AK639" s="261">
        <v>5000669</v>
      </c>
      <c r="AL639" s="44" t="s">
        <v>284</v>
      </c>
      <c r="AM639" s="44" t="s">
        <v>3013</v>
      </c>
      <c r="AN639" s="262">
        <v>259096700</v>
      </c>
      <c r="AO639" s="34"/>
      <c r="AP639" s="34"/>
      <c r="AQ639" s="34"/>
      <c r="AR639" s="34"/>
      <c r="AS639" s="34"/>
      <c r="AT639" s="44" t="s">
        <v>326</v>
      </c>
      <c r="AU639" s="44"/>
      <c r="AV639" s="477" t="str">
        <f t="array" ref="AV639">_xlfn.IFS(
LEFT(Tabelas!$AI639,1)="N","DN",
LEFT(Tabelas!$AI639,1)="C","DC",
LEFT(Tabelas!$AI639,1)="L","DL",
LEFT(Tabelas!$AI639,1)="A","DA",
LEFT(Tabelas!$AI639,1)="G","DG")</f>
        <v>DN</v>
      </c>
      <c r="AW639" s="34"/>
      <c r="AX639" s="34"/>
      <c r="AY639" s="34"/>
      <c r="AZ639" s="34"/>
      <c r="BA639" s="34"/>
      <c r="BB639" s="34"/>
      <c r="BC639" s="34"/>
      <c r="BD639" s="44">
        <v>170710</v>
      </c>
      <c r="BE639" s="34" t="s">
        <v>2373</v>
      </c>
      <c r="BF639" s="43" t="s">
        <v>1223</v>
      </c>
      <c r="BG639" s="34" t="s">
        <v>586</v>
      </c>
      <c r="BH639" s="34" t="s">
        <v>284</v>
      </c>
      <c r="BI639" s="34" t="s">
        <v>8346</v>
      </c>
      <c r="BJ639" s="44" t="s">
        <v>320</v>
      </c>
      <c r="BK639" s="44" t="s">
        <v>3428</v>
      </c>
      <c r="BL639" s="34"/>
      <c r="BM639" s="34"/>
      <c r="BN639" s="34"/>
      <c r="BO639" s="20"/>
      <c r="BP639" s="20"/>
      <c r="BQ639" s="20"/>
      <c r="BR639" s="20"/>
      <c r="BS639" s="27"/>
      <c r="BT639" s="20"/>
      <c r="BU639" s="20"/>
      <c r="BV639" s="20"/>
      <c r="BW639" s="20"/>
      <c r="BX639" s="20"/>
      <c r="BY639" s="20"/>
      <c r="BZ639" s="20"/>
      <c r="CA639" s="20"/>
      <c r="CB639" s="20"/>
      <c r="CC639" s="27"/>
      <c r="CD639" s="20"/>
      <c r="CE639" s="20"/>
      <c r="CF639" s="28"/>
      <c r="CG639" s="28"/>
      <c r="CH639" s="28"/>
      <c r="CI639" s="28"/>
      <c r="CJ639" s="28"/>
      <c r="CK639" s="28"/>
      <c r="CL639" s="28"/>
      <c r="CM639" s="28"/>
      <c r="CN639" s="28"/>
      <c r="CO639" s="28"/>
      <c r="CP639" s="28"/>
      <c r="CQ639" s="28"/>
      <c r="CR639" s="28"/>
      <c r="CS639" s="28"/>
      <c r="CT639" s="28"/>
      <c r="CU639" s="28"/>
      <c r="CV639" s="28"/>
      <c r="CW639" s="28"/>
      <c r="CX639" s="20"/>
      <c r="CY639" s="519" t="s">
        <v>8347</v>
      </c>
      <c r="CZ639" s="520" t="s">
        <v>8348</v>
      </c>
      <c r="DA639" s="595" t="str">
        <f t="shared" si="28"/>
        <v>53300 - ATIVIDADES DE SERVIÇOS DE INTERMEDIAÇÃO DE ATIVIDADES POSTAIS E DE CORREIOS.</v>
      </c>
      <c r="EN639" s="571">
        <v>19755</v>
      </c>
      <c r="EO639" s="560" t="s">
        <v>8349</v>
      </c>
      <c r="EP639" s="560" t="s">
        <v>320</v>
      </c>
      <c r="EQ639" s="580">
        <v>101</v>
      </c>
      <c r="ER639" s="560" t="s">
        <v>316</v>
      </c>
      <c r="ES639" s="567" t="s">
        <v>8350</v>
      </c>
    </row>
    <row r="640" spans="16:149">
      <c r="P640" s="503"/>
      <c r="Q640" s="504"/>
      <c r="R640" s="489">
        <v>44418</v>
      </c>
      <c r="S640" s="501"/>
      <c r="T640" s="497"/>
      <c r="U640" s="498"/>
      <c r="V640" s="43">
        <v>113</v>
      </c>
      <c r="W640" s="34" t="s">
        <v>3007</v>
      </c>
      <c r="X640" s="44">
        <v>170711</v>
      </c>
      <c r="Y640" s="34" t="s">
        <v>2541</v>
      </c>
      <c r="Z640" s="43" t="s">
        <v>1223</v>
      </c>
      <c r="AA640" s="34" t="s">
        <v>586</v>
      </c>
      <c r="AB640" s="34" t="s">
        <v>284</v>
      </c>
      <c r="AC640" s="34" t="s">
        <v>8351</v>
      </c>
      <c r="AD640" s="44" t="s">
        <v>320</v>
      </c>
      <c r="AE640" s="44" t="s">
        <v>3428</v>
      </c>
      <c r="AF640" s="43">
        <v>113</v>
      </c>
      <c r="AG640" s="34" t="s">
        <v>3007</v>
      </c>
      <c r="AH640" s="34" t="s">
        <v>3006</v>
      </c>
      <c r="AI640" s="43" t="s">
        <v>3008</v>
      </c>
      <c r="AJ640" s="44" t="s">
        <v>3009</v>
      </c>
      <c r="AK640" s="261">
        <v>5000669</v>
      </c>
      <c r="AL640" s="44" t="s">
        <v>284</v>
      </c>
      <c r="AM640" s="44" t="s">
        <v>3013</v>
      </c>
      <c r="AN640" s="262">
        <v>259096700</v>
      </c>
      <c r="AO640" s="34"/>
      <c r="AP640" s="34"/>
      <c r="AQ640" s="34"/>
      <c r="AR640" s="34"/>
      <c r="AS640" s="34"/>
      <c r="AT640" s="44" t="s">
        <v>326</v>
      </c>
      <c r="AU640" s="44"/>
      <c r="AV640" s="477" t="str">
        <f t="array" ref="AV640">_xlfn.IFS(
LEFT(Tabelas!$AI640,1)="N","DN",
LEFT(Tabelas!$AI640,1)="C","DC",
LEFT(Tabelas!$AI640,1)="L","DL",
LEFT(Tabelas!$AI640,1)="A","DA",
LEFT(Tabelas!$AI640,1)="G","DG")</f>
        <v>DN</v>
      </c>
      <c r="AW640" s="34"/>
      <c r="AX640" s="34"/>
      <c r="AY640" s="34"/>
      <c r="AZ640" s="34"/>
      <c r="BA640" s="34"/>
      <c r="BB640" s="34"/>
      <c r="BC640" s="34"/>
      <c r="BD640" s="44">
        <v>170711</v>
      </c>
      <c r="BE640" s="34" t="s">
        <v>2541</v>
      </c>
      <c r="BF640" s="43" t="s">
        <v>1223</v>
      </c>
      <c r="BG640" s="34" t="s">
        <v>586</v>
      </c>
      <c r="BH640" s="34" t="s">
        <v>284</v>
      </c>
      <c r="BI640" s="34" t="s">
        <v>8351</v>
      </c>
      <c r="BJ640" s="44" t="s">
        <v>320</v>
      </c>
      <c r="BK640" s="44" t="s">
        <v>3428</v>
      </c>
      <c r="BL640" s="34"/>
      <c r="BM640" s="34"/>
      <c r="BN640" s="34"/>
      <c r="BO640" s="20"/>
      <c r="BP640" s="20"/>
      <c r="BQ640" s="20"/>
      <c r="BR640" s="20"/>
      <c r="BS640" s="27"/>
      <c r="BT640" s="20"/>
      <c r="BU640" s="20"/>
      <c r="BV640" s="20"/>
      <c r="BW640" s="20"/>
      <c r="BX640" s="20"/>
      <c r="BY640" s="20"/>
      <c r="BZ640" s="20"/>
      <c r="CA640" s="20"/>
      <c r="CB640" s="20"/>
      <c r="CC640" s="27"/>
      <c r="CD640" s="20"/>
      <c r="CE640" s="20"/>
      <c r="CF640" s="28"/>
      <c r="CG640" s="28"/>
      <c r="CH640" s="28"/>
      <c r="CI640" s="28"/>
      <c r="CJ640" s="28"/>
      <c r="CK640" s="28"/>
      <c r="CL640" s="28"/>
      <c r="CM640" s="28"/>
      <c r="CN640" s="28"/>
      <c r="CO640" s="28"/>
      <c r="CP640" s="28"/>
      <c r="CQ640" s="28"/>
      <c r="CR640" s="28"/>
      <c r="CS640" s="28"/>
      <c r="CT640" s="28"/>
      <c r="CU640" s="28"/>
      <c r="CV640" s="28"/>
      <c r="CW640" s="28"/>
      <c r="CX640" s="20"/>
      <c r="CY640" s="519" t="s">
        <v>8352</v>
      </c>
      <c r="CZ640" s="520" t="s">
        <v>8353</v>
      </c>
      <c r="DA640" s="595" t="str">
        <f t="shared" si="28"/>
        <v>55101 - HOTÉIS, EXCETO HOTÉIS RURAIS</v>
      </c>
      <c r="EN640" s="572">
        <v>19771</v>
      </c>
      <c r="EO640" s="561" t="s">
        <v>8354</v>
      </c>
      <c r="EP640" s="561" t="s">
        <v>320</v>
      </c>
      <c r="EQ640" s="576">
        <v>162</v>
      </c>
      <c r="ER640" s="561" t="s">
        <v>3781</v>
      </c>
      <c r="ES640" s="568" t="s">
        <v>8355</v>
      </c>
    </row>
    <row r="641" spans="16:149">
      <c r="P641" s="503"/>
      <c r="Q641" s="504"/>
      <c r="R641" s="489">
        <v>44419</v>
      </c>
      <c r="S641" s="501"/>
      <c r="T641" s="497"/>
      <c r="U641" s="498"/>
      <c r="V641" s="43">
        <v>113</v>
      </c>
      <c r="W641" s="34" t="s">
        <v>3007</v>
      </c>
      <c r="X641" s="44">
        <v>170708</v>
      </c>
      <c r="Y641" s="34" t="s">
        <v>2181</v>
      </c>
      <c r="Z641" s="43" t="s">
        <v>1223</v>
      </c>
      <c r="AA641" s="34" t="s">
        <v>586</v>
      </c>
      <c r="AB641" s="34" t="s">
        <v>284</v>
      </c>
      <c r="AC641" s="34" t="s">
        <v>2181</v>
      </c>
      <c r="AD641" s="44" t="s">
        <v>320</v>
      </c>
      <c r="AE641" s="44" t="s">
        <v>3428</v>
      </c>
      <c r="AF641" s="43">
        <v>113</v>
      </c>
      <c r="AG641" s="34" t="s">
        <v>3007</v>
      </c>
      <c r="AH641" s="34" t="s">
        <v>3006</v>
      </c>
      <c r="AI641" s="43" t="s">
        <v>3008</v>
      </c>
      <c r="AJ641" s="44" t="s">
        <v>3009</v>
      </c>
      <c r="AK641" s="261">
        <v>5000669</v>
      </c>
      <c r="AL641" s="44" t="s">
        <v>284</v>
      </c>
      <c r="AM641" s="44" t="s">
        <v>3013</v>
      </c>
      <c r="AN641" s="262">
        <v>259096700</v>
      </c>
      <c r="AO641" s="34"/>
      <c r="AP641" s="34"/>
      <c r="AQ641" s="34"/>
      <c r="AR641" s="34"/>
      <c r="AS641" s="34"/>
      <c r="AT641" s="44" t="s">
        <v>326</v>
      </c>
      <c r="AU641" s="44"/>
      <c r="AV641" s="477" t="str">
        <f t="array" ref="AV641">_xlfn.IFS(
LEFT(Tabelas!$AI641,1)="N","DN",
LEFT(Tabelas!$AI641,1)="C","DC",
LEFT(Tabelas!$AI641,1)="L","DL",
LEFT(Tabelas!$AI641,1)="A","DA",
LEFT(Tabelas!$AI641,1)="G","DG")</f>
        <v>DN</v>
      </c>
      <c r="AW641" s="34"/>
      <c r="AX641" s="34"/>
      <c r="AY641" s="34"/>
      <c r="AZ641" s="34"/>
      <c r="BA641" s="34"/>
      <c r="BB641" s="34"/>
      <c r="BC641" s="34"/>
      <c r="BD641" s="44">
        <v>170708</v>
      </c>
      <c r="BE641" s="34" t="s">
        <v>2181</v>
      </c>
      <c r="BF641" s="43" t="s">
        <v>1223</v>
      </c>
      <c r="BG641" s="34" t="s">
        <v>586</v>
      </c>
      <c r="BH641" s="34" t="s">
        <v>284</v>
      </c>
      <c r="BI641" s="34" t="s">
        <v>2181</v>
      </c>
      <c r="BJ641" s="44" t="s">
        <v>320</v>
      </c>
      <c r="BK641" s="44" t="s">
        <v>3428</v>
      </c>
      <c r="BL641" s="34"/>
      <c r="BM641" s="34"/>
      <c r="BN641" s="34"/>
      <c r="BO641" s="20"/>
      <c r="BP641" s="20"/>
      <c r="BQ641" s="20"/>
      <c r="BR641" s="20"/>
      <c r="BS641" s="27"/>
      <c r="BT641" s="20"/>
      <c r="BU641" s="20"/>
      <c r="BV641" s="20"/>
      <c r="BW641" s="20"/>
      <c r="BX641" s="20"/>
      <c r="BY641" s="20"/>
      <c r="BZ641" s="20"/>
      <c r="CA641" s="20"/>
      <c r="CB641" s="20"/>
      <c r="CC641" s="27"/>
      <c r="CD641" s="20"/>
      <c r="CE641" s="20"/>
      <c r="CF641" s="28"/>
      <c r="CG641" s="28"/>
      <c r="CH641" s="28"/>
      <c r="CI641" s="28"/>
      <c r="CJ641" s="28"/>
      <c r="CK641" s="28"/>
      <c r="CL641" s="28"/>
      <c r="CM641" s="28"/>
      <c r="CN641" s="28"/>
      <c r="CO641" s="28"/>
      <c r="CP641" s="28"/>
      <c r="CQ641" s="28"/>
      <c r="CR641" s="28"/>
      <c r="CS641" s="28"/>
      <c r="CT641" s="28"/>
      <c r="CU641" s="28"/>
      <c r="CV641" s="28"/>
      <c r="CW641" s="28"/>
      <c r="CX641" s="20"/>
      <c r="CY641" s="519" t="s">
        <v>8356</v>
      </c>
      <c r="CZ641" s="520" t="s">
        <v>8357</v>
      </c>
      <c r="DA641" s="595" t="str">
        <f t="shared" si="28"/>
        <v>55102 - HOTÉIS-APARTAMENTOS</v>
      </c>
      <c r="EN641" s="571">
        <v>19798</v>
      </c>
      <c r="EO641" s="560" t="s">
        <v>8358</v>
      </c>
      <c r="EP641" s="560" t="s">
        <v>320</v>
      </c>
      <c r="EQ641" s="580">
        <v>118</v>
      </c>
      <c r="ER641" s="560" t="s">
        <v>3513</v>
      </c>
      <c r="ES641" s="567" t="s">
        <v>8359</v>
      </c>
    </row>
    <row r="642" spans="16:149">
      <c r="P642" s="503"/>
      <c r="Q642" s="504"/>
      <c r="R642" s="489">
        <v>44420</v>
      </c>
      <c r="S642" s="501"/>
      <c r="T642" s="497"/>
      <c r="U642" s="498"/>
      <c r="V642" s="43">
        <v>113</v>
      </c>
      <c r="W642" s="34" t="s">
        <v>3007</v>
      </c>
      <c r="X642" s="44">
        <v>170802</v>
      </c>
      <c r="Y642" s="34" t="s">
        <v>1182</v>
      </c>
      <c r="Z642" s="43" t="s">
        <v>1223</v>
      </c>
      <c r="AA642" s="34" t="s">
        <v>587</v>
      </c>
      <c r="AB642" s="34" t="s">
        <v>284</v>
      </c>
      <c r="AC642" s="34" t="s">
        <v>1182</v>
      </c>
      <c r="AD642" s="44" t="s">
        <v>320</v>
      </c>
      <c r="AE642" s="44" t="s">
        <v>3428</v>
      </c>
      <c r="AF642" s="43">
        <v>113</v>
      </c>
      <c r="AG642" s="34" t="s">
        <v>3007</v>
      </c>
      <c r="AH642" s="34" t="s">
        <v>3006</v>
      </c>
      <c r="AI642" s="43" t="s">
        <v>3008</v>
      </c>
      <c r="AJ642" s="44" t="s">
        <v>3009</v>
      </c>
      <c r="AK642" s="261">
        <v>5000669</v>
      </c>
      <c r="AL642" s="44" t="s">
        <v>284</v>
      </c>
      <c r="AM642" s="44" t="s">
        <v>3013</v>
      </c>
      <c r="AN642" s="262">
        <v>259096700</v>
      </c>
      <c r="AO642" s="34"/>
      <c r="AP642" s="34"/>
      <c r="AQ642" s="34"/>
      <c r="AR642" s="34"/>
      <c r="AS642" s="34"/>
      <c r="AT642" s="44" t="s">
        <v>326</v>
      </c>
      <c r="AU642" s="44"/>
      <c r="AV642" s="477" t="str">
        <f t="array" ref="AV642">_xlfn.IFS(
LEFT(Tabelas!$AI642,1)="N","DN",
LEFT(Tabelas!$AI642,1)="C","DC",
LEFT(Tabelas!$AI642,1)="L","DL",
LEFT(Tabelas!$AI642,1)="A","DA",
LEFT(Tabelas!$AI642,1)="G","DG")</f>
        <v>DN</v>
      </c>
      <c r="AW642" s="34"/>
      <c r="AX642" s="34"/>
      <c r="AY642" s="34"/>
      <c r="AZ642" s="34"/>
      <c r="BA642" s="34"/>
      <c r="BB642" s="34"/>
      <c r="BC642" s="34"/>
      <c r="BD642" s="44">
        <v>170802</v>
      </c>
      <c r="BE642" s="34" t="s">
        <v>1182</v>
      </c>
      <c r="BF642" s="43" t="s">
        <v>1223</v>
      </c>
      <c r="BG642" s="34" t="s">
        <v>587</v>
      </c>
      <c r="BH642" s="34" t="s">
        <v>284</v>
      </c>
      <c r="BI642" s="34" t="s">
        <v>1182</v>
      </c>
      <c r="BJ642" s="44" t="s">
        <v>320</v>
      </c>
      <c r="BK642" s="44" t="s">
        <v>3428</v>
      </c>
      <c r="BL642" s="34"/>
      <c r="BM642" s="34"/>
      <c r="BN642" s="34"/>
      <c r="BO642" s="20"/>
      <c r="BP642" s="20"/>
      <c r="BQ642" s="20"/>
      <c r="BR642" s="20"/>
      <c r="BS642" s="27"/>
      <c r="BT642" s="20"/>
      <c r="BU642" s="20"/>
      <c r="BV642" s="20"/>
      <c r="BW642" s="20"/>
      <c r="BX642" s="20"/>
      <c r="BY642" s="20"/>
      <c r="BZ642" s="20"/>
      <c r="CA642" s="20"/>
      <c r="CB642" s="20"/>
      <c r="CC642" s="27"/>
      <c r="CD642" s="20"/>
      <c r="CE642" s="20"/>
      <c r="CF642" s="28"/>
      <c r="CG642" s="28"/>
      <c r="CH642" s="28"/>
      <c r="CI642" s="28"/>
      <c r="CJ642" s="28"/>
      <c r="CK642" s="28"/>
      <c r="CL642" s="28"/>
      <c r="CM642" s="28"/>
      <c r="CN642" s="28"/>
      <c r="CO642" s="28"/>
      <c r="CP642" s="28"/>
      <c r="CQ642" s="28"/>
      <c r="CR642" s="28"/>
      <c r="CS642" s="28"/>
      <c r="CT642" s="28"/>
      <c r="CU642" s="28"/>
      <c r="CV642" s="28"/>
      <c r="CW642" s="28"/>
      <c r="CX642" s="20"/>
      <c r="CY642" s="519" t="s">
        <v>8360</v>
      </c>
      <c r="CZ642" s="520" t="s">
        <v>8361</v>
      </c>
      <c r="DA642" s="595" t="str">
        <f t="shared" si="28"/>
        <v>55103 - POUSADAS</v>
      </c>
      <c r="EN642" s="572">
        <v>19836</v>
      </c>
      <c r="EO642" s="561" t="s">
        <v>8362</v>
      </c>
      <c r="EP642" s="561" t="s">
        <v>320</v>
      </c>
      <c r="EQ642" s="576">
        <v>109</v>
      </c>
      <c r="ER642" s="561" t="s">
        <v>2409</v>
      </c>
      <c r="ES642" s="568" t="s">
        <v>8363</v>
      </c>
    </row>
    <row r="643" spans="16:149">
      <c r="P643" s="503"/>
      <c r="Q643" s="504"/>
      <c r="R643" s="489">
        <v>44421</v>
      </c>
      <c r="S643" s="501"/>
      <c r="T643" s="497"/>
      <c r="U643" s="498"/>
      <c r="V643" s="43">
        <v>113</v>
      </c>
      <c r="W643" s="34" t="s">
        <v>3007</v>
      </c>
      <c r="X643" s="44">
        <v>170805</v>
      </c>
      <c r="Y643" s="34" t="s">
        <v>1458</v>
      </c>
      <c r="Z643" s="43" t="s">
        <v>1223</v>
      </c>
      <c r="AA643" s="34" t="s">
        <v>587</v>
      </c>
      <c r="AB643" s="34" t="s">
        <v>284</v>
      </c>
      <c r="AC643" s="34" t="s">
        <v>1458</v>
      </c>
      <c r="AD643" s="44" t="s">
        <v>320</v>
      </c>
      <c r="AE643" s="44" t="s">
        <v>3428</v>
      </c>
      <c r="AF643" s="43">
        <v>113</v>
      </c>
      <c r="AG643" s="34" t="s">
        <v>3007</v>
      </c>
      <c r="AH643" s="34" t="s">
        <v>3006</v>
      </c>
      <c r="AI643" s="43" t="s">
        <v>3008</v>
      </c>
      <c r="AJ643" s="44" t="s">
        <v>3009</v>
      </c>
      <c r="AK643" s="261">
        <v>5000669</v>
      </c>
      <c r="AL643" s="44" t="s">
        <v>284</v>
      </c>
      <c r="AM643" s="44" t="s">
        <v>3013</v>
      </c>
      <c r="AN643" s="262">
        <v>259096700</v>
      </c>
      <c r="AO643" s="34"/>
      <c r="AP643" s="34"/>
      <c r="AQ643" s="34"/>
      <c r="AR643" s="34"/>
      <c r="AS643" s="34"/>
      <c r="AT643" s="44" t="s">
        <v>326</v>
      </c>
      <c r="AU643" s="44"/>
      <c r="AV643" s="477" t="str">
        <f t="array" ref="AV643">_xlfn.IFS(
LEFT(Tabelas!$AI643,1)="N","DN",
LEFT(Tabelas!$AI643,1)="C","DC",
LEFT(Tabelas!$AI643,1)="L","DL",
LEFT(Tabelas!$AI643,1)="A","DA",
LEFT(Tabelas!$AI643,1)="G","DG")</f>
        <v>DN</v>
      </c>
      <c r="AW643" s="34"/>
      <c r="AX643" s="34"/>
      <c r="AY643" s="34"/>
      <c r="AZ643" s="34"/>
      <c r="BA643" s="34"/>
      <c r="BB643" s="34"/>
      <c r="BC643" s="34"/>
      <c r="BD643" s="44">
        <v>170805</v>
      </c>
      <c r="BE643" s="34" t="s">
        <v>1458</v>
      </c>
      <c r="BF643" s="43" t="s">
        <v>1223</v>
      </c>
      <c r="BG643" s="34" t="s">
        <v>587</v>
      </c>
      <c r="BH643" s="34" t="s">
        <v>284</v>
      </c>
      <c r="BI643" s="34" t="s">
        <v>1458</v>
      </c>
      <c r="BJ643" s="44" t="s">
        <v>320</v>
      </c>
      <c r="BK643" s="44" t="s">
        <v>3428</v>
      </c>
      <c r="BL643" s="34"/>
      <c r="BM643" s="34"/>
      <c r="BN643" s="34"/>
      <c r="BO643" s="20"/>
      <c r="BP643" s="20"/>
      <c r="BQ643" s="20"/>
      <c r="BR643" s="20"/>
      <c r="BS643" s="27"/>
      <c r="BT643" s="20"/>
      <c r="BU643" s="20"/>
      <c r="BV643" s="20"/>
      <c r="BW643" s="20"/>
      <c r="BX643" s="20"/>
      <c r="BY643" s="20"/>
      <c r="BZ643" s="20"/>
      <c r="CA643" s="20"/>
      <c r="CB643" s="20"/>
      <c r="CC643" s="27"/>
      <c r="CD643" s="20"/>
      <c r="CE643" s="20"/>
      <c r="CF643" s="28"/>
      <c r="CG643" s="28"/>
      <c r="CH643" s="28"/>
      <c r="CI643" s="28"/>
      <c r="CJ643" s="28"/>
      <c r="CK643" s="28"/>
      <c r="CL643" s="28"/>
      <c r="CM643" s="28"/>
      <c r="CN643" s="28"/>
      <c r="CO643" s="28"/>
      <c r="CP643" s="28"/>
      <c r="CQ643" s="28"/>
      <c r="CR643" s="28"/>
      <c r="CS643" s="28"/>
      <c r="CT643" s="28"/>
      <c r="CU643" s="28"/>
      <c r="CV643" s="28"/>
      <c r="CW643" s="28"/>
      <c r="CX643" s="20"/>
      <c r="CY643" s="519" t="s">
        <v>8364</v>
      </c>
      <c r="CZ643" s="520" t="s">
        <v>8365</v>
      </c>
      <c r="DA643" s="595" t="str">
        <f t="shared" ref="DA643:DA706" si="29">CY643&amp;" - "&amp;CZ643</f>
        <v>55104 - ALDEAMENTOS TURÍSTICOS</v>
      </c>
      <c r="EN643" s="571">
        <v>19852</v>
      </c>
      <c r="EO643" s="560" t="s">
        <v>8366</v>
      </c>
      <c r="EP643" s="560" t="s">
        <v>320</v>
      </c>
      <c r="EQ643" s="580">
        <v>117</v>
      </c>
      <c r="ER643" s="560" t="s">
        <v>3438</v>
      </c>
      <c r="ES643" s="567" t="s">
        <v>8367</v>
      </c>
    </row>
    <row r="644" spans="16:149">
      <c r="P644" s="503"/>
      <c r="Q644" s="504"/>
      <c r="R644" s="489">
        <v>44422</v>
      </c>
      <c r="S644" s="501"/>
      <c r="T644" s="497"/>
      <c r="U644" s="498"/>
      <c r="V644" s="43">
        <v>113</v>
      </c>
      <c r="W644" s="34" t="s">
        <v>3007</v>
      </c>
      <c r="X644" s="44">
        <v>170800</v>
      </c>
      <c r="Y644" s="34" t="s">
        <v>894</v>
      </c>
      <c r="Z644" s="43" t="s">
        <v>1223</v>
      </c>
      <c r="AA644" s="34" t="s">
        <v>587</v>
      </c>
      <c r="AB644" s="34" t="s">
        <v>284</v>
      </c>
      <c r="AC644" s="34" t="s">
        <v>8368</v>
      </c>
      <c r="AD644" s="44" t="s">
        <v>320</v>
      </c>
      <c r="AE644" s="44" t="s">
        <v>3428</v>
      </c>
      <c r="AF644" s="43">
        <v>113</v>
      </c>
      <c r="AG644" s="34" t="s">
        <v>3007</v>
      </c>
      <c r="AH644" s="34" t="s">
        <v>3006</v>
      </c>
      <c r="AI644" s="43" t="s">
        <v>3008</v>
      </c>
      <c r="AJ644" s="44" t="s">
        <v>3009</v>
      </c>
      <c r="AK644" s="261">
        <v>5000669</v>
      </c>
      <c r="AL644" s="44" t="s">
        <v>284</v>
      </c>
      <c r="AM644" s="44" t="s">
        <v>3013</v>
      </c>
      <c r="AN644" s="262">
        <v>259096700</v>
      </c>
      <c r="AO644" s="34"/>
      <c r="AP644" s="34"/>
      <c r="AQ644" s="34"/>
      <c r="AR644" s="34"/>
      <c r="AS644" s="34"/>
      <c r="AT644" s="44" t="s">
        <v>326</v>
      </c>
      <c r="AU644" s="44"/>
      <c r="AV644" s="477" t="str">
        <f t="array" ref="AV644">_xlfn.IFS(
LEFT(Tabelas!$AI644,1)="N","DN",
LEFT(Tabelas!$AI644,1)="C","DC",
LEFT(Tabelas!$AI644,1)="L","DL",
LEFT(Tabelas!$AI644,1)="A","DA",
LEFT(Tabelas!$AI644,1)="G","DG")</f>
        <v>DN</v>
      </c>
      <c r="AW644" s="34"/>
      <c r="AX644" s="34"/>
      <c r="AY644" s="34"/>
      <c r="AZ644" s="34"/>
      <c r="BA644" s="34"/>
      <c r="BB644" s="34"/>
      <c r="BC644" s="34"/>
      <c r="BD644" s="44">
        <v>170800</v>
      </c>
      <c r="BE644" s="34" t="s">
        <v>894</v>
      </c>
      <c r="BF644" s="43" t="s">
        <v>1223</v>
      </c>
      <c r="BG644" s="34" t="s">
        <v>587</v>
      </c>
      <c r="BH644" s="34" t="s">
        <v>284</v>
      </c>
      <c r="BI644" s="34" t="s">
        <v>8368</v>
      </c>
      <c r="BJ644" s="44" t="s">
        <v>320</v>
      </c>
      <c r="BK644" s="44" t="s">
        <v>3428</v>
      </c>
      <c r="BL644" s="34"/>
      <c r="BM644" s="34"/>
      <c r="BN644" s="34"/>
      <c r="BO644" s="20"/>
      <c r="BP644" s="20"/>
      <c r="BQ644" s="20"/>
      <c r="BR644" s="20"/>
      <c r="BS644" s="27"/>
      <c r="BT644" s="20"/>
      <c r="BU644" s="20"/>
      <c r="BV644" s="20"/>
      <c r="BW644" s="20"/>
      <c r="BX644" s="20"/>
      <c r="BY644" s="20"/>
      <c r="BZ644" s="20"/>
      <c r="CA644" s="20"/>
      <c r="CB644" s="20"/>
      <c r="CC644" s="27"/>
      <c r="CD644" s="20"/>
      <c r="CE644" s="20"/>
      <c r="CF644" s="28"/>
      <c r="CG644" s="28"/>
      <c r="CH644" s="28"/>
      <c r="CI644" s="28"/>
      <c r="CJ644" s="28"/>
      <c r="CK644" s="28"/>
      <c r="CL644" s="28"/>
      <c r="CM644" s="28"/>
      <c r="CN644" s="28"/>
      <c r="CO644" s="28"/>
      <c r="CP644" s="28"/>
      <c r="CQ644" s="28"/>
      <c r="CR644" s="28"/>
      <c r="CS644" s="28"/>
      <c r="CT644" s="28"/>
      <c r="CU644" s="28"/>
      <c r="CV644" s="28"/>
      <c r="CW644" s="28"/>
      <c r="CX644" s="20"/>
      <c r="CY644" s="519" t="s">
        <v>8369</v>
      </c>
      <c r="CZ644" s="520" t="s">
        <v>8370</v>
      </c>
      <c r="DA644" s="595" t="str">
        <f t="shared" si="29"/>
        <v>55105 - APARTAMENTOS TURÍSTICOS</v>
      </c>
      <c r="EN644" s="572">
        <v>19860</v>
      </c>
      <c r="EO644" s="561" t="s">
        <v>8371</v>
      </c>
      <c r="EP644" s="561" t="s">
        <v>947</v>
      </c>
      <c r="EQ644" s="576">
        <v>474</v>
      </c>
      <c r="ER644" s="561" t="s">
        <v>5374</v>
      </c>
      <c r="ES644" s="568" t="s">
        <v>8372</v>
      </c>
    </row>
    <row r="645" spans="16:149">
      <c r="P645" s="503"/>
      <c r="Q645" s="504"/>
      <c r="R645" s="489">
        <v>44423</v>
      </c>
      <c r="S645" s="501"/>
      <c r="T645" s="497"/>
      <c r="U645" s="498"/>
      <c r="V645" s="43">
        <v>113</v>
      </c>
      <c r="W645" s="34" t="s">
        <v>3007</v>
      </c>
      <c r="X645" s="44">
        <v>170809</v>
      </c>
      <c r="Y645" s="34" t="s">
        <v>1735</v>
      </c>
      <c r="Z645" s="43" t="s">
        <v>1223</v>
      </c>
      <c r="AA645" s="34" t="s">
        <v>587</v>
      </c>
      <c r="AB645" s="34" t="s">
        <v>284</v>
      </c>
      <c r="AC645" s="34" t="s">
        <v>1735</v>
      </c>
      <c r="AD645" s="44" t="s">
        <v>320</v>
      </c>
      <c r="AE645" s="44" t="s">
        <v>3428</v>
      </c>
      <c r="AF645" s="43">
        <v>113</v>
      </c>
      <c r="AG645" s="34" t="s">
        <v>3007</v>
      </c>
      <c r="AH645" s="34" t="s">
        <v>3006</v>
      </c>
      <c r="AI645" s="43" t="s">
        <v>3008</v>
      </c>
      <c r="AJ645" s="44" t="s">
        <v>3009</v>
      </c>
      <c r="AK645" s="261">
        <v>5000669</v>
      </c>
      <c r="AL645" s="44" t="s">
        <v>284</v>
      </c>
      <c r="AM645" s="44" t="s">
        <v>3013</v>
      </c>
      <c r="AN645" s="262">
        <v>259096700</v>
      </c>
      <c r="AO645" s="34"/>
      <c r="AP645" s="34"/>
      <c r="AQ645" s="34"/>
      <c r="AR645" s="34"/>
      <c r="AS645" s="34"/>
      <c r="AT645" s="44" t="s">
        <v>326</v>
      </c>
      <c r="AU645" s="44"/>
      <c r="AV645" s="477" t="str">
        <f t="array" ref="AV645">_xlfn.IFS(
LEFT(Tabelas!$AI645,1)="N","DN",
LEFT(Tabelas!$AI645,1)="C","DC",
LEFT(Tabelas!$AI645,1)="L","DL",
LEFT(Tabelas!$AI645,1)="A","DA",
LEFT(Tabelas!$AI645,1)="G","DG")</f>
        <v>DN</v>
      </c>
      <c r="AW645" s="34"/>
      <c r="AX645" s="34"/>
      <c r="AY645" s="34"/>
      <c r="AZ645" s="34"/>
      <c r="BA645" s="34"/>
      <c r="BB645" s="34"/>
      <c r="BC645" s="34"/>
      <c r="BD645" s="44">
        <v>170809</v>
      </c>
      <c r="BE645" s="34" t="s">
        <v>1735</v>
      </c>
      <c r="BF645" s="43" t="s">
        <v>1223</v>
      </c>
      <c r="BG645" s="34" t="s">
        <v>587</v>
      </c>
      <c r="BH645" s="34" t="s">
        <v>284</v>
      </c>
      <c r="BI645" s="34" t="s">
        <v>1735</v>
      </c>
      <c r="BJ645" s="44" t="s">
        <v>320</v>
      </c>
      <c r="BK645" s="44" t="s">
        <v>3428</v>
      </c>
      <c r="BL645" s="34"/>
      <c r="BM645" s="34"/>
      <c r="BN645" s="34"/>
      <c r="BO645" s="20"/>
      <c r="BP645" s="20"/>
      <c r="BQ645" s="20"/>
      <c r="BR645" s="20"/>
      <c r="BS645" s="27"/>
      <c r="BT645" s="20"/>
      <c r="BU645" s="20"/>
      <c r="BV645" s="20"/>
      <c r="BW645" s="20"/>
      <c r="BX645" s="20"/>
      <c r="BY645" s="20"/>
      <c r="BZ645" s="20"/>
      <c r="CA645" s="20"/>
      <c r="CB645" s="20"/>
      <c r="CC645" s="27"/>
      <c r="CD645" s="20"/>
      <c r="CE645" s="20"/>
      <c r="CF645" s="28"/>
      <c r="CG645" s="28"/>
      <c r="CH645" s="28"/>
      <c r="CI645" s="28"/>
      <c r="CJ645" s="28"/>
      <c r="CK645" s="28"/>
      <c r="CL645" s="28"/>
      <c r="CM645" s="28"/>
      <c r="CN645" s="28"/>
      <c r="CO645" s="28"/>
      <c r="CP645" s="28"/>
      <c r="CQ645" s="28"/>
      <c r="CR645" s="28"/>
      <c r="CS645" s="28"/>
      <c r="CT645" s="28"/>
      <c r="CU645" s="28"/>
      <c r="CV645" s="28"/>
      <c r="CW645" s="28"/>
      <c r="CX645" s="20"/>
      <c r="CY645" s="519" t="s">
        <v>8373</v>
      </c>
      <c r="CZ645" s="520" t="s">
        <v>8374</v>
      </c>
      <c r="DA645" s="595" t="str">
        <f t="shared" si="29"/>
        <v>55106 - HOTÉIS RURAIS.</v>
      </c>
      <c r="EN645" s="571">
        <v>19879</v>
      </c>
      <c r="EO645" s="560" t="s">
        <v>8375</v>
      </c>
      <c r="EP645" s="560" t="s">
        <v>320</v>
      </c>
      <c r="EQ645" s="580">
        <v>102</v>
      </c>
      <c r="ER645" s="560" t="s">
        <v>628</v>
      </c>
      <c r="ES645" s="567" t="s">
        <v>8376</v>
      </c>
    </row>
    <row r="646" spans="16:149">
      <c r="P646" s="503"/>
      <c r="Q646" s="504"/>
      <c r="R646" s="489">
        <v>44424</v>
      </c>
      <c r="S646" s="501"/>
      <c r="T646" s="497"/>
      <c r="U646" s="498"/>
      <c r="V646" s="43">
        <v>113</v>
      </c>
      <c r="W646" s="34" t="s">
        <v>3007</v>
      </c>
      <c r="X646" s="44">
        <v>170813</v>
      </c>
      <c r="Y646" s="34" t="s">
        <v>2182</v>
      </c>
      <c r="Z646" s="43" t="s">
        <v>1223</v>
      </c>
      <c r="AA646" s="34" t="s">
        <v>587</v>
      </c>
      <c r="AB646" s="34" t="s">
        <v>284</v>
      </c>
      <c r="AC646" s="34" t="s">
        <v>8377</v>
      </c>
      <c r="AD646" s="44" t="s">
        <v>320</v>
      </c>
      <c r="AE646" s="44" t="s">
        <v>3428</v>
      </c>
      <c r="AF646" s="43">
        <v>113</v>
      </c>
      <c r="AG646" s="34" t="s">
        <v>3007</v>
      </c>
      <c r="AH646" s="34" t="s">
        <v>3006</v>
      </c>
      <c r="AI646" s="43" t="s">
        <v>3008</v>
      </c>
      <c r="AJ646" s="44" t="s">
        <v>3009</v>
      </c>
      <c r="AK646" s="261">
        <v>5000669</v>
      </c>
      <c r="AL646" s="44" t="s">
        <v>284</v>
      </c>
      <c r="AM646" s="44" t="s">
        <v>3013</v>
      </c>
      <c r="AN646" s="262">
        <v>259096700</v>
      </c>
      <c r="AO646" s="34"/>
      <c r="AP646" s="34"/>
      <c r="AQ646" s="34"/>
      <c r="AR646" s="34"/>
      <c r="AS646" s="34"/>
      <c r="AT646" s="44" t="s">
        <v>326</v>
      </c>
      <c r="AU646" s="44"/>
      <c r="AV646" s="477" t="str">
        <f t="array" ref="AV646">_xlfn.IFS(
LEFT(Tabelas!$AI646,1)="N","DN",
LEFT(Tabelas!$AI646,1)="C","DC",
LEFT(Tabelas!$AI646,1)="L","DL",
LEFT(Tabelas!$AI646,1)="A","DA",
LEFT(Tabelas!$AI646,1)="G","DG")</f>
        <v>DN</v>
      </c>
      <c r="AW646" s="34"/>
      <c r="AX646" s="34"/>
      <c r="AY646" s="34"/>
      <c r="AZ646" s="34"/>
      <c r="BA646" s="34"/>
      <c r="BB646" s="34"/>
      <c r="BC646" s="34"/>
      <c r="BD646" s="44">
        <v>170813</v>
      </c>
      <c r="BE646" s="34" t="s">
        <v>2182</v>
      </c>
      <c r="BF646" s="43" t="s">
        <v>1223</v>
      </c>
      <c r="BG646" s="34" t="s">
        <v>587</v>
      </c>
      <c r="BH646" s="34" t="s">
        <v>284</v>
      </c>
      <c r="BI646" s="34" t="s">
        <v>8377</v>
      </c>
      <c r="BJ646" s="44" t="s">
        <v>320</v>
      </c>
      <c r="BK646" s="44" t="s">
        <v>3428</v>
      </c>
      <c r="BL646" s="34"/>
      <c r="BM646" s="34"/>
      <c r="BN646" s="34"/>
      <c r="BO646" s="20"/>
      <c r="BP646" s="20"/>
      <c r="BQ646" s="20"/>
      <c r="BR646" s="20"/>
      <c r="BS646" s="27"/>
      <c r="BT646" s="20"/>
      <c r="BU646" s="20"/>
      <c r="BV646" s="20"/>
      <c r="BW646" s="20"/>
      <c r="BX646" s="20"/>
      <c r="BY646" s="20"/>
      <c r="BZ646" s="20"/>
      <c r="CA646" s="20"/>
      <c r="CB646" s="20"/>
      <c r="CC646" s="27"/>
      <c r="CD646" s="20"/>
      <c r="CE646" s="20"/>
      <c r="CF646" s="28"/>
      <c r="CG646" s="28"/>
      <c r="CH646" s="28"/>
      <c r="CI646" s="28"/>
      <c r="CJ646" s="28"/>
      <c r="CK646" s="28"/>
      <c r="CL646" s="28"/>
      <c r="CM646" s="28"/>
      <c r="CN646" s="28"/>
      <c r="CO646" s="28"/>
      <c r="CP646" s="28"/>
      <c r="CQ646" s="28"/>
      <c r="CR646" s="28"/>
      <c r="CS646" s="28"/>
      <c r="CT646" s="28"/>
      <c r="CU646" s="28"/>
      <c r="CV646" s="28"/>
      <c r="CW646" s="28"/>
      <c r="CX646" s="20"/>
      <c r="CY646" s="519" t="s">
        <v>8378</v>
      </c>
      <c r="CZ646" s="520" t="s">
        <v>8379</v>
      </c>
      <c r="DA646" s="595" t="str">
        <f t="shared" si="29"/>
        <v>55107 - OUTROS ESTABELECIMENTOS HOTELEIROS</v>
      </c>
      <c r="EN646" s="572">
        <v>19909</v>
      </c>
      <c r="EO646" s="561" t="s">
        <v>8380</v>
      </c>
      <c r="EP646" s="561" t="s">
        <v>370</v>
      </c>
      <c r="EQ646" s="576">
        <v>586</v>
      </c>
      <c r="ER646" s="561" t="s">
        <v>5533</v>
      </c>
      <c r="ES646" s="568" t="s">
        <v>8381</v>
      </c>
    </row>
    <row r="647" spans="16:149">
      <c r="P647" s="503"/>
      <c r="Q647" s="504"/>
      <c r="R647" s="489">
        <v>44425</v>
      </c>
      <c r="S647" s="501"/>
      <c r="T647" s="497"/>
      <c r="U647" s="498"/>
      <c r="V647" s="43">
        <v>113</v>
      </c>
      <c r="W647" s="34" t="s">
        <v>3007</v>
      </c>
      <c r="X647" s="44">
        <v>170814</v>
      </c>
      <c r="Y647" s="34" t="s">
        <v>2374</v>
      </c>
      <c r="Z647" s="43" t="s">
        <v>1223</v>
      </c>
      <c r="AA647" s="34" t="s">
        <v>587</v>
      </c>
      <c r="AB647" s="34" t="s">
        <v>284</v>
      </c>
      <c r="AC647" s="34" t="s">
        <v>8382</v>
      </c>
      <c r="AD647" s="44" t="s">
        <v>320</v>
      </c>
      <c r="AE647" s="44" t="s">
        <v>3428</v>
      </c>
      <c r="AF647" s="43">
        <v>113</v>
      </c>
      <c r="AG647" s="34" t="s">
        <v>3007</v>
      </c>
      <c r="AH647" s="34" t="s">
        <v>3006</v>
      </c>
      <c r="AI647" s="43" t="s">
        <v>3008</v>
      </c>
      <c r="AJ647" s="44" t="s">
        <v>3009</v>
      </c>
      <c r="AK647" s="261">
        <v>5000669</v>
      </c>
      <c r="AL647" s="44" t="s">
        <v>284</v>
      </c>
      <c r="AM647" s="44" t="s">
        <v>3013</v>
      </c>
      <c r="AN647" s="262">
        <v>259096700</v>
      </c>
      <c r="AO647" s="34"/>
      <c r="AP647" s="34"/>
      <c r="AQ647" s="34"/>
      <c r="AR647" s="34"/>
      <c r="AS647" s="34"/>
      <c r="AT647" s="44" t="s">
        <v>326</v>
      </c>
      <c r="AU647" s="44"/>
      <c r="AV647" s="477" t="str">
        <f t="array" ref="AV647">_xlfn.IFS(
LEFT(Tabelas!$AI647,1)="N","DN",
LEFT(Tabelas!$AI647,1)="C","DC",
LEFT(Tabelas!$AI647,1)="L","DL",
LEFT(Tabelas!$AI647,1)="A","DA",
LEFT(Tabelas!$AI647,1)="G","DG")</f>
        <v>DN</v>
      </c>
      <c r="AW647" s="34"/>
      <c r="AX647" s="34"/>
      <c r="AY647" s="34"/>
      <c r="AZ647" s="34"/>
      <c r="BA647" s="34"/>
      <c r="BB647" s="34"/>
      <c r="BC647" s="34"/>
      <c r="BD647" s="44">
        <v>170814</v>
      </c>
      <c r="BE647" s="34" t="s">
        <v>2374</v>
      </c>
      <c r="BF647" s="43" t="s">
        <v>1223</v>
      </c>
      <c r="BG647" s="34" t="s">
        <v>587</v>
      </c>
      <c r="BH647" s="34" t="s">
        <v>284</v>
      </c>
      <c r="BI647" s="34" t="s">
        <v>8382</v>
      </c>
      <c r="BJ647" s="44" t="s">
        <v>320</v>
      </c>
      <c r="BK647" s="44" t="s">
        <v>3428</v>
      </c>
      <c r="BL647" s="34"/>
      <c r="BM647" s="34"/>
      <c r="BN647" s="34"/>
      <c r="BO647" s="20"/>
      <c r="BP647" s="20"/>
      <c r="BQ647" s="20"/>
      <c r="BR647" s="20"/>
      <c r="BS647" s="27"/>
      <c r="BT647" s="20"/>
      <c r="BU647" s="20"/>
      <c r="BV647" s="20"/>
      <c r="BW647" s="20"/>
      <c r="BX647" s="20"/>
      <c r="BY647" s="20"/>
      <c r="BZ647" s="20"/>
      <c r="CA647" s="20"/>
      <c r="CB647" s="20"/>
      <c r="CC647" s="27"/>
      <c r="CD647" s="20"/>
      <c r="CE647" s="20"/>
      <c r="CF647" s="28"/>
      <c r="CG647" s="28"/>
      <c r="CH647" s="28"/>
      <c r="CI647" s="28"/>
      <c r="CJ647" s="28"/>
      <c r="CK647" s="28"/>
      <c r="CL647" s="28"/>
      <c r="CM647" s="28"/>
      <c r="CN647" s="28"/>
      <c r="CO647" s="28"/>
      <c r="CP647" s="28"/>
      <c r="CQ647" s="28"/>
      <c r="CR647" s="28"/>
      <c r="CS647" s="28"/>
      <c r="CT647" s="28"/>
      <c r="CU647" s="28"/>
      <c r="CV647" s="28"/>
      <c r="CW647" s="28"/>
      <c r="CX647" s="20"/>
      <c r="CY647" s="519" t="s">
        <v>8383</v>
      </c>
      <c r="CZ647" s="520" t="s">
        <v>8384</v>
      </c>
      <c r="DA647" s="595" t="str">
        <f t="shared" si="29"/>
        <v>55201 - ALOJAMENTO MOBILADO PARA TURISTAS</v>
      </c>
      <c r="EN647" s="571">
        <v>19925</v>
      </c>
      <c r="EO647" s="560" t="s">
        <v>8385</v>
      </c>
      <c r="EP647" s="560" t="s">
        <v>320</v>
      </c>
      <c r="EQ647" s="580">
        <v>100</v>
      </c>
      <c r="ER647" s="560" t="s">
        <v>4630</v>
      </c>
      <c r="ES647" s="567" t="s">
        <v>8386</v>
      </c>
    </row>
    <row r="648" spans="16:149">
      <c r="P648" s="503"/>
      <c r="Q648" s="504"/>
      <c r="R648" s="489">
        <v>44426</v>
      </c>
      <c r="S648" s="501"/>
      <c r="T648" s="497"/>
      <c r="U648" s="498"/>
      <c r="V648" s="43">
        <v>113</v>
      </c>
      <c r="W648" s="34" t="s">
        <v>3007</v>
      </c>
      <c r="X648" s="44">
        <v>170815</v>
      </c>
      <c r="Y648" s="34" t="s">
        <v>2542</v>
      </c>
      <c r="Z648" s="43" t="s">
        <v>1223</v>
      </c>
      <c r="AA648" s="34" t="s">
        <v>587</v>
      </c>
      <c r="AB648" s="34" t="s">
        <v>284</v>
      </c>
      <c r="AC648" s="34" t="s">
        <v>8368</v>
      </c>
      <c r="AD648" s="44" t="s">
        <v>320</v>
      </c>
      <c r="AE648" s="44" t="s">
        <v>3428</v>
      </c>
      <c r="AF648" s="43">
        <v>113</v>
      </c>
      <c r="AG648" s="34" t="s">
        <v>3007</v>
      </c>
      <c r="AH648" s="34" t="s">
        <v>3006</v>
      </c>
      <c r="AI648" s="43" t="s">
        <v>3008</v>
      </c>
      <c r="AJ648" s="44" t="s">
        <v>3009</v>
      </c>
      <c r="AK648" s="261">
        <v>5000669</v>
      </c>
      <c r="AL648" s="44" t="s">
        <v>284</v>
      </c>
      <c r="AM648" s="44" t="s">
        <v>3013</v>
      </c>
      <c r="AN648" s="262">
        <v>259096700</v>
      </c>
      <c r="AO648" s="34"/>
      <c r="AP648" s="34"/>
      <c r="AQ648" s="34"/>
      <c r="AR648" s="34"/>
      <c r="AS648" s="34"/>
      <c r="AT648" s="44" t="s">
        <v>326</v>
      </c>
      <c r="AU648" s="44"/>
      <c r="AV648" s="477" t="str">
        <f t="array" ref="AV648">_xlfn.IFS(
LEFT(Tabelas!$AI648,1)="N","DN",
LEFT(Tabelas!$AI648,1)="C","DC",
LEFT(Tabelas!$AI648,1)="L","DL",
LEFT(Tabelas!$AI648,1)="A","DA",
LEFT(Tabelas!$AI648,1)="G","DG")</f>
        <v>DN</v>
      </c>
      <c r="AW648" s="34"/>
      <c r="AX648" s="34"/>
      <c r="AY648" s="34"/>
      <c r="AZ648" s="34"/>
      <c r="BA648" s="34"/>
      <c r="BB648" s="34"/>
      <c r="BC648" s="34"/>
      <c r="BD648" s="44">
        <v>170815</v>
      </c>
      <c r="BE648" s="34" t="s">
        <v>2542</v>
      </c>
      <c r="BF648" s="43" t="s">
        <v>1223</v>
      </c>
      <c r="BG648" s="34" t="s">
        <v>587</v>
      </c>
      <c r="BH648" s="34" t="s">
        <v>284</v>
      </c>
      <c r="BI648" s="34" t="s">
        <v>8368</v>
      </c>
      <c r="BJ648" s="44" t="s">
        <v>320</v>
      </c>
      <c r="BK648" s="44" t="s">
        <v>3428</v>
      </c>
      <c r="BL648" s="34"/>
      <c r="BM648" s="34"/>
      <c r="BN648" s="34"/>
      <c r="BO648" s="20"/>
      <c r="BP648" s="20"/>
      <c r="BQ648" s="20"/>
      <c r="BR648" s="20"/>
      <c r="BS648" s="27"/>
      <c r="BT648" s="20"/>
      <c r="BU648" s="20"/>
      <c r="BV648" s="20"/>
      <c r="BW648" s="20"/>
      <c r="BX648" s="20"/>
      <c r="BY648" s="20"/>
      <c r="BZ648" s="20"/>
      <c r="CA648" s="20"/>
      <c r="CB648" s="20"/>
      <c r="CC648" s="27"/>
      <c r="CD648" s="20"/>
      <c r="CE648" s="20"/>
      <c r="CF648" s="28"/>
      <c r="CG648" s="28"/>
      <c r="CH648" s="28"/>
      <c r="CI648" s="28"/>
      <c r="CJ648" s="28"/>
      <c r="CK648" s="28"/>
      <c r="CL648" s="28"/>
      <c r="CM648" s="28"/>
      <c r="CN648" s="28"/>
      <c r="CO648" s="28"/>
      <c r="CP648" s="28"/>
      <c r="CQ648" s="28"/>
      <c r="CR648" s="28"/>
      <c r="CS648" s="28"/>
      <c r="CT648" s="28"/>
      <c r="CU648" s="28"/>
      <c r="CV648" s="28"/>
      <c r="CW648" s="28"/>
      <c r="CX648" s="20"/>
      <c r="CY648" s="519" t="s">
        <v>8387</v>
      </c>
      <c r="CZ648" s="520" t="s">
        <v>8388</v>
      </c>
      <c r="DA648" s="595" t="str">
        <f t="shared" si="29"/>
        <v>55202 - ALOJAMENTO EM ESTABELECIMENTOS DE TURISMO NO ESPAÇO RURAL, EXCETO HOTÉIS RURAIS.</v>
      </c>
      <c r="EN648" s="572">
        <v>19933</v>
      </c>
      <c r="EO648" s="561" t="s">
        <v>8389</v>
      </c>
      <c r="EP648" s="561" t="s">
        <v>320</v>
      </c>
      <c r="EQ648" s="576">
        <v>103</v>
      </c>
      <c r="ER648" s="561" t="s">
        <v>938</v>
      </c>
      <c r="ES648" s="568" t="s">
        <v>8390</v>
      </c>
    </row>
    <row r="649" spans="16:149">
      <c r="P649" s="503"/>
      <c r="Q649" s="504"/>
      <c r="R649" s="489">
        <v>44427</v>
      </c>
      <c r="S649" s="501"/>
      <c r="T649" s="497"/>
      <c r="U649" s="498"/>
      <c r="V649" s="43">
        <v>113</v>
      </c>
      <c r="W649" s="34" t="s">
        <v>3007</v>
      </c>
      <c r="X649" s="44">
        <v>170816</v>
      </c>
      <c r="Y649" s="34" t="s">
        <v>2698</v>
      </c>
      <c r="Z649" s="43" t="s">
        <v>1223</v>
      </c>
      <c r="AA649" s="34" t="s">
        <v>587</v>
      </c>
      <c r="AB649" s="34" t="s">
        <v>284</v>
      </c>
      <c r="AC649" s="34" t="s">
        <v>8391</v>
      </c>
      <c r="AD649" s="44" t="s">
        <v>320</v>
      </c>
      <c r="AE649" s="44" t="s">
        <v>3428</v>
      </c>
      <c r="AF649" s="43">
        <v>113</v>
      </c>
      <c r="AG649" s="34" t="s">
        <v>3007</v>
      </c>
      <c r="AH649" s="34" t="s">
        <v>3006</v>
      </c>
      <c r="AI649" s="43" t="s">
        <v>3008</v>
      </c>
      <c r="AJ649" s="44" t="s">
        <v>3009</v>
      </c>
      <c r="AK649" s="261">
        <v>5000669</v>
      </c>
      <c r="AL649" s="44" t="s">
        <v>284</v>
      </c>
      <c r="AM649" s="44" t="s">
        <v>3013</v>
      </c>
      <c r="AN649" s="262">
        <v>259096700</v>
      </c>
      <c r="AO649" s="34"/>
      <c r="AP649" s="34"/>
      <c r="AQ649" s="34"/>
      <c r="AR649" s="34"/>
      <c r="AS649" s="34"/>
      <c r="AT649" s="44" t="s">
        <v>326</v>
      </c>
      <c r="AU649" s="44"/>
      <c r="AV649" s="477" t="str">
        <f t="array" ref="AV649">_xlfn.IFS(
LEFT(Tabelas!$AI649,1)="N","DN",
LEFT(Tabelas!$AI649,1)="C","DC",
LEFT(Tabelas!$AI649,1)="L","DL",
LEFT(Tabelas!$AI649,1)="A","DA",
LEFT(Tabelas!$AI649,1)="G","DG")</f>
        <v>DN</v>
      </c>
      <c r="AW649" s="34"/>
      <c r="AX649" s="34"/>
      <c r="AY649" s="34"/>
      <c r="AZ649" s="34"/>
      <c r="BA649" s="34"/>
      <c r="BB649" s="34"/>
      <c r="BC649" s="34"/>
      <c r="BD649" s="44">
        <v>170816</v>
      </c>
      <c r="BE649" s="34" t="s">
        <v>2698</v>
      </c>
      <c r="BF649" s="43" t="s">
        <v>1223</v>
      </c>
      <c r="BG649" s="34" t="s">
        <v>587</v>
      </c>
      <c r="BH649" s="34" t="s">
        <v>284</v>
      </c>
      <c r="BI649" s="34" t="s">
        <v>8391</v>
      </c>
      <c r="BJ649" s="44" t="s">
        <v>320</v>
      </c>
      <c r="BK649" s="44" t="s">
        <v>3428</v>
      </c>
      <c r="BL649" s="34"/>
      <c r="BM649" s="34"/>
      <c r="BN649" s="34"/>
      <c r="BO649" s="20"/>
      <c r="BP649" s="20"/>
      <c r="BQ649" s="20"/>
      <c r="BR649" s="20"/>
      <c r="BS649" s="27"/>
      <c r="BT649" s="20"/>
      <c r="BU649" s="20"/>
      <c r="BV649" s="20"/>
      <c r="BW649" s="20"/>
      <c r="BX649" s="20"/>
      <c r="BY649" s="20"/>
      <c r="BZ649" s="20"/>
      <c r="CA649" s="20"/>
      <c r="CB649" s="20"/>
      <c r="CC649" s="27"/>
      <c r="CD649" s="20"/>
      <c r="CE649" s="20"/>
      <c r="CF649" s="28"/>
      <c r="CG649" s="28"/>
      <c r="CH649" s="28"/>
      <c r="CI649" s="28"/>
      <c r="CJ649" s="28"/>
      <c r="CK649" s="28"/>
      <c r="CL649" s="28"/>
      <c r="CM649" s="28"/>
      <c r="CN649" s="28"/>
      <c r="CO649" s="28"/>
      <c r="CP649" s="28"/>
      <c r="CQ649" s="28"/>
      <c r="CR649" s="28"/>
      <c r="CS649" s="28"/>
      <c r="CT649" s="28"/>
      <c r="CU649" s="28"/>
      <c r="CV649" s="28"/>
      <c r="CW649" s="28"/>
      <c r="CX649" s="20"/>
      <c r="CY649" s="519" t="s">
        <v>8392</v>
      </c>
      <c r="CZ649" s="520" t="s">
        <v>8393</v>
      </c>
      <c r="DA649" s="595" t="str">
        <f t="shared" si="29"/>
        <v>55203 - ALOJAMENTO EM ESTABELECIMENTOS DE TURISMO DE HABITAÇÃO.</v>
      </c>
      <c r="EN649" s="572">
        <v>19992</v>
      </c>
      <c r="EO649" s="561" t="s">
        <v>8394</v>
      </c>
      <c r="EP649" s="561" t="s">
        <v>320</v>
      </c>
      <c r="EQ649" s="576">
        <v>100</v>
      </c>
      <c r="ER649" s="561" t="s">
        <v>4630</v>
      </c>
      <c r="ES649" s="568" t="s">
        <v>8395</v>
      </c>
    </row>
    <row r="650" spans="16:149">
      <c r="P650" s="503"/>
      <c r="Q650" s="504"/>
      <c r="R650" s="489">
        <v>44428</v>
      </c>
      <c r="S650" s="501"/>
      <c r="T650" s="497"/>
      <c r="U650" s="498"/>
      <c r="V650" s="43">
        <v>113</v>
      </c>
      <c r="W650" s="34" t="s">
        <v>3007</v>
      </c>
      <c r="X650" s="44">
        <v>170810</v>
      </c>
      <c r="Y650" s="34" t="s">
        <v>1987</v>
      </c>
      <c r="Z650" s="43" t="s">
        <v>1223</v>
      </c>
      <c r="AA650" s="34" t="s">
        <v>587</v>
      </c>
      <c r="AB650" s="34" t="s">
        <v>284</v>
      </c>
      <c r="AC650" s="34" t="s">
        <v>1987</v>
      </c>
      <c r="AD650" s="44" t="s">
        <v>320</v>
      </c>
      <c r="AE650" s="44" t="s">
        <v>3428</v>
      </c>
      <c r="AF650" s="43">
        <v>113</v>
      </c>
      <c r="AG650" s="34" t="s">
        <v>3007</v>
      </c>
      <c r="AH650" s="34" t="s">
        <v>3006</v>
      </c>
      <c r="AI650" s="43" t="s">
        <v>3008</v>
      </c>
      <c r="AJ650" s="44" t="s">
        <v>3009</v>
      </c>
      <c r="AK650" s="261">
        <v>5000669</v>
      </c>
      <c r="AL650" s="44" t="s">
        <v>284</v>
      </c>
      <c r="AM650" s="44" t="s">
        <v>3013</v>
      </c>
      <c r="AN650" s="262">
        <v>259096700</v>
      </c>
      <c r="AO650" s="34"/>
      <c r="AP650" s="34"/>
      <c r="AQ650" s="34"/>
      <c r="AR650" s="34"/>
      <c r="AS650" s="34"/>
      <c r="AT650" s="44" t="s">
        <v>326</v>
      </c>
      <c r="AU650" s="44"/>
      <c r="AV650" s="477" t="str">
        <f t="array" ref="AV650">_xlfn.IFS(
LEFT(Tabelas!$AI650,1)="N","DN",
LEFT(Tabelas!$AI650,1)="C","DC",
LEFT(Tabelas!$AI650,1)="L","DL",
LEFT(Tabelas!$AI650,1)="A","DA",
LEFT(Tabelas!$AI650,1)="G","DG")</f>
        <v>DN</v>
      </c>
      <c r="AW650" s="34"/>
      <c r="AX650" s="34"/>
      <c r="AY650" s="34"/>
      <c r="AZ650" s="34"/>
      <c r="BA650" s="34"/>
      <c r="BB650" s="34"/>
      <c r="BC650" s="34"/>
      <c r="BD650" s="44">
        <v>170810</v>
      </c>
      <c r="BE650" s="34" t="s">
        <v>1987</v>
      </c>
      <c r="BF650" s="43" t="s">
        <v>1223</v>
      </c>
      <c r="BG650" s="34" t="s">
        <v>587</v>
      </c>
      <c r="BH650" s="34" t="s">
        <v>284</v>
      </c>
      <c r="BI650" s="34" t="s">
        <v>1987</v>
      </c>
      <c r="BJ650" s="44" t="s">
        <v>320</v>
      </c>
      <c r="BK650" s="44" t="s">
        <v>3428</v>
      </c>
      <c r="BL650" s="34"/>
      <c r="BM650" s="34"/>
      <c r="BN650" s="34"/>
      <c r="BO650" s="20"/>
      <c r="BP650" s="20"/>
      <c r="BQ650" s="20"/>
      <c r="BR650" s="20"/>
      <c r="BS650" s="27"/>
      <c r="BT650" s="20"/>
      <c r="BU650" s="20"/>
      <c r="BV650" s="20"/>
      <c r="BW650" s="20"/>
      <c r="BX650" s="20"/>
      <c r="BY650" s="20"/>
      <c r="BZ650" s="20"/>
      <c r="CA650" s="20"/>
      <c r="CB650" s="20"/>
      <c r="CC650" s="27"/>
      <c r="CD650" s="20"/>
      <c r="CE650" s="20"/>
      <c r="CF650" s="28"/>
      <c r="CG650" s="28"/>
      <c r="CH650" s="28"/>
      <c r="CI650" s="28"/>
      <c r="CJ650" s="28"/>
      <c r="CK650" s="28"/>
      <c r="CL650" s="28"/>
      <c r="CM650" s="28"/>
      <c r="CN650" s="28"/>
      <c r="CO650" s="28"/>
      <c r="CP650" s="28"/>
      <c r="CQ650" s="28"/>
      <c r="CR650" s="28"/>
      <c r="CS650" s="28"/>
      <c r="CT650" s="28"/>
      <c r="CU650" s="28"/>
      <c r="CV650" s="28"/>
      <c r="CW650" s="28"/>
      <c r="CX650" s="20"/>
      <c r="CY650" s="519" t="s">
        <v>8396</v>
      </c>
      <c r="CZ650" s="520" t="s">
        <v>8397</v>
      </c>
      <c r="DA650" s="595" t="str">
        <f t="shared" si="29"/>
        <v>55204 - ESTABELECIMENTOS DE HOSPEDAGEM, EXCETO HOSTELS.</v>
      </c>
      <c r="EN650" s="572">
        <v>20036</v>
      </c>
      <c r="EO650" s="561" t="s">
        <v>8398</v>
      </c>
      <c r="EP650" s="561" t="s">
        <v>350</v>
      </c>
      <c r="EQ650" s="576">
        <v>219</v>
      </c>
      <c r="ER650" s="561" t="s">
        <v>4409</v>
      </c>
      <c r="ES650" s="568" t="s">
        <v>8399</v>
      </c>
    </row>
    <row r="651" spans="16:149">
      <c r="P651" s="503"/>
      <c r="Q651" s="504"/>
      <c r="R651" s="489">
        <v>44429</v>
      </c>
      <c r="S651" s="501"/>
      <c r="T651" s="497"/>
      <c r="U651" s="498"/>
      <c r="V651" s="43">
        <v>113</v>
      </c>
      <c r="W651" s="34" t="s">
        <v>3007</v>
      </c>
      <c r="X651" s="44">
        <v>171001</v>
      </c>
      <c r="Y651" s="34" t="s">
        <v>1184</v>
      </c>
      <c r="Z651" s="43" t="s">
        <v>1223</v>
      </c>
      <c r="AA651" s="34" t="s">
        <v>589</v>
      </c>
      <c r="AB651" s="34" t="s">
        <v>284</v>
      </c>
      <c r="AC651" s="34" t="s">
        <v>1184</v>
      </c>
      <c r="AD651" s="44" t="s">
        <v>320</v>
      </c>
      <c r="AE651" s="44" t="s">
        <v>3428</v>
      </c>
      <c r="AF651" s="43">
        <v>113</v>
      </c>
      <c r="AG651" s="34" t="s">
        <v>3007</v>
      </c>
      <c r="AH651" s="34" t="s">
        <v>3006</v>
      </c>
      <c r="AI651" s="43" t="s">
        <v>3008</v>
      </c>
      <c r="AJ651" s="44" t="s">
        <v>3009</v>
      </c>
      <c r="AK651" s="261">
        <v>5000669</v>
      </c>
      <c r="AL651" s="44" t="s">
        <v>284</v>
      </c>
      <c r="AM651" s="44" t="s">
        <v>3013</v>
      </c>
      <c r="AN651" s="262">
        <v>259096700</v>
      </c>
      <c r="AO651" s="34"/>
      <c r="AP651" s="34"/>
      <c r="AQ651" s="34"/>
      <c r="AR651" s="34"/>
      <c r="AS651" s="34"/>
      <c r="AT651" s="44" t="s">
        <v>326</v>
      </c>
      <c r="AU651" s="44"/>
      <c r="AV651" s="477" t="str">
        <f t="array" ref="AV651">_xlfn.IFS(
LEFT(Tabelas!$AI651,1)="N","DN",
LEFT(Tabelas!$AI651,1)="C","DC",
LEFT(Tabelas!$AI651,1)="L","DL",
LEFT(Tabelas!$AI651,1)="A","DA",
LEFT(Tabelas!$AI651,1)="G","DG")</f>
        <v>DN</v>
      </c>
      <c r="AW651" s="34"/>
      <c r="AX651" s="34"/>
      <c r="AY651" s="34"/>
      <c r="AZ651" s="34"/>
      <c r="BA651" s="34"/>
      <c r="BB651" s="34"/>
      <c r="BC651" s="34"/>
      <c r="BD651" s="44">
        <v>171001</v>
      </c>
      <c r="BE651" s="34" t="s">
        <v>1184</v>
      </c>
      <c r="BF651" s="43" t="s">
        <v>1223</v>
      </c>
      <c r="BG651" s="34" t="s">
        <v>589</v>
      </c>
      <c r="BH651" s="34" t="s">
        <v>284</v>
      </c>
      <c r="BI651" s="34" t="s">
        <v>1184</v>
      </c>
      <c r="BJ651" s="44" t="s">
        <v>320</v>
      </c>
      <c r="BK651" s="44" t="s">
        <v>3428</v>
      </c>
      <c r="BL651" s="34"/>
      <c r="BM651" s="34"/>
      <c r="BN651" s="34"/>
      <c r="BO651" s="20"/>
      <c r="BP651" s="20"/>
      <c r="BQ651" s="20"/>
      <c r="BR651" s="20"/>
      <c r="BS651" s="27"/>
      <c r="BT651" s="20"/>
      <c r="BU651" s="20"/>
      <c r="BV651" s="20"/>
      <c r="BW651" s="20"/>
      <c r="BX651" s="20"/>
      <c r="BY651" s="20"/>
      <c r="BZ651" s="20"/>
      <c r="CA651" s="20"/>
      <c r="CB651" s="20"/>
      <c r="CC651" s="27"/>
      <c r="CD651" s="20"/>
      <c r="CE651" s="20"/>
      <c r="CF651" s="28"/>
      <c r="CG651" s="28"/>
      <c r="CH651" s="28"/>
      <c r="CI651" s="28"/>
      <c r="CJ651" s="28"/>
      <c r="CK651" s="28"/>
      <c r="CL651" s="28"/>
      <c r="CM651" s="28"/>
      <c r="CN651" s="28"/>
      <c r="CO651" s="28"/>
      <c r="CP651" s="28"/>
      <c r="CQ651" s="28"/>
      <c r="CR651" s="28"/>
      <c r="CS651" s="28"/>
      <c r="CT651" s="28"/>
      <c r="CU651" s="28"/>
      <c r="CV651" s="28"/>
      <c r="CW651" s="28"/>
      <c r="CX651" s="20"/>
      <c r="CY651" s="519" t="s">
        <v>8400</v>
      </c>
      <c r="CZ651" s="520" t="s">
        <v>8401</v>
      </c>
      <c r="DA651" s="595" t="str">
        <f t="shared" si="29"/>
        <v>55205 - HOSTELS.</v>
      </c>
      <c r="EN651" s="572">
        <v>20044</v>
      </c>
      <c r="EO651" s="561" t="s">
        <v>8402</v>
      </c>
      <c r="EP651" s="561" t="s">
        <v>947</v>
      </c>
      <c r="EQ651" s="576">
        <v>485</v>
      </c>
      <c r="ER651" s="561" t="s">
        <v>3526</v>
      </c>
      <c r="ES651" s="568" t="s">
        <v>8403</v>
      </c>
    </row>
    <row r="652" spans="16:149">
      <c r="P652" s="503"/>
      <c r="Q652" s="504"/>
      <c r="R652" s="489">
        <v>44430</v>
      </c>
      <c r="S652" s="501"/>
      <c r="T652" s="497"/>
      <c r="U652" s="498"/>
      <c r="V652" s="43">
        <v>113</v>
      </c>
      <c r="W652" s="34" t="s">
        <v>3007</v>
      </c>
      <c r="X652" s="44">
        <v>171002</v>
      </c>
      <c r="Y652" s="34" t="s">
        <v>1460</v>
      </c>
      <c r="Z652" s="43" t="s">
        <v>1223</v>
      </c>
      <c r="AA652" s="34" t="s">
        <v>589</v>
      </c>
      <c r="AB652" s="34" t="s">
        <v>284</v>
      </c>
      <c r="AC652" s="34" t="s">
        <v>1460</v>
      </c>
      <c r="AD652" s="44" t="s">
        <v>320</v>
      </c>
      <c r="AE652" s="44" t="s">
        <v>3428</v>
      </c>
      <c r="AF652" s="43">
        <v>113</v>
      </c>
      <c r="AG652" s="34" t="s">
        <v>3007</v>
      </c>
      <c r="AH652" s="34" t="s">
        <v>3006</v>
      </c>
      <c r="AI652" s="43" t="s">
        <v>3008</v>
      </c>
      <c r="AJ652" s="44" t="s">
        <v>3009</v>
      </c>
      <c r="AK652" s="261">
        <v>5000669</v>
      </c>
      <c r="AL652" s="44" t="s">
        <v>284</v>
      </c>
      <c r="AM652" s="44" t="s">
        <v>3013</v>
      </c>
      <c r="AN652" s="262">
        <v>259096700</v>
      </c>
      <c r="AO652" s="34"/>
      <c r="AP652" s="34"/>
      <c r="AQ652" s="34"/>
      <c r="AR652" s="34"/>
      <c r="AS652" s="34"/>
      <c r="AT652" s="44" t="s">
        <v>326</v>
      </c>
      <c r="AU652" s="44"/>
      <c r="AV652" s="477" t="str">
        <f t="array" ref="AV652">_xlfn.IFS(
LEFT(Tabelas!$AI652,1)="N","DN",
LEFT(Tabelas!$AI652,1)="C","DC",
LEFT(Tabelas!$AI652,1)="L","DL",
LEFT(Tabelas!$AI652,1)="A","DA",
LEFT(Tabelas!$AI652,1)="G","DG")</f>
        <v>DN</v>
      </c>
      <c r="AW652" s="34"/>
      <c r="AX652" s="34"/>
      <c r="AY652" s="34"/>
      <c r="AZ652" s="34"/>
      <c r="BA652" s="34"/>
      <c r="BB652" s="34"/>
      <c r="BC652" s="34"/>
      <c r="BD652" s="44">
        <v>171002</v>
      </c>
      <c r="BE652" s="34" t="s">
        <v>1460</v>
      </c>
      <c r="BF652" s="43" t="s">
        <v>1223</v>
      </c>
      <c r="BG652" s="34" t="s">
        <v>589</v>
      </c>
      <c r="BH652" s="34" t="s">
        <v>284</v>
      </c>
      <c r="BI652" s="34" t="s">
        <v>1460</v>
      </c>
      <c r="BJ652" s="44" t="s">
        <v>320</v>
      </c>
      <c r="BK652" s="44" t="s">
        <v>3428</v>
      </c>
      <c r="BL652" s="34"/>
      <c r="BM652" s="34"/>
      <c r="BN652" s="34"/>
      <c r="BO652" s="20"/>
      <c r="BP652" s="20"/>
      <c r="BQ652" s="20"/>
      <c r="BR652" s="20"/>
      <c r="BS652" s="27"/>
      <c r="BT652" s="20"/>
      <c r="BU652" s="20"/>
      <c r="BV652" s="20"/>
      <c r="BW652" s="20"/>
      <c r="BX652" s="20"/>
      <c r="BY652" s="20"/>
      <c r="BZ652" s="20"/>
      <c r="CA652" s="20"/>
      <c r="CB652" s="20"/>
      <c r="CC652" s="27"/>
      <c r="CD652" s="20"/>
      <c r="CE652" s="20"/>
      <c r="CF652" s="28"/>
      <c r="CG652" s="28"/>
      <c r="CH652" s="28"/>
      <c r="CI652" s="28"/>
      <c r="CJ652" s="28"/>
      <c r="CK652" s="28"/>
      <c r="CL652" s="28"/>
      <c r="CM652" s="28"/>
      <c r="CN652" s="28"/>
      <c r="CO652" s="28"/>
      <c r="CP652" s="28"/>
      <c r="CQ652" s="28"/>
      <c r="CR652" s="28"/>
      <c r="CS652" s="28"/>
      <c r="CT652" s="28"/>
      <c r="CU652" s="28"/>
      <c r="CV652" s="28"/>
      <c r="CW652" s="28"/>
      <c r="CX652" s="20"/>
      <c r="CY652" s="519" t="s">
        <v>8404</v>
      </c>
      <c r="CZ652" s="520" t="s">
        <v>8405</v>
      </c>
      <c r="DA652" s="595" t="str">
        <f t="shared" si="29"/>
        <v>55206 - COLÓNIAS E CAMPOS DE FÉRIAS</v>
      </c>
      <c r="EN652" s="571">
        <v>20060</v>
      </c>
      <c r="EO652" s="560" t="s">
        <v>8406</v>
      </c>
      <c r="EP652" s="560" t="s">
        <v>370</v>
      </c>
      <c r="EQ652" s="580">
        <v>500</v>
      </c>
      <c r="ER652" s="560" t="s">
        <v>966</v>
      </c>
      <c r="ES652" s="567" t="s">
        <v>8407</v>
      </c>
    </row>
    <row r="653" spans="16:149">
      <c r="P653" s="503"/>
      <c r="Q653" s="504"/>
      <c r="R653" s="489">
        <v>44431</v>
      </c>
      <c r="S653" s="501"/>
      <c r="T653" s="497"/>
      <c r="U653" s="498"/>
      <c r="V653" s="43">
        <v>113</v>
      </c>
      <c r="W653" s="34" t="s">
        <v>3007</v>
      </c>
      <c r="X653" s="44">
        <v>171004</v>
      </c>
      <c r="Y653" s="34" t="s">
        <v>1737</v>
      </c>
      <c r="Z653" s="43" t="s">
        <v>1223</v>
      </c>
      <c r="AA653" s="34" t="s">
        <v>589</v>
      </c>
      <c r="AB653" s="34" t="s">
        <v>284</v>
      </c>
      <c r="AC653" s="34" t="s">
        <v>1737</v>
      </c>
      <c r="AD653" s="44" t="s">
        <v>320</v>
      </c>
      <c r="AE653" s="44" t="s">
        <v>3428</v>
      </c>
      <c r="AF653" s="43">
        <v>113</v>
      </c>
      <c r="AG653" s="34" t="s">
        <v>3007</v>
      </c>
      <c r="AH653" s="34" t="s">
        <v>3006</v>
      </c>
      <c r="AI653" s="43" t="s">
        <v>3008</v>
      </c>
      <c r="AJ653" s="44" t="s">
        <v>3009</v>
      </c>
      <c r="AK653" s="261">
        <v>5000669</v>
      </c>
      <c r="AL653" s="44" t="s">
        <v>284</v>
      </c>
      <c r="AM653" s="44" t="s">
        <v>3013</v>
      </c>
      <c r="AN653" s="262">
        <v>259096700</v>
      </c>
      <c r="AO653" s="34"/>
      <c r="AP653" s="34"/>
      <c r="AQ653" s="34"/>
      <c r="AR653" s="34"/>
      <c r="AS653" s="34"/>
      <c r="AT653" s="44" t="s">
        <v>326</v>
      </c>
      <c r="AU653" s="44"/>
      <c r="AV653" s="477" t="str">
        <f t="array" ref="AV653">_xlfn.IFS(
LEFT(Tabelas!$AI653,1)="N","DN",
LEFT(Tabelas!$AI653,1)="C","DC",
LEFT(Tabelas!$AI653,1)="L","DL",
LEFT(Tabelas!$AI653,1)="A","DA",
LEFT(Tabelas!$AI653,1)="G","DG")</f>
        <v>DN</v>
      </c>
      <c r="AW653" s="34"/>
      <c r="AX653" s="34"/>
      <c r="AY653" s="34"/>
      <c r="AZ653" s="34"/>
      <c r="BA653" s="34"/>
      <c r="BB653" s="34"/>
      <c r="BC653" s="34"/>
      <c r="BD653" s="44">
        <v>171004</v>
      </c>
      <c r="BE653" s="34" t="s">
        <v>1737</v>
      </c>
      <c r="BF653" s="43" t="s">
        <v>1223</v>
      </c>
      <c r="BG653" s="34" t="s">
        <v>589</v>
      </c>
      <c r="BH653" s="34" t="s">
        <v>284</v>
      </c>
      <c r="BI653" s="34" t="s">
        <v>1737</v>
      </c>
      <c r="BJ653" s="44" t="s">
        <v>320</v>
      </c>
      <c r="BK653" s="44" t="s">
        <v>3428</v>
      </c>
      <c r="BL653" s="34"/>
      <c r="BM653" s="34"/>
      <c r="BN653" s="34"/>
      <c r="BO653" s="20"/>
      <c r="BP653" s="20"/>
      <c r="BQ653" s="20"/>
      <c r="BR653" s="20"/>
      <c r="BS653" s="27"/>
      <c r="BT653" s="20"/>
      <c r="BU653" s="20"/>
      <c r="BV653" s="20"/>
      <c r="BW653" s="20"/>
      <c r="BX653" s="20"/>
      <c r="BY653" s="20"/>
      <c r="BZ653" s="20"/>
      <c r="CA653" s="20"/>
      <c r="CB653" s="20"/>
      <c r="CC653" s="27"/>
      <c r="CD653" s="20"/>
      <c r="CE653" s="20"/>
      <c r="CF653" s="28"/>
      <c r="CG653" s="28"/>
      <c r="CH653" s="28"/>
      <c r="CI653" s="28"/>
      <c r="CJ653" s="28"/>
      <c r="CK653" s="28"/>
      <c r="CL653" s="28"/>
      <c r="CM653" s="28"/>
      <c r="CN653" s="28"/>
      <c r="CO653" s="28"/>
      <c r="CP653" s="28"/>
      <c r="CQ653" s="28"/>
      <c r="CR653" s="28"/>
      <c r="CS653" s="28"/>
      <c r="CT653" s="28"/>
      <c r="CU653" s="28"/>
      <c r="CV653" s="28"/>
      <c r="CW653" s="28"/>
      <c r="CX653" s="20"/>
      <c r="CY653" s="519" t="s">
        <v>8408</v>
      </c>
      <c r="CZ653" s="520" t="s">
        <v>8409</v>
      </c>
      <c r="DA653" s="595" t="str">
        <f t="shared" si="29"/>
        <v>55207 - OUTROS LOCAIS DE ALOJAMENTO DE CURTA DURAÇÃO.</v>
      </c>
      <c r="EN653" s="571">
        <v>20079</v>
      </c>
      <c r="EO653" s="560" t="s">
        <v>8410</v>
      </c>
      <c r="EP653" s="560" t="s">
        <v>320</v>
      </c>
      <c r="EQ653" s="580">
        <v>100</v>
      </c>
      <c r="ER653" s="560" t="s">
        <v>4630</v>
      </c>
      <c r="ES653" s="567" t="s">
        <v>8411</v>
      </c>
    </row>
    <row r="654" spans="16:149">
      <c r="P654" s="503"/>
      <c r="Q654" s="504"/>
      <c r="R654" s="489">
        <v>44432</v>
      </c>
      <c r="S654" s="501"/>
      <c r="T654" s="497"/>
      <c r="U654" s="498"/>
      <c r="V654" s="43">
        <v>113</v>
      </c>
      <c r="W654" s="34" t="s">
        <v>3007</v>
      </c>
      <c r="X654" s="44">
        <v>171007</v>
      </c>
      <c r="Y654" s="34" t="s">
        <v>2184</v>
      </c>
      <c r="Z654" s="43" t="s">
        <v>1223</v>
      </c>
      <c r="AA654" s="34" t="s">
        <v>589</v>
      </c>
      <c r="AB654" s="34" t="s">
        <v>284</v>
      </c>
      <c r="AC654" s="34" t="s">
        <v>2184</v>
      </c>
      <c r="AD654" s="44" t="s">
        <v>320</v>
      </c>
      <c r="AE654" s="44" t="s">
        <v>3428</v>
      </c>
      <c r="AF654" s="43">
        <v>113</v>
      </c>
      <c r="AG654" s="34" t="s">
        <v>3007</v>
      </c>
      <c r="AH654" s="34" t="s">
        <v>3006</v>
      </c>
      <c r="AI654" s="43" t="s">
        <v>3008</v>
      </c>
      <c r="AJ654" s="44" t="s">
        <v>3009</v>
      </c>
      <c r="AK654" s="261">
        <v>5000669</v>
      </c>
      <c r="AL654" s="44" t="s">
        <v>284</v>
      </c>
      <c r="AM654" s="44" t="s">
        <v>3013</v>
      </c>
      <c r="AN654" s="262">
        <v>259096700</v>
      </c>
      <c r="AO654" s="34"/>
      <c r="AP654" s="34"/>
      <c r="AQ654" s="34"/>
      <c r="AR654" s="34"/>
      <c r="AS654" s="34"/>
      <c r="AT654" s="44" t="s">
        <v>326</v>
      </c>
      <c r="AU654" s="44"/>
      <c r="AV654" s="477" t="str">
        <f t="array" ref="AV654">_xlfn.IFS(
LEFT(Tabelas!$AI654,1)="N","DN",
LEFT(Tabelas!$AI654,1)="C","DC",
LEFT(Tabelas!$AI654,1)="L","DL",
LEFT(Tabelas!$AI654,1)="A","DA",
LEFT(Tabelas!$AI654,1)="G","DG")</f>
        <v>DN</v>
      </c>
      <c r="AW654" s="34"/>
      <c r="AX654" s="34"/>
      <c r="AY654" s="34"/>
      <c r="AZ654" s="34"/>
      <c r="BA654" s="34"/>
      <c r="BB654" s="34"/>
      <c r="BC654" s="34"/>
      <c r="BD654" s="44">
        <v>171007</v>
      </c>
      <c r="BE654" s="34" t="s">
        <v>2184</v>
      </c>
      <c r="BF654" s="43" t="s">
        <v>1223</v>
      </c>
      <c r="BG654" s="34" t="s">
        <v>589</v>
      </c>
      <c r="BH654" s="34" t="s">
        <v>284</v>
      </c>
      <c r="BI654" s="34" t="s">
        <v>2184</v>
      </c>
      <c r="BJ654" s="44" t="s">
        <v>320</v>
      </c>
      <c r="BK654" s="44" t="s">
        <v>3428</v>
      </c>
      <c r="BL654" s="34"/>
      <c r="BM654" s="34"/>
      <c r="BN654" s="34"/>
      <c r="BO654" s="20"/>
      <c r="BP654" s="20"/>
      <c r="BQ654" s="20"/>
      <c r="BR654" s="20"/>
      <c r="BS654" s="27"/>
      <c r="BT654" s="20"/>
      <c r="BU654" s="20"/>
      <c r="BV654" s="20"/>
      <c r="BW654" s="20"/>
      <c r="BX654" s="20"/>
      <c r="BY654" s="20"/>
      <c r="BZ654" s="20"/>
      <c r="CA654" s="20"/>
      <c r="CB654" s="20"/>
      <c r="CC654" s="27"/>
      <c r="CD654" s="20"/>
      <c r="CE654" s="20"/>
      <c r="CF654" s="28"/>
      <c r="CG654" s="28"/>
      <c r="CH654" s="28"/>
      <c r="CI654" s="28"/>
      <c r="CJ654" s="28"/>
      <c r="CK654" s="28"/>
      <c r="CL654" s="28"/>
      <c r="CM654" s="28"/>
      <c r="CN654" s="28"/>
      <c r="CO654" s="28"/>
      <c r="CP654" s="28"/>
      <c r="CQ654" s="28"/>
      <c r="CR654" s="28"/>
      <c r="CS654" s="28"/>
      <c r="CT654" s="28"/>
      <c r="CU654" s="28"/>
      <c r="CV654" s="28"/>
      <c r="CW654" s="28"/>
      <c r="CX654" s="20"/>
      <c r="CY654" s="519" t="s">
        <v>8412</v>
      </c>
      <c r="CZ654" s="520" t="s">
        <v>8413</v>
      </c>
      <c r="DA654" s="595" t="str">
        <f t="shared" si="29"/>
        <v>55300 - PARQUES DE CAMPISMO E DE CARAVANISMO</v>
      </c>
      <c r="EN654" s="572">
        <v>20109</v>
      </c>
      <c r="EO654" s="561" t="s">
        <v>8414</v>
      </c>
      <c r="EP654" s="561" t="s">
        <v>320</v>
      </c>
      <c r="EQ654" s="576">
        <v>166</v>
      </c>
      <c r="ER654" s="561" t="s">
        <v>3992</v>
      </c>
      <c r="ES654" s="568" t="s">
        <v>8415</v>
      </c>
    </row>
    <row r="655" spans="16:149">
      <c r="P655" s="503"/>
      <c r="Q655" s="504"/>
      <c r="R655" s="489">
        <v>44433</v>
      </c>
      <c r="S655" s="501"/>
      <c r="T655" s="497"/>
      <c r="U655" s="498"/>
      <c r="V655" s="43">
        <v>113</v>
      </c>
      <c r="W655" s="34" t="s">
        <v>3007</v>
      </c>
      <c r="X655" s="44">
        <v>171005</v>
      </c>
      <c r="Y655" s="34" t="s">
        <v>1989</v>
      </c>
      <c r="Z655" s="43" t="s">
        <v>1223</v>
      </c>
      <c r="AA655" s="34" t="s">
        <v>589</v>
      </c>
      <c r="AB655" s="34" t="s">
        <v>284</v>
      </c>
      <c r="AC655" s="34" t="s">
        <v>1989</v>
      </c>
      <c r="AD655" s="44" t="s">
        <v>320</v>
      </c>
      <c r="AE655" s="44" t="s">
        <v>3428</v>
      </c>
      <c r="AF655" s="43">
        <v>113</v>
      </c>
      <c r="AG655" s="34" t="s">
        <v>3007</v>
      </c>
      <c r="AH655" s="34" t="s">
        <v>3006</v>
      </c>
      <c r="AI655" s="43" t="s">
        <v>3008</v>
      </c>
      <c r="AJ655" s="44" t="s">
        <v>3009</v>
      </c>
      <c r="AK655" s="261">
        <v>5000669</v>
      </c>
      <c r="AL655" s="44" t="s">
        <v>284</v>
      </c>
      <c r="AM655" s="44" t="s">
        <v>3013</v>
      </c>
      <c r="AN655" s="262">
        <v>259096700</v>
      </c>
      <c r="AO655" s="34"/>
      <c r="AP655" s="34"/>
      <c r="AQ655" s="34"/>
      <c r="AR655" s="34"/>
      <c r="AS655" s="34"/>
      <c r="AT655" s="44" t="s">
        <v>326</v>
      </c>
      <c r="AU655" s="44"/>
      <c r="AV655" s="477" t="str">
        <f t="array" ref="AV655">_xlfn.IFS(
LEFT(Tabelas!$AI655,1)="N","DN",
LEFT(Tabelas!$AI655,1)="C","DC",
LEFT(Tabelas!$AI655,1)="L","DL",
LEFT(Tabelas!$AI655,1)="A","DA",
LEFT(Tabelas!$AI655,1)="G","DG")</f>
        <v>DN</v>
      </c>
      <c r="AW655" s="34"/>
      <c r="AX655" s="34"/>
      <c r="AY655" s="34"/>
      <c r="AZ655" s="34"/>
      <c r="BA655" s="34"/>
      <c r="BB655" s="34"/>
      <c r="BC655" s="34"/>
      <c r="BD655" s="44">
        <v>171005</v>
      </c>
      <c r="BE655" s="34" t="s">
        <v>1989</v>
      </c>
      <c r="BF655" s="43" t="s">
        <v>1223</v>
      </c>
      <c r="BG655" s="34" t="s">
        <v>589</v>
      </c>
      <c r="BH655" s="34" t="s">
        <v>284</v>
      </c>
      <c r="BI655" s="34" t="s">
        <v>1989</v>
      </c>
      <c r="BJ655" s="44" t="s">
        <v>320</v>
      </c>
      <c r="BK655" s="44" t="s">
        <v>3428</v>
      </c>
      <c r="BL655" s="34"/>
      <c r="BM655" s="34"/>
      <c r="BN655" s="34"/>
      <c r="BO655" s="20"/>
      <c r="BP655" s="20"/>
      <c r="BQ655" s="20"/>
      <c r="BR655" s="20"/>
      <c r="BS655" s="27"/>
      <c r="BT655" s="20"/>
      <c r="BU655" s="20"/>
      <c r="BV655" s="20"/>
      <c r="BW655" s="20"/>
      <c r="BX655" s="20"/>
      <c r="BY655" s="20"/>
      <c r="BZ655" s="20"/>
      <c r="CA655" s="20"/>
      <c r="CB655" s="20"/>
      <c r="CC655" s="27"/>
      <c r="CD655" s="20"/>
      <c r="CE655" s="20"/>
      <c r="CF655" s="28"/>
      <c r="CG655" s="28"/>
      <c r="CH655" s="28"/>
      <c r="CI655" s="28"/>
      <c r="CJ655" s="28"/>
      <c r="CK655" s="28"/>
      <c r="CL655" s="28"/>
      <c r="CM655" s="28"/>
      <c r="CN655" s="28"/>
      <c r="CO655" s="28"/>
      <c r="CP655" s="28"/>
      <c r="CQ655" s="28"/>
      <c r="CR655" s="28"/>
      <c r="CS655" s="28"/>
      <c r="CT655" s="28"/>
      <c r="CU655" s="28"/>
      <c r="CV655" s="28"/>
      <c r="CW655" s="28"/>
      <c r="CX655" s="20"/>
      <c r="CY655" s="519" t="s">
        <v>8416</v>
      </c>
      <c r="CZ655" s="520" t="s">
        <v>8417</v>
      </c>
      <c r="DA655" s="595" t="str">
        <f t="shared" si="29"/>
        <v>55400 - ATIVIDADES DE SERVIÇOS DE INTERMEDIAÇÃO DE ALOJAMENTO.</v>
      </c>
      <c r="EN655" s="571">
        <v>20117</v>
      </c>
      <c r="EO655" s="560" t="s">
        <v>8418</v>
      </c>
      <c r="EP655" s="560" t="s">
        <v>320</v>
      </c>
      <c r="EQ655" s="580">
        <v>102</v>
      </c>
      <c r="ER655" s="560" t="s">
        <v>628</v>
      </c>
      <c r="ES655" s="567" t="s">
        <v>8419</v>
      </c>
    </row>
    <row r="656" spans="16:149">
      <c r="P656" s="503"/>
      <c r="Q656" s="504"/>
      <c r="R656" s="489">
        <v>44434</v>
      </c>
      <c r="S656" s="501"/>
      <c r="T656" s="497"/>
      <c r="U656" s="498"/>
      <c r="V656" s="43">
        <v>113</v>
      </c>
      <c r="W656" s="34" t="s">
        <v>3007</v>
      </c>
      <c r="X656" s="44">
        <v>171009</v>
      </c>
      <c r="Y656" s="34" t="s">
        <v>589</v>
      </c>
      <c r="Z656" s="43" t="s">
        <v>1223</v>
      </c>
      <c r="AA656" s="34" t="s">
        <v>589</v>
      </c>
      <c r="AB656" s="34" t="s">
        <v>284</v>
      </c>
      <c r="AC656" s="34" t="s">
        <v>589</v>
      </c>
      <c r="AD656" s="44" t="s">
        <v>320</v>
      </c>
      <c r="AE656" s="44" t="s">
        <v>3428</v>
      </c>
      <c r="AF656" s="43">
        <v>113</v>
      </c>
      <c r="AG656" s="34" t="s">
        <v>3007</v>
      </c>
      <c r="AH656" s="34" t="s">
        <v>3006</v>
      </c>
      <c r="AI656" s="43" t="s">
        <v>3008</v>
      </c>
      <c r="AJ656" s="44" t="s">
        <v>3009</v>
      </c>
      <c r="AK656" s="261">
        <v>5000669</v>
      </c>
      <c r="AL656" s="44" t="s">
        <v>284</v>
      </c>
      <c r="AM656" s="44" t="s">
        <v>3013</v>
      </c>
      <c r="AN656" s="262">
        <v>259096700</v>
      </c>
      <c r="AO656" s="34"/>
      <c r="AP656" s="34"/>
      <c r="AQ656" s="34"/>
      <c r="AR656" s="34"/>
      <c r="AS656" s="34"/>
      <c r="AT656" s="44" t="s">
        <v>326</v>
      </c>
      <c r="AU656" s="44"/>
      <c r="AV656" s="477" t="str">
        <f t="array" ref="AV656">_xlfn.IFS(
LEFT(Tabelas!$AI656,1)="N","DN",
LEFT(Tabelas!$AI656,1)="C","DC",
LEFT(Tabelas!$AI656,1)="L","DL",
LEFT(Tabelas!$AI656,1)="A","DA",
LEFT(Tabelas!$AI656,1)="G","DG")</f>
        <v>DN</v>
      </c>
      <c r="AW656" s="34"/>
      <c r="AX656" s="34"/>
      <c r="AY656" s="34"/>
      <c r="AZ656" s="34"/>
      <c r="BA656" s="34"/>
      <c r="BB656" s="34"/>
      <c r="BC656" s="34"/>
      <c r="BD656" s="44">
        <v>171009</v>
      </c>
      <c r="BE656" s="34" t="s">
        <v>589</v>
      </c>
      <c r="BF656" s="43" t="s">
        <v>1223</v>
      </c>
      <c r="BG656" s="34" t="s">
        <v>589</v>
      </c>
      <c r="BH656" s="34" t="s">
        <v>284</v>
      </c>
      <c r="BI656" s="34" t="s">
        <v>589</v>
      </c>
      <c r="BJ656" s="44" t="s">
        <v>320</v>
      </c>
      <c r="BK656" s="44" t="s">
        <v>3428</v>
      </c>
      <c r="BL656" s="34"/>
      <c r="BM656" s="34"/>
      <c r="BN656" s="34"/>
      <c r="BO656" s="20"/>
      <c r="BP656" s="20"/>
      <c r="BQ656" s="20"/>
      <c r="BR656" s="20"/>
      <c r="BS656" s="27"/>
      <c r="BT656" s="20"/>
      <c r="BU656" s="20"/>
      <c r="BV656" s="20"/>
      <c r="BW656" s="20"/>
      <c r="BX656" s="20"/>
      <c r="BY656" s="20"/>
      <c r="BZ656" s="20"/>
      <c r="CA656" s="20"/>
      <c r="CB656" s="20"/>
      <c r="CC656" s="27"/>
      <c r="CD656" s="20"/>
      <c r="CE656" s="20"/>
      <c r="CF656" s="28"/>
      <c r="CG656" s="28"/>
      <c r="CH656" s="28"/>
      <c r="CI656" s="28"/>
      <c r="CJ656" s="28"/>
      <c r="CK656" s="28"/>
      <c r="CL656" s="28"/>
      <c r="CM656" s="28"/>
      <c r="CN656" s="28"/>
      <c r="CO656" s="28"/>
      <c r="CP656" s="28"/>
      <c r="CQ656" s="28"/>
      <c r="CR656" s="28"/>
      <c r="CS656" s="28"/>
      <c r="CT656" s="28"/>
      <c r="CU656" s="28"/>
      <c r="CV656" s="28"/>
      <c r="CW656" s="28"/>
      <c r="CX656" s="20"/>
      <c r="CY656" s="519" t="s">
        <v>8420</v>
      </c>
      <c r="CZ656" s="520" t="s">
        <v>8421</v>
      </c>
      <c r="DA656" s="595" t="str">
        <f t="shared" si="29"/>
        <v>55900 - OUTROS LOCAIS DE ALOJAMENTO</v>
      </c>
      <c r="EN656" s="571">
        <v>20133</v>
      </c>
      <c r="EO656" s="560" t="s">
        <v>8422</v>
      </c>
      <c r="EP656" s="560" t="s">
        <v>289</v>
      </c>
      <c r="EQ656" s="580">
        <v>300</v>
      </c>
      <c r="ER656" s="560" t="s">
        <v>4916</v>
      </c>
      <c r="ES656" s="567" t="s">
        <v>8423</v>
      </c>
    </row>
    <row r="657" spans="16:149">
      <c r="P657" s="503"/>
      <c r="Q657" s="504"/>
      <c r="R657" s="489">
        <v>44435</v>
      </c>
      <c r="S657" s="501"/>
      <c r="T657" s="497"/>
      <c r="U657" s="498"/>
      <c r="V657" s="43">
        <v>113</v>
      </c>
      <c r="W657" s="34" t="s">
        <v>3007</v>
      </c>
      <c r="X657" s="44">
        <v>171000</v>
      </c>
      <c r="Y657" s="34" t="s">
        <v>896</v>
      </c>
      <c r="Z657" s="43" t="s">
        <v>1223</v>
      </c>
      <c r="AA657" s="34" t="s">
        <v>589</v>
      </c>
      <c r="AB657" s="34" t="s">
        <v>284</v>
      </c>
      <c r="AC657" s="34" t="s">
        <v>589</v>
      </c>
      <c r="AD657" s="44" t="s">
        <v>320</v>
      </c>
      <c r="AE657" s="44" t="s">
        <v>3428</v>
      </c>
      <c r="AF657" s="43">
        <v>113</v>
      </c>
      <c r="AG657" s="34" t="s">
        <v>3007</v>
      </c>
      <c r="AH657" s="34" t="s">
        <v>3006</v>
      </c>
      <c r="AI657" s="43" t="s">
        <v>3008</v>
      </c>
      <c r="AJ657" s="44" t="s">
        <v>3009</v>
      </c>
      <c r="AK657" s="261">
        <v>5000669</v>
      </c>
      <c r="AL657" s="44" t="s">
        <v>284</v>
      </c>
      <c r="AM657" s="44" t="s">
        <v>3013</v>
      </c>
      <c r="AN657" s="262">
        <v>259096700</v>
      </c>
      <c r="AO657" s="34"/>
      <c r="AP657" s="34"/>
      <c r="AQ657" s="34"/>
      <c r="AR657" s="34"/>
      <c r="AS657" s="34"/>
      <c r="AT657" s="44" t="s">
        <v>326</v>
      </c>
      <c r="AU657" s="44"/>
      <c r="AV657" s="477" t="str">
        <f t="array" ref="AV657">_xlfn.IFS(
LEFT(Tabelas!$AI657,1)="N","DN",
LEFT(Tabelas!$AI657,1)="C","DC",
LEFT(Tabelas!$AI657,1)="L","DL",
LEFT(Tabelas!$AI657,1)="A","DA",
LEFT(Tabelas!$AI657,1)="G","DG")</f>
        <v>DN</v>
      </c>
      <c r="AW657" s="34"/>
      <c r="AX657" s="34"/>
      <c r="AY657" s="34"/>
      <c r="AZ657" s="34"/>
      <c r="BA657" s="34"/>
      <c r="BB657" s="34"/>
      <c r="BC657" s="34"/>
      <c r="BD657" s="44">
        <v>171000</v>
      </c>
      <c r="BE657" s="34" t="s">
        <v>896</v>
      </c>
      <c r="BF657" s="43" t="s">
        <v>1223</v>
      </c>
      <c r="BG657" s="34" t="s">
        <v>589</v>
      </c>
      <c r="BH657" s="34" t="s">
        <v>284</v>
      </c>
      <c r="BI657" s="34" t="s">
        <v>589</v>
      </c>
      <c r="BJ657" s="44" t="s">
        <v>320</v>
      </c>
      <c r="BK657" s="44" t="s">
        <v>3428</v>
      </c>
      <c r="BL657" s="34"/>
      <c r="BM657" s="34"/>
      <c r="BN657" s="34"/>
      <c r="BO657" s="20"/>
      <c r="BP657" s="20"/>
      <c r="BQ657" s="20"/>
      <c r="BR657" s="20"/>
      <c r="BS657" s="27"/>
      <c r="BT657" s="20"/>
      <c r="BU657" s="20"/>
      <c r="BV657" s="20"/>
      <c r="BW657" s="20"/>
      <c r="BX657" s="20"/>
      <c r="BY657" s="20"/>
      <c r="BZ657" s="20"/>
      <c r="CA657" s="20"/>
      <c r="CB657" s="20"/>
      <c r="CC657" s="27"/>
      <c r="CD657" s="20"/>
      <c r="CE657" s="20"/>
      <c r="CF657" s="28"/>
      <c r="CG657" s="28"/>
      <c r="CH657" s="28"/>
      <c r="CI657" s="28"/>
      <c r="CJ657" s="28"/>
      <c r="CK657" s="28"/>
      <c r="CL657" s="28"/>
      <c r="CM657" s="28"/>
      <c r="CN657" s="28"/>
      <c r="CO657" s="28"/>
      <c r="CP657" s="28"/>
      <c r="CQ657" s="28"/>
      <c r="CR657" s="28"/>
      <c r="CS657" s="28"/>
      <c r="CT657" s="28"/>
      <c r="CU657" s="28"/>
      <c r="CV657" s="28"/>
      <c r="CW657" s="28"/>
      <c r="CX657" s="20"/>
      <c r="CY657" s="519" t="s">
        <v>8424</v>
      </c>
      <c r="CZ657" s="520" t="s">
        <v>8425</v>
      </c>
      <c r="DA657" s="595" t="str">
        <f t="shared" si="29"/>
        <v>56111 - RESTAURANTES TIPO TRADICIONAL</v>
      </c>
      <c r="EN657" s="572">
        <v>20168</v>
      </c>
      <c r="EO657" s="561" t="s">
        <v>8426</v>
      </c>
      <c r="EP657" s="561" t="s">
        <v>320</v>
      </c>
      <c r="EQ657" s="576">
        <v>114</v>
      </c>
      <c r="ER657" s="561" t="s">
        <v>3132</v>
      </c>
      <c r="ES657" s="568" t="s">
        <v>8427</v>
      </c>
    </row>
    <row r="658" spans="16:149">
      <c r="P658" s="503"/>
      <c r="Q658" s="504"/>
      <c r="R658" s="489">
        <v>44436</v>
      </c>
      <c r="S658" s="501"/>
      <c r="T658" s="497"/>
      <c r="U658" s="498"/>
      <c r="V658" s="43">
        <v>113</v>
      </c>
      <c r="W658" s="34" t="s">
        <v>3007</v>
      </c>
      <c r="X658" s="44">
        <v>171011</v>
      </c>
      <c r="Y658" s="34" t="s">
        <v>2543</v>
      </c>
      <c r="Z658" s="43" t="s">
        <v>1223</v>
      </c>
      <c r="AA658" s="34" t="s">
        <v>589</v>
      </c>
      <c r="AB658" s="34" t="s">
        <v>284</v>
      </c>
      <c r="AC658" s="34" t="s">
        <v>2543</v>
      </c>
      <c r="AD658" s="44" t="s">
        <v>320</v>
      </c>
      <c r="AE658" s="44" t="s">
        <v>3428</v>
      </c>
      <c r="AF658" s="43">
        <v>113</v>
      </c>
      <c r="AG658" s="34" t="s">
        <v>3007</v>
      </c>
      <c r="AH658" s="34" t="s">
        <v>3006</v>
      </c>
      <c r="AI658" s="43" t="s">
        <v>3008</v>
      </c>
      <c r="AJ658" s="44" t="s">
        <v>3009</v>
      </c>
      <c r="AK658" s="261">
        <v>5000669</v>
      </c>
      <c r="AL658" s="44" t="s">
        <v>284</v>
      </c>
      <c r="AM658" s="44" t="s">
        <v>3013</v>
      </c>
      <c r="AN658" s="262">
        <v>259096700</v>
      </c>
      <c r="AO658" s="34"/>
      <c r="AP658" s="34"/>
      <c r="AQ658" s="34"/>
      <c r="AR658" s="34"/>
      <c r="AS658" s="34"/>
      <c r="AT658" s="44" t="s">
        <v>326</v>
      </c>
      <c r="AU658" s="44"/>
      <c r="AV658" s="477" t="str">
        <f t="array" ref="AV658">_xlfn.IFS(
LEFT(Tabelas!$AI658,1)="N","DN",
LEFT(Tabelas!$AI658,1)="C","DC",
LEFT(Tabelas!$AI658,1)="L","DL",
LEFT(Tabelas!$AI658,1)="A","DA",
LEFT(Tabelas!$AI658,1)="G","DG")</f>
        <v>DN</v>
      </c>
      <c r="AW658" s="34"/>
      <c r="AX658" s="34"/>
      <c r="AY658" s="34"/>
      <c r="AZ658" s="34"/>
      <c r="BA658" s="34"/>
      <c r="BB658" s="34"/>
      <c r="BC658" s="34"/>
      <c r="BD658" s="44">
        <v>171011</v>
      </c>
      <c r="BE658" s="34" t="s">
        <v>2543</v>
      </c>
      <c r="BF658" s="43" t="s">
        <v>1223</v>
      </c>
      <c r="BG658" s="34" t="s">
        <v>589</v>
      </c>
      <c r="BH658" s="34" t="s">
        <v>284</v>
      </c>
      <c r="BI658" s="34" t="s">
        <v>2543</v>
      </c>
      <c r="BJ658" s="44" t="s">
        <v>320</v>
      </c>
      <c r="BK658" s="44" t="s">
        <v>3428</v>
      </c>
      <c r="BL658" s="34"/>
      <c r="BM658" s="34"/>
      <c r="BN658" s="34"/>
      <c r="BO658" s="20"/>
      <c r="BP658" s="20"/>
      <c r="BQ658" s="20"/>
      <c r="BR658" s="20"/>
      <c r="BS658" s="27"/>
      <c r="BT658" s="20"/>
      <c r="BU658" s="20"/>
      <c r="BV658" s="20"/>
      <c r="BW658" s="20"/>
      <c r="BX658" s="20"/>
      <c r="BY658" s="20"/>
      <c r="BZ658" s="20"/>
      <c r="CA658" s="20"/>
      <c r="CB658" s="20"/>
      <c r="CC658" s="27"/>
      <c r="CD658" s="20"/>
      <c r="CE658" s="20"/>
      <c r="CF658" s="28"/>
      <c r="CG658" s="28"/>
      <c r="CH658" s="28"/>
      <c r="CI658" s="28"/>
      <c r="CJ658" s="28"/>
      <c r="CK658" s="28"/>
      <c r="CL658" s="28"/>
      <c r="CM658" s="28"/>
      <c r="CN658" s="28"/>
      <c r="CO658" s="28"/>
      <c r="CP658" s="28"/>
      <c r="CQ658" s="28"/>
      <c r="CR658" s="28"/>
      <c r="CS658" s="28"/>
      <c r="CT658" s="28"/>
      <c r="CU658" s="28"/>
      <c r="CV658" s="28"/>
      <c r="CW658" s="28"/>
      <c r="CX658" s="20"/>
      <c r="CY658" s="519" t="s">
        <v>8428</v>
      </c>
      <c r="CZ658" s="520" t="s">
        <v>8429</v>
      </c>
      <c r="DA658" s="595" t="str">
        <f t="shared" si="29"/>
        <v>56112 - RESTAURANTES COM LUGARES AO BALCÃO</v>
      </c>
      <c r="EN658" s="572">
        <v>20184</v>
      </c>
      <c r="EO658" s="561" t="s">
        <v>8430</v>
      </c>
      <c r="EP658" s="561" t="s">
        <v>320</v>
      </c>
      <c r="EQ658" s="576">
        <v>112</v>
      </c>
      <c r="ER658" s="561" t="s">
        <v>2868</v>
      </c>
      <c r="ES658" s="568" t="s">
        <v>8431</v>
      </c>
    </row>
    <row r="659" spans="16:149">
      <c r="P659" s="503"/>
      <c r="Q659" s="504"/>
      <c r="R659" s="489">
        <v>44437</v>
      </c>
      <c r="S659" s="501"/>
      <c r="T659" s="497"/>
      <c r="U659" s="498"/>
      <c r="V659" s="43">
        <v>113</v>
      </c>
      <c r="W659" s="34" t="s">
        <v>3007</v>
      </c>
      <c r="X659" s="44">
        <v>171013</v>
      </c>
      <c r="Y659" s="34" t="s">
        <v>2699</v>
      </c>
      <c r="Z659" s="43" t="s">
        <v>1223</v>
      </c>
      <c r="AA659" s="34" t="s">
        <v>589</v>
      </c>
      <c r="AB659" s="34" t="s">
        <v>284</v>
      </c>
      <c r="AC659" s="34" t="s">
        <v>2699</v>
      </c>
      <c r="AD659" s="44" t="s">
        <v>320</v>
      </c>
      <c r="AE659" s="44" t="s">
        <v>3428</v>
      </c>
      <c r="AF659" s="43">
        <v>113</v>
      </c>
      <c r="AG659" s="34" t="s">
        <v>3007</v>
      </c>
      <c r="AH659" s="34" t="s">
        <v>3006</v>
      </c>
      <c r="AI659" s="43" t="s">
        <v>3008</v>
      </c>
      <c r="AJ659" s="44" t="s">
        <v>3009</v>
      </c>
      <c r="AK659" s="261">
        <v>5000669</v>
      </c>
      <c r="AL659" s="44" t="s">
        <v>284</v>
      </c>
      <c r="AM659" s="44" t="s">
        <v>3013</v>
      </c>
      <c r="AN659" s="262">
        <v>259096700</v>
      </c>
      <c r="AO659" s="34"/>
      <c r="AP659" s="34"/>
      <c r="AQ659" s="34"/>
      <c r="AR659" s="34"/>
      <c r="AS659" s="34"/>
      <c r="AT659" s="44" t="s">
        <v>326</v>
      </c>
      <c r="AU659" s="44"/>
      <c r="AV659" s="477" t="str">
        <f t="array" ref="AV659">_xlfn.IFS(
LEFT(Tabelas!$AI659,1)="N","DN",
LEFT(Tabelas!$AI659,1)="C","DC",
LEFT(Tabelas!$AI659,1)="L","DL",
LEFT(Tabelas!$AI659,1)="A","DA",
LEFT(Tabelas!$AI659,1)="G","DG")</f>
        <v>DN</v>
      </c>
      <c r="AW659" s="34"/>
      <c r="AX659" s="34"/>
      <c r="AY659" s="34"/>
      <c r="AZ659" s="34"/>
      <c r="BA659" s="34"/>
      <c r="BB659" s="34"/>
      <c r="BC659" s="34"/>
      <c r="BD659" s="44">
        <v>171013</v>
      </c>
      <c r="BE659" s="34" t="s">
        <v>2699</v>
      </c>
      <c r="BF659" s="43" t="s">
        <v>1223</v>
      </c>
      <c r="BG659" s="34" t="s">
        <v>589</v>
      </c>
      <c r="BH659" s="34" t="s">
        <v>284</v>
      </c>
      <c r="BI659" s="34" t="s">
        <v>2699</v>
      </c>
      <c r="BJ659" s="44" t="s">
        <v>320</v>
      </c>
      <c r="BK659" s="44" t="s">
        <v>3428</v>
      </c>
      <c r="BL659" s="34"/>
      <c r="BM659" s="34"/>
      <c r="BN659" s="34"/>
      <c r="BO659" s="20"/>
      <c r="BP659" s="20"/>
      <c r="BQ659" s="20"/>
      <c r="BR659" s="20"/>
      <c r="BS659" s="27"/>
      <c r="BT659" s="20"/>
      <c r="BU659" s="20"/>
      <c r="BV659" s="20"/>
      <c r="BW659" s="20"/>
      <c r="BX659" s="20"/>
      <c r="BY659" s="20"/>
      <c r="BZ659" s="20"/>
      <c r="CA659" s="20"/>
      <c r="CB659" s="20"/>
      <c r="CC659" s="27"/>
      <c r="CD659" s="20"/>
      <c r="CE659" s="20"/>
      <c r="CF659" s="28"/>
      <c r="CG659" s="28"/>
      <c r="CH659" s="28"/>
      <c r="CI659" s="28"/>
      <c r="CJ659" s="28"/>
      <c r="CK659" s="28"/>
      <c r="CL659" s="28"/>
      <c r="CM659" s="28"/>
      <c r="CN659" s="28"/>
      <c r="CO659" s="28"/>
      <c r="CP659" s="28"/>
      <c r="CQ659" s="28"/>
      <c r="CR659" s="28"/>
      <c r="CS659" s="28"/>
      <c r="CT659" s="28"/>
      <c r="CU659" s="28"/>
      <c r="CV659" s="28"/>
      <c r="CW659" s="28"/>
      <c r="CX659" s="20"/>
      <c r="CY659" s="519" t="s">
        <v>8432</v>
      </c>
      <c r="CZ659" s="520" t="s">
        <v>8433</v>
      </c>
      <c r="DA659" s="595" t="str">
        <f t="shared" si="29"/>
        <v>56113 - RESTAURANTES SEM SERVIÇO DE MESA</v>
      </c>
      <c r="EN659" s="572">
        <v>20192</v>
      </c>
      <c r="EO659" s="561" t="s">
        <v>8434</v>
      </c>
      <c r="EP659" s="561" t="s">
        <v>947</v>
      </c>
      <c r="EQ659" s="576">
        <v>400</v>
      </c>
      <c r="ER659" s="561" t="s">
        <v>3263</v>
      </c>
      <c r="ES659" s="568" t="s">
        <v>8435</v>
      </c>
    </row>
    <row r="660" spans="16:149">
      <c r="P660" s="503"/>
      <c r="Q660" s="504"/>
      <c r="R660" s="489">
        <v>44438</v>
      </c>
      <c r="S660" s="501"/>
      <c r="T660" s="497"/>
      <c r="U660" s="498"/>
      <c r="V660" s="43">
        <v>113</v>
      </c>
      <c r="W660" s="34" t="s">
        <v>3007</v>
      </c>
      <c r="X660" s="44">
        <v>171014</v>
      </c>
      <c r="Y660" s="34" t="s">
        <v>2838</v>
      </c>
      <c r="Z660" s="43" t="s">
        <v>1223</v>
      </c>
      <c r="AA660" s="34" t="s">
        <v>589</v>
      </c>
      <c r="AB660" s="34" t="s">
        <v>284</v>
      </c>
      <c r="AC660" s="34" t="s">
        <v>2838</v>
      </c>
      <c r="AD660" s="44" t="s">
        <v>320</v>
      </c>
      <c r="AE660" s="44" t="s">
        <v>3428</v>
      </c>
      <c r="AF660" s="43">
        <v>113</v>
      </c>
      <c r="AG660" s="34" t="s">
        <v>3007</v>
      </c>
      <c r="AH660" s="34" t="s">
        <v>3006</v>
      </c>
      <c r="AI660" s="43" t="s">
        <v>3008</v>
      </c>
      <c r="AJ660" s="44" t="s">
        <v>3009</v>
      </c>
      <c r="AK660" s="261">
        <v>5000669</v>
      </c>
      <c r="AL660" s="44" t="s">
        <v>284</v>
      </c>
      <c r="AM660" s="44" t="s">
        <v>3013</v>
      </c>
      <c r="AN660" s="262">
        <v>259096700</v>
      </c>
      <c r="AO660" s="34"/>
      <c r="AP660" s="34"/>
      <c r="AQ660" s="34"/>
      <c r="AR660" s="34"/>
      <c r="AS660" s="34"/>
      <c r="AT660" s="44" t="s">
        <v>326</v>
      </c>
      <c r="AU660" s="44"/>
      <c r="AV660" s="477" t="str">
        <f t="array" ref="AV660">_xlfn.IFS(
LEFT(Tabelas!$AI660,1)="N","DN",
LEFT(Tabelas!$AI660,1)="C","DC",
LEFT(Tabelas!$AI660,1)="L","DL",
LEFT(Tabelas!$AI660,1)="A","DA",
LEFT(Tabelas!$AI660,1)="G","DG")</f>
        <v>DN</v>
      </c>
      <c r="AW660" s="34"/>
      <c r="AX660" s="34"/>
      <c r="AY660" s="34"/>
      <c r="AZ660" s="34"/>
      <c r="BA660" s="34"/>
      <c r="BB660" s="34"/>
      <c r="BC660" s="34"/>
      <c r="BD660" s="44">
        <v>171014</v>
      </c>
      <c r="BE660" s="34" t="s">
        <v>2838</v>
      </c>
      <c r="BF660" s="43" t="s">
        <v>1223</v>
      </c>
      <c r="BG660" s="34" t="s">
        <v>589</v>
      </c>
      <c r="BH660" s="34" t="s">
        <v>284</v>
      </c>
      <c r="BI660" s="34" t="s">
        <v>2838</v>
      </c>
      <c r="BJ660" s="44" t="s">
        <v>320</v>
      </c>
      <c r="BK660" s="44" t="s">
        <v>3428</v>
      </c>
      <c r="BL660" s="34"/>
      <c r="BM660" s="34"/>
      <c r="BN660" s="34"/>
      <c r="BO660" s="20"/>
      <c r="BP660" s="20"/>
      <c r="BQ660" s="20"/>
      <c r="BR660" s="20"/>
      <c r="BS660" s="27"/>
      <c r="BT660" s="20"/>
      <c r="BU660" s="20"/>
      <c r="BV660" s="20"/>
      <c r="BW660" s="20"/>
      <c r="BX660" s="20"/>
      <c r="BY660" s="20"/>
      <c r="BZ660" s="20"/>
      <c r="CA660" s="20"/>
      <c r="CB660" s="20"/>
      <c r="CC660" s="27"/>
      <c r="CD660" s="20"/>
      <c r="CE660" s="20"/>
      <c r="CF660" s="28"/>
      <c r="CG660" s="28"/>
      <c r="CH660" s="28"/>
      <c r="CI660" s="28"/>
      <c r="CJ660" s="28"/>
      <c r="CK660" s="28"/>
      <c r="CL660" s="28"/>
      <c r="CM660" s="28"/>
      <c r="CN660" s="28"/>
      <c r="CO660" s="28"/>
      <c r="CP660" s="28"/>
      <c r="CQ660" s="28"/>
      <c r="CR660" s="28"/>
      <c r="CS660" s="28"/>
      <c r="CT660" s="28"/>
      <c r="CU660" s="28"/>
      <c r="CV660" s="28"/>
      <c r="CW660" s="28"/>
      <c r="CX660" s="20"/>
      <c r="CY660" s="519" t="s">
        <v>8436</v>
      </c>
      <c r="CZ660" s="520" t="s">
        <v>8437</v>
      </c>
      <c r="DA660" s="595" t="str">
        <f t="shared" si="29"/>
        <v>56114 - RESTAURANTES TÍPICOS</v>
      </c>
      <c r="EN660" s="572">
        <v>20206</v>
      </c>
      <c r="EO660" s="561" t="s">
        <v>8438</v>
      </c>
      <c r="EP660" s="561" t="s">
        <v>320</v>
      </c>
      <c r="EQ660" s="576">
        <v>108</v>
      </c>
      <c r="ER660" s="561" t="s">
        <v>2224</v>
      </c>
      <c r="ES660" s="568" t="s">
        <v>8439</v>
      </c>
    </row>
    <row r="661" spans="16:149">
      <c r="P661" s="503"/>
      <c r="Q661" s="504"/>
      <c r="R661" s="489">
        <v>44439</v>
      </c>
      <c r="S661" s="501"/>
      <c r="T661" s="497"/>
      <c r="U661" s="498"/>
      <c r="V661" s="43">
        <v>113</v>
      </c>
      <c r="W661" s="34" t="s">
        <v>3007</v>
      </c>
      <c r="X661" s="44">
        <v>171016</v>
      </c>
      <c r="Y661" s="34" t="s">
        <v>3106</v>
      </c>
      <c r="Z661" s="43" t="s">
        <v>1223</v>
      </c>
      <c r="AA661" s="34" t="s">
        <v>589</v>
      </c>
      <c r="AB661" s="34" t="s">
        <v>284</v>
      </c>
      <c r="AC661" s="34" t="s">
        <v>8440</v>
      </c>
      <c r="AD661" s="44" t="s">
        <v>320</v>
      </c>
      <c r="AE661" s="44" t="s">
        <v>3428</v>
      </c>
      <c r="AF661" s="43">
        <v>113</v>
      </c>
      <c r="AG661" s="34" t="s">
        <v>3007</v>
      </c>
      <c r="AH661" s="34" t="s">
        <v>3006</v>
      </c>
      <c r="AI661" s="43" t="s">
        <v>3008</v>
      </c>
      <c r="AJ661" s="44" t="s">
        <v>3009</v>
      </c>
      <c r="AK661" s="261">
        <v>5000669</v>
      </c>
      <c r="AL661" s="44" t="s">
        <v>284</v>
      </c>
      <c r="AM661" s="44" t="s">
        <v>3013</v>
      </c>
      <c r="AN661" s="262">
        <v>259096700</v>
      </c>
      <c r="AO661" s="34"/>
      <c r="AP661" s="34"/>
      <c r="AQ661" s="34"/>
      <c r="AR661" s="34"/>
      <c r="AS661" s="34"/>
      <c r="AT661" s="44" t="s">
        <v>326</v>
      </c>
      <c r="AU661" s="44"/>
      <c r="AV661" s="477" t="str">
        <f t="array" ref="AV661">_xlfn.IFS(
LEFT(Tabelas!$AI661,1)="N","DN",
LEFT(Tabelas!$AI661,1)="C","DC",
LEFT(Tabelas!$AI661,1)="L","DL",
LEFT(Tabelas!$AI661,1)="A","DA",
LEFT(Tabelas!$AI661,1)="G","DG")</f>
        <v>DN</v>
      </c>
      <c r="AW661" s="34"/>
      <c r="AX661" s="34"/>
      <c r="AY661" s="34"/>
      <c r="AZ661" s="34"/>
      <c r="BA661" s="34"/>
      <c r="BB661" s="34"/>
      <c r="BC661" s="34"/>
      <c r="BD661" s="44">
        <v>171016</v>
      </c>
      <c r="BE661" s="34" t="s">
        <v>3106</v>
      </c>
      <c r="BF661" s="43" t="s">
        <v>1223</v>
      </c>
      <c r="BG661" s="34" t="s">
        <v>589</v>
      </c>
      <c r="BH661" s="34" t="s">
        <v>284</v>
      </c>
      <c r="BI661" s="34" t="s">
        <v>8440</v>
      </c>
      <c r="BJ661" s="44" t="s">
        <v>320</v>
      </c>
      <c r="BK661" s="44" t="s">
        <v>3428</v>
      </c>
      <c r="BL661" s="34"/>
      <c r="BM661" s="34"/>
      <c r="BN661" s="34"/>
      <c r="BO661" s="20"/>
      <c r="BP661" s="20"/>
      <c r="BQ661" s="20"/>
      <c r="BR661" s="20"/>
      <c r="BS661" s="27"/>
      <c r="BT661" s="20"/>
      <c r="BU661" s="20"/>
      <c r="BV661" s="20"/>
      <c r="BW661" s="20"/>
      <c r="BX661" s="20"/>
      <c r="BY661" s="20"/>
      <c r="BZ661" s="20"/>
      <c r="CA661" s="20"/>
      <c r="CB661" s="20"/>
      <c r="CC661" s="27"/>
      <c r="CD661" s="20"/>
      <c r="CE661" s="20"/>
      <c r="CF661" s="28"/>
      <c r="CG661" s="28"/>
      <c r="CH661" s="28"/>
      <c r="CI661" s="28"/>
      <c r="CJ661" s="28"/>
      <c r="CK661" s="28"/>
      <c r="CL661" s="28"/>
      <c r="CM661" s="28"/>
      <c r="CN661" s="28"/>
      <c r="CO661" s="28"/>
      <c r="CP661" s="28"/>
      <c r="CQ661" s="28"/>
      <c r="CR661" s="28"/>
      <c r="CS661" s="28"/>
      <c r="CT661" s="28"/>
      <c r="CU661" s="28"/>
      <c r="CV661" s="28"/>
      <c r="CW661" s="28"/>
      <c r="CX661" s="20"/>
      <c r="CY661" s="519" t="s">
        <v>8441</v>
      </c>
      <c r="CZ661" s="520" t="s">
        <v>8442</v>
      </c>
      <c r="DA661" s="595" t="str">
        <f t="shared" si="29"/>
        <v>56115 - RESTAURANTES COM ESPAÇO DE DANÇA</v>
      </c>
      <c r="EN661" s="571">
        <v>20214</v>
      </c>
      <c r="EO661" s="560" t="s">
        <v>8443</v>
      </c>
      <c r="EP661" s="560" t="s">
        <v>947</v>
      </c>
      <c r="EQ661" s="580">
        <v>400</v>
      </c>
      <c r="ER661" s="560" t="s">
        <v>3263</v>
      </c>
      <c r="ES661" s="567" t="s">
        <v>8444</v>
      </c>
    </row>
    <row r="662" spans="16:149">
      <c r="P662" s="503"/>
      <c r="Q662" s="504"/>
      <c r="R662" s="489">
        <v>44440</v>
      </c>
      <c r="S662" s="501"/>
      <c r="T662" s="497"/>
      <c r="U662" s="498"/>
      <c r="V662" s="43">
        <v>113</v>
      </c>
      <c r="W662" s="34" t="s">
        <v>3007</v>
      </c>
      <c r="X662" s="44">
        <v>171017</v>
      </c>
      <c r="Y662" s="34" t="s">
        <v>3216</v>
      </c>
      <c r="Z662" s="43" t="s">
        <v>1223</v>
      </c>
      <c r="AA662" s="34" t="s">
        <v>589</v>
      </c>
      <c r="AB662" s="34" t="s">
        <v>284</v>
      </c>
      <c r="AC662" s="34" t="s">
        <v>8445</v>
      </c>
      <c r="AD662" s="44" t="s">
        <v>320</v>
      </c>
      <c r="AE662" s="44" t="s">
        <v>3428</v>
      </c>
      <c r="AF662" s="43">
        <v>113</v>
      </c>
      <c r="AG662" s="34" t="s">
        <v>3007</v>
      </c>
      <c r="AH662" s="34" t="s">
        <v>3006</v>
      </c>
      <c r="AI662" s="43" t="s">
        <v>3008</v>
      </c>
      <c r="AJ662" s="44" t="s">
        <v>3009</v>
      </c>
      <c r="AK662" s="261">
        <v>5000669</v>
      </c>
      <c r="AL662" s="44" t="s">
        <v>284</v>
      </c>
      <c r="AM662" s="44" t="s">
        <v>3013</v>
      </c>
      <c r="AN662" s="262">
        <v>259096700</v>
      </c>
      <c r="AO662" s="34"/>
      <c r="AP662" s="34"/>
      <c r="AQ662" s="34"/>
      <c r="AR662" s="34"/>
      <c r="AS662" s="34"/>
      <c r="AT662" s="44" t="s">
        <v>326</v>
      </c>
      <c r="AU662" s="44"/>
      <c r="AV662" s="477" t="str">
        <f t="array" ref="AV662">_xlfn.IFS(
LEFT(Tabelas!$AI662,1)="N","DN",
LEFT(Tabelas!$AI662,1)="C","DC",
LEFT(Tabelas!$AI662,1)="L","DL",
LEFT(Tabelas!$AI662,1)="A","DA",
LEFT(Tabelas!$AI662,1)="G","DG")</f>
        <v>DN</v>
      </c>
      <c r="AW662" s="34"/>
      <c r="AX662" s="34"/>
      <c r="AY662" s="34"/>
      <c r="AZ662" s="34"/>
      <c r="BA662" s="34"/>
      <c r="BB662" s="34"/>
      <c r="BC662" s="34"/>
      <c r="BD662" s="44">
        <v>171017</v>
      </c>
      <c r="BE662" s="34" t="s">
        <v>3216</v>
      </c>
      <c r="BF662" s="43" t="s">
        <v>1223</v>
      </c>
      <c r="BG662" s="34" t="s">
        <v>589</v>
      </c>
      <c r="BH662" s="34" t="s">
        <v>284</v>
      </c>
      <c r="BI662" s="34" t="s">
        <v>8445</v>
      </c>
      <c r="BJ662" s="44" t="s">
        <v>320</v>
      </c>
      <c r="BK662" s="44" t="s">
        <v>3428</v>
      </c>
      <c r="BL662" s="34"/>
      <c r="BM662" s="34"/>
      <c r="BN662" s="34"/>
      <c r="BO662" s="20"/>
      <c r="BP662" s="20"/>
      <c r="BQ662" s="20"/>
      <c r="BR662" s="20"/>
      <c r="BS662" s="27"/>
      <c r="BT662" s="20"/>
      <c r="BU662" s="20"/>
      <c r="BV662" s="20"/>
      <c r="BW662" s="20"/>
      <c r="BX662" s="20"/>
      <c r="BY662" s="20"/>
      <c r="BZ662" s="20"/>
      <c r="CA662" s="20"/>
      <c r="CB662" s="20"/>
      <c r="CC662" s="27"/>
      <c r="CD662" s="20"/>
      <c r="CE662" s="20"/>
      <c r="CF662" s="28"/>
      <c r="CG662" s="28"/>
      <c r="CH662" s="28"/>
      <c r="CI662" s="28"/>
      <c r="CJ662" s="28"/>
      <c r="CK662" s="28"/>
      <c r="CL662" s="28"/>
      <c r="CM662" s="28"/>
      <c r="CN662" s="28"/>
      <c r="CO662" s="28"/>
      <c r="CP662" s="28"/>
      <c r="CQ662" s="28"/>
      <c r="CR662" s="28"/>
      <c r="CS662" s="28"/>
      <c r="CT662" s="28"/>
      <c r="CU662" s="28"/>
      <c r="CV662" s="28"/>
      <c r="CW662" s="28"/>
      <c r="CX662" s="20"/>
      <c r="CY662" s="519" t="s">
        <v>8446</v>
      </c>
      <c r="CZ662" s="520" t="s">
        <v>8447</v>
      </c>
      <c r="DA662" s="595" t="str">
        <f t="shared" si="29"/>
        <v>56116 - CONFEÇÃO DE REFEIÇÕES PRONTAS A LEVAR PARA CASA</v>
      </c>
      <c r="EN662" s="572">
        <v>20230</v>
      </c>
      <c r="EO662" s="561" t="s">
        <v>8448</v>
      </c>
      <c r="EP662" s="561" t="s">
        <v>320</v>
      </c>
      <c r="EQ662" s="576">
        <v>111</v>
      </c>
      <c r="ER662" s="561" t="s">
        <v>2730</v>
      </c>
      <c r="ES662" s="568" t="s">
        <v>8449</v>
      </c>
    </row>
    <row r="663" spans="16:149">
      <c r="P663" s="503"/>
      <c r="Q663" s="504"/>
      <c r="R663" s="489">
        <v>44441</v>
      </c>
      <c r="S663" s="501"/>
      <c r="T663" s="497"/>
      <c r="U663" s="498"/>
      <c r="V663" s="43">
        <v>113</v>
      </c>
      <c r="W663" s="34" t="s">
        <v>3007</v>
      </c>
      <c r="X663" s="44">
        <v>171015</v>
      </c>
      <c r="Y663" s="34" t="s">
        <v>2981</v>
      </c>
      <c r="Z663" s="43" t="s">
        <v>1223</v>
      </c>
      <c r="AA663" s="34" t="s">
        <v>589</v>
      </c>
      <c r="AB663" s="34" t="s">
        <v>284</v>
      </c>
      <c r="AC663" s="34" t="s">
        <v>2981</v>
      </c>
      <c r="AD663" s="44" t="s">
        <v>320</v>
      </c>
      <c r="AE663" s="44" t="s">
        <v>3428</v>
      </c>
      <c r="AF663" s="43">
        <v>113</v>
      </c>
      <c r="AG663" s="34" t="s">
        <v>3007</v>
      </c>
      <c r="AH663" s="34" t="s">
        <v>3006</v>
      </c>
      <c r="AI663" s="43" t="s">
        <v>3008</v>
      </c>
      <c r="AJ663" s="44" t="s">
        <v>3009</v>
      </c>
      <c r="AK663" s="261">
        <v>5000669</v>
      </c>
      <c r="AL663" s="44" t="s">
        <v>284</v>
      </c>
      <c r="AM663" s="44" t="s">
        <v>3013</v>
      </c>
      <c r="AN663" s="262">
        <v>259096700</v>
      </c>
      <c r="AO663" s="34"/>
      <c r="AP663" s="34"/>
      <c r="AQ663" s="34"/>
      <c r="AR663" s="34"/>
      <c r="AS663" s="34"/>
      <c r="AT663" s="44" t="s">
        <v>326</v>
      </c>
      <c r="AU663" s="44"/>
      <c r="AV663" s="477" t="str">
        <f t="array" ref="AV663">_xlfn.IFS(
LEFT(Tabelas!$AI663,1)="N","DN",
LEFT(Tabelas!$AI663,1)="C","DC",
LEFT(Tabelas!$AI663,1)="L","DL",
LEFT(Tabelas!$AI663,1)="A","DA",
LEFT(Tabelas!$AI663,1)="G","DG")</f>
        <v>DN</v>
      </c>
      <c r="AW663" s="34"/>
      <c r="AX663" s="34"/>
      <c r="AY663" s="34"/>
      <c r="AZ663" s="34"/>
      <c r="BA663" s="34"/>
      <c r="BB663" s="34"/>
      <c r="BC663" s="34"/>
      <c r="BD663" s="44">
        <v>171015</v>
      </c>
      <c r="BE663" s="34" t="s">
        <v>2981</v>
      </c>
      <c r="BF663" s="43" t="s">
        <v>1223</v>
      </c>
      <c r="BG663" s="34" t="s">
        <v>589</v>
      </c>
      <c r="BH663" s="34" t="s">
        <v>284</v>
      </c>
      <c r="BI663" s="34" t="s">
        <v>2981</v>
      </c>
      <c r="BJ663" s="44" t="s">
        <v>320</v>
      </c>
      <c r="BK663" s="44" t="s">
        <v>3428</v>
      </c>
      <c r="BL663" s="34"/>
      <c r="BM663" s="34"/>
      <c r="BN663" s="34"/>
      <c r="BO663" s="20"/>
      <c r="BP663" s="20"/>
      <c r="BQ663" s="20"/>
      <c r="BR663" s="20"/>
      <c r="BS663" s="27"/>
      <c r="BT663" s="20"/>
      <c r="BU663" s="20"/>
      <c r="BV663" s="20"/>
      <c r="BW663" s="20"/>
      <c r="BX663" s="20"/>
      <c r="BY663" s="20"/>
      <c r="BZ663" s="20"/>
      <c r="CA663" s="20"/>
      <c r="CB663" s="20"/>
      <c r="CC663" s="27"/>
      <c r="CD663" s="20"/>
      <c r="CE663" s="20"/>
      <c r="CF663" s="28"/>
      <c r="CG663" s="28"/>
      <c r="CH663" s="28"/>
      <c r="CI663" s="28"/>
      <c r="CJ663" s="28"/>
      <c r="CK663" s="28"/>
      <c r="CL663" s="28"/>
      <c r="CM663" s="28"/>
      <c r="CN663" s="28"/>
      <c r="CO663" s="28"/>
      <c r="CP663" s="28"/>
      <c r="CQ663" s="28"/>
      <c r="CR663" s="28"/>
      <c r="CS663" s="28"/>
      <c r="CT663" s="28"/>
      <c r="CU663" s="28"/>
      <c r="CV663" s="28"/>
      <c r="CW663" s="28"/>
      <c r="CX663" s="20"/>
      <c r="CY663" s="519" t="s">
        <v>8450</v>
      </c>
      <c r="CZ663" s="520" t="s">
        <v>8451</v>
      </c>
      <c r="DA663" s="595" t="str">
        <f t="shared" si="29"/>
        <v>56117 - RESTAURANTES, N. E.</v>
      </c>
      <c r="EN663" s="571">
        <v>20249</v>
      </c>
      <c r="EO663" s="560" t="s">
        <v>8452</v>
      </c>
      <c r="EP663" s="560" t="s">
        <v>1519</v>
      </c>
      <c r="EQ663" s="580">
        <v>800</v>
      </c>
      <c r="ER663" s="560" t="s">
        <v>1520</v>
      </c>
      <c r="ES663" s="567" t="s">
        <v>8453</v>
      </c>
    </row>
    <row r="664" spans="16:149">
      <c r="P664" s="503"/>
      <c r="Q664" s="504"/>
      <c r="R664" s="489">
        <v>44442</v>
      </c>
      <c r="S664" s="501"/>
      <c r="T664" s="497"/>
      <c r="U664" s="498"/>
      <c r="V664" s="43">
        <v>113</v>
      </c>
      <c r="W664" s="34" t="s">
        <v>3007</v>
      </c>
      <c r="X664" s="44">
        <v>171101</v>
      </c>
      <c r="Y664" s="34" t="s">
        <v>1185</v>
      </c>
      <c r="Z664" s="43" t="s">
        <v>1223</v>
      </c>
      <c r="AA664" s="34" t="s">
        <v>590</v>
      </c>
      <c r="AB664" s="34" t="s">
        <v>284</v>
      </c>
      <c r="AC664" s="34" t="s">
        <v>1185</v>
      </c>
      <c r="AD664" s="44" t="s">
        <v>320</v>
      </c>
      <c r="AE664" s="44" t="s">
        <v>3428</v>
      </c>
      <c r="AF664" s="43">
        <v>113</v>
      </c>
      <c r="AG664" s="34" t="s">
        <v>3007</v>
      </c>
      <c r="AH664" s="34" t="s">
        <v>3006</v>
      </c>
      <c r="AI664" s="43" t="s">
        <v>3008</v>
      </c>
      <c r="AJ664" s="44" t="s">
        <v>3009</v>
      </c>
      <c r="AK664" s="261">
        <v>5000669</v>
      </c>
      <c r="AL664" s="44" t="s">
        <v>284</v>
      </c>
      <c r="AM664" s="44" t="s">
        <v>3013</v>
      </c>
      <c r="AN664" s="262">
        <v>259096700</v>
      </c>
      <c r="AO664" s="34"/>
      <c r="AP664" s="34"/>
      <c r="AQ664" s="34"/>
      <c r="AR664" s="34"/>
      <c r="AS664" s="34"/>
      <c r="AT664" s="44" t="s">
        <v>326</v>
      </c>
      <c r="AU664" s="44"/>
      <c r="AV664" s="477" t="str">
        <f t="array" ref="AV664">_xlfn.IFS(
LEFT(Tabelas!$AI664,1)="N","DN",
LEFT(Tabelas!$AI664,1)="C","DC",
LEFT(Tabelas!$AI664,1)="L","DL",
LEFT(Tabelas!$AI664,1)="A","DA",
LEFT(Tabelas!$AI664,1)="G","DG")</f>
        <v>DN</v>
      </c>
      <c r="AW664" s="34"/>
      <c r="AX664" s="34"/>
      <c r="AY664" s="34"/>
      <c r="AZ664" s="34"/>
      <c r="BA664" s="34"/>
      <c r="BB664" s="34"/>
      <c r="BC664" s="34"/>
      <c r="BD664" s="44">
        <v>171101</v>
      </c>
      <c r="BE664" s="34" t="s">
        <v>1185</v>
      </c>
      <c r="BF664" s="43" t="s">
        <v>1223</v>
      </c>
      <c r="BG664" s="34" t="s">
        <v>590</v>
      </c>
      <c r="BH664" s="34" t="s">
        <v>284</v>
      </c>
      <c r="BI664" s="34" t="s">
        <v>1185</v>
      </c>
      <c r="BJ664" s="44" t="s">
        <v>320</v>
      </c>
      <c r="BK664" s="44" t="s">
        <v>3428</v>
      </c>
      <c r="BL664" s="34"/>
      <c r="BM664" s="34"/>
      <c r="BN664" s="34"/>
      <c r="BO664" s="20"/>
      <c r="BP664" s="20"/>
      <c r="BQ664" s="20"/>
      <c r="BR664" s="20"/>
      <c r="BS664" s="27"/>
      <c r="BT664" s="20"/>
      <c r="BU664" s="20"/>
      <c r="BV664" s="20"/>
      <c r="BW664" s="20"/>
      <c r="BX664" s="20"/>
      <c r="BY664" s="20"/>
      <c r="BZ664" s="20"/>
      <c r="CA664" s="20"/>
      <c r="CB664" s="20"/>
      <c r="CC664" s="27"/>
      <c r="CD664" s="20"/>
      <c r="CE664" s="20"/>
      <c r="CF664" s="28"/>
      <c r="CG664" s="28"/>
      <c r="CH664" s="28"/>
      <c r="CI664" s="28"/>
      <c r="CJ664" s="28"/>
      <c r="CK664" s="28"/>
      <c r="CL664" s="28"/>
      <c r="CM664" s="28"/>
      <c r="CN664" s="28"/>
      <c r="CO664" s="28"/>
      <c r="CP664" s="28"/>
      <c r="CQ664" s="28"/>
      <c r="CR664" s="28"/>
      <c r="CS664" s="28"/>
      <c r="CT664" s="28"/>
      <c r="CU664" s="28"/>
      <c r="CV664" s="28"/>
      <c r="CW664" s="28"/>
      <c r="CX664" s="20"/>
      <c r="CY664" s="519" t="s">
        <v>8454</v>
      </c>
      <c r="CZ664" s="520" t="s">
        <v>8455</v>
      </c>
      <c r="DA664" s="595" t="str">
        <f t="shared" si="29"/>
        <v>56120 - ATIVIDADES DE SERVIÇOS DE ALIMENTAÇÃO EM MEIOS MÓVEIS.</v>
      </c>
      <c r="EN664" s="572">
        <v>20257</v>
      </c>
      <c r="EO664" s="561" t="s">
        <v>8456</v>
      </c>
      <c r="EP664" s="561" t="s">
        <v>289</v>
      </c>
      <c r="EQ664" s="576">
        <v>300</v>
      </c>
      <c r="ER664" s="561" t="s">
        <v>4916</v>
      </c>
      <c r="ES664" s="568" t="s">
        <v>8457</v>
      </c>
    </row>
    <row r="665" spans="16:149">
      <c r="P665" s="503"/>
      <c r="Q665" s="504"/>
      <c r="R665" s="489">
        <v>44443</v>
      </c>
      <c r="S665" s="501"/>
      <c r="T665" s="497"/>
      <c r="U665" s="498"/>
      <c r="V665" s="43">
        <v>113</v>
      </c>
      <c r="W665" s="34" t="s">
        <v>3007</v>
      </c>
      <c r="X665" s="44">
        <v>171102</v>
      </c>
      <c r="Y665" s="34" t="s">
        <v>1461</v>
      </c>
      <c r="Z665" s="43" t="s">
        <v>1223</v>
      </c>
      <c r="AA665" s="34" t="s">
        <v>590</v>
      </c>
      <c r="AB665" s="34" t="s">
        <v>284</v>
      </c>
      <c r="AC665" s="34" t="s">
        <v>1461</v>
      </c>
      <c r="AD665" s="44" t="s">
        <v>320</v>
      </c>
      <c r="AE665" s="44" t="s">
        <v>3428</v>
      </c>
      <c r="AF665" s="43">
        <v>113</v>
      </c>
      <c r="AG665" s="34" t="s">
        <v>3007</v>
      </c>
      <c r="AH665" s="34" t="s">
        <v>3006</v>
      </c>
      <c r="AI665" s="43" t="s">
        <v>3008</v>
      </c>
      <c r="AJ665" s="44" t="s">
        <v>3009</v>
      </c>
      <c r="AK665" s="261">
        <v>5000669</v>
      </c>
      <c r="AL665" s="44" t="s">
        <v>284</v>
      </c>
      <c r="AM665" s="44" t="s">
        <v>3013</v>
      </c>
      <c r="AN665" s="262">
        <v>259096700</v>
      </c>
      <c r="AO665" s="34"/>
      <c r="AP665" s="34"/>
      <c r="AQ665" s="34"/>
      <c r="AR665" s="34"/>
      <c r="AS665" s="34"/>
      <c r="AT665" s="44" t="s">
        <v>326</v>
      </c>
      <c r="AU665" s="44"/>
      <c r="AV665" s="477" t="str">
        <f t="array" ref="AV665">_xlfn.IFS(
LEFT(Tabelas!$AI665,1)="N","DN",
LEFT(Tabelas!$AI665,1)="C","DC",
LEFT(Tabelas!$AI665,1)="L","DL",
LEFT(Tabelas!$AI665,1)="A","DA",
LEFT(Tabelas!$AI665,1)="G","DG")</f>
        <v>DN</v>
      </c>
      <c r="AW665" s="34"/>
      <c r="AX665" s="34"/>
      <c r="AY665" s="34"/>
      <c r="AZ665" s="34"/>
      <c r="BA665" s="34"/>
      <c r="BB665" s="34"/>
      <c r="BC665" s="34"/>
      <c r="BD665" s="44">
        <v>171102</v>
      </c>
      <c r="BE665" s="34" t="s">
        <v>1461</v>
      </c>
      <c r="BF665" s="43" t="s">
        <v>1223</v>
      </c>
      <c r="BG665" s="34" t="s">
        <v>590</v>
      </c>
      <c r="BH665" s="34" t="s">
        <v>284</v>
      </c>
      <c r="BI665" s="34" t="s">
        <v>1461</v>
      </c>
      <c r="BJ665" s="44" t="s">
        <v>320</v>
      </c>
      <c r="BK665" s="44" t="s">
        <v>3428</v>
      </c>
      <c r="BL665" s="34"/>
      <c r="BM665" s="34"/>
      <c r="BN665" s="34"/>
      <c r="BO665" s="20"/>
      <c r="BP665" s="20"/>
      <c r="BQ665" s="20"/>
      <c r="BR665" s="20"/>
      <c r="BS665" s="27"/>
      <c r="BT665" s="20"/>
      <c r="BU665" s="20"/>
      <c r="BV665" s="20"/>
      <c r="BW665" s="20"/>
      <c r="BX665" s="20"/>
      <c r="BY665" s="20"/>
      <c r="BZ665" s="20"/>
      <c r="CA665" s="20"/>
      <c r="CB665" s="20"/>
      <c r="CC665" s="27"/>
      <c r="CD665" s="20"/>
      <c r="CE665" s="20"/>
      <c r="CF665" s="28"/>
      <c r="CG665" s="28"/>
      <c r="CH665" s="28"/>
      <c r="CI665" s="28"/>
      <c r="CJ665" s="28"/>
      <c r="CK665" s="28"/>
      <c r="CL665" s="28"/>
      <c r="CM665" s="28"/>
      <c r="CN665" s="28"/>
      <c r="CO665" s="28"/>
      <c r="CP665" s="28"/>
      <c r="CQ665" s="28"/>
      <c r="CR665" s="28"/>
      <c r="CS665" s="28"/>
      <c r="CT665" s="28"/>
      <c r="CU665" s="28"/>
      <c r="CV665" s="28"/>
      <c r="CW665" s="28"/>
      <c r="CX665" s="20"/>
      <c r="CY665" s="519" t="s">
        <v>8458</v>
      </c>
      <c r="CZ665" s="520" t="s">
        <v>8459</v>
      </c>
      <c r="DA665" s="595" t="str">
        <f t="shared" si="29"/>
        <v>56210 - FORNECIMENTO DE REFEIÇÕES PARA EVENTOS</v>
      </c>
      <c r="EN665" s="572">
        <v>20265</v>
      </c>
      <c r="EO665" s="561" t="s">
        <v>8460</v>
      </c>
      <c r="EP665" s="561" t="s">
        <v>320</v>
      </c>
      <c r="EQ665" s="576">
        <v>100</v>
      </c>
      <c r="ER665" s="561" t="s">
        <v>4630</v>
      </c>
      <c r="ES665" s="568" t="s">
        <v>8461</v>
      </c>
    </row>
    <row r="666" spans="16:149">
      <c r="P666" s="503"/>
      <c r="Q666" s="504"/>
      <c r="R666" s="489">
        <v>44444</v>
      </c>
      <c r="S666" s="501"/>
      <c r="T666" s="497"/>
      <c r="U666" s="498"/>
      <c r="V666" s="43">
        <v>113</v>
      </c>
      <c r="W666" s="34" t="s">
        <v>3007</v>
      </c>
      <c r="X666" s="44">
        <v>171103</v>
      </c>
      <c r="Y666" s="34" t="s">
        <v>1738</v>
      </c>
      <c r="Z666" s="43" t="s">
        <v>1223</v>
      </c>
      <c r="AA666" s="34" t="s">
        <v>590</v>
      </c>
      <c r="AB666" s="34" t="s">
        <v>284</v>
      </c>
      <c r="AC666" s="34" t="s">
        <v>1738</v>
      </c>
      <c r="AD666" s="44" t="s">
        <v>320</v>
      </c>
      <c r="AE666" s="44" t="s">
        <v>3428</v>
      </c>
      <c r="AF666" s="43">
        <v>113</v>
      </c>
      <c r="AG666" s="34" t="s">
        <v>3007</v>
      </c>
      <c r="AH666" s="34" t="s">
        <v>3006</v>
      </c>
      <c r="AI666" s="43" t="s">
        <v>3008</v>
      </c>
      <c r="AJ666" s="44" t="s">
        <v>3009</v>
      </c>
      <c r="AK666" s="261">
        <v>5000669</v>
      </c>
      <c r="AL666" s="44" t="s">
        <v>284</v>
      </c>
      <c r="AM666" s="44" t="s">
        <v>3013</v>
      </c>
      <c r="AN666" s="262">
        <v>259096700</v>
      </c>
      <c r="AO666" s="34"/>
      <c r="AP666" s="34"/>
      <c r="AQ666" s="34"/>
      <c r="AR666" s="34"/>
      <c r="AS666" s="34"/>
      <c r="AT666" s="44" t="s">
        <v>326</v>
      </c>
      <c r="AU666" s="44"/>
      <c r="AV666" s="477" t="str">
        <f t="array" ref="AV666">_xlfn.IFS(
LEFT(Tabelas!$AI666,1)="N","DN",
LEFT(Tabelas!$AI666,1)="C","DC",
LEFT(Tabelas!$AI666,1)="L","DL",
LEFT(Tabelas!$AI666,1)="A","DA",
LEFT(Tabelas!$AI666,1)="G","DG")</f>
        <v>DN</v>
      </c>
      <c r="AW666" s="34"/>
      <c r="AX666" s="34"/>
      <c r="AY666" s="34"/>
      <c r="AZ666" s="34"/>
      <c r="BA666" s="34"/>
      <c r="BB666" s="34"/>
      <c r="BC666" s="34"/>
      <c r="BD666" s="44">
        <v>171103</v>
      </c>
      <c r="BE666" s="34" t="s">
        <v>1738</v>
      </c>
      <c r="BF666" s="43" t="s">
        <v>1223</v>
      </c>
      <c r="BG666" s="34" t="s">
        <v>590</v>
      </c>
      <c r="BH666" s="34" t="s">
        <v>284</v>
      </c>
      <c r="BI666" s="34" t="s">
        <v>1738</v>
      </c>
      <c r="BJ666" s="44" t="s">
        <v>320</v>
      </c>
      <c r="BK666" s="44" t="s">
        <v>3428</v>
      </c>
      <c r="BL666" s="34"/>
      <c r="BM666" s="34"/>
      <c r="BN666" s="34"/>
      <c r="BO666" s="20"/>
      <c r="BP666" s="20"/>
      <c r="BQ666" s="20"/>
      <c r="BR666" s="20"/>
      <c r="BS666" s="27"/>
      <c r="BT666" s="20"/>
      <c r="BU666" s="20"/>
      <c r="BV666" s="20"/>
      <c r="BW666" s="20"/>
      <c r="BX666" s="20"/>
      <c r="BY666" s="20"/>
      <c r="BZ666" s="20"/>
      <c r="CA666" s="20"/>
      <c r="CB666" s="20"/>
      <c r="CC666" s="27"/>
      <c r="CD666" s="20"/>
      <c r="CE666" s="20"/>
      <c r="CF666" s="28"/>
      <c r="CG666" s="28"/>
      <c r="CH666" s="28"/>
      <c r="CI666" s="28"/>
      <c r="CJ666" s="28"/>
      <c r="CK666" s="28"/>
      <c r="CL666" s="28"/>
      <c r="CM666" s="28"/>
      <c r="CN666" s="28"/>
      <c r="CO666" s="28"/>
      <c r="CP666" s="28"/>
      <c r="CQ666" s="28"/>
      <c r="CR666" s="28"/>
      <c r="CS666" s="28"/>
      <c r="CT666" s="28"/>
      <c r="CU666" s="28"/>
      <c r="CV666" s="28"/>
      <c r="CW666" s="28"/>
      <c r="CX666" s="20"/>
      <c r="CY666" s="519" t="s">
        <v>8462</v>
      </c>
      <c r="CZ666" s="520" t="s">
        <v>8463</v>
      </c>
      <c r="DA666" s="595" t="str">
        <f t="shared" si="29"/>
        <v>56220 - ATIVIDADES DE SERVIÇO DE FORNECIMENTO DE REFEIÇÕES POR CONTRATO E OUTRAS ATIVIDADES DE SERVIÇOS DE ALIMENTAÇÃO</v>
      </c>
      <c r="EN666" s="571">
        <v>20303</v>
      </c>
      <c r="EO666" s="560" t="s">
        <v>8464</v>
      </c>
      <c r="EP666" s="560" t="s">
        <v>320</v>
      </c>
      <c r="EQ666" s="580">
        <v>164</v>
      </c>
      <c r="ER666" s="560" t="s">
        <v>3901</v>
      </c>
      <c r="ES666" s="567" t="s">
        <v>8465</v>
      </c>
    </row>
    <row r="667" spans="16:149">
      <c r="P667" s="503"/>
      <c r="Q667" s="504"/>
      <c r="R667" s="489">
        <v>44445</v>
      </c>
      <c r="S667" s="501"/>
      <c r="T667" s="497"/>
      <c r="U667" s="498"/>
      <c r="V667" s="43">
        <v>113</v>
      </c>
      <c r="W667" s="34" t="s">
        <v>3007</v>
      </c>
      <c r="X667" s="44">
        <v>171106</v>
      </c>
      <c r="Y667" s="34" t="s">
        <v>1990</v>
      </c>
      <c r="Z667" s="43" t="s">
        <v>1223</v>
      </c>
      <c r="AA667" s="34" t="s">
        <v>590</v>
      </c>
      <c r="AB667" s="34" t="s">
        <v>284</v>
      </c>
      <c r="AC667" s="34" t="s">
        <v>1990</v>
      </c>
      <c r="AD667" s="44" t="s">
        <v>320</v>
      </c>
      <c r="AE667" s="44" t="s">
        <v>3428</v>
      </c>
      <c r="AF667" s="43">
        <v>113</v>
      </c>
      <c r="AG667" s="34" t="s">
        <v>3007</v>
      </c>
      <c r="AH667" s="34" t="s">
        <v>3006</v>
      </c>
      <c r="AI667" s="43" t="s">
        <v>3008</v>
      </c>
      <c r="AJ667" s="44" t="s">
        <v>3009</v>
      </c>
      <c r="AK667" s="261">
        <v>5000669</v>
      </c>
      <c r="AL667" s="44" t="s">
        <v>284</v>
      </c>
      <c r="AM667" s="44" t="s">
        <v>3013</v>
      </c>
      <c r="AN667" s="262">
        <v>259096700</v>
      </c>
      <c r="AO667" s="34"/>
      <c r="AP667" s="34"/>
      <c r="AQ667" s="34"/>
      <c r="AR667" s="34"/>
      <c r="AS667" s="34"/>
      <c r="AT667" s="44" t="s">
        <v>326</v>
      </c>
      <c r="AU667" s="44"/>
      <c r="AV667" s="477" t="str">
        <f t="array" ref="AV667">_xlfn.IFS(
LEFT(Tabelas!$AI667,1)="N","DN",
LEFT(Tabelas!$AI667,1)="C","DC",
LEFT(Tabelas!$AI667,1)="L","DL",
LEFT(Tabelas!$AI667,1)="A","DA",
LEFT(Tabelas!$AI667,1)="G","DG")</f>
        <v>DN</v>
      </c>
      <c r="AW667" s="34"/>
      <c r="AX667" s="34"/>
      <c r="AY667" s="34"/>
      <c r="AZ667" s="34"/>
      <c r="BA667" s="34"/>
      <c r="BB667" s="34"/>
      <c r="BC667" s="34"/>
      <c r="BD667" s="44">
        <v>171106</v>
      </c>
      <c r="BE667" s="34" t="s">
        <v>1990</v>
      </c>
      <c r="BF667" s="43" t="s">
        <v>1223</v>
      </c>
      <c r="BG667" s="34" t="s">
        <v>590</v>
      </c>
      <c r="BH667" s="34" t="s">
        <v>284</v>
      </c>
      <c r="BI667" s="34" t="s">
        <v>1990</v>
      </c>
      <c r="BJ667" s="44" t="s">
        <v>320</v>
      </c>
      <c r="BK667" s="44" t="s">
        <v>3428</v>
      </c>
      <c r="BL667" s="34"/>
      <c r="BM667" s="34"/>
      <c r="BN667" s="34"/>
      <c r="BO667" s="20"/>
      <c r="BP667" s="20"/>
      <c r="BQ667" s="20"/>
      <c r="BR667" s="20"/>
      <c r="BS667" s="27"/>
      <c r="BT667" s="20"/>
      <c r="BU667" s="20"/>
      <c r="BV667" s="20"/>
      <c r="BW667" s="20"/>
      <c r="BX667" s="20"/>
      <c r="BY667" s="20"/>
      <c r="BZ667" s="20"/>
      <c r="CA667" s="20"/>
      <c r="CB667" s="20"/>
      <c r="CC667" s="27"/>
      <c r="CD667" s="20"/>
      <c r="CE667" s="20"/>
      <c r="CF667" s="28"/>
      <c r="CG667" s="28"/>
      <c r="CH667" s="28"/>
      <c r="CI667" s="28"/>
      <c r="CJ667" s="28"/>
      <c r="CK667" s="28"/>
      <c r="CL667" s="28"/>
      <c r="CM667" s="28"/>
      <c r="CN667" s="28"/>
      <c r="CO667" s="28"/>
      <c r="CP667" s="28"/>
      <c r="CQ667" s="28"/>
      <c r="CR667" s="28"/>
      <c r="CS667" s="28"/>
      <c r="CT667" s="28"/>
      <c r="CU667" s="28"/>
      <c r="CV667" s="28"/>
      <c r="CW667" s="28"/>
      <c r="CX667" s="20"/>
      <c r="CY667" s="519" t="s">
        <v>8466</v>
      </c>
      <c r="CZ667" s="520" t="s">
        <v>8467</v>
      </c>
      <c r="DA667" s="595" t="str">
        <f t="shared" si="29"/>
        <v>56301 - CAFÉS</v>
      </c>
      <c r="EN667" s="572">
        <v>20320</v>
      </c>
      <c r="EO667" s="561" t="s">
        <v>8468</v>
      </c>
      <c r="EP667" s="561" t="s">
        <v>289</v>
      </c>
      <c r="EQ667" s="576">
        <v>379</v>
      </c>
      <c r="ER667" s="561" t="s">
        <v>2245</v>
      </c>
      <c r="ES667" s="568" t="s">
        <v>8469</v>
      </c>
    </row>
    <row r="668" spans="16:149">
      <c r="P668" s="503"/>
      <c r="Q668" s="504"/>
      <c r="R668" s="489">
        <v>44446</v>
      </c>
      <c r="S668" s="501"/>
      <c r="T668" s="497"/>
      <c r="U668" s="498"/>
      <c r="V668" s="43">
        <v>113</v>
      </c>
      <c r="W668" s="34" t="s">
        <v>3007</v>
      </c>
      <c r="X668" s="44">
        <v>171100</v>
      </c>
      <c r="Y668" s="34" t="s">
        <v>897</v>
      </c>
      <c r="Z668" s="43" t="s">
        <v>1223</v>
      </c>
      <c r="AA668" s="34" t="s">
        <v>590</v>
      </c>
      <c r="AB668" s="34" t="s">
        <v>284</v>
      </c>
      <c r="AC668" s="34" t="s">
        <v>8470</v>
      </c>
      <c r="AD668" s="44" t="s">
        <v>320</v>
      </c>
      <c r="AE668" s="44" t="s">
        <v>3428</v>
      </c>
      <c r="AF668" s="43">
        <v>113</v>
      </c>
      <c r="AG668" s="34" t="s">
        <v>3007</v>
      </c>
      <c r="AH668" s="34" t="s">
        <v>3006</v>
      </c>
      <c r="AI668" s="43" t="s">
        <v>3008</v>
      </c>
      <c r="AJ668" s="44" t="s">
        <v>3009</v>
      </c>
      <c r="AK668" s="261">
        <v>5000669</v>
      </c>
      <c r="AL668" s="44" t="s">
        <v>284</v>
      </c>
      <c r="AM668" s="44" t="s">
        <v>3013</v>
      </c>
      <c r="AN668" s="262">
        <v>259096700</v>
      </c>
      <c r="AO668" s="34"/>
      <c r="AP668" s="34"/>
      <c r="AQ668" s="34"/>
      <c r="AR668" s="34"/>
      <c r="AS668" s="34"/>
      <c r="AT668" s="44" t="s">
        <v>326</v>
      </c>
      <c r="AU668" s="44"/>
      <c r="AV668" s="477" t="str">
        <f t="array" ref="AV668">_xlfn.IFS(
LEFT(Tabelas!$AI668,1)="N","DN",
LEFT(Tabelas!$AI668,1)="C","DC",
LEFT(Tabelas!$AI668,1)="L","DL",
LEFT(Tabelas!$AI668,1)="A","DA",
LEFT(Tabelas!$AI668,1)="G","DG")</f>
        <v>DN</v>
      </c>
      <c r="AW668" s="34"/>
      <c r="AX668" s="34"/>
      <c r="AY668" s="34"/>
      <c r="AZ668" s="34"/>
      <c r="BA668" s="34"/>
      <c r="BB668" s="34"/>
      <c r="BC668" s="34"/>
      <c r="BD668" s="44">
        <v>171100</v>
      </c>
      <c r="BE668" s="34" t="s">
        <v>897</v>
      </c>
      <c r="BF668" s="43" t="s">
        <v>1223</v>
      </c>
      <c r="BG668" s="34" t="s">
        <v>590</v>
      </c>
      <c r="BH668" s="34" t="s">
        <v>284</v>
      </c>
      <c r="BI668" s="34" t="s">
        <v>8470</v>
      </c>
      <c r="BJ668" s="44" t="s">
        <v>320</v>
      </c>
      <c r="BK668" s="44" t="s">
        <v>3428</v>
      </c>
      <c r="BL668" s="34"/>
      <c r="BM668" s="34"/>
      <c r="BN668" s="34"/>
      <c r="BO668" s="20"/>
      <c r="BP668" s="20"/>
      <c r="BQ668" s="20"/>
      <c r="BR668" s="20"/>
      <c r="BS668" s="27"/>
      <c r="BT668" s="20"/>
      <c r="BU668" s="20"/>
      <c r="BV668" s="20"/>
      <c r="BW668" s="20"/>
      <c r="BX668" s="20"/>
      <c r="BY668" s="20"/>
      <c r="BZ668" s="20"/>
      <c r="CA668" s="20"/>
      <c r="CB668" s="20"/>
      <c r="CC668" s="27"/>
      <c r="CD668" s="20"/>
      <c r="CE668" s="20"/>
      <c r="CF668" s="28"/>
      <c r="CG668" s="28"/>
      <c r="CH668" s="28"/>
      <c r="CI668" s="28"/>
      <c r="CJ668" s="28"/>
      <c r="CK668" s="28"/>
      <c r="CL668" s="28"/>
      <c r="CM668" s="28"/>
      <c r="CN668" s="28"/>
      <c r="CO668" s="28"/>
      <c r="CP668" s="28"/>
      <c r="CQ668" s="28"/>
      <c r="CR668" s="28"/>
      <c r="CS668" s="28"/>
      <c r="CT668" s="28"/>
      <c r="CU668" s="28"/>
      <c r="CV668" s="28"/>
      <c r="CW668" s="28"/>
      <c r="CX668" s="20"/>
      <c r="CY668" s="519" t="s">
        <v>8471</v>
      </c>
      <c r="CZ668" s="520" t="s">
        <v>8472</v>
      </c>
      <c r="DA668" s="595" t="str">
        <f t="shared" si="29"/>
        <v>56302 - BARES</v>
      </c>
      <c r="EN668" s="571">
        <v>20338</v>
      </c>
      <c r="EO668" s="560" t="s">
        <v>8473</v>
      </c>
      <c r="EP668" s="560" t="s">
        <v>370</v>
      </c>
      <c r="EQ668" s="580">
        <v>586</v>
      </c>
      <c r="ER668" s="560" t="s">
        <v>5533</v>
      </c>
      <c r="ES668" s="567" t="s">
        <v>8474</v>
      </c>
    </row>
    <row r="669" spans="16:149">
      <c r="P669" s="503"/>
      <c r="Q669" s="504"/>
      <c r="R669" s="489">
        <v>44447</v>
      </c>
      <c r="S669" s="501"/>
      <c r="T669" s="497"/>
      <c r="U669" s="498"/>
      <c r="V669" s="43">
        <v>113</v>
      </c>
      <c r="W669" s="34" t="s">
        <v>3007</v>
      </c>
      <c r="X669" s="44">
        <v>171110</v>
      </c>
      <c r="Y669" s="34" t="s">
        <v>2185</v>
      </c>
      <c r="Z669" s="43" t="s">
        <v>1223</v>
      </c>
      <c r="AA669" s="34" t="s">
        <v>590</v>
      </c>
      <c r="AB669" s="34" t="s">
        <v>284</v>
      </c>
      <c r="AC669" s="34" t="s">
        <v>2185</v>
      </c>
      <c r="AD669" s="44" t="s">
        <v>320</v>
      </c>
      <c r="AE669" s="44" t="s">
        <v>3428</v>
      </c>
      <c r="AF669" s="43">
        <v>113</v>
      </c>
      <c r="AG669" s="34" t="s">
        <v>3007</v>
      </c>
      <c r="AH669" s="34" t="s">
        <v>3006</v>
      </c>
      <c r="AI669" s="43" t="s">
        <v>3008</v>
      </c>
      <c r="AJ669" s="44" t="s">
        <v>3009</v>
      </c>
      <c r="AK669" s="261">
        <v>5000669</v>
      </c>
      <c r="AL669" s="44" t="s">
        <v>284</v>
      </c>
      <c r="AM669" s="44" t="s">
        <v>3013</v>
      </c>
      <c r="AN669" s="262">
        <v>259096700</v>
      </c>
      <c r="AO669" s="34"/>
      <c r="AP669" s="34"/>
      <c r="AQ669" s="34"/>
      <c r="AR669" s="34"/>
      <c r="AS669" s="34"/>
      <c r="AT669" s="44" t="s">
        <v>326</v>
      </c>
      <c r="AU669" s="44"/>
      <c r="AV669" s="477" t="str">
        <f t="array" ref="AV669">_xlfn.IFS(
LEFT(Tabelas!$AI669,1)="N","DN",
LEFT(Tabelas!$AI669,1)="C","DC",
LEFT(Tabelas!$AI669,1)="L","DL",
LEFT(Tabelas!$AI669,1)="A","DA",
LEFT(Tabelas!$AI669,1)="G","DG")</f>
        <v>DN</v>
      </c>
      <c r="AW669" s="34"/>
      <c r="AX669" s="34"/>
      <c r="AY669" s="34"/>
      <c r="AZ669" s="34"/>
      <c r="BA669" s="34"/>
      <c r="BB669" s="34"/>
      <c r="BC669" s="34"/>
      <c r="BD669" s="44">
        <v>171110</v>
      </c>
      <c r="BE669" s="34" t="s">
        <v>2185</v>
      </c>
      <c r="BF669" s="43" t="s">
        <v>1223</v>
      </c>
      <c r="BG669" s="34" t="s">
        <v>590</v>
      </c>
      <c r="BH669" s="34" t="s">
        <v>284</v>
      </c>
      <c r="BI669" s="34" t="s">
        <v>2185</v>
      </c>
      <c r="BJ669" s="44" t="s">
        <v>320</v>
      </c>
      <c r="BK669" s="44" t="s">
        <v>3428</v>
      </c>
      <c r="BL669" s="34"/>
      <c r="BM669" s="34"/>
      <c r="BN669" s="34"/>
      <c r="BO669" s="20"/>
      <c r="BP669" s="20"/>
      <c r="BQ669" s="20"/>
      <c r="BR669" s="20"/>
      <c r="BS669" s="27"/>
      <c r="BT669" s="20"/>
      <c r="BU669" s="20"/>
      <c r="BV669" s="20"/>
      <c r="BW669" s="20"/>
      <c r="BX669" s="20"/>
      <c r="BY669" s="20"/>
      <c r="BZ669" s="20"/>
      <c r="CA669" s="20"/>
      <c r="CB669" s="20"/>
      <c r="CC669" s="27"/>
      <c r="CD669" s="20"/>
      <c r="CE669" s="20"/>
      <c r="CF669" s="28"/>
      <c r="CG669" s="28"/>
      <c r="CH669" s="28"/>
      <c r="CI669" s="28"/>
      <c r="CJ669" s="28"/>
      <c r="CK669" s="28"/>
      <c r="CL669" s="28"/>
      <c r="CM669" s="28"/>
      <c r="CN669" s="28"/>
      <c r="CO669" s="28"/>
      <c r="CP669" s="28"/>
      <c r="CQ669" s="28"/>
      <c r="CR669" s="28"/>
      <c r="CS669" s="28"/>
      <c r="CT669" s="28"/>
      <c r="CU669" s="28"/>
      <c r="CV669" s="28"/>
      <c r="CW669" s="28"/>
      <c r="CX669" s="20"/>
      <c r="CY669" s="519" t="s">
        <v>8475</v>
      </c>
      <c r="CZ669" s="520" t="s">
        <v>8476</v>
      </c>
      <c r="DA669" s="595" t="str">
        <f t="shared" si="29"/>
        <v>56303 - PASTELARIAS E CASAS DE CHÁ</v>
      </c>
      <c r="EN669" s="572">
        <v>20346</v>
      </c>
      <c r="EO669" s="561" t="s">
        <v>8477</v>
      </c>
      <c r="EP669" s="561" t="s">
        <v>947</v>
      </c>
      <c r="EQ669" s="576">
        <v>452</v>
      </c>
      <c r="ER669" s="561" t="s">
        <v>3734</v>
      </c>
      <c r="ES669" s="568" t="s">
        <v>8478</v>
      </c>
    </row>
    <row r="670" spans="16:149">
      <c r="P670" s="503"/>
      <c r="Q670" s="504"/>
      <c r="R670" s="489">
        <v>44448</v>
      </c>
      <c r="S670" s="501"/>
      <c r="T670" s="497"/>
      <c r="U670" s="498"/>
      <c r="V670" s="43">
        <v>113</v>
      </c>
      <c r="W670" s="34" t="s">
        <v>3007</v>
      </c>
      <c r="X670" s="44">
        <v>171111</v>
      </c>
      <c r="Y670" s="34" t="s">
        <v>2375</v>
      </c>
      <c r="Z670" s="43" t="s">
        <v>1223</v>
      </c>
      <c r="AA670" s="34" t="s">
        <v>590</v>
      </c>
      <c r="AB670" s="34" t="s">
        <v>284</v>
      </c>
      <c r="AC670" s="34" t="s">
        <v>8470</v>
      </c>
      <c r="AD670" s="44" t="s">
        <v>320</v>
      </c>
      <c r="AE670" s="44" t="s">
        <v>3428</v>
      </c>
      <c r="AF670" s="43">
        <v>113</v>
      </c>
      <c r="AG670" s="34" t="s">
        <v>3007</v>
      </c>
      <c r="AH670" s="34" t="s">
        <v>3006</v>
      </c>
      <c r="AI670" s="43" t="s">
        <v>3008</v>
      </c>
      <c r="AJ670" s="44" t="s">
        <v>3009</v>
      </c>
      <c r="AK670" s="261">
        <v>5000669</v>
      </c>
      <c r="AL670" s="44" t="s">
        <v>284</v>
      </c>
      <c r="AM670" s="44" t="s">
        <v>3013</v>
      </c>
      <c r="AN670" s="262">
        <v>259096700</v>
      </c>
      <c r="AO670" s="34"/>
      <c r="AP670" s="34"/>
      <c r="AQ670" s="34"/>
      <c r="AR670" s="34"/>
      <c r="AS670" s="34"/>
      <c r="AT670" s="44" t="s">
        <v>326</v>
      </c>
      <c r="AU670" s="44"/>
      <c r="AV670" s="477" t="str">
        <f t="array" ref="AV670">_xlfn.IFS(
LEFT(Tabelas!$AI670,1)="N","DN",
LEFT(Tabelas!$AI670,1)="C","DC",
LEFT(Tabelas!$AI670,1)="L","DL",
LEFT(Tabelas!$AI670,1)="A","DA",
LEFT(Tabelas!$AI670,1)="G","DG")</f>
        <v>DN</v>
      </c>
      <c r="AW670" s="34"/>
      <c r="AX670" s="34"/>
      <c r="AY670" s="34"/>
      <c r="AZ670" s="34"/>
      <c r="BA670" s="34"/>
      <c r="BB670" s="34"/>
      <c r="BC670" s="34"/>
      <c r="BD670" s="44">
        <v>171111</v>
      </c>
      <c r="BE670" s="34" t="s">
        <v>2375</v>
      </c>
      <c r="BF670" s="43" t="s">
        <v>1223</v>
      </c>
      <c r="BG670" s="34" t="s">
        <v>590</v>
      </c>
      <c r="BH670" s="34" t="s">
        <v>284</v>
      </c>
      <c r="BI670" s="34" t="s">
        <v>8470</v>
      </c>
      <c r="BJ670" s="44" t="s">
        <v>320</v>
      </c>
      <c r="BK670" s="44" t="s">
        <v>3428</v>
      </c>
      <c r="BL670" s="34"/>
      <c r="BM670" s="34"/>
      <c r="BN670" s="34"/>
      <c r="BO670" s="20"/>
      <c r="BP670" s="20"/>
      <c r="BQ670" s="20"/>
      <c r="BR670" s="20"/>
      <c r="BS670" s="27"/>
      <c r="BT670" s="20"/>
      <c r="BU670" s="20"/>
      <c r="BV670" s="20"/>
      <c r="BW670" s="20"/>
      <c r="BX670" s="20"/>
      <c r="BY670" s="20"/>
      <c r="BZ670" s="20"/>
      <c r="CA670" s="20"/>
      <c r="CB670" s="20"/>
      <c r="CC670" s="27"/>
      <c r="CD670" s="20"/>
      <c r="CE670" s="20"/>
      <c r="CF670" s="28"/>
      <c r="CG670" s="28"/>
      <c r="CH670" s="28"/>
      <c r="CI670" s="28"/>
      <c r="CJ670" s="28"/>
      <c r="CK670" s="28"/>
      <c r="CL670" s="28"/>
      <c r="CM670" s="28"/>
      <c r="CN670" s="28"/>
      <c r="CO670" s="28"/>
      <c r="CP670" s="28"/>
      <c r="CQ670" s="28"/>
      <c r="CR670" s="28"/>
      <c r="CS670" s="28"/>
      <c r="CT670" s="28"/>
      <c r="CU670" s="28"/>
      <c r="CV670" s="28"/>
      <c r="CW670" s="28"/>
      <c r="CX670" s="20"/>
      <c r="CY670" s="519" t="s">
        <v>8479</v>
      </c>
      <c r="CZ670" s="520" t="s">
        <v>8480</v>
      </c>
      <c r="DA670" s="595" t="str">
        <f t="shared" si="29"/>
        <v>56304 - OUTROS ESTABELECIMENTOS DE BEBIDAS SEM ESPETÁCULO, EXCETO ITINERANTES.</v>
      </c>
      <c r="EN670" s="572">
        <v>20370</v>
      </c>
      <c r="EO670" s="561" t="s">
        <v>8481</v>
      </c>
      <c r="EP670" s="561" t="s">
        <v>370</v>
      </c>
      <c r="EQ670" s="576">
        <v>587</v>
      </c>
      <c r="ER670" s="561" t="s">
        <v>5546</v>
      </c>
      <c r="ES670" s="568" t="s">
        <v>8482</v>
      </c>
    </row>
    <row r="671" spans="16:149">
      <c r="P671" s="503"/>
      <c r="Q671" s="504"/>
      <c r="R671" s="489">
        <v>44449</v>
      </c>
      <c r="S671" s="501"/>
      <c r="T671" s="497"/>
      <c r="U671" s="498"/>
      <c r="V671" s="43">
        <v>113</v>
      </c>
      <c r="W671" s="34" t="s">
        <v>3007</v>
      </c>
      <c r="X671" s="44">
        <v>171112</v>
      </c>
      <c r="Y671" s="34" t="s">
        <v>2544</v>
      </c>
      <c r="Z671" s="43" t="s">
        <v>1223</v>
      </c>
      <c r="AA671" s="34" t="s">
        <v>590</v>
      </c>
      <c r="AB671" s="34" t="s">
        <v>284</v>
      </c>
      <c r="AC671" s="34" t="s">
        <v>8483</v>
      </c>
      <c r="AD671" s="44" t="s">
        <v>320</v>
      </c>
      <c r="AE671" s="44" t="s">
        <v>3428</v>
      </c>
      <c r="AF671" s="43">
        <v>113</v>
      </c>
      <c r="AG671" s="34" t="s">
        <v>3007</v>
      </c>
      <c r="AH671" s="34" t="s">
        <v>3006</v>
      </c>
      <c r="AI671" s="43" t="s">
        <v>3008</v>
      </c>
      <c r="AJ671" s="44" t="s">
        <v>3009</v>
      </c>
      <c r="AK671" s="261">
        <v>5000669</v>
      </c>
      <c r="AL671" s="44" t="s">
        <v>284</v>
      </c>
      <c r="AM671" s="44" t="s">
        <v>3013</v>
      </c>
      <c r="AN671" s="262">
        <v>259096700</v>
      </c>
      <c r="AO671" s="34"/>
      <c r="AP671" s="34"/>
      <c r="AQ671" s="34"/>
      <c r="AR671" s="34"/>
      <c r="AS671" s="34"/>
      <c r="AT671" s="44" t="s">
        <v>326</v>
      </c>
      <c r="AU671" s="44"/>
      <c r="AV671" s="477" t="str">
        <f t="array" ref="AV671">_xlfn.IFS(
LEFT(Tabelas!$AI671,1)="N","DN",
LEFT(Tabelas!$AI671,1)="C","DC",
LEFT(Tabelas!$AI671,1)="L","DL",
LEFT(Tabelas!$AI671,1)="A","DA",
LEFT(Tabelas!$AI671,1)="G","DG")</f>
        <v>DN</v>
      </c>
      <c r="AW671" s="34"/>
      <c r="AX671" s="34"/>
      <c r="AY671" s="34"/>
      <c r="AZ671" s="34"/>
      <c r="BA671" s="34"/>
      <c r="BB671" s="34"/>
      <c r="BC671" s="34"/>
      <c r="BD671" s="44">
        <v>171112</v>
      </c>
      <c r="BE671" s="34" t="s">
        <v>2544</v>
      </c>
      <c r="BF671" s="43" t="s">
        <v>1223</v>
      </c>
      <c r="BG671" s="34" t="s">
        <v>590</v>
      </c>
      <c r="BH671" s="34" t="s">
        <v>284</v>
      </c>
      <c r="BI671" s="34" t="s">
        <v>8483</v>
      </c>
      <c r="BJ671" s="44" t="s">
        <v>320</v>
      </c>
      <c r="BK671" s="44" t="s">
        <v>3428</v>
      </c>
      <c r="BL671" s="34"/>
      <c r="BM671" s="34"/>
      <c r="BN671" s="34"/>
      <c r="BO671" s="20"/>
      <c r="BP671" s="20"/>
      <c r="BQ671" s="20"/>
      <c r="BR671" s="20"/>
      <c r="BS671" s="27"/>
      <c r="BT671" s="20"/>
      <c r="BU671" s="20"/>
      <c r="BV671" s="20"/>
      <c r="BW671" s="20"/>
      <c r="BX671" s="20"/>
      <c r="BY671" s="20"/>
      <c r="BZ671" s="20"/>
      <c r="CA671" s="20"/>
      <c r="CB671" s="20"/>
      <c r="CC671" s="27"/>
      <c r="CD671" s="20"/>
      <c r="CE671" s="20"/>
      <c r="CF671" s="28"/>
      <c r="CG671" s="28"/>
      <c r="CH671" s="28"/>
      <c r="CI671" s="28"/>
      <c r="CJ671" s="28"/>
      <c r="CK671" s="28"/>
      <c r="CL671" s="28"/>
      <c r="CM671" s="28"/>
      <c r="CN671" s="28"/>
      <c r="CO671" s="28"/>
      <c r="CP671" s="28"/>
      <c r="CQ671" s="28"/>
      <c r="CR671" s="28"/>
      <c r="CS671" s="28"/>
      <c r="CT671" s="28"/>
      <c r="CU671" s="28"/>
      <c r="CV671" s="28"/>
      <c r="CW671" s="28"/>
      <c r="CX671" s="20"/>
      <c r="CY671" s="519" t="s">
        <v>8484</v>
      </c>
      <c r="CZ671" s="520" t="s">
        <v>8485</v>
      </c>
      <c r="DA671" s="595" t="str">
        <f t="shared" si="29"/>
        <v>56305 - ESTABELECIMENTOS DE BEBIDAS COM ESPAÇO DE DANÇA</v>
      </c>
      <c r="EN671" s="572">
        <v>20400</v>
      </c>
      <c r="EO671" s="561" t="s">
        <v>8486</v>
      </c>
      <c r="EP671" s="561" t="s">
        <v>289</v>
      </c>
      <c r="EQ671" s="576">
        <v>300</v>
      </c>
      <c r="ER671" s="561" t="s">
        <v>4916</v>
      </c>
      <c r="ES671" s="568" t="s">
        <v>8487</v>
      </c>
    </row>
    <row r="672" spans="16:149">
      <c r="P672" s="503"/>
      <c r="Q672" s="504"/>
      <c r="R672" s="489">
        <v>44450</v>
      </c>
      <c r="S672" s="501"/>
      <c r="T672" s="497"/>
      <c r="U672" s="498"/>
      <c r="V672" s="43">
        <v>113</v>
      </c>
      <c r="W672" s="34" t="s">
        <v>3007</v>
      </c>
      <c r="X672" s="44">
        <v>171401</v>
      </c>
      <c r="Y672" s="34" t="s">
        <v>1188</v>
      </c>
      <c r="Z672" s="43" t="s">
        <v>1223</v>
      </c>
      <c r="AA672" s="34" t="s">
        <v>284</v>
      </c>
      <c r="AB672" s="34" t="s">
        <v>284</v>
      </c>
      <c r="AC672" s="34" t="s">
        <v>1188</v>
      </c>
      <c r="AD672" s="44" t="s">
        <v>320</v>
      </c>
      <c r="AE672" s="44" t="s">
        <v>3428</v>
      </c>
      <c r="AF672" s="43">
        <v>113</v>
      </c>
      <c r="AG672" s="34" t="s">
        <v>3007</v>
      </c>
      <c r="AH672" s="34" t="s">
        <v>3006</v>
      </c>
      <c r="AI672" s="43" t="s">
        <v>3008</v>
      </c>
      <c r="AJ672" s="44" t="s">
        <v>3009</v>
      </c>
      <c r="AK672" s="261">
        <v>5000669</v>
      </c>
      <c r="AL672" s="44" t="s">
        <v>284</v>
      </c>
      <c r="AM672" s="44" t="s">
        <v>3013</v>
      </c>
      <c r="AN672" s="262">
        <v>259096700</v>
      </c>
      <c r="AO672" s="34"/>
      <c r="AP672" s="34"/>
      <c r="AQ672" s="34"/>
      <c r="AR672" s="34"/>
      <c r="AS672" s="34"/>
      <c r="AT672" s="44" t="s">
        <v>326</v>
      </c>
      <c r="AU672" s="44"/>
      <c r="AV672" s="477" t="str">
        <f t="array" ref="AV672">_xlfn.IFS(
LEFT(Tabelas!$AI672,1)="N","DN",
LEFT(Tabelas!$AI672,1)="C","DC",
LEFT(Tabelas!$AI672,1)="L","DL",
LEFT(Tabelas!$AI672,1)="A","DA",
LEFT(Tabelas!$AI672,1)="G","DG")</f>
        <v>DN</v>
      </c>
      <c r="AW672" s="34"/>
      <c r="AX672" s="34"/>
      <c r="AY672" s="34"/>
      <c r="AZ672" s="34"/>
      <c r="BA672" s="34"/>
      <c r="BB672" s="34"/>
      <c r="BC672" s="34"/>
      <c r="BD672" s="44">
        <v>171401</v>
      </c>
      <c r="BE672" s="34" t="s">
        <v>1188</v>
      </c>
      <c r="BF672" s="43" t="s">
        <v>1223</v>
      </c>
      <c r="BG672" s="34" t="s">
        <v>284</v>
      </c>
      <c r="BH672" s="34" t="s">
        <v>284</v>
      </c>
      <c r="BI672" s="34" t="s">
        <v>1188</v>
      </c>
      <c r="BJ672" s="44" t="s">
        <v>320</v>
      </c>
      <c r="BK672" s="44" t="s">
        <v>3428</v>
      </c>
      <c r="BL672" s="34"/>
      <c r="BM672" s="34"/>
      <c r="BN672" s="34"/>
      <c r="BO672" s="20"/>
      <c r="BP672" s="20"/>
      <c r="BQ672" s="20"/>
      <c r="BR672" s="20"/>
      <c r="BS672" s="27"/>
      <c r="BT672" s="20"/>
      <c r="BU672" s="20"/>
      <c r="BV672" s="20"/>
      <c r="BW672" s="20"/>
      <c r="BX672" s="20"/>
      <c r="BY672" s="20"/>
      <c r="BZ672" s="20"/>
      <c r="CA672" s="20"/>
      <c r="CB672" s="20"/>
      <c r="CC672" s="27"/>
      <c r="CD672" s="20"/>
      <c r="CE672" s="20"/>
      <c r="CF672" s="28"/>
      <c r="CG672" s="28"/>
      <c r="CH672" s="28"/>
      <c r="CI672" s="28"/>
      <c r="CJ672" s="28"/>
      <c r="CK672" s="28"/>
      <c r="CL672" s="28"/>
      <c r="CM672" s="28"/>
      <c r="CN672" s="28"/>
      <c r="CO672" s="28"/>
      <c r="CP672" s="28"/>
      <c r="CQ672" s="28"/>
      <c r="CR672" s="28"/>
      <c r="CS672" s="28"/>
      <c r="CT672" s="28"/>
      <c r="CU672" s="28"/>
      <c r="CV672" s="28"/>
      <c r="CW672" s="28"/>
      <c r="CX672" s="20"/>
      <c r="CY672" s="519" t="s">
        <v>8488</v>
      </c>
      <c r="CZ672" s="520" t="s">
        <v>8489</v>
      </c>
      <c r="DA672" s="595" t="str">
        <f t="shared" si="29"/>
        <v>56306 - ESTABELECIMENTOS DE BEBIDAS ITINERANTES.</v>
      </c>
      <c r="EN672" s="572">
        <v>20478</v>
      </c>
      <c r="EO672" s="561" t="s">
        <v>8490</v>
      </c>
      <c r="EP672" s="561" t="s">
        <v>370</v>
      </c>
      <c r="EQ672" s="576">
        <v>557</v>
      </c>
      <c r="ER672" s="561" t="s">
        <v>5518</v>
      </c>
      <c r="ES672" s="568" t="s">
        <v>8491</v>
      </c>
    </row>
    <row r="673" spans="16:149">
      <c r="P673" s="503"/>
      <c r="Q673" s="504"/>
      <c r="R673" s="489">
        <v>44451</v>
      </c>
      <c r="S673" s="501"/>
      <c r="T673" s="497"/>
      <c r="U673" s="498"/>
      <c r="V673" s="43">
        <v>113</v>
      </c>
      <c r="W673" s="34" t="s">
        <v>3007</v>
      </c>
      <c r="X673" s="44">
        <v>171403</v>
      </c>
      <c r="Y673" s="34" t="s">
        <v>1464</v>
      </c>
      <c r="Z673" s="43" t="s">
        <v>1223</v>
      </c>
      <c r="AA673" s="34" t="s">
        <v>284</v>
      </c>
      <c r="AB673" s="34" t="s">
        <v>284</v>
      </c>
      <c r="AC673" s="34" t="s">
        <v>1464</v>
      </c>
      <c r="AD673" s="44" t="s">
        <v>320</v>
      </c>
      <c r="AE673" s="44" t="s">
        <v>3428</v>
      </c>
      <c r="AF673" s="43">
        <v>113</v>
      </c>
      <c r="AG673" s="34" t="s">
        <v>3007</v>
      </c>
      <c r="AH673" s="34" t="s">
        <v>3006</v>
      </c>
      <c r="AI673" s="43" t="s">
        <v>3008</v>
      </c>
      <c r="AJ673" s="44" t="s">
        <v>3009</v>
      </c>
      <c r="AK673" s="261">
        <v>5000669</v>
      </c>
      <c r="AL673" s="44" t="s">
        <v>284</v>
      </c>
      <c r="AM673" s="44" t="s">
        <v>3013</v>
      </c>
      <c r="AN673" s="262">
        <v>259096700</v>
      </c>
      <c r="AO673" s="34"/>
      <c r="AP673" s="34"/>
      <c r="AQ673" s="34"/>
      <c r="AR673" s="34"/>
      <c r="AS673" s="34"/>
      <c r="AT673" s="44" t="s">
        <v>326</v>
      </c>
      <c r="AU673" s="44"/>
      <c r="AV673" s="477" t="str">
        <f t="array" ref="AV673">_xlfn.IFS(
LEFT(Tabelas!$AI673,1)="N","DN",
LEFT(Tabelas!$AI673,1)="C","DC",
LEFT(Tabelas!$AI673,1)="L","DL",
LEFT(Tabelas!$AI673,1)="A","DA",
LEFT(Tabelas!$AI673,1)="G","DG")</f>
        <v>DN</v>
      </c>
      <c r="AW673" s="34"/>
      <c r="AX673" s="34"/>
      <c r="AY673" s="34"/>
      <c r="AZ673" s="34"/>
      <c r="BA673" s="34"/>
      <c r="BB673" s="34"/>
      <c r="BC673" s="34"/>
      <c r="BD673" s="44">
        <v>171403</v>
      </c>
      <c r="BE673" s="34" t="s">
        <v>1464</v>
      </c>
      <c r="BF673" s="43" t="s">
        <v>1223</v>
      </c>
      <c r="BG673" s="34" t="s">
        <v>284</v>
      </c>
      <c r="BH673" s="34" t="s">
        <v>284</v>
      </c>
      <c r="BI673" s="34" t="s">
        <v>1464</v>
      </c>
      <c r="BJ673" s="44" t="s">
        <v>320</v>
      </c>
      <c r="BK673" s="44" t="s">
        <v>3428</v>
      </c>
      <c r="BL673" s="34"/>
      <c r="BM673" s="34"/>
      <c r="BN673" s="34"/>
      <c r="BO673" s="20"/>
      <c r="BP673" s="20"/>
      <c r="BQ673" s="20"/>
      <c r="BR673" s="20"/>
      <c r="BS673" s="27"/>
      <c r="BT673" s="20"/>
      <c r="BU673" s="20"/>
      <c r="BV673" s="20"/>
      <c r="BW673" s="20"/>
      <c r="BX673" s="20"/>
      <c r="BY673" s="20"/>
      <c r="BZ673" s="20"/>
      <c r="CA673" s="20"/>
      <c r="CB673" s="20"/>
      <c r="CC673" s="27"/>
      <c r="CD673" s="20"/>
      <c r="CE673" s="20"/>
      <c r="CF673" s="28"/>
      <c r="CG673" s="28"/>
      <c r="CH673" s="28"/>
      <c r="CI673" s="28"/>
      <c r="CJ673" s="28"/>
      <c r="CK673" s="28"/>
      <c r="CL673" s="28"/>
      <c r="CM673" s="28"/>
      <c r="CN673" s="28"/>
      <c r="CO673" s="28"/>
      <c r="CP673" s="28"/>
      <c r="CQ673" s="28"/>
      <c r="CR673" s="28"/>
      <c r="CS673" s="28"/>
      <c r="CT673" s="28"/>
      <c r="CU673" s="28"/>
      <c r="CV673" s="28"/>
      <c r="CW673" s="28"/>
      <c r="CX673" s="20"/>
      <c r="CY673" s="519" t="s">
        <v>8492</v>
      </c>
      <c r="CZ673" s="520" t="s">
        <v>8493</v>
      </c>
      <c r="DA673" s="595" t="str">
        <f t="shared" si="29"/>
        <v>56400 - ATIVIDADES DE SERVIÇOS DE INTERMEDIAÇÃO RELATIVAS A ATIVIDADES DE SERVIÇOS DE RESTAURAÇÃO.</v>
      </c>
      <c r="EN673" s="571">
        <v>20540</v>
      </c>
      <c r="EO673" s="560" t="s">
        <v>8494</v>
      </c>
      <c r="EP673" s="560" t="s">
        <v>320</v>
      </c>
      <c r="EQ673" s="580">
        <v>115</v>
      </c>
      <c r="ER673" s="560" t="s">
        <v>3241</v>
      </c>
      <c r="ES673" s="567" t="s">
        <v>8495</v>
      </c>
    </row>
    <row r="674" spans="16:149">
      <c r="P674" s="503"/>
      <c r="Q674" s="504"/>
      <c r="R674" s="489">
        <v>44452</v>
      </c>
      <c r="S674" s="501"/>
      <c r="T674" s="497"/>
      <c r="U674" s="498"/>
      <c r="V674" s="43">
        <v>113</v>
      </c>
      <c r="W674" s="34" t="s">
        <v>3007</v>
      </c>
      <c r="X674" s="44">
        <v>171404</v>
      </c>
      <c r="Y674" s="34" t="s">
        <v>1741</v>
      </c>
      <c r="Z674" s="43" t="s">
        <v>1223</v>
      </c>
      <c r="AA674" s="34" t="s">
        <v>284</v>
      </c>
      <c r="AB674" s="34" t="s">
        <v>284</v>
      </c>
      <c r="AC674" s="34" t="s">
        <v>1741</v>
      </c>
      <c r="AD674" s="44" t="s">
        <v>320</v>
      </c>
      <c r="AE674" s="44" t="s">
        <v>3428</v>
      </c>
      <c r="AF674" s="43">
        <v>113</v>
      </c>
      <c r="AG674" s="34" t="s">
        <v>3007</v>
      </c>
      <c r="AH674" s="34" t="s">
        <v>3006</v>
      </c>
      <c r="AI674" s="43" t="s">
        <v>3008</v>
      </c>
      <c r="AJ674" s="44" t="s">
        <v>3009</v>
      </c>
      <c r="AK674" s="261">
        <v>5000669</v>
      </c>
      <c r="AL674" s="44" t="s">
        <v>284</v>
      </c>
      <c r="AM674" s="44" t="s">
        <v>3013</v>
      </c>
      <c r="AN674" s="262">
        <v>259096700</v>
      </c>
      <c r="AO674" s="34"/>
      <c r="AP674" s="34"/>
      <c r="AQ674" s="34"/>
      <c r="AR674" s="34"/>
      <c r="AS674" s="34"/>
      <c r="AT674" s="44" t="s">
        <v>326</v>
      </c>
      <c r="AU674" s="44"/>
      <c r="AV674" s="477" t="str">
        <f t="array" ref="AV674">_xlfn.IFS(
LEFT(Tabelas!$AI674,1)="N","DN",
LEFT(Tabelas!$AI674,1)="C","DC",
LEFT(Tabelas!$AI674,1)="L","DL",
LEFT(Tabelas!$AI674,1)="A","DA",
LEFT(Tabelas!$AI674,1)="G","DG")</f>
        <v>DN</v>
      </c>
      <c r="AW674" s="34"/>
      <c r="AX674" s="34"/>
      <c r="AY674" s="34"/>
      <c r="AZ674" s="34"/>
      <c r="BA674" s="34"/>
      <c r="BB674" s="34"/>
      <c r="BC674" s="34"/>
      <c r="BD674" s="44">
        <v>171404</v>
      </c>
      <c r="BE674" s="34" t="s">
        <v>1741</v>
      </c>
      <c r="BF674" s="43" t="s">
        <v>1223</v>
      </c>
      <c r="BG674" s="34" t="s">
        <v>284</v>
      </c>
      <c r="BH674" s="34" t="s">
        <v>284</v>
      </c>
      <c r="BI674" s="34" t="s">
        <v>1741</v>
      </c>
      <c r="BJ674" s="44" t="s">
        <v>320</v>
      </c>
      <c r="BK674" s="44" t="s">
        <v>3428</v>
      </c>
      <c r="BL674" s="34"/>
      <c r="BM674" s="34"/>
      <c r="BN674" s="34"/>
      <c r="BO674" s="20"/>
      <c r="BP674" s="20"/>
      <c r="BQ674" s="20"/>
      <c r="BR674" s="20"/>
      <c r="BS674" s="27"/>
      <c r="BT674" s="20"/>
      <c r="BU674" s="20"/>
      <c r="BV674" s="20"/>
      <c r="BW674" s="20"/>
      <c r="BX674" s="20"/>
      <c r="BY674" s="20"/>
      <c r="BZ674" s="20"/>
      <c r="CA674" s="20"/>
      <c r="CB674" s="20"/>
      <c r="CC674" s="27"/>
      <c r="CD674" s="20"/>
      <c r="CE674" s="20"/>
      <c r="CF674" s="28"/>
      <c r="CG674" s="28"/>
      <c r="CH674" s="28"/>
      <c r="CI674" s="28"/>
      <c r="CJ674" s="28"/>
      <c r="CK674" s="28"/>
      <c r="CL674" s="28"/>
      <c r="CM674" s="28"/>
      <c r="CN674" s="28"/>
      <c r="CO674" s="28"/>
      <c r="CP674" s="28"/>
      <c r="CQ674" s="28"/>
      <c r="CR674" s="28"/>
      <c r="CS674" s="28"/>
      <c r="CT674" s="28"/>
      <c r="CU674" s="28"/>
      <c r="CV674" s="28"/>
      <c r="CW674" s="28"/>
      <c r="CX674" s="20"/>
      <c r="CY674" s="519" t="s">
        <v>8496</v>
      </c>
      <c r="CZ674" s="520" t="s">
        <v>8497</v>
      </c>
      <c r="DA674" s="595" t="str">
        <f t="shared" si="29"/>
        <v>58110 - EDIÇÃO DE LIVROS</v>
      </c>
      <c r="EN674" s="571">
        <v>20575</v>
      </c>
      <c r="EO674" s="560" t="s">
        <v>8498</v>
      </c>
      <c r="EP674" s="560" t="s">
        <v>289</v>
      </c>
      <c r="EQ674" s="580">
        <v>300</v>
      </c>
      <c r="ER674" s="560" t="s">
        <v>4916</v>
      </c>
      <c r="ES674" s="567" t="s">
        <v>8499</v>
      </c>
    </row>
    <row r="675" spans="16:149">
      <c r="P675" s="503"/>
      <c r="Q675" s="504"/>
      <c r="R675" s="489">
        <v>44453</v>
      </c>
      <c r="S675" s="501"/>
      <c r="T675" s="497"/>
      <c r="U675" s="498"/>
      <c r="V675" s="43">
        <v>113</v>
      </c>
      <c r="W675" s="34" t="s">
        <v>3007</v>
      </c>
      <c r="X675" s="44">
        <v>171406</v>
      </c>
      <c r="Y675" s="34" t="s">
        <v>1993</v>
      </c>
      <c r="Z675" s="43" t="s">
        <v>1223</v>
      </c>
      <c r="AA675" s="34" t="s">
        <v>284</v>
      </c>
      <c r="AB675" s="34" t="s">
        <v>284</v>
      </c>
      <c r="AC675" s="34" t="s">
        <v>1993</v>
      </c>
      <c r="AD675" s="44" t="s">
        <v>320</v>
      </c>
      <c r="AE675" s="44" t="s">
        <v>3428</v>
      </c>
      <c r="AF675" s="43">
        <v>113</v>
      </c>
      <c r="AG675" s="34" t="s">
        <v>3007</v>
      </c>
      <c r="AH675" s="34" t="s">
        <v>3006</v>
      </c>
      <c r="AI675" s="43" t="s">
        <v>3008</v>
      </c>
      <c r="AJ675" s="44" t="s">
        <v>3009</v>
      </c>
      <c r="AK675" s="261">
        <v>5000669</v>
      </c>
      <c r="AL675" s="44" t="s">
        <v>284</v>
      </c>
      <c r="AM675" s="44" t="s">
        <v>3013</v>
      </c>
      <c r="AN675" s="262">
        <v>259096700</v>
      </c>
      <c r="AO675" s="34"/>
      <c r="AP675" s="34"/>
      <c r="AQ675" s="34"/>
      <c r="AR675" s="34"/>
      <c r="AS675" s="34"/>
      <c r="AT675" s="44" t="s">
        <v>326</v>
      </c>
      <c r="AU675" s="44"/>
      <c r="AV675" s="477" t="str">
        <f t="array" ref="AV675">_xlfn.IFS(
LEFT(Tabelas!$AI675,1)="N","DN",
LEFT(Tabelas!$AI675,1)="C","DC",
LEFT(Tabelas!$AI675,1)="L","DL",
LEFT(Tabelas!$AI675,1)="A","DA",
LEFT(Tabelas!$AI675,1)="G","DG")</f>
        <v>DN</v>
      </c>
      <c r="AW675" s="34"/>
      <c r="AX675" s="34"/>
      <c r="AY675" s="34"/>
      <c r="AZ675" s="34"/>
      <c r="BA675" s="34"/>
      <c r="BB675" s="34"/>
      <c r="BC675" s="34"/>
      <c r="BD675" s="44">
        <v>171406</v>
      </c>
      <c r="BE675" s="34" t="s">
        <v>1993</v>
      </c>
      <c r="BF675" s="43" t="s">
        <v>1223</v>
      </c>
      <c r="BG675" s="34" t="s">
        <v>284</v>
      </c>
      <c r="BH675" s="34" t="s">
        <v>284</v>
      </c>
      <c r="BI675" s="34" t="s">
        <v>1993</v>
      </c>
      <c r="BJ675" s="44" t="s">
        <v>320</v>
      </c>
      <c r="BK675" s="44" t="s">
        <v>3428</v>
      </c>
      <c r="BL675" s="34"/>
      <c r="BM675" s="34"/>
      <c r="BN675" s="34"/>
      <c r="BO675" s="20"/>
      <c r="BP675" s="20"/>
      <c r="BQ675" s="20"/>
      <c r="BR675" s="20"/>
      <c r="BS675" s="27"/>
      <c r="BT675" s="20"/>
      <c r="BU675" s="20"/>
      <c r="BV675" s="20"/>
      <c r="BW675" s="20"/>
      <c r="BX675" s="20"/>
      <c r="BY675" s="20"/>
      <c r="BZ675" s="20"/>
      <c r="CA675" s="20"/>
      <c r="CB675" s="20"/>
      <c r="CC675" s="27"/>
      <c r="CD675" s="20"/>
      <c r="CE675" s="20"/>
      <c r="CF675" s="28"/>
      <c r="CG675" s="28"/>
      <c r="CH675" s="28"/>
      <c r="CI675" s="28"/>
      <c r="CJ675" s="28"/>
      <c r="CK675" s="28"/>
      <c r="CL675" s="28"/>
      <c r="CM675" s="28"/>
      <c r="CN675" s="28"/>
      <c r="CO675" s="28"/>
      <c r="CP675" s="28"/>
      <c r="CQ675" s="28"/>
      <c r="CR675" s="28"/>
      <c r="CS675" s="28"/>
      <c r="CT675" s="28"/>
      <c r="CU675" s="28"/>
      <c r="CV675" s="28"/>
      <c r="CW675" s="28"/>
      <c r="CX675" s="20"/>
      <c r="CY675" s="519" t="s">
        <v>8500</v>
      </c>
      <c r="CZ675" s="520" t="s">
        <v>8501</v>
      </c>
      <c r="DA675" s="595" t="str">
        <f t="shared" si="29"/>
        <v>58120 - EDIÇÃO DE JORNAIS</v>
      </c>
      <c r="EN675" s="572">
        <v>20583</v>
      </c>
      <c r="EO675" s="561" t="s">
        <v>8502</v>
      </c>
      <c r="EP675" s="561" t="s">
        <v>370</v>
      </c>
      <c r="EQ675" s="576">
        <v>556</v>
      </c>
      <c r="ER675" s="561" t="s">
        <v>3143</v>
      </c>
      <c r="ES675" s="568" t="s">
        <v>8503</v>
      </c>
    </row>
    <row r="676" spans="16:149">
      <c r="P676" s="503"/>
      <c r="Q676" s="504"/>
      <c r="R676" s="489">
        <v>44454</v>
      </c>
      <c r="S676" s="501"/>
      <c r="T676" s="497"/>
      <c r="U676" s="498"/>
      <c r="V676" s="43">
        <v>113</v>
      </c>
      <c r="W676" s="34" t="s">
        <v>3007</v>
      </c>
      <c r="X676" s="44">
        <v>171409</v>
      </c>
      <c r="Y676" s="34" t="s">
        <v>2188</v>
      </c>
      <c r="Z676" s="43" t="s">
        <v>1223</v>
      </c>
      <c r="AA676" s="34" t="s">
        <v>284</v>
      </c>
      <c r="AB676" s="34" t="s">
        <v>284</v>
      </c>
      <c r="AC676" s="34" t="s">
        <v>2188</v>
      </c>
      <c r="AD676" s="44" t="s">
        <v>320</v>
      </c>
      <c r="AE676" s="44" t="s">
        <v>3428</v>
      </c>
      <c r="AF676" s="43">
        <v>113</v>
      </c>
      <c r="AG676" s="34" t="s">
        <v>3007</v>
      </c>
      <c r="AH676" s="34" t="s">
        <v>3006</v>
      </c>
      <c r="AI676" s="43" t="s">
        <v>3008</v>
      </c>
      <c r="AJ676" s="44" t="s">
        <v>3009</v>
      </c>
      <c r="AK676" s="261">
        <v>5000669</v>
      </c>
      <c r="AL676" s="44" t="s">
        <v>284</v>
      </c>
      <c r="AM676" s="44" t="s">
        <v>3013</v>
      </c>
      <c r="AN676" s="262">
        <v>259096700</v>
      </c>
      <c r="AO676" s="34"/>
      <c r="AP676" s="34"/>
      <c r="AQ676" s="34"/>
      <c r="AR676" s="34"/>
      <c r="AS676" s="34"/>
      <c r="AT676" s="44" t="s">
        <v>326</v>
      </c>
      <c r="AU676" s="44"/>
      <c r="AV676" s="477" t="str">
        <f t="array" ref="AV676">_xlfn.IFS(
LEFT(Tabelas!$AI676,1)="N","DN",
LEFT(Tabelas!$AI676,1)="C","DC",
LEFT(Tabelas!$AI676,1)="L","DL",
LEFT(Tabelas!$AI676,1)="A","DA",
LEFT(Tabelas!$AI676,1)="G","DG")</f>
        <v>DN</v>
      </c>
      <c r="AW676" s="34"/>
      <c r="AX676" s="34"/>
      <c r="AY676" s="34"/>
      <c r="AZ676" s="34"/>
      <c r="BA676" s="34"/>
      <c r="BB676" s="34"/>
      <c r="BC676" s="34"/>
      <c r="BD676" s="44">
        <v>171409</v>
      </c>
      <c r="BE676" s="34" t="s">
        <v>2188</v>
      </c>
      <c r="BF676" s="43" t="s">
        <v>1223</v>
      </c>
      <c r="BG676" s="34" t="s">
        <v>284</v>
      </c>
      <c r="BH676" s="34" t="s">
        <v>284</v>
      </c>
      <c r="BI676" s="34" t="s">
        <v>2188</v>
      </c>
      <c r="BJ676" s="44" t="s">
        <v>320</v>
      </c>
      <c r="BK676" s="44" t="s">
        <v>3428</v>
      </c>
      <c r="BL676" s="34"/>
      <c r="BM676" s="34"/>
      <c r="BN676" s="34"/>
      <c r="BO676" s="20"/>
      <c r="BP676" s="20"/>
      <c r="BQ676" s="20"/>
      <c r="BR676" s="20"/>
      <c r="BS676" s="27"/>
      <c r="BT676" s="20"/>
      <c r="BU676" s="20"/>
      <c r="BV676" s="20"/>
      <c r="BW676" s="20"/>
      <c r="BX676" s="20"/>
      <c r="BY676" s="20"/>
      <c r="BZ676" s="20"/>
      <c r="CA676" s="20"/>
      <c r="CB676" s="20"/>
      <c r="CC676" s="27"/>
      <c r="CD676" s="20"/>
      <c r="CE676" s="20"/>
      <c r="CF676" s="28"/>
      <c r="CG676" s="28"/>
      <c r="CH676" s="28"/>
      <c r="CI676" s="28"/>
      <c r="CJ676" s="28"/>
      <c r="CK676" s="28"/>
      <c r="CL676" s="28"/>
      <c r="CM676" s="28"/>
      <c r="CN676" s="28"/>
      <c r="CO676" s="28"/>
      <c r="CP676" s="28"/>
      <c r="CQ676" s="28"/>
      <c r="CR676" s="28"/>
      <c r="CS676" s="28"/>
      <c r="CT676" s="28"/>
      <c r="CU676" s="28"/>
      <c r="CV676" s="28"/>
      <c r="CW676" s="28"/>
      <c r="CX676" s="20"/>
      <c r="CY676" s="519" t="s">
        <v>8504</v>
      </c>
      <c r="CZ676" s="520" t="s">
        <v>8505</v>
      </c>
      <c r="DA676" s="595" t="str">
        <f t="shared" si="29"/>
        <v>58130 - EDIÇÃO DE REVISTAS E DE OUTRAS PUBLICAÇÕES PERIÓDICAS</v>
      </c>
      <c r="EN676" s="571">
        <v>20591</v>
      </c>
      <c r="EO676" s="560" t="s">
        <v>8506</v>
      </c>
      <c r="EP676" s="560" t="s">
        <v>320</v>
      </c>
      <c r="EQ676" s="580">
        <v>167</v>
      </c>
      <c r="ER676" s="560" t="s">
        <v>4041</v>
      </c>
      <c r="ES676" s="567" t="s">
        <v>8507</v>
      </c>
    </row>
    <row r="677" spans="16:149">
      <c r="P677" s="503"/>
      <c r="Q677" s="504"/>
      <c r="R677" s="489">
        <v>44455</v>
      </c>
      <c r="S677" s="501"/>
      <c r="T677" s="497"/>
      <c r="U677" s="498"/>
      <c r="V677" s="43">
        <v>113</v>
      </c>
      <c r="W677" s="34" t="s">
        <v>3007</v>
      </c>
      <c r="X677" s="44">
        <v>171410</v>
      </c>
      <c r="Y677" s="34" t="s">
        <v>2378</v>
      </c>
      <c r="Z677" s="43" t="s">
        <v>1223</v>
      </c>
      <c r="AA677" s="34" t="s">
        <v>284</v>
      </c>
      <c r="AB677" s="34" t="s">
        <v>284</v>
      </c>
      <c r="AC677" s="34" t="s">
        <v>2378</v>
      </c>
      <c r="AD677" s="44" t="s">
        <v>320</v>
      </c>
      <c r="AE677" s="44" t="s">
        <v>3428</v>
      </c>
      <c r="AF677" s="43">
        <v>113</v>
      </c>
      <c r="AG677" s="34" t="s">
        <v>3007</v>
      </c>
      <c r="AH677" s="34" t="s">
        <v>3006</v>
      </c>
      <c r="AI677" s="43" t="s">
        <v>3008</v>
      </c>
      <c r="AJ677" s="44" t="s">
        <v>3009</v>
      </c>
      <c r="AK677" s="261">
        <v>5000669</v>
      </c>
      <c r="AL677" s="44" t="s">
        <v>284</v>
      </c>
      <c r="AM677" s="44" t="s">
        <v>3013</v>
      </c>
      <c r="AN677" s="262">
        <v>259096700</v>
      </c>
      <c r="AO677" s="34"/>
      <c r="AP677" s="34"/>
      <c r="AQ677" s="34"/>
      <c r="AR677" s="34"/>
      <c r="AS677" s="34"/>
      <c r="AT677" s="44" t="s">
        <v>326</v>
      </c>
      <c r="AU677" s="44"/>
      <c r="AV677" s="477" t="str">
        <f t="array" ref="AV677">_xlfn.IFS(
LEFT(Tabelas!$AI677,1)="N","DN",
LEFT(Tabelas!$AI677,1)="C","DC",
LEFT(Tabelas!$AI677,1)="L","DL",
LEFT(Tabelas!$AI677,1)="A","DA",
LEFT(Tabelas!$AI677,1)="G","DG")</f>
        <v>DN</v>
      </c>
      <c r="AW677" s="34"/>
      <c r="AX677" s="34"/>
      <c r="AY677" s="34"/>
      <c r="AZ677" s="34"/>
      <c r="BA677" s="34"/>
      <c r="BB677" s="34"/>
      <c r="BC677" s="34"/>
      <c r="BD677" s="44">
        <v>171410</v>
      </c>
      <c r="BE677" s="34" t="s">
        <v>2378</v>
      </c>
      <c r="BF677" s="43" t="s">
        <v>1223</v>
      </c>
      <c r="BG677" s="34" t="s">
        <v>284</v>
      </c>
      <c r="BH677" s="34" t="s">
        <v>284</v>
      </c>
      <c r="BI677" s="34" t="s">
        <v>2378</v>
      </c>
      <c r="BJ677" s="44" t="s">
        <v>320</v>
      </c>
      <c r="BK677" s="44" t="s">
        <v>3428</v>
      </c>
      <c r="BL677" s="34"/>
      <c r="BM677" s="34"/>
      <c r="BN677" s="34"/>
      <c r="BO677" s="20"/>
      <c r="BP677" s="20"/>
      <c r="BQ677" s="20"/>
      <c r="BR677" s="20"/>
      <c r="BS677" s="27"/>
      <c r="BT677" s="20"/>
      <c r="BU677" s="20"/>
      <c r="BV677" s="20"/>
      <c r="BW677" s="20"/>
      <c r="BX677" s="20"/>
      <c r="BY677" s="20"/>
      <c r="BZ677" s="20"/>
      <c r="CA677" s="20"/>
      <c r="CB677" s="20"/>
      <c r="CC677" s="27"/>
      <c r="CD677" s="20"/>
      <c r="CE677" s="20"/>
      <c r="CF677" s="28"/>
      <c r="CG677" s="28"/>
      <c r="CH677" s="28"/>
      <c r="CI677" s="28"/>
      <c r="CJ677" s="28"/>
      <c r="CK677" s="28"/>
      <c r="CL677" s="28"/>
      <c r="CM677" s="28"/>
      <c r="CN677" s="28"/>
      <c r="CO677" s="28"/>
      <c r="CP677" s="28"/>
      <c r="CQ677" s="28"/>
      <c r="CR677" s="28"/>
      <c r="CS677" s="28"/>
      <c r="CT677" s="28"/>
      <c r="CU677" s="28"/>
      <c r="CV677" s="28"/>
      <c r="CW677" s="28"/>
      <c r="CX677" s="20"/>
      <c r="CY677" s="519" t="s">
        <v>8508</v>
      </c>
      <c r="CZ677" s="520" t="s">
        <v>8509</v>
      </c>
      <c r="DA677" s="595" t="str">
        <f t="shared" si="29"/>
        <v>58190 - OUTRAS ATIVIDADES DE EDIÇÃO, EXCETO EDIÇÃO DE PROGRAMAS INFORMÁTICOS.</v>
      </c>
      <c r="EN677" s="571">
        <v>20680</v>
      </c>
      <c r="EO677" s="560" t="s">
        <v>8510</v>
      </c>
      <c r="EP677" s="560" t="s">
        <v>289</v>
      </c>
      <c r="EQ677" s="580">
        <v>335</v>
      </c>
      <c r="ER677" s="560" t="s">
        <v>1244</v>
      </c>
      <c r="ES677" s="567" t="s">
        <v>8511</v>
      </c>
    </row>
    <row r="678" spans="16:149">
      <c r="P678" s="503"/>
      <c r="Q678" s="504"/>
      <c r="R678" s="489">
        <v>44456</v>
      </c>
      <c r="S678" s="501"/>
      <c r="T678" s="497"/>
      <c r="U678" s="498"/>
      <c r="V678" s="43">
        <v>113</v>
      </c>
      <c r="W678" s="34" t="s">
        <v>3007</v>
      </c>
      <c r="X678" s="44">
        <v>171414</v>
      </c>
      <c r="Y678" s="34" t="s">
        <v>2547</v>
      </c>
      <c r="Z678" s="43" t="s">
        <v>1223</v>
      </c>
      <c r="AA678" s="34" t="s">
        <v>284</v>
      </c>
      <c r="AB678" s="34" t="s">
        <v>284</v>
      </c>
      <c r="AC678" s="34" t="s">
        <v>2547</v>
      </c>
      <c r="AD678" s="44" t="s">
        <v>320</v>
      </c>
      <c r="AE678" s="44" t="s">
        <v>3428</v>
      </c>
      <c r="AF678" s="43">
        <v>113</v>
      </c>
      <c r="AG678" s="34" t="s">
        <v>3007</v>
      </c>
      <c r="AH678" s="34" t="s">
        <v>3006</v>
      </c>
      <c r="AI678" s="43" t="s">
        <v>3008</v>
      </c>
      <c r="AJ678" s="44" t="s">
        <v>3009</v>
      </c>
      <c r="AK678" s="261">
        <v>5000669</v>
      </c>
      <c r="AL678" s="44" t="s">
        <v>284</v>
      </c>
      <c r="AM678" s="44" t="s">
        <v>3013</v>
      </c>
      <c r="AN678" s="262">
        <v>259096700</v>
      </c>
      <c r="AO678" s="34"/>
      <c r="AP678" s="34"/>
      <c r="AQ678" s="34"/>
      <c r="AR678" s="34"/>
      <c r="AS678" s="34"/>
      <c r="AT678" s="44" t="s">
        <v>326</v>
      </c>
      <c r="AU678" s="44"/>
      <c r="AV678" s="477" t="str">
        <f t="array" ref="AV678">_xlfn.IFS(
LEFT(Tabelas!$AI678,1)="N","DN",
LEFT(Tabelas!$AI678,1)="C","DC",
LEFT(Tabelas!$AI678,1)="L","DL",
LEFT(Tabelas!$AI678,1)="A","DA",
LEFT(Tabelas!$AI678,1)="G","DG")</f>
        <v>DN</v>
      </c>
      <c r="AW678" s="34"/>
      <c r="AX678" s="34"/>
      <c r="AY678" s="34"/>
      <c r="AZ678" s="34"/>
      <c r="BA678" s="34"/>
      <c r="BB678" s="34"/>
      <c r="BC678" s="34"/>
      <c r="BD678" s="44">
        <v>171414</v>
      </c>
      <c r="BE678" s="34" t="s">
        <v>2547</v>
      </c>
      <c r="BF678" s="43" t="s">
        <v>1223</v>
      </c>
      <c r="BG678" s="34" t="s">
        <v>284</v>
      </c>
      <c r="BH678" s="34" t="s">
        <v>284</v>
      </c>
      <c r="BI678" s="34" t="s">
        <v>2547</v>
      </c>
      <c r="BJ678" s="44" t="s">
        <v>320</v>
      </c>
      <c r="BK678" s="44" t="s">
        <v>3428</v>
      </c>
      <c r="BL678" s="34"/>
      <c r="BM678" s="34"/>
      <c r="BN678" s="34"/>
      <c r="BO678" s="20"/>
      <c r="BP678" s="20"/>
      <c r="BQ678" s="20"/>
      <c r="BR678" s="20"/>
      <c r="BS678" s="27"/>
      <c r="BT678" s="20"/>
      <c r="BU678" s="20"/>
      <c r="BV678" s="20"/>
      <c r="BW678" s="20"/>
      <c r="BX678" s="20"/>
      <c r="BY678" s="20"/>
      <c r="BZ678" s="20"/>
      <c r="CA678" s="20"/>
      <c r="CB678" s="20"/>
      <c r="CC678" s="27"/>
      <c r="CD678" s="20"/>
      <c r="CE678" s="20"/>
      <c r="CF678" s="28"/>
      <c r="CG678" s="28"/>
      <c r="CH678" s="28"/>
      <c r="CI678" s="28"/>
      <c r="CJ678" s="28"/>
      <c r="CK678" s="28"/>
      <c r="CL678" s="28"/>
      <c r="CM678" s="28"/>
      <c r="CN678" s="28"/>
      <c r="CO678" s="28"/>
      <c r="CP678" s="28"/>
      <c r="CQ678" s="28"/>
      <c r="CR678" s="28"/>
      <c r="CS678" s="28"/>
      <c r="CT678" s="28"/>
      <c r="CU678" s="28"/>
      <c r="CV678" s="28"/>
      <c r="CW678" s="28"/>
      <c r="CX678" s="20"/>
      <c r="CY678" s="519" t="s">
        <v>8512</v>
      </c>
      <c r="CZ678" s="520" t="s">
        <v>8513</v>
      </c>
      <c r="DA678" s="595" t="str">
        <f t="shared" si="29"/>
        <v>58210 - EDIÇÃO DE JOGOS DE VÍDEO</v>
      </c>
      <c r="EN678" s="572">
        <v>20745</v>
      </c>
      <c r="EO678" s="561" t="s">
        <v>8514</v>
      </c>
      <c r="EP678" s="561" t="s">
        <v>320</v>
      </c>
      <c r="EQ678" s="576">
        <v>105</v>
      </c>
      <c r="ER678" s="561" t="s">
        <v>1498</v>
      </c>
      <c r="ES678" s="568" t="s">
        <v>8515</v>
      </c>
    </row>
    <row r="679" spans="16:149">
      <c r="P679" s="503"/>
      <c r="Q679" s="504"/>
      <c r="R679" s="489">
        <v>44457</v>
      </c>
      <c r="S679" s="501"/>
      <c r="T679" s="497"/>
      <c r="U679" s="498"/>
      <c r="V679" s="43">
        <v>113</v>
      </c>
      <c r="W679" s="34" t="s">
        <v>3007</v>
      </c>
      <c r="X679" s="44">
        <v>171415</v>
      </c>
      <c r="Y679" s="34" t="s">
        <v>2702</v>
      </c>
      <c r="Z679" s="43" t="s">
        <v>1223</v>
      </c>
      <c r="AA679" s="34" t="s">
        <v>284</v>
      </c>
      <c r="AB679" s="34" t="s">
        <v>284</v>
      </c>
      <c r="AC679" s="34" t="s">
        <v>2702</v>
      </c>
      <c r="AD679" s="44" t="s">
        <v>320</v>
      </c>
      <c r="AE679" s="44" t="s">
        <v>3428</v>
      </c>
      <c r="AF679" s="43">
        <v>113</v>
      </c>
      <c r="AG679" s="34" t="s">
        <v>3007</v>
      </c>
      <c r="AH679" s="34" t="s">
        <v>3006</v>
      </c>
      <c r="AI679" s="43" t="s">
        <v>3008</v>
      </c>
      <c r="AJ679" s="44" t="s">
        <v>3009</v>
      </c>
      <c r="AK679" s="261">
        <v>5000669</v>
      </c>
      <c r="AL679" s="44" t="s">
        <v>284</v>
      </c>
      <c r="AM679" s="44" t="s">
        <v>3013</v>
      </c>
      <c r="AN679" s="262">
        <v>259096700</v>
      </c>
      <c r="AO679" s="34"/>
      <c r="AP679" s="34"/>
      <c r="AQ679" s="34"/>
      <c r="AR679" s="34"/>
      <c r="AS679" s="34"/>
      <c r="AT679" s="44" t="s">
        <v>326</v>
      </c>
      <c r="AU679" s="44"/>
      <c r="AV679" s="477" t="str">
        <f t="array" ref="AV679">_xlfn.IFS(
LEFT(Tabelas!$AI679,1)="N","DN",
LEFT(Tabelas!$AI679,1)="C","DC",
LEFT(Tabelas!$AI679,1)="L","DL",
LEFT(Tabelas!$AI679,1)="A","DA",
LEFT(Tabelas!$AI679,1)="G","DG")</f>
        <v>DN</v>
      </c>
      <c r="AW679" s="34"/>
      <c r="AX679" s="34"/>
      <c r="AY679" s="34"/>
      <c r="AZ679" s="34"/>
      <c r="BA679" s="34"/>
      <c r="BB679" s="34"/>
      <c r="BC679" s="34"/>
      <c r="BD679" s="44">
        <v>171415</v>
      </c>
      <c r="BE679" s="34" t="s">
        <v>2702</v>
      </c>
      <c r="BF679" s="43" t="s">
        <v>1223</v>
      </c>
      <c r="BG679" s="34" t="s">
        <v>284</v>
      </c>
      <c r="BH679" s="34" t="s">
        <v>284</v>
      </c>
      <c r="BI679" s="34" t="s">
        <v>2702</v>
      </c>
      <c r="BJ679" s="44" t="s">
        <v>320</v>
      </c>
      <c r="BK679" s="44" t="s">
        <v>3428</v>
      </c>
      <c r="BL679" s="34"/>
      <c r="BM679" s="34"/>
      <c r="BN679" s="34"/>
      <c r="BO679" s="20"/>
      <c r="BP679" s="20"/>
      <c r="BQ679" s="20"/>
      <c r="BR679" s="20"/>
      <c r="BS679" s="27"/>
      <c r="BT679" s="20"/>
      <c r="BU679" s="20"/>
      <c r="BV679" s="20"/>
      <c r="BW679" s="20"/>
      <c r="BX679" s="20"/>
      <c r="BY679" s="20"/>
      <c r="BZ679" s="20"/>
      <c r="CA679" s="20"/>
      <c r="CB679" s="20"/>
      <c r="CC679" s="27"/>
      <c r="CD679" s="20"/>
      <c r="CE679" s="20"/>
      <c r="CF679" s="28"/>
      <c r="CG679" s="28"/>
      <c r="CH679" s="28"/>
      <c r="CI679" s="28"/>
      <c r="CJ679" s="28"/>
      <c r="CK679" s="28"/>
      <c r="CL679" s="28"/>
      <c r="CM679" s="28"/>
      <c r="CN679" s="28"/>
      <c r="CO679" s="28"/>
      <c r="CP679" s="28"/>
      <c r="CQ679" s="28"/>
      <c r="CR679" s="28"/>
      <c r="CS679" s="28"/>
      <c r="CT679" s="28"/>
      <c r="CU679" s="28"/>
      <c r="CV679" s="28"/>
      <c r="CW679" s="28"/>
      <c r="CX679" s="20"/>
      <c r="CY679" s="519" t="s">
        <v>8516</v>
      </c>
      <c r="CZ679" s="520" t="s">
        <v>8517</v>
      </c>
      <c r="DA679" s="595" t="str">
        <f t="shared" si="29"/>
        <v>58290 - EDIÇÃO DE OUTROS PROGRAMAS INFORMÁTICOS</v>
      </c>
      <c r="EN679" s="571">
        <v>20796</v>
      </c>
      <c r="EO679" s="560" t="s">
        <v>8518</v>
      </c>
      <c r="EP679" s="560" t="s">
        <v>289</v>
      </c>
      <c r="EQ679" s="580">
        <v>383</v>
      </c>
      <c r="ER679" s="560" t="s">
        <v>2597</v>
      </c>
      <c r="ES679" s="567" t="s">
        <v>8519</v>
      </c>
    </row>
    <row r="680" spans="16:149">
      <c r="P680" s="503"/>
      <c r="Q680" s="504"/>
      <c r="R680" s="489">
        <v>44458</v>
      </c>
      <c r="S680" s="501"/>
      <c r="T680" s="497"/>
      <c r="U680" s="498"/>
      <c r="V680" s="43">
        <v>113</v>
      </c>
      <c r="W680" s="34" t="s">
        <v>3007</v>
      </c>
      <c r="X680" s="44">
        <v>171416</v>
      </c>
      <c r="Y680" s="34" t="s">
        <v>2840</v>
      </c>
      <c r="Z680" s="43" t="s">
        <v>1223</v>
      </c>
      <c r="AA680" s="34" t="s">
        <v>284</v>
      </c>
      <c r="AB680" s="34" t="s">
        <v>284</v>
      </c>
      <c r="AC680" s="34" t="s">
        <v>2840</v>
      </c>
      <c r="AD680" s="44" t="s">
        <v>320</v>
      </c>
      <c r="AE680" s="44" t="s">
        <v>3428</v>
      </c>
      <c r="AF680" s="43">
        <v>113</v>
      </c>
      <c r="AG680" s="34" t="s">
        <v>3007</v>
      </c>
      <c r="AH680" s="34" t="s">
        <v>3006</v>
      </c>
      <c r="AI680" s="43" t="s">
        <v>3008</v>
      </c>
      <c r="AJ680" s="44" t="s">
        <v>3009</v>
      </c>
      <c r="AK680" s="261">
        <v>5000669</v>
      </c>
      <c r="AL680" s="44" t="s">
        <v>284</v>
      </c>
      <c r="AM680" s="44" t="s">
        <v>3013</v>
      </c>
      <c r="AN680" s="262">
        <v>259096700</v>
      </c>
      <c r="AO680" s="34"/>
      <c r="AP680" s="34"/>
      <c r="AQ680" s="34"/>
      <c r="AR680" s="34"/>
      <c r="AS680" s="34"/>
      <c r="AT680" s="44" t="s">
        <v>326</v>
      </c>
      <c r="AU680" s="44"/>
      <c r="AV680" s="477" t="str">
        <f t="array" ref="AV680">_xlfn.IFS(
LEFT(Tabelas!$AI680,1)="N","DN",
LEFT(Tabelas!$AI680,1)="C","DC",
LEFT(Tabelas!$AI680,1)="L","DL",
LEFT(Tabelas!$AI680,1)="A","DA",
LEFT(Tabelas!$AI680,1)="G","DG")</f>
        <v>DN</v>
      </c>
      <c r="AW680" s="34"/>
      <c r="AX680" s="34"/>
      <c r="AY680" s="34"/>
      <c r="AZ680" s="34"/>
      <c r="BA680" s="34"/>
      <c r="BB680" s="34"/>
      <c r="BC680" s="34"/>
      <c r="BD680" s="44">
        <v>171416</v>
      </c>
      <c r="BE680" s="34" t="s">
        <v>2840</v>
      </c>
      <c r="BF680" s="43" t="s">
        <v>1223</v>
      </c>
      <c r="BG680" s="34" t="s">
        <v>284</v>
      </c>
      <c r="BH680" s="34" t="s">
        <v>284</v>
      </c>
      <c r="BI680" s="34" t="s">
        <v>2840</v>
      </c>
      <c r="BJ680" s="44" t="s">
        <v>320</v>
      </c>
      <c r="BK680" s="44" t="s">
        <v>3428</v>
      </c>
      <c r="BL680" s="34"/>
      <c r="BM680" s="34"/>
      <c r="BN680" s="34"/>
      <c r="BO680" s="20"/>
      <c r="BP680" s="20"/>
      <c r="BQ680" s="20"/>
      <c r="BR680" s="20"/>
      <c r="BS680" s="27"/>
      <c r="BT680" s="20"/>
      <c r="BU680" s="20"/>
      <c r="BV680" s="20"/>
      <c r="BW680" s="20"/>
      <c r="BX680" s="20"/>
      <c r="BY680" s="20"/>
      <c r="BZ680" s="20"/>
      <c r="CA680" s="20"/>
      <c r="CB680" s="20"/>
      <c r="CC680" s="27"/>
      <c r="CD680" s="20"/>
      <c r="CE680" s="20"/>
      <c r="CF680" s="28"/>
      <c r="CG680" s="28"/>
      <c r="CH680" s="28"/>
      <c r="CI680" s="28"/>
      <c r="CJ680" s="28"/>
      <c r="CK680" s="28"/>
      <c r="CL680" s="28"/>
      <c r="CM680" s="28"/>
      <c r="CN680" s="28"/>
      <c r="CO680" s="28"/>
      <c r="CP680" s="28"/>
      <c r="CQ680" s="28"/>
      <c r="CR680" s="28"/>
      <c r="CS680" s="28"/>
      <c r="CT680" s="28"/>
      <c r="CU680" s="28"/>
      <c r="CV680" s="28"/>
      <c r="CW680" s="28"/>
      <c r="CX680" s="20"/>
      <c r="CY680" s="519" t="s">
        <v>8520</v>
      </c>
      <c r="CZ680" s="520" t="s">
        <v>8521</v>
      </c>
      <c r="DA680" s="595" t="str">
        <f t="shared" si="29"/>
        <v>59110 - ATIVIDADES DE PRODUÇÃO DE FILMES, DE VÍDEOS E DE PROGRAMAS DE TELEVISÃO.</v>
      </c>
      <c r="EN680" s="572">
        <v>20800</v>
      </c>
      <c r="EO680" s="561" t="s">
        <v>8522</v>
      </c>
      <c r="EP680" s="561" t="s">
        <v>289</v>
      </c>
      <c r="EQ680" s="576">
        <v>383</v>
      </c>
      <c r="ER680" s="561" t="s">
        <v>2597</v>
      </c>
      <c r="ES680" s="568" t="s">
        <v>8523</v>
      </c>
    </row>
    <row r="681" spans="16:149">
      <c r="P681" s="503"/>
      <c r="Q681" s="504"/>
      <c r="R681" s="489">
        <v>44459</v>
      </c>
      <c r="S681" s="501"/>
      <c r="T681" s="497"/>
      <c r="U681" s="498"/>
      <c r="V681" s="43">
        <v>113</v>
      </c>
      <c r="W681" s="34" t="s">
        <v>3007</v>
      </c>
      <c r="X681" s="44">
        <v>171420</v>
      </c>
      <c r="Y681" s="34" t="s">
        <v>2984</v>
      </c>
      <c r="Z681" s="43" t="s">
        <v>1223</v>
      </c>
      <c r="AA681" s="34" t="s">
        <v>284</v>
      </c>
      <c r="AB681" s="34" t="s">
        <v>284</v>
      </c>
      <c r="AC681" s="34" t="s">
        <v>2984</v>
      </c>
      <c r="AD681" s="44" t="s">
        <v>320</v>
      </c>
      <c r="AE681" s="44" t="s">
        <v>3428</v>
      </c>
      <c r="AF681" s="43">
        <v>113</v>
      </c>
      <c r="AG681" s="34" t="s">
        <v>3007</v>
      </c>
      <c r="AH681" s="34" t="s">
        <v>3006</v>
      </c>
      <c r="AI681" s="43" t="s">
        <v>3008</v>
      </c>
      <c r="AJ681" s="44" t="s">
        <v>3009</v>
      </c>
      <c r="AK681" s="261">
        <v>5000669</v>
      </c>
      <c r="AL681" s="44" t="s">
        <v>284</v>
      </c>
      <c r="AM681" s="44" t="s">
        <v>3013</v>
      </c>
      <c r="AN681" s="262">
        <v>259096700</v>
      </c>
      <c r="AO681" s="34"/>
      <c r="AP681" s="34"/>
      <c r="AQ681" s="34"/>
      <c r="AR681" s="34"/>
      <c r="AS681" s="34"/>
      <c r="AT681" s="44" t="s">
        <v>326</v>
      </c>
      <c r="AU681" s="44"/>
      <c r="AV681" s="477" t="str">
        <f t="array" ref="AV681">_xlfn.IFS(
LEFT(Tabelas!$AI681,1)="N","DN",
LEFT(Tabelas!$AI681,1)="C","DC",
LEFT(Tabelas!$AI681,1)="L","DL",
LEFT(Tabelas!$AI681,1)="A","DA",
LEFT(Tabelas!$AI681,1)="G","DG")</f>
        <v>DN</v>
      </c>
      <c r="AW681" s="34"/>
      <c r="AX681" s="34"/>
      <c r="AY681" s="34"/>
      <c r="AZ681" s="34"/>
      <c r="BA681" s="34"/>
      <c r="BB681" s="34"/>
      <c r="BC681" s="34"/>
      <c r="BD681" s="44">
        <v>171420</v>
      </c>
      <c r="BE681" s="34" t="s">
        <v>2984</v>
      </c>
      <c r="BF681" s="43" t="s">
        <v>1223</v>
      </c>
      <c r="BG681" s="34" t="s">
        <v>284</v>
      </c>
      <c r="BH681" s="34" t="s">
        <v>284</v>
      </c>
      <c r="BI681" s="34" t="s">
        <v>2984</v>
      </c>
      <c r="BJ681" s="44" t="s">
        <v>320</v>
      </c>
      <c r="BK681" s="44" t="s">
        <v>3428</v>
      </c>
      <c r="BL681" s="34"/>
      <c r="BM681" s="34"/>
      <c r="BN681" s="34"/>
      <c r="BO681" s="20"/>
      <c r="BP681" s="20"/>
      <c r="BQ681" s="20"/>
      <c r="BR681" s="20"/>
      <c r="BS681" s="27"/>
      <c r="BT681" s="20"/>
      <c r="BU681" s="20"/>
      <c r="BV681" s="20"/>
      <c r="BW681" s="20"/>
      <c r="BX681" s="20"/>
      <c r="BY681" s="20"/>
      <c r="BZ681" s="20"/>
      <c r="CA681" s="20"/>
      <c r="CB681" s="20"/>
      <c r="CC681" s="27"/>
      <c r="CD681" s="20"/>
      <c r="CE681" s="20"/>
      <c r="CF681" s="28"/>
      <c r="CG681" s="28"/>
      <c r="CH681" s="28"/>
      <c r="CI681" s="28"/>
      <c r="CJ681" s="28"/>
      <c r="CK681" s="28"/>
      <c r="CL681" s="28"/>
      <c r="CM681" s="28"/>
      <c r="CN681" s="28"/>
      <c r="CO681" s="28"/>
      <c r="CP681" s="28"/>
      <c r="CQ681" s="28"/>
      <c r="CR681" s="28"/>
      <c r="CS681" s="28"/>
      <c r="CT681" s="28"/>
      <c r="CU681" s="28"/>
      <c r="CV681" s="28"/>
      <c r="CW681" s="28"/>
      <c r="CX681" s="20"/>
      <c r="CY681" s="519" t="s">
        <v>8524</v>
      </c>
      <c r="CZ681" s="520" t="s">
        <v>8525</v>
      </c>
      <c r="DA681" s="595" t="str">
        <f t="shared" si="29"/>
        <v>59120 - ATIVIDADES DE PÓS-PRODUÇÃO DE FILMES, DE VÍDEOS E DE PROGRAMAS DE TELEVISÃO</v>
      </c>
      <c r="EN681" s="571">
        <v>20826</v>
      </c>
      <c r="EO681" s="560" t="s">
        <v>8526</v>
      </c>
      <c r="EP681" s="560" t="s">
        <v>320</v>
      </c>
      <c r="EQ681" s="580">
        <v>112</v>
      </c>
      <c r="ER681" s="560" t="s">
        <v>2868</v>
      </c>
      <c r="ES681" s="567" t="s">
        <v>8527</v>
      </c>
    </row>
    <row r="682" spans="16:149">
      <c r="P682" s="503"/>
      <c r="Q682" s="504"/>
      <c r="R682" s="489">
        <v>44460</v>
      </c>
      <c r="S682" s="501"/>
      <c r="T682" s="497"/>
      <c r="U682" s="498"/>
      <c r="V682" s="43">
        <v>113</v>
      </c>
      <c r="W682" s="34" t="s">
        <v>3007</v>
      </c>
      <c r="X682" s="44">
        <v>171426</v>
      </c>
      <c r="Y682" s="34" t="s">
        <v>3109</v>
      </c>
      <c r="Z682" s="43" t="s">
        <v>1223</v>
      </c>
      <c r="AA682" s="34" t="s">
        <v>284</v>
      </c>
      <c r="AB682" s="34" t="s">
        <v>284</v>
      </c>
      <c r="AC682" s="34" t="s">
        <v>3109</v>
      </c>
      <c r="AD682" s="44" t="s">
        <v>320</v>
      </c>
      <c r="AE682" s="44" t="s">
        <v>3428</v>
      </c>
      <c r="AF682" s="43">
        <v>113</v>
      </c>
      <c r="AG682" s="34" t="s">
        <v>3007</v>
      </c>
      <c r="AH682" s="34" t="s">
        <v>3006</v>
      </c>
      <c r="AI682" s="43" t="s">
        <v>3008</v>
      </c>
      <c r="AJ682" s="44" t="s">
        <v>3009</v>
      </c>
      <c r="AK682" s="261">
        <v>5000669</v>
      </c>
      <c r="AL682" s="44" t="s">
        <v>284</v>
      </c>
      <c r="AM682" s="44" t="s">
        <v>3013</v>
      </c>
      <c r="AN682" s="262">
        <v>259096700</v>
      </c>
      <c r="AO682" s="34"/>
      <c r="AP682" s="34"/>
      <c r="AQ682" s="34"/>
      <c r="AR682" s="34"/>
      <c r="AS682" s="34"/>
      <c r="AT682" s="44" t="s">
        <v>326</v>
      </c>
      <c r="AU682" s="44"/>
      <c r="AV682" s="477" t="str">
        <f t="array" ref="AV682">_xlfn.IFS(
LEFT(Tabelas!$AI682,1)="N","DN",
LEFT(Tabelas!$AI682,1)="C","DC",
LEFT(Tabelas!$AI682,1)="L","DL",
LEFT(Tabelas!$AI682,1)="A","DA",
LEFT(Tabelas!$AI682,1)="G","DG")</f>
        <v>DN</v>
      </c>
      <c r="AW682" s="34"/>
      <c r="AX682" s="34"/>
      <c r="AY682" s="34"/>
      <c r="AZ682" s="34"/>
      <c r="BA682" s="34"/>
      <c r="BB682" s="34"/>
      <c r="BC682" s="34"/>
      <c r="BD682" s="44">
        <v>171426</v>
      </c>
      <c r="BE682" s="34" t="s">
        <v>3109</v>
      </c>
      <c r="BF682" s="43" t="s">
        <v>1223</v>
      </c>
      <c r="BG682" s="34" t="s">
        <v>284</v>
      </c>
      <c r="BH682" s="34" t="s">
        <v>284</v>
      </c>
      <c r="BI682" s="34" t="s">
        <v>3109</v>
      </c>
      <c r="BJ682" s="44" t="s">
        <v>320</v>
      </c>
      <c r="BK682" s="44" t="s">
        <v>3428</v>
      </c>
      <c r="BL682" s="34"/>
      <c r="BM682" s="34"/>
      <c r="BN682" s="34"/>
      <c r="BO682" s="20"/>
      <c r="BP682" s="20"/>
      <c r="BQ682" s="20"/>
      <c r="BR682" s="20"/>
      <c r="BS682" s="27"/>
      <c r="BT682" s="20"/>
      <c r="BU682" s="20"/>
      <c r="BV682" s="20"/>
      <c r="BW682" s="20"/>
      <c r="BX682" s="20"/>
      <c r="BY682" s="20"/>
      <c r="BZ682" s="20"/>
      <c r="CA682" s="20"/>
      <c r="CB682" s="20"/>
      <c r="CC682" s="27"/>
      <c r="CD682" s="20"/>
      <c r="CE682" s="20"/>
      <c r="CF682" s="28"/>
      <c r="CG682" s="28"/>
      <c r="CH682" s="28"/>
      <c r="CI682" s="28"/>
      <c r="CJ682" s="28"/>
      <c r="CK682" s="28"/>
      <c r="CL682" s="28"/>
      <c r="CM682" s="28"/>
      <c r="CN682" s="28"/>
      <c r="CO682" s="28"/>
      <c r="CP682" s="28"/>
      <c r="CQ682" s="28"/>
      <c r="CR682" s="28"/>
      <c r="CS682" s="28"/>
      <c r="CT682" s="28"/>
      <c r="CU682" s="28"/>
      <c r="CV682" s="28"/>
      <c r="CW682" s="28"/>
      <c r="CX682" s="20"/>
      <c r="CY682" s="519" t="s">
        <v>8528</v>
      </c>
      <c r="CZ682" s="520" t="s">
        <v>8529</v>
      </c>
      <c r="DA682" s="595" t="str">
        <f t="shared" si="29"/>
        <v>59130 - ATIVIDADES DE DISTRIBUIÇÃO DE FILMES E DE VÍDEOS</v>
      </c>
      <c r="EN682" s="572">
        <v>20834</v>
      </c>
      <c r="EO682" s="561" t="s">
        <v>8530</v>
      </c>
      <c r="EP682" s="561" t="s">
        <v>289</v>
      </c>
      <c r="EQ682" s="576">
        <v>300</v>
      </c>
      <c r="ER682" s="561" t="s">
        <v>4916</v>
      </c>
      <c r="ES682" s="568" t="s">
        <v>8531</v>
      </c>
    </row>
    <row r="683" spans="16:149">
      <c r="P683" s="503"/>
      <c r="Q683" s="504"/>
      <c r="R683" s="489">
        <v>44461</v>
      </c>
      <c r="S683" s="501"/>
      <c r="T683" s="497"/>
      <c r="U683" s="498"/>
      <c r="V683" s="43">
        <v>113</v>
      </c>
      <c r="W683" s="34" t="s">
        <v>3007</v>
      </c>
      <c r="X683" s="44">
        <v>171431</v>
      </c>
      <c r="Y683" s="34" t="s">
        <v>3332</v>
      </c>
      <c r="Z683" s="43" t="s">
        <v>1223</v>
      </c>
      <c r="AA683" s="34" t="s">
        <v>284</v>
      </c>
      <c r="AB683" s="34" t="s">
        <v>284</v>
      </c>
      <c r="AC683" s="34" t="s">
        <v>8532</v>
      </c>
      <c r="AD683" s="44" t="s">
        <v>320</v>
      </c>
      <c r="AE683" s="44" t="s">
        <v>3428</v>
      </c>
      <c r="AF683" s="43">
        <v>113</v>
      </c>
      <c r="AG683" s="34" t="s">
        <v>3007</v>
      </c>
      <c r="AH683" s="34" t="s">
        <v>3006</v>
      </c>
      <c r="AI683" s="43" t="s">
        <v>3008</v>
      </c>
      <c r="AJ683" s="44" t="s">
        <v>3009</v>
      </c>
      <c r="AK683" s="261">
        <v>5000669</v>
      </c>
      <c r="AL683" s="44" t="s">
        <v>284</v>
      </c>
      <c r="AM683" s="44" t="s">
        <v>3013</v>
      </c>
      <c r="AN683" s="262">
        <v>259096700</v>
      </c>
      <c r="AO683" s="34"/>
      <c r="AP683" s="34"/>
      <c r="AQ683" s="34"/>
      <c r="AR683" s="34"/>
      <c r="AS683" s="34"/>
      <c r="AT683" s="44" t="s">
        <v>326</v>
      </c>
      <c r="AU683" s="44"/>
      <c r="AV683" s="477" t="str">
        <f t="array" ref="AV683">_xlfn.IFS(
LEFT(Tabelas!$AI683,1)="N","DN",
LEFT(Tabelas!$AI683,1)="C","DC",
LEFT(Tabelas!$AI683,1)="L","DL",
LEFT(Tabelas!$AI683,1)="A","DA",
LEFT(Tabelas!$AI683,1)="G","DG")</f>
        <v>DN</v>
      </c>
      <c r="AW683" s="34"/>
      <c r="AX683" s="34"/>
      <c r="AY683" s="34"/>
      <c r="AZ683" s="34"/>
      <c r="BA683" s="34"/>
      <c r="BB683" s="34"/>
      <c r="BC683" s="34"/>
      <c r="BD683" s="44">
        <v>171431</v>
      </c>
      <c r="BE683" s="34" t="s">
        <v>3332</v>
      </c>
      <c r="BF683" s="43" t="s">
        <v>1223</v>
      </c>
      <c r="BG683" s="34" t="s">
        <v>284</v>
      </c>
      <c r="BH683" s="34" t="s">
        <v>284</v>
      </c>
      <c r="BI683" s="34" t="s">
        <v>8532</v>
      </c>
      <c r="BJ683" s="44" t="s">
        <v>320</v>
      </c>
      <c r="BK683" s="44" t="s">
        <v>3428</v>
      </c>
      <c r="BL683" s="34"/>
      <c r="BM683" s="34"/>
      <c r="BN683" s="34"/>
      <c r="BO683" s="20"/>
      <c r="BP683" s="20"/>
      <c r="BQ683" s="20"/>
      <c r="BR683" s="20"/>
      <c r="BS683" s="27"/>
      <c r="BT683" s="20"/>
      <c r="BU683" s="20"/>
      <c r="BV683" s="20"/>
      <c r="BW683" s="20"/>
      <c r="BX683" s="20"/>
      <c r="BY683" s="20"/>
      <c r="BZ683" s="20"/>
      <c r="CA683" s="20"/>
      <c r="CB683" s="20"/>
      <c r="CC683" s="27"/>
      <c r="CD683" s="20"/>
      <c r="CE683" s="20"/>
      <c r="CF683" s="28"/>
      <c r="CG683" s="28"/>
      <c r="CH683" s="28"/>
      <c r="CI683" s="28"/>
      <c r="CJ683" s="28"/>
      <c r="CK683" s="28"/>
      <c r="CL683" s="28"/>
      <c r="CM683" s="28"/>
      <c r="CN683" s="28"/>
      <c r="CO683" s="28"/>
      <c r="CP683" s="28"/>
      <c r="CQ683" s="28"/>
      <c r="CR683" s="28"/>
      <c r="CS683" s="28"/>
      <c r="CT683" s="28"/>
      <c r="CU683" s="28"/>
      <c r="CV683" s="28"/>
      <c r="CW683" s="28"/>
      <c r="CX683" s="20"/>
      <c r="CY683" s="519" t="s">
        <v>8533</v>
      </c>
      <c r="CZ683" s="520" t="s">
        <v>8534</v>
      </c>
      <c r="DA683" s="595" t="str">
        <f t="shared" si="29"/>
        <v>59140 - ATIVIDADES DE PROJEÇÃO DE FILMES</v>
      </c>
      <c r="EN683" s="572">
        <v>20869</v>
      </c>
      <c r="EO683" s="561" t="s">
        <v>8535</v>
      </c>
      <c r="EP683" s="561" t="s">
        <v>289</v>
      </c>
      <c r="EQ683" s="576">
        <v>300</v>
      </c>
      <c r="ER683" s="561" t="s">
        <v>4916</v>
      </c>
      <c r="ES683" s="568" t="s">
        <v>8536</v>
      </c>
    </row>
    <row r="684" spans="16:149">
      <c r="P684" s="503"/>
      <c r="Q684" s="504"/>
      <c r="R684" s="489">
        <v>44462</v>
      </c>
      <c r="S684" s="501"/>
      <c r="T684" s="497"/>
      <c r="U684" s="498"/>
      <c r="V684" s="43">
        <v>113</v>
      </c>
      <c r="W684" s="34" t="s">
        <v>3007</v>
      </c>
      <c r="X684" s="44">
        <v>171432</v>
      </c>
      <c r="Y684" s="34" t="s">
        <v>3418</v>
      </c>
      <c r="Z684" s="43" t="s">
        <v>1223</v>
      </c>
      <c r="AA684" s="34" t="s">
        <v>284</v>
      </c>
      <c r="AB684" s="34" t="s">
        <v>284</v>
      </c>
      <c r="AC684" s="34" t="s">
        <v>8537</v>
      </c>
      <c r="AD684" s="44" t="s">
        <v>320</v>
      </c>
      <c r="AE684" s="44" t="s">
        <v>3428</v>
      </c>
      <c r="AF684" s="43">
        <v>113</v>
      </c>
      <c r="AG684" s="34" t="s">
        <v>3007</v>
      </c>
      <c r="AH684" s="34" t="s">
        <v>3006</v>
      </c>
      <c r="AI684" s="43" t="s">
        <v>3008</v>
      </c>
      <c r="AJ684" s="44" t="s">
        <v>3009</v>
      </c>
      <c r="AK684" s="261">
        <v>5000669</v>
      </c>
      <c r="AL684" s="44" t="s">
        <v>284</v>
      </c>
      <c r="AM684" s="44" t="s">
        <v>3013</v>
      </c>
      <c r="AN684" s="262">
        <v>259096700</v>
      </c>
      <c r="AO684" s="34"/>
      <c r="AP684" s="34"/>
      <c r="AQ684" s="34"/>
      <c r="AR684" s="34"/>
      <c r="AS684" s="34"/>
      <c r="AT684" s="44" t="s">
        <v>326</v>
      </c>
      <c r="AU684" s="44"/>
      <c r="AV684" s="477" t="str">
        <f t="array" ref="AV684">_xlfn.IFS(
LEFT(Tabelas!$AI684,1)="N","DN",
LEFT(Tabelas!$AI684,1)="C","DC",
LEFT(Tabelas!$AI684,1)="L","DL",
LEFT(Tabelas!$AI684,1)="A","DA",
LEFT(Tabelas!$AI684,1)="G","DG")</f>
        <v>DN</v>
      </c>
      <c r="AW684" s="34"/>
      <c r="AX684" s="34"/>
      <c r="AY684" s="34"/>
      <c r="AZ684" s="34"/>
      <c r="BA684" s="34"/>
      <c r="BB684" s="34"/>
      <c r="BC684" s="34"/>
      <c r="BD684" s="44">
        <v>171432</v>
      </c>
      <c r="BE684" s="34" t="s">
        <v>3418</v>
      </c>
      <c r="BF684" s="43" t="s">
        <v>1223</v>
      </c>
      <c r="BG684" s="34" t="s">
        <v>284</v>
      </c>
      <c r="BH684" s="34" t="s">
        <v>284</v>
      </c>
      <c r="BI684" s="34" t="s">
        <v>8537</v>
      </c>
      <c r="BJ684" s="44" t="s">
        <v>320</v>
      </c>
      <c r="BK684" s="44" t="s">
        <v>3428</v>
      </c>
      <c r="BL684" s="34"/>
      <c r="BM684" s="34"/>
      <c r="BN684" s="34"/>
      <c r="BO684" s="20"/>
      <c r="BP684" s="20"/>
      <c r="BQ684" s="20"/>
      <c r="BR684" s="20"/>
      <c r="BS684" s="27"/>
      <c r="BT684" s="20"/>
      <c r="BU684" s="20"/>
      <c r="BV684" s="20"/>
      <c r="BW684" s="20"/>
      <c r="BX684" s="20"/>
      <c r="BY684" s="20"/>
      <c r="BZ684" s="20"/>
      <c r="CA684" s="20"/>
      <c r="CB684" s="20"/>
      <c r="CC684" s="27"/>
      <c r="CD684" s="20"/>
      <c r="CE684" s="20"/>
      <c r="CF684" s="28"/>
      <c r="CG684" s="28"/>
      <c r="CH684" s="28"/>
      <c r="CI684" s="28"/>
      <c r="CJ684" s="28"/>
      <c r="CK684" s="28"/>
      <c r="CL684" s="28"/>
      <c r="CM684" s="28"/>
      <c r="CN684" s="28"/>
      <c r="CO684" s="28"/>
      <c r="CP684" s="28"/>
      <c r="CQ684" s="28"/>
      <c r="CR684" s="28"/>
      <c r="CS684" s="28"/>
      <c r="CT684" s="28"/>
      <c r="CU684" s="28"/>
      <c r="CV684" s="28"/>
      <c r="CW684" s="28"/>
      <c r="CX684" s="20"/>
      <c r="CY684" s="519" t="s">
        <v>8538</v>
      </c>
      <c r="CZ684" s="520" t="s">
        <v>8539</v>
      </c>
      <c r="DA684" s="595" t="str">
        <f t="shared" si="29"/>
        <v>59200 - ATIVIDADES DE GRAVAÇÃO DE SOM E EDIÇÃO DE MÚSICA</v>
      </c>
      <c r="EN684" s="571">
        <v>20885</v>
      </c>
      <c r="EO684" s="560" t="s">
        <v>8540</v>
      </c>
      <c r="EP684" s="560" t="s">
        <v>289</v>
      </c>
      <c r="EQ684" s="580">
        <v>336</v>
      </c>
      <c r="ER684" s="560" t="s">
        <v>4952</v>
      </c>
      <c r="ES684" s="567" t="s">
        <v>8541</v>
      </c>
    </row>
    <row r="685" spans="16:149">
      <c r="P685" s="503"/>
      <c r="Q685" s="504"/>
      <c r="R685" s="489">
        <v>44463</v>
      </c>
      <c r="S685" s="501"/>
      <c r="T685" s="497"/>
      <c r="U685" s="498"/>
      <c r="V685" s="43">
        <v>113</v>
      </c>
      <c r="W685" s="34" t="s">
        <v>3007</v>
      </c>
      <c r="X685" s="44">
        <v>171433</v>
      </c>
      <c r="Y685" s="34" t="s">
        <v>3498</v>
      </c>
      <c r="Z685" s="43" t="s">
        <v>1223</v>
      </c>
      <c r="AA685" s="34" t="s">
        <v>284</v>
      </c>
      <c r="AB685" s="34" t="s">
        <v>284</v>
      </c>
      <c r="AC685" s="34" t="s">
        <v>8542</v>
      </c>
      <c r="AD685" s="44" t="s">
        <v>320</v>
      </c>
      <c r="AE685" s="44" t="s">
        <v>3428</v>
      </c>
      <c r="AF685" s="43">
        <v>113</v>
      </c>
      <c r="AG685" s="34" t="s">
        <v>3007</v>
      </c>
      <c r="AH685" s="34" t="s">
        <v>3006</v>
      </c>
      <c r="AI685" s="43" t="s">
        <v>3008</v>
      </c>
      <c r="AJ685" s="44" t="s">
        <v>3009</v>
      </c>
      <c r="AK685" s="261">
        <v>5000669</v>
      </c>
      <c r="AL685" s="44" t="s">
        <v>284</v>
      </c>
      <c r="AM685" s="44" t="s">
        <v>3013</v>
      </c>
      <c r="AN685" s="262">
        <v>259096700</v>
      </c>
      <c r="AO685" s="34"/>
      <c r="AP685" s="34"/>
      <c r="AQ685" s="34"/>
      <c r="AR685" s="34"/>
      <c r="AS685" s="34"/>
      <c r="AT685" s="44" t="s">
        <v>326</v>
      </c>
      <c r="AU685" s="44"/>
      <c r="AV685" s="477" t="str">
        <f t="array" ref="AV685">_xlfn.IFS(
LEFT(Tabelas!$AI685,1)="N","DN",
LEFT(Tabelas!$AI685,1)="C","DC",
LEFT(Tabelas!$AI685,1)="L","DL",
LEFT(Tabelas!$AI685,1)="A","DA",
LEFT(Tabelas!$AI685,1)="G","DG")</f>
        <v>DN</v>
      </c>
      <c r="AW685" s="34"/>
      <c r="AX685" s="34"/>
      <c r="AY685" s="34"/>
      <c r="AZ685" s="34"/>
      <c r="BA685" s="34"/>
      <c r="BB685" s="34"/>
      <c r="BC685" s="34"/>
      <c r="BD685" s="44">
        <v>171433</v>
      </c>
      <c r="BE685" s="34" t="s">
        <v>3498</v>
      </c>
      <c r="BF685" s="43" t="s">
        <v>1223</v>
      </c>
      <c r="BG685" s="34" t="s">
        <v>284</v>
      </c>
      <c r="BH685" s="34" t="s">
        <v>284</v>
      </c>
      <c r="BI685" s="34" t="s">
        <v>8542</v>
      </c>
      <c r="BJ685" s="44" t="s">
        <v>320</v>
      </c>
      <c r="BK685" s="44" t="s">
        <v>3428</v>
      </c>
      <c r="BL685" s="34"/>
      <c r="BM685" s="34"/>
      <c r="BN685" s="34"/>
      <c r="BO685" s="20"/>
      <c r="BP685" s="20"/>
      <c r="BQ685" s="20"/>
      <c r="BR685" s="20"/>
      <c r="BS685" s="27"/>
      <c r="BT685" s="20"/>
      <c r="BU685" s="20"/>
      <c r="BV685" s="20"/>
      <c r="BW685" s="20"/>
      <c r="BX685" s="20"/>
      <c r="BY685" s="20"/>
      <c r="BZ685" s="20"/>
      <c r="CA685" s="20"/>
      <c r="CB685" s="20"/>
      <c r="CC685" s="27"/>
      <c r="CD685" s="20"/>
      <c r="CE685" s="20"/>
      <c r="CF685" s="28"/>
      <c r="CG685" s="28"/>
      <c r="CH685" s="28"/>
      <c r="CI685" s="28"/>
      <c r="CJ685" s="28"/>
      <c r="CK685" s="28"/>
      <c r="CL685" s="28"/>
      <c r="CM685" s="28"/>
      <c r="CN685" s="28"/>
      <c r="CO685" s="28"/>
      <c r="CP685" s="28"/>
      <c r="CQ685" s="28"/>
      <c r="CR685" s="28"/>
      <c r="CS685" s="28"/>
      <c r="CT685" s="28"/>
      <c r="CU685" s="28"/>
      <c r="CV685" s="28"/>
      <c r="CW685" s="28"/>
      <c r="CX685" s="20"/>
      <c r="CY685" s="519" t="s">
        <v>8543</v>
      </c>
      <c r="CZ685" s="520" t="s">
        <v>8544</v>
      </c>
      <c r="DA685" s="595" t="str">
        <f t="shared" si="29"/>
        <v>60100 - ATIVIDADES DE RADIODIFUSÃO E DE DISTRIBUIÇÃO DE ÁUDIO</v>
      </c>
      <c r="EN685" s="571">
        <v>20958</v>
      </c>
      <c r="EO685" s="560" t="s">
        <v>8545</v>
      </c>
      <c r="EP685" s="560" t="s">
        <v>289</v>
      </c>
      <c r="EQ685" s="580">
        <v>345</v>
      </c>
      <c r="ER685" s="560" t="s">
        <v>645</v>
      </c>
      <c r="ES685" s="567" t="s">
        <v>8546</v>
      </c>
    </row>
    <row r="686" spans="16:149">
      <c r="P686" s="503"/>
      <c r="Q686" s="504"/>
      <c r="R686" s="489">
        <v>44464</v>
      </c>
      <c r="S686" s="501"/>
      <c r="T686" s="497"/>
      <c r="U686" s="498"/>
      <c r="V686" s="43">
        <v>113</v>
      </c>
      <c r="W686" s="34" t="s">
        <v>3007</v>
      </c>
      <c r="X686" s="44">
        <v>171434</v>
      </c>
      <c r="Y686" s="34" t="s">
        <v>3572</v>
      </c>
      <c r="Z686" s="43" t="s">
        <v>1223</v>
      </c>
      <c r="AA686" s="34" t="s">
        <v>284</v>
      </c>
      <c r="AB686" s="34" t="s">
        <v>284</v>
      </c>
      <c r="AC686" s="34" t="s">
        <v>8547</v>
      </c>
      <c r="AD686" s="44" t="s">
        <v>320</v>
      </c>
      <c r="AE686" s="44" t="s">
        <v>3428</v>
      </c>
      <c r="AF686" s="43">
        <v>113</v>
      </c>
      <c r="AG686" s="34" t="s">
        <v>3007</v>
      </c>
      <c r="AH686" s="34" t="s">
        <v>3006</v>
      </c>
      <c r="AI686" s="43" t="s">
        <v>3008</v>
      </c>
      <c r="AJ686" s="44" t="s">
        <v>3009</v>
      </c>
      <c r="AK686" s="261">
        <v>5000669</v>
      </c>
      <c r="AL686" s="44" t="s">
        <v>284</v>
      </c>
      <c r="AM686" s="44" t="s">
        <v>3013</v>
      </c>
      <c r="AN686" s="262">
        <v>259096700</v>
      </c>
      <c r="AO686" s="34"/>
      <c r="AP686" s="34"/>
      <c r="AQ686" s="34"/>
      <c r="AR686" s="34"/>
      <c r="AS686" s="34"/>
      <c r="AT686" s="44" t="s">
        <v>326</v>
      </c>
      <c r="AU686" s="44"/>
      <c r="AV686" s="477" t="str">
        <f t="array" ref="AV686">_xlfn.IFS(
LEFT(Tabelas!$AI686,1)="N","DN",
LEFT(Tabelas!$AI686,1)="C","DC",
LEFT(Tabelas!$AI686,1)="L","DL",
LEFT(Tabelas!$AI686,1)="A","DA",
LEFT(Tabelas!$AI686,1)="G","DG")</f>
        <v>DN</v>
      </c>
      <c r="AW686" s="34"/>
      <c r="AX686" s="34"/>
      <c r="AY686" s="34"/>
      <c r="AZ686" s="34"/>
      <c r="BA686" s="34"/>
      <c r="BB686" s="34"/>
      <c r="BC686" s="34"/>
      <c r="BD686" s="44">
        <v>171434</v>
      </c>
      <c r="BE686" s="34" t="s">
        <v>3572</v>
      </c>
      <c r="BF686" s="43" t="s">
        <v>1223</v>
      </c>
      <c r="BG686" s="34" t="s">
        <v>284</v>
      </c>
      <c r="BH686" s="34" t="s">
        <v>284</v>
      </c>
      <c r="BI686" s="34" t="s">
        <v>8547</v>
      </c>
      <c r="BJ686" s="44" t="s">
        <v>320</v>
      </c>
      <c r="BK686" s="44" t="s">
        <v>3428</v>
      </c>
      <c r="BL686" s="34"/>
      <c r="BM686" s="34"/>
      <c r="BN686" s="34"/>
      <c r="BO686" s="20"/>
      <c r="BP686" s="20"/>
      <c r="BQ686" s="20"/>
      <c r="BR686" s="20"/>
      <c r="BS686" s="27"/>
      <c r="BT686" s="20"/>
      <c r="BU686" s="20"/>
      <c r="BV686" s="20"/>
      <c r="BW686" s="20"/>
      <c r="BX686" s="20"/>
      <c r="BY686" s="20"/>
      <c r="BZ686" s="20"/>
      <c r="CA686" s="20"/>
      <c r="CB686" s="20"/>
      <c r="CC686" s="27"/>
      <c r="CD686" s="20"/>
      <c r="CE686" s="20"/>
      <c r="CF686" s="28"/>
      <c r="CG686" s="28"/>
      <c r="CH686" s="28"/>
      <c r="CI686" s="28"/>
      <c r="CJ686" s="28"/>
      <c r="CK686" s="28"/>
      <c r="CL686" s="28"/>
      <c r="CM686" s="28"/>
      <c r="CN686" s="28"/>
      <c r="CO686" s="28"/>
      <c r="CP686" s="28"/>
      <c r="CQ686" s="28"/>
      <c r="CR686" s="28"/>
      <c r="CS686" s="28"/>
      <c r="CT686" s="28"/>
      <c r="CU686" s="28"/>
      <c r="CV686" s="28"/>
      <c r="CW686" s="28"/>
      <c r="CX686" s="20"/>
      <c r="CY686" s="519" t="s">
        <v>8548</v>
      </c>
      <c r="CZ686" s="520" t="s">
        <v>8549</v>
      </c>
      <c r="DA686" s="595" t="str">
        <f t="shared" si="29"/>
        <v>60200 - ATIVIDADES DE PROGRAMAÇÃO E DIFUSÃO DE TELEVISÃO E DE DISTRIBUIÇÃO DE VÍDEO</v>
      </c>
      <c r="EN686" s="572">
        <v>20966</v>
      </c>
      <c r="EO686" s="561" t="s">
        <v>8550</v>
      </c>
      <c r="EP686" s="561" t="s">
        <v>289</v>
      </c>
      <c r="EQ686" s="576">
        <v>333</v>
      </c>
      <c r="ER686" s="561" t="s">
        <v>4908</v>
      </c>
      <c r="ES686" s="568" t="s">
        <v>8551</v>
      </c>
    </row>
    <row r="687" spans="16:149">
      <c r="P687" s="503"/>
      <c r="Q687" s="504"/>
      <c r="R687" s="489">
        <v>44465</v>
      </c>
      <c r="S687" s="501"/>
      <c r="T687" s="497"/>
      <c r="U687" s="498"/>
      <c r="V687" s="43">
        <v>113</v>
      </c>
      <c r="W687" s="34" t="s">
        <v>3007</v>
      </c>
      <c r="X687" s="44">
        <v>171435</v>
      </c>
      <c r="Y687" s="34" t="s">
        <v>3640</v>
      </c>
      <c r="Z687" s="43" t="s">
        <v>1223</v>
      </c>
      <c r="AA687" s="34" t="s">
        <v>284</v>
      </c>
      <c r="AB687" s="34" t="s">
        <v>284</v>
      </c>
      <c r="AC687" s="34" t="s">
        <v>8552</v>
      </c>
      <c r="AD687" s="44" t="s">
        <v>320</v>
      </c>
      <c r="AE687" s="44" t="s">
        <v>3428</v>
      </c>
      <c r="AF687" s="43">
        <v>113</v>
      </c>
      <c r="AG687" s="34" t="s">
        <v>3007</v>
      </c>
      <c r="AH687" s="34" t="s">
        <v>3006</v>
      </c>
      <c r="AI687" s="43" t="s">
        <v>3008</v>
      </c>
      <c r="AJ687" s="44" t="s">
        <v>3009</v>
      </c>
      <c r="AK687" s="261">
        <v>5000669</v>
      </c>
      <c r="AL687" s="44" t="s">
        <v>284</v>
      </c>
      <c r="AM687" s="44" t="s">
        <v>3013</v>
      </c>
      <c r="AN687" s="262">
        <v>259096700</v>
      </c>
      <c r="AO687" s="34"/>
      <c r="AP687" s="34"/>
      <c r="AQ687" s="34"/>
      <c r="AR687" s="34"/>
      <c r="AS687" s="34"/>
      <c r="AT687" s="44" t="s">
        <v>326</v>
      </c>
      <c r="AU687" s="44"/>
      <c r="AV687" s="477" t="str">
        <f t="array" ref="AV687">_xlfn.IFS(
LEFT(Tabelas!$AI687,1)="N","DN",
LEFT(Tabelas!$AI687,1)="C","DC",
LEFT(Tabelas!$AI687,1)="L","DL",
LEFT(Tabelas!$AI687,1)="A","DA",
LEFT(Tabelas!$AI687,1)="G","DG")</f>
        <v>DN</v>
      </c>
      <c r="AW687" s="34"/>
      <c r="AX687" s="34"/>
      <c r="AY687" s="34"/>
      <c r="AZ687" s="34"/>
      <c r="BA687" s="34"/>
      <c r="BB687" s="34"/>
      <c r="BC687" s="34"/>
      <c r="BD687" s="44">
        <v>171435</v>
      </c>
      <c r="BE687" s="34" t="s">
        <v>3640</v>
      </c>
      <c r="BF687" s="43" t="s">
        <v>1223</v>
      </c>
      <c r="BG687" s="34" t="s">
        <v>284</v>
      </c>
      <c r="BH687" s="34" t="s">
        <v>284</v>
      </c>
      <c r="BI687" s="34" t="s">
        <v>8552</v>
      </c>
      <c r="BJ687" s="44" t="s">
        <v>320</v>
      </c>
      <c r="BK687" s="44" t="s">
        <v>3428</v>
      </c>
      <c r="BL687" s="34"/>
      <c r="BM687" s="34"/>
      <c r="BN687" s="34"/>
      <c r="BO687" s="20"/>
      <c r="BP687" s="20"/>
      <c r="BQ687" s="20"/>
      <c r="BR687" s="20"/>
      <c r="BS687" s="27"/>
      <c r="BT687" s="20"/>
      <c r="BU687" s="20"/>
      <c r="BV687" s="20"/>
      <c r="BW687" s="20"/>
      <c r="BX687" s="20"/>
      <c r="BY687" s="20"/>
      <c r="BZ687" s="20"/>
      <c r="CA687" s="20"/>
      <c r="CB687" s="20"/>
      <c r="CC687" s="27"/>
      <c r="CD687" s="20"/>
      <c r="CE687" s="20"/>
      <c r="CF687" s="28"/>
      <c r="CG687" s="28"/>
      <c r="CH687" s="28"/>
      <c r="CI687" s="28"/>
      <c r="CJ687" s="28"/>
      <c r="CK687" s="28"/>
      <c r="CL687" s="28"/>
      <c r="CM687" s="28"/>
      <c r="CN687" s="28"/>
      <c r="CO687" s="28"/>
      <c r="CP687" s="28"/>
      <c r="CQ687" s="28"/>
      <c r="CR687" s="28"/>
      <c r="CS687" s="28"/>
      <c r="CT687" s="28"/>
      <c r="CU687" s="28"/>
      <c r="CV687" s="28"/>
      <c r="CW687" s="28"/>
      <c r="CX687" s="20"/>
      <c r="CY687" s="519" t="s">
        <v>8553</v>
      </c>
      <c r="CZ687" s="520" t="s">
        <v>8554</v>
      </c>
      <c r="DA687" s="595" t="str">
        <f t="shared" si="29"/>
        <v>60310 - ATIVIDADES DAS AGÊNCIAS DE NOTÍCIAS</v>
      </c>
      <c r="EN687" s="571">
        <v>20974</v>
      </c>
      <c r="EO687" s="560" t="s">
        <v>8555</v>
      </c>
      <c r="EP687" s="560" t="s">
        <v>289</v>
      </c>
      <c r="EQ687" s="580">
        <v>379</v>
      </c>
      <c r="ER687" s="560" t="s">
        <v>2245</v>
      </c>
      <c r="ES687" s="567" t="s">
        <v>8556</v>
      </c>
    </row>
    <row r="688" spans="16:149">
      <c r="P688" s="503"/>
      <c r="Q688" s="504"/>
      <c r="R688" s="489">
        <v>44466</v>
      </c>
      <c r="S688" s="501"/>
      <c r="T688" s="497"/>
      <c r="U688" s="498"/>
      <c r="V688" s="43">
        <v>113</v>
      </c>
      <c r="W688" s="34" t="s">
        <v>3007</v>
      </c>
      <c r="X688" s="44">
        <v>171436</v>
      </c>
      <c r="Y688" s="34" t="s">
        <v>3704</v>
      </c>
      <c r="Z688" s="43" t="s">
        <v>1223</v>
      </c>
      <c r="AA688" s="34" t="s">
        <v>284</v>
      </c>
      <c r="AB688" s="34" t="s">
        <v>284</v>
      </c>
      <c r="AC688" s="34" t="s">
        <v>8557</v>
      </c>
      <c r="AD688" s="44" t="s">
        <v>320</v>
      </c>
      <c r="AE688" s="44" t="s">
        <v>3428</v>
      </c>
      <c r="AF688" s="43">
        <v>113</v>
      </c>
      <c r="AG688" s="34" t="s">
        <v>3007</v>
      </c>
      <c r="AH688" s="34" t="s">
        <v>3006</v>
      </c>
      <c r="AI688" s="43" t="s">
        <v>3008</v>
      </c>
      <c r="AJ688" s="44" t="s">
        <v>3009</v>
      </c>
      <c r="AK688" s="261">
        <v>5000669</v>
      </c>
      <c r="AL688" s="44" t="s">
        <v>284</v>
      </c>
      <c r="AM688" s="44" t="s">
        <v>3013</v>
      </c>
      <c r="AN688" s="262">
        <v>259096700</v>
      </c>
      <c r="AO688" s="34"/>
      <c r="AP688" s="34"/>
      <c r="AQ688" s="34"/>
      <c r="AR688" s="34"/>
      <c r="AS688" s="34"/>
      <c r="AT688" s="44" t="s">
        <v>326</v>
      </c>
      <c r="AU688" s="44"/>
      <c r="AV688" s="477" t="str">
        <f t="array" ref="AV688">_xlfn.IFS(
LEFT(Tabelas!$AI688,1)="N","DN",
LEFT(Tabelas!$AI688,1)="C","DC",
LEFT(Tabelas!$AI688,1)="L","DL",
LEFT(Tabelas!$AI688,1)="A","DA",
LEFT(Tabelas!$AI688,1)="G","DG")</f>
        <v>DN</v>
      </c>
      <c r="AW688" s="34"/>
      <c r="AX688" s="34"/>
      <c r="AY688" s="34"/>
      <c r="AZ688" s="34"/>
      <c r="BA688" s="34"/>
      <c r="BB688" s="34"/>
      <c r="BC688" s="34"/>
      <c r="BD688" s="44">
        <v>171436</v>
      </c>
      <c r="BE688" s="34" t="s">
        <v>3704</v>
      </c>
      <c r="BF688" s="43" t="s">
        <v>1223</v>
      </c>
      <c r="BG688" s="34" t="s">
        <v>284</v>
      </c>
      <c r="BH688" s="34" t="s">
        <v>284</v>
      </c>
      <c r="BI688" s="34" t="s">
        <v>8557</v>
      </c>
      <c r="BJ688" s="44" t="s">
        <v>320</v>
      </c>
      <c r="BK688" s="44" t="s">
        <v>3428</v>
      </c>
      <c r="BL688" s="34"/>
      <c r="BM688" s="34"/>
      <c r="BN688" s="34"/>
      <c r="BO688" s="20"/>
      <c r="BP688" s="20"/>
      <c r="BQ688" s="20"/>
      <c r="BR688" s="20"/>
      <c r="BS688" s="27"/>
      <c r="BT688" s="20"/>
      <c r="BU688" s="20"/>
      <c r="BV688" s="20"/>
      <c r="BW688" s="20"/>
      <c r="BX688" s="20"/>
      <c r="BY688" s="20"/>
      <c r="BZ688" s="20"/>
      <c r="CA688" s="20"/>
      <c r="CB688" s="20"/>
      <c r="CC688" s="27"/>
      <c r="CD688" s="20"/>
      <c r="CE688" s="20"/>
      <c r="CF688" s="28"/>
      <c r="CG688" s="28"/>
      <c r="CH688" s="28"/>
      <c r="CI688" s="28"/>
      <c r="CJ688" s="28"/>
      <c r="CK688" s="28"/>
      <c r="CL688" s="28"/>
      <c r="CM688" s="28"/>
      <c r="CN688" s="28"/>
      <c r="CO688" s="28"/>
      <c r="CP688" s="28"/>
      <c r="CQ688" s="28"/>
      <c r="CR688" s="28"/>
      <c r="CS688" s="28"/>
      <c r="CT688" s="28"/>
      <c r="CU688" s="28"/>
      <c r="CV688" s="28"/>
      <c r="CW688" s="28"/>
      <c r="CX688" s="20"/>
      <c r="CY688" s="519" t="s">
        <v>8558</v>
      </c>
      <c r="CZ688" s="520" t="s">
        <v>8559</v>
      </c>
      <c r="DA688" s="595" t="str">
        <f t="shared" si="29"/>
        <v>60390 - OUTRAS ATIVIDADES DE DISTRIBUIÇÃO DE CONTEÚDOS.</v>
      </c>
      <c r="EN688" s="572">
        <v>20990</v>
      </c>
      <c r="EO688" s="561" t="s">
        <v>8560</v>
      </c>
      <c r="EP688" s="561" t="s">
        <v>289</v>
      </c>
      <c r="EQ688" s="576">
        <v>333</v>
      </c>
      <c r="ER688" s="561" t="s">
        <v>4908</v>
      </c>
      <c r="ES688" s="568" t="s">
        <v>8561</v>
      </c>
    </row>
    <row r="689" spans="16:149">
      <c r="P689" s="503"/>
      <c r="Q689" s="504"/>
      <c r="R689" s="489">
        <v>44467</v>
      </c>
      <c r="S689" s="501"/>
      <c r="T689" s="497"/>
      <c r="U689" s="498"/>
      <c r="V689" s="43">
        <v>113</v>
      </c>
      <c r="W689" s="34" t="s">
        <v>3007</v>
      </c>
      <c r="X689" s="44">
        <v>171437</v>
      </c>
      <c r="Y689" s="34" t="s">
        <v>3768</v>
      </c>
      <c r="Z689" s="43" t="s">
        <v>1223</v>
      </c>
      <c r="AA689" s="34" t="s">
        <v>284</v>
      </c>
      <c r="AB689" s="34" t="s">
        <v>284</v>
      </c>
      <c r="AC689" s="34" t="s">
        <v>8562</v>
      </c>
      <c r="AD689" s="44" t="s">
        <v>320</v>
      </c>
      <c r="AE689" s="44" t="s">
        <v>3428</v>
      </c>
      <c r="AF689" s="43">
        <v>113</v>
      </c>
      <c r="AG689" s="34" t="s">
        <v>3007</v>
      </c>
      <c r="AH689" s="34" t="s">
        <v>3006</v>
      </c>
      <c r="AI689" s="43" t="s">
        <v>3008</v>
      </c>
      <c r="AJ689" s="44" t="s">
        <v>3009</v>
      </c>
      <c r="AK689" s="261">
        <v>5000669</v>
      </c>
      <c r="AL689" s="44" t="s">
        <v>284</v>
      </c>
      <c r="AM689" s="44" t="s">
        <v>3013</v>
      </c>
      <c r="AN689" s="262">
        <v>259096700</v>
      </c>
      <c r="AO689" s="34"/>
      <c r="AP689" s="34"/>
      <c r="AQ689" s="34"/>
      <c r="AR689" s="34"/>
      <c r="AS689" s="34"/>
      <c r="AT689" s="44" t="s">
        <v>326</v>
      </c>
      <c r="AU689" s="44"/>
      <c r="AV689" s="477" t="str">
        <f t="array" ref="AV689">_xlfn.IFS(
LEFT(Tabelas!$AI689,1)="N","DN",
LEFT(Tabelas!$AI689,1)="C","DC",
LEFT(Tabelas!$AI689,1)="L","DL",
LEFT(Tabelas!$AI689,1)="A","DA",
LEFT(Tabelas!$AI689,1)="G","DG")</f>
        <v>DN</v>
      </c>
      <c r="AW689" s="34"/>
      <c r="AX689" s="34"/>
      <c r="AY689" s="34"/>
      <c r="AZ689" s="34"/>
      <c r="BA689" s="34"/>
      <c r="BB689" s="34"/>
      <c r="BC689" s="34"/>
      <c r="BD689" s="44">
        <v>171437</v>
      </c>
      <c r="BE689" s="34" t="s">
        <v>3768</v>
      </c>
      <c r="BF689" s="43" t="s">
        <v>1223</v>
      </c>
      <c r="BG689" s="34" t="s">
        <v>284</v>
      </c>
      <c r="BH689" s="34" t="s">
        <v>284</v>
      </c>
      <c r="BI689" s="34" t="s">
        <v>8562</v>
      </c>
      <c r="BJ689" s="44" t="s">
        <v>320</v>
      </c>
      <c r="BK689" s="44" t="s">
        <v>3428</v>
      </c>
      <c r="BL689" s="34"/>
      <c r="BM689" s="34"/>
      <c r="BN689" s="34"/>
      <c r="BO689" s="20"/>
      <c r="BP689" s="20"/>
      <c r="BQ689" s="20"/>
      <c r="BR689" s="20"/>
      <c r="BS689" s="27"/>
      <c r="BT689" s="20"/>
      <c r="BU689" s="20"/>
      <c r="BV689" s="20"/>
      <c r="BW689" s="20"/>
      <c r="BX689" s="20"/>
      <c r="BY689" s="20"/>
      <c r="BZ689" s="20"/>
      <c r="CA689" s="20"/>
      <c r="CB689" s="20"/>
      <c r="CC689" s="27"/>
      <c r="CD689" s="20"/>
      <c r="CE689" s="20"/>
      <c r="CF689" s="28"/>
      <c r="CG689" s="28"/>
      <c r="CH689" s="28"/>
      <c r="CI689" s="28"/>
      <c r="CJ689" s="28"/>
      <c r="CK689" s="28"/>
      <c r="CL689" s="28"/>
      <c r="CM689" s="28"/>
      <c r="CN689" s="28"/>
      <c r="CO689" s="28"/>
      <c r="CP689" s="28"/>
      <c r="CQ689" s="28"/>
      <c r="CR689" s="28"/>
      <c r="CS689" s="28"/>
      <c r="CT689" s="28"/>
      <c r="CU689" s="28"/>
      <c r="CV689" s="28"/>
      <c r="CW689" s="28"/>
      <c r="CX689" s="20"/>
      <c r="CY689" s="519" t="s">
        <v>8563</v>
      </c>
      <c r="CZ689" s="520" t="s">
        <v>8564</v>
      </c>
      <c r="DA689" s="595" t="str">
        <f t="shared" si="29"/>
        <v>61101 - ATIVIDADES DE TELECOMUNICAÇÕES POR CABO</v>
      </c>
      <c r="EN689" s="572">
        <v>21008</v>
      </c>
      <c r="EO689" s="561" t="s">
        <v>8565</v>
      </c>
      <c r="EP689" s="561" t="s">
        <v>289</v>
      </c>
      <c r="EQ689" s="576">
        <v>339</v>
      </c>
      <c r="ER689" s="561" t="s">
        <v>307</v>
      </c>
      <c r="ES689" s="568" t="s">
        <v>8566</v>
      </c>
    </row>
    <row r="690" spans="16:149">
      <c r="P690" s="503"/>
      <c r="Q690" s="504"/>
      <c r="R690" s="489">
        <v>44468</v>
      </c>
      <c r="S690" s="501"/>
      <c r="T690" s="497"/>
      <c r="U690" s="498"/>
      <c r="V690" s="43">
        <v>113</v>
      </c>
      <c r="W690" s="34" t="s">
        <v>3007</v>
      </c>
      <c r="X690" s="44">
        <v>171438</v>
      </c>
      <c r="Y690" s="34" t="s">
        <v>3829</v>
      </c>
      <c r="Z690" s="43" t="s">
        <v>1223</v>
      </c>
      <c r="AA690" s="34" t="s">
        <v>284</v>
      </c>
      <c r="AB690" s="34" t="s">
        <v>284</v>
      </c>
      <c r="AC690" s="34" t="s">
        <v>284</v>
      </c>
      <c r="AD690" s="44" t="s">
        <v>320</v>
      </c>
      <c r="AE690" s="44" t="s">
        <v>3428</v>
      </c>
      <c r="AF690" s="43">
        <v>113</v>
      </c>
      <c r="AG690" s="34" t="s">
        <v>3007</v>
      </c>
      <c r="AH690" s="34" t="s">
        <v>3006</v>
      </c>
      <c r="AI690" s="43" t="s">
        <v>3008</v>
      </c>
      <c r="AJ690" s="44" t="s">
        <v>3009</v>
      </c>
      <c r="AK690" s="261">
        <v>5000669</v>
      </c>
      <c r="AL690" s="44" t="s">
        <v>284</v>
      </c>
      <c r="AM690" s="44" t="s">
        <v>3013</v>
      </c>
      <c r="AN690" s="262">
        <v>259096700</v>
      </c>
      <c r="AO690" s="34"/>
      <c r="AP690" s="34"/>
      <c r="AQ690" s="34"/>
      <c r="AR690" s="34"/>
      <c r="AS690" s="34"/>
      <c r="AT690" s="44" t="s">
        <v>326</v>
      </c>
      <c r="AU690" s="44"/>
      <c r="AV690" s="477" t="str">
        <f t="array" ref="AV690">_xlfn.IFS(
LEFT(Tabelas!$AI690,1)="N","DN",
LEFT(Tabelas!$AI690,1)="C","DC",
LEFT(Tabelas!$AI690,1)="L","DL",
LEFT(Tabelas!$AI690,1)="A","DA",
LEFT(Tabelas!$AI690,1)="G","DG")</f>
        <v>DN</v>
      </c>
      <c r="AW690" s="34"/>
      <c r="AX690" s="34"/>
      <c r="AY690" s="34"/>
      <c r="AZ690" s="34"/>
      <c r="BA690" s="34"/>
      <c r="BB690" s="34"/>
      <c r="BC690" s="34"/>
      <c r="BD690" s="44">
        <v>171438</v>
      </c>
      <c r="BE690" s="34" t="s">
        <v>3829</v>
      </c>
      <c r="BF690" s="43" t="s">
        <v>1223</v>
      </c>
      <c r="BG690" s="34" t="s">
        <v>284</v>
      </c>
      <c r="BH690" s="34" t="s">
        <v>284</v>
      </c>
      <c r="BI690" s="34" t="s">
        <v>284</v>
      </c>
      <c r="BJ690" s="44" t="s">
        <v>320</v>
      </c>
      <c r="BK690" s="44" t="s">
        <v>3428</v>
      </c>
      <c r="BL690" s="34"/>
      <c r="BM690" s="34"/>
      <c r="BN690" s="34"/>
      <c r="BO690" s="20"/>
      <c r="BP690" s="20"/>
      <c r="BQ690" s="20"/>
      <c r="BR690" s="20"/>
      <c r="BS690" s="27"/>
      <c r="BT690" s="20"/>
      <c r="BU690" s="20"/>
      <c r="BV690" s="20"/>
      <c r="BW690" s="20"/>
      <c r="BX690" s="20"/>
      <c r="BY690" s="20"/>
      <c r="BZ690" s="20"/>
      <c r="CA690" s="20"/>
      <c r="CB690" s="20"/>
      <c r="CC690" s="27"/>
      <c r="CD690" s="20"/>
      <c r="CE690" s="20"/>
      <c r="CF690" s="28"/>
      <c r="CG690" s="28"/>
      <c r="CH690" s="28"/>
      <c r="CI690" s="28"/>
      <c r="CJ690" s="28"/>
      <c r="CK690" s="28"/>
      <c r="CL690" s="28"/>
      <c r="CM690" s="28"/>
      <c r="CN690" s="28"/>
      <c r="CO690" s="28"/>
      <c r="CP690" s="28"/>
      <c r="CQ690" s="28"/>
      <c r="CR690" s="28"/>
      <c r="CS690" s="28"/>
      <c r="CT690" s="28"/>
      <c r="CU690" s="28"/>
      <c r="CV690" s="28"/>
      <c r="CW690" s="28"/>
      <c r="CX690" s="20"/>
      <c r="CY690" s="519" t="s">
        <v>8567</v>
      </c>
      <c r="CZ690" s="520" t="s">
        <v>8568</v>
      </c>
      <c r="DA690" s="595" t="str">
        <f t="shared" si="29"/>
        <v>61102 - ATIVIDADES DE TELECOMUNICAÇÕES SEM FIOS.</v>
      </c>
      <c r="EN690" s="571">
        <v>21016</v>
      </c>
      <c r="EO690" s="560" t="s">
        <v>8569</v>
      </c>
      <c r="EP690" s="560" t="s">
        <v>1519</v>
      </c>
      <c r="EQ690" s="580">
        <v>800</v>
      </c>
      <c r="ER690" s="560" t="s">
        <v>1520</v>
      </c>
      <c r="ES690" s="567" t="s">
        <v>8570</v>
      </c>
    </row>
    <row r="691" spans="16:149">
      <c r="P691" s="503"/>
      <c r="Q691" s="504"/>
      <c r="R691" s="489">
        <v>44469</v>
      </c>
      <c r="S691" s="501"/>
      <c r="T691" s="497"/>
      <c r="U691" s="498"/>
      <c r="V691" s="43">
        <v>113</v>
      </c>
      <c r="W691" s="34" t="s">
        <v>3007</v>
      </c>
      <c r="X691" s="44">
        <v>171429</v>
      </c>
      <c r="Y691" s="34" t="s">
        <v>1984</v>
      </c>
      <c r="Z691" s="43" t="s">
        <v>1223</v>
      </c>
      <c r="AA691" s="34" t="s">
        <v>284</v>
      </c>
      <c r="AB691" s="34" t="s">
        <v>284</v>
      </c>
      <c r="AC691" s="34" t="s">
        <v>1984</v>
      </c>
      <c r="AD691" s="44" t="s">
        <v>320</v>
      </c>
      <c r="AE691" s="44" t="s">
        <v>3428</v>
      </c>
      <c r="AF691" s="43">
        <v>113</v>
      </c>
      <c r="AG691" s="34" t="s">
        <v>3007</v>
      </c>
      <c r="AH691" s="34" t="s">
        <v>3006</v>
      </c>
      <c r="AI691" s="43" t="s">
        <v>3008</v>
      </c>
      <c r="AJ691" s="44" t="s">
        <v>3009</v>
      </c>
      <c r="AK691" s="261">
        <v>5000669</v>
      </c>
      <c r="AL691" s="44" t="s">
        <v>284</v>
      </c>
      <c r="AM691" s="44" t="s">
        <v>3013</v>
      </c>
      <c r="AN691" s="262">
        <v>259096700</v>
      </c>
      <c r="AO691" s="34"/>
      <c r="AP691" s="34"/>
      <c r="AQ691" s="34"/>
      <c r="AR691" s="34"/>
      <c r="AS691" s="34"/>
      <c r="AT691" s="44" t="s">
        <v>326</v>
      </c>
      <c r="AU691" s="44"/>
      <c r="AV691" s="477" t="str">
        <f t="array" ref="AV691">_xlfn.IFS(
LEFT(Tabelas!$AI691,1)="N","DN",
LEFT(Tabelas!$AI691,1)="C","DC",
LEFT(Tabelas!$AI691,1)="L","DL",
LEFT(Tabelas!$AI691,1)="A","DA",
LEFT(Tabelas!$AI691,1)="G","DG")</f>
        <v>DN</v>
      </c>
      <c r="AW691" s="34"/>
      <c r="AX691" s="34"/>
      <c r="AY691" s="34"/>
      <c r="AZ691" s="34"/>
      <c r="BA691" s="34"/>
      <c r="BB691" s="34"/>
      <c r="BC691" s="34"/>
      <c r="BD691" s="44">
        <v>171429</v>
      </c>
      <c r="BE691" s="34" t="s">
        <v>1984</v>
      </c>
      <c r="BF691" s="43" t="s">
        <v>1223</v>
      </c>
      <c r="BG691" s="34" t="s">
        <v>284</v>
      </c>
      <c r="BH691" s="34" t="s">
        <v>284</v>
      </c>
      <c r="BI691" s="34" t="s">
        <v>1984</v>
      </c>
      <c r="BJ691" s="44" t="s">
        <v>320</v>
      </c>
      <c r="BK691" s="44" t="s">
        <v>3428</v>
      </c>
      <c r="BL691" s="34"/>
      <c r="BM691" s="34"/>
      <c r="BN691" s="34"/>
      <c r="BO691" s="20"/>
      <c r="BP691" s="20"/>
      <c r="BQ691" s="20"/>
      <c r="BR691" s="20"/>
      <c r="BS691" s="27"/>
      <c r="BT691" s="20"/>
      <c r="BU691" s="20"/>
      <c r="BV691" s="20"/>
      <c r="BW691" s="20"/>
      <c r="BX691" s="20"/>
      <c r="BY691" s="20"/>
      <c r="BZ691" s="20"/>
      <c r="CA691" s="20"/>
      <c r="CB691" s="20"/>
      <c r="CC691" s="27"/>
      <c r="CD691" s="20"/>
      <c r="CE691" s="20"/>
      <c r="CF691" s="28"/>
      <c r="CG691" s="28"/>
      <c r="CH691" s="28"/>
      <c r="CI691" s="28"/>
      <c r="CJ691" s="28"/>
      <c r="CK691" s="28"/>
      <c r="CL691" s="28"/>
      <c r="CM691" s="28"/>
      <c r="CN691" s="28"/>
      <c r="CO691" s="28"/>
      <c r="CP691" s="28"/>
      <c r="CQ691" s="28"/>
      <c r="CR691" s="28"/>
      <c r="CS691" s="28"/>
      <c r="CT691" s="28"/>
      <c r="CU691" s="28"/>
      <c r="CV691" s="28"/>
      <c r="CW691" s="28"/>
      <c r="CX691" s="20"/>
      <c r="CY691" s="519" t="s">
        <v>8571</v>
      </c>
      <c r="CZ691" s="520" t="s">
        <v>8572</v>
      </c>
      <c r="DA691" s="595" t="str">
        <f t="shared" si="29"/>
        <v>61103 - ATIVIDADES DE TELECOMUNICAÇÕES POR SATÉLITE</v>
      </c>
      <c r="EN691" s="572">
        <v>21024</v>
      </c>
      <c r="EO691" s="561" t="s">
        <v>8573</v>
      </c>
      <c r="EP691" s="561" t="s">
        <v>289</v>
      </c>
      <c r="EQ691" s="576">
        <v>332</v>
      </c>
      <c r="ER691" s="561" t="s">
        <v>4896</v>
      </c>
      <c r="ES691" s="568" t="s">
        <v>8574</v>
      </c>
    </row>
    <row r="692" spans="16:149">
      <c r="P692" s="503"/>
      <c r="Q692" s="504"/>
      <c r="R692" s="489">
        <v>44470</v>
      </c>
      <c r="S692" s="501"/>
      <c r="T692" s="497"/>
      <c r="U692" s="498"/>
      <c r="V692" s="43">
        <v>113</v>
      </c>
      <c r="W692" s="34" t="s">
        <v>3007</v>
      </c>
      <c r="X692" s="44">
        <v>171400</v>
      </c>
      <c r="Y692" s="34" t="s">
        <v>900</v>
      </c>
      <c r="Z692" s="43" t="s">
        <v>1223</v>
      </c>
      <c r="AA692" s="34" t="s">
        <v>284</v>
      </c>
      <c r="AB692" s="34" t="s">
        <v>284</v>
      </c>
      <c r="AC692" s="34" t="s">
        <v>284</v>
      </c>
      <c r="AD692" s="44" t="s">
        <v>320</v>
      </c>
      <c r="AE692" s="44" t="s">
        <v>3428</v>
      </c>
      <c r="AF692" s="43">
        <v>113</v>
      </c>
      <c r="AG692" s="34" t="s">
        <v>3007</v>
      </c>
      <c r="AH692" s="34" t="s">
        <v>3006</v>
      </c>
      <c r="AI692" s="43" t="s">
        <v>3008</v>
      </c>
      <c r="AJ692" s="44" t="s">
        <v>3009</v>
      </c>
      <c r="AK692" s="261">
        <v>5000669</v>
      </c>
      <c r="AL692" s="44" t="s">
        <v>284</v>
      </c>
      <c r="AM692" s="44" t="s">
        <v>3013</v>
      </c>
      <c r="AN692" s="262">
        <v>259096700</v>
      </c>
      <c r="AO692" s="34"/>
      <c r="AP692" s="34"/>
      <c r="AQ692" s="34"/>
      <c r="AR692" s="34"/>
      <c r="AS692" s="34"/>
      <c r="AT692" s="44" t="s">
        <v>326</v>
      </c>
      <c r="AU692" s="44"/>
      <c r="AV692" s="477" t="str">
        <f t="array" ref="AV692">_xlfn.IFS(
LEFT(Tabelas!$AI692,1)="N","DN",
LEFT(Tabelas!$AI692,1)="C","DC",
LEFT(Tabelas!$AI692,1)="L","DL",
LEFT(Tabelas!$AI692,1)="A","DA",
LEFT(Tabelas!$AI692,1)="G","DG")</f>
        <v>DN</v>
      </c>
      <c r="AW692" s="34"/>
      <c r="AX692" s="34"/>
      <c r="AY692" s="34"/>
      <c r="AZ692" s="34"/>
      <c r="BA692" s="34"/>
      <c r="BB692" s="34"/>
      <c r="BC692" s="34"/>
      <c r="BD692" s="44">
        <v>171400</v>
      </c>
      <c r="BE692" s="34" t="s">
        <v>900</v>
      </c>
      <c r="BF692" s="43" t="s">
        <v>1223</v>
      </c>
      <c r="BG692" s="34" t="s">
        <v>284</v>
      </c>
      <c r="BH692" s="34" t="s">
        <v>284</v>
      </c>
      <c r="BI692" s="34" t="s">
        <v>284</v>
      </c>
      <c r="BJ692" s="44" t="s">
        <v>320</v>
      </c>
      <c r="BK692" s="44" t="s">
        <v>3428</v>
      </c>
      <c r="BL692" s="34"/>
      <c r="BM692" s="34"/>
      <c r="BN692" s="34"/>
      <c r="BO692" s="20"/>
      <c r="BP692" s="20"/>
      <c r="BQ692" s="20"/>
      <c r="BR692" s="20"/>
      <c r="BS692" s="27"/>
      <c r="BT692" s="20"/>
      <c r="BU692" s="20"/>
      <c r="BV692" s="20"/>
      <c r="BW692" s="20"/>
      <c r="BX692" s="20"/>
      <c r="BY692" s="20"/>
      <c r="BZ692" s="20"/>
      <c r="CA692" s="20"/>
      <c r="CB692" s="20"/>
      <c r="CC692" s="27"/>
      <c r="CD692" s="20"/>
      <c r="CE692" s="20"/>
      <c r="CF692" s="28"/>
      <c r="CG692" s="28"/>
      <c r="CH692" s="28"/>
      <c r="CI692" s="28"/>
      <c r="CJ692" s="28"/>
      <c r="CK692" s="28"/>
      <c r="CL692" s="28"/>
      <c r="CM692" s="28"/>
      <c r="CN692" s="28"/>
      <c r="CO692" s="28"/>
      <c r="CP692" s="28"/>
      <c r="CQ692" s="28"/>
      <c r="CR692" s="28"/>
      <c r="CS692" s="28"/>
      <c r="CT692" s="28"/>
      <c r="CU692" s="28"/>
      <c r="CV692" s="28"/>
      <c r="CW692" s="28"/>
      <c r="CX692" s="20"/>
      <c r="CY692" s="519" t="s">
        <v>8575</v>
      </c>
      <c r="CZ692" s="520" t="s">
        <v>8576</v>
      </c>
      <c r="DA692" s="595" t="str">
        <f t="shared" si="29"/>
        <v>61200 - ATIVIDADES DE REVENDA DE TELECOMUNICAÇÕES E ATIVIDADES DE SERVIÇOS DE INTERMEDIAÇÃO NO DOMÍNIO DAS TELECOMUNICAÇÕES.</v>
      </c>
      <c r="EN692" s="571">
        <v>21075</v>
      </c>
      <c r="EO692" s="560" t="s">
        <v>8577</v>
      </c>
      <c r="EP692" s="560" t="s">
        <v>289</v>
      </c>
      <c r="EQ692" s="580">
        <v>379</v>
      </c>
      <c r="ER692" s="560" t="s">
        <v>2245</v>
      </c>
      <c r="ES692" s="567" t="s">
        <v>8578</v>
      </c>
    </row>
    <row r="693" spans="16:149">
      <c r="P693" s="503"/>
      <c r="Q693" s="504"/>
      <c r="R693" s="489">
        <v>44471</v>
      </c>
      <c r="S693" s="501"/>
      <c r="T693" s="497"/>
      <c r="U693" s="498"/>
      <c r="V693" s="43">
        <v>114</v>
      </c>
      <c r="W693" s="34" t="s">
        <v>3132</v>
      </c>
      <c r="X693" s="44">
        <v>170217</v>
      </c>
      <c r="Y693" s="34" t="s">
        <v>2369</v>
      </c>
      <c r="Z693" s="43" t="s">
        <v>1223</v>
      </c>
      <c r="AA693" s="34" t="s">
        <v>581</v>
      </c>
      <c r="AB693" s="34" t="s">
        <v>284</v>
      </c>
      <c r="AC693" s="34" t="s">
        <v>2369</v>
      </c>
      <c r="AD693" s="44" t="s">
        <v>320</v>
      </c>
      <c r="AE693" s="44" t="s">
        <v>8579</v>
      </c>
      <c r="AF693" s="43">
        <v>114</v>
      </c>
      <c r="AG693" s="34" t="s">
        <v>3132</v>
      </c>
      <c r="AH693" s="34" t="s">
        <v>3131</v>
      </c>
      <c r="AI693" s="43" t="s">
        <v>3133</v>
      </c>
      <c r="AJ693" s="44" t="s">
        <v>3134</v>
      </c>
      <c r="AK693" s="261">
        <v>5400303</v>
      </c>
      <c r="AL693" s="44" t="s">
        <v>582</v>
      </c>
      <c r="AM693" s="44" t="s">
        <v>3138</v>
      </c>
      <c r="AN693" s="262">
        <v>276095730</v>
      </c>
      <c r="AO693" s="34"/>
      <c r="AP693" s="34"/>
      <c r="AQ693" s="34"/>
      <c r="AR693" s="34"/>
      <c r="AS693" s="34"/>
      <c r="AT693" s="44" t="s">
        <v>326</v>
      </c>
      <c r="AU693" s="44"/>
      <c r="AV693" s="477" t="str">
        <f t="array" ref="AV693">_xlfn.IFS(
LEFT(Tabelas!$AI693,1)="N","DN",
LEFT(Tabelas!$AI693,1)="C","DC",
LEFT(Tabelas!$AI693,1)="L","DL",
LEFT(Tabelas!$AI693,1)="A","DA",
LEFT(Tabelas!$AI693,1)="G","DG")</f>
        <v>DN</v>
      </c>
      <c r="AW693" s="34"/>
      <c r="AX693" s="34"/>
      <c r="AY693" s="34"/>
      <c r="AZ693" s="34"/>
      <c r="BA693" s="34"/>
      <c r="BB693" s="34"/>
      <c r="BC693" s="34"/>
      <c r="BD693" s="44">
        <v>170217</v>
      </c>
      <c r="BE693" s="34" t="s">
        <v>2369</v>
      </c>
      <c r="BF693" s="43" t="s">
        <v>1223</v>
      </c>
      <c r="BG693" s="34" t="s">
        <v>581</v>
      </c>
      <c r="BH693" s="34" t="s">
        <v>284</v>
      </c>
      <c r="BI693" s="34" t="s">
        <v>2369</v>
      </c>
      <c r="BJ693" s="44" t="s">
        <v>320</v>
      </c>
      <c r="BK693" s="44" t="s">
        <v>8579</v>
      </c>
      <c r="BL693" s="34"/>
      <c r="BM693" s="34"/>
      <c r="BN693" s="34"/>
      <c r="BO693" s="20"/>
      <c r="BP693" s="20"/>
      <c r="BQ693" s="20"/>
      <c r="BR693" s="20"/>
      <c r="BS693" s="27"/>
      <c r="BT693" s="20"/>
      <c r="BU693" s="20"/>
      <c r="BV693" s="20"/>
      <c r="BW693" s="20"/>
      <c r="BX693" s="20"/>
      <c r="BY693" s="20"/>
      <c r="BZ693" s="20"/>
      <c r="CA693" s="20"/>
      <c r="CB693" s="20"/>
      <c r="CC693" s="27"/>
      <c r="CD693" s="20"/>
      <c r="CE693" s="20"/>
      <c r="CF693" s="28"/>
      <c r="CG693" s="28"/>
      <c r="CH693" s="28"/>
      <c r="CI693" s="28"/>
      <c r="CJ693" s="28"/>
      <c r="CK693" s="28"/>
      <c r="CL693" s="28"/>
      <c r="CM693" s="28"/>
      <c r="CN693" s="28"/>
      <c r="CO693" s="28"/>
      <c r="CP693" s="28"/>
      <c r="CQ693" s="28"/>
      <c r="CR693" s="28"/>
      <c r="CS693" s="28"/>
      <c r="CT693" s="28"/>
      <c r="CU693" s="28"/>
      <c r="CV693" s="28"/>
      <c r="CW693" s="28"/>
      <c r="CX693" s="20"/>
      <c r="CY693" s="519" t="s">
        <v>8580</v>
      </c>
      <c r="CZ693" s="520" t="s">
        <v>8581</v>
      </c>
      <c r="DA693" s="595" t="str">
        <f t="shared" si="29"/>
        <v>61900 - OUTRAS ATIVIDADES DE TELECOMUNICAÇÕES.</v>
      </c>
      <c r="EN693" s="571">
        <v>21105</v>
      </c>
      <c r="EO693" s="560" t="s">
        <v>8582</v>
      </c>
      <c r="EP693" s="560" t="s">
        <v>289</v>
      </c>
      <c r="EQ693" s="580">
        <v>334</v>
      </c>
      <c r="ER693" s="560" t="s">
        <v>4921</v>
      </c>
      <c r="ES693" s="567" t="s">
        <v>8583</v>
      </c>
    </row>
    <row r="694" spans="16:149">
      <c r="P694" s="503"/>
      <c r="Q694" s="504"/>
      <c r="R694" s="489">
        <v>44472</v>
      </c>
      <c r="S694" s="501"/>
      <c r="T694" s="497"/>
      <c r="U694" s="498"/>
      <c r="V694" s="43">
        <v>114</v>
      </c>
      <c r="W694" s="34" t="s">
        <v>3132</v>
      </c>
      <c r="X694" s="44">
        <v>170218</v>
      </c>
      <c r="Y694" s="34" t="s">
        <v>2538</v>
      </c>
      <c r="Z694" s="43" t="s">
        <v>1223</v>
      </c>
      <c r="AA694" s="34" t="s">
        <v>581</v>
      </c>
      <c r="AB694" s="34" t="s">
        <v>284</v>
      </c>
      <c r="AC694" s="34" t="s">
        <v>2538</v>
      </c>
      <c r="AD694" s="44" t="s">
        <v>320</v>
      </c>
      <c r="AE694" s="44" t="s">
        <v>8579</v>
      </c>
      <c r="AF694" s="43">
        <v>114</v>
      </c>
      <c r="AG694" s="34" t="s">
        <v>3132</v>
      </c>
      <c r="AH694" s="34" t="s">
        <v>3131</v>
      </c>
      <c r="AI694" s="43" t="s">
        <v>3133</v>
      </c>
      <c r="AJ694" s="44" t="s">
        <v>3134</v>
      </c>
      <c r="AK694" s="261">
        <v>5400303</v>
      </c>
      <c r="AL694" s="44" t="s">
        <v>582</v>
      </c>
      <c r="AM694" s="44" t="s">
        <v>3138</v>
      </c>
      <c r="AN694" s="262">
        <v>276095730</v>
      </c>
      <c r="AO694" s="34"/>
      <c r="AP694" s="34"/>
      <c r="AQ694" s="34"/>
      <c r="AR694" s="34"/>
      <c r="AS694" s="34"/>
      <c r="AT694" s="44" t="s">
        <v>326</v>
      </c>
      <c r="AU694" s="44"/>
      <c r="AV694" s="477" t="str">
        <f t="array" ref="AV694">_xlfn.IFS(
LEFT(Tabelas!$AI694,1)="N","DN",
LEFT(Tabelas!$AI694,1)="C","DC",
LEFT(Tabelas!$AI694,1)="L","DL",
LEFT(Tabelas!$AI694,1)="A","DA",
LEFT(Tabelas!$AI694,1)="G","DG")</f>
        <v>DN</v>
      </c>
      <c r="AW694" s="34"/>
      <c r="AX694" s="34"/>
      <c r="AY694" s="34"/>
      <c r="AZ694" s="34"/>
      <c r="BA694" s="34"/>
      <c r="BB694" s="34"/>
      <c r="BC694" s="34"/>
      <c r="BD694" s="44">
        <v>170218</v>
      </c>
      <c r="BE694" s="34" t="s">
        <v>2538</v>
      </c>
      <c r="BF694" s="43" t="s">
        <v>1223</v>
      </c>
      <c r="BG694" s="34" t="s">
        <v>581</v>
      </c>
      <c r="BH694" s="34" t="s">
        <v>284</v>
      </c>
      <c r="BI694" s="34" t="s">
        <v>2538</v>
      </c>
      <c r="BJ694" s="44" t="s">
        <v>320</v>
      </c>
      <c r="BK694" s="44" t="s">
        <v>8579</v>
      </c>
      <c r="BL694" s="34"/>
      <c r="BM694" s="34"/>
      <c r="BN694" s="34"/>
      <c r="BO694" s="20"/>
      <c r="BP694" s="20"/>
      <c r="BQ694" s="20"/>
      <c r="BR694" s="20"/>
      <c r="BS694" s="27"/>
      <c r="BT694" s="20"/>
      <c r="BU694" s="20"/>
      <c r="BV694" s="20"/>
      <c r="BW694" s="20"/>
      <c r="BX694" s="20"/>
      <c r="BY694" s="20"/>
      <c r="BZ694" s="20"/>
      <c r="CA694" s="20"/>
      <c r="CB694" s="20"/>
      <c r="CC694" s="27"/>
      <c r="CD694" s="20"/>
      <c r="CE694" s="20"/>
      <c r="CF694" s="28"/>
      <c r="CG694" s="28"/>
      <c r="CH694" s="28"/>
      <c r="CI694" s="28"/>
      <c r="CJ694" s="28"/>
      <c r="CK694" s="28"/>
      <c r="CL694" s="28"/>
      <c r="CM694" s="28"/>
      <c r="CN694" s="28"/>
      <c r="CO694" s="28"/>
      <c r="CP694" s="28"/>
      <c r="CQ694" s="28"/>
      <c r="CR694" s="28"/>
      <c r="CS694" s="28"/>
      <c r="CT694" s="28"/>
      <c r="CU694" s="28"/>
      <c r="CV694" s="28"/>
      <c r="CW694" s="28"/>
      <c r="CX694" s="20"/>
      <c r="CY694" s="519" t="s">
        <v>8584</v>
      </c>
      <c r="CZ694" s="520" t="s">
        <v>8585</v>
      </c>
      <c r="DA694" s="595" t="str">
        <f t="shared" si="29"/>
        <v>62100 - ATIVIDADES DE PROGRAMAÇÃO INFORMÁTICA</v>
      </c>
      <c r="EN694" s="571">
        <v>21121</v>
      </c>
      <c r="EO694" s="560" t="s">
        <v>8586</v>
      </c>
      <c r="EP694" s="560" t="s">
        <v>370</v>
      </c>
      <c r="EQ694" s="580">
        <v>500</v>
      </c>
      <c r="ER694" s="560" t="s">
        <v>966</v>
      </c>
      <c r="ES694" s="567" t="s">
        <v>8587</v>
      </c>
    </row>
    <row r="695" spans="16:149">
      <c r="P695" s="503"/>
      <c r="Q695" s="504"/>
      <c r="R695" s="489">
        <v>44473</v>
      </c>
      <c r="S695" s="501"/>
      <c r="T695" s="497"/>
      <c r="U695" s="498"/>
      <c r="V695" s="43">
        <v>114</v>
      </c>
      <c r="W695" s="34" t="s">
        <v>3132</v>
      </c>
      <c r="X695" s="44">
        <v>170203</v>
      </c>
      <c r="Y695" s="34" t="s">
        <v>1177</v>
      </c>
      <c r="Z695" s="43" t="s">
        <v>1223</v>
      </c>
      <c r="AA695" s="34" t="s">
        <v>581</v>
      </c>
      <c r="AB695" s="34" t="s">
        <v>284</v>
      </c>
      <c r="AC695" s="34" t="s">
        <v>1177</v>
      </c>
      <c r="AD695" s="44" t="s">
        <v>320</v>
      </c>
      <c r="AE695" s="44" t="s">
        <v>8579</v>
      </c>
      <c r="AF695" s="43">
        <v>114</v>
      </c>
      <c r="AG695" s="34" t="s">
        <v>3132</v>
      </c>
      <c r="AH695" s="34" t="s">
        <v>3131</v>
      </c>
      <c r="AI695" s="43" t="s">
        <v>3133</v>
      </c>
      <c r="AJ695" s="44" t="s">
        <v>3134</v>
      </c>
      <c r="AK695" s="261">
        <v>5400303</v>
      </c>
      <c r="AL695" s="44" t="s">
        <v>582</v>
      </c>
      <c r="AM695" s="44" t="s">
        <v>3138</v>
      </c>
      <c r="AN695" s="262">
        <v>276095730</v>
      </c>
      <c r="AO695" s="34"/>
      <c r="AP695" s="34"/>
      <c r="AQ695" s="34"/>
      <c r="AR695" s="34"/>
      <c r="AS695" s="34"/>
      <c r="AT695" s="44" t="s">
        <v>326</v>
      </c>
      <c r="AU695" s="44"/>
      <c r="AV695" s="477" t="str">
        <f t="array" ref="AV695">_xlfn.IFS(
LEFT(Tabelas!$AI695,1)="N","DN",
LEFT(Tabelas!$AI695,1)="C","DC",
LEFT(Tabelas!$AI695,1)="L","DL",
LEFT(Tabelas!$AI695,1)="A","DA",
LEFT(Tabelas!$AI695,1)="G","DG")</f>
        <v>DN</v>
      </c>
      <c r="AW695" s="34"/>
      <c r="AX695" s="34"/>
      <c r="AY695" s="34"/>
      <c r="AZ695" s="34"/>
      <c r="BA695" s="34"/>
      <c r="BB695" s="34"/>
      <c r="BC695" s="34"/>
      <c r="BD695" s="44">
        <v>170203</v>
      </c>
      <c r="BE695" s="34" t="s">
        <v>1177</v>
      </c>
      <c r="BF695" s="43" t="s">
        <v>1223</v>
      </c>
      <c r="BG695" s="34" t="s">
        <v>581</v>
      </c>
      <c r="BH695" s="34" t="s">
        <v>284</v>
      </c>
      <c r="BI695" s="34" t="s">
        <v>1177</v>
      </c>
      <c r="BJ695" s="44" t="s">
        <v>320</v>
      </c>
      <c r="BK695" s="44" t="s">
        <v>8579</v>
      </c>
      <c r="BL695" s="34"/>
      <c r="BM695" s="34"/>
      <c r="BN695" s="34"/>
      <c r="BO695" s="20"/>
      <c r="BP695" s="20"/>
      <c r="BQ695" s="20"/>
      <c r="BR695" s="20"/>
      <c r="BS695" s="27"/>
      <c r="BT695" s="20"/>
      <c r="BU695" s="20"/>
      <c r="BV695" s="20"/>
      <c r="BW695" s="20"/>
      <c r="BX695" s="20"/>
      <c r="BY695" s="20"/>
      <c r="BZ695" s="20"/>
      <c r="CA695" s="20"/>
      <c r="CB695" s="20"/>
      <c r="CC695" s="27"/>
      <c r="CD695" s="20"/>
      <c r="CE695" s="20"/>
      <c r="CF695" s="28"/>
      <c r="CG695" s="28"/>
      <c r="CH695" s="28"/>
      <c r="CI695" s="28"/>
      <c r="CJ695" s="28"/>
      <c r="CK695" s="28"/>
      <c r="CL695" s="28"/>
      <c r="CM695" s="28"/>
      <c r="CN695" s="28"/>
      <c r="CO695" s="28"/>
      <c r="CP695" s="28"/>
      <c r="CQ695" s="28"/>
      <c r="CR695" s="28"/>
      <c r="CS695" s="28"/>
      <c r="CT695" s="28"/>
      <c r="CU695" s="28"/>
      <c r="CV695" s="28"/>
      <c r="CW695" s="28"/>
      <c r="CX695" s="20"/>
      <c r="CY695" s="519" t="s">
        <v>8588</v>
      </c>
      <c r="CZ695" s="520" t="s">
        <v>8589</v>
      </c>
      <c r="DA695" s="595" t="str">
        <f t="shared" si="29"/>
        <v>62201 - ATIVIDADES DE CONSULTORIA EM INFORMÁTICA</v>
      </c>
      <c r="EN695" s="572">
        <v>21130</v>
      </c>
      <c r="EO695" s="561" t="s">
        <v>8590</v>
      </c>
      <c r="EP695" s="561" t="s">
        <v>289</v>
      </c>
      <c r="EQ695" s="576">
        <v>379</v>
      </c>
      <c r="ER695" s="561" t="s">
        <v>2245</v>
      </c>
      <c r="ES695" s="568" t="s">
        <v>8591</v>
      </c>
    </row>
    <row r="696" spans="16:149">
      <c r="P696" s="503"/>
      <c r="Q696" s="504"/>
      <c r="R696" s="489">
        <v>44474</v>
      </c>
      <c r="S696" s="501"/>
      <c r="T696" s="497"/>
      <c r="U696" s="498"/>
      <c r="V696" s="43">
        <v>114</v>
      </c>
      <c r="W696" s="34" t="s">
        <v>3132</v>
      </c>
      <c r="X696" s="44">
        <v>170200</v>
      </c>
      <c r="Y696" s="34" t="s">
        <v>888</v>
      </c>
      <c r="Z696" s="43" t="s">
        <v>1223</v>
      </c>
      <c r="AA696" s="34" t="s">
        <v>581</v>
      </c>
      <c r="AB696" s="34" t="s">
        <v>284</v>
      </c>
      <c r="AC696" s="34" t="s">
        <v>2695</v>
      </c>
      <c r="AD696" s="44" t="s">
        <v>320</v>
      </c>
      <c r="AE696" s="44" t="s">
        <v>8579</v>
      </c>
      <c r="AF696" s="43">
        <v>114</v>
      </c>
      <c r="AG696" s="34" t="s">
        <v>3132</v>
      </c>
      <c r="AH696" s="34" t="s">
        <v>3131</v>
      </c>
      <c r="AI696" s="43" t="s">
        <v>3133</v>
      </c>
      <c r="AJ696" s="44" t="s">
        <v>3134</v>
      </c>
      <c r="AK696" s="261">
        <v>5400303</v>
      </c>
      <c r="AL696" s="44" t="s">
        <v>582</v>
      </c>
      <c r="AM696" s="44" t="s">
        <v>3138</v>
      </c>
      <c r="AN696" s="262">
        <v>276095730</v>
      </c>
      <c r="AO696" s="34"/>
      <c r="AP696" s="34"/>
      <c r="AQ696" s="34"/>
      <c r="AR696" s="34"/>
      <c r="AS696" s="34"/>
      <c r="AT696" s="44" t="s">
        <v>326</v>
      </c>
      <c r="AU696" s="44"/>
      <c r="AV696" s="477" t="str">
        <f t="array" ref="AV696">_xlfn.IFS(
LEFT(Tabelas!$AI696,1)="N","DN",
LEFT(Tabelas!$AI696,1)="C","DC",
LEFT(Tabelas!$AI696,1)="L","DL",
LEFT(Tabelas!$AI696,1)="A","DA",
LEFT(Tabelas!$AI696,1)="G","DG")</f>
        <v>DN</v>
      </c>
      <c r="AW696" s="34"/>
      <c r="AX696" s="34"/>
      <c r="AY696" s="34"/>
      <c r="AZ696" s="34"/>
      <c r="BA696" s="34"/>
      <c r="BB696" s="34"/>
      <c r="BC696" s="34"/>
      <c r="BD696" s="44">
        <v>170200</v>
      </c>
      <c r="BE696" s="34" t="s">
        <v>888</v>
      </c>
      <c r="BF696" s="43" t="s">
        <v>1223</v>
      </c>
      <c r="BG696" s="34" t="s">
        <v>581</v>
      </c>
      <c r="BH696" s="34" t="s">
        <v>284</v>
      </c>
      <c r="BI696" s="34" t="s">
        <v>2695</v>
      </c>
      <c r="BJ696" s="44" t="s">
        <v>320</v>
      </c>
      <c r="BK696" s="44" t="s">
        <v>8579</v>
      </c>
      <c r="BL696" s="34"/>
      <c r="BM696" s="34"/>
      <c r="BN696" s="34"/>
      <c r="BO696" s="20"/>
      <c r="BP696" s="20"/>
      <c r="BQ696" s="20"/>
      <c r="BR696" s="20"/>
      <c r="BS696" s="27"/>
      <c r="BT696" s="20"/>
      <c r="BU696" s="20"/>
      <c r="BV696" s="20"/>
      <c r="BW696" s="20"/>
      <c r="BX696" s="20"/>
      <c r="BY696" s="20"/>
      <c r="BZ696" s="20"/>
      <c r="CA696" s="20"/>
      <c r="CB696" s="20"/>
      <c r="CC696" s="27"/>
      <c r="CD696" s="20"/>
      <c r="CE696" s="20"/>
      <c r="CF696" s="28"/>
      <c r="CG696" s="28"/>
      <c r="CH696" s="28"/>
      <c r="CI696" s="28"/>
      <c r="CJ696" s="28"/>
      <c r="CK696" s="28"/>
      <c r="CL696" s="28"/>
      <c r="CM696" s="28"/>
      <c r="CN696" s="28"/>
      <c r="CO696" s="28"/>
      <c r="CP696" s="28"/>
      <c r="CQ696" s="28"/>
      <c r="CR696" s="28"/>
      <c r="CS696" s="28"/>
      <c r="CT696" s="28"/>
      <c r="CU696" s="28"/>
      <c r="CV696" s="28"/>
      <c r="CW696" s="28"/>
      <c r="CX696" s="20"/>
      <c r="CY696" s="519" t="s">
        <v>8592</v>
      </c>
      <c r="CZ696" s="520" t="s">
        <v>8593</v>
      </c>
      <c r="DA696" s="595" t="str">
        <f t="shared" si="29"/>
        <v>62202 - GESTÃO E EXPLORAÇÃO DE INSTALAÇÕES INFORMÁTICAS</v>
      </c>
      <c r="EN696" s="571">
        <v>21148</v>
      </c>
      <c r="EO696" s="560" t="s">
        <v>8594</v>
      </c>
      <c r="EP696" s="560" t="s">
        <v>289</v>
      </c>
      <c r="EQ696" s="580">
        <v>341</v>
      </c>
      <c r="ER696" s="560" t="s">
        <v>2038</v>
      </c>
      <c r="ES696" s="567" t="s">
        <v>8595</v>
      </c>
    </row>
    <row r="697" spans="16:149">
      <c r="P697" s="503"/>
      <c r="Q697" s="504"/>
      <c r="R697" s="489">
        <v>44475</v>
      </c>
      <c r="S697" s="501"/>
      <c r="T697" s="497"/>
      <c r="U697" s="498"/>
      <c r="V697" s="43">
        <v>114</v>
      </c>
      <c r="W697" s="34" t="s">
        <v>3132</v>
      </c>
      <c r="X697" s="44">
        <v>170219</v>
      </c>
      <c r="Y697" s="34" t="s">
        <v>2695</v>
      </c>
      <c r="Z697" s="43" t="s">
        <v>1223</v>
      </c>
      <c r="AA697" s="34" t="s">
        <v>581</v>
      </c>
      <c r="AB697" s="34" t="s">
        <v>284</v>
      </c>
      <c r="AC697" s="34" t="s">
        <v>2695</v>
      </c>
      <c r="AD697" s="44" t="s">
        <v>320</v>
      </c>
      <c r="AE697" s="44" t="s">
        <v>8579</v>
      </c>
      <c r="AF697" s="43">
        <v>114</v>
      </c>
      <c r="AG697" s="34" t="s">
        <v>3132</v>
      </c>
      <c r="AH697" s="34" t="s">
        <v>3131</v>
      </c>
      <c r="AI697" s="43" t="s">
        <v>3133</v>
      </c>
      <c r="AJ697" s="44" t="s">
        <v>3134</v>
      </c>
      <c r="AK697" s="261">
        <v>5400303</v>
      </c>
      <c r="AL697" s="44" t="s">
        <v>582</v>
      </c>
      <c r="AM697" s="44" t="s">
        <v>3138</v>
      </c>
      <c r="AN697" s="262">
        <v>276095730</v>
      </c>
      <c r="AO697" s="34"/>
      <c r="AP697" s="34"/>
      <c r="AQ697" s="34"/>
      <c r="AR697" s="34"/>
      <c r="AS697" s="34"/>
      <c r="AT697" s="44" t="s">
        <v>326</v>
      </c>
      <c r="AU697" s="44"/>
      <c r="AV697" s="477" t="str">
        <f t="array" ref="AV697">_xlfn.IFS(
LEFT(Tabelas!$AI697,1)="N","DN",
LEFT(Tabelas!$AI697,1)="C","DC",
LEFT(Tabelas!$AI697,1)="L","DL",
LEFT(Tabelas!$AI697,1)="A","DA",
LEFT(Tabelas!$AI697,1)="G","DG")</f>
        <v>DN</v>
      </c>
      <c r="AW697" s="34"/>
      <c r="AX697" s="34"/>
      <c r="AY697" s="34"/>
      <c r="AZ697" s="34"/>
      <c r="BA697" s="34"/>
      <c r="BB697" s="34"/>
      <c r="BC697" s="34"/>
      <c r="BD697" s="44">
        <v>170219</v>
      </c>
      <c r="BE697" s="34" t="s">
        <v>2695</v>
      </c>
      <c r="BF697" s="43" t="s">
        <v>1223</v>
      </c>
      <c r="BG697" s="34" t="s">
        <v>581</v>
      </c>
      <c r="BH697" s="34" t="s">
        <v>284</v>
      </c>
      <c r="BI697" s="34" t="s">
        <v>2695</v>
      </c>
      <c r="BJ697" s="44" t="s">
        <v>320</v>
      </c>
      <c r="BK697" s="44" t="s">
        <v>8579</v>
      </c>
      <c r="BL697" s="34"/>
      <c r="BM697" s="34"/>
      <c r="BN697" s="34"/>
      <c r="BO697" s="20"/>
      <c r="BP697" s="20"/>
      <c r="BQ697" s="20"/>
      <c r="BR697" s="20"/>
      <c r="BS697" s="27"/>
      <c r="BT697" s="20"/>
      <c r="BU697" s="20"/>
      <c r="BV697" s="20"/>
      <c r="BW697" s="20"/>
      <c r="BX697" s="20"/>
      <c r="BY697" s="20"/>
      <c r="BZ697" s="20"/>
      <c r="CA697" s="20"/>
      <c r="CB697" s="20"/>
      <c r="CC697" s="27"/>
      <c r="CD697" s="20"/>
      <c r="CE697" s="20"/>
      <c r="CF697" s="28"/>
      <c r="CG697" s="28"/>
      <c r="CH697" s="28"/>
      <c r="CI697" s="28"/>
      <c r="CJ697" s="28"/>
      <c r="CK697" s="28"/>
      <c r="CL697" s="28"/>
      <c r="CM697" s="28"/>
      <c r="CN697" s="28"/>
      <c r="CO697" s="28"/>
      <c r="CP697" s="28"/>
      <c r="CQ697" s="28"/>
      <c r="CR697" s="28"/>
      <c r="CS697" s="28"/>
      <c r="CT697" s="28"/>
      <c r="CU697" s="28"/>
      <c r="CV697" s="28"/>
      <c r="CW697" s="28"/>
      <c r="CX697" s="20"/>
      <c r="CY697" s="519" t="s">
        <v>8596</v>
      </c>
      <c r="CZ697" s="520" t="s">
        <v>8597</v>
      </c>
      <c r="DA697" s="595" t="str">
        <f t="shared" si="29"/>
        <v>62900 - OUTRAS ATIVIDADES DE SERVIÇOS RELACIONADOS COM AS TECNOLOGIAS DA INFORMAÇÃO E INFORMÁTICA</v>
      </c>
      <c r="EN697" s="571">
        <v>21156</v>
      </c>
      <c r="EO697" s="560" t="s">
        <v>8598</v>
      </c>
      <c r="EP697" s="560" t="s">
        <v>350</v>
      </c>
      <c r="EQ697" s="580">
        <v>229</v>
      </c>
      <c r="ER697" s="560" t="s">
        <v>4622</v>
      </c>
      <c r="ES697" s="567" t="s">
        <v>8599</v>
      </c>
    </row>
    <row r="698" spans="16:149">
      <c r="P698" s="503"/>
      <c r="Q698" s="504"/>
      <c r="R698" s="489">
        <v>44476</v>
      </c>
      <c r="S698" s="501"/>
      <c r="T698" s="497"/>
      <c r="U698" s="498"/>
      <c r="V698" s="43">
        <v>114</v>
      </c>
      <c r="W698" s="34" t="s">
        <v>3132</v>
      </c>
      <c r="X698" s="44">
        <v>170220</v>
      </c>
      <c r="Y698" s="34" t="s">
        <v>2835</v>
      </c>
      <c r="Z698" s="43" t="s">
        <v>1223</v>
      </c>
      <c r="AA698" s="34" t="s">
        <v>581</v>
      </c>
      <c r="AB698" s="34" t="s">
        <v>284</v>
      </c>
      <c r="AC698" s="34" t="s">
        <v>2835</v>
      </c>
      <c r="AD698" s="44" t="s">
        <v>320</v>
      </c>
      <c r="AE698" s="44" t="s">
        <v>8579</v>
      </c>
      <c r="AF698" s="43">
        <v>114</v>
      </c>
      <c r="AG698" s="34" t="s">
        <v>3132</v>
      </c>
      <c r="AH698" s="34" t="s">
        <v>3131</v>
      </c>
      <c r="AI698" s="43" t="s">
        <v>3133</v>
      </c>
      <c r="AJ698" s="44" t="s">
        <v>3134</v>
      </c>
      <c r="AK698" s="261">
        <v>5400303</v>
      </c>
      <c r="AL698" s="44" t="s">
        <v>582</v>
      </c>
      <c r="AM698" s="44" t="s">
        <v>3138</v>
      </c>
      <c r="AN698" s="262">
        <v>276095730</v>
      </c>
      <c r="AO698" s="34"/>
      <c r="AP698" s="34"/>
      <c r="AQ698" s="34"/>
      <c r="AR698" s="34"/>
      <c r="AS698" s="34"/>
      <c r="AT698" s="44" t="s">
        <v>326</v>
      </c>
      <c r="AU698" s="44"/>
      <c r="AV698" s="477" t="str">
        <f t="array" ref="AV698">_xlfn.IFS(
LEFT(Tabelas!$AI698,1)="N","DN",
LEFT(Tabelas!$AI698,1)="C","DC",
LEFT(Tabelas!$AI698,1)="L","DL",
LEFT(Tabelas!$AI698,1)="A","DA",
LEFT(Tabelas!$AI698,1)="G","DG")</f>
        <v>DN</v>
      </c>
      <c r="AW698" s="34"/>
      <c r="AX698" s="34"/>
      <c r="AY698" s="34"/>
      <c r="AZ698" s="34"/>
      <c r="BA698" s="34"/>
      <c r="BB698" s="34"/>
      <c r="BC698" s="34"/>
      <c r="BD698" s="44">
        <v>170220</v>
      </c>
      <c r="BE698" s="34" t="s">
        <v>2835</v>
      </c>
      <c r="BF698" s="43" t="s">
        <v>1223</v>
      </c>
      <c r="BG698" s="34" t="s">
        <v>581</v>
      </c>
      <c r="BH698" s="34" t="s">
        <v>284</v>
      </c>
      <c r="BI698" s="34" t="s">
        <v>2835</v>
      </c>
      <c r="BJ698" s="44" t="s">
        <v>320</v>
      </c>
      <c r="BK698" s="44" t="s">
        <v>8579</v>
      </c>
      <c r="BL698" s="34"/>
      <c r="BM698" s="34"/>
      <c r="BN698" s="34"/>
      <c r="BO698" s="20"/>
      <c r="BP698" s="20"/>
      <c r="BQ698" s="20"/>
      <c r="BR698" s="20"/>
      <c r="BS698" s="27"/>
      <c r="BT698" s="20"/>
      <c r="BU698" s="20"/>
      <c r="BV698" s="20"/>
      <c r="BW698" s="20"/>
      <c r="BX698" s="20"/>
      <c r="BY698" s="20"/>
      <c r="BZ698" s="20"/>
      <c r="CA698" s="20"/>
      <c r="CB698" s="20"/>
      <c r="CC698" s="27"/>
      <c r="CD698" s="20"/>
      <c r="CE698" s="20"/>
      <c r="CF698" s="28"/>
      <c r="CG698" s="28"/>
      <c r="CH698" s="28"/>
      <c r="CI698" s="28"/>
      <c r="CJ698" s="28"/>
      <c r="CK698" s="28"/>
      <c r="CL698" s="28"/>
      <c r="CM698" s="28"/>
      <c r="CN698" s="28"/>
      <c r="CO698" s="28"/>
      <c r="CP698" s="28"/>
      <c r="CQ698" s="28"/>
      <c r="CR698" s="28"/>
      <c r="CS698" s="28"/>
      <c r="CT698" s="28"/>
      <c r="CU698" s="28"/>
      <c r="CV698" s="28"/>
      <c r="CW698" s="28"/>
      <c r="CX698" s="20"/>
      <c r="CY698" s="519" t="s">
        <v>8600</v>
      </c>
      <c r="CZ698" s="520" t="s">
        <v>8601</v>
      </c>
      <c r="DA698" s="595" t="str">
        <f t="shared" si="29"/>
        <v>63100 - INFRAESTRUTURAS DE COMPUTAÇÃO, ATIVIDADES DE PROCESSAMENTO DE DADOS, DOMICILIAÇÃO DE INFORMAÇÃO E ATIVIDADES RELACIONADAS.</v>
      </c>
      <c r="EN698" s="572">
        <v>21172</v>
      </c>
      <c r="EO698" s="561" t="s">
        <v>8602</v>
      </c>
      <c r="EP698" s="561" t="s">
        <v>947</v>
      </c>
      <c r="EQ698" s="576">
        <v>453</v>
      </c>
      <c r="ER698" s="561" t="s">
        <v>3912</v>
      </c>
      <c r="ES698" s="568" t="s">
        <v>8603</v>
      </c>
    </row>
    <row r="699" spans="16:149">
      <c r="P699" s="503"/>
      <c r="Q699" s="504"/>
      <c r="R699" s="489">
        <v>44477</v>
      </c>
      <c r="S699" s="501"/>
      <c r="T699" s="497"/>
      <c r="U699" s="498"/>
      <c r="V699" s="43">
        <v>114</v>
      </c>
      <c r="W699" s="34" t="s">
        <v>3132</v>
      </c>
      <c r="X699" s="44">
        <v>170208</v>
      </c>
      <c r="Y699" s="34" t="s">
        <v>1452</v>
      </c>
      <c r="Z699" s="43" t="s">
        <v>1223</v>
      </c>
      <c r="AA699" s="34" t="s">
        <v>581</v>
      </c>
      <c r="AB699" s="34" t="s">
        <v>284</v>
      </c>
      <c r="AC699" s="34" t="s">
        <v>1452</v>
      </c>
      <c r="AD699" s="44" t="s">
        <v>320</v>
      </c>
      <c r="AE699" s="44" t="s">
        <v>8579</v>
      </c>
      <c r="AF699" s="43">
        <v>114</v>
      </c>
      <c r="AG699" s="34" t="s">
        <v>3132</v>
      </c>
      <c r="AH699" s="34" t="s">
        <v>3131</v>
      </c>
      <c r="AI699" s="43" t="s">
        <v>3133</v>
      </c>
      <c r="AJ699" s="44" t="s">
        <v>3134</v>
      </c>
      <c r="AK699" s="261">
        <v>5400303</v>
      </c>
      <c r="AL699" s="44" t="s">
        <v>582</v>
      </c>
      <c r="AM699" s="44" t="s">
        <v>3138</v>
      </c>
      <c r="AN699" s="262">
        <v>276095730</v>
      </c>
      <c r="AO699" s="34"/>
      <c r="AP699" s="34"/>
      <c r="AQ699" s="34"/>
      <c r="AR699" s="34"/>
      <c r="AS699" s="34"/>
      <c r="AT699" s="44" t="s">
        <v>326</v>
      </c>
      <c r="AU699" s="44"/>
      <c r="AV699" s="477" t="str">
        <f t="array" ref="AV699">_xlfn.IFS(
LEFT(Tabelas!$AI699,1)="N","DN",
LEFT(Tabelas!$AI699,1)="C","DC",
LEFT(Tabelas!$AI699,1)="L","DL",
LEFT(Tabelas!$AI699,1)="A","DA",
LEFT(Tabelas!$AI699,1)="G","DG")</f>
        <v>DN</v>
      </c>
      <c r="AW699" s="34"/>
      <c r="AX699" s="34"/>
      <c r="AY699" s="34"/>
      <c r="AZ699" s="34"/>
      <c r="BA699" s="34"/>
      <c r="BB699" s="34"/>
      <c r="BC699" s="34"/>
      <c r="BD699" s="44">
        <v>170208</v>
      </c>
      <c r="BE699" s="34" t="s">
        <v>1452</v>
      </c>
      <c r="BF699" s="43" t="s">
        <v>1223</v>
      </c>
      <c r="BG699" s="34" t="s">
        <v>581</v>
      </c>
      <c r="BH699" s="34" t="s">
        <v>284</v>
      </c>
      <c r="BI699" s="34" t="s">
        <v>1452</v>
      </c>
      <c r="BJ699" s="44" t="s">
        <v>320</v>
      </c>
      <c r="BK699" s="44" t="s">
        <v>8579</v>
      </c>
      <c r="BL699" s="34"/>
      <c r="BM699" s="34"/>
      <c r="BN699" s="34"/>
      <c r="BO699" s="20"/>
      <c r="BP699" s="20"/>
      <c r="BQ699" s="20"/>
      <c r="BR699" s="20"/>
      <c r="BS699" s="27"/>
      <c r="BT699" s="20"/>
      <c r="BU699" s="20"/>
      <c r="BV699" s="20"/>
      <c r="BW699" s="20"/>
      <c r="BX699" s="20"/>
      <c r="BY699" s="20"/>
      <c r="BZ699" s="20"/>
      <c r="CA699" s="20"/>
      <c r="CB699" s="20"/>
      <c r="CC699" s="27"/>
      <c r="CD699" s="20"/>
      <c r="CE699" s="20"/>
      <c r="CF699" s="28"/>
      <c r="CG699" s="28"/>
      <c r="CH699" s="28"/>
      <c r="CI699" s="28"/>
      <c r="CJ699" s="28"/>
      <c r="CK699" s="28"/>
      <c r="CL699" s="28"/>
      <c r="CM699" s="28"/>
      <c r="CN699" s="28"/>
      <c r="CO699" s="28"/>
      <c r="CP699" s="28"/>
      <c r="CQ699" s="28"/>
      <c r="CR699" s="28"/>
      <c r="CS699" s="28"/>
      <c r="CT699" s="28"/>
      <c r="CU699" s="28"/>
      <c r="CV699" s="28"/>
      <c r="CW699" s="28"/>
      <c r="CX699" s="20"/>
      <c r="CY699" s="519" t="s">
        <v>8604</v>
      </c>
      <c r="CZ699" s="520" t="s">
        <v>8605</v>
      </c>
      <c r="DA699" s="595" t="str">
        <f t="shared" si="29"/>
        <v>63910 - ATIVIDADES DE PORTAIS DE PESQUISA WEB.</v>
      </c>
      <c r="EN699" s="572">
        <v>21199</v>
      </c>
      <c r="EO699" s="561" t="s">
        <v>8606</v>
      </c>
      <c r="EP699" s="561" t="s">
        <v>350</v>
      </c>
      <c r="EQ699" s="576">
        <v>229</v>
      </c>
      <c r="ER699" s="561" t="s">
        <v>4622</v>
      </c>
      <c r="ES699" s="568" t="s">
        <v>8607</v>
      </c>
    </row>
    <row r="700" spans="16:149">
      <c r="P700" s="503"/>
      <c r="Q700" s="504"/>
      <c r="R700" s="489">
        <v>44478</v>
      </c>
      <c r="S700" s="501"/>
      <c r="T700" s="497"/>
      <c r="U700" s="498"/>
      <c r="V700" s="43">
        <v>114</v>
      </c>
      <c r="W700" s="34" t="s">
        <v>3132</v>
      </c>
      <c r="X700" s="44">
        <v>170210</v>
      </c>
      <c r="Y700" s="34" t="s">
        <v>1623</v>
      </c>
      <c r="Z700" s="43" t="s">
        <v>1223</v>
      </c>
      <c r="AA700" s="34" t="s">
        <v>581</v>
      </c>
      <c r="AB700" s="34" t="s">
        <v>284</v>
      </c>
      <c r="AC700" s="34" t="s">
        <v>1623</v>
      </c>
      <c r="AD700" s="44" t="s">
        <v>320</v>
      </c>
      <c r="AE700" s="44" t="s">
        <v>8579</v>
      </c>
      <c r="AF700" s="43">
        <v>114</v>
      </c>
      <c r="AG700" s="34" t="s">
        <v>3132</v>
      </c>
      <c r="AH700" s="34" t="s">
        <v>3131</v>
      </c>
      <c r="AI700" s="43" t="s">
        <v>3133</v>
      </c>
      <c r="AJ700" s="44" t="s">
        <v>3134</v>
      </c>
      <c r="AK700" s="261">
        <v>5400303</v>
      </c>
      <c r="AL700" s="44" t="s">
        <v>582</v>
      </c>
      <c r="AM700" s="44" t="s">
        <v>3138</v>
      </c>
      <c r="AN700" s="262">
        <v>276095730</v>
      </c>
      <c r="AO700" s="34"/>
      <c r="AP700" s="34"/>
      <c r="AQ700" s="34"/>
      <c r="AR700" s="34"/>
      <c r="AS700" s="34"/>
      <c r="AT700" s="44" t="s">
        <v>326</v>
      </c>
      <c r="AU700" s="44"/>
      <c r="AV700" s="477" t="str">
        <f t="array" ref="AV700">_xlfn.IFS(
LEFT(Tabelas!$AI700,1)="N","DN",
LEFT(Tabelas!$AI700,1)="C","DC",
LEFT(Tabelas!$AI700,1)="L","DL",
LEFT(Tabelas!$AI700,1)="A","DA",
LEFT(Tabelas!$AI700,1)="G","DG")</f>
        <v>DN</v>
      </c>
      <c r="AW700" s="34"/>
      <c r="AX700" s="34"/>
      <c r="AY700" s="34"/>
      <c r="AZ700" s="34"/>
      <c r="BA700" s="34"/>
      <c r="BB700" s="34"/>
      <c r="BC700" s="34"/>
      <c r="BD700" s="44">
        <v>170210</v>
      </c>
      <c r="BE700" s="34" t="s">
        <v>1623</v>
      </c>
      <c r="BF700" s="43" t="s">
        <v>1223</v>
      </c>
      <c r="BG700" s="34" t="s">
        <v>581</v>
      </c>
      <c r="BH700" s="34" t="s">
        <v>284</v>
      </c>
      <c r="BI700" s="34" t="s">
        <v>1623</v>
      </c>
      <c r="BJ700" s="44" t="s">
        <v>320</v>
      </c>
      <c r="BK700" s="44" t="s">
        <v>8579</v>
      </c>
      <c r="BL700" s="34"/>
      <c r="BM700" s="34"/>
      <c r="BN700" s="34"/>
      <c r="BO700" s="20"/>
      <c r="BP700" s="20"/>
      <c r="BQ700" s="20"/>
      <c r="BR700" s="20"/>
      <c r="BS700" s="27"/>
      <c r="BT700" s="20"/>
      <c r="BU700" s="20"/>
      <c r="BV700" s="20"/>
      <c r="BW700" s="20"/>
      <c r="BX700" s="20"/>
      <c r="BY700" s="20"/>
      <c r="BZ700" s="20"/>
      <c r="CA700" s="20"/>
      <c r="CB700" s="20"/>
      <c r="CC700" s="27"/>
      <c r="CD700" s="20"/>
      <c r="CE700" s="20"/>
      <c r="CF700" s="28"/>
      <c r="CG700" s="28"/>
      <c r="CH700" s="28"/>
      <c r="CI700" s="28"/>
      <c r="CJ700" s="28"/>
      <c r="CK700" s="28"/>
      <c r="CL700" s="28"/>
      <c r="CM700" s="28"/>
      <c r="CN700" s="28"/>
      <c r="CO700" s="28"/>
      <c r="CP700" s="28"/>
      <c r="CQ700" s="28"/>
      <c r="CR700" s="28"/>
      <c r="CS700" s="28"/>
      <c r="CT700" s="28"/>
      <c r="CU700" s="28"/>
      <c r="CV700" s="28"/>
      <c r="CW700" s="28"/>
      <c r="CX700" s="20"/>
      <c r="CY700" s="519" t="s">
        <v>8608</v>
      </c>
      <c r="CZ700" s="520" t="s">
        <v>8609</v>
      </c>
      <c r="DA700" s="595" t="str">
        <f t="shared" si="29"/>
        <v>63920 - OUTRAS ATIVIDADES DE SERVIÇOS DE INFORMAÇÃO</v>
      </c>
      <c r="EN700" s="572">
        <v>21202</v>
      </c>
      <c r="EO700" s="561" t="s">
        <v>8610</v>
      </c>
      <c r="EP700" s="561" t="s">
        <v>289</v>
      </c>
      <c r="EQ700" s="576">
        <v>334</v>
      </c>
      <c r="ER700" s="561" t="s">
        <v>4921</v>
      </c>
      <c r="ES700" s="568" t="s">
        <v>8611</v>
      </c>
    </row>
    <row r="701" spans="16:149">
      <c r="P701" s="503"/>
      <c r="Q701" s="504"/>
      <c r="R701" s="489">
        <v>44479</v>
      </c>
      <c r="S701" s="501"/>
      <c r="T701" s="497"/>
      <c r="U701" s="498"/>
      <c r="V701" s="43">
        <v>114</v>
      </c>
      <c r="W701" s="34" t="s">
        <v>3132</v>
      </c>
      <c r="X701" s="44">
        <v>170213</v>
      </c>
      <c r="Y701" s="34" t="s">
        <v>1982</v>
      </c>
      <c r="Z701" s="43" t="s">
        <v>1223</v>
      </c>
      <c r="AA701" s="34" t="s">
        <v>581</v>
      </c>
      <c r="AB701" s="34" t="s">
        <v>284</v>
      </c>
      <c r="AC701" s="34" t="s">
        <v>1982</v>
      </c>
      <c r="AD701" s="44" t="s">
        <v>320</v>
      </c>
      <c r="AE701" s="44" t="s">
        <v>8579</v>
      </c>
      <c r="AF701" s="43">
        <v>114</v>
      </c>
      <c r="AG701" s="34" t="s">
        <v>3132</v>
      </c>
      <c r="AH701" s="34" t="s">
        <v>3131</v>
      </c>
      <c r="AI701" s="43" t="s">
        <v>3133</v>
      </c>
      <c r="AJ701" s="44" t="s">
        <v>3134</v>
      </c>
      <c r="AK701" s="261">
        <v>5400303</v>
      </c>
      <c r="AL701" s="44" t="s">
        <v>582</v>
      </c>
      <c r="AM701" s="44" t="s">
        <v>3138</v>
      </c>
      <c r="AN701" s="262">
        <v>276095730</v>
      </c>
      <c r="AO701" s="34"/>
      <c r="AP701" s="34"/>
      <c r="AQ701" s="34"/>
      <c r="AR701" s="34"/>
      <c r="AS701" s="34"/>
      <c r="AT701" s="44" t="s">
        <v>326</v>
      </c>
      <c r="AU701" s="44"/>
      <c r="AV701" s="477" t="str">
        <f t="array" ref="AV701">_xlfn.IFS(
LEFT(Tabelas!$AI701,1)="N","DN",
LEFT(Tabelas!$AI701,1)="C","DC",
LEFT(Tabelas!$AI701,1)="L","DL",
LEFT(Tabelas!$AI701,1)="A","DA",
LEFT(Tabelas!$AI701,1)="G","DG")</f>
        <v>DN</v>
      </c>
      <c r="AW701" s="34"/>
      <c r="AX701" s="34"/>
      <c r="AY701" s="34"/>
      <c r="AZ701" s="34"/>
      <c r="BA701" s="34"/>
      <c r="BB701" s="34"/>
      <c r="BC701" s="34"/>
      <c r="BD701" s="44">
        <v>170213</v>
      </c>
      <c r="BE701" s="34" t="s">
        <v>1982</v>
      </c>
      <c r="BF701" s="43" t="s">
        <v>1223</v>
      </c>
      <c r="BG701" s="34" t="s">
        <v>581</v>
      </c>
      <c r="BH701" s="34" t="s">
        <v>284</v>
      </c>
      <c r="BI701" s="34" t="s">
        <v>1982</v>
      </c>
      <c r="BJ701" s="44" t="s">
        <v>320</v>
      </c>
      <c r="BK701" s="44" t="s">
        <v>8579</v>
      </c>
      <c r="BL701" s="34"/>
      <c r="BM701" s="34"/>
      <c r="BN701" s="34"/>
      <c r="BO701" s="20"/>
      <c r="BP701" s="20"/>
      <c r="BQ701" s="20"/>
      <c r="BR701" s="20"/>
      <c r="BS701" s="27"/>
      <c r="BT701" s="20"/>
      <c r="BU701" s="20"/>
      <c r="BV701" s="20"/>
      <c r="BW701" s="20"/>
      <c r="BX701" s="20"/>
      <c r="BY701" s="20"/>
      <c r="BZ701" s="20"/>
      <c r="CA701" s="20"/>
      <c r="CB701" s="20"/>
      <c r="CC701" s="27"/>
      <c r="CD701" s="20"/>
      <c r="CE701" s="20"/>
      <c r="CF701" s="28"/>
      <c r="CG701" s="28"/>
      <c r="CH701" s="28"/>
      <c r="CI701" s="28"/>
      <c r="CJ701" s="28"/>
      <c r="CK701" s="28"/>
      <c r="CL701" s="28"/>
      <c r="CM701" s="28"/>
      <c r="CN701" s="28"/>
      <c r="CO701" s="28"/>
      <c r="CP701" s="28"/>
      <c r="CQ701" s="28"/>
      <c r="CR701" s="28"/>
      <c r="CS701" s="28"/>
      <c r="CT701" s="28"/>
      <c r="CU701" s="28"/>
      <c r="CV701" s="28"/>
      <c r="CW701" s="28"/>
      <c r="CX701" s="20"/>
      <c r="CY701" s="519" t="s">
        <v>8612</v>
      </c>
      <c r="CZ701" s="520" t="s">
        <v>8613</v>
      </c>
      <c r="DA701" s="595" t="str">
        <f t="shared" si="29"/>
        <v>64110 - BANCO CENTRAL</v>
      </c>
      <c r="EN701" s="572">
        <v>21210</v>
      </c>
      <c r="EO701" s="561" t="s">
        <v>8614</v>
      </c>
      <c r="EP701" s="561" t="s">
        <v>947</v>
      </c>
      <c r="EQ701" s="576">
        <v>443</v>
      </c>
      <c r="ER701" s="561" t="s">
        <v>3797</v>
      </c>
      <c r="ES701" s="568" t="s">
        <v>8615</v>
      </c>
    </row>
    <row r="702" spans="16:149">
      <c r="P702" s="503"/>
      <c r="Q702" s="504"/>
      <c r="R702" s="489">
        <v>44480</v>
      </c>
      <c r="S702" s="501"/>
      <c r="T702" s="497"/>
      <c r="U702" s="498"/>
      <c r="V702" s="43">
        <v>114</v>
      </c>
      <c r="W702" s="34" t="s">
        <v>3132</v>
      </c>
      <c r="X702" s="44">
        <v>170215</v>
      </c>
      <c r="Y702" s="34" t="s">
        <v>2176</v>
      </c>
      <c r="Z702" s="43" t="s">
        <v>1223</v>
      </c>
      <c r="AA702" s="34" t="s">
        <v>581</v>
      </c>
      <c r="AB702" s="34" t="s">
        <v>284</v>
      </c>
      <c r="AC702" s="34" t="s">
        <v>2176</v>
      </c>
      <c r="AD702" s="44" t="s">
        <v>320</v>
      </c>
      <c r="AE702" s="44" t="s">
        <v>8579</v>
      </c>
      <c r="AF702" s="43">
        <v>114</v>
      </c>
      <c r="AG702" s="34" t="s">
        <v>3132</v>
      </c>
      <c r="AH702" s="34" t="s">
        <v>3131</v>
      </c>
      <c r="AI702" s="43" t="s">
        <v>3133</v>
      </c>
      <c r="AJ702" s="44" t="s">
        <v>3134</v>
      </c>
      <c r="AK702" s="261">
        <v>5400303</v>
      </c>
      <c r="AL702" s="44" t="s">
        <v>582</v>
      </c>
      <c r="AM702" s="44" t="s">
        <v>3138</v>
      </c>
      <c r="AN702" s="262">
        <v>276095730</v>
      </c>
      <c r="AO702" s="34"/>
      <c r="AP702" s="34"/>
      <c r="AQ702" s="34"/>
      <c r="AR702" s="34"/>
      <c r="AS702" s="34"/>
      <c r="AT702" s="44" t="s">
        <v>326</v>
      </c>
      <c r="AU702" s="44"/>
      <c r="AV702" s="477" t="str">
        <f t="array" ref="AV702">_xlfn.IFS(
LEFT(Tabelas!$AI702,1)="N","DN",
LEFT(Tabelas!$AI702,1)="C","DC",
LEFT(Tabelas!$AI702,1)="L","DL",
LEFT(Tabelas!$AI702,1)="A","DA",
LEFT(Tabelas!$AI702,1)="G","DG")</f>
        <v>DN</v>
      </c>
      <c r="AW702" s="34"/>
      <c r="AX702" s="34"/>
      <c r="AY702" s="34"/>
      <c r="AZ702" s="34"/>
      <c r="BA702" s="34"/>
      <c r="BB702" s="34"/>
      <c r="BC702" s="34"/>
      <c r="BD702" s="44">
        <v>170215</v>
      </c>
      <c r="BE702" s="34" t="s">
        <v>2176</v>
      </c>
      <c r="BF702" s="43" t="s">
        <v>1223</v>
      </c>
      <c r="BG702" s="34" t="s">
        <v>581</v>
      </c>
      <c r="BH702" s="34" t="s">
        <v>284</v>
      </c>
      <c r="BI702" s="34" t="s">
        <v>2176</v>
      </c>
      <c r="BJ702" s="44" t="s">
        <v>320</v>
      </c>
      <c r="BK702" s="44" t="s">
        <v>8579</v>
      </c>
      <c r="BL702" s="34"/>
      <c r="BM702" s="34"/>
      <c r="BN702" s="34"/>
      <c r="BO702" s="20"/>
      <c r="BP702" s="20"/>
      <c r="BQ702" s="20"/>
      <c r="BR702" s="20"/>
      <c r="BS702" s="27"/>
      <c r="BT702" s="20"/>
      <c r="BU702" s="20"/>
      <c r="BV702" s="20"/>
      <c r="BW702" s="20"/>
      <c r="BX702" s="20"/>
      <c r="BY702" s="20"/>
      <c r="BZ702" s="20"/>
      <c r="CA702" s="20"/>
      <c r="CB702" s="20"/>
      <c r="CC702" s="27"/>
      <c r="CD702" s="20"/>
      <c r="CE702" s="20"/>
      <c r="CF702" s="28"/>
      <c r="CG702" s="28"/>
      <c r="CH702" s="28"/>
      <c r="CI702" s="28"/>
      <c r="CJ702" s="28"/>
      <c r="CK702" s="28"/>
      <c r="CL702" s="28"/>
      <c r="CM702" s="28"/>
      <c r="CN702" s="28"/>
      <c r="CO702" s="28"/>
      <c r="CP702" s="28"/>
      <c r="CQ702" s="28"/>
      <c r="CR702" s="28"/>
      <c r="CS702" s="28"/>
      <c r="CT702" s="28"/>
      <c r="CU702" s="28"/>
      <c r="CV702" s="28"/>
      <c r="CW702" s="28"/>
      <c r="CX702" s="20"/>
      <c r="CY702" s="519" t="s">
        <v>8616</v>
      </c>
      <c r="CZ702" s="520" t="s">
        <v>8617</v>
      </c>
      <c r="DA702" s="595" t="str">
        <f t="shared" si="29"/>
        <v>64190 - OUTRA INTERMEDIAÇÃO MONETÁRIA</v>
      </c>
      <c r="EN702" s="571">
        <v>21229</v>
      </c>
      <c r="EO702" s="560" t="s">
        <v>8618</v>
      </c>
      <c r="EP702" s="560" t="s">
        <v>947</v>
      </c>
      <c r="EQ702" s="580">
        <v>452</v>
      </c>
      <c r="ER702" s="560" t="s">
        <v>3734</v>
      </c>
      <c r="ES702" s="567" t="s">
        <v>8619</v>
      </c>
    </row>
    <row r="703" spans="16:149">
      <c r="P703" s="503"/>
      <c r="Q703" s="504"/>
      <c r="R703" s="489">
        <v>44481</v>
      </c>
      <c r="S703" s="501"/>
      <c r="T703" s="497"/>
      <c r="U703" s="498"/>
      <c r="V703" s="43">
        <v>114</v>
      </c>
      <c r="W703" s="34" t="s">
        <v>3132</v>
      </c>
      <c r="X703" s="44">
        <v>170221</v>
      </c>
      <c r="Y703" s="34" t="s">
        <v>2978</v>
      </c>
      <c r="Z703" s="43" t="s">
        <v>1223</v>
      </c>
      <c r="AA703" s="34" t="s">
        <v>581</v>
      </c>
      <c r="AB703" s="34" t="s">
        <v>284</v>
      </c>
      <c r="AC703" s="34" t="s">
        <v>2978</v>
      </c>
      <c r="AD703" s="44" t="s">
        <v>320</v>
      </c>
      <c r="AE703" s="44" t="s">
        <v>8579</v>
      </c>
      <c r="AF703" s="43">
        <v>114</v>
      </c>
      <c r="AG703" s="34" t="s">
        <v>3132</v>
      </c>
      <c r="AH703" s="34" t="s">
        <v>3131</v>
      </c>
      <c r="AI703" s="43" t="s">
        <v>3133</v>
      </c>
      <c r="AJ703" s="44" t="s">
        <v>3134</v>
      </c>
      <c r="AK703" s="261">
        <v>5400303</v>
      </c>
      <c r="AL703" s="44" t="s">
        <v>582</v>
      </c>
      <c r="AM703" s="44" t="s">
        <v>3138</v>
      </c>
      <c r="AN703" s="262">
        <v>276095730</v>
      </c>
      <c r="AO703" s="34"/>
      <c r="AP703" s="34"/>
      <c r="AQ703" s="34"/>
      <c r="AR703" s="34"/>
      <c r="AS703" s="34"/>
      <c r="AT703" s="44" t="s">
        <v>326</v>
      </c>
      <c r="AU703" s="44"/>
      <c r="AV703" s="477" t="str">
        <f t="array" ref="AV703">_xlfn.IFS(
LEFT(Tabelas!$AI703,1)="N","DN",
LEFT(Tabelas!$AI703,1)="C","DC",
LEFT(Tabelas!$AI703,1)="L","DL",
LEFT(Tabelas!$AI703,1)="A","DA",
LEFT(Tabelas!$AI703,1)="G","DG")</f>
        <v>DN</v>
      </c>
      <c r="AW703" s="34"/>
      <c r="AX703" s="34"/>
      <c r="AY703" s="34"/>
      <c r="AZ703" s="34"/>
      <c r="BA703" s="34"/>
      <c r="BB703" s="34"/>
      <c r="BC703" s="34"/>
      <c r="BD703" s="44">
        <v>170221</v>
      </c>
      <c r="BE703" s="34" t="s">
        <v>2978</v>
      </c>
      <c r="BF703" s="43" t="s">
        <v>1223</v>
      </c>
      <c r="BG703" s="34" t="s">
        <v>581</v>
      </c>
      <c r="BH703" s="34" t="s">
        <v>284</v>
      </c>
      <c r="BI703" s="34" t="s">
        <v>2978</v>
      </c>
      <c r="BJ703" s="44" t="s">
        <v>320</v>
      </c>
      <c r="BK703" s="44" t="s">
        <v>8579</v>
      </c>
      <c r="BL703" s="34"/>
      <c r="BM703" s="34"/>
      <c r="BN703" s="34"/>
      <c r="BO703" s="20"/>
      <c r="BP703" s="20"/>
      <c r="BQ703" s="20"/>
      <c r="BR703" s="20"/>
      <c r="BS703" s="27"/>
      <c r="BT703" s="20"/>
      <c r="BU703" s="20"/>
      <c r="BV703" s="20"/>
      <c r="BW703" s="20"/>
      <c r="BX703" s="20"/>
      <c r="BY703" s="20"/>
      <c r="BZ703" s="20"/>
      <c r="CA703" s="20"/>
      <c r="CB703" s="20"/>
      <c r="CC703" s="27"/>
      <c r="CD703" s="20"/>
      <c r="CE703" s="20"/>
      <c r="CF703" s="28"/>
      <c r="CG703" s="28"/>
      <c r="CH703" s="28"/>
      <c r="CI703" s="28"/>
      <c r="CJ703" s="28"/>
      <c r="CK703" s="28"/>
      <c r="CL703" s="28"/>
      <c r="CM703" s="28"/>
      <c r="CN703" s="28"/>
      <c r="CO703" s="28"/>
      <c r="CP703" s="28"/>
      <c r="CQ703" s="28"/>
      <c r="CR703" s="28"/>
      <c r="CS703" s="28"/>
      <c r="CT703" s="28"/>
      <c r="CU703" s="28"/>
      <c r="CV703" s="28"/>
      <c r="CW703" s="28"/>
      <c r="CX703" s="20"/>
      <c r="CY703" s="519" t="s">
        <v>8620</v>
      </c>
      <c r="CZ703" s="520" t="s">
        <v>8621</v>
      </c>
      <c r="DA703" s="595" t="str">
        <f t="shared" si="29"/>
        <v>64211 - ATIVIDADES DAS SOCIEDADES GESTORAS DE PARTICIPAÇÕES SOCIAIS FINANCEIRAS.</v>
      </c>
      <c r="EN703" s="572">
        <v>21245</v>
      </c>
      <c r="EO703" s="561" t="s">
        <v>8622</v>
      </c>
      <c r="EP703" s="561" t="s">
        <v>350</v>
      </c>
      <c r="EQ703" s="576">
        <v>224</v>
      </c>
      <c r="ER703" s="561" t="s">
        <v>4524</v>
      </c>
      <c r="ES703" s="568" t="s">
        <v>8623</v>
      </c>
    </row>
    <row r="704" spans="16:149">
      <c r="P704" s="503"/>
      <c r="Q704" s="504"/>
      <c r="R704" s="489">
        <v>44482</v>
      </c>
      <c r="S704" s="501"/>
      <c r="T704" s="497"/>
      <c r="U704" s="498"/>
      <c r="V704" s="43">
        <v>114</v>
      </c>
      <c r="W704" s="34" t="s">
        <v>3132</v>
      </c>
      <c r="X704" s="44">
        <v>170301</v>
      </c>
      <c r="Y704" s="34" t="s">
        <v>1178</v>
      </c>
      <c r="Z704" s="43" t="s">
        <v>1223</v>
      </c>
      <c r="AA704" s="34" t="s">
        <v>582</v>
      </c>
      <c r="AB704" s="34" t="s">
        <v>284</v>
      </c>
      <c r="AC704" s="34" t="s">
        <v>1178</v>
      </c>
      <c r="AD704" s="44" t="s">
        <v>320</v>
      </c>
      <c r="AE704" s="44" t="s">
        <v>8579</v>
      </c>
      <c r="AF704" s="43">
        <v>114</v>
      </c>
      <c r="AG704" s="34" t="s">
        <v>3132</v>
      </c>
      <c r="AH704" s="34" t="s">
        <v>3131</v>
      </c>
      <c r="AI704" s="43" t="s">
        <v>3133</v>
      </c>
      <c r="AJ704" s="44" t="s">
        <v>3134</v>
      </c>
      <c r="AK704" s="261">
        <v>5400303</v>
      </c>
      <c r="AL704" s="44" t="s">
        <v>582</v>
      </c>
      <c r="AM704" s="44" t="s">
        <v>3138</v>
      </c>
      <c r="AN704" s="262">
        <v>276095730</v>
      </c>
      <c r="AO704" s="34"/>
      <c r="AP704" s="34"/>
      <c r="AQ704" s="34"/>
      <c r="AR704" s="34"/>
      <c r="AS704" s="34"/>
      <c r="AT704" s="44" t="s">
        <v>326</v>
      </c>
      <c r="AU704" s="44"/>
      <c r="AV704" s="477" t="str">
        <f t="array" ref="AV704">_xlfn.IFS(
LEFT(Tabelas!$AI704,1)="N","DN",
LEFT(Tabelas!$AI704,1)="C","DC",
LEFT(Tabelas!$AI704,1)="L","DL",
LEFT(Tabelas!$AI704,1)="A","DA",
LEFT(Tabelas!$AI704,1)="G","DG")</f>
        <v>DN</v>
      </c>
      <c r="AW704" s="34"/>
      <c r="AX704" s="34"/>
      <c r="AY704" s="34"/>
      <c r="AZ704" s="34"/>
      <c r="BA704" s="34"/>
      <c r="BB704" s="34"/>
      <c r="BC704" s="34"/>
      <c r="BD704" s="44">
        <v>170301</v>
      </c>
      <c r="BE704" s="34" t="s">
        <v>1178</v>
      </c>
      <c r="BF704" s="43" t="s">
        <v>1223</v>
      </c>
      <c r="BG704" s="34" t="s">
        <v>582</v>
      </c>
      <c r="BH704" s="34" t="s">
        <v>284</v>
      </c>
      <c r="BI704" s="34" t="s">
        <v>1178</v>
      </c>
      <c r="BJ704" s="44" t="s">
        <v>320</v>
      </c>
      <c r="BK704" s="44" t="s">
        <v>8579</v>
      </c>
      <c r="BL704" s="34"/>
      <c r="BM704" s="34"/>
      <c r="BN704" s="34"/>
      <c r="BO704" s="20"/>
      <c r="BP704" s="20"/>
      <c r="BQ704" s="20"/>
      <c r="BR704" s="20"/>
      <c r="BS704" s="27"/>
      <c r="BT704" s="20"/>
      <c r="BU704" s="20"/>
      <c r="BV704" s="20"/>
      <c r="BW704" s="20"/>
      <c r="BX704" s="20"/>
      <c r="BY704" s="20"/>
      <c r="BZ704" s="20"/>
      <c r="CA704" s="20"/>
      <c r="CB704" s="20"/>
      <c r="CC704" s="27"/>
      <c r="CD704" s="20"/>
      <c r="CE704" s="20"/>
      <c r="CF704" s="28"/>
      <c r="CG704" s="28"/>
      <c r="CH704" s="28"/>
      <c r="CI704" s="28"/>
      <c r="CJ704" s="28"/>
      <c r="CK704" s="28"/>
      <c r="CL704" s="28"/>
      <c r="CM704" s="28"/>
      <c r="CN704" s="28"/>
      <c r="CO704" s="28"/>
      <c r="CP704" s="28"/>
      <c r="CQ704" s="28"/>
      <c r="CR704" s="28"/>
      <c r="CS704" s="28"/>
      <c r="CT704" s="28"/>
      <c r="CU704" s="28"/>
      <c r="CV704" s="28"/>
      <c r="CW704" s="28"/>
      <c r="CX704" s="20"/>
      <c r="CY704" s="519" t="s">
        <v>8624</v>
      </c>
      <c r="CZ704" s="520" t="s">
        <v>8625</v>
      </c>
      <c r="DA704" s="595" t="str">
        <f t="shared" si="29"/>
        <v>64212 - ATIVIDADES DAS SOCIEDADES GESTORAS DE PARTICIPAÇÕES SOCIAIS NÃO FINANCEIRAS.</v>
      </c>
      <c r="EN704" s="571">
        <v>21253</v>
      </c>
      <c r="EO704" s="560" t="s">
        <v>8626</v>
      </c>
      <c r="EP704" s="560" t="s">
        <v>320</v>
      </c>
      <c r="EQ704" s="580">
        <v>108</v>
      </c>
      <c r="ER704" s="560" t="s">
        <v>2224</v>
      </c>
      <c r="ES704" s="567" t="s">
        <v>8627</v>
      </c>
    </row>
    <row r="705" spans="16:149">
      <c r="P705" s="503"/>
      <c r="Q705" s="504"/>
      <c r="R705" s="489">
        <v>44483</v>
      </c>
      <c r="S705" s="501"/>
      <c r="T705" s="497"/>
      <c r="U705" s="498"/>
      <c r="V705" s="43">
        <v>114</v>
      </c>
      <c r="W705" s="34" t="s">
        <v>3132</v>
      </c>
      <c r="X705" s="44">
        <v>170302</v>
      </c>
      <c r="Y705" s="34" t="s">
        <v>1453</v>
      </c>
      <c r="Z705" s="43" t="s">
        <v>1223</v>
      </c>
      <c r="AA705" s="34" t="s">
        <v>582</v>
      </c>
      <c r="AB705" s="34" t="s">
        <v>284</v>
      </c>
      <c r="AC705" s="34" t="s">
        <v>1453</v>
      </c>
      <c r="AD705" s="44" t="s">
        <v>320</v>
      </c>
      <c r="AE705" s="44" t="s">
        <v>8579</v>
      </c>
      <c r="AF705" s="43">
        <v>114</v>
      </c>
      <c r="AG705" s="34" t="s">
        <v>3132</v>
      </c>
      <c r="AH705" s="34" t="s">
        <v>3131</v>
      </c>
      <c r="AI705" s="43" t="s">
        <v>3133</v>
      </c>
      <c r="AJ705" s="44" t="s">
        <v>3134</v>
      </c>
      <c r="AK705" s="261">
        <v>5400303</v>
      </c>
      <c r="AL705" s="44" t="s">
        <v>582</v>
      </c>
      <c r="AM705" s="44" t="s">
        <v>3138</v>
      </c>
      <c r="AN705" s="262">
        <v>276095730</v>
      </c>
      <c r="AO705" s="34"/>
      <c r="AP705" s="34"/>
      <c r="AQ705" s="34"/>
      <c r="AR705" s="34"/>
      <c r="AS705" s="34"/>
      <c r="AT705" s="44" t="s">
        <v>326</v>
      </c>
      <c r="AU705" s="44"/>
      <c r="AV705" s="477" t="str">
        <f t="array" ref="AV705">_xlfn.IFS(
LEFT(Tabelas!$AI705,1)="N","DN",
LEFT(Tabelas!$AI705,1)="C","DC",
LEFT(Tabelas!$AI705,1)="L","DL",
LEFT(Tabelas!$AI705,1)="A","DA",
LEFT(Tabelas!$AI705,1)="G","DG")</f>
        <v>DN</v>
      </c>
      <c r="AW705" s="34"/>
      <c r="AX705" s="34"/>
      <c r="AY705" s="34"/>
      <c r="AZ705" s="34"/>
      <c r="BA705" s="34"/>
      <c r="BB705" s="34"/>
      <c r="BC705" s="34"/>
      <c r="BD705" s="44">
        <v>170302</v>
      </c>
      <c r="BE705" s="34" t="s">
        <v>1453</v>
      </c>
      <c r="BF705" s="43" t="s">
        <v>1223</v>
      </c>
      <c r="BG705" s="34" t="s">
        <v>582</v>
      </c>
      <c r="BH705" s="34" t="s">
        <v>284</v>
      </c>
      <c r="BI705" s="34" t="s">
        <v>1453</v>
      </c>
      <c r="BJ705" s="44" t="s">
        <v>320</v>
      </c>
      <c r="BK705" s="44" t="s">
        <v>8579</v>
      </c>
      <c r="BL705" s="34"/>
      <c r="BM705" s="34"/>
      <c r="BN705" s="34"/>
      <c r="BO705" s="20"/>
      <c r="BP705" s="20"/>
      <c r="BQ705" s="20"/>
      <c r="BR705" s="20"/>
      <c r="BS705" s="27"/>
      <c r="BT705" s="20"/>
      <c r="BU705" s="20"/>
      <c r="BV705" s="20"/>
      <c r="BW705" s="20"/>
      <c r="BX705" s="20"/>
      <c r="BY705" s="20"/>
      <c r="BZ705" s="20"/>
      <c r="CA705" s="20"/>
      <c r="CB705" s="20"/>
      <c r="CC705" s="27"/>
      <c r="CD705" s="20"/>
      <c r="CE705" s="20"/>
      <c r="CF705" s="28"/>
      <c r="CG705" s="28"/>
      <c r="CH705" s="28"/>
      <c r="CI705" s="28"/>
      <c r="CJ705" s="28"/>
      <c r="CK705" s="28"/>
      <c r="CL705" s="28"/>
      <c r="CM705" s="28"/>
      <c r="CN705" s="28"/>
      <c r="CO705" s="28"/>
      <c r="CP705" s="28"/>
      <c r="CQ705" s="28"/>
      <c r="CR705" s="28"/>
      <c r="CS705" s="28"/>
      <c r="CT705" s="28"/>
      <c r="CU705" s="28"/>
      <c r="CV705" s="28"/>
      <c r="CW705" s="28"/>
      <c r="CX705" s="20"/>
      <c r="CY705" s="519" t="s">
        <v>8628</v>
      </c>
      <c r="CZ705" s="520" t="s">
        <v>8629</v>
      </c>
      <c r="DA705" s="595" t="str">
        <f t="shared" si="29"/>
        <v>64220 - ATIVIDADES DE CANAIS DE FINANCIAMENTO (FINANCING CONDUITS).</v>
      </c>
      <c r="EN705" s="571">
        <v>21261</v>
      </c>
      <c r="EO705" s="560" t="s">
        <v>8630</v>
      </c>
      <c r="EP705" s="560" t="s">
        <v>289</v>
      </c>
      <c r="EQ705" s="580">
        <v>335</v>
      </c>
      <c r="ER705" s="560" t="s">
        <v>1244</v>
      </c>
      <c r="ES705" s="567" t="s">
        <v>8631</v>
      </c>
    </row>
    <row r="706" spans="16:149">
      <c r="P706" s="503"/>
      <c r="Q706" s="504"/>
      <c r="R706" s="489">
        <v>44484</v>
      </c>
      <c r="S706" s="501"/>
      <c r="T706" s="497"/>
      <c r="U706" s="498"/>
      <c r="V706" s="43">
        <v>114</v>
      </c>
      <c r="W706" s="34" t="s">
        <v>3132</v>
      </c>
      <c r="X706" s="44">
        <v>170305</v>
      </c>
      <c r="Y706" s="34" t="s">
        <v>1687</v>
      </c>
      <c r="Z706" s="43" t="s">
        <v>1223</v>
      </c>
      <c r="AA706" s="34" t="s">
        <v>582</v>
      </c>
      <c r="AB706" s="34" t="s">
        <v>284</v>
      </c>
      <c r="AC706" s="34" t="s">
        <v>1687</v>
      </c>
      <c r="AD706" s="44" t="s">
        <v>320</v>
      </c>
      <c r="AE706" s="44" t="s">
        <v>8579</v>
      </c>
      <c r="AF706" s="43">
        <v>114</v>
      </c>
      <c r="AG706" s="34" t="s">
        <v>3132</v>
      </c>
      <c r="AH706" s="34" t="s">
        <v>3131</v>
      </c>
      <c r="AI706" s="43" t="s">
        <v>3133</v>
      </c>
      <c r="AJ706" s="44" t="s">
        <v>3134</v>
      </c>
      <c r="AK706" s="261">
        <v>5400303</v>
      </c>
      <c r="AL706" s="44" t="s">
        <v>582</v>
      </c>
      <c r="AM706" s="44" t="s">
        <v>3138</v>
      </c>
      <c r="AN706" s="262">
        <v>276095730</v>
      </c>
      <c r="AO706" s="34"/>
      <c r="AP706" s="34"/>
      <c r="AQ706" s="34"/>
      <c r="AR706" s="34"/>
      <c r="AS706" s="34"/>
      <c r="AT706" s="44" t="s">
        <v>326</v>
      </c>
      <c r="AU706" s="44"/>
      <c r="AV706" s="477" t="str">
        <f t="array" ref="AV706">_xlfn.IFS(
LEFT(Tabelas!$AI706,1)="N","DN",
LEFT(Tabelas!$AI706,1)="C","DC",
LEFT(Tabelas!$AI706,1)="L","DL",
LEFT(Tabelas!$AI706,1)="A","DA",
LEFT(Tabelas!$AI706,1)="G","DG")</f>
        <v>DN</v>
      </c>
      <c r="AW706" s="34"/>
      <c r="AX706" s="34"/>
      <c r="AY706" s="34"/>
      <c r="AZ706" s="34"/>
      <c r="BA706" s="34"/>
      <c r="BB706" s="34"/>
      <c r="BC706" s="34"/>
      <c r="BD706" s="44">
        <v>170305</v>
      </c>
      <c r="BE706" s="34" t="s">
        <v>1687</v>
      </c>
      <c r="BF706" s="43" t="s">
        <v>1223</v>
      </c>
      <c r="BG706" s="34" t="s">
        <v>582</v>
      </c>
      <c r="BH706" s="34" t="s">
        <v>284</v>
      </c>
      <c r="BI706" s="34" t="s">
        <v>1687</v>
      </c>
      <c r="BJ706" s="44" t="s">
        <v>320</v>
      </c>
      <c r="BK706" s="44" t="s">
        <v>8579</v>
      </c>
      <c r="BL706" s="34"/>
      <c r="BM706" s="34"/>
      <c r="BN706" s="34"/>
      <c r="BO706" s="20"/>
      <c r="BP706" s="20"/>
      <c r="BQ706" s="20"/>
      <c r="BR706" s="20"/>
      <c r="BS706" s="27"/>
      <c r="BT706" s="20"/>
      <c r="BU706" s="20"/>
      <c r="BV706" s="20"/>
      <c r="BW706" s="20"/>
      <c r="BX706" s="20"/>
      <c r="BY706" s="20"/>
      <c r="BZ706" s="20"/>
      <c r="CA706" s="20"/>
      <c r="CB706" s="20"/>
      <c r="CC706" s="27"/>
      <c r="CD706" s="20"/>
      <c r="CE706" s="20"/>
      <c r="CF706" s="28"/>
      <c r="CG706" s="28"/>
      <c r="CH706" s="28"/>
      <c r="CI706" s="28"/>
      <c r="CJ706" s="28"/>
      <c r="CK706" s="28"/>
      <c r="CL706" s="28"/>
      <c r="CM706" s="28"/>
      <c r="CN706" s="28"/>
      <c r="CO706" s="28"/>
      <c r="CP706" s="28"/>
      <c r="CQ706" s="28"/>
      <c r="CR706" s="28"/>
      <c r="CS706" s="28"/>
      <c r="CT706" s="28"/>
      <c r="CU706" s="28"/>
      <c r="CV706" s="28"/>
      <c r="CW706" s="28"/>
      <c r="CX706" s="20"/>
      <c r="CY706" s="519" t="s">
        <v>8632</v>
      </c>
      <c r="CZ706" s="520" t="s">
        <v>8633</v>
      </c>
      <c r="DA706" s="595" t="str">
        <f t="shared" si="29"/>
        <v>64310 - ATIVIDADES DOS FUNDOS DE INVESTIMENTO DO MERCADO MONETÁRIO E DO MERCADO NÃO MONETÁRIO.</v>
      </c>
      <c r="EN706" s="571">
        <v>21270</v>
      </c>
      <c r="EO706" s="560" t="s">
        <v>8634</v>
      </c>
      <c r="EP706" s="560" t="s">
        <v>947</v>
      </c>
      <c r="EQ706" s="580">
        <v>450</v>
      </c>
      <c r="ER706" s="560" t="s">
        <v>4312</v>
      </c>
      <c r="ES706" s="567" t="s">
        <v>8635</v>
      </c>
    </row>
    <row r="707" spans="16:149">
      <c r="P707" s="503"/>
      <c r="Q707" s="504"/>
      <c r="R707" s="489">
        <v>44485</v>
      </c>
      <c r="S707" s="501"/>
      <c r="T707" s="497"/>
      <c r="U707" s="498"/>
      <c r="V707" s="43">
        <v>114</v>
      </c>
      <c r="W707" s="34" t="s">
        <v>3132</v>
      </c>
      <c r="X707" s="44">
        <v>170300</v>
      </c>
      <c r="Y707" s="34" t="s">
        <v>889</v>
      </c>
      <c r="Z707" s="43" t="s">
        <v>1223</v>
      </c>
      <c r="AA707" s="34" t="s">
        <v>582</v>
      </c>
      <c r="AB707" s="34" t="s">
        <v>284</v>
      </c>
      <c r="AC707" s="34" t="s">
        <v>8636</v>
      </c>
      <c r="AD707" s="44" t="s">
        <v>320</v>
      </c>
      <c r="AE707" s="44" t="s">
        <v>8579</v>
      </c>
      <c r="AF707" s="43">
        <v>114</v>
      </c>
      <c r="AG707" s="34" t="s">
        <v>3132</v>
      </c>
      <c r="AH707" s="34" t="s">
        <v>3131</v>
      </c>
      <c r="AI707" s="43" t="s">
        <v>3133</v>
      </c>
      <c r="AJ707" s="44" t="s">
        <v>3134</v>
      </c>
      <c r="AK707" s="261">
        <v>5400303</v>
      </c>
      <c r="AL707" s="44" t="s">
        <v>582</v>
      </c>
      <c r="AM707" s="44" t="s">
        <v>3138</v>
      </c>
      <c r="AN707" s="262">
        <v>276095730</v>
      </c>
      <c r="AO707" s="34"/>
      <c r="AP707" s="34"/>
      <c r="AQ707" s="34"/>
      <c r="AR707" s="34"/>
      <c r="AS707" s="34"/>
      <c r="AT707" s="44" t="s">
        <v>326</v>
      </c>
      <c r="AU707" s="44"/>
      <c r="AV707" s="477" t="str">
        <f t="array" ref="AV707">_xlfn.IFS(
LEFT(Tabelas!$AI707,1)="N","DN",
LEFT(Tabelas!$AI707,1)="C","DC",
LEFT(Tabelas!$AI707,1)="L","DL",
LEFT(Tabelas!$AI707,1)="A","DA",
LEFT(Tabelas!$AI707,1)="G","DG")</f>
        <v>DN</v>
      </c>
      <c r="AW707" s="34"/>
      <c r="AX707" s="34"/>
      <c r="AY707" s="34"/>
      <c r="AZ707" s="34"/>
      <c r="BA707" s="34"/>
      <c r="BB707" s="34"/>
      <c r="BC707" s="34"/>
      <c r="BD707" s="44">
        <v>170300</v>
      </c>
      <c r="BE707" s="34" t="s">
        <v>889</v>
      </c>
      <c r="BF707" s="43" t="s">
        <v>1223</v>
      </c>
      <c r="BG707" s="34" t="s">
        <v>582</v>
      </c>
      <c r="BH707" s="34" t="s">
        <v>284</v>
      </c>
      <c r="BI707" s="34" t="s">
        <v>8636</v>
      </c>
      <c r="BJ707" s="44" t="s">
        <v>320</v>
      </c>
      <c r="BK707" s="44" t="s">
        <v>8579</v>
      </c>
      <c r="BL707" s="34"/>
      <c r="BM707" s="34"/>
      <c r="BN707" s="34"/>
      <c r="BO707" s="20"/>
      <c r="BP707" s="20"/>
      <c r="BQ707" s="20"/>
      <c r="BR707" s="20"/>
      <c r="BS707" s="27"/>
      <c r="BT707" s="20"/>
      <c r="BU707" s="20"/>
      <c r="BV707" s="20"/>
      <c r="BW707" s="20"/>
      <c r="BX707" s="20"/>
      <c r="BY707" s="20"/>
      <c r="BZ707" s="20"/>
      <c r="CA707" s="20"/>
      <c r="CB707" s="20"/>
      <c r="CC707" s="27"/>
      <c r="CD707" s="20"/>
      <c r="CE707" s="20"/>
      <c r="CF707" s="28"/>
      <c r="CG707" s="28"/>
      <c r="CH707" s="28"/>
      <c r="CI707" s="28"/>
      <c r="CJ707" s="28"/>
      <c r="CK707" s="28"/>
      <c r="CL707" s="28"/>
      <c r="CM707" s="28"/>
      <c r="CN707" s="28"/>
      <c r="CO707" s="28"/>
      <c r="CP707" s="28"/>
      <c r="CQ707" s="28"/>
      <c r="CR707" s="28"/>
      <c r="CS707" s="28"/>
      <c r="CT707" s="28"/>
      <c r="CU707" s="28"/>
      <c r="CV707" s="28"/>
      <c r="CW707" s="28"/>
      <c r="CX707" s="20"/>
      <c r="CY707" s="519" t="s">
        <v>8637</v>
      </c>
      <c r="CZ707" s="520" t="s">
        <v>8638</v>
      </c>
      <c r="DA707" s="595" t="str">
        <f t="shared" ref="DA707:DA770" si="30">CY707&amp;" - "&amp;CZ707</f>
        <v>64320 - ATIVIDADES DE TRUSTS, PATRIMÓNIOS E CONTAS FIDUCIÁRIAS (ESTATE AND AGENCY ACCOUNTS).</v>
      </c>
      <c r="EN707" s="572">
        <v>21288</v>
      </c>
      <c r="EO707" s="561" t="s">
        <v>8639</v>
      </c>
      <c r="EP707" s="561" t="s">
        <v>350</v>
      </c>
      <c r="EQ707" s="576">
        <v>228</v>
      </c>
      <c r="ER707" s="561" t="s">
        <v>4603</v>
      </c>
      <c r="ES707" s="568" t="s">
        <v>8640</v>
      </c>
    </row>
    <row r="708" spans="16:149">
      <c r="P708" s="503"/>
      <c r="Q708" s="504"/>
      <c r="R708" s="489">
        <v>44486</v>
      </c>
      <c r="S708" s="501"/>
      <c r="T708" s="497"/>
      <c r="U708" s="498"/>
      <c r="V708" s="43">
        <v>114</v>
      </c>
      <c r="W708" s="34" t="s">
        <v>3132</v>
      </c>
      <c r="X708" s="44">
        <v>170309</v>
      </c>
      <c r="Y708" s="34" t="s">
        <v>1983</v>
      </c>
      <c r="Z708" s="43" t="s">
        <v>1223</v>
      </c>
      <c r="AA708" s="34" t="s">
        <v>582</v>
      </c>
      <c r="AB708" s="34" t="s">
        <v>284</v>
      </c>
      <c r="AC708" s="34" t="s">
        <v>1983</v>
      </c>
      <c r="AD708" s="44" t="s">
        <v>320</v>
      </c>
      <c r="AE708" s="44" t="s">
        <v>8579</v>
      </c>
      <c r="AF708" s="43">
        <v>114</v>
      </c>
      <c r="AG708" s="34" t="s">
        <v>3132</v>
      </c>
      <c r="AH708" s="34" t="s">
        <v>3131</v>
      </c>
      <c r="AI708" s="43" t="s">
        <v>3133</v>
      </c>
      <c r="AJ708" s="44" t="s">
        <v>3134</v>
      </c>
      <c r="AK708" s="261">
        <v>5400303</v>
      </c>
      <c r="AL708" s="44" t="s">
        <v>582</v>
      </c>
      <c r="AM708" s="44" t="s">
        <v>3138</v>
      </c>
      <c r="AN708" s="262">
        <v>276095730</v>
      </c>
      <c r="AO708" s="34"/>
      <c r="AP708" s="34"/>
      <c r="AQ708" s="34"/>
      <c r="AR708" s="34"/>
      <c r="AS708" s="34"/>
      <c r="AT708" s="44" t="s">
        <v>326</v>
      </c>
      <c r="AU708" s="44"/>
      <c r="AV708" s="477" t="str">
        <f t="array" ref="AV708">_xlfn.IFS(
LEFT(Tabelas!$AI708,1)="N","DN",
LEFT(Tabelas!$AI708,1)="C","DC",
LEFT(Tabelas!$AI708,1)="L","DL",
LEFT(Tabelas!$AI708,1)="A","DA",
LEFT(Tabelas!$AI708,1)="G","DG")</f>
        <v>DN</v>
      </c>
      <c r="AW708" s="34"/>
      <c r="AX708" s="34"/>
      <c r="AY708" s="34"/>
      <c r="AZ708" s="34"/>
      <c r="BA708" s="34"/>
      <c r="BB708" s="34"/>
      <c r="BC708" s="34"/>
      <c r="BD708" s="44">
        <v>170309</v>
      </c>
      <c r="BE708" s="34" t="s">
        <v>1983</v>
      </c>
      <c r="BF708" s="43" t="s">
        <v>1223</v>
      </c>
      <c r="BG708" s="34" t="s">
        <v>582</v>
      </c>
      <c r="BH708" s="34" t="s">
        <v>284</v>
      </c>
      <c r="BI708" s="34" t="s">
        <v>1983</v>
      </c>
      <c r="BJ708" s="44" t="s">
        <v>320</v>
      </c>
      <c r="BK708" s="44" t="s">
        <v>8579</v>
      </c>
      <c r="BL708" s="34"/>
      <c r="BM708" s="34"/>
      <c r="BN708" s="34"/>
      <c r="BO708" s="20"/>
      <c r="BP708" s="20"/>
      <c r="BQ708" s="20"/>
      <c r="BR708" s="20"/>
      <c r="BS708" s="27"/>
      <c r="BT708" s="20"/>
      <c r="BU708" s="20"/>
      <c r="BV708" s="20"/>
      <c r="BW708" s="20"/>
      <c r="BX708" s="20"/>
      <c r="BY708" s="20"/>
      <c r="BZ708" s="20"/>
      <c r="CA708" s="20"/>
      <c r="CB708" s="20"/>
      <c r="CC708" s="27"/>
      <c r="CD708" s="20"/>
      <c r="CE708" s="20"/>
      <c r="CF708" s="28"/>
      <c r="CG708" s="28"/>
      <c r="CH708" s="28"/>
      <c r="CI708" s="28"/>
      <c r="CJ708" s="28"/>
      <c r="CK708" s="28"/>
      <c r="CL708" s="28"/>
      <c r="CM708" s="28"/>
      <c r="CN708" s="28"/>
      <c r="CO708" s="28"/>
      <c r="CP708" s="28"/>
      <c r="CQ708" s="28"/>
      <c r="CR708" s="28"/>
      <c r="CS708" s="28"/>
      <c r="CT708" s="28"/>
      <c r="CU708" s="28"/>
      <c r="CV708" s="28"/>
      <c r="CW708" s="28"/>
      <c r="CX708" s="20"/>
      <c r="CY708" s="519" t="s">
        <v>8641</v>
      </c>
      <c r="CZ708" s="520" t="s">
        <v>8642</v>
      </c>
      <c r="DA708" s="595" t="str">
        <f t="shared" si="30"/>
        <v>64910 - LOCAÇÃO FINANCEIRA</v>
      </c>
      <c r="EN708" s="572">
        <v>21318</v>
      </c>
      <c r="EO708" s="561" t="s">
        <v>8643</v>
      </c>
      <c r="EP708" s="561" t="s">
        <v>320</v>
      </c>
      <c r="EQ708" s="576">
        <v>107</v>
      </c>
      <c r="ER708" s="561" t="s">
        <v>2024</v>
      </c>
      <c r="ES708" s="568" t="s">
        <v>8644</v>
      </c>
    </row>
    <row r="709" spans="16:149">
      <c r="P709" s="503"/>
      <c r="Q709" s="504"/>
      <c r="R709" s="489">
        <v>44487</v>
      </c>
      <c r="S709" s="501"/>
      <c r="T709" s="497"/>
      <c r="U709" s="498"/>
      <c r="V709" s="43">
        <v>114</v>
      </c>
      <c r="W709" s="34" t="s">
        <v>3132</v>
      </c>
      <c r="X709" s="44">
        <v>170310</v>
      </c>
      <c r="Y709" s="34" t="s">
        <v>2177</v>
      </c>
      <c r="Z709" s="43" t="s">
        <v>1223</v>
      </c>
      <c r="AA709" s="34" t="s">
        <v>582</v>
      </c>
      <c r="AB709" s="34" t="s">
        <v>284</v>
      </c>
      <c r="AC709" s="34" t="s">
        <v>2177</v>
      </c>
      <c r="AD709" s="44" t="s">
        <v>320</v>
      </c>
      <c r="AE709" s="44" t="s">
        <v>8579</v>
      </c>
      <c r="AF709" s="43">
        <v>114</v>
      </c>
      <c r="AG709" s="34" t="s">
        <v>3132</v>
      </c>
      <c r="AH709" s="34" t="s">
        <v>3131</v>
      </c>
      <c r="AI709" s="43" t="s">
        <v>3133</v>
      </c>
      <c r="AJ709" s="44" t="s">
        <v>3134</v>
      </c>
      <c r="AK709" s="261">
        <v>5400303</v>
      </c>
      <c r="AL709" s="44" t="s">
        <v>582</v>
      </c>
      <c r="AM709" s="44" t="s">
        <v>3138</v>
      </c>
      <c r="AN709" s="262">
        <v>276095730</v>
      </c>
      <c r="AO709" s="34"/>
      <c r="AP709" s="34"/>
      <c r="AQ709" s="34"/>
      <c r="AR709" s="34"/>
      <c r="AS709" s="34"/>
      <c r="AT709" s="44" t="s">
        <v>326</v>
      </c>
      <c r="AU709" s="44"/>
      <c r="AV709" s="477" t="str">
        <f t="array" ref="AV709">_xlfn.IFS(
LEFT(Tabelas!$AI709,1)="N","DN",
LEFT(Tabelas!$AI709,1)="C","DC",
LEFT(Tabelas!$AI709,1)="L","DL",
LEFT(Tabelas!$AI709,1)="A","DA",
LEFT(Tabelas!$AI709,1)="G","DG")</f>
        <v>DN</v>
      </c>
      <c r="AW709" s="34"/>
      <c r="AX709" s="34"/>
      <c r="AY709" s="34"/>
      <c r="AZ709" s="34"/>
      <c r="BA709" s="34"/>
      <c r="BB709" s="34"/>
      <c r="BC709" s="34"/>
      <c r="BD709" s="44">
        <v>170310</v>
      </c>
      <c r="BE709" s="34" t="s">
        <v>2177</v>
      </c>
      <c r="BF709" s="43" t="s">
        <v>1223</v>
      </c>
      <c r="BG709" s="34" t="s">
        <v>582</v>
      </c>
      <c r="BH709" s="34" t="s">
        <v>284</v>
      </c>
      <c r="BI709" s="34" t="s">
        <v>2177</v>
      </c>
      <c r="BJ709" s="44" t="s">
        <v>320</v>
      </c>
      <c r="BK709" s="44" t="s">
        <v>8579</v>
      </c>
      <c r="BL709" s="34"/>
      <c r="BM709" s="34"/>
      <c r="BN709" s="34"/>
      <c r="BO709" s="20"/>
      <c r="BP709" s="20"/>
      <c r="BQ709" s="20"/>
      <c r="BR709" s="20"/>
      <c r="BS709" s="27"/>
      <c r="BT709" s="20"/>
      <c r="BU709" s="20"/>
      <c r="BV709" s="20"/>
      <c r="BW709" s="20"/>
      <c r="BX709" s="20"/>
      <c r="BY709" s="20"/>
      <c r="BZ709" s="20"/>
      <c r="CA709" s="20"/>
      <c r="CB709" s="20"/>
      <c r="CC709" s="27"/>
      <c r="CD709" s="20"/>
      <c r="CE709" s="20"/>
      <c r="CF709" s="28"/>
      <c r="CG709" s="28"/>
      <c r="CH709" s="28"/>
      <c r="CI709" s="28"/>
      <c r="CJ709" s="28"/>
      <c r="CK709" s="28"/>
      <c r="CL709" s="28"/>
      <c r="CM709" s="28"/>
      <c r="CN709" s="28"/>
      <c r="CO709" s="28"/>
      <c r="CP709" s="28"/>
      <c r="CQ709" s="28"/>
      <c r="CR709" s="28"/>
      <c r="CS709" s="28"/>
      <c r="CT709" s="28"/>
      <c r="CU709" s="28"/>
      <c r="CV709" s="28"/>
      <c r="CW709" s="28"/>
      <c r="CX709" s="20"/>
      <c r="CY709" s="519" t="s">
        <v>8645</v>
      </c>
      <c r="CZ709" s="520" t="s">
        <v>8646</v>
      </c>
      <c r="DA709" s="595" t="str">
        <f t="shared" si="30"/>
        <v>64921 - ATIVIDADES DAS INSTITUIÇÕES FINANCEIRAS DE CRÉDITO</v>
      </c>
      <c r="EN709" s="571">
        <v>21334</v>
      </c>
      <c r="EO709" s="560" t="s">
        <v>8647</v>
      </c>
      <c r="EP709" s="560" t="s">
        <v>289</v>
      </c>
      <c r="EQ709" s="580">
        <v>379</v>
      </c>
      <c r="ER709" s="560" t="s">
        <v>2245</v>
      </c>
      <c r="ES709" s="567" t="s">
        <v>8648</v>
      </c>
    </row>
    <row r="710" spans="16:149">
      <c r="P710" s="503"/>
      <c r="Q710" s="504"/>
      <c r="R710" s="489">
        <v>44488</v>
      </c>
      <c r="S710" s="501"/>
      <c r="T710" s="497"/>
      <c r="U710" s="498"/>
      <c r="V710" s="43">
        <v>114</v>
      </c>
      <c r="W710" s="34" t="s">
        <v>3132</v>
      </c>
      <c r="X710" s="44">
        <v>170312</v>
      </c>
      <c r="Y710" s="34" t="s">
        <v>2370</v>
      </c>
      <c r="Z710" s="43" t="s">
        <v>1223</v>
      </c>
      <c r="AA710" s="34" t="s">
        <v>582</v>
      </c>
      <c r="AB710" s="34" t="s">
        <v>284</v>
      </c>
      <c r="AC710" s="34" t="s">
        <v>2370</v>
      </c>
      <c r="AD710" s="44" t="s">
        <v>320</v>
      </c>
      <c r="AE710" s="44" t="s">
        <v>8579</v>
      </c>
      <c r="AF710" s="43">
        <v>114</v>
      </c>
      <c r="AG710" s="34" t="s">
        <v>3132</v>
      </c>
      <c r="AH710" s="34" t="s">
        <v>3131</v>
      </c>
      <c r="AI710" s="43" t="s">
        <v>3133</v>
      </c>
      <c r="AJ710" s="44" t="s">
        <v>3134</v>
      </c>
      <c r="AK710" s="261">
        <v>5400303</v>
      </c>
      <c r="AL710" s="44" t="s">
        <v>582</v>
      </c>
      <c r="AM710" s="44" t="s">
        <v>3138</v>
      </c>
      <c r="AN710" s="262">
        <v>276095730</v>
      </c>
      <c r="AO710" s="34"/>
      <c r="AP710" s="34"/>
      <c r="AQ710" s="34"/>
      <c r="AR710" s="34"/>
      <c r="AS710" s="34"/>
      <c r="AT710" s="44" t="s">
        <v>326</v>
      </c>
      <c r="AU710" s="44"/>
      <c r="AV710" s="477" t="str">
        <f t="array" ref="AV710">_xlfn.IFS(
LEFT(Tabelas!$AI710,1)="N","DN",
LEFT(Tabelas!$AI710,1)="C","DC",
LEFT(Tabelas!$AI710,1)="L","DL",
LEFT(Tabelas!$AI710,1)="A","DA",
LEFT(Tabelas!$AI710,1)="G","DG")</f>
        <v>DN</v>
      </c>
      <c r="AW710" s="34"/>
      <c r="AX710" s="34"/>
      <c r="AY710" s="34"/>
      <c r="AZ710" s="34"/>
      <c r="BA710" s="34"/>
      <c r="BB710" s="34"/>
      <c r="BC710" s="34"/>
      <c r="BD710" s="44">
        <v>170312</v>
      </c>
      <c r="BE710" s="34" t="s">
        <v>2370</v>
      </c>
      <c r="BF710" s="43" t="s">
        <v>1223</v>
      </c>
      <c r="BG710" s="34" t="s">
        <v>582</v>
      </c>
      <c r="BH710" s="34" t="s">
        <v>284</v>
      </c>
      <c r="BI710" s="34" t="s">
        <v>2370</v>
      </c>
      <c r="BJ710" s="44" t="s">
        <v>320</v>
      </c>
      <c r="BK710" s="44" t="s">
        <v>8579</v>
      </c>
      <c r="BL710" s="34"/>
      <c r="BM710" s="34"/>
      <c r="BN710" s="34"/>
      <c r="BO710" s="20"/>
      <c r="BP710" s="20"/>
      <c r="BQ710" s="20"/>
      <c r="BR710" s="20"/>
      <c r="BS710" s="27"/>
      <c r="BT710" s="20"/>
      <c r="BU710" s="20"/>
      <c r="BV710" s="20"/>
      <c r="BW710" s="20"/>
      <c r="BX710" s="20"/>
      <c r="BY710" s="20"/>
      <c r="BZ710" s="20"/>
      <c r="CA710" s="20"/>
      <c r="CB710" s="20"/>
      <c r="CC710" s="27"/>
      <c r="CD710" s="20"/>
      <c r="CE710" s="20"/>
      <c r="CF710" s="28"/>
      <c r="CG710" s="28"/>
      <c r="CH710" s="28"/>
      <c r="CI710" s="28"/>
      <c r="CJ710" s="28"/>
      <c r="CK710" s="28"/>
      <c r="CL710" s="28"/>
      <c r="CM710" s="28"/>
      <c r="CN710" s="28"/>
      <c r="CO710" s="28"/>
      <c r="CP710" s="28"/>
      <c r="CQ710" s="28"/>
      <c r="CR710" s="28"/>
      <c r="CS710" s="28"/>
      <c r="CT710" s="28"/>
      <c r="CU710" s="28"/>
      <c r="CV710" s="28"/>
      <c r="CW710" s="28"/>
      <c r="CX710" s="20"/>
      <c r="CY710" s="519" t="s">
        <v>8649</v>
      </c>
      <c r="CZ710" s="520" t="s">
        <v>8650</v>
      </c>
      <c r="DA710" s="595" t="str">
        <f t="shared" si="30"/>
        <v>64922 - ATIVIDADES DAS SOCIEDADES FINANCEIRAS PARA AQUISIÇÕES A CRÉDITO</v>
      </c>
      <c r="EN710" s="571">
        <v>21385</v>
      </c>
      <c r="EO710" s="560" t="s">
        <v>8651</v>
      </c>
      <c r="EP710" s="560" t="s">
        <v>289</v>
      </c>
      <c r="EQ710" s="580">
        <v>379</v>
      </c>
      <c r="ER710" s="560" t="s">
        <v>2245</v>
      </c>
      <c r="ES710" s="567" t="s">
        <v>8652</v>
      </c>
    </row>
    <row r="711" spans="16:149">
      <c r="P711" s="503"/>
      <c r="Q711" s="504"/>
      <c r="R711" s="489">
        <v>44489</v>
      </c>
      <c r="S711" s="501"/>
      <c r="T711" s="497"/>
      <c r="U711" s="498"/>
      <c r="V711" s="43">
        <v>114</v>
      </c>
      <c r="W711" s="34" t="s">
        <v>3132</v>
      </c>
      <c r="X711" s="44">
        <v>170313</v>
      </c>
      <c r="Y711" s="34" t="s">
        <v>2539</v>
      </c>
      <c r="Z711" s="43" t="s">
        <v>1223</v>
      </c>
      <c r="AA711" s="34" t="s">
        <v>582</v>
      </c>
      <c r="AB711" s="34" t="s">
        <v>284</v>
      </c>
      <c r="AC711" s="34" t="s">
        <v>2539</v>
      </c>
      <c r="AD711" s="44" t="s">
        <v>320</v>
      </c>
      <c r="AE711" s="44" t="s">
        <v>8579</v>
      </c>
      <c r="AF711" s="43">
        <v>114</v>
      </c>
      <c r="AG711" s="34" t="s">
        <v>3132</v>
      </c>
      <c r="AH711" s="34" t="s">
        <v>3131</v>
      </c>
      <c r="AI711" s="43" t="s">
        <v>3133</v>
      </c>
      <c r="AJ711" s="44" t="s">
        <v>3134</v>
      </c>
      <c r="AK711" s="261">
        <v>5400303</v>
      </c>
      <c r="AL711" s="44" t="s">
        <v>582</v>
      </c>
      <c r="AM711" s="44" t="s">
        <v>3138</v>
      </c>
      <c r="AN711" s="262">
        <v>276095730</v>
      </c>
      <c r="AO711" s="34"/>
      <c r="AP711" s="34"/>
      <c r="AQ711" s="34"/>
      <c r="AR711" s="34"/>
      <c r="AS711" s="34"/>
      <c r="AT711" s="44" t="s">
        <v>326</v>
      </c>
      <c r="AU711" s="44"/>
      <c r="AV711" s="477" t="str">
        <f t="array" ref="AV711">_xlfn.IFS(
LEFT(Tabelas!$AI711,1)="N","DN",
LEFT(Tabelas!$AI711,1)="C","DC",
LEFT(Tabelas!$AI711,1)="L","DL",
LEFT(Tabelas!$AI711,1)="A","DA",
LEFT(Tabelas!$AI711,1)="G","DG")</f>
        <v>DN</v>
      </c>
      <c r="AW711" s="34"/>
      <c r="AX711" s="34"/>
      <c r="AY711" s="34"/>
      <c r="AZ711" s="34"/>
      <c r="BA711" s="34"/>
      <c r="BB711" s="34"/>
      <c r="BC711" s="34"/>
      <c r="BD711" s="44">
        <v>170313</v>
      </c>
      <c r="BE711" s="34" t="s">
        <v>2539</v>
      </c>
      <c r="BF711" s="43" t="s">
        <v>1223</v>
      </c>
      <c r="BG711" s="34" t="s">
        <v>582</v>
      </c>
      <c r="BH711" s="34" t="s">
        <v>284</v>
      </c>
      <c r="BI711" s="34" t="s">
        <v>2539</v>
      </c>
      <c r="BJ711" s="44" t="s">
        <v>320</v>
      </c>
      <c r="BK711" s="44" t="s">
        <v>8579</v>
      </c>
      <c r="BL711" s="34"/>
      <c r="BM711" s="34"/>
      <c r="BN711" s="34"/>
      <c r="BO711" s="20"/>
      <c r="BP711" s="20"/>
      <c r="BQ711" s="20"/>
      <c r="BR711" s="20"/>
      <c r="BS711" s="27"/>
      <c r="BT711" s="20"/>
      <c r="BU711" s="20"/>
      <c r="BV711" s="20"/>
      <c r="BW711" s="20"/>
      <c r="BX711" s="20"/>
      <c r="BY711" s="20"/>
      <c r="BZ711" s="20"/>
      <c r="CA711" s="20"/>
      <c r="CB711" s="20"/>
      <c r="CC711" s="27"/>
      <c r="CD711" s="20"/>
      <c r="CE711" s="20"/>
      <c r="CF711" s="28"/>
      <c r="CG711" s="28"/>
      <c r="CH711" s="28"/>
      <c r="CI711" s="28"/>
      <c r="CJ711" s="28"/>
      <c r="CK711" s="28"/>
      <c r="CL711" s="28"/>
      <c r="CM711" s="28"/>
      <c r="CN711" s="28"/>
      <c r="CO711" s="28"/>
      <c r="CP711" s="28"/>
      <c r="CQ711" s="28"/>
      <c r="CR711" s="28"/>
      <c r="CS711" s="28"/>
      <c r="CT711" s="28"/>
      <c r="CU711" s="28"/>
      <c r="CV711" s="28"/>
      <c r="CW711" s="28"/>
      <c r="CX711" s="20"/>
      <c r="CY711" s="519" t="s">
        <v>8653</v>
      </c>
      <c r="CZ711" s="520" t="s">
        <v>8654</v>
      </c>
      <c r="DA711" s="595" t="str">
        <f t="shared" si="30"/>
        <v>64923 - ATIVIDADES DE FACTORING</v>
      </c>
      <c r="EN711" s="572">
        <v>21393</v>
      </c>
      <c r="EO711" s="561" t="s">
        <v>8655</v>
      </c>
      <c r="EP711" s="561" t="s">
        <v>289</v>
      </c>
      <c r="EQ711" s="576">
        <v>383</v>
      </c>
      <c r="ER711" s="561" t="s">
        <v>2597</v>
      </c>
      <c r="ES711" s="568" t="s">
        <v>8656</v>
      </c>
    </row>
    <row r="712" spans="16:149">
      <c r="P712" s="503"/>
      <c r="Q712" s="504"/>
      <c r="R712" s="489">
        <v>44490</v>
      </c>
      <c r="S712" s="501"/>
      <c r="T712" s="497"/>
      <c r="U712" s="498"/>
      <c r="V712" s="43">
        <v>114</v>
      </c>
      <c r="W712" s="34" t="s">
        <v>3132</v>
      </c>
      <c r="X712" s="44">
        <v>170314</v>
      </c>
      <c r="Y712" s="34" t="s">
        <v>2696</v>
      </c>
      <c r="Z712" s="43" t="s">
        <v>1223</v>
      </c>
      <c r="AA712" s="34" t="s">
        <v>582</v>
      </c>
      <c r="AB712" s="34" t="s">
        <v>284</v>
      </c>
      <c r="AC712" s="34" t="s">
        <v>2696</v>
      </c>
      <c r="AD712" s="44" t="s">
        <v>320</v>
      </c>
      <c r="AE712" s="44" t="s">
        <v>8579</v>
      </c>
      <c r="AF712" s="43">
        <v>114</v>
      </c>
      <c r="AG712" s="34" t="s">
        <v>3132</v>
      </c>
      <c r="AH712" s="34" t="s">
        <v>3131</v>
      </c>
      <c r="AI712" s="43" t="s">
        <v>3133</v>
      </c>
      <c r="AJ712" s="44" t="s">
        <v>3134</v>
      </c>
      <c r="AK712" s="261">
        <v>5400303</v>
      </c>
      <c r="AL712" s="44" t="s">
        <v>582</v>
      </c>
      <c r="AM712" s="44" t="s">
        <v>3138</v>
      </c>
      <c r="AN712" s="262">
        <v>276095730</v>
      </c>
      <c r="AO712" s="34"/>
      <c r="AP712" s="34"/>
      <c r="AQ712" s="34"/>
      <c r="AR712" s="34"/>
      <c r="AS712" s="34"/>
      <c r="AT712" s="44" t="s">
        <v>326</v>
      </c>
      <c r="AU712" s="44"/>
      <c r="AV712" s="477" t="str">
        <f t="array" ref="AV712">_xlfn.IFS(
LEFT(Tabelas!$AI712,1)="N","DN",
LEFT(Tabelas!$AI712,1)="C","DC",
LEFT(Tabelas!$AI712,1)="L","DL",
LEFT(Tabelas!$AI712,1)="A","DA",
LEFT(Tabelas!$AI712,1)="G","DG")</f>
        <v>DN</v>
      </c>
      <c r="AW712" s="34"/>
      <c r="AX712" s="34"/>
      <c r="AY712" s="34"/>
      <c r="AZ712" s="34"/>
      <c r="BA712" s="34"/>
      <c r="BB712" s="34"/>
      <c r="BC712" s="34"/>
      <c r="BD712" s="44">
        <v>170314</v>
      </c>
      <c r="BE712" s="34" t="s">
        <v>2696</v>
      </c>
      <c r="BF712" s="43" t="s">
        <v>1223</v>
      </c>
      <c r="BG712" s="34" t="s">
        <v>582</v>
      </c>
      <c r="BH712" s="34" t="s">
        <v>284</v>
      </c>
      <c r="BI712" s="34" t="s">
        <v>2696</v>
      </c>
      <c r="BJ712" s="44" t="s">
        <v>320</v>
      </c>
      <c r="BK712" s="44" t="s">
        <v>8579</v>
      </c>
      <c r="BL712" s="34"/>
      <c r="BM712" s="34"/>
      <c r="BN712" s="34"/>
      <c r="BO712" s="20"/>
      <c r="BP712" s="20"/>
      <c r="BQ712" s="20"/>
      <c r="BR712" s="20"/>
      <c r="BS712" s="27"/>
      <c r="BT712" s="20"/>
      <c r="BU712" s="20"/>
      <c r="BV712" s="20"/>
      <c r="BW712" s="20"/>
      <c r="BX712" s="20"/>
      <c r="BY712" s="20"/>
      <c r="BZ712" s="20"/>
      <c r="CA712" s="20"/>
      <c r="CB712" s="20"/>
      <c r="CC712" s="27"/>
      <c r="CD712" s="20"/>
      <c r="CE712" s="20"/>
      <c r="CF712" s="28"/>
      <c r="CG712" s="28"/>
      <c r="CH712" s="28"/>
      <c r="CI712" s="28"/>
      <c r="CJ712" s="28"/>
      <c r="CK712" s="28"/>
      <c r="CL712" s="28"/>
      <c r="CM712" s="28"/>
      <c r="CN712" s="28"/>
      <c r="CO712" s="28"/>
      <c r="CP712" s="28"/>
      <c r="CQ712" s="28"/>
      <c r="CR712" s="28"/>
      <c r="CS712" s="28"/>
      <c r="CT712" s="28"/>
      <c r="CU712" s="28"/>
      <c r="CV712" s="28"/>
      <c r="CW712" s="28"/>
      <c r="CX712" s="20"/>
      <c r="CY712" s="519" t="s">
        <v>8657</v>
      </c>
      <c r="CZ712" s="520" t="s">
        <v>8658</v>
      </c>
      <c r="DA712" s="595" t="str">
        <f t="shared" si="30"/>
        <v>64924 - OUTRAS ATIVIDADES DE CRÉDITO, N.E., EXCETO FACTORING</v>
      </c>
      <c r="EN712" s="571">
        <v>21415</v>
      </c>
      <c r="EO712" s="560" t="s">
        <v>8659</v>
      </c>
      <c r="EP712" s="560" t="s">
        <v>370</v>
      </c>
      <c r="EQ712" s="580">
        <v>556</v>
      </c>
      <c r="ER712" s="560" t="s">
        <v>3143</v>
      </c>
      <c r="ES712" s="567" t="s">
        <v>8660</v>
      </c>
    </row>
    <row r="713" spans="16:149">
      <c r="P713" s="503"/>
      <c r="Q713" s="504"/>
      <c r="R713" s="489">
        <v>44491</v>
      </c>
      <c r="S713" s="501"/>
      <c r="T713" s="497"/>
      <c r="U713" s="498"/>
      <c r="V713" s="43">
        <v>114</v>
      </c>
      <c r="W713" s="34" t="s">
        <v>3132</v>
      </c>
      <c r="X713" s="44">
        <v>170316</v>
      </c>
      <c r="Y713" s="34" t="s">
        <v>2836</v>
      </c>
      <c r="Z713" s="43" t="s">
        <v>1223</v>
      </c>
      <c r="AA713" s="34" t="s">
        <v>582</v>
      </c>
      <c r="AB713" s="34" t="s">
        <v>284</v>
      </c>
      <c r="AC713" s="34" t="s">
        <v>2836</v>
      </c>
      <c r="AD713" s="44" t="s">
        <v>320</v>
      </c>
      <c r="AE713" s="44" t="s">
        <v>8579</v>
      </c>
      <c r="AF713" s="43">
        <v>114</v>
      </c>
      <c r="AG713" s="34" t="s">
        <v>3132</v>
      </c>
      <c r="AH713" s="34" t="s">
        <v>3131</v>
      </c>
      <c r="AI713" s="43" t="s">
        <v>3133</v>
      </c>
      <c r="AJ713" s="44" t="s">
        <v>3134</v>
      </c>
      <c r="AK713" s="261">
        <v>5400303</v>
      </c>
      <c r="AL713" s="44" t="s">
        <v>582</v>
      </c>
      <c r="AM713" s="44" t="s">
        <v>3138</v>
      </c>
      <c r="AN713" s="262">
        <v>276095730</v>
      </c>
      <c r="AO713" s="34"/>
      <c r="AP713" s="34"/>
      <c r="AQ713" s="34"/>
      <c r="AR713" s="34"/>
      <c r="AS713" s="34"/>
      <c r="AT713" s="44" t="s">
        <v>326</v>
      </c>
      <c r="AU713" s="44"/>
      <c r="AV713" s="477" t="str">
        <f t="array" ref="AV713">_xlfn.IFS(
LEFT(Tabelas!$AI713,1)="N","DN",
LEFT(Tabelas!$AI713,1)="C","DC",
LEFT(Tabelas!$AI713,1)="L","DL",
LEFT(Tabelas!$AI713,1)="A","DA",
LEFT(Tabelas!$AI713,1)="G","DG")</f>
        <v>DN</v>
      </c>
      <c r="AW713" s="34"/>
      <c r="AX713" s="34"/>
      <c r="AY713" s="34"/>
      <c r="AZ713" s="34"/>
      <c r="BA713" s="34"/>
      <c r="BB713" s="34"/>
      <c r="BC713" s="34"/>
      <c r="BD713" s="44">
        <v>170316</v>
      </c>
      <c r="BE713" s="34" t="s">
        <v>2836</v>
      </c>
      <c r="BF713" s="43" t="s">
        <v>1223</v>
      </c>
      <c r="BG713" s="34" t="s">
        <v>582</v>
      </c>
      <c r="BH713" s="34" t="s">
        <v>284</v>
      </c>
      <c r="BI713" s="34" t="s">
        <v>2836</v>
      </c>
      <c r="BJ713" s="44" t="s">
        <v>320</v>
      </c>
      <c r="BK713" s="44" t="s">
        <v>8579</v>
      </c>
      <c r="BL713" s="34"/>
      <c r="BM713" s="34"/>
      <c r="BN713" s="34"/>
      <c r="BO713" s="20"/>
      <c r="BP713" s="20"/>
      <c r="BQ713" s="20"/>
      <c r="BR713" s="20"/>
      <c r="BS713" s="27"/>
      <c r="BT713" s="20"/>
      <c r="BU713" s="20"/>
      <c r="BV713" s="20"/>
      <c r="BW713" s="20"/>
      <c r="BX713" s="20"/>
      <c r="BY713" s="20"/>
      <c r="BZ713" s="20"/>
      <c r="CA713" s="20"/>
      <c r="CB713" s="20"/>
      <c r="CC713" s="27"/>
      <c r="CD713" s="20"/>
      <c r="CE713" s="20"/>
      <c r="CF713" s="28"/>
      <c r="CG713" s="28"/>
      <c r="CH713" s="28"/>
      <c r="CI713" s="28"/>
      <c r="CJ713" s="28"/>
      <c r="CK713" s="28"/>
      <c r="CL713" s="28"/>
      <c r="CM713" s="28"/>
      <c r="CN713" s="28"/>
      <c r="CO713" s="28"/>
      <c r="CP713" s="28"/>
      <c r="CQ713" s="28"/>
      <c r="CR713" s="28"/>
      <c r="CS713" s="28"/>
      <c r="CT713" s="28"/>
      <c r="CU713" s="28"/>
      <c r="CV713" s="28"/>
      <c r="CW713" s="28"/>
      <c r="CX713" s="20"/>
      <c r="CY713" s="519" t="s">
        <v>8661</v>
      </c>
      <c r="CZ713" s="520" t="s">
        <v>8662</v>
      </c>
      <c r="DA713" s="595" t="str">
        <f t="shared" si="30"/>
        <v>64990 - OUTRAS ATIVIDADES DE SERVIÇOS FINANCEIROS, N. E., EXCETO SEGUROS E FUNDOS DE PENSÕES.</v>
      </c>
      <c r="EN713" s="572">
        <v>21458</v>
      </c>
      <c r="EO713" s="561" t="s">
        <v>8663</v>
      </c>
      <c r="EP713" s="561" t="s">
        <v>370</v>
      </c>
      <c r="EQ713" s="576">
        <v>586</v>
      </c>
      <c r="ER713" s="561" t="s">
        <v>5533</v>
      </c>
      <c r="ES713" s="568" t="s">
        <v>8664</v>
      </c>
    </row>
    <row r="714" spans="16:149">
      <c r="P714" s="503"/>
      <c r="Q714" s="504"/>
      <c r="R714" s="489">
        <v>44492</v>
      </c>
      <c r="S714" s="501"/>
      <c r="T714" s="497"/>
      <c r="U714" s="498"/>
      <c r="V714" s="43">
        <v>114</v>
      </c>
      <c r="W714" s="34" t="s">
        <v>3132</v>
      </c>
      <c r="X714" s="44">
        <v>170317</v>
      </c>
      <c r="Y714" s="34" t="s">
        <v>2979</v>
      </c>
      <c r="Z714" s="43" t="s">
        <v>1223</v>
      </c>
      <c r="AA714" s="34" t="s">
        <v>582</v>
      </c>
      <c r="AB714" s="34" t="s">
        <v>284</v>
      </c>
      <c r="AC714" s="34" t="s">
        <v>2979</v>
      </c>
      <c r="AD714" s="44" t="s">
        <v>320</v>
      </c>
      <c r="AE714" s="44" t="s">
        <v>8579</v>
      </c>
      <c r="AF714" s="43">
        <v>114</v>
      </c>
      <c r="AG714" s="34" t="s">
        <v>3132</v>
      </c>
      <c r="AH714" s="34" t="s">
        <v>3131</v>
      </c>
      <c r="AI714" s="43" t="s">
        <v>3133</v>
      </c>
      <c r="AJ714" s="44" t="s">
        <v>3134</v>
      </c>
      <c r="AK714" s="261">
        <v>5400303</v>
      </c>
      <c r="AL714" s="44" t="s">
        <v>582</v>
      </c>
      <c r="AM714" s="44" t="s">
        <v>3138</v>
      </c>
      <c r="AN714" s="262">
        <v>276095730</v>
      </c>
      <c r="AO714" s="34"/>
      <c r="AP714" s="34"/>
      <c r="AQ714" s="34"/>
      <c r="AR714" s="34"/>
      <c r="AS714" s="34"/>
      <c r="AT714" s="44" t="s">
        <v>326</v>
      </c>
      <c r="AU714" s="44"/>
      <c r="AV714" s="477" t="str">
        <f t="array" ref="AV714">_xlfn.IFS(
LEFT(Tabelas!$AI714,1)="N","DN",
LEFT(Tabelas!$AI714,1)="C","DC",
LEFT(Tabelas!$AI714,1)="L","DL",
LEFT(Tabelas!$AI714,1)="A","DA",
LEFT(Tabelas!$AI714,1)="G","DG")</f>
        <v>DN</v>
      </c>
      <c r="AW714" s="34"/>
      <c r="AX714" s="34"/>
      <c r="AY714" s="34"/>
      <c r="AZ714" s="34"/>
      <c r="BA714" s="34"/>
      <c r="BB714" s="34"/>
      <c r="BC714" s="34"/>
      <c r="BD714" s="44">
        <v>170317</v>
      </c>
      <c r="BE714" s="34" t="s">
        <v>2979</v>
      </c>
      <c r="BF714" s="43" t="s">
        <v>1223</v>
      </c>
      <c r="BG714" s="34" t="s">
        <v>582</v>
      </c>
      <c r="BH714" s="34" t="s">
        <v>284</v>
      </c>
      <c r="BI714" s="34" t="s">
        <v>2979</v>
      </c>
      <c r="BJ714" s="44" t="s">
        <v>320</v>
      </c>
      <c r="BK714" s="44" t="s">
        <v>8579</v>
      </c>
      <c r="BL714" s="34"/>
      <c r="BM714" s="34"/>
      <c r="BN714" s="34"/>
      <c r="BO714" s="20"/>
      <c r="BP714" s="20"/>
      <c r="BQ714" s="20"/>
      <c r="BR714" s="20"/>
      <c r="BS714" s="27"/>
      <c r="BT714" s="20"/>
      <c r="BU714" s="20"/>
      <c r="BV714" s="20"/>
      <c r="BW714" s="20"/>
      <c r="BX714" s="20"/>
      <c r="BY714" s="20"/>
      <c r="BZ714" s="20"/>
      <c r="CA714" s="20"/>
      <c r="CB714" s="20"/>
      <c r="CC714" s="27"/>
      <c r="CD714" s="20"/>
      <c r="CE714" s="20"/>
      <c r="CF714" s="28"/>
      <c r="CG714" s="28"/>
      <c r="CH714" s="28"/>
      <c r="CI714" s="28"/>
      <c r="CJ714" s="28"/>
      <c r="CK714" s="28"/>
      <c r="CL714" s="28"/>
      <c r="CM714" s="28"/>
      <c r="CN714" s="28"/>
      <c r="CO714" s="28"/>
      <c r="CP714" s="28"/>
      <c r="CQ714" s="28"/>
      <c r="CR714" s="28"/>
      <c r="CS714" s="28"/>
      <c r="CT714" s="28"/>
      <c r="CU714" s="28"/>
      <c r="CV714" s="28"/>
      <c r="CW714" s="28"/>
      <c r="CX714" s="20"/>
      <c r="CY714" s="519" t="s">
        <v>8665</v>
      </c>
      <c r="CZ714" s="520" t="s">
        <v>8666</v>
      </c>
      <c r="DA714" s="595" t="str">
        <f t="shared" si="30"/>
        <v>65111 - SEGUROS DE VIDA, EXCETO OUTRAS ATIVIDADES COMPLEMENTARES DE SEGURANÇA SOCIAL</v>
      </c>
      <c r="EN714" s="571">
        <v>21482</v>
      </c>
      <c r="EO714" s="560" t="s">
        <v>8667</v>
      </c>
      <c r="EP714" s="560" t="s">
        <v>350</v>
      </c>
      <c r="EQ714" s="580">
        <v>221</v>
      </c>
      <c r="ER714" s="560" t="s">
        <v>4458</v>
      </c>
      <c r="ES714" s="567" t="s">
        <v>8668</v>
      </c>
    </row>
    <row r="715" spans="16:149">
      <c r="P715" s="503"/>
      <c r="Q715" s="504"/>
      <c r="R715" s="489">
        <v>44493</v>
      </c>
      <c r="S715" s="501"/>
      <c r="T715" s="497"/>
      <c r="U715" s="498"/>
      <c r="V715" s="43">
        <v>114</v>
      </c>
      <c r="W715" s="34" t="s">
        <v>3132</v>
      </c>
      <c r="X715" s="44">
        <v>170318</v>
      </c>
      <c r="Y715" s="34" t="s">
        <v>3104</v>
      </c>
      <c r="Z715" s="43" t="s">
        <v>1223</v>
      </c>
      <c r="AA715" s="34" t="s">
        <v>582</v>
      </c>
      <c r="AB715" s="34" t="s">
        <v>284</v>
      </c>
      <c r="AC715" s="34" t="s">
        <v>3104</v>
      </c>
      <c r="AD715" s="44" t="s">
        <v>320</v>
      </c>
      <c r="AE715" s="44" t="s">
        <v>8579</v>
      </c>
      <c r="AF715" s="43">
        <v>114</v>
      </c>
      <c r="AG715" s="34" t="s">
        <v>3132</v>
      </c>
      <c r="AH715" s="34" t="s">
        <v>3131</v>
      </c>
      <c r="AI715" s="43" t="s">
        <v>3133</v>
      </c>
      <c r="AJ715" s="44" t="s">
        <v>3134</v>
      </c>
      <c r="AK715" s="261">
        <v>5400303</v>
      </c>
      <c r="AL715" s="44" t="s">
        <v>582</v>
      </c>
      <c r="AM715" s="44" t="s">
        <v>3138</v>
      </c>
      <c r="AN715" s="262">
        <v>276095730</v>
      </c>
      <c r="AO715" s="34"/>
      <c r="AP715" s="34"/>
      <c r="AQ715" s="34"/>
      <c r="AR715" s="34"/>
      <c r="AS715" s="34"/>
      <c r="AT715" s="44" t="s">
        <v>326</v>
      </c>
      <c r="AU715" s="44"/>
      <c r="AV715" s="477" t="str">
        <f t="array" ref="AV715">_xlfn.IFS(
LEFT(Tabelas!$AI715,1)="N","DN",
LEFT(Tabelas!$AI715,1)="C","DC",
LEFT(Tabelas!$AI715,1)="L","DL",
LEFT(Tabelas!$AI715,1)="A","DA",
LEFT(Tabelas!$AI715,1)="G","DG")</f>
        <v>DN</v>
      </c>
      <c r="AW715" s="34"/>
      <c r="AX715" s="34"/>
      <c r="AY715" s="34"/>
      <c r="AZ715" s="34"/>
      <c r="BA715" s="34"/>
      <c r="BB715" s="34"/>
      <c r="BC715" s="34"/>
      <c r="BD715" s="44">
        <v>170318</v>
      </c>
      <c r="BE715" s="34" t="s">
        <v>3104</v>
      </c>
      <c r="BF715" s="43" t="s">
        <v>1223</v>
      </c>
      <c r="BG715" s="34" t="s">
        <v>582</v>
      </c>
      <c r="BH715" s="34" t="s">
        <v>284</v>
      </c>
      <c r="BI715" s="34" t="s">
        <v>3104</v>
      </c>
      <c r="BJ715" s="44" t="s">
        <v>320</v>
      </c>
      <c r="BK715" s="44" t="s">
        <v>8579</v>
      </c>
      <c r="BL715" s="34"/>
      <c r="BM715" s="34"/>
      <c r="BN715" s="34"/>
      <c r="BO715" s="20"/>
      <c r="BP715" s="20"/>
      <c r="BQ715" s="20"/>
      <c r="BR715" s="20"/>
      <c r="BS715" s="27"/>
      <c r="BT715" s="20"/>
      <c r="BU715" s="20"/>
      <c r="BV715" s="20"/>
      <c r="BW715" s="20"/>
      <c r="BX715" s="20"/>
      <c r="BY715" s="20"/>
      <c r="BZ715" s="20"/>
      <c r="CA715" s="20"/>
      <c r="CB715" s="20"/>
      <c r="CC715" s="27"/>
      <c r="CD715" s="20"/>
      <c r="CE715" s="20"/>
      <c r="CF715" s="28"/>
      <c r="CG715" s="28"/>
      <c r="CH715" s="28"/>
      <c r="CI715" s="28"/>
      <c r="CJ715" s="28"/>
      <c r="CK715" s="28"/>
      <c r="CL715" s="28"/>
      <c r="CM715" s="28"/>
      <c r="CN715" s="28"/>
      <c r="CO715" s="28"/>
      <c r="CP715" s="28"/>
      <c r="CQ715" s="28"/>
      <c r="CR715" s="28"/>
      <c r="CS715" s="28"/>
      <c r="CT715" s="28"/>
      <c r="CU715" s="28"/>
      <c r="CV715" s="28"/>
      <c r="CW715" s="28"/>
      <c r="CX715" s="20"/>
      <c r="CY715" s="519" t="s">
        <v>8669</v>
      </c>
      <c r="CZ715" s="520" t="s">
        <v>8670</v>
      </c>
      <c r="DA715" s="595" t="str">
        <f t="shared" si="30"/>
        <v>65112 - OUTRAS ATIVIDADES COMPLEMENTARES DE SEGURANÇA SOCIAL</v>
      </c>
      <c r="EN715" s="572">
        <v>21504</v>
      </c>
      <c r="EO715" s="561" t="s">
        <v>8671</v>
      </c>
      <c r="EP715" s="561" t="s">
        <v>289</v>
      </c>
      <c r="EQ715" s="576">
        <v>338</v>
      </c>
      <c r="ER715" s="561" t="s">
        <v>2428</v>
      </c>
      <c r="ES715" s="568" t="s">
        <v>8672</v>
      </c>
    </row>
    <row r="716" spans="16:149">
      <c r="P716" s="503"/>
      <c r="Q716" s="504"/>
      <c r="R716" s="489">
        <v>44494</v>
      </c>
      <c r="S716" s="501"/>
      <c r="T716" s="497"/>
      <c r="U716" s="498"/>
      <c r="V716" s="43">
        <v>114</v>
      </c>
      <c r="W716" s="34" t="s">
        <v>3132</v>
      </c>
      <c r="X716" s="44">
        <v>170320</v>
      </c>
      <c r="Y716" s="34" t="s">
        <v>3214</v>
      </c>
      <c r="Z716" s="43" t="s">
        <v>1223</v>
      </c>
      <c r="AA716" s="34" t="s">
        <v>582</v>
      </c>
      <c r="AB716" s="34" t="s">
        <v>284</v>
      </c>
      <c r="AC716" s="34" t="s">
        <v>3214</v>
      </c>
      <c r="AD716" s="44" t="s">
        <v>320</v>
      </c>
      <c r="AE716" s="44" t="s">
        <v>8579</v>
      </c>
      <c r="AF716" s="43">
        <v>114</v>
      </c>
      <c r="AG716" s="34" t="s">
        <v>3132</v>
      </c>
      <c r="AH716" s="34" t="s">
        <v>3131</v>
      </c>
      <c r="AI716" s="43" t="s">
        <v>3133</v>
      </c>
      <c r="AJ716" s="44" t="s">
        <v>3134</v>
      </c>
      <c r="AK716" s="261">
        <v>5400303</v>
      </c>
      <c r="AL716" s="44" t="s">
        <v>582</v>
      </c>
      <c r="AM716" s="44" t="s">
        <v>3138</v>
      </c>
      <c r="AN716" s="262">
        <v>276095730</v>
      </c>
      <c r="AO716" s="34"/>
      <c r="AP716" s="34"/>
      <c r="AQ716" s="34"/>
      <c r="AR716" s="34"/>
      <c r="AS716" s="34"/>
      <c r="AT716" s="44" t="s">
        <v>326</v>
      </c>
      <c r="AU716" s="44"/>
      <c r="AV716" s="477" t="str">
        <f t="array" ref="AV716">_xlfn.IFS(
LEFT(Tabelas!$AI716,1)="N","DN",
LEFT(Tabelas!$AI716,1)="C","DC",
LEFT(Tabelas!$AI716,1)="L","DL",
LEFT(Tabelas!$AI716,1)="A","DA",
LEFT(Tabelas!$AI716,1)="G","DG")</f>
        <v>DN</v>
      </c>
      <c r="AW716" s="34"/>
      <c r="AX716" s="34"/>
      <c r="AY716" s="34"/>
      <c r="AZ716" s="34"/>
      <c r="BA716" s="34"/>
      <c r="BB716" s="34"/>
      <c r="BC716" s="34"/>
      <c r="BD716" s="44">
        <v>170320</v>
      </c>
      <c r="BE716" s="34" t="s">
        <v>3214</v>
      </c>
      <c r="BF716" s="43" t="s">
        <v>1223</v>
      </c>
      <c r="BG716" s="34" t="s">
        <v>582</v>
      </c>
      <c r="BH716" s="34" t="s">
        <v>284</v>
      </c>
      <c r="BI716" s="34" t="s">
        <v>3214</v>
      </c>
      <c r="BJ716" s="44" t="s">
        <v>320</v>
      </c>
      <c r="BK716" s="44" t="s">
        <v>8579</v>
      </c>
      <c r="BL716" s="34"/>
      <c r="BM716" s="34"/>
      <c r="BN716" s="34"/>
      <c r="BO716" s="20"/>
      <c r="BP716" s="20"/>
      <c r="BQ716" s="20"/>
      <c r="BR716" s="20"/>
      <c r="BS716" s="27"/>
      <c r="BT716" s="20"/>
      <c r="BU716" s="20"/>
      <c r="BV716" s="20"/>
      <c r="BW716" s="20"/>
      <c r="BX716" s="20"/>
      <c r="BY716" s="20"/>
      <c r="BZ716" s="20"/>
      <c r="CA716" s="20"/>
      <c r="CB716" s="20"/>
      <c r="CC716" s="27"/>
      <c r="CD716" s="20"/>
      <c r="CE716" s="20"/>
      <c r="CF716" s="28"/>
      <c r="CG716" s="28"/>
      <c r="CH716" s="28"/>
      <c r="CI716" s="28"/>
      <c r="CJ716" s="28"/>
      <c r="CK716" s="28"/>
      <c r="CL716" s="28"/>
      <c r="CM716" s="28"/>
      <c r="CN716" s="28"/>
      <c r="CO716" s="28"/>
      <c r="CP716" s="28"/>
      <c r="CQ716" s="28"/>
      <c r="CR716" s="28"/>
      <c r="CS716" s="28"/>
      <c r="CT716" s="28"/>
      <c r="CU716" s="28"/>
      <c r="CV716" s="28"/>
      <c r="CW716" s="28"/>
      <c r="CX716" s="20"/>
      <c r="CY716" s="519" t="s">
        <v>8673</v>
      </c>
      <c r="CZ716" s="520" t="s">
        <v>8674</v>
      </c>
      <c r="DA716" s="595" t="str">
        <f t="shared" si="30"/>
        <v>65120 - SEGUROS NÃO VIDA</v>
      </c>
      <c r="EN716" s="572">
        <v>21520</v>
      </c>
      <c r="EO716" s="561" t="s">
        <v>8675</v>
      </c>
      <c r="EP716" s="561" t="s">
        <v>350</v>
      </c>
      <c r="EQ716" s="576">
        <v>200</v>
      </c>
      <c r="ER716" s="561" t="s">
        <v>5084</v>
      </c>
      <c r="ES716" s="568" t="s">
        <v>8676</v>
      </c>
    </row>
    <row r="717" spans="16:149">
      <c r="P717" s="503"/>
      <c r="Q717" s="504"/>
      <c r="R717" s="489">
        <v>44495</v>
      </c>
      <c r="S717" s="501"/>
      <c r="T717" s="497"/>
      <c r="U717" s="498"/>
      <c r="V717" s="43">
        <v>114</v>
      </c>
      <c r="W717" s="34" t="s">
        <v>3132</v>
      </c>
      <c r="X717" s="44">
        <v>170321</v>
      </c>
      <c r="Y717" s="34" t="s">
        <v>3329</v>
      </c>
      <c r="Z717" s="43" t="s">
        <v>1223</v>
      </c>
      <c r="AA717" s="34" t="s">
        <v>582</v>
      </c>
      <c r="AB717" s="34" t="s">
        <v>284</v>
      </c>
      <c r="AC717" s="34" t="s">
        <v>3329</v>
      </c>
      <c r="AD717" s="44" t="s">
        <v>320</v>
      </c>
      <c r="AE717" s="44" t="s">
        <v>8579</v>
      </c>
      <c r="AF717" s="43">
        <v>114</v>
      </c>
      <c r="AG717" s="34" t="s">
        <v>3132</v>
      </c>
      <c r="AH717" s="34" t="s">
        <v>3131</v>
      </c>
      <c r="AI717" s="43" t="s">
        <v>3133</v>
      </c>
      <c r="AJ717" s="44" t="s">
        <v>3134</v>
      </c>
      <c r="AK717" s="261">
        <v>5400303</v>
      </c>
      <c r="AL717" s="44" t="s">
        <v>582</v>
      </c>
      <c r="AM717" s="44" t="s">
        <v>3138</v>
      </c>
      <c r="AN717" s="262">
        <v>276095730</v>
      </c>
      <c r="AO717" s="34"/>
      <c r="AP717" s="34"/>
      <c r="AQ717" s="34"/>
      <c r="AR717" s="34"/>
      <c r="AS717" s="34"/>
      <c r="AT717" s="44" t="s">
        <v>326</v>
      </c>
      <c r="AU717" s="44"/>
      <c r="AV717" s="477" t="str">
        <f t="array" ref="AV717">_xlfn.IFS(
LEFT(Tabelas!$AI717,1)="N","DN",
LEFT(Tabelas!$AI717,1)="C","DC",
LEFT(Tabelas!$AI717,1)="L","DL",
LEFT(Tabelas!$AI717,1)="A","DA",
LEFT(Tabelas!$AI717,1)="G","DG")</f>
        <v>DN</v>
      </c>
      <c r="AW717" s="34"/>
      <c r="AX717" s="34"/>
      <c r="AY717" s="34"/>
      <c r="AZ717" s="34"/>
      <c r="BA717" s="34"/>
      <c r="BB717" s="34"/>
      <c r="BC717" s="34"/>
      <c r="BD717" s="44">
        <v>170321</v>
      </c>
      <c r="BE717" s="34" t="s">
        <v>3329</v>
      </c>
      <c r="BF717" s="43" t="s">
        <v>1223</v>
      </c>
      <c r="BG717" s="34" t="s">
        <v>582</v>
      </c>
      <c r="BH717" s="34" t="s">
        <v>284</v>
      </c>
      <c r="BI717" s="34" t="s">
        <v>3329</v>
      </c>
      <c r="BJ717" s="44" t="s">
        <v>320</v>
      </c>
      <c r="BK717" s="44" t="s">
        <v>8579</v>
      </c>
      <c r="BL717" s="34"/>
      <c r="BM717" s="34"/>
      <c r="BN717" s="34"/>
      <c r="BO717" s="20"/>
      <c r="BP717" s="20"/>
      <c r="BQ717" s="20"/>
      <c r="BR717" s="20"/>
      <c r="BS717" s="27"/>
      <c r="BT717" s="20"/>
      <c r="BU717" s="20"/>
      <c r="BV717" s="20"/>
      <c r="BW717" s="20"/>
      <c r="BX717" s="20"/>
      <c r="BY717" s="20"/>
      <c r="BZ717" s="20"/>
      <c r="CA717" s="20"/>
      <c r="CB717" s="20"/>
      <c r="CC717" s="27"/>
      <c r="CD717" s="20"/>
      <c r="CE717" s="20"/>
      <c r="CF717" s="28"/>
      <c r="CG717" s="28"/>
      <c r="CH717" s="28"/>
      <c r="CI717" s="28"/>
      <c r="CJ717" s="28"/>
      <c r="CK717" s="28"/>
      <c r="CL717" s="28"/>
      <c r="CM717" s="28"/>
      <c r="CN717" s="28"/>
      <c r="CO717" s="28"/>
      <c r="CP717" s="28"/>
      <c r="CQ717" s="28"/>
      <c r="CR717" s="28"/>
      <c r="CS717" s="28"/>
      <c r="CT717" s="28"/>
      <c r="CU717" s="28"/>
      <c r="CV717" s="28"/>
      <c r="CW717" s="28"/>
      <c r="CX717" s="20"/>
      <c r="CY717" s="519" t="s">
        <v>8677</v>
      </c>
      <c r="CZ717" s="520" t="s">
        <v>8678</v>
      </c>
      <c r="DA717" s="595" t="str">
        <f t="shared" si="30"/>
        <v>65200 - RESSEGUROS</v>
      </c>
      <c r="EN717" s="571">
        <v>21539</v>
      </c>
      <c r="EO717" s="560" t="s">
        <v>8679</v>
      </c>
      <c r="EP717" s="560" t="s">
        <v>289</v>
      </c>
      <c r="EQ717" s="580">
        <v>345</v>
      </c>
      <c r="ER717" s="560" t="s">
        <v>645</v>
      </c>
      <c r="ES717" s="567" t="s">
        <v>8680</v>
      </c>
    </row>
    <row r="718" spans="16:149">
      <c r="P718" s="503"/>
      <c r="Q718" s="504"/>
      <c r="R718" s="489">
        <v>44496</v>
      </c>
      <c r="S718" s="501"/>
      <c r="T718" s="497"/>
      <c r="U718" s="498"/>
      <c r="V718" s="43">
        <v>114</v>
      </c>
      <c r="W718" s="34" t="s">
        <v>3132</v>
      </c>
      <c r="X718" s="44">
        <v>170322</v>
      </c>
      <c r="Y718" s="34" t="s">
        <v>2623</v>
      </c>
      <c r="Z718" s="43" t="s">
        <v>1223</v>
      </c>
      <c r="AA718" s="34" t="s">
        <v>582</v>
      </c>
      <c r="AB718" s="34" t="s">
        <v>284</v>
      </c>
      <c r="AC718" s="34" t="s">
        <v>2623</v>
      </c>
      <c r="AD718" s="44" t="s">
        <v>320</v>
      </c>
      <c r="AE718" s="44" t="s">
        <v>8579</v>
      </c>
      <c r="AF718" s="43">
        <v>114</v>
      </c>
      <c r="AG718" s="34" t="s">
        <v>3132</v>
      </c>
      <c r="AH718" s="34" t="s">
        <v>3131</v>
      </c>
      <c r="AI718" s="43" t="s">
        <v>3133</v>
      </c>
      <c r="AJ718" s="44" t="s">
        <v>3134</v>
      </c>
      <c r="AK718" s="261">
        <v>5400303</v>
      </c>
      <c r="AL718" s="44" t="s">
        <v>582</v>
      </c>
      <c r="AM718" s="44" t="s">
        <v>3138</v>
      </c>
      <c r="AN718" s="262">
        <v>276095730</v>
      </c>
      <c r="AO718" s="34"/>
      <c r="AP718" s="34"/>
      <c r="AQ718" s="34"/>
      <c r="AR718" s="34"/>
      <c r="AS718" s="34"/>
      <c r="AT718" s="44" t="s">
        <v>326</v>
      </c>
      <c r="AU718" s="44"/>
      <c r="AV718" s="477" t="str">
        <f t="array" ref="AV718">_xlfn.IFS(
LEFT(Tabelas!$AI718,1)="N","DN",
LEFT(Tabelas!$AI718,1)="C","DC",
LEFT(Tabelas!$AI718,1)="L","DL",
LEFT(Tabelas!$AI718,1)="A","DA",
LEFT(Tabelas!$AI718,1)="G","DG")</f>
        <v>DN</v>
      </c>
      <c r="AW718" s="34"/>
      <c r="AX718" s="34"/>
      <c r="AY718" s="34"/>
      <c r="AZ718" s="34"/>
      <c r="BA718" s="34"/>
      <c r="BB718" s="34"/>
      <c r="BC718" s="34"/>
      <c r="BD718" s="44">
        <v>170322</v>
      </c>
      <c r="BE718" s="34" t="s">
        <v>2623</v>
      </c>
      <c r="BF718" s="43" t="s">
        <v>1223</v>
      </c>
      <c r="BG718" s="34" t="s">
        <v>582</v>
      </c>
      <c r="BH718" s="34" t="s">
        <v>284</v>
      </c>
      <c r="BI718" s="34" t="s">
        <v>2623</v>
      </c>
      <c r="BJ718" s="44" t="s">
        <v>320</v>
      </c>
      <c r="BK718" s="44" t="s">
        <v>8579</v>
      </c>
      <c r="BL718" s="34"/>
      <c r="BM718" s="34"/>
      <c r="BN718" s="34"/>
      <c r="BO718" s="20"/>
      <c r="BP718" s="20"/>
      <c r="BQ718" s="20"/>
      <c r="BR718" s="20"/>
      <c r="BS718" s="27"/>
      <c r="BT718" s="20"/>
      <c r="BU718" s="20"/>
      <c r="BV718" s="20"/>
      <c r="BW718" s="20"/>
      <c r="BX718" s="20"/>
      <c r="BY718" s="20"/>
      <c r="BZ718" s="20"/>
      <c r="CA718" s="20"/>
      <c r="CB718" s="20"/>
      <c r="CC718" s="27"/>
      <c r="CD718" s="20"/>
      <c r="CE718" s="20"/>
      <c r="CF718" s="28"/>
      <c r="CG718" s="28"/>
      <c r="CH718" s="28"/>
      <c r="CI718" s="28"/>
      <c r="CJ718" s="28"/>
      <c r="CK718" s="28"/>
      <c r="CL718" s="28"/>
      <c r="CM718" s="28"/>
      <c r="CN718" s="28"/>
      <c r="CO718" s="28"/>
      <c r="CP718" s="28"/>
      <c r="CQ718" s="28"/>
      <c r="CR718" s="28"/>
      <c r="CS718" s="28"/>
      <c r="CT718" s="28"/>
      <c r="CU718" s="28"/>
      <c r="CV718" s="28"/>
      <c r="CW718" s="28"/>
      <c r="CX718" s="20"/>
      <c r="CY718" s="519" t="s">
        <v>8681</v>
      </c>
      <c r="CZ718" s="520" t="s">
        <v>8682</v>
      </c>
      <c r="DA718" s="595" t="str">
        <f t="shared" si="30"/>
        <v>65300 - FUNDOS DE PENSÕES</v>
      </c>
      <c r="EN718" s="572">
        <v>21644</v>
      </c>
      <c r="EO718" s="561" t="s">
        <v>8683</v>
      </c>
      <c r="EP718" s="561" t="s">
        <v>289</v>
      </c>
      <c r="EQ718" s="576">
        <v>300</v>
      </c>
      <c r="ER718" s="561" t="s">
        <v>4916</v>
      </c>
      <c r="ES718" s="568" t="s">
        <v>8684</v>
      </c>
    </row>
    <row r="719" spans="16:149">
      <c r="P719" s="503"/>
      <c r="Q719" s="504"/>
      <c r="R719" s="489">
        <v>44497</v>
      </c>
      <c r="S719" s="501"/>
      <c r="T719" s="497"/>
      <c r="U719" s="498"/>
      <c r="V719" s="43">
        <v>114</v>
      </c>
      <c r="W719" s="34" t="s">
        <v>3132</v>
      </c>
      <c r="X719" s="44">
        <v>170353</v>
      </c>
      <c r="Y719" s="34" t="s">
        <v>8685</v>
      </c>
      <c r="Z719" s="43" t="s">
        <v>1223</v>
      </c>
      <c r="AA719" s="34" t="s">
        <v>582</v>
      </c>
      <c r="AB719" s="34" t="s">
        <v>284</v>
      </c>
      <c r="AC719" s="34" t="s">
        <v>8686</v>
      </c>
      <c r="AD719" s="44" t="s">
        <v>320</v>
      </c>
      <c r="AE719" s="44" t="s">
        <v>8579</v>
      </c>
      <c r="AF719" s="43">
        <v>114</v>
      </c>
      <c r="AG719" s="34" t="s">
        <v>3132</v>
      </c>
      <c r="AH719" s="34" t="s">
        <v>3131</v>
      </c>
      <c r="AI719" s="43" t="s">
        <v>3133</v>
      </c>
      <c r="AJ719" s="44" t="s">
        <v>3134</v>
      </c>
      <c r="AK719" s="261">
        <v>5400303</v>
      </c>
      <c r="AL719" s="44" t="s">
        <v>582</v>
      </c>
      <c r="AM719" s="44" t="s">
        <v>3138</v>
      </c>
      <c r="AN719" s="262">
        <v>276095730</v>
      </c>
      <c r="AO719" s="34"/>
      <c r="AP719" s="34"/>
      <c r="AQ719" s="34"/>
      <c r="AR719" s="34"/>
      <c r="AS719" s="34"/>
      <c r="AT719" s="44" t="s">
        <v>326</v>
      </c>
      <c r="AU719" s="44"/>
      <c r="AV719" s="477" t="str">
        <f t="array" ref="AV719">_xlfn.IFS(
LEFT(Tabelas!$AI719,1)="N","DN",
LEFT(Tabelas!$AI719,1)="C","DC",
LEFT(Tabelas!$AI719,1)="L","DL",
LEFT(Tabelas!$AI719,1)="A","DA",
LEFT(Tabelas!$AI719,1)="G","DG")</f>
        <v>DN</v>
      </c>
      <c r="AW719" s="34"/>
      <c r="AX719" s="34"/>
      <c r="AY719" s="34"/>
      <c r="AZ719" s="34"/>
      <c r="BA719" s="34"/>
      <c r="BB719" s="34"/>
      <c r="BC719" s="34"/>
      <c r="BD719" s="44">
        <v>170353</v>
      </c>
      <c r="BE719" s="34" t="s">
        <v>8685</v>
      </c>
      <c r="BF719" s="43" t="s">
        <v>1223</v>
      </c>
      <c r="BG719" s="34" t="s">
        <v>582</v>
      </c>
      <c r="BH719" s="34" t="s">
        <v>284</v>
      </c>
      <c r="BI719" s="34" t="s">
        <v>8686</v>
      </c>
      <c r="BJ719" s="44" t="s">
        <v>320</v>
      </c>
      <c r="BK719" s="44" t="s">
        <v>8579</v>
      </c>
      <c r="BL719" s="34"/>
      <c r="BM719" s="34"/>
      <c r="BN719" s="34"/>
      <c r="BO719" s="20"/>
      <c r="BP719" s="20"/>
      <c r="BQ719" s="20"/>
      <c r="BR719" s="20"/>
      <c r="BS719" s="27"/>
      <c r="BT719" s="20"/>
      <c r="BU719" s="20"/>
      <c r="BV719" s="20"/>
      <c r="BW719" s="20"/>
      <c r="BX719" s="20"/>
      <c r="BY719" s="20"/>
      <c r="BZ719" s="20"/>
      <c r="CA719" s="20"/>
      <c r="CB719" s="20"/>
      <c r="CC719" s="27"/>
      <c r="CD719" s="20"/>
      <c r="CE719" s="20"/>
      <c r="CF719" s="28"/>
      <c r="CG719" s="28"/>
      <c r="CH719" s="28"/>
      <c r="CI719" s="28"/>
      <c r="CJ719" s="28"/>
      <c r="CK719" s="28"/>
      <c r="CL719" s="28"/>
      <c r="CM719" s="28"/>
      <c r="CN719" s="28"/>
      <c r="CO719" s="28"/>
      <c r="CP719" s="28"/>
      <c r="CQ719" s="28"/>
      <c r="CR719" s="28"/>
      <c r="CS719" s="28"/>
      <c r="CT719" s="28"/>
      <c r="CU719" s="28"/>
      <c r="CV719" s="28"/>
      <c r="CW719" s="28"/>
      <c r="CX719" s="20"/>
      <c r="CY719" s="519" t="s">
        <v>8687</v>
      </c>
      <c r="CZ719" s="520" t="s">
        <v>8688</v>
      </c>
      <c r="DA719" s="595" t="str">
        <f t="shared" si="30"/>
        <v>66110 - ADMINISTRAÇÃO DE MERCADOS FINANCEIROS</v>
      </c>
      <c r="EN719" s="571">
        <v>21687</v>
      </c>
      <c r="EO719" s="560" t="s">
        <v>8689</v>
      </c>
      <c r="EP719" s="560" t="s">
        <v>947</v>
      </c>
      <c r="EQ719" s="580">
        <v>474</v>
      </c>
      <c r="ER719" s="560" t="s">
        <v>5374</v>
      </c>
      <c r="ES719" s="567" t="s">
        <v>8690</v>
      </c>
    </row>
    <row r="720" spans="16:149">
      <c r="P720" s="503"/>
      <c r="Q720" s="504"/>
      <c r="R720" s="489">
        <v>44498</v>
      </c>
      <c r="S720" s="501"/>
      <c r="T720" s="497"/>
      <c r="U720" s="498"/>
      <c r="V720" s="43">
        <v>114</v>
      </c>
      <c r="W720" s="34" t="s">
        <v>3132</v>
      </c>
      <c r="X720" s="44">
        <v>170324</v>
      </c>
      <c r="Y720" s="34" t="s">
        <v>3569</v>
      </c>
      <c r="Z720" s="43" t="s">
        <v>1223</v>
      </c>
      <c r="AA720" s="34" t="s">
        <v>582</v>
      </c>
      <c r="AB720" s="34" t="s">
        <v>284</v>
      </c>
      <c r="AC720" s="34" t="s">
        <v>3569</v>
      </c>
      <c r="AD720" s="44" t="s">
        <v>320</v>
      </c>
      <c r="AE720" s="44" t="s">
        <v>8579</v>
      </c>
      <c r="AF720" s="43">
        <v>114</v>
      </c>
      <c r="AG720" s="34" t="s">
        <v>3132</v>
      </c>
      <c r="AH720" s="34" t="s">
        <v>3131</v>
      </c>
      <c r="AI720" s="43" t="s">
        <v>3133</v>
      </c>
      <c r="AJ720" s="44" t="s">
        <v>3134</v>
      </c>
      <c r="AK720" s="261">
        <v>5400303</v>
      </c>
      <c r="AL720" s="44" t="s">
        <v>582</v>
      </c>
      <c r="AM720" s="44" t="s">
        <v>3138</v>
      </c>
      <c r="AN720" s="262">
        <v>276095730</v>
      </c>
      <c r="AO720" s="34"/>
      <c r="AP720" s="34"/>
      <c r="AQ720" s="34"/>
      <c r="AR720" s="34"/>
      <c r="AS720" s="34"/>
      <c r="AT720" s="44" t="s">
        <v>326</v>
      </c>
      <c r="AU720" s="44"/>
      <c r="AV720" s="477" t="str">
        <f t="array" ref="AV720">_xlfn.IFS(
LEFT(Tabelas!$AI720,1)="N","DN",
LEFT(Tabelas!$AI720,1)="C","DC",
LEFT(Tabelas!$AI720,1)="L","DL",
LEFT(Tabelas!$AI720,1)="A","DA",
LEFT(Tabelas!$AI720,1)="G","DG")</f>
        <v>DN</v>
      </c>
      <c r="AW720" s="34"/>
      <c r="AX720" s="34"/>
      <c r="AY720" s="34"/>
      <c r="AZ720" s="34"/>
      <c r="BA720" s="34"/>
      <c r="BB720" s="34"/>
      <c r="BC720" s="34"/>
      <c r="BD720" s="44">
        <v>170324</v>
      </c>
      <c r="BE720" s="34" t="s">
        <v>3569</v>
      </c>
      <c r="BF720" s="43" t="s">
        <v>1223</v>
      </c>
      <c r="BG720" s="34" t="s">
        <v>582</v>
      </c>
      <c r="BH720" s="34" t="s">
        <v>284</v>
      </c>
      <c r="BI720" s="34" t="s">
        <v>3569</v>
      </c>
      <c r="BJ720" s="44" t="s">
        <v>320</v>
      </c>
      <c r="BK720" s="44" t="s">
        <v>8579</v>
      </c>
      <c r="BL720" s="34"/>
      <c r="BM720" s="34"/>
      <c r="BN720" s="34"/>
      <c r="BO720" s="20"/>
      <c r="BP720" s="20"/>
      <c r="BQ720" s="20"/>
      <c r="BR720" s="20"/>
      <c r="BS720" s="27"/>
      <c r="BT720" s="20"/>
      <c r="BU720" s="20"/>
      <c r="BV720" s="20"/>
      <c r="BW720" s="20"/>
      <c r="BX720" s="20"/>
      <c r="BY720" s="20"/>
      <c r="BZ720" s="20"/>
      <c r="CA720" s="20"/>
      <c r="CB720" s="20"/>
      <c r="CC720" s="27"/>
      <c r="CD720" s="20"/>
      <c r="CE720" s="20"/>
      <c r="CF720" s="28"/>
      <c r="CG720" s="28"/>
      <c r="CH720" s="28"/>
      <c r="CI720" s="28"/>
      <c r="CJ720" s="28"/>
      <c r="CK720" s="28"/>
      <c r="CL720" s="28"/>
      <c r="CM720" s="28"/>
      <c r="CN720" s="28"/>
      <c r="CO720" s="28"/>
      <c r="CP720" s="28"/>
      <c r="CQ720" s="28"/>
      <c r="CR720" s="28"/>
      <c r="CS720" s="28"/>
      <c r="CT720" s="28"/>
      <c r="CU720" s="28"/>
      <c r="CV720" s="28"/>
      <c r="CW720" s="28"/>
      <c r="CX720" s="20"/>
      <c r="CY720" s="519" t="s">
        <v>8691</v>
      </c>
      <c r="CZ720" s="520" t="s">
        <v>8692</v>
      </c>
      <c r="DA720" s="595" t="str">
        <f t="shared" si="30"/>
        <v>66120 - ATIVIDADES DE NEGOCIAÇÃO POR CONTA DE TERCEIROS EM VALORES MOBILIÁRIOS E OUTROS INSTRUMENTOS FINANCEIROS</v>
      </c>
      <c r="EN720" s="571">
        <v>21695</v>
      </c>
      <c r="EO720" s="560" t="s">
        <v>8693</v>
      </c>
      <c r="EP720" s="560" t="s">
        <v>947</v>
      </c>
      <c r="EQ720" s="580">
        <v>449</v>
      </c>
      <c r="ER720" s="560" t="s">
        <v>3449</v>
      </c>
      <c r="ES720" s="567" t="s">
        <v>8694</v>
      </c>
    </row>
    <row r="721" spans="16:149">
      <c r="P721" s="503"/>
      <c r="Q721" s="504"/>
      <c r="R721" s="489">
        <v>44499</v>
      </c>
      <c r="S721" s="501"/>
      <c r="T721" s="497"/>
      <c r="U721" s="498"/>
      <c r="V721" s="43">
        <v>114</v>
      </c>
      <c r="W721" s="34" t="s">
        <v>3132</v>
      </c>
      <c r="X721" s="44">
        <v>170327</v>
      </c>
      <c r="Y721" s="34" t="s">
        <v>3638</v>
      </c>
      <c r="Z721" s="43" t="s">
        <v>1223</v>
      </c>
      <c r="AA721" s="34" t="s">
        <v>582</v>
      </c>
      <c r="AB721" s="34" t="s">
        <v>284</v>
      </c>
      <c r="AC721" s="34" t="s">
        <v>3638</v>
      </c>
      <c r="AD721" s="44" t="s">
        <v>320</v>
      </c>
      <c r="AE721" s="44" t="s">
        <v>8579</v>
      </c>
      <c r="AF721" s="43">
        <v>114</v>
      </c>
      <c r="AG721" s="34" t="s">
        <v>3132</v>
      </c>
      <c r="AH721" s="34" t="s">
        <v>3131</v>
      </c>
      <c r="AI721" s="43" t="s">
        <v>3133</v>
      </c>
      <c r="AJ721" s="44" t="s">
        <v>3134</v>
      </c>
      <c r="AK721" s="261">
        <v>5400303</v>
      </c>
      <c r="AL721" s="44" t="s">
        <v>582</v>
      </c>
      <c r="AM721" s="44" t="s">
        <v>3138</v>
      </c>
      <c r="AN721" s="262">
        <v>276095730</v>
      </c>
      <c r="AO721" s="34"/>
      <c r="AP721" s="34"/>
      <c r="AQ721" s="34"/>
      <c r="AR721" s="34"/>
      <c r="AS721" s="34"/>
      <c r="AT721" s="44" t="s">
        <v>326</v>
      </c>
      <c r="AU721" s="44"/>
      <c r="AV721" s="477" t="str">
        <f t="array" ref="AV721">_xlfn.IFS(
LEFT(Tabelas!$AI721,1)="N","DN",
LEFT(Tabelas!$AI721,1)="C","DC",
LEFT(Tabelas!$AI721,1)="L","DL",
LEFT(Tabelas!$AI721,1)="A","DA",
LEFT(Tabelas!$AI721,1)="G","DG")</f>
        <v>DN</v>
      </c>
      <c r="AW721" s="34"/>
      <c r="AX721" s="34"/>
      <c r="AY721" s="34"/>
      <c r="AZ721" s="34"/>
      <c r="BA721" s="34"/>
      <c r="BB721" s="34"/>
      <c r="BC721" s="34"/>
      <c r="BD721" s="44">
        <v>170327</v>
      </c>
      <c r="BE721" s="34" t="s">
        <v>3638</v>
      </c>
      <c r="BF721" s="43" t="s">
        <v>1223</v>
      </c>
      <c r="BG721" s="34" t="s">
        <v>582</v>
      </c>
      <c r="BH721" s="34" t="s">
        <v>284</v>
      </c>
      <c r="BI721" s="34" t="s">
        <v>3638</v>
      </c>
      <c r="BJ721" s="44" t="s">
        <v>320</v>
      </c>
      <c r="BK721" s="44" t="s">
        <v>8579</v>
      </c>
      <c r="BL721" s="34"/>
      <c r="BM721" s="34"/>
      <c r="BN721" s="34"/>
      <c r="BO721" s="20"/>
      <c r="BP721" s="20"/>
      <c r="BQ721" s="20"/>
      <c r="BR721" s="20"/>
      <c r="BS721" s="27"/>
      <c r="BT721" s="20"/>
      <c r="BU721" s="20"/>
      <c r="BV721" s="20"/>
      <c r="BW721" s="20"/>
      <c r="BX721" s="20"/>
      <c r="BY721" s="20"/>
      <c r="BZ721" s="20"/>
      <c r="CA721" s="20"/>
      <c r="CB721" s="20"/>
      <c r="CC721" s="27"/>
      <c r="CD721" s="20"/>
      <c r="CE721" s="20"/>
      <c r="CF721" s="28"/>
      <c r="CG721" s="28"/>
      <c r="CH721" s="28"/>
      <c r="CI721" s="28"/>
      <c r="CJ721" s="28"/>
      <c r="CK721" s="28"/>
      <c r="CL721" s="28"/>
      <c r="CM721" s="28"/>
      <c r="CN721" s="28"/>
      <c r="CO721" s="28"/>
      <c r="CP721" s="28"/>
      <c r="CQ721" s="28"/>
      <c r="CR721" s="28"/>
      <c r="CS721" s="28"/>
      <c r="CT721" s="28"/>
      <c r="CU721" s="28"/>
      <c r="CV721" s="28"/>
      <c r="CW721" s="28"/>
      <c r="CX721" s="20"/>
      <c r="CY721" s="519" t="s">
        <v>8695</v>
      </c>
      <c r="CZ721" s="520" t="s">
        <v>8696</v>
      </c>
      <c r="DA721" s="595" t="str">
        <f t="shared" si="30"/>
        <v>66190 - OUTRAS ATIVIDADES AUXILIARES DE SERVIÇOS FINANCEIROS, EXCETO SEGUROS E FUNDOS DE PENSÕES.</v>
      </c>
      <c r="EN721" s="572">
        <v>21709</v>
      </c>
      <c r="EO721" s="561" t="s">
        <v>8697</v>
      </c>
      <c r="EP721" s="561" t="s">
        <v>947</v>
      </c>
      <c r="EQ721" s="576">
        <v>451</v>
      </c>
      <c r="ER721" s="561" t="s">
        <v>4104</v>
      </c>
      <c r="ES721" s="568" t="s">
        <v>8698</v>
      </c>
    </row>
    <row r="722" spans="16:149">
      <c r="P722" s="503"/>
      <c r="Q722" s="504"/>
      <c r="R722" s="489">
        <v>44500</v>
      </c>
      <c r="S722" s="501"/>
      <c r="T722" s="497"/>
      <c r="U722" s="498"/>
      <c r="V722" s="43">
        <v>114</v>
      </c>
      <c r="W722" s="34" t="s">
        <v>3132</v>
      </c>
      <c r="X722" s="44">
        <v>170329</v>
      </c>
      <c r="Y722" s="34" t="s">
        <v>3701</v>
      </c>
      <c r="Z722" s="43" t="s">
        <v>1223</v>
      </c>
      <c r="AA722" s="34" t="s">
        <v>582</v>
      </c>
      <c r="AB722" s="34" t="s">
        <v>284</v>
      </c>
      <c r="AC722" s="34" t="s">
        <v>3701</v>
      </c>
      <c r="AD722" s="44" t="s">
        <v>320</v>
      </c>
      <c r="AE722" s="44" t="s">
        <v>8579</v>
      </c>
      <c r="AF722" s="43">
        <v>114</v>
      </c>
      <c r="AG722" s="34" t="s">
        <v>3132</v>
      </c>
      <c r="AH722" s="34" t="s">
        <v>3131</v>
      </c>
      <c r="AI722" s="43" t="s">
        <v>3133</v>
      </c>
      <c r="AJ722" s="44" t="s">
        <v>3134</v>
      </c>
      <c r="AK722" s="261">
        <v>5400303</v>
      </c>
      <c r="AL722" s="44" t="s">
        <v>582</v>
      </c>
      <c r="AM722" s="44" t="s">
        <v>3138</v>
      </c>
      <c r="AN722" s="262">
        <v>276095730</v>
      </c>
      <c r="AO722" s="34"/>
      <c r="AP722" s="34"/>
      <c r="AQ722" s="34"/>
      <c r="AR722" s="34"/>
      <c r="AS722" s="34"/>
      <c r="AT722" s="44" t="s">
        <v>326</v>
      </c>
      <c r="AU722" s="44"/>
      <c r="AV722" s="477" t="str">
        <f t="array" ref="AV722">_xlfn.IFS(
LEFT(Tabelas!$AI722,1)="N","DN",
LEFT(Tabelas!$AI722,1)="C","DC",
LEFT(Tabelas!$AI722,1)="L","DL",
LEFT(Tabelas!$AI722,1)="A","DA",
LEFT(Tabelas!$AI722,1)="G","DG")</f>
        <v>DN</v>
      </c>
      <c r="AW722" s="34"/>
      <c r="AX722" s="34"/>
      <c r="AY722" s="34"/>
      <c r="AZ722" s="34"/>
      <c r="BA722" s="34"/>
      <c r="BB722" s="34"/>
      <c r="BC722" s="34"/>
      <c r="BD722" s="44">
        <v>170329</v>
      </c>
      <c r="BE722" s="34" t="s">
        <v>3701</v>
      </c>
      <c r="BF722" s="43" t="s">
        <v>1223</v>
      </c>
      <c r="BG722" s="34" t="s">
        <v>582</v>
      </c>
      <c r="BH722" s="34" t="s">
        <v>284</v>
      </c>
      <c r="BI722" s="34" t="s">
        <v>3701</v>
      </c>
      <c r="BJ722" s="44" t="s">
        <v>320</v>
      </c>
      <c r="BK722" s="44" t="s">
        <v>8579</v>
      </c>
      <c r="BL722" s="34"/>
      <c r="BM722" s="34"/>
      <c r="BN722" s="34"/>
      <c r="BO722" s="20"/>
      <c r="BP722" s="20"/>
      <c r="BQ722" s="20"/>
      <c r="BR722" s="20"/>
      <c r="BS722" s="27"/>
      <c r="BT722" s="20"/>
      <c r="BU722" s="20"/>
      <c r="BV722" s="20"/>
      <c r="BW722" s="20"/>
      <c r="BX722" s="20"/>
      <c r="BY722" s="20"/>
      <c r="BZ722" s="20"/>
      <c r="CA722" s="20"/>
      <c r="CB722" s="20"/>
      <c r="CC722" s="27"/>
      <c r="CD722" s="20"/>
      <c r="CE722" s="20"/>
      <c r="CF722" s="28"/>
      <c r="CG722" s="28"/>
      <c r="CH722" s="28"/>
      <c r="CI722" s="28"/>
      <c r="CJ722" s="28"/>
      <c r="CK722" s="28"/>
      <c r="CL722" s="28"/>
      <c r="CM722" s="28"/>
      <c r="CN722" s="28"/>
      <c r="CO722" s="28"/>
      <c r="CP722" s="28"/>
      <c r="CQ722" s="28"/>
      <c r="CR722" s="28"/>
      <c r="CS722" s="28"/>
      <c r="CT722" s="28"/>
      <c r="CU722" s="28"/>
      <c r="CV722" s="28"/>
      <c r="CW722" s="28"/>
      <c r="CX722" s="20"/>
      <c r="CY722" s="519" t="s">
        <v>8699</v>
      </c>
      <c r="CZ722" s="520" t="s">
        <v>8700</v>
      </c>
      <c r="DA722" s="595" t="str">
        <f t="shared" si="30"/>
        <v>66210 - AVALIAÇÃO DE RISCOS E DANOS</v>
      </c>
      <c r="EN722" s="572">
        <v>21725</v>
      </c>
      <c r="EO722" s="561" t="s">
        <v>8701</v>
      </c>
      <c r="EP722" s="561" t="s">
        <v>947</v>
      </c>
      <c r="EQ722" s="576">
        <v>454</v>
      </c>
      <c r="ER722" s="561" t="s">
        <v>5380</v>
      </c>
      <c r="ES722" s="568" t="s">
        <v>8702</v>
      </c>
    </row>
    <row r="723" spans="16:149">
      <c r="P723" s="503"/>
      <c r="Q723" s="504"/>
      <c r="R723" s="489">
        <v>44501</v>
      </c>
      <c r="S723" s="501"/>
      <c r="T723" s="497"/>
      <c r="U723" s="498"/>
      <c r="V723" s="43">
        <v>114</v>
      </c>
      <c r="W723" s="34" t="s">
        <v>3132</v>
      </c>
      <c r="X723" s="44">
        <v>170350</v>
      </c>
      <c r="Y723" s="34" t="s">
        <v>3765</v>
      </c>
      <c r="Z723" s="43" t="s">
        <v>1223</v>
      </c>
      <c r="AA723" s="34" t="s">
        <v>582</v>
      </c>
      <c r="AB723" s="34" t="s">
        <v>284</v>
      </c>
      <c r="AC723" s="34" t="s">
        <v>3765</v>
      </c>
      <c r="AD723" s="44" t="s">
        <v>320</v>
      </c>
      <c r="AE723" s="44" t="s">
        <v>8579</v>
      </c>
      <c r="AF723" s="43">
        <v>114</v>
      </c>
      <c r="AG723" s="34" t="s">
        <v>3132</v>
      </c>
      <c r="AH723" s="34" t="s">
        <v>3131</v>
      </c>
      <c r="AI723" s="43" t="s">
        <v>3133</v>
      </c>
      <c r="AJ723" s="44" t="s">
        <v>3134</v>
      </c>
      <c r="AK723" s="261">
        <v>5400303</v>
      </c>
      <c r="AL723" s="44" t="s">
        <v>582</v>
      </c>
      <c r="AM723" s="44" t="s">
        <v>3138</v>
      </c>
      <c r="AN723" s="262">
        <v>276095730</v>
      </c>
      <c r="AO723" s="34"/>
      <c r="AP723" s="34"/>
      <c r="AQ723" s="34"/>
      <c r="AR723" s="34"/>
      <c r="AS723" s="34"/>
      <c r="AT723" s="44" t="s">
        <v>326</v>
      </c>
      <c r="AU723" s="44"/>
      <c r="AV723" s="477" t="str">
        <f t="array" ref="AV723">_xlfn.IFS(
LEFT(Tabelas!$AI723,1)="N","DN",
LEFT(Tabelas!$AI723,1)="C","DC",
LEFT(Tabelas!$AI723,1)="L","DL",
LEFT(Tabelas!$AI723,1)="A","DA",
LEFT(Tabelas!$AI723,1)="G","DG")</f>
        <v>DN</v>
      </c>
      <c r="AW723" s="34"/>
      <c r="AX723" s="34"/>
      <c r="AY723" s="34"/>
      <c r="AZ723" s="34"/>
      <c r="BA723" s="34"/>
      <c r="BB723" s="34"/>
      <c r="BC723" s="34"/>
      <c r="BD723" s="44">
        <v>170350</v>
      </c>
      <c r="BE723" s="34" t="s">
        <v>3765</v>
      </c>
      <c r="BF723" s="43" t="s">
        <v>1223</v>
      </c>
      <c r="BG723" s="34" t="s">
        <v>582</v>
      </c>
      <c r="BH723" s="34" t="s">
        <v>284</v>
      </c>
      <c r="BI723" s="34" t="s">
        <v>3765</v>
      </c>
      <c r="BJ723" s="44" t="s">
        <v>320</v>
      </c>
      <c r="BK723" s="44" t="s">
        <v>8579</v>
      </c>
      <c r="BL723" s="34"/>
      <c r="BM723" s="34"/>
      <c r="BN723" s="34"/>
      <c r="BO723" s="20"/>
      <c r="BP723" s="20"/>
      <c r="BQ723" s="20"/>
      <c r="BR723" s="20"/>
      <c r="BS723" s="27"/>
      <c r="BT723" s="20"/>
      <c r="BU723" s="20"/>
      <c r="BV723" s="20"/>
      <c r="BW723" s="20"/>
      <c r="BX723" s="20"/>
      <c r="BY723" s="20"/>
      <c r="BZ723" s="20"/>
      <c r="CA723" s="20"/>
      <c r="CB723" s="20"/>
      <c r="CC723" s="27"/>
      <c r="CD723" s="20"/>
      <c r="CE723" s="20"/>
      <c r="CF723" s="28"/>
      <c r="CG723" s="28"/>
      <c r="CH723" s="28"/>
      <c r="CI723" s="28"/>
      <c r="CJ723" s="28"/>
      <c r="CK723" s="28"/>
      <c r="CL723" s="28"/>
      <c r="CM723" s="28"/>
      <c r="CN723" s="28"/>
      <c r="CO723" s="28"/>
      <c r="CP723" s="28"/>
      <c r="CQ723" s="28"/>
      <c r="CR723" s="28"/>
      <c r="CS723" s="28"/>
      <c r="CT723" s="28"/>
      <c r="CU723" s="28"/>
      <c r="CV723" s="28"/>
      <c r="CW723" s="28"/>
      <c r="CX723" s="20"/>
      <c r="CY723" s="519" t="s">
        <v>8703</v>
      </c>
      <c r="CZ723" s="520" t="s">
        <v>8704</v>
      </c>
      <c r="DA723" s="595" t="str">
        <f t="shared" si="30"/>
        <v>66220 - ATIVIDADES DE MEDIADORES DE SEGUROS</v>
      </c>
      <c r="EN723" s="572">
        <v>21792</v>
      </c>
      <c r="EO723" s="561" t="s">
        <v>8705</v>
      </c>
      <c r="EP723" s="561" t="s">
        <v>320</v>
      </c>
      <c r="EQ723" s="576">
        <v>111</v>
      </c>
      <c r="ER723" s="561" t="s">
        <v>2730</v>
      </c>
      <c r="ES723" s="568" t="s">
        <v>8706</v>
      </c>
    </row>
    <row r="724" spans="16:149">
      <c r="P724" s="503"/>
      <c r="Q724" s="504"/>
      <c r="R724" s="489">
        <v>44502</v>
      </c>
      <c r="S724" s="501"/>
      <c r="T724" s="497"/>
      <c r="U724" s="498"/>
      <c r="V724" s="43">
        <v>114</v>
      </c>
      <c r="W724" s="34" t="s">
        <v>3132</v>
      </c>
      <c r="X724" s="44">
        <v>170330</v>
      </c>
      <c r="Y724" s="34" t="s">
        <v>3826</v>
      </c>
      <c r="Z724" s="43" t="s">
        <v>1223</v>
      </c>
      <c r="AA724" s="34" t="s">
        <v>582</v>
      </c>
      <c r="AB724" s="34" t="s">
        <v>284</v>
      </c>
      <c r="AC724" s="34" t="s">
        <v>3826</v>
      </c>
      <c r="AD724" s="44" t="s">
        <v>320</v>
      </c>
      <c r="AE724" s="44" t="s">
        <v>8579</v>
      </c>
      <c r="AF724" s="43">
        <v>114</v>
      </c>
      <c r="AG724" s="34" t="s">
        <v>3132</v>
      </c>
      <c r="AH724" s="34" t="s">
        <v>3131</v>
      </c>
      <c r="AI724" s="43" t="s">
        <v>3133</v>
      </c>
      <c r="AJ724" s="44" t="s">
        <v>3134</v>
      </c>
      <c r="AK724" s="261">
        <v>5400303</v>
      </c>
      <c r="AL724" s="44" t="s">
        <v>582</v>
      </c>
      <c r="AM724" s="44" t="s">
        <v>3138</v>
      </c>
      <c r="AN724" s="262">
        <v>276095730</v>
      </c>
      <c r="AO724" s="34"/>
      <c r="AP724" s="34"/>
      <c r="AQ724" s="34"/>
      <c r="AR724" s="34"/>
      <c r="AS724" s="34"/>
      <c r="AT724" s="44" t="s">
        <v>326</v>
      </c>
      <c r="AU724" s="44"/>
      <c r="AV724" s="477" t="str">
        <f t="array" ref="AV724">_xlfn.IFS(
LEFT(Tabelas!$AI724,1)="N","DN",
LEFT(Tabelas!$AI724,1)="C","DC",
LEFT(Tabelas!$AI724,1)="L","DL",
LEFT(Tabelas!$AI724,1)="A","DA",
LEFT(Tabelas!$AI724,1)="G","DG")</f>
        <v>DN</v>
      </c>
      <c r="AW724" s="34"/>
      <c r="AX724" s="34"/>
      <c r="AY724" s="34"/>
      <c r="AZ724" s="34"/>
      <c r="BA724" s="34"/>
      <c r="BB724" s="34"/>
      <c r="BC724" s="34"/>
      <c r="BD724" s="44">
        <v>170330</v>
      </c>
      <c r="BE724" s="34" t="s">
        <v>3826</v>
      </c>
      <c r="BF724" s="43" t="s">
        <v>1223</v>
      </c>
      <c r="BG724" s="34" t="s">
        <v>582</v>
      </c>
      <c r="BH724" s="34" t="s">
        <v>284</v>
      </c>
      <c r="BI724" s="34" t="s">
        <v>3826</v>
      </c>
      <c r="BJ724" s="44" t="s">
        <v>320</v>
      </c>
      <c r="BK724" s="44" t="s">
        <v>8579</v>
      </c>
      <c r="BL724" s="34"/>
      <c r="BM724" s="34"/>
      <c r="BN724" s="34"/>
      <c r="BO724" s="20"/>
      <c r="BP724" s="20"/>
      <c r="BQ724" s="20"/>
      <c r="BR724" s="20"/>
      <c r="BS724" s="27"/>
      <c r="BT724" s="20"/>
      <c r="BU724" s="20"/>
      <c r="BV724" s="20"/>
      <c r="BW724" s="20"/>
      <c r="BX724" s="20"/>
      <c r="BY724" s="20"/>
      <c r="BZ724" s="20"/>
      <c r="CA724" s="20"/>
      <c r="CB724" s="20"/>
      <c r="CC724" s="27"/>
      <c r="CD724" s="20"/>
      <c r="CE724" s="20"/>
      <c r="CF724" s="28"/>
      <c r="CG724" s="28"/>
      <c r="CH724" s="28"/>
      <c r="CI724" s="28"/>
      <c r="CJ724" s="28"/>
      <c r="CK724" s="28"/>
      <c r="CL724" s="28"/>
      <c r="CM724" s="28"/>
      <c r="CN724" s="28"/>
      <c r="CO724" s="28"/>
      <c r="CP724" s="28"/>
      <c r="CQ724" s="28"/>
      <c r="CR724" s="28"/>
      <c r="CS724" s="28"/>
      <c r="CT724" s="28"/>
      <c r="CU724" s="28"/>
      <c r="CV724" s="28"/>
      <c r="CW724" s="28"/>
      <c r="CX724" s="20"/>
      <c r="CY724" s="519" t="s">
        <v>8707</v>
      </c>
      <c r="CZ724" s="520" t="s">
        <v>8708</v>
      </c>
      <c r="DA724" s="595" t="str">
        <f t="shared" si="30"/>
        <v>66290 - ATIVIDADES AUXILIARES DE SEGUROS E FUNDOS DE PENSÕES, N.E.</v>
      </c>
      <c r="EN724" s="571">
        <v>21806</v>
      </c>
      <c r="EO724" s="560" t="s">
        <v>8709</v>
      </c>
      <c r="EP724" s="560" t="s">
        <v>320</v>
      </c>
      <c r="EQ724" s="580">
        <v>100</v>
      </c>
      <c r="ER724" s="560" t="s">
        <v>4630</v>
      </c>
      <c r="ES724" s="567" t="s">
        <v>8710</v>
      </c>
    </row>
    <row r="725" spans="16:149">
      <c r="P725" s="503"/>
      <c r="Q725" s="504"/>
      <c r="R725" s="489">
        <v>44503</v>
      </c>
      <c r="S725" s="501"/>
      <c r="T725" s="497"/>
      <c r="U725" s="498"/>
      <c r="V725" s="43">
        <v>114</v>
      </c>
      <c r="W725" s="34" t="s">
        <v>3132</v>
      </c>
      <c r="X725" s="44">
        <v>170331</v>
      </c>
      <c r="Y725" s="34" t="s">
        <v>1697</v>
      </c>
      <c r="Z725" s="43" t="s">
        <v>1223</v>
      </c>
      <c r="AA725" s="34" t="s">
        <v>582</v>
      </c>
      <c r="AB725" s="34" t="s">
        <v>284</v>
      </c>
      <c r="AC725" s="34" t="s">
        <v>1697</v>
      </c>
      <c r="AD725" s="44" t="s">
        <v>320</v>
      </c>
      <c r="AE725" s="44" t="s">
        <v>8579</v>
      </c>
      <c r="AF725" s="43">
        <v>114</v>
      </c>
      <c r="AG725" s="34" t="s">
        <v>3132</v>
      </c>
      <c r="AH725" s="34" t="s">
        <v>3131</v>
      </c>
      <c r="AI725" s="43" t="s">
        <v>3133</v>
      </c>
      <c r="AJ725" s="44" t="s">
        <v>3134</v>
      </c>
      <c r="AK725" s="261">
        <v>5400303</v>
      </c>
      <c r="AL725" s="44" t="s">
        <v>582</v>
      </c>
      <c r="AM725" s="44" t="s">
        <v>3138</v>
      </c>
      <c r="AN725" s="262">
        <v>276095730</v>
      </c>
      <c r="AO725" s="34"/>
      <c r="AP725" s="34"/>
      <c r="AQ725" s="34"/>
      <c r="AR725" s="34"/>
      <c r="AS725" s="34"/>
      <c r="AT725" s="44" t="s">
        <v>326</v>
      </c>
      <c r="AU725" s="44"/>
      <c r="AV725" s="477" t="str">
        <f t="array" ref="AV725">_xlfn.IFS(
LEFT(Tabelas!$AI725,1)="N","DN",
LEFT(Tabelas!$AI725,1)="C","DC",
LEFT(Tabelas!$AI725,1)="L","DL",
LEFT(Tabelas!$AI725,1)="A","DA",
LEFT(Tabelas!$AI725,1)="G","DG")</f>
        <v>DN</v>
      </c>
      <c r="AW725" s="34"/>
      <c r="AX725" s="34"/>
      <c r="AY725" s="34"/>
      <c r="AZ725" s="34"/>
      <c r="BA725" s="34"/>
      <c r="BB725" s="34"/>
      <c r="BC725" s="34"/>
      <c r="BD725" s="44">
        <v>170331</v>
      </c>
      <c r="BE725" s="34" t="s">
        <v>1697</v>
      </c>
      <c r="BF725" s="43" t="s">
        <v>1223</v>
      </c>
      <c r="BG725" s="34" t="s">
        <v>582</v>
      </c>
      <c r="BH725" s="34" t="s">
        <v>284</v>
      </c>
      <c r="BI725" s="34" t="s">
        <v>1697</v>
      </c>
      <c r="BJ725" s="44" t="s">
        <v>320</v>
      </c>
      <c r="BK725" s="44" t="s">
        <v>8579</v>
      </c>
      <c r="BL725" s="34"/>
      <c r="BM725" s="34"/>
      <c r="BN725" s="34"/>
      <c r="BO725" s="20"/>
      <c r="BP725" s="20"/>
      <c r="BQ725" s="20"/>
      <c r="BR725" s="20"/>
      <c r="BS725" s="27"/>
      <c r="BT725" s="20"/>
      <c r="BU725" s="20"/>
      <c r="BV725" s="20"/>
      <c r="BW725" s="20"/>
      <c r="BX725" s="20"/>
      <c r="BY725" s="20"/>
      <c r="BZ725" s="20"/>
      <c r="CA725" s="20"/>
      <c r="CB725" s="20"/>
      <c r="CC725" s="27"/>
      <c r="CD725" s="20"/>
      <c r="CE725" s="20"/>
      <c r="CF725" s="28"/>
      <c r="CG725" s="28"/>
      <c r="CH725" s="28"/>
      <c r="CI725" s="28"/>
      <c r="CJ725" s="28"/>
      <c r="CK725" s="28"/>
      <c r="CL725" s="28"/>
      <c r="CM725" s="28"/>
      <c r="CN725" s="28"/>
      <c r="CO725" s="28"/>
      <c r="CP725" s="28"/>
      <c r="CQ725" s="28"/>
      <c r="CR725" s="28"/>
      <c r="CS725" s="28"/>
      <c r="CT725" s="28"/>
      <c r="CU725" s="28"/>
      <c r="CV725" s="28"/>
      <c r="CW725" s="28"/>
      <c r="CX725" s="20"/>
      <c r="CY725" s="519" t="s">
        <v>8711</v>
      </c>
      <c r="CZ725" s="520" t="s">
        <v>8712</v>
      </c>
      <c r="DA725" s="595" t="str">
        <f t="shared" si="30"/>
        <v>66300 - ATIVIDADES DE GESTÃO DE FUNDOS</v>
      </c>
      <c r="EN725" s="571">
        <v>21849</v>
      </c>
      <c r="EO725" s="560" t="s">
        <v>8713</v>
      </c>
      <c r="EP725" s="560" t="s">
        <v>320</v>
      </c>
      <c r="EQ725" s="580">
        <v>162</v>
      </c>
      <c r="ER725" s="560" t="s">
        <v>3781</v>
      </c>
      <c r="ES725" s="567" t="s">
        <v>8714</v>
      </c>
    </row>
    <row r="726" spans="16:149">
      <c r="P726" s="503"/>
      <c r="Q726" s="504"/>
      <c r="R726" s="489">
        <v>44504</v>
      </c>
      <c r="S726" s="501"/>
      <c r="T726" s="497"/>
      <c r="U726" s="498"/>
      <c r="V726" s="43">
        <v>114</v>
      </c>
      <c r="W726" s="34" t="s">
        <v>3132</v>
      </c>
      <c r="X726" s="44">
        <v>170333</v>
      </c>
      <c r="Y726" s="34" t="s">
        <v>3935</v>
      </c>
      <c r="Z726" s="43" t="s">
        <v>1223</v>
      </c>
      <c r="AA726" s="34" t="s">
        <v>582</v>
      </c>
      <c r="AB726" s="34" t="s">
        <v>284</v>
      </c>
      <c r="AC726" s="34" t="s">
        <v>3935</v>
      </c>
      <c r="AD726" s="44" t="s">
        <v>320</v>
      </c>
      <c r="AE726" s="44" t="s">
        <v>8579</v>
      </c>
      <c r="AF726" s="43">
        <v>114</v>
      </c>
      <c r="AG726" s="34" t="s">
        <v>3132</v>
      </c>
      <c r="AH726" s="34" t="s">
        <v>3131</v>
      </c>
      <c r="AI726" s="43" t="s">
        <v>3133</v>
      </c>
      <c r="AJ726" s="44" t="s">
        <v>3134</v>
      </c>
      <c r="AK726" s="261">
        <v>5400303</v>
      </c>
      <c r="AL726" s="44" t="s">
        <v>582</v>
      </c>
      <c r="AM726" s="44" t="s">
        <v>3138</v>
      </c>
      <c r="AN726" s="262">
        <v>276095730</v>
      </c>
      <c r="AO726" s="34"/>
      <c r="AP726" s="34"/>
      <c r="AQ726" s="34"/>
      <c r="AR726" s="34"/>
      <c r="AS726" s="34"/>
      <c r="AT726" s="44" t="s">
        <v>326</v>
      </c>
      <c r="AU726" s="44"/>
      <c r="AV726" s="477" t="str">
        <f t="array" ref="AV726">_xlfn.IFS(
LEFT(Tabelas!$AI726,1)="N","DN",
LEFT(Tabelas!$AI726,1)="C","DC",
LEFT(Tabelas!$AI726,1)="L","DL",
LEFT(Tabelas!$AI726,1)="A","DA",
LEFT(Tabelas!$AI726,1)="G","DG")</f>
        <v>DN</v>
      </c>
      <c r="AW726" s="34"/>
      <c r="AX726" s="34"/>
      <c r="AY726" s="34"/>
      <c r="AZ726" s="34"/>
      <c r="BA726" s="34"/>
      <c r="BB726" s="34"/>
      <c r="BC726" s="34"/>
      <c r="BD726" s="44">
        <v>170333</v>
      </c>
      <c r="BE726" s="34" t="s">
        <v>3935</v>
      </c>
      <c r="BF726" s="43" t="s">
        <v>1223</v>
      </c>
      <c r="BG726" s="34" t="s">
        <v>582</v>
      </c>
      <c r="BH726" s="34" t="s">
        <v>284</v>
      </c>
      <c r="BI726" s="34" t="s">
        <v>3935</v>
      </c>
      <c r="BJ726" s="44" t="s">
        <v>320</v>
      </c>
      <c r="BK726" s="44" t="s">
        <v>8579</v>
      </c>
      <c r="BL726" s="34"/>
      <c r="BM726" s="34"/>
      <c r="BN726" s="34"/>
      <c r="BO726" s="20"/>
      <c r="BP726" s="20"/>
      <c r="BQ726" s="20"/>
      <c r="BR726" s="20"/>
      <c r="BS726" s="27"/>
      <c r="BT726" s="20"/>
      <c r="BU726" s="20"/>
      <c r="BV726" s="20"/>
      <c r="BW726" s="20"/>
      <c r="BX726" s="20"/>
      <c r="BY726" s="20"/>
      <c r="BZ726" s="20"/>
      <c r="CA726" s="20"/>
      <c r="CB726" s="20"/>
      <c r="CC726" s="27"/>
      <c r="CD726" s="20"/>
      <c r="CE726" s="20"/>
      <c r="CF726" s="28"/>
      <c r="CG726" s="28"/>
      <c r="CH726" s="28"/>
      <c r="CI726" s="28"/>
      <c r="CJ726" s="28"/>
      <c r="CK726" s="28"/>
      <c r="CL726" s="28"/>
      <c r="CM726" s="28"/>
      <c r="CN726" s="28"/>
      <c r="CO726" s="28"/>
      <c r="CP726" s="28"/>
      <c r="CQ726" s="28"/>
      <c r="CR726" s="28"/>
      <c r="CS726" s="28"/>
      <c r="CT726" s="28"/>
      <c r="CU726" s="28"/>
      <c r="CV726" s="28"/>
      <c r="CW726" s="28"/>
      <c r="CX726" s="20"/>
      <c r="CY726" s="519" t="s">
        <v>8715</v>
      </c>
      <c r="CZ726" s="520" t="s">
        <v>8716</v>
      </c>
      <c r="DA726" s="595" t="str">
        <f t="shared" si="30"/>
        <v>68110 - COMPRA E VENDA DE BENS IMOBILIÁRIOS</v>
      </c>
      <c r="EN726" s="572">
        <v>21857</v>
      </c>
      <c r="EO726" s="561" t="s">
        <v>8717</v>
      </c>
      <c r="EP726" s="561" t="s">
        <v>320</v>
      </c>
      <c r="EQ726" s="576">
        <v>118</v>
      </c>
      <c r="ER726" s="561" t="s">
        <v>3513</v>
      </c>
      <c r="ES726" s="568" t="s">
        <v>8718</v>
      </c>
    </row>
    <row r="727" spans="16:149">
      <c r="P727" s="503"/>
      <c r="Q727" s="504"/>
      <c r="R727" s="489">
        <v>44505</v>
      </c>
      <c r="S727" s="501"/>
      <c r="T727" s="497"/>
      <c r="U727" s="498"/>
      <c r="V727" s="43">
        <v>114</v>
      </c>
      <c r="W727" s="34" t="s">
        <v>3132</v>
      </c>
      <c r="X727" s="44">
        <v>170334</v>
      </c>
      <c r="Y727" s="34" t="s">
        <v>3980</v>
      </c>
      <c r="Z727" s="43" t="s">
        <v>1223</v>
      </c>
      <c r="AA727" s="34" t="s">
        <v>582</v>
      </c>
      <c r="AB727" s="34" t="s">
        <v>284</v>
      </c>
      <c r="AC727" s="34" t="s">
        <v>3980</v>
      </c>
      <c r="AD727" s="44" t="s">
        <v>320</v>
      </c>
      <c r="AE727" s="44" t="s">
        <v>8579</v>
      </c>
      <c r="AF727" s="43">
        <v>114</v>
      </c>
      <c r="AG727" s="34" t="s">
        <v>3132</v>
      </c>
      <c r="AH727" s="34" t="s">
        <v>3131</v>
      </c>
      <c r="AI727" s="43" t="s">
        <v>3133</v>
      </c>
      <c r="AJ727" s="44" t="s">
        <v>3134</v>
      </c>
      <c r="AK727" s="261">
        <v>5400303</v>
      </c>
      <c r="AL727" s="44" t="s">
        <v>582</v>
      </c>
      <c r="AM727" s="44" t="s">
        <v>3138</v>
      </c>
      <c r="AN727" s="262">
        <v>276095730</v>
      </c>
      <c r="AO727" s="34"/>
      <c r="AP727" s="34"/>
      <c r="AQ727" s="34"/>
      <c r="AR727" s="34"/>
      <c r="AS727" s="34"/>
      <c r="AT727" s="44" t="s">
        <v>326</v>
      </c>
      <c r="AU727" s="44"/>
      <c r="AV727" s="477" t="str">
        <f t="array" ref="AV727">_xlfn.IFS(
LEFT(Tabelas!$AI727,1)="N","DN",
LEFT(Tabelas!$AI727,1)="C","DC",
LEFT(Tabelas!$AI727,1)="L","DL",
LEFT(Tabelas!$AI727,1)="A","DA",
LEFT(Tabelas!$AI727,1)="G","DG")</f>
        <v>DN</v>
      </c>
      <c r="AW727" s="34"/>
      <c r="AX727" s="34"/>
      <c r="AY727" s="34"/>
      <c r="AZ727" s="34"/>
      <c r="BA727" s="34"/>
      <c r="BB727" s="34"/>
      <c r="BC727" s="34"/>
      <c r="BD727" s="44">
        <v>170334</v>
      </c>
      <c r="BE727" s="34" t="s">
        <v>3980</v>
      </c>
      <c r="BF727" s="43" t="s">
        <v>1223</v>
      </c>
      <c r="BG727" s="34" t="s">
        <v>582</v>
      </c>
      <c r="BH727" s="34" t="s">
        <v>284</v>
      </c>
      <c r="BI727" s="34" t="s">
        <v>3980</v>
      </c>
      <c r="BJ727" s="44" t="s">
        <v>320</v>
      </c>
      <c r="BK727" s="44" t="s">
        <v>8579</v>
      </c>
      <c r="BL727" s="34"/>
      <c r="BM727" s="34"/>
      <c r="BN727" s="34"/>
      <c r="BO727" s="20"/>
      <c r="BP727" s="20"/>
      <c r="BQ727" s="20"/>
      <c r="BR727" s="20"/>
      <c r="BS727" s="27"/>
      <c r="BT727" s="20"/>
      <c r="BU727" s="20"/>
      <c r="BV727" s="20"/>
      <c r="BW727" s="20"/>
      <c r="BX727" s="20"/>
      <c r="BY727" s="20"/>
      <c r="BZ727" s="20"/>
      <c r="CA727" s="20"/>
      <c r="CB727" s="20"/>
      <c r="CC727" s="27"/>
      <c r="CD727" s="20"/>
      <c r="CE727" s="20"/>
      <c r="CF727" s="28"/>
      <c r="CG727" s="28"/>
      <c r="CH727" s="28"/>
      <c r="CI727" s="28"/>
      <c r="CJ727" s="28"/>
      <c r="CK727" s="28"/>
      <c r="CL727" s="28"/>
      <c r="CM727" s="28"/>
      <c r="CN727" s="28"/>
      <c r="CO727" s="28"/>
      <c r="CP727" s="28"/>
      <c r="CQ727" s="28"/>
      <c r="CR727" s="28"/>
      <c r="CS727" s="28"/>
      <c r="CT727" s="28"/>
      <c r="CU727" s="28"/>
      <c r="CV727" s="28"/>
      <c r="CW727" s="28"/>
      <c r="CX727" s="20"/>
      <c r="CY727" s="519" t="s">
        <v>8719</v>
      </c>
      <c r="CZ727" s="520" t="s">
        <v>8720</v>
      </c>
      <c r="DA727" s="595" t="str">
        <f t="shared" si="30"/>
        <v>68120 - DESENVOLVIMENTO DE PROJETOS DE EDIFÍCIOS</v>
      </c>
      <c r="EN727" s="571">
        <v>21865</v>
      </c>
      <c r="EO727" s="560" t="s">
        <v>8721</v>
      </c>
      <c r="EP727" s="560" t="s">
        <v>289</v>
      </c>
      <c r="EQ727" s="580">
        <v>347</v>
      </c>
      <c r="ER727" s="560" t="s">
        <v>5074</v>
      </c>
      <c r="ES727" s="567" t="s">
        <v>8722</v>
      </c>
    </row>
    <row r="728" spans="16:149">
      <c r="P728" s="503"/>
      <c r="Q728" s="504"/>
      <c r="R728" s="489">
        <v>44506</v>
      </c>
      <c r="S728" s="501"/>
      <c r="T728" s="497"/>
      <c r="U728" s="498"/>
      <c r="V728" s="43">
        <v>114</v>
      </c>
      <c r="W728" s="34" t="s">
        <v>3132</v>
      </c>
      <c r="X728" s="44">
        <v>170340</v>
      </c>
      <c r="Y728" s="34" t="s">
        <v>4028</v>
      </c>
      <c r="Z728" s="43" t="s">
        <v>1223</v>
      </c>
      <c r="AA728" s="34" t="s">
        <v>582</v>
      </c>
      <c r="AB728" s="34" t="s">
        <v>284</v>
      </c>
      <c r="AC728" s="34" t="s">
        <v>4028</v>
      </c>
      <c r="AD728" s="44" t="s">
        <v>320</v>
      </c>
      <c r="AE728" s="44" t="s">
        <v>8579</v>
      </c>
      <c r="AF728" s="43">
        <v>114</v>
      </c>
      <c r="AG728" s="34" t="s">
        <v>3132</v>
      </c>
      <c r="AH728" s="34" t="s">
        <v>3131</v>
      </c>
      <c r="AI728" s="43" t="s">
        <v>3133</v>
      </c>
      <c r="AJ728" s="44" t="s">
        <v>3134</v>
      </c>
      <c r="AK728" s="261">
        <v>5400303</v>
      </c>
      <c r="AL728" s="44" t="s">
        <v>582</v>
      </c>
      <c r="AM728" s="44" t="s">
        <v>3138</v>
      </c>
      <c r="AN728" s="262">
        <v>276095730</v>
      </c>
      <c r="AO728" s="34"/>
      <c r="AP728" s="34"/>
      <c r="AQ728" s="34"/>
      <c r="AR728" s="34"/>
      <c r="AS728" s="34"/>
      <c r="AT728" s="44" t="s">
        <v>326</v>
      </c>
      <c r="AU728" s="44"/>
      <c r="AV728" s="477" t="str">
        <f t="array" ref="AV728">_xlfn.IFS(
LEFT(Tabelas!$AI728,1)="N","DN",
LEFT(Tabelas!$AI728,1)="C","DC",
LEFT(Tabelas!$AI728,1)="L","DL",
LEFT(Tabelas!$AI728,1)="A","DA",
LEFT(Tabelas!$AI728,1)="G","DG")</f>
        <v>DN</v>
      </c>
      <c r="AW728" s="34"/>
      <c r="AX728" s="34"/>
      <c r="AY728" s="34"/>
      <c r="AZ728" s="34"/>
      <c r="BA728" s="34"/>
      <c r="BB728" s="34"/>
      <c r="BC728" s="34"/>
      <c r="BD728" s="44">
        <v>170340</v>
      </c>
      <c r="BE728" s="34" t="s">
        <v>4028</v>
      </c>
      <c r="BF728" s="43" t="s">
        <v>1223</v>
      </c>
      <c r="BG728" s="34" t="s">
        <v>582</v>
      </c>
      <c r="BH728" s="34" t="s">
        <v>284</v>
      </c>
      <c r="BI728" s="34" t="s">
        <v>4028</v>
      </c>
      <c r="BJ728" s="44" t="s">
        <v>320</v>
      </c>
      <c r="BK728" s="44" t="s">
        <v>8579</v>
      </c>
      <c r="BL728" s="34"/>
      <c r="BM728" s="34"/>
      <c r="BN728" s="34"/>
      <c r="BO728" s="20"/>
      <c r="BP728" s="20"/>
      <c r="BQ728" s="20"/>
      <c r="BR728" s="20"/>
      <c r="BS728" s="27"/>
      <c r="BT728" s="20"/>
      <c r="BU728" s="20"/>
      <c r="BV728" s="20"/>
      <c r="BW728" s="20"/>
      <c r="BX728" s="20"/>
      <c r="BY728" s="20"/>
      <c r="BZ728" s="20"/>
      <c r="CA728" s="20"/>
      <c r="CB728" s="20"/>
      <c r="CC728" s="27"/>
      <c r="CD728" s="20"/>
      <c r="CE728" s="20"/>
      <c r="CF728" s="28"/>
      <c r="CG728" s="28"/>
      <c r="CH728" s="28"/>
      <c r="CI728" s="28"/>
      <c r="CJ728" s="28"/>
      <c r="CK728" s="28"/>
      <c r="CL728" s="28"/>
      <c r="CM728" s="28"/>
      <c r="CN728" s="28"/>
      <c r="CO728" s="28"/>
      <c r="CP728" s="28"/>
      <c r="CQ728" s="28"/>
      <c r="CR728" s="28"/>
      <c r="CS728" s="28"/>
      <c r="CT728" s="28"/>
      <c r="CU728" s="28"/>
      <c r="CV728" s="28"/>
      <c r="CW728" s="28"/>
      <c r="CX728" s="20"/>
      <c r="CY728" s="519" t="s">
        <v>8723</v>
      </c>
      <c r="CZ728" s="520" t="s">
        <v>8724</v>
      </c>
      <c r="DA728" s="595" t="str">
        <f t="shared" si="30"/>
        <v>68200 - ARRENDAMENTO E EXPLORAÇÃO DE BENS IMOBILIÁRIOS PRÓPRIOS OU EM LOCAÇÃO</v>
      </c>
      <c r="EN728" s="571">
        <v>21873</v>
      </c>
      <c r="EO728" s="560" t="s">
        <v>8725</v>
      </c>
      <c r="EP728" s="560" t="s">
        <v>289</v>
      </c>
      <c r="EQ728" s="580">
        <v>376</v>
      </c>
      <c r="ER728" s="560" t="s">
        <v>5105</v>
      </c>
      <c r="ES728" s="567" t="s">
        <v>8726</v>
      </c>
    </row>
    <row r="729" spans="16:149">
      <c r="P729" s="503"/>
      <c r="Q729" s="504"/>
      <c r="R729" s="489">
        <v>44507</v>
      </c>
      <c r="S729" s="501"/>
      <c r="T729" s="497"/>
      <c r="U729" s="498"/>
      <c r="V729" s="43">
        <v>114</v>
      </c>
      <c r="W729" s="34" t="s">
        <v>3132</v>
      </c>
      <c r="X729" s="44">
        <v>170354</v>
      </c>
      <c r="Y729" s="34" t="s">
        <v>4079</v>
      </c>
      <c r="Z729" s="43" t="s">
        <v>1223</v>
      </c>
      <c r="AA729" s="34" t="s">
        <v>582</v>
      </c>
      <c r="AB729" s="34" t="s">
        <v>284</v>
      </c>
      <c r="AC729" s="34" t="s">
        <v>8727</v>
      </c>
      <c r="AD729" s="44" t="s">
        <v>320</v>
      </c>
      <c r="AE729" s="44" t="s">
        <v>8579</v>
      </c>
      <c r="AF729" s="43">
        <v>114</v>
      </c>
      <c r="AG729" s="34" t="s">
        <v>3132</v>
      </c>
      <c r="AH729" s="34" t="s">
        <v>3131</v>
      </c>
      <c r="AI729" s="43" t="s">
        <v>3133</v>
      </c>
      <c r="AJ729" s="44" t="s">
        <v>3134</v>
      </c>
      <c r="AK729" s="261">
        <v>5400303</v>
      </c>
      <c r="AL729" s="44" t="s">
        <v>582</v>
      </c>
      <c r="AM729" s="44" t="s">
        <v>3138</v>
      </c>
      <c r="AN729" s="262">
        <v>276095730</v>
      </c>
      <c r="AO729" s="34"/>
      <c r="AP729" s="34"/>
      <c r="AQ729" s="34"/>
      <c r="AR729" s="34"/>
      <c r="AS729" s="34"/>
      <c r="AT729" s="44" t="s">
        <v>326</v>
      </c>
      <c r="AU729" s="44"/>
      <c r="AV729" s="477" t="str">
        <f t="array" ref="AV729">_xlfn.IFS(
LEFT(Tabelas!$AI729,1)="N","DN",
LEFT(Tabelas!$AI729,1)="C","DC",
LEFT(Tabelas!$AI729,1)="L","DL",
LEFT(Tabelas!$AI729,1)="A","DA",
LEFT(Tabelas!$AI729,1)="G","DG")</f>
        <v>DN</v>
      </c>
      <c r="AW729" s="34"/>
      <c r="AX729" s="34"/>
      <c r="AY729" s="34"/>
      <c r="AZ729" s="34"/>
      <c r="BA729" s="34"/>
      <c r="BB729" s="34"/>
      <c r="BC729" s="34"/>
      <c r="BD729" s="44">
        <v>170354</v>
      </c>
      <c r="BE729" s="34" t="s">
        <v>4079</v>
      </c>
      <c r="BF729" s="43" t="s">
        <v>1223</v>
      </c>
      <c r="BG729" s="34" t="s">
        <v>582</v>
      </c>
      <c r="BH729" s="34" t="s">
        <v>284</v>
      </c>
      <c r="BI729" s="34" t="s">
        <v>8727</v>
      </c>
      <c r="BJ729" s="44" t="s">
        <v>320</v>
      </c>
      <c r="BK729" s="44" t="s">
        <v>8579</v>
      </c>
      <c r="BL729" s="34"/>
      <c r="BM729" s="34"/>
      <c r="BN729" s="34"/>
      <c r="BO729" s="20"/>
      <c r="BP729" s="20"/>
      <c r="BQ729" s="20"/>
      <c r="BR729" s="20"/>
      <c r="BS729" s="27"/>
      <c r="BT729" s="20"/>
      <c r="BU729" s="20"/>
      <c r="BV729" s="20"/>
      <c r="BW729" s="20"/>
      <c r="BX729" s="20"/>
      <c r="BY729" s="20"/>
      <c r="BZ729" s="20"/>
      <c r="CA729" s="20"/>
      <c r="CB729" s="20"/>
      <c r="CC729" s="27"/>
      <c r="CD729" s="20"/>
      <c r="CE729" s="20"/>
      <c r="CF729" s="28"/>
      <c r="CG729" s="28"/>
      <c r="CH729" s="28"/>
      <c r="CI729" s="28"/>
      <c r="CJ729" s="28"/>
      <c r="CK729" s="28"/>
      <c r="CL729" s="28"/>
      <c r="CM729" s="28"/>
      <c r="CN729" s="28"/>
      <c r="CO729" s="28"/>
      <c r="CP729" s="28"/>
      <c r="CQ729" s="28"/>
      <c r="CR729" s="28"/>
      <c r="CS729" s="28"/>
      <c r="CT729" s="28"/>
      <c r="CU729" s="28"/>
      <c r="CV729" s="28"/>
      <c r="CW729" s="28"/>
      <c r="CX729" s="20"/>
      <c r="CY729" s="519" t="s">
        <v>8728</v>
      </c>
      <c r="CZ729" s="520" t="s">
        <v>8729</v>
      </c>
      <c r="DA729" s="595" t="str">
        <f t="shared" si="30"/>
        <v>68310 - ATIVIDADES DE SERVIÇOS DE INTERMEDIAÇÃO DE ATIVIDADES IMOBILIÁRIAS</v>
      </c>
      <c r="EN729" s="572">
        <v>21881</v>
      </c>
      <c r="EO729" s="561" t="s">
        <v>8730</v>
      </c>
      <c r="EP729" s="561" t="s">
        <v>350</v>
      </c>
      <c r="EQ729" s="576">
        <v>271</v>
      </c>
      <c r="ER729" s="561" t="s">
        <v>4694</v>
      </c>
      <c r="ES729" s="568" t="s">
        <v>8731</v>
      </c>
    </row>
    <row r="730" spans="16:149">
      <c r="P730" s="503"/>
      <c r="Q730" s="504"/>
      <c r="R730" s="489">
        <v>44508</v>
      </c>
      <c r="S730" s="501"/>
      <c r="T730" s="497"/>
      <c r="U730" s="498"/>
      <c r="V730" s="43">
        <v>114</v>
      </c>
      <c r="W730" s="34" t="s">
        <v>3132</v>
      </c>
      <c r="X730" s="44">
        <v>170356</v>
      </c>
      <c r="Y730" s="34" t="s">
        <v>4123</v>
      </c>
      <c r="Z730" s="43" t="s">
        <v>1223</v>
      </c>
      <c r="AA730" s="34" t="s">
        <v>582</v>
      </c>
      <c r="AB730" s="34" t="s">
        <v>284</v>
      </c>
      <c r="AC730" s="34" t="s">
        <v>8732</v>
      </c>
      <c r="AD730" s="44" t="s">
        <v>320</v>
      </c>
      <c r="AE730" s="44" t="s">
        <v>8579</v>
      </c>
      <c r="AF730" s="43">
        <v>114</v>
      </c>
      <c r="AG730" s="34" t="s">
        <v>3132</v>
      </c>
      <c r="AH730" s="34" t="s">
        <v>3131</v>
      </c>
      <c r="AI730" s="43" t="s">
        <v>3133</v>
      </c>
      <c r="AJ730" s="44" t="s">
        <v>3134</v>
      </c>
      <c r="AK730" s="261">
        <v>5400303</v>
      </c>
      <c r="AL730" s="44" t="s">
        <v>582</v>
      </c>
      <c r="AM730" s="44" t="s">
        <v>3138</v>
      </c>
      <c r="AN730" s="262">
        <v>276095730</v>
      </c>
      <c r="AO730" s="34"/>
      <c r="AP730" s="34"/>
      <c r="AQ730" s="34"/>
      <c r="AR730" s="34"/>
      <c r="AS730" s="34"/>
      <c r="AT730" s="44" t="s">
        <v>326</v>
      </c>
      <c r="AU730" s="44"/>
      <c r="AV730" s="477" t="str">
        <f t="array" ref="AV730">_xlfn.IFS(
LEFT(Tabelas!$AI730,1)="N","DN",
LEFT(Tabelas!$AI730,1)="C","DC",
LEFT(Tabelas!$AI730,1)="L","DL",
LEFT(Tabelas!$AI730,1)="A","DA",
LEFT(Tabelas!$AI730,1)="G","DG")</f>
        <v>DN</v>
      </c>
      <c r="AW730" s="34"/>
      <c r="AX730" s="34"/>
      <c r="AY730" s="34"/>
      <c r="AZ730" s="34"/>
      <c r="BA730" s="34"/>
      <c r="BB730" s="34"/>
      <c r="BC730" s="34"/>
      <c r="BD730" s="44">
        <v>170356</v>
      </c>
      <c r="BE730" s="34" t="s">
        <v>4123</v>
      </c>
      <c r="BF730" s="43" t="s">
        <v>1223</v>
      </c>
      <c r="BG730" s="34" t="s">
        <v>582</v>
      </c>
      <c r="BH730" s="34" t="s">
        <v>284</v>
      </c>
      <c r="BI730" s="34" t="s">
        <v>8732</v>
      </c>
      <c r="BJ730" s="44" t="s">
        <v>320</v>
      </c>
      <c r="BK730" s="44" t="s">
        <v>8579</v>
      </c>
      <c r="BL730" s="34"/>
      <c r="BM730" s="34"/>
      <c r="BN730" s="34"/>
      <c r="BO730" s="20"/>
      <c r="BP730" s="20"/>
      <c r="BQ730" s="20"/>
      <c r="BR730" s="20"/>
      <c r="BS730" s="27"/>
      <c r="BT730" s="20"/>
      <c r="BU730" s="20"/>
      <c r="BV730" s="20"/>
      <c r="BW730" s="20"/>
      <c r="BX730" s="20"/>
      <c r="BY730" s="20"/>
      <c r="BZ730" s="20"/>
      <c r="CA730" s="20"/>
      <c r="CB730" s="20"/>
      <c r="CC730" s="27"/>
      <c r="CD730" s="20"/>
      <c r="CE730" s="20"/>
      <c r="CF730" s="28"/>
      <c r="CG730" s="28"/>
      <c r="CH730" s="28"/>
      <c r="CI730" s="28"/>
      <c r="CJ730" s="28"/>
      <c r="CK730" s="28"/>
      <c r="CL730" s="28"/>
      <c r="CM730" s="28"/>
      <c r="CN730" s="28"/>
      <c r="CO730" s="28"/>
      <c r="CP730" s="28"/>
      <c r="CQ730" s="28"/>
      <c r="CR730" s="28"/>
      <c r="CS730" s="28"/>
      <c r="CT730" s="28"/>
      <c r="CU730" s="28"/>
      <c r="CV730" s="28"/>
      <c r="CW730" s="28"/>
      <c r="CX730" s="20"/>
      <c r="CY730" s="519" t="s">
        <v>8733</v>
      </c>
      <c r="CZ730" s="520" t="s">
        <v>8734</v>
      </c>
      <c r="DA730" s="595" t="str">
        <f t="shared" si="30"/>
        <v>68321 - ADMINISTRAÇÃO DE IMÓVEIS POR CONTA DE OUTREM</v>
      </c>
      <c r="EN730" s="571">
        <v>21903</v>
      </c>
      <c r="EO730" s="560" t="s">
        <v>8735</v>
      </c>
      <c r="EP730" s="560" t="s">
        <v>320</v>
      </c>
      <c r="EQ730" s="580">
        <v>162</v>
      </c>
      <c r="ER730" s="560" t="s">
        <v>3781</v>
      </c>
      <c r="ES730" s="567" t="s">
        <v>8736</v>
      </c>
    </row>
    <row r="731" spans="16:149">
      <c r="P731" s="503"/>
      <c r="Q731" s="504"/>
      <c r="R731" s="489">
        <v>44509</v>
      </c>
      <c r="S731" s="501"/>
      <c r="T731" s="497"/>
      <c r="U731" s="498"/>
      <c r="V731" s="43">
        <v>114</v>
      </c>
      <c r="W731" s="34" t="s">
        <v>3132</v>
      </c>
      <c r="X731" s="44">
        <v>170357</v>
      </c>
      <c r="Y731" s="34" t="s">
        <v>4158</v>
      </c>
      <c r="Z731" s="43" t="s">
        <v>1223</v>
      </c>
      <c r="AA731" s="34" t="s">
        <v>582</v>
      </c>
      <c r="AB731" s="34" t="s">
        <v>284</v>
      </c>
      <c r="AC731" s="34" t="s">
        <v>8737</v>
      </c>
      <c r="AD731" s="44" t="s">
        <v>320</v>
      </c>
      <c r="AE731" s="44" t="s">
        <v>8579</v>
      </c>
      <c r="AF731" s="43">
        <v>114</v>
      </c>
      <c r="AG731" s="34" t="s">
        <v>3132</v>
      </c>
      <c r="AH731" s="34" t="s">
        <v>3131</v>
      </c>
      <c r="AI731" s="43" t="s">
        <v>3133</v>
      </c>
      <c r="AJ731" s="44" t="s">
        <v>3134</v>
      </c>
      <c r="AK731" s="261">
        <v>5400303</v>
      </c>
      <c r="AL731" s="44" t="s">
        <v>582</v>
      </c>
      <c r="AM731" s="44" t="s">
        <v>3138</v>
      </c>
      <c r="AN731" s="262">
        <v>276095730</v>
      </c>
      <c r="AO731" s="34"/>
      <c r="AP731" s="34"/>
      <c r="AQ731" s="34"/>
      <c r="AR731" s="34"/>
      <c r="AS731" s="34"/>
      <c r="AT731" s="44" t="s">
        <v>326</v>
      </c>
      <c r="AU731" s="44"/>
      <c r="AV731" s="477" t="str">
        <f t="array" ref="AV731">_xlfn.IFS(
LEFT(Tabelas!$AI731,1)="N","DN",
LEFT(Tabelas!$AI731,1)="C","DC",
LEFT(Tabelas!$AI731,1)="L","DL",
LEFT(Tabelas!$AI731,1)="A","DA",
LEFT(Tabelas!$AI731,1)="G","DG")</f>
        <v>DN</v>
      </c>
      <c r="AW731" s="34"/>
      <c r="AX731" s="34"/>
      <c r="AY731" s="34"/>
      <c r="AZ731" s="34"/>
      <c r="BA731" s="34"/>
      <c r="BB731" s="34"/>
      <c r="BC731" s="34"/>
      <c r="BD731" s="44">
        <v>170357</v>
      </c>
      <c r="BE731" s="34" t="s">
        <v>4158</v>
      </c>
      <c r="BF731" s="43" t="s">
        <v>1223</v>
      </c>
      <c r="BG731" s="34" t="s">
        <v>582</v>
      </c>
      <c r="BH731" s="34" t="s">
        <v>284</v>
      </c>
      <c r="BI731" s="34" t="s">
        <v>8737</v>
      </c>
      <c r="BJ731" s="44" t="s">
        <v>320</v>
      </c>
      <c r="BK731" s="44" t="s">
        <v>8579</v>
      </c>
      <c r="BL731" s="34"/>
      <c r="BM731" s="34"/>
      <c r="BN731" s="34"/>
      <c r="BO731" s="20"/>
      <c r="BP731" s="20"/>
      <c r="BQ731" s="20"/>
      <c r="BR731" s="20"/>
      <c r="BS731" s="27"/>
      <c r="BT731" s="20"/>
      <c r="BU731" s="20"/>
      <c r="BV731" s="20"/>
      <c r="BW731" s="20"/>
      <c r="BX731" s="20"/>
      <c r="BY731" s="20"/>
      <c r="BZ731" s="20"/>
      <c r="CA731" s="20"/>
      <c r="CB731" s="20"/>
      <c r="CC731" s="27"/>
      <c r="CD731" s="20"/>
      <c r="CE731" s="20"/>
      <c r="CF731" s="28"/>
      <c r="CG731" s="28"/>
      <c r="CH731" s="28"/>
      <c r="CI731" s="28"/>
      <c r="CJ731" s="28"/>
      <c r="CK731" s="28"/>
      <c r="CL731" s="28"/>
      <c r="CM731" s="28"/>
      <c r="CN731" s="28"/>
      <c r="CO731" s="28"/>
      <c r="CP731" s="28"/>
      <c r="CQ731" s="28"/>
      <c r="CR731" s="28"/>
      <c r="CS731" s="28"/>
      <c r="CT731" s="28"/>
      <c r="CU731" s="28"/>
      <c r="CV731" s="28"/>
      <c r="CW731" s="28"/>
      <c r="CX731" s="20"/>
      <c r="CY731" s="519" t="s">
        <v>8738</v>
      </c>
      <c r="CZ731" s="520" t="s">
        <v>8739</v>
      </c>
      <c r="DA731" s="595" t="str">
        <f t="shared" si="30"/>
        <v>68322 - ADMINISTRAÇÃO DE CONDOMÍNIOS</v>
      </c>
      <c r="EN731" s="572">
        <v>21997</v>
      </c>
      <c r="EO731" s="561" t="s">
        <v>8740</v>
      </c>
      <c r="EP731" s="561" t="s">
        <v>289</v>
      </c>
      <c r="EQ731" s="576">
        <v>335</v>
      </c>
      <c r="ER731" s="561" t="s">
        <v>1244</v>
      </c>
      <c r="ES731" s="568" t="s">
        <v>8741</v>
      </c>
    </row>
    <row r="732" spans="16:149">
      <c r="P732" s="503"/>
      <c r="Q732" s="504"/>
      <c r="R732" s="489">
        <v>44510</v>
      </c>
      <c r="S732" s="501"/>
      <c r="T732" s="497"/>
      <c r="U732" s="498"/>
      <c r="V732" s="43">
        <v>114</v>
      </c>
      <c r="W732" s="34" t="s">
        <v>3132</v>
      </c>
      <c r="X732" s="44">
        <v>170358</v>
      </c>
      <c r="Y732" s="34" t="s">
        <v>4192</v>
      </c>
      <c r="Z732" s="43" t="s">
        <v>1223</v>
      </c>
      <c r="AA732" s="34" t="s">
        <v>582</v>
      </c>
      <c r="AB732" s="34" t="s">
        <v>284</v>
      </c>
      <c r="AC732" s="34" t="s">
        <v>8636</v>
      </c>
      <c r="AD732" s="44" t="s">
        <v>320</v>
      </c>
      <c r="AE732" s="44" t="s">
        <v>8579</v>
      </c>
      <c r="AF732" s="43">
        <v>114</v>
      </c>
      <c r="AG732" s="34" t="s">
        <v>3132</v>
      </c>
      <c r="AH732" s="34" t="s">
        <v>3131</v>
      </c>
      <c r="AI732" s="43" t="s">
        <v>3133</v>
      </c>
      <c r="AJ732" s="44" t="s">
        <v>3134</v>
      </c>
      <c r="AK732" s="261">
        <v>5400303</v>
      </c>
      <c r="AL732" s="44" t="s">
        <v>582</v>
      </c>
      <c r="AM732" s="44" t="s">
        <v>3138</v>
      </c>
      <c r="AN732" s="262">
        <v>276095730</v>
      </c>
      <c r="AO732" s="34"/>
      <c r="AP732" s="34"/>
      <c r="AQ732" s="34"/>
      <c r="AR732" s="34"/>
      <c r="AS732" s="34"/>
      <c r="AT732" s="44" t="s">
        <v>326</v>
      </c>
      <c r="AU732" s="44"/>
      <c r="AV732" s="477" t="str">
        <f t="array" ref="AV732">_xlfn.IFS(
LEFT(Tabelas!$AI732,1)="N","DN",
LEFT(Tabelas!$AI732,1)="C","DC",
LEFT(Tabelas!$AI732,1)="L","DL",
LEFT(Tabelas!$AI732,1)="A","DA",
LEFT(Tabelas!$AI732,1)="G","DG")</f>
        <v>DN</v>
      </c>
      <c r="AW732" s="34"/>
      <c r="AX732" s="34"/>
      <c r="AY732" s="34"/>
      <c r="AZ732" s="34"/>
      <c r="BA732" s="34"/>
      <c r="BB732" s="34"/>
      <c r="BC732" s="34"/>
      <c r="BD732" s="44">
        <v>170358</v>
      </c>
      <c r="BE732" s="34" t="s">
        <v>4192</v>
      </c>
      <c r="BF732" s="43" t="s">
        <v>1223</v>
      </c>
      <c r="BG732" s="34" t="s">
        <v>582</v>
      </c>
      <c r="BH732" s="34" t="s">
        <v>284</v>
      </c>
      <c r="BI732" s="34" t="s">
        <v>8636</v>
      </c>
      <c r="BJ732" s="44" t="s">
        <v>320</v>
      </c>
      <c r="BK732" s="44" t="s">
        <v>8579</v>
      </c>
      <c r="BL732" s="34"/>
      <c r="BM732" s="34"/>
      <c r="BN732" s="34"/>
      <c r="BO732" s="20"/>
      <c r="BP732" s="20"/>
      <c r="BQ732" s="20"/>
      <c r="BR732" s="20"/>
      <c r="BS732" s="27"/>
      <c r="BT732" s="20"/>
      <c r="BU732" s="20"/>
      <c r="BV732" s="20"/>
      <c r="BW732" s="20"/>
      <c r="BX732" s="20"/>
      <c r="BY732" s="20"/>
      <c r="BZ732" s="20"/>
      <c r="CA732" s="20"/>
      <c r="CB732" s="20"/>
      <c r="CC732" s="27"/>
      <c r="CD732" s="20"/>
      <c r="CE732" s="20"/>
      <c r="CF732" s="28"/>
      <c r="CG732" s="28"/>
      <c r="CH732" s="28"/>
      <c r="CI732" s="28"/>
      <c r="CJ732" s="28"/>
      <c r="CK732" s="28"/>
      <c r="CL732" s="28"/>
      <c r="CM732" s="28"/>
      <c r="CN732" s="28"/>
      <c r="CO732" s="28"/>
      <c r="CP732" s="28"/>
      <c r="CQ732" s="28"/>
      <c r="CR732" s="28"/>
      <c r="CS732" s="28"/>
      <c r="CT732" s="28"/>
      <c r="CU732" s="28"/>
      <c r="CV732" s="28"/>
      <c r="CW732" s="28"/>
      <c r="CX732" s="20"/>
      <c r="CY732" s="519" t="s">
        <v>8742</v>
      </c>
      <c r="CZ732" s="520" t="s">
        <v>8743</v>
      </c>
      <c r="DA732" s="595" t="str">
        <f t="shared" si="30"/>
        <v>68323 - ATIVIDADES DE ANGARIAÇÃO IMOBILIÁRIA</v>
      </c>
      <c r="EN732" s="572">
        <v>22004</v>
      </c>
      <c r="EO732" s="561" t="s">
        <v>8744</v>
      </c>
      <c r="EP732" s="561" t="s">
        <v>289</v>
      </c>
      <c r="EQ732" s="576">
        <v>335</v>
      </c>
      <c r="ER732" s="561" t="s">
        <v>1244</v>
      </c>
      <c r="ES732" s="568" t="s">
        <v>8745</v>
      </c>
    </row>
    <row r="733" spans="16:149">
      <c r="P733" s="503"/>
      <c r="Q733" s="504"/>
      <c r="R733" s="489">
        <v>44511</v>
      </c>
      <c r="S733" s="501"/>
      <c r="T733" s="497"/>
      <c r="U733" s="498"/>
      <c r="V733" s="43">
        <v>114</v>
      </c>
      <c r="W733" s="34" t="s">
        <v>3132</v>
      </c>
      <c r="X733" s="44">
        <v>170359</v>
      </c>
      <c r="Y733" s="34" t="s">
        <v>4231</v>
      </c>
      <c r="Z733" s="43" t="s">
        <v>1223</v>
      </c>
      <c r="AA733" s="34" t="s">
        <v>582</v>
      </c>
      <c r="AB733" s="34" t="s">
        <v>284</v>
      </c>
      <c r="AC733" s="34" t="s">
        <v>8746</v>
      </c>
      <c r="AD733" s="44" t="s">
        <v>320</v>
      </c>
      <c r="AE733" s="44" t="s">
        <v>8579</v>
      </c>
      <c r="AF733" s="43">
        <v>114</v>
      </c>
      <c r="AG733" s="34" t="s">
        <v>3132</v>
      </c>
      <c r="AH733" s="34" t="s">
        <v>3131</v>
      </c>
      <c r="AI733" s="43" t="s">
        <v>3133</v>
      </c>
      <c r="AJ733" s="44" t="s">
        <v>3134</v>
      </c>
      <c r="AK733" s="261">
        <v>5400303</v>
      </c>
      <c r="AL733" s="44" t="s">
        <v>582</v>
      </c>
      <c r="AM733" s="44" t="s">
        <v>3138</v>
      </c>
      <c r="AN733" s="262">
        <v>276095730</v>
      </c>
      <c r="AO733" s="34"/>
      <c r="AP733" s="34"/>
      <c r="AQ733" s="34"/>
      <c r="AR733" s="34"/>
      <c r="AS733" s="34"/>
      <c r="AT733" s="44" t="s">
        <v>326</v>
      </c>
      <c r="AU733" s="44"/>
      <c r="AV733" s="477" t="str">
        <f t="array" ref="AV733">_xlfn.IFS(
LEFT(Tabelas!$AI733,1)="N","DN",
LEFT(Tabelas!$AI733,1)="C","DC",
LEFT(Tabelas!$AI733,1)="L","DL",
LEFT(Tabelas!$AI733,1)="A","DA",
LEFT(Tabelas!$AI733,1)="G","DG")</f>
        <v>DN</v>
      </c>
      <c r="AW733" s="34"/>
      <c r="AX733" s="34"/>
      <c r="AY733" s="34"/>
      <c r="AZ733" s="34"/>
      <c r="BA733" s="34"/>
      <c r="BB733" s="34"/>
      <c r="BC733" s="34"/>
      <c r="BD733" s="44">
        <v>170359</v>
      </c>
      <c r="BE733" s="34" t="s">
        <v>4231</v>
      </c>
      <c r="BF733" s="43" t="s">
        <v>1223</v>
      </c>
      <c r="BG733" s="34" t="s">
        <v>582</v>
      </c>
      <c r="BH733" s="34" t="s">
        <v>284</v>
      </c>
      <c r="BI733" s="34" t="s">
        <v>8746</v>
      </c>
      <c r="BJ733" s="44" t="s">
        <v>320</v>
      </c>
      <c r="BK733" s="44" t="s">
        <v>8579</v>
      </c>
      <c r="BL733" s="34"/>
      <c r="BM733" s="34"/>
      <c r="BN733" s="34"/>
      <c r="BO733" s="20"/>
      <c r="BP733" s="20"/>
      <c r="BQ733" s="20"/>
      <c r="BR733" s="20"/>
      <c r="BS733" s="27"/>
      <c r="BT733" s="20"/>
      <c r="BU733" s="20"/>
      <c r="BV733" s="20"/>
      <c r="BW733" s="20"/>
      <c r="BX733" s="20"/>
      <c r="BY733" s="20"/>
      <c r="BZ733" s="20"/>
      <c r="CA733" s="20"/>
      <c r="CB733" s="20"/>
      <c r="CC733" s="27"/>
      <c r="CD733" s="20"/>
      <c r="CE733" s="20"/>
      <c r="CF733" s="28"/>
      <c r="CG733" s="28"/>
      <c r="CH733" s="28"/>
      <c r="CI733" s="28"/>
      <c r="CJ733" s="28"/>
      <c r="CK733" s="28"/>
      <c r="CL733" s="28"/>
      <c r="CM733" s="28"/>
      <c r="CN733" s="28"/>
      <c r="CO733" s="28"/>
      <c r="CP733" s="28"/>
      <c r="CQ733" s="28"/>
      <c r="CR733" s="28"/>
      <c r="CS733" s="28"/>
      <c r="CT733" s="28"/>
      <c r="CU733" s="28"/>
      <c r="CV733" s="28"/>
      <c r="CW733" s="28"/>
      <c r="CX733" s="20"/>
      <c r="CY733" s="519" t="s">
        <v>8747</v>
      </c>
      <c r="CZ733" s="520" t="s">
        <v>8748</v>
      </c>
      <c r="DA733" s="595" t="str">
        <f t="shared" si="30"/>
        <v>68324 - ATIVIDADES DE AVALIAÇÃO IMOBILIÁRIA</v>
      </c>
      <c r="EN733" s="572">
        <v>22012</v>
      </c>
      <c r="EO733" s="561" t="s">
        <v>8749</v>
      </c>
      <c r="EP733" s="561" t="s">
        <v>289</v>
      </c>
      <c r="EQ733" s="576">
        <v>342</v>
      </c>
      <c r="ER733" s="561" t="s">
        <v>5009</v>
      </c>
      <c r="ES733" s="568" t="s">
        <v>8750</v>
      </c>
    </row>
    <row r="734" spans="16:149">
      <c r="P734" s="503"/>
      <c r="Q734" s="504"/>
      <c r="R734" s="489">
        <v>44512</v>
      </c>
      <c r="S734" s="501"/>
      <c r="T734" s="497"/>
      <c r="U734" s="498"/>
      <c r="V734" s="43">
        <v>114</v>
      </c>
      <c r="W734" s="34" t="s">
        <v>3132</v>
      </c>
      <c r="X734" s="44">
        <v>170360</v>
      </c>
      <c r="Y734" s="34" t="s">
        <v>4266</v>
      </c>
      <c r="Z734" s="43" t="s">
        <v>1223</v>
      </c>
      <c r="AA734" s="34" t="s">
        <v>582</v>
      </c>
      <c r="AB734" s="34" t="s">
        <v>284</v>
      </c>
      <c r="AC734" s="34" t="s">
        <v>8751</v>
      </c>
      <c r="AD734" s="44" t="s">
        <v>320</v>
      </c>
      <c r="AE734" s="44" t="s">
        <v>8579</v>
      </c>
      <c r="AF734" s="43">
        <v>114</v>
      </c>
      <c r="AG734" s="34" t="s">
        <v>3132</v>
      </c>
      <c r="AH734" s="34" t="s">
        <v>3131</v>
      </c>
      <c r="AI734" s="43" t="s">
        <v>3133</v>
      </c>
      <c r="AJ734" s="44" t="s">
        <v>3134</v>
      </c>
      <c r="AK734" s="261">
        <v>5400303</v>
      </c>
      <c r="AL734" s="44" t="s">
        <v>582</v>
      </c>
      <c r="AM734" s="44" t="s">
        <v>3138</v>
      </c>
      <c r="AN734" s="262">
        <v>276095730</v>
      </c>
      <c r="AO734" s="34"/>
      <c r="AP734" s="34"/>
      <c r="AQ734" s="34"/>
      <c r="AR734" s="34"/>
      <c r="AS734" s="34"/>
      <c r="AT734" s="44" t="s">
        <v>326</v>
      </c>
      <c r="AU734" s="44"/>
      <c r="AV734" s="477" t="str">
        <f t="array" ref="AV734">_xlfn.IFS(
LEFT(Tabelas!$AI734,1)="N","DN",
LEFT(Tabelas!$AI734,1)="C","DC",
LEFT(Tabelas!$AI734,1)="L","DL",
LEFT(Tabelas!$AI734,1)="A","DA",
LEFT(Tabelas!$AI734,1)="G","DG")</f>
        <v>DN</v>
      </c>
      <c r="AW734" s="34"/>
      <c r="AX734" s="34"/>
      <c r="AY734" s="34"/>
      <c r="AZ734" s="34"/>
      <c r="BA734" s="34"/>
      <c r="BB734" s="34"/>
      <c r="BC734" s="34"/>
      <c r="BD734" s="44">
        <v>170360</v>
      </c>
      <c r="BE734" s="34" t="s">
        <v>4266</v>
      </c>
      <c r="BF734" s="43" t="s">
        <v>1223</v>
      </c>
      <c r="BG734" s="34" t="s">
        <v>582</v>
      </c>
      <c r="BH734" s="34" t="s">
        <v>284</v>
      </c>
      <c r="BI734" s="34" t="s">
        <v>8751</v>
      </c>
      <c r="BJ734" s="44" t="s">
        <v>320</v>
      </c>
      <c r="BK734" s="44" t="s">
        <v>8579</v>
      </c>
      <c r="BL734" s="34"/>
      <c r="BM734" s="34"/>
      <c r="BN734" s="34"/>
      <c r="BO734" s="20"/>
      <c r="BP734" s="20"/>
      <c r="BQ734" s="20"/>
      <c r="BR734" s="20"/>
      <c r="BS734" s="27"/>
      <c r="BT734" s="20"/>
      <c r="BU734" s="20"/>
      <c r="BV734" s="20"/>
      <c r="BW734" s="20"/>
      <c r="BX734" s="20"/>
      <c r="BY734" s="20"/>
      <c r="BZ734" s="20"/>
      <c r="CA734" s="20"/>
      <c r="CB734" s="20"/>
      <c r="CC734" s="27"/>
      <c r="CD734" s="20"/>
      <c r="CE734" s="20"/>
      <c r="CF734" s="28"/>
      <c r="CG734" s="28"/>
      <c r="CH734" s="28"/>
      <c r="CI734" s="28"/>
      <c r="CJ734" s="28"/>
      <c r="CK734" s="28"/>
      <c r="CL734" s="28"/>
      <c r="CM734" s="28"/>
      <c r="CN734" s="28"/>
      <c r="CO734" s="28"/>
      <c r="CP734" s="28"/>
      <c r="CQ734" s="28"/>
      <c r="CR734" s="28"/>
      <c r="CS734" s="28"/>
      <c r="CT734" s="28"/>
      <c r="CU734" s="28"/>
      <c r="CV734" s="28"/>
      <c r="CW734" s="28"/>
      <c r="CX734" s="20"/>
      <c r="CY734" s="519" t="s">
        <v>8752</v>
      </c>
      <c r="CZ734" s="520" t="s">
        <v>8753</v>
      </c>
      <c r="DA734" s="595" t="str">
        <f t="shared" si="30"/>
        <v>69101 - ATIVIDADES JURÍDICAS, EXCETO DOS CARTÓRIOS NOTARIAIS</v>
      </c>
      <c r="EN734" s="572">
        <v>22020</v>
      </c>
      <c r="EO734" s="561" t="s">
        <v>8754</v>
      </c>
      <c r="EP734" s="561" t="s">
        <v>947</v>
      </c>
      <c r="EQ734" s="576">
        <v>400</v>
      </c>
      <c r="ER734" s="561" t="s">
        <v>3263</v>
      </c>
      <c r="ES734" s="568" t="s">
        <v>8755</v>
      </c>
    </row>
    <row r="735" spans="16:149">
      <c r="P735" s="503"/>
      <c r="Q735" s="504"/>
      <c r="R735" s="489">
        <v>44513</v>
      </c>
      <c r="S735" s="501"/>
      <c r="T735" s="497"/>
      <c r="U735" s="498"/>
      <c r="V735" s="43">
        <v>114</v>
      </c>
      <c r="W735" s="34" t="s">
        <v>3132</v>
      </c>
      <c r="X735" s="44">
        <v>170355</v>
      </c>
      <c r="Y735" s="34" t="s">
        <v>4292</v>
      </c>
      <c r="Z735" s="43" t="s">
        <v>1223</v>
      </c>
      <c r="AA735" s="34" t="s">
        <v>582</v>
      </c>
      <c r="AB735" s="34" t="s">
        <v>284</v>
      </c>
      <c r="AC735" s="34" t="s">
        <v>8756</v>
      </c>
      <c r="AD735" s="44" t="s">
        <v>320</v>
      </c>
      <c r="AE735" s="44" t="s">
        <v>8579</v>
      </c>
      <c r="AF735" s="43">
        <v>114</v>
      </c>
      <c r="AG735" s="34" t="s">
        <v>3132</v>
      </c>
      <c r="AH735" s="34" t="s">
        <v>3131</v>
      </c>
      <c r="AI735" s="43" t="s">
        <v>3133</v>
      </c>
      <c r="AJ735" s="44" t="s">
        <v>3134</v>
      </c>
      <c r="AK735" s="261">
        <v>5400303</v>
      </c>
      <c r="AL735" s="44" t="s">
        <v>582</v>
      </c>
      <c r="AM735" s="44" t="s">
        <v>3138</v>
      </c>
      <c r="AN735" s="262">
        <v>276095730</v>
      </c>
      <c r="AO735" s="34"/>
      <c r="AP735" s="34"/>
      <c r="AQ735" s="34"/>
      <c r="AR735" s="34"/>
      <c r="AS735" s="34"/>
      <c r="AT735" s="44" t="s">
        <v>326</v>
      </c>
      <c r="AU735" s="44"/>
      <c r="AV735" s="477" t="str">
        <f t="array" ref="AV735">_xlfn.IFS(
LEFT(Tabelas!$AI735,1)="N","DN",
LEFT(Tabelas!$AI735,1)="C","DC",
LEFT(Tabelas!$AI735,1)="L","DL",
LEFT(Tabelas!$AI735,1)="A","DA",
LEFT(Tabelas!$AI735,1)="G","DG")</f>
        <v>DN</v>
      </c>
      <c r="AW735" s="34"/>
      <c r="AX735" s="34"/>
      <c r="AY735" s="34"/>
      <c r="AZ735" s="34"/>
      <c r="BA735" s="34"/>
      <c r="BB735" s="34"/>
      <c r="BC735" s="34"/>
      <c r="BD735" s="44">
        <v>170355</v>
      </c>
      <c r="BE735" s="34" t="s">
        <v>4292</v>
      </c>
      <c r="BF735" s="43" t="s">
        <v>1223</v>
      </c>
      <c r="BG735" s="34" t="s">
        <v>582</v>
      </c>
      <c r="BH735" s="34" t="s">
        <v>284</v>
      </c>
      <c r="BI735" s="34" t="s">
        <v>8756</v>
      </c>
      <c r="BJ735" s="44" t="s">
        <v>320</v>
      </c>
      <c r="BK735" s="44" t="s">
        <v>8579</v>
      </c>
      <c r="BL735" s="34"/>
      <c r="BM735" s="34"/>
      <c r="BN735" s="34"/>
      <c r="BO735" s="20"/>
      <c r="BP735" s="20"/>
      <c r="BQ735" s="20"/>
      <c r="BR735" s="20"/>
      <c r="BS735" s="27"/>
      <c r="BT735" s="20"/>
      <c r="BU735" s="20"/>
      <c r="BV735" s="20"/>
      <c r="BW735" s="20"/>
      <c r="BX735" s="20"/>
      <c r="BY735" s="20"/>
      <c r="BZ735" s="20"/>
      <c r="CA735" s="20"/>
      <c r="CB735" s="20"/>
      <c r="CC735" s="27"/>
      <c r="CD735" s="20"/>
      <c r="CE735" s="20"/>
      <c r="CF735" s="28"/>
      <c r="CG735" s="28"/>
      <c r="CH735" s="28"/>
      <c r="CI735" s="28"/>
      <c r="CJ735" s="28"/>
      <c r="CK735" s="28"/>
      <c r="CL735" s="28"/>
      <c r="CM735" s="28"/>
      <c r="CN735" s="28"/>
      <c r="CO735" s="28"/>
      <c r="CP735" s="28"/>
      <c r="CQ735" s="28"/>
      <c r="CR735" s="28"/>
      <c r="CS735" s="28"/>
      <c r="CT735" s="28"/>
      <c r="CU735" s="28"/>
      <c r="CV735" s="28"/>
      <c r="CW735" s="28"/>
      <c r="CX735" s="20"/>
      <c r="CY735" s="519" t="s">
        <v>8757</v>
      </c>
      <c r="CZ735" s="520" t="s">
        <v>8758</v>
      </c>
      <c r="DA735" s="595" t="str">
        <f t="shared" si="30"/>
        <v>69102 - ATIVIDADES DOS CARTÓRIOS NOTARIAIS</v>
      </c>
      <c r="EN735" s="572">
        <v>22039</v>
      </c>
      <c r="EO735" s="561" t="s">
        <v>8759</v>
      </c>
      <c r="EP735" s="561" t="s">
        <v>320</v>
      </c>
      <c r="EQ735" s="576">
        <v>107</v>
      </c>
      <c r="ER735" s="561" t="s">
        <v>2024</v>
      </c>
      <c r="ES735" s="568" t="s">
        <v>8760</v>
      </c>
    </row>
    <row r="736" spans="16:149">
      <c r="P736" s="503"/>
      <c r="Q736" s="504"/>
      <c r="R736" s="489">
        <v>44514</v>
      </c>
      <c r="S736" s="501"/>
      <c r="T736" s="497"/>
      <c r="U736" s="498"/>
      <c r="V736" s="43">
        <v>114</v>
      </c>
      <c r="W736" s="34" t="s">
        <v>3132</v>
      </c>
      <c r="X736" s="44">
        <v>170341</v>
      </c>
      <c r="Y736" s="34" t="s">
        <v>4324</v>
      </c>
      <c r="Z736" s="43" t="s">
        <v>1223</v>
      </c>
      <c r="AA736" s="34" t="s">
        <v>582</v>
      </c>
      <c r="AB736" s="34" t="s">
        <v>284</v>
      </c>
      <c r="AC736" s="34" t="s">
        <v>4324</v>
      </c>
      <c r="AD736" s="44" t="s">
        <v>320</v>
      </c>
      <c r="AE736" s="44" t="s">
        <v>8579</v>
      </c>
      <c r="AF736" s="43">
        <v>114</v>
      </c>
      <c r="AG736" s="34" t="s">
        <v>3132</v>
      </c>
      <c r="AH736" s="34" t="s">
        <v>3131</v>
      </c>
      <c r="AI736" s="43" t="s">
        <v>3133</v>
      </c>
      <c r="AJ736" s="44" t="s">
        <v>3134</v>
      </c>
      <c r="AK736" s="261">
        <v>5400303</v>
      </c>
      <c r="AL736" s="44" t="s">
        <v>582</v>
      </c>
      <c r="AM736" s="44" t="s">
        <v>3138</v>
      </c>
      <c r="AN736" s="262">
        <v>276095730</v>
      </c>
      <c r="AO736" s="34"/>
      <c r="AP736" s="34"/>
      <c r="AQ736" s="34"/>
      <c r="AR736" s="34"/>
      <c r="AS736" s="34"/>
      <c r="AT736" s="44" t="s">
        <v>326</v>
      </c>
      <c r="AU736" s="44"/>
      <c r="AV736" s="477" t="str">
        <f t="array" ref="AV736">_xlfn.IFS(
LEFT(Tabelas!$AI736,1)="N","DN",
LEFT(Tabelas!$AI736,1)="C","DC",
LEFT(Tabelas!$AI736,1)="L","DL",
LEFT(Tabelas!$AI736,1)="A","DA",
LEFT(Tabelas!$AI736,1)="G","DG")</f>
        <v>DN</v>
      </c>
      <c r="AW736" s="34"/>
      <c r="AX736" s="34"/>
      <c r="AY736" s="34"/>
      <c r="AZ736" s="34"/>
      <c r="BA736" s="34"/>
      <c r="BB736" s="34"/>
      <c r="BC736" s="34"/>
      <c r="BD736" s="44">
        <v>170341</v>
      </c>
      <c r="BE736" s="34" t="s">
        <v>4324</v>
      </c>
      <c r="BF736" s="43" t="s">
        <v>1223</v>
      </c>
      <c r="BG736" s="34" t="s">
        <v>582</v>
      </c>
      <c r="BH736" s="34" t="s">
        <v>284</v>
      </c>
      <c r="BI736" s="34" t="s">
        <v>4324</v>
      </c>
      <c r="BJ736" s="44" t="s">
        <v>320</v>
      </c>
      <c r="BK736" s="44" t="s">
        <v>8579</v>
      </c>
      <c r="BL736" s="34"/>
      <c r="BM736" s="34"/>
      <c r="BN736" s="34"/>
      <c r="BO736" s="20"/>
      <c r="BP736" s="20"/>
      <c r="BQ736" s="20"/>
      <c r="BR736" s="20"/>
      <c r="BS736" s="27"/>
      <c r="BT736" s="20"/>
      <c r="BU736" s="20"/>
      <c r="BV736" s="20"/>
      <c r="BW736" s="20"/>
      <c r="BX736" s="20"/>
      <c r="BY736" s="20"/>
      <c r="BZ736" s="20"/>
      <c r="CA736" s="20"/>
      <c r="CB736" s="20"/>
      <c r="CC736" s="27"/>
      <c r="CD736" s="20"/>
      <c r="CE736" s="20"/>
      <c r="CF736" s="28"/>
      <c r="CG736" s="28"/>
      <c r="CH736" s="28"/>
      <c r="CI736" s="28"/>
      <c r="CJ736" s="28"/>
      <c r="CK736" s="28"/>
      <c r="CL736" s="28"/>
      <c r="CM736" s="28"/>
      <c r="CN736" s="28"/>
      <c r="CO736" s="28"/>
      <c r="CP736" s="28"/>
      <c r="CQ736" s="28"/>
      <c r="CR736" s="28"/>
      <c r="CS736" s="28"/>
      <c r="CT736" s="28"/>
      <c r="CU736" s="28"/>
      <c r="CV736" s="28"/>
      <c r="CW736" s="28"/>
      <c r="CX736" s="20"/>
      <c r="CY736" s="519" t="s">
        <v>8761</v>
      </c>
      <c r="CZ736" s="520" t="s">
        <v>8762</v>
      </c>
      <c r="DA736" s="595" t="str">
        <f t="shared" si="30"/>
        <v>69201 - ATIVIDADES DE CONTABILIDADE E CONSULTORIA FISCAL.</v>
      </c>
      <c r="EN736" s="571">
        <v>22047</v>
      </c>
      <c r="EO736" s="560" t="s">
        <v>8763</v>
      </c>
      <c r="EP736" s="560" t="s">
        <v>1519</v>
      </c>
      <c r="EQ736" s="580">
        <v>800</v>
      </c>
      <c r="ER736" s="560" t="s">
        <v>1520</v>
      </c>
      <c r="ES736" s="567" t="s">
        <v>8764</v>
      </c>
    </row>
    <row r="737" spans="16:149">
      <c r="P737" s="503"/>
      <c r="Q737" s="504"/>
      <c r="R737" s="489">
        <v>44515</v>
      </c>
      <c r="S737" s="501"/>
      <c r="T737" s="497"/>
      <c r="U737" s="498"/>
      <c r="V737" s="43">
        <v>114</v>
      </c>
      <c r="W737" s="34" t="s">
        <v>3132</v>
      </c>
      <c r="X737" s="44">
        <v>170361</v>
      </c>
      <c r="Y737" s="34" t="s">
        <v>8765</v>
      </c>
      <c r="Z737" s="43" t="s">
        <v>1223</v>
      </c>
      <c r="AA737" s="34" t="s">
        <v>582</v>
      </c>
      <c r="AB737" s="34" t="s">
        <v>284</v>
      </c>
      <c r="AC737" s="34" t="s">
        <v>8766</v>
      </c>
      <c r="AD737" s="44" t="s">
        <v>320</v>
      </c>
      <c r="AE737" s="44" t="s">
        <v>8579</v>
      </c>
      <c r="AF737" s="43">
        <v>114</v>
      </c>
      <c r="AG737" s="34" t="s">
        <v>3132</v>
      </c>
      <c r="AH737" s="34" t="s">
        <v>3131</v>
      </c>
      <c r="AI737" s="43" t="s">
        <v>3133</v>
      </c>
      <c r="AJ737" s="44" t="s">
        <v>3134</v>
      </c>
      <c r="AK737" s="261">
        <v>5400303</v>
      </c>
      <c r="AL737" s="44" t="s">
        <v>582</v>
      </c>
      <c r="AM737" s="44" t="s">
        <v>3138</v>
      </c>
      <c r="AN737" s="262">
        <v>276095730</v>
      </c>
      <c r="AO737" s="34"/>
      <c r="AP737" s="34"/>
      <c r="AQ737" s="34"/>
      <c r="AR737" s="34"/>
      <c r="AS737" s="34"/>
      <c r="AT737" s="44" t="s">
        <v>326</v>
      </c>
      <c r="AU737" s="44"/>
      <c r="AV737" s="477" t="str">
        <f t="array" ref="AV737">_xlfn.IFS(
LEFT(Tabelas!$AI737,1)="N","DN",
LEFT(Tabelas!$AI737,1)="C","DC",
LEFT(Tabelas!$AI737,1)="L","DL",
LEFT(Tabelas!$AI737,1)="A","DA",
LEFT(Tabelas!$AI737,1)="G","DG")</f>
        <v>DN</v>
      </c>
      <c r="AW737" s="34"/>
      <c r="AX737" s="34"/>
      <c r="AY737" s="34"/>
      <c r="AZ737" s="34"/>
      <c r="BA737" s="34"/>
      <c r="BB737" s="34"/>
      <c r="BC737" s="34"/>
      <c r="BD737" s="44">
        <v>170361</v>
      </c>
      <c r="BE737" s="34" t="s">
        <v>8765</v>
      </c>
      <c r="BF737" s="43" t="s">
        <v>1223</v>
      </c>
      <c r="BG737" s="34" t="s">
        <v>582</v>
      </c>
      <c r="BH737" s="34" t="s">
        <v>284</v>
      </c>
      <c r="BI737" s="34" t="s">
        <v>8766</v>
      </c>
      <c r="BJ737" s="44" t="s">
        <v>320</v>
      </c>
      <c r="BK737" s="44" t="s">
        <v>8579</v>
      </c>
      <c r="BL737" s="34"/>
      <c r="BM737" s="34"/>
      <c r="BN737" s="34"/>
      <c r="BO737" s="20"/>
      <c r="BP737" s="20"/>
      <c r="BQ737" s="20"/>
      <c r="BR737" s="20"/>
      <c r="BS737" s="27"/>
      <c r="BT737" s="20"/>
      <c r="BU737" s="20"/>
      <c r="BV737" s="20"/>
      <c r="BW737" s="20"/>
      <c r="BX737" s="20"/>
      <c r="BY737" s="20"/>
      <c r="BZ737" s="20"/>
      <c r="CA737" s="20"/>
      <c r="CB737" s="20"/>
      <c r="CC737" s="27"/>
      <c r="CD737" s="20"/>
      <c r="CE737" s="20"/>
      <c r="CF737" s="28"/>
      <c r="CG737" s="28"/>
      <c r="CH737" s="28"/>
      <c r="CI737" s="28"/>
      <c r="CJ737" s="28"/>
      <c r="CK737" s="28"/>
      <c r="CL737" s="28"/>
      <c r="CM737" s="28"/>
      <c r="CN737" s="28"/>
      <c r="CO737" s="28"/>
      <c r="CP737" s="28"/>
      <c r="CQ737" s="28"/>
      <c r="CR737" s="28"/>
      <c r="CS737" s="28"/>
      <c r="CT737" s="28"/>
      <c r="CU737" s="28"/>
      <c r="CV737" s="28"/>
      <c r="CW737" s="28"/>
      <c r="CX737" s="20"/>
      <c r="CY737" s="519" t="s">
        <v>8767</v>
      </c>
      <c r="CZ737" s="520" t="s">
        <v>8768</v>
      </c>
      <c r="DA737" s="595" t="str">
        <f t="shared" si="30"/>
        <v>69202 - ATIVIDADES DE AUDITORIA E REVISÃO DE CONTAS.</v>
      </c>
      <c r="EN737" s="572">
        <v>22055</v>
      </c>
      <c r="EO737" s="561" t="s">
        <v>8769</v>
      </c>
      <c r="EP737" s="561" t="s">
        <v>370</v>
      </c>
      <c r="EQ737" s="576">
        <v>555</v>
      </c>
      <c r="ER737" s="561" t="s">
        <v>371</v>
      </c>
      <c r="ES737" s="568" t="s">
        <v>8770</v>
      </c>
    </row>
    <row r="738" spans="16:149">
      <c r="P738" s="503"/>
      <c r="Q738" s="504"/>
      <c r="R738" s="489">
        <v>44516</v>
      </c>
      <c r="S738" s="501"/>
      <c r="T738" s="497"/>
      <c r="U738" s="498"/>
      <c r="V738" s="43">
        <v>114</v>
      </c>
      <c r="W738" s="34" t="s">
        <v>3132</v>
      </c>
      <c r="X738" s="44">
        <v>170343</v>
      </c>
      <c r="Y738" s="34" t="s">
        <v>4380</v>
      </c>
      <c r="Z738" s="43" t="s">
        <v>1223</v>
      </c>
      <c r="AA738" s="34" t="s">
        <v>582</v>
      </c>
      <c r="AB738" s="34" t="s">
        <v>284</v>
      </c>
      <c r="AC738" s="34" t="s">
        <v>4380</v>
      </c>
      <c r="AD738" s="44" t="s">
        <v>320</v>
      </c>
      <c r="AE738" s="44" t="s">
        <v>8579</v>
      </c>
      <c r="AF738" s="43">
        <v>114</v>
      </c>
      <c r="AG738" s="34" t="s">
        <v>3132</v>
      </c>
      <c r="AH738" s="34" t="s">
        <v>3131</v>
      </c>
      <c r="AI738" s="43" t="s">
        <v>3133</v>
      </c>
      <c r="AJ738" s="44" t="s">
        <v>3134</v>
      </c>
      <c r="AK738" s="261">
        <v>5400303</v>
      </c>
      <c r="AL738" s="44" t="s">
        <v>582</v>
      </c>
      <c r="AM738" s="44" t="s">
        <v>3138</v>
      </c>
      <c r="AN738" s="262">
        <v>276095730</v>
      </c>
      <c r="AO738" s="34"/>
      <c r="AP738" s="34"/>
      <c r="AQ738" s="34"/>
      <c r="AR738" s="34"/>
      <c r="AS738" s="34"/>
      <c r="AT738" s="44" t="s">
        <v>326</v>
      </c>
      <c r="AU738" s="44"/>
      <c r="AV738" s="477" t="str">
        <f t="array" ref="AV738">_xlfn.IFS(
LEFT(Tabelas!$AI738,1)="N","DN",
LEFT(Tabelas!$AI738,1)="C","DC",
LEFT(Tabelas!$AI738,1)="L","DL",
LEFT(Tabelas!$AI738,1)="A","DA",
LEFT(Tabelas!$AI738,1)="G","DG")</f>
        <v>DN</v>
      </c>
      <c r="AW738" s="34"/>
      <c r="AX738" s="34"/>
      <c r="AY738" s="34"/>
      <c r="AZ738" s="34"/>
      <c r="BA738" s="34"/>
      <c r="BB738" s="34"/>
      <c r="BC738" s="34"/>
      <c r="BD738" s="44">
        <v>170343</v>
      </c>
      <c r="BE738" s="34" t="s">
        <v>4380</v>
      </c>
      <c r="BF738" s="43" t="s">
        <v>1223</v>
      </c>
      <c r="BG738" s="34" t="s">
        <v>582</v>
      </c>
      <c r="BH738" s="34" t="s">
        <v>284</v>
      </c>
      <c r="BI738" s="34" t="s">
        <v>4380</v>
      </c>
      <c r="BJ738" s="44" t="s">
        <v>320</v>
      </c>
      <c r="BK738" s="44" t="s">
        <v>8579</v>
      </c>
      <c r="BL738" s="34"/>
      <c r="BM738" s="34"/>
      <c r="BN738" s="34"/>
      <c r="BO738" s="20"/>
      <c r="BP738" s="20"/>
      <c r="BQ738" s="20"/>
      <c r="BR738" s="20"/>
      <c r="BS738" s="27"/>
      <c r="BT738" s="20"/>
      <c r="BU738" s="20"/>
      <c r="BV738" s="20"/>
      <c r="BW738" s="20"/>
      <c r="BX738" s="20"/>
      <c r="BY738" s="20"/>
      <c r="BZ738" s="20"/>
      <c r="CA738" s="20"/>
      <c r="CB738" s="20"/>
      <c r="CC738" s="27"/>
      <c r="CD738" s="20"/>
      <c r="CE738" s="20"/>
      <c r="CF738" s="28"/>
      <c r="CG738" s="28"/>
      <c r="CH738" s="28"/>
      <c r="CI738" s="28"/>
      <c r="CJ738" s="28"/>
      <c r="CK738" s="28"/>
      <c r="CL738" s="28"/>
      <c r="CM738" s="28"/>
      <c r="CN738" s="28"/>
      <c r="CO738" s="28"/>
      <c r="CP738" s="28"/>
      <c r="CQ738" s="28"/>
      <c r="CR738" s="28"/>
      <c r="CS738" s="28"/>
      <c r="CT738" s="28"/>
      <c r="CU738" s="28"/>
      <c r="CV738" s="28"/>
      <c r="CW738" s="28"/>
      <c r="CX738" s="20"/>
      <c r="CY738" s="519" t="s">
        <v>8771</v>
      </c>
      <c r="CZ738" s="520" t="s">
        <v>8772</v>
      </c>
      <c r="DA738" s="595" t="str">
        <f t="shared" si="30"/>
        <v>70100 - ATIVIDADES DAS SEDES SOCIAIS</v>
      </c>
      <c r="EN738" s="571">
        <v>22071</v>
      </c>
      <c r="EO738" s="560" t="s">
        <v>8773</v>
      </c>
      <c r="EP738" s="560" t="s">
        <v>320</v>
      </c>
      <c r="EQ738" s="580">
        <v>100</v>
      </c>
      <c r="ER738" s="560" t="s">
        <v>4630</v>
      </c>
      <c r="ES738" s="567" t="s">
        <v>8774</v>
      </c>
    </row>
    <row r="739" spans="16:149">
      <c r="P739" s="503"/>
      <c r="Q739" s="504"/>
      <c r="R739" s="489">
        <v>44517</v>
      </c>
      <c r="S739" s="501"/>
      <c r="T739" s="497"/>
      <c r="U739" s="498"/>
      <c r="V739" s="43">
        <v>114</v>
      </c>
      <c r="W739" s="34" t="s">
        <v>3132</v>
      </c>
      <c r="X739" s="44">
        <v>170344</v>
      </c>
      <c r="Y739" s="34" t="s">
        <v>4402</v>
      </c>
      <c r="Z739" s="43" t="s">
        <v>1223</v>
      </c>
      <c r="AA739" s="34" t="s">
        <v>582</v>
      </c>
      <c r="AB739" s="34" t="s">
        <v>284</v>
      </c>
      <c r="AC739" s="34" t="s">
        <v>4402</v>
      </c>
      <c r="AD739" s="44" t="s">
        <v>320</v>
      </c>
      <c r="AE739" s="44" t="s">
        <v>8579</v>
      </c>
      <c r="AF739" s="43">
        <v>114</v>
      </c>
      <c r="AG739" s="34" t="s">
        <v>3132</v>
      </c>
      <c r="AH739" s="34" t="s">
        <v>3131</v>
      </c>
      <c r="AI739" s="43" t="s">
        <v>3133</v>
      </c>
      <c r="AJ739" s="44" t="s">
        <v>3134</v>
      </c>
      <c r="AK739" s="261">
        <v>5400303</v>
      </c>
      <c r="AL739" s="44" t="s">
        <v>582</v>
      </c>
      <c r="AM739" s="44" t="s">
        <v>3138</v>
      </c>
      <c r="AN739" s="262">
        <v>276095730</v>
      </c>
      <c r="AO739" s="34"/>
      <c r="AP739" s="34"/>
      <c r="AQ739" s="34"/>
      <c r="AR739" s="34"/>
      <c r="AS739" s="34"/>
      <c r="AT739" s="44" t="s">
        <v>326</v>
      </c>
      <c r="AU739" s="44"/>
      <c r="AV739" s="477" t="str">
        <f t="array" ref="AV739">_xlfn.IFS(
LEFT(Tabelas!$AI739,1)="N","DN",
LEFT(Tabelas!$AI739,1)="C","DC",
LEFT(Tabelas!$AI739,1)="L","DL",
LEFT(Tabelas!$AI739,1)="A","DA",
LEFT(Tabelas!$AI739,1)="G","DG")</f>
        <v>DN</v>
      </c>
      <c r="AW739" s="34"/>
      <c r="AX739" s="34"/>
      <c r="AY739" s="34"/>
      <c r="AZ739" s="34"/>
      <c r="BA739" s="34"/>
      <c r="BB739" s="34"/>
      <c r="BC739" s="34"/>
      <c r="BD739" s="44">
        <v>170344</v>
      </c>
      <c r="BE739" s="34" t="s">
        <v>4402</v>
      </c>
      <c r="BF739" s="43" t="s">
        <v>1223</v>
      </c>
      <c r="BG739" s="34" t="s">
        <v>582</v>
      </c>
      <c r="BH739" s="34" t="s">
        <v>284</v>
      </c>
      <c r="BI739" s="34" t="s">
        <v>4402</v>
      </c>
      <c r="BJ739" s="44" t="s">
        <v>320</v>
      </c>
      <c r="BK739" s="44" t="s">
        <v>8579</v>
      </c>
      <c r="BL739" s="34"/>
      <c r="BM739" s="34"/>
      <c r="BN739" s="34"/>
      <c r="BO739" s="20"/>
      <c r="BP739" s="20"/>
      <c r="BQ739" s="20"/>
      <c r="BR739" s="20"/>
      <c r="BS739" s="27"/>
      <c r="BT739" s="20"/>
      <c r="BU739" s="20"/>
      <c r="BV739" s="20"/>
      <c r="BW739" s="20"/>
      <c r="BX739" s="20"/>
      <c r="BY739" s="20"/>
      <c r="BZ739" s="20"/>
      <c r="CA739" s="20"/>
      <c r="CB739" s="20"/>
      <c r="CC739" s="27"/>
      <c r="CD739" s="20"/>
      <c r="CE739" s="20"/>
      <c r="CF739" s="28"/>
      <c r="CG739" s="28"/>
      <c r="CH739" s="28"/>
      <c r="CI739" s="28"/>
      <c r="CJ739" s="28"/>
      <c r="CK739" s="28"/>
      <c r="CL739" s="28"/>
      <c r="CM739" s="28"/>
      <c r="CN739" s="28"/>
      <c r="CO739" s="28"/>
      <c r="CP739" s="28"/>
      <c r="CQ739" s="28"/>
      <c r="CR739" s="28"/>
      <c r="CS739" s="28"/>
      <c r="CT739" s="28"/>
      <c r="CU739" s="28"/>
      <c r="CV739" s="28"/>
      <c r="CW739" s="28"/>
      <c r="CX739" s="20"/>
      <c r="CY739" s="519" t="s">
        <v>8775</v>
      </c>
      <c r="CZ739" s="520" t="s">
        <v>8776</v>
      </c>
      <c r="DA739" s="595" t="str">
        <f t="shared" si="30"/>
        <v>70200 - ATIVIDADES DE CONSULTORIA PARA OS NEGÓCIOS E OUTRA CONSULTORIA PARA A GESTÃO</v>
      </c>
      <c r="EN739" s="572">
        <v>22110</v>
      </c>
      <c r="EO739" s="561" t="s">
        <v>8777</v>
      </c>
      <c r="EP739" s="561" t="s">
        <v>1519</v>
      </c>
      <c r="EQ739" s="576">
        <v>800</v>
      </c>
      <c r="ER739" s="561" t="s">
        <v>1520</v>
      </c>
      <c r="ES739" s="568" t="s">
        <v>8778</v>
      </c>
    </row>
    <row r="740" spans="16:149">
      <c r="P740" s="503"/>
      <c r="Q740" s="504"/>
      <c r="R740" s="489">
        <v>44518</v>
      </c>
      <c r="S740" s="501"/>
      <c r="T740" s="497"/>
      <c r="U740" s="498"/>
      <c r="V740" s="43">
        <v>114</v>
      </c>
      <c r="W740" s="34" t="s">
        <v>3132</v>
      </c>
      <c r="X740" s="44">
        <v>170345</v>
      </c>
      <c r="Y740" s="34" t="s">
        <v>4427</v>
      </c>
      <c r="Z740" s="43" t="s">
        <v>1223</v>
      </c>
      <c r="AA740" s="34" t="s">
        <v>582</v>
      </c>
      <c r="AB740" s="34" t="s">
        <v>284</v>
      </c>
      <c r="AC740" s="34" t="s">
        <v>4427</v>
      </c>
      <c r="AD740" s="44" t="s">
        <v>320</v>
      </c>
      <c r="AE740" s="44" t="s">
        <v>8579</v>
      </c>
      <c r="AF740" s="43">
        <v>114</v>
      </c>
      <c r="AG740" s="34" t="s">
        <v>3132</v>
      </c>
      <c r="AH740" s="34" t="s">
        <v>3131</v>
      </c>
      <c r="AI740" s="43" t="s">
        <v>3133</v>
      </c>
      <c r="AJ740" s="44" t="s">
        <v>3134</v>
      </c>
      <c r="AK740" s="261">
        <v>5400303</v>
      </c>
      <c r="AL740" s="44" t="s">
        <v>582</v>
      </c>
      <c r="AM740" s="44" t="s">
        <v>3138</v>
      </c>
      <c r="AN740" s="262">
        <v>276095730</v>
      </c>
      <c r="AO740" s="34"/>
      <c r="AP740" s="34"/>
      <c r="AQ740" s="34"/>
      <c r="AR740" s="34"/>
      <c r="AS740" s="34"/>
      <c r="AT740" s="44" t="s">
        <v>326</v>
      </c>
      <c r="AU740" s="44"/>
      <c r="AV740" s="477" t="str">
        <f t="array" ref="AV740">_xlfn.IFS(
LEFT(Tabelas!$AI740,1)="N","DN",
LEFT(Tabelas!$AI740,1)="C","DC",
LEFT(Tabelas!$AI740,1)="L","DL",
LEFT(Tabelas!$AI740,1)="A","DA",
LEFT(Tabelas!$AI740,1)="G","DG")</f>
        <v>DN</v>
      </c>
      <c r="AW740" s="34"/>
      <c r="AX740" s="34"/>
      <c r="AY740" s="34"/>
      <c r="AZ740" s="34"/>
      <c r="BA740" s="34"/>
      <c r="BB740" s="34"/>
      <c r="BC740" s="34"/>
      <c r="BD740" s="44">
        <v>170345</v>
      </c>
      <c r="BE740" s="34" t="s">
        <v>4427</v>
      </c>
      <c r="BF740" s="43" t="s">
        <v>1223</v>
      </c>
      <c r="BG740" s="34" t="s">
        <v>582</v>
      </c>
      <c r="BH740" s="34" t="s">
        <v>284</v>
      </c>
      <c r="BI740" s="34" t="s">
        <v>4427</v>
      </c>
      <c r="BJ740" s="44" t="s">
        <v>320</v>
      </c>
      <c r="BK740" s="44" t="s">
        <v>8579</v>
      </c>
      <c r="BL740" s="34"/>
      <c r="BM740" s="34"/>
      <c r="BN740" s="34"/>
      <c r="BO740" s="20"/>
      <c r="BP740" s="20"/>
      <c r="BQ740" s="20"/>
      <c r="BR740" s="20"/>
      <c r="BS740" s="27"/>
      <c r="BT740" s="20"/>
      <c r="BU740" s="20"/>
      <c r="BV740" s="20"/>
      <c r="BW740" s="20"/>
      <c r="BX740" s="20"/>
      <c r="BY740" s="20"/>
      <c r="BZ740" s="20"/>
      <c r="CA740" s="20"/>
      <c r="CB740" s="20"/>
      <c r="CC740" s="27"/>
      <c r="CD740" s="20"/>
      <c r="CE740" s="20"/>
      <c r="CF740" s="28"/>
      <c r="CG740" s="28"/>
      <c r="CH740" s="28"/>
      <c r="CI740" s="28"/>
      <c r="CJ740" s="28"/>
      <c r="CK740" s="28"/>
      <c r="CL740" s="28"/>
      <c r="CM740" s="28"/>
      <c r="CN740" s="28"/>
      <c r="CO740" s="28"/>
      <c r="CP740" s="28"/>
      <c r="CQ740" s="28"/>
      <c r="CR740" s="28"/>
      <c r="CS740" s="28"/>
      <c r="CT740" s="28"/>
      <c r="CU740" s="28"/>
      <c r="CV740" s="28"/>
      <c r="CW740" s="28"/>
      <c r="CX740" s="20"/>
      <c r="CY740" s="519" t="s">
        <v>8779</v>
      </c>
      <c r="CZ740" s="520" t="s">
        <v>8780</v>
      </c>
      <c r="DA740" s="595" t="str">
        <f t="shared" si="30"/>
        <v>71110 - ATIVIDADES DE ARQUITETURA</v>
      </c>
      <c r="EN740" s="572">
        <v>22136</v>
      </c>
      <c r="EO740" s="561" t="s">
        <v>8781</v>
      </c>
      <c r="EP740" s="561" t="s">
        <v>289</v>
      </c>
      <c r="EQ740" s="576">
        <v>330</v>
      </c>
      <c r="ER740" s="561" t="s">
        <v>4729</v>
      </c>
      <c r="ES740" s="568" t="s">
        <v>8782</v>
      </c>
    </row>
    <row r="741" spans="16:149">
      <c r="P741" s="503"/>
      <c r="Q741" s="504"/>
      <c r="R741" s="489">
        <v>44519</v>
      </c>
      <c r="S741" s="501"/>
      <c r="T741" s="497"/>
      <c r="U741" s="498"/>
      <c r="V741" s="43">
        <v>114</v>
      </c>
      <c r="W741" s="34" t="s">
        <v>3132</v>
      </c>
      <c r="X741" s="44">
        <v>170347</v>
      </c>
      <c r="Y741" s="34" t="s">
        <v>4452</v>
      </c>
      <c r="Z741" s="43" t="s">
        <v>1223</v>
      </c>
      <c r="AA741" s="34" t="s">
        <v>582</v>
      </c>
      <c r="AB741" s="34" t="s">
        <v>284</v>
      </c>
      <c r="AC741" s="34" t="s">
        <v>4452</v>
      </c>
      <c r="AD741" s="44" t="s">
        <v>320</v>
      </c>
      <c r="AE741" s="44" t="s">
        <v>8579</v>
      </c>
      <c r="AF741" s="43">
        <v>114</v>
      </c>
      <c r="AG741" s="34" t="s">
        <v>3132</v>
      </c>
      <c r="AH741" s="34" t="s">
        <v>3131</v>
      </c>
      <c r="AI741" s="43" t="s">
        <v>3133</v>
      </c>
      <c r="AJ741" s="44" t="s">
        <v>3134</v>
      </c>
      <c r="AK741" s="261">
        <v>5400303</v>
      </c>
      <c r="AL741" s="44" t="s">
        <v>582</v>
      </c>
      <c r="AM741" s="44" t="s">
        <v>3138</v>
      </c>
      <c r="AN741" s="262">
        <v>276095730</v>
      </c>
      <c r="AO741" s="34"/>
      <c r="AP741" s="34"/>
      <c r="AQ741" s="34"/>
      <c r="AR741" s="34"/>
      <c r="AS741" s="34"/>
      <c r="AT741" s="44" t="s">
        <v>326</v>
      </c>
      <c r="AU741" s="44"/>
      <c r="AV741" s="477" t="str">
        <f t="array" ref="AV741">_xlfn.IFS(
LEFT(Tabelas!$AI741,1)="N","DN",
LEFT(Tabelas!$AI741,1)="C","DC",
LEFT(Tabelas!$AI741,1)="L","DL",
LEFT(Tabelas!$AI741,1)="A","DA",
LEFT(Tabelas!$AI741,1)="G","DG")</f>
        <v>DN</v>
      </c>
      <c r="AW741" s="34"/>
      <c r="AX741" s="34"/>
      <c r="AY741" s="34"/>
      <c r="AZ741" s="34"/>
      <c r="BA741" s="34"/>
      <c r="BB741" s="34"/>
      <c r="BC741" s="34"/>
      <c r="BD741" s="44">
        <v>170347</v>
      </c>
      <c r="BE741" s="34" t="s">
        <v>4452</v>
      </c>
      <c r="BF741" s="43" t="s">
        <v>1223</v>
      </c>
      <c r="BG741" s="34" t="s">
        <v>582</v>
      </c>
      <c r="BH741" s="34" t="s">
        <v>284</v>
      </c>
      <c r="BI741" s="34" t="s">
        <v>4452</v>
      </c>
      <c r="BJ741" s="44" t="s">
        <v>320</v>
      </c>
      <c r="BK741" s="44" t="s">
        <v>8579</v>
      </c>
      <c r="BL741" s="34"/>
      <c r="BM741" s="34"/>
      <c r="BN741" s="34"/>
      <c r="BO741" s="20"/>
      <c r="BP741" s="20"/>
      <c r="BQ741" s="20"/>
      <c r="BR741" s="20"/>
      <c r="BS741" s="27"/>
      <c r="BT741" s="20"/>
      <c r="BU741" s="20"/>
      <c r="BV741" s="20"/>
      <c r="BW741" s="20"/>
      <c r="BX741" s="20"/>
      <c r="BY741" s="20"/>
      <c r="BZ741" s="20"/>
      <c r="CA741" s="20"/>
      <c r="CB741" s="20"/>
      <c r="CC741" s="27"/>
      <c r="CD741" s="20"/>
      <c r="CE741" s="20"/>
      <c r="CF741" s="28"/>
      <c r="CG741" s="28"/>
      <c r="CH741" s="28"/>
      <c r="CI741" s="28"/>
      <c r="CJ741" s="28"/>
      <c r="CK741" s="28"/>
      <c r="CL741" s="28"/>
      <c r="CM741" s="28"/>
      <c r="CN741" s="28"/>
      <c r="CO741" s="28"/>
      <c r="CP741" s="28"/>
      <c r="CQ741" s="28"/>
      <c r="CR741" s="28"/>
      <c r="CS741" s="28"/>
      <c r="CT741" s="28"/>
      <c r="CU741" s="28"/>
      <c r="CV741" s="28"/>
      <c r="CW741" s="28"/>
      <c r="CX741" s="20"/>
      <c r="CY741" s="519" t="s">
        <v>8783</v>
      </c>
      <c r="CZ741" s="520" t="s">
        <v>8784</v>
      </c>
      <c r="DA741" s="595" t="str">
        <f t="shared" si="30"/>
        <v>71120 - ATIVIDADES DE ENGENHARIA E TÉCNICAS AFINS</v>
      </c>
      <c r="EN741" s="571">
        <v>22144</v>
      </c>
      <c r="EO741" s="560" t="s">
        <v>8785</v>
      </c>
      <c r="EP741" s="560" t="s">
        <v>370</v>
      </c>
      <c r="EQ741" s="580">
        <v>587</v>
      </c>
      <c r="ER741" s="560" t="s">
        <v>5546</v>
      </c>
      <c r="ES741" s="567" t="s">
        <v>8786</v>
      </c>
    </row>
    <row r="742" spans="16:149">
      <c r="P742" s="503"/>
      <c r="Q742" s="504"/>
      <c r="R742" s="489">
        <v>44520</v>
      </c>
      <c r="S742" s="501"/>
      <c r="T742" s="497"/>
      <c r="U742" s="498"/>
      <c r="V742" s="43">
        <v>114</v>
      </c>
      <c r="W742" s="34" t="s">
        <v>3132</v>
      </c>
      <c r="X742" s="44">
        <v>170349</v>
      </c>
      <c r="Y742" s="34" t="s">
        <v>4475</v>
      </c>
      <c r="Z742" s="43" t="s">
        <v>1223</v>
      </c>
      <c r="AA742" s="34" t="s">
        <v>582</v>
      </c>
      <c r="AB742" s="34" t="s">
        <v>284</v>
      </c>
      <c r="AC742" s="34" t="s">
        <v>4475</v>
      </c>
      <c r="AD742" s="44" t="s">
        <v>320</v>
      </c>
      <c r="AE742" s="44" t="s">
        <v>8579</v>
      </c>
      <c r="AF742" s="43">
        <v>114</v>
      </c>
      <c r="AG742" s="34" t="s">
        <v>3132</v>
      </c>
      <c r="AH742" s="34" t="s">
        <v>3131</v>
      </c>
      <c r="AI742" s="43" t="s">
        <v>3133</v>
      </c>
      <c r="AJ742" s="44" t="s">
        <v>3134</v>
      </c>
      <c r="AK742" s="261">
        <v>5400303</v>
      </c>
      <c r="AL742" s="44" t="s">
        <v>582</v>
      </c>
      <c r="AM742" s="44" t="s">
        <v>3138</v>
      </c>
      <c r="AN742" s="262">
        <v>276095730</v>
      </c>
      <c r="AO742" s="34"/>
      <c r="AP742" s="34"/>
      <c r="AQ742" s="34"/>
      <c r="AR742" s="34"/>
      <c r="AS742" s="34"/>
      <c r="AT742" s="44" t="s">
        <v>326</v>
      </c>
      <c r="AU742" s="44"/>
      <c r="AV742" s="477" t="str">
        <f t="array" ref="AV742">_xlfn.IFS(
LEFT(Tabelas!$AI742,1)="N","DN",
LEFT(Tabelas!$AI742,1)="C","DC",
LEFT(Tabelas!$AI742,1)="L","DL",
LEFT(Tabelas!$AI742,1)="A","DA",
LEFT(Tabelas!$AI742,1)="G","DG")</f>
        <v>DN</v>
      </c>
      <c r="AW742" s="34"/>
      <c r="AX742" s="34"/>
      <c r="AY742" s="34"/>
      <c r="AZ742" s="34"/>
      <c r="BA742" s="34"/>
      <c r="BB742" s="34"/>
      <c r="BC742" s="34"/>
      <c r="BD742" s="44">
        <v>170349</v>
      </c>
      <c r="BE742" s="34" t="s">
        <v>4475</v>
      </c>
      <c r="BF742" s="43" t="s">
        <v>1223</v>
      </c>
      <c r="BG742" s="34" t="s">
        <v>582</v>
      </c>
      <c r="BH742" s="34" t="s">
        <v>284</v>
      </c>
      <c r="BI742" s="34" t="s">
        <v>4475</v>
      </c>
      <c r="BJ742" s="44" t="s">
        <v>320</v>
      </c>
      <c r="BK742" s="44" t="s">
        <v>8579</v>
      </c>
      <c r="BL742" s="34"/>
      <c r="BM742" s="34"/>
      <c r="BN742" s="34"/>
      <c r="BO742" s="20"/>
      <c r="BP742" s="20"/>
      <c r="BQ742" s="20"/>
      <c r="BR742" s="20"/>
      <c r="BS742" s="27"/>
      <c r="BT742" s="20"/>
      <c r="BU742" s="20"/>
      <c r="BV742" s="20"/>
      <c r="BW742" s="20"/>
      <c r="BX742" s="20"/>
      <c r="BY742" s="20"/>
      <c r="BZ742" s="20"/>
      <c r="CA742" s="20"/>
      <c r="CB742" s="20"/>
      <c r="CC742" s="27"/>
      <c r="CD742" s="20"/>
      <c r="CE742" s="20"/>
      <c r="CF742" s="28"/>
      <c r="CG742" s="28"/>
      <c r="CH742" s="28"/>
      <c r="CI742" s="28"/>
      <c r="CJ742" s="28"/>
      <c r="CK742" s="28"/>
      <c r="CL742" s="28"/>
      <c r="CM742" s="28"/>
      <c r="CN742" s="28"/>
      <c r="CO742" s="28"/>
      <c r="CP742" s="28"/>
      <c r="CQ742" s="28"/>
      <c r="CR742" s="28"/>
      <c r="CS742" s="28"/>
      <c r="CT742" s="28"/>
      <c r="CU742" s="28"/>
      <c r="CV742" s="28"/>
      <c r="CW742" s="28"/>
      <c r="CX742" s="20"/>
      <c r="CY742" s="519" t="s">
        <v>8787</v>
      </c>
      <c r="CZ742" s="520" t="s">
        <v>8788</v>
      </c>
      <c r="DA742" s="595" t="str">
        <f t="shared" si="30"/>
        <v>71200 - ATIVIDADES DE ENSAIOS E ANÁLISES TÉCNICAS</v>
      </c>
      <c r="EN742" s="572">
        <v>22160</v>
      </c>
      <c r="EO742" s="561" t="s">
        <v>8789</v>
      </c>
      <c r="EP742" s="561" t="s">
        <v>289</v>
      </c>
      <c r="EQ742" s="576">
        <v>331</v>
      </c>
      <c r="ER742" s="561" t="s">
        <v>4880</v>
      </c>
      <c r="ES742" s="568" t="s">
        <v>8790</v>
      </c>
    </row>
    <row r="743" spans="16:149">
      <c r="P743" s="503"/>
      <c r="Q743" s="504"/>
      <c r="R743" s="489">
        <v>44521</v>
      </c>
      <c r="S743" s="501"/>
      <c r="T743" s="497"/>
      <c r="U743" s="498"/>
      <c r="V743" s="43">
        <v>114</v>
      </c>
      <c r="W743" s="34" t="s">
        <v>3132</v>
      </c>
      <c r="X743" s="44">
        <v>170348</v>
      </c>
      <c r="Y743" s="34" t="s">
        <v>4497</v>
      </c>
      <c r="Z743" s="43" t="s">
        <v>1223</v>
      </c>
      <c r="AA743" s="34" t="s">
        <v>582</v>
      </c>
      <c r="AB743" s="34" t="s">
        <v>284</v>
      </c>
      <c r="AC743" s="34" t="s">
        <v>4497</v>
      </c>
      <c r="AD743" s="44" t="s">
        <v>320</v>
      </c>
      <c r="AE743" s="44" t="s">
        <v>8579</v>
      </c>
      <c r="AF743" s="43">
        <v>114</v>
      </c>
      <c r="AG743" s="34" t="s">
        <v>3132</v>
      </c>
      <c r="AH743" s="34" t="s">
        <v>3131</v>
      </c>
      <c r="AI743" s="43" t="s">
        <v>3133</v>
      </c>
      <c r="AJ743" s="44" t="s">
        <v>3134</v>
      </c>
      <c r="AK743" s="261">
        <v>5400303</v>
      </c>
      <c r="AL743" s="44" t="s">
        <v>582</v>
      </c>
      <c r="AM743" s="44" t="s">
        <v>3138</v>
      </c>
      <c r="AN743" s="262">
        <v>276095730</v>
      </c>
      <c r="AO743" s="34"/>
      <c r="AP743" s="34"/>
      <c r="AQ743" s="34"/>
      <c r="AR743" s="34"/>
      <c r="AS743" s="34"/>
      <c r="AT743" s="44" t="s">
        <v>326</v>
      </c>
      <c r="AU743" s="44"/>
      <c r="AV743" s="477" t="str">
        <f t="array" ref="AV743">_xlfn.IFS(
LEFT(Tabelas!$AI743,1)="N","DN",
LEFT(Tabelas!$AI743,1)="C","DC",
LEFT(Tabelas!$AI743,1)="L","DL",
LEFT(Tabelas!$AI743,1)="A","DA",
LEFT(Tabelas!$AI743,1)="G","DG")</f>
        <v>DN</v>
      </c>
      <c r="AW743" s="34"/>
      <c r="AX743" s="34"/>
      <c r="AY743" s="34"/>
      <c r="AZ743" s="34"/>
      <c r="BA743" s="34"/>
      <c r="BB743" s="34"/>
      <c r="BC743" s="34"/>
      <c r="BD743" s="44">
        <v>170348</v>
      </c>
      <c r="BE743" s="34" t="s">
        <v>4497</v>
      </c>
      <c r="BF743" s="43" t="s">
        <v>1223</v>
      </c>
      <c r="BG743" s="34" t="s">
        <v>582</v>
      </c>
      <c r="BH743" s="34" t="s">
        <v>284</v>
      </c>
      <c r="BI743" s="34" t="s">
        <v>4497</v>
      </c>
      <c r="BJ743" s="44" t="s">
        <v>320</v>
      </c>
      <c r="BK743" s="44" t="s">
        <v>8579</v>
      </c>
      <c r="BL743" s="34"/>
      <c r="BM743" s="34"/>
      <c r="BN743" s="34"/>
      <c r="BO743" s="20"/>
      <c r="BP743" s="20"/>
      <c r="BQ743" s="20"/>
      <c r="BR743" s="20"/>
      <c r="BS743" s="27"/>
      <c r="BT743" s="20"/>
      <c r="BU743" s="20"/>
      <c r="BV743" s="20"/>
      <c r="BW743" s="20"/>
      <c r="BX743" s="20"/>
      <c r="BY743" s="20"/>
      <c r="BZ743" s="20"/>
      <c r="CA743" s="20"/>
      <c r="CB743" s="20"/>
      <c r="CC743" s="27"/>
      <c r="CD743" s="20"/>
      <c r="CE743" s="20"/>
      <c r="CF743" s="28"/>
      <c r="CG743" s="28"/>
      <c r="CH743" s="28"/>
      <c r="CI743" s="28"/>
      <c r="CJ743" s="28"/>
      <c r="CK743" s="28"/>
      <c r="CL743" s="28"/>
      <c r="CM743" s="28"/>
      <c r="CN743" s="28"/>
      <c r="CO743" s="28"/>
      <c r="CP743" s="28"/>
      <c r="CQ743" s="28"/>
      <c r="CR743" s="28"/>
      <c r="CS743" s="28"/>
      <c r="CT743" s="28"/>
      <c r="CU743" s="28"/>
      <c r="CV743" s="28"/>
      <c r="CW743" s="28"/>
      <c r="CX743" s="20"/>
      <c r="CY743" s="519" t="s">
        <v>8791</v>
      </c>
      <c r="CZ743" s="520" t="s">
        <v>8792</v>
      </c>
      <c r="DA743" s="595" t="str">
        <f t="shared" si="30"/>
        <v>72101 - INVESTIGAÇÃO E DESENVOLVIMENTO EM BIOTECNOLOGIA</v>
      </c>
      <c r="EN743" s="571">
        <v>22179</v>
      </c>
      <c r="EO743" s="560" t="s">
        <v>8793</v>
      </c>
      <c r="EP743" s="560" t="s">
        <v>320</v>
      </c>
      <c r="EQ743" s="580">
        <v>104</v>
      </c>
      <c r="ER743" s="560" t="s">
        <v>1225</v>
      </c>
      <c r="ES743" s="567" t="s">
        <v>8794</v>
      </c>
    </row>
    <row r="744" spans="16:149">
      <c r="P744" s="503"/>
      <c r="Q744" s="504"/>
      <c r="R744" s="489">
        <v>44522</v>
      </c>
      <c r="S744" s="501"/>
      <c r="T744" s="497"/>
      <c r="U744" s="498"/>
      <c r="V744" s="43">
        <v>114</v>
      </c>
      <c r="W744" s="34" t="s">
        <v>3132</v>
      </c>
      <c r="X744" s="44">
        <v>170601</v>
      </c>
      <c r="Y744" s="34" t="s">
        <v>1039</v>
      </c>
      <c r="Z744" s="43" t="s">
        <v>1223</v>
      </c>
      <c r="AA744" s="34" t="s">
        <v>585</v>
      </c>
      <c r="AB744" s="34" t="s">
        <v>284</v>
      </c>
      <c r="AC744" s="34" t="s">
        <v>1039</v>
      </c>
      <c r="AD744" s="44" t="s">
        <v>320</v>
      </c>
      <c r="AE744" s="44" t="s">
        <v>8579</v>
      </c>
      <c r="AF744" s="43">
        <v>114</v>
      </c>
      <c r="AG744" s="34" t="s">
        <v>3132</v>
      </c>
      <c r="AH744" s="34" t="s">
        <v>3131</v>
      </c>
      <c r="AI744" s="43" t="s">
        <v>3133</v>
      </c>
      <c r="AJ744" s="44" t="s">
        <v>3134</v>
      </c>
      <c r="AK744" s="261">
        <v>5400303</v>
      </c>
      <c r="AL744" s="44" t="s">
        <v>582</v>
      </c>
      <c r="AM744" s="44" t="s">
        <v>3138</v>
      </c>
      <c r="AN744" s="262">
        <v>276095730</v>
      </c>
      <c r="AO744" s="34"/>
      <c r="AP744" s="34"/>
      <c r="AQ744" s="34"/>
      <c r="AR744" s="34"/>
      <c r="AS744" s="34"/>
      <c r="AT744" s="44" t="s">
        <v>326</v>
      </c>
      <c r="AU744" s="44"/>
      <c r="AV744" s="477" t="str">
        <f t="array" ref="AV744">_xlfn.IFS(
LEFT(Tabelas!$AI744,1)="N","DN",
LEFT(Tabelas!$AI744,1)="C","DC",
LEFT(Tabelas!$AI744,1)="L","DL",
LEFT(Tabelas!$AI744,1)="A","DA",
LEFT(Tabelas!$AI744,1)="G","DG")</f>
        <v>DN</v>
      </c>
      <c r="AW744" s="34"/>
      <c r="AX744" s="34"/>
      <c r="AY744" s="34"/>
      <c r="AZ744" s="34"/>
      <c r="BA744" s="34"/>
      <c r="BB744" s="34"/>
      <c r="BC744" s="34"/>
      <c r="BD744" s="44">
        <v>170601</v>
      </c>
      <c r="BE744" s="34" t="s">
        <v>1039</v>
      </c>
      <c r="BF744" s="43" t="s">
        <v>1223</v>
      </c>
      <c r="BG744" s="34" t="s">
        <v>585</v>
      </c>
      <c r="BH744" s="34" t="s">
        <v>284</v>
      </c>
      <c r="BI744" s="34" t="s">
        <v>1039</v>
      </c>
      <c r="BJ744" s="44" t="s">
        <v>320</v>
      </c>
      <c r="BK744" s="44" t="s">
        <v>8579</v>
      </c>
      <c r="BL744" s="34"/>
      <c r="BM744" s="34"/>
      <c r="BN744" s="34"/>
      <c r="BO744" s="20"/>
      <c r="BP744" s="20"/>
      <c r="BQ744" s="20"/>
      <c r="BR744" s="20"/>
      <c r="BS744" s="27"/>
      <c r="BT744" s="20"/>
      <c r="BU744" s="20"/>
      <c r="BV744" s="20"/>
      <c r="BW744" s="20"/>
      <c r="BX744" s="20"/>
      <c r="BY744" s="20"/>
      <c r="BZ744" s="20"/>
      <c r="CA744" s="20"/>
      <c r="CB744" s="20"/>
      <c r="CC744" s="27"/>
      <c r="CD744" s="20"/>
      <c r="CE744" s="20"/>
      <c r="CF744" s="28"/>
      <c r="CG744" s="28"/>
      <c r="CH744" s="28"/>
      <c r="CI744" s="28"/>
      <c r="CJ744" s="28"/>
      <c r="CK744" s="28"/>
      <c r="CL744" s="28"/>
      <c r="CM744" s="28"/>
      <c r="CN744" s="28"/>
      <c r="CO744" s="28"/>
      <c r="CP744" s="28"/>
      <c r="CQ744" s="28"/>
      <c r="CR744" s="28"/>
      <c r="CS744" s="28"/>
      <c r="CT744" s="28"/>
      <c r="CU744" s="28"/>
      <c r="CV744" s="28"/>
      <c r="CW744" s="28"/>
      <c r="CX744" s="20"/>
      <c r="CY744" s="519" t="s">
        <v>8795</v>
      </c>
      <c r="CZ744" s="520" t="s">
        <v>8796</v>
      </c>
      <c r="DA744" s="595" t="str">
        <f t="shared" si="30"/>
        <v>72102 - OUTRA INVESTIGAÇÃO E DESENVOLVIMENTO DAS CIÊNCIAS FÍSICAS E NATURAIS</v>
      </c>
      <c r="EN744" s="571">
        <v>22195</v>
      </c>
      <c r="EO744" s="560" t="s">
        <v>8797</v>
      </c>
      <c r="EP744" s="560" t="s">
        <v>320</v>
      </c>
      <c r="EQ744" s="580">
        <v>100</v>
      </c>
      <c r="ER744" s="560" t="s">
        <v>4630</v>
      </c>
      <c r="ES744" s="567" t="s">
        <v>8798</v>
      </c>
    </row>
    <row r="745" spans="16:149">
      <c r="P745" s="503"/>
      <c r="Q745" s="504"/>
      <c r="R745" s="489">
        <v>44523</v>
      </c>
      <c r="S745" s="501"/>
      <c r="T745" s="497"/>
      <c r="U745" s="498"/>
      <c r="V745" s="43">
        <v>114</v>
      </c>
      <c r="W745" s="34" t="s">
        <v>3132</v>
      </c>
      <c r="X745" s="44">
        <v>170603</v>
      </c>
      <c r="Y745" s="34" t="s">
        <v>1456</v>
      </c>
      <c r="Z745" s="43" t="s">
        <v>1223</v>
      </c>
      <c r="AA745" s="34" t="s">
        <v>585</v>
      </c>
      <c r="AB745" s="34" t="s">
        <v>284</v>
      </c>
      <c r="AC745" s="34" t="s">
        <v>1456</v>
      </c>
      <c r="AD745" s="44" t="s">
        <v>320</v>
      </c>
      <c r="AE745" s="44" t="s">
        <v>8579</v>
      </c>
      <c r="AF745" s="43">
        <v>114</v>
      </c>
      <c r="AG745" s="34" t="s">
        <v>3132</v>
      </c>
      <c r="AH745" s="34" t="s">
        <v>3131</v>
      </c>
      <c r="AI745" s="43" t="s">
        <v>3133</v>
      </c>
      <c r="AJ745" s="44" t="s">
        <v>3134</v>
      </c>
      <c r="AK745" s="261">
        <v>5400303</v>
      </c>
      <c r="AL745" s="44" t="s">
        <v>582</v>
      </c>
      <c r="AM745" s="44" t="s">
        <v>3138</v>
      </c>
      <c r="AN745" s="262">
        <v>276095730</v>
      </c>
      <c r="AO745" s="34"/>
      <c r="AP745" s="34"/>
      <c r="AQ745" s="34"/>
      <c r="AR745" s="34"/>
      <c r="AS745" s="34"/>
      <c r="AT745" s="44" t="s">
        <v>326</v>
      </c>
      <c r="AU745" s="44"/>
      <c r="AV745" s="477" t="str">
        <f t="array" ref="AV745">_xlfn.IFS(
LEFT(Tabelas!$AI745,1)="N","DN",
LEFT(Tabelas!$AI745,1)="C","DC",
LEFT(Tabelas!$AI745,1)="L","DL",
LEFT(Tabelas!$AI745,1)="A","DA",
LEFT(Tabelas!$AI745,1)="G","DG")</f>
        <v>DN</v>
      </c>
      <c r="AW745" s="34"/>
      <c r="AX745" s="34"/>
      <c r="AY745" s="34"/>
      <c r="AZ745" s="34"/>
      <c r="BA745" s="34"/>
      <c r="BB745" s="34"/>
      <c r="BC745" s="34"/>
      <c r="BD745" s="44">
        <v>170603</v>
      </c>
      <c r="BE745" s="34" t="s">
        <v>1456</v>
      </c>
      <c r="BF745" s="43" t="s">
        <v>1223</v>
      </c>
      <c r="BG745" s="34" t="s">
        <v>585</v>
      </c>
      <c r="BH745" s="34" t="s">
        <v>284</v>
      </c>
      <c r="BI745" s="34" t="s">
        <v>1456</v>
      </c>
      <c r="BJ745" s="44" t="s">
        <v>320</v>
      </c>
      <c r="BK745" s="44" t="s">
        <v>8579</v>
      </c>
      <c r="BL745" s="34"/>
      <c r="BM745" s="34"/>
      <c r="BN745" s="34"/>
      <c r="BO745" s="20"/>
      <c r="BP745" s="20"/>
      <c r="BQ745" s="20"/>
      <c r="BR745" s="20"/>
      <c r="BS745" s="27"/>
      <c r="BT745" s="20"/>
      <c r="BU745" s="20"/>
      <c r="BV745" s="20"/>
      <c r="BW745" s="20"/>
      <c r="BX745" s="20"/>
      <c r="BY745" s="20"/>
      <c r="BZ745" s="20"/>
      <c r="CA745" s="20"/>
      <c r="CB745" s="20"/>
      <c r="CC745" s="27"/>
      <c r="CD745" s="20"/>
      <c r="CE745" s="20"/>
      <c r="CF745" s="28"/>
      <c r="CG745" s="28"/>
      <c r="CH745" s="28"/>
      <c r="CI745" s="28"/>
      <c r="CJ745" s="28"/>
      <c r="CK745" s="28"/>
      <c r="CL745" s="28"/>
      <c r="CM745" s="28"/>
      <c r="CN745" s="28"/>
      <c r="CO745" s="28"/>
      <c r="CP745" s="28"/>
      <c r="CQ745" s="28"/>
      <c r="CR745" s="28"/>
      <c r="CS745" s="28"/>
      <c r="CT745" s="28"/>
      <c r="CU745" s="28"/>
      <c r="CV745" s="28"/>
      <c r="CW745" s="28"/>
      <c r="CX745" s="20"/>
      <c r="CY745" s="519" t="s">
        <v>8799</v>
      </c>
      <c r="CZ745" s="520" t="s">
        <v>8800</v>
      </c>
      <c r="DA745" s="595" t="str">
        <f t="shared" si="30"/>
        <v>72200 - INVESTIGAÇÃO E DESENVOLVIMENTO DAS CIÊNCIAS SOCIAIS E HUMANAS</v>
      </c>
      <c r="EN745" s="572">
        <v>22217</v>
      </c>
      <c r="EO745" s="561" t="s">
        <v>8801</v>
      </c>
      <c r="EP745" s="561" t="s">
        <v>320</v>
      </c>
      <c r="EQ745" s="576">
        <v>102</v>
      </c>
      <c r="ER745" s="561" t="s">
        <v>628</v>
      </c>
      <c r="ES745" s="568" t="s">
        <v>8802</v>
      </c>
    </row>
    <row r="746" spans="16:149">
      <c r="P746" s="503"/>
      <c r="Q746" s="504"/>
      <c r="R746" s="489">
        <v>44524</v>
      </c>
      <c r="S746" s="501"/>
      <c r="T746" s="497"/>
      <c r="U746" s="498"/>
      <c r="V746" s="43">
        <v>114</v>
      </c>
      <c r="W746" s="34" t="s">
        <v>3132</v>
      </c>
      <c r="X746" s="44">
        <v>170604</v>
      </c>
      <c r="Y746" s="34" t="s">
        <v>1733</v>
      </c>
      <c r="Z746" s="43" t="s">
        <v>1223</v>
      </c>
      <c r="AA746" s="34" t="s">
        <v>585</v>
      </c>
      <c r="AB746" s="34" t="s">
        <v>284</v>
      </c>
      <c r="AC746" s="34" t="s">
        <v>1733</v>
      </c>
      <c r="AD746" s="44" t="s">
        <v>320</v>
      </c>
      <c r="AE746" s="44" t="s">
        <v>8579</v>
      </c>
      <c r="AF746" s="43">
        <v>114</v>
      </c>
      <c r="AG746" s="34" t="s">
        <v>3132</v>
      </c>
      <c r="AH746" s="34" t="s">
        <v>3131</v>
      </c>
      <c r="AI746" s="43" t="s">
        <v>3133</v>
      </c>
      <c r="AJ746" s="44" t="s">
        <v>3134</v>
      </c>
      <c r="AK746" s="261">
        <v>5400303</v>
      </c>
      <c r="AL746" s="44" t="s">
        <v>582</v>
      </c>
      <c r="AM746" s="44" t="s">
        <v>3138</v>
      </c>
      <c r="AN746" s="262">
        <v>276095730</v>
      </c>
      <c r="AO746" s="34"/>
      <c r="AP746" s="34"/>
      <c r="AQ746" s="34"/>
      <c r="AR746" s="34"/>
      <c r="AS746" s="34"/>
      <c r="AT746" s="44" t="s">
        <v>326</v>
      </c>
      <c r="AU746" s="44"/>
      <c r="AV746" s="477" t="str">
        <f t="array" ref="AV746">_xlfn.IFS(
LEFT(Tabelas!$AI746,1)="N","DN",
LEFT(Tabelas!$AI746,1)="C","DC",
LEFT(Tabelas!$AI746,1)="L","DL",
LEFT(Tabelas!$AI746,1)="A","DA",
LEFT(Tabelas!$AI746,1)="G","DG")</f>
        <v>DN</v>
      </c>
      <c r="AW746" s="34"/>
      <c r="AX746" s="34"/>
      <c r="AY746" s="34"/>
      <c r="AZ746" s="34"/>
      <c r="BA746" s="34"/>
      <c r="BB746" s="34"/>
      <c r="BC746" s="34"/>
      <c r="BD746" s="44">
        <v>170604</v>
      </c>
      <c r="BE746" s="34" t="s">
        <v>1733</v>
      </c>
      <c r="BF746" s="43" t="s">
        <v>1223</v>
      </c>
      <c r="BG746" s="34" t="s">
        <v>585</v>
      </c>
      <c r="BH746" s="34" t="s">
        <v>284</v>
      </c>
      <c r="BI746" s="34" t="s">
        <v>1733</v>
      </c>
      <c r="BJ746" s="44" t="s">
        <v>320</v>
      </c>
      <c r="BK746" s="44" t="s">
        <v>8579</v>
      </c>
      <c r="BL746" s="34"/>
      <c r="BM746" s="34"/>
      <c r="BN746" s="34"/>
      <c r="BO746" s="20"/>
      <c r="BP746" s="20"/>
      <c r="BQ746" s="20"/>
      <c r="BR746" s="20"/>
      <c r="BS746" s="27"/>
      <c r="BT746" s="20"/>
      <c r="BU746" s="20"/>
      <c r="BV746" s="20"/>
      <c r="BW746" s="20"/>
      <c r="BX746" s="20"/>
      <c r="BY746" s="20"/>
      <c r="BZ746" s="20"/>
      <c r="CA746" s="20"/>
      <c r="CB746" s="20"/>
      <c r="CC746" s="27"/>
      <c r="CD746" s="20"/>
      <c r="CE746" s="20"/>
      <c r="CF746" s="28"/>
      <c r="CG746" s="28"/>
      <c r="CH746" s="28"/>
      <c r="CI746" s="28"/>
      <c r="CJ746" s="28"/>
      <c r="CK746" s="28"/>
      <c r="CL746" s="28"/>
      <c r="CM746" s="28"/>
      <c r="CN746" s="28"/>
      <c r="CO746" s="28"/>
      <c r="CP746" s="28"/>
      <c r="CQ746" s="28"/>
      <c r="CR746" s="28"/>
      <c r="CS746" s="28"/>
      <c r="CT746" s="28"/>
      <c r="CU746" s="28"/>
      <c r="CV746" s="28"/>
      <c r="CW746" s="28"/>
      <c r="CX746" s="20"/>
      <c r="CY746" s="519" t="s">
        <v>8803</v>
      </c>
      <c r="CZ746" s="520" t="s">
        <v>8804</v>
      </c>
      <c r="DA746" s="595" t="str">
        <f t="shared" si="30"/>
        <v>73110 - ATIVIDADES DAS AGÊNCIAS DE PUBLICIDADE</v>
      </c>
      <c r="EN746" s="572">
        <v>22233</v>
      </c>
      <c r="EO746" s="561" t="s">
        <v>8805</v>
      </c>
      <c r="EP746" s="561" t="s">
        <v>370</v>
      </c>
      <c r="EQ746" s="576">
        <v>557</v>
      </c>
      <c r="ER746" s="561" t="s">
        <v>5518</v>
      </c>
      <c r="ES746" s="568" t="s">
        <v>8806</v>
      </c>
    </row>
    <row r="747" spans="16:149">
      <c r="P747" s="503"/>
      <c r="Q747" s="504"/>
      <c r="R747" s="489">
        <v>44525</v>
      </c>
      <c r="S747" s="501"/>
      <c r="T747" s="497"/>
      <c r="U747" s="498"/>
      <c r="V747" s="43">
        <v>114</v>
      </c>
      <c r="W747" s="34" t="s">
        <v>3132</v>
      </c>
      <c r="X747" s="44">
        <v>170607</v>
      </c>
      <c r="Y747" s="34" t="s">
        <v>1986</v>
      </c>
      <c r="Z747" s="43" t="s">
        <v>1223</v>
      </c>
      <c r="AA747" s="34" t="s">
        <v>585</v>
      </c>
      <c r="AB747" s="34" t="s">
        <v>284</v>
      </c>
      <c r="AC747" s="34" t="s">
        <v>1986</v>
      </c>
      <c r="AD747" s="44" t="s">
        <v>320</v>
      </c>
      <c r="AE747" s="44" t="s">
        <v>8579</v>
      </c>
      <c r="AF747" s="43">
        <v>114</v>
      </c>
      <c r="AG747" s="34" t="s">
        <v>3132</v>
      </c>
      <c r="AH747" s="34" t="s">
        <v>3131</v>
      </c>
      <c r="AI747" s="43" t="s">
        <v>3133</v>
      </c>
      <c r="AJ747" s="44" t="s">
        <v>3134</v>
      </c>
      <c r="AK747" s="261">
        <v>5400303</v>
      </c>
      <c r="AL747" s="44" t="s">
        <v>582</v>
      </c>
      <c r="AM747" s="44" t="s">
        <v>3138</v>
      </c>
      <c r="AN747" s="262">
        <v>276095730</v>
      </c>
      <c r="AO747" s="34"/>
      <c r="AP747" s="34"/>
      <c r="AQ747" s="34"/>
      <c r="AR747" s="34"/>
      <c r="AS747" s="34"/>
      <c r="AT747" s="44" t="s">
        <v>326</v>
      </c>
      <c r="AU747" s="44"/>
      <c r="AV747" s="477" t="str">
        <f t="array" ref="AV747">_xlfn.IFS(
LEFT(Tabelas!$AI747,1)="N","DN",
LEFT(Tabelas!$AI747,1)="C","DC",
LEFT(Tabelas!$AI747,1)="L","DL",
LEFT(Tabelas!$AI747,1)="A","DA",
LEFT(Tabelas!$AI747,1)="G","DG")</f>
        <v>DN</v>
      </c>
      <c r="AW747" s="34"/>
      <c r="AX747" s="34"/>
      <c r="AY747" s="34"/>
      <c r="AZ747" s="34"/>
      <c r="BA747" s="34"/>
      <c r="BB747" s="34"/>
      <c r="BC747" s="34"/>
      <c r="BD747" s="44">
        <v>170607</v>
      </c>
      <c r="BE747" s="34" t="s">
        <v>1986</v>
      </c>
      <c r="BF747" s="43" t="s">
        <v>1223</v>
      </c>
      <c r="BG747" s="34" t="s">
        <v>585</v>
      </c>
      <c r="BH747" s="34" t="s">
        <v>284</v>
      </c>
      <c r="BI747" s="34" t="s">
        <v>1986</v>
      </c>
      <c r="BJ747" s="44" t="s">
        <v>320</v>
      </c>
      <c r="BK747" s="44" t="s">
        <v>8579</v>
      </c>
      <c r="BL747" s="34"/>
      <c r="BM747" s="34"/>
      <c r="BN747" s="34"/>
      <c r="BO747" s="20"/>
      <c r="BP747" s="20"/>
      <c r="BQ747" s="20"/>
      <c r="BR747" s="20"/>
      <c r="BS747" s="27"/>
      <c r="BT747" s="20"/>
      <c r="BU747" s="20"/>
      <c r="BV747" s="20"/>
      <c r="BW747" s="20"/>
      <c r="BX747" s="20"/>
      <c r="BY747" s="20"/>
      <c r="BZ747" s="20"/>
      <c r="CA747" s="20"/>
      <c r="CB747" s="20"/>
      <c r="CC747" s="27"/>
      <c r="CD747" s="20"/>
      <c r="CE747" s="20"/>
      <c r="CF747" s="28"/>
      <c r="CG747" s="28"/>
      <c r="CH747" s="28"/>
      <c r="CI747" s="28"/>
      <c r="CJ747" s="28"/>
      <c r="CK747" s="28"/>
      <c r="CL747" s="28"/>
      <c r="CM747" s="28"/>
      <c r="CN747" s="28"/>
      <c r="CO747" s="28"/>
      <c r="CP747" s="28"/>
      <c r="CQ747" s="28"/>
      <c r="CR747" s="28"/>
      <c r="CS747" s="28"/>
      <c r="CT747" s="28"/>
      <c r="CU747" s="28"/>
      <c r="CV747" s="28"/>
      <c r="CW747" s="28"/>
      <c r="CX747" s="20"/>
      <c r="CY747" s="519" t="s">
        <v>8807</v>
      </c>
      <c r="CZ747" s="520" t="s">
        <v>8808</v>
      </c>
      <c r="DA747" s="595" t="str">
        <f t="shared" si="30"/>
        <v>73120 - ATIVIDADES DE REPRESENTAÇÃO NOS MEIOS DE COMUNICAÇÃO</v>
      </c>
      <c r="EN747" s="571">
        <v>22241</v>
      </c>
      <c r="EO747" s="560" t="s">
        <v>8809</v>
      </c>
      <c r="EP747" s="560" t="s">
        <v>350</v>
      </c>
      <c r="EQ747" s="580">
        <v>268</v>
      </c>
      <c r="ER747" s="560" t="s">
        <v>4659</v>
      </c>
      <c r="ES747" s="567" t="s">
        <v>8810</v>
      </c>
    </row>
    <row r="748" spans="16:149">
      <c r="P748" s="503"/>
      <c r="Q748" s="504"/>
      <c r="R748" s="489">
        <v>44526</v>
      </c>
      <c r="S748" s="501"/>
      <c r="T748" s="497"/>
      <c r="U748" s="498"/>
      <c r="V748" s="43">
        <v>114</v>
      </c>
      <c r="W748" s="34" t="s">
        <v>3132</v>
      </c>
      <c r="X748" s="44">
        <v>170609</v>
      </c>
      <c r="Y748" s="34" t="s">
        <v>2180</v>
      </c>
      <c r="Z748" s="43" t="s">
        <v>1223</v>
      </c>
      <c r="AA748" s="34" t="s">
        <v>585</v>
      </c>
      <c r="AB748" s="34" t="s">
        <v>284</v>
      </c>
      <c r="AC748" s="34" t="s">
        <v>2180</v>
      </c>
      <c r="AD748" s="44" t="s">
        <v>320</v>
      </c>
      <c r="AE748" s="44" t="s">
        <v>8579</v>
      </c>
      <c r="AF748" s="43">
        <v>114</v>
      </c>
      <c r="AG748" s="34" t="s">
        <v>3132</v>
      </c>
      <c r="AH748" s="34" t="s">
        <v>3131</v>
      </c>
      <c r="AI748" s="43" t="s">
        <v>3133</v>
      </c>
      <c r="AJ748" s="44" t="s">
        <v>3134</v>
      </c>
      <c r="AK748" s="261">
        <v>5400303</v>
      </c>
      <c r="AL748" s="44" t="s">
        <v>582</v>
      </c>
      <c r="AM748" s="44" t="s">
        <v>3138</v>
      </c>
      <c r="AN748" s="262">
        <v>276095730</v>
      </c>
      <c r="AO748" s="34"/>
      <c r="AP748" s="34"/>
      <c r="AQ748" s="34"/>
      <c r="AR748" s="34"/>
      <c r="AS748" s="34"/>
      <c r="AT748" s="44" t="s">
        <v>326</v>
      </c>
      <c r="AU748" s="44"/>
      <c r="AV748" s="477" t="str">
        <f t="array" ref="AV748">_xlfn.IFS(
LEFT(Tabelas!$AI748,1)="N","DN",
LEFT(Tabelas!$AI748,1)="C","DC",
LEFT(Tabelas!$AI748,1)="L","DL",
LEFT(Tabelas!$AI748,1)="A","DA",
LEFT(Tabelas!$AI748,1)="G","DG")</f>
        <v>DN</v>
      </c>
      <c r="AW748" s="34"/>
      <c r="AX748" s="34"/>
      <c r="AY748" s="34"/>
      <c r="AZ748" s="34"/>
      <c r="BA748" s="34"/>
      <c r="BB748" s="34"/>
      <c r="BC748" s="34"/>
      <c r="BD748" s="44">
        <v>170609</v>
      </c>
      <c r="BE748" s="34" t="s">
        <v>2180</v>
      </c>
      <c r="BF748" s="43" t="s">
        <v>1223</v>
      </c>
      <c r="BG748" s="34" t="s">
        <v>585</v>
      </c>
      <c r="BH748" s="34" t="s">
        <v>284</v>
      </c>
      <c r="BI748" s="34" t="s">
        <v>2180</v>
      </c>
      <c r="BJ748" s="44" t="s">
        <v>320</v>
      </c>
      <c r="BK748" s="44" t="s">
        <v>8579</v>
      </c>
      <c r="BL748" s="34"/>
      <c r="BM748" s="34"/>
      <c r="BN748" s="34"/>
      <c r="BO748" s="20"/>
      <c r="BP748" s="20"/>
      <c r="BQ748" s="20"/>
      <c r="BR748" s="20"/>
      <c r="BS748" s="27"/>
      <c r="BT748" s="20"/>
      <c r="BU748" s="20"/>
      <c r="BV748" s="20"/>
      <c r="BW748" s="20"/>
      <c r="BX748" s="20"/>
      <c r="BY748" s="20"/>
      <c r="BZ748" s="20"/>
      <c r="CA748" s="20"/>
      <c r="CB748" s="20"/>
      <c r="CC748" s="27"/>
      <c r="CD748" s="20"/>
      <c r="CE748" s="20"/>
      <c r="CF748" s="28"/>
      <c r="CG748" s="28"/>
      <c r="CH748" s="28"/>
      <c r="CI748" s="28"/>
      <c r="CJ748" s="28"/>
      <c r="CK748" s="28"/>
      <c r="CL748" s="28"/>
      <c r="CM748" s="28"/>
      <c r="CN748" s="28"/>
      <c r="CO748" s="28"/>
      <c r="CP748" s="28"/>
      <c r="CQ748" s="28"/>
      <c r="CR748" s="28"/>
      <c r="CS748" s="28"/>
      <c r="CT748" s="28"/>
      <c r="CU748" s="28"/>
      <c r="CV748" s="28"/>
      <c r="CW748" s="28"/>
      <c r="CX748" s="20"/>
      <c r="CY748" s="519" t="s">
        <v>8811</v>
      </c>
      <c r="CZ748" s="520" t="s">
        <v>8812</v>
      </c>
      <c r="DA748" s="595" t="str">
        <f t="shared" si="30"/>
        <v>73200 - ESTUDOS DE MERCADO E SONDAGENS DE OPINIÃO</v>
      </c>
      <c r="EN748" s="571">
        <v>22322</v>
      </c>
      <c r="EO748" s="560" t="s">
        <v>8813</v>
      </c>
      <c r="EP748" s="560" t="s">
        <v>350</v>
      </c>
      <c r="EQ748" s="580">
        <v>272</v>
      </c>
      <c r="ER748" s="560" t="s">
        <v>4711</v>
      </c>
      <c r="ES748" s="567" t="s">
        <v>8814</v>
      </c>
    </row>
    <row r="749" spans="16:149">
      <c r="P749" s="503"/>
      <c r="Q749" s="504"/>
      <c r="R749" s="489">
        <v>44527</v>
      </c>
      <c r="S749" s="501"/>
      <c r="T749" s="497"/>
      <c r="U749" s="498"/>
      <c r="V749" s="43">
        <v>114</v>
      </c>
      <c r="W749" s="34" t="s">
        <v>3132</v>
      </c>
      <c r="X749" s="44">
        <v>170612</v>
      </c>
      <c r="Y749" s="34" t="s">
        <v>2372</v>
      </c>
      <c r="Z749" s="43" t="s">
        <v>1223</v>
      </c>
      <c r="AA749" s="34" t="s">
        <v>585</v>
      </c>
      <c r="AB749" s="34" t="s">
        <v>284</v>
      </c>
      <c r="AC749" s="34" t="s">
        <v>2372</v>
      </c>
      <c r="AD749" s="44" t="s">
        <v>320</v>
      </c>
      <c r="AE749" s="44" t="s">
        <v>8579</v>
      </c>
      <c r="AF749" s="43">
        <v>114</v>
      </c>
      <c r="AG749" s="34" t="s">
        <v>3132</v>
      </c>
      <c r="AH749" s="34" t="s">
        <v>3131</v>
      </c>
      <c r="AI749" s="43" t="s">
        <v>3133</v>
      </c>
      <c r="AJ749" s="44" t="s">
        <v>3134</v>
      </c>
      <c r="AK749" s="261">
        <v>5400303</v>
      </c>
      <c r="AL749" s="44" t="s">
        <v>582</v>
      </c>
      <c r="AM749" s="44" t="s">
        <v>3138</v>
      </c>
      <c r="AN749" s="262">
        <v>276095730</v>
      </c>
      <c r="AO749" s="34"/>
      <c r="AP749" s="34"/>
      <c r="AQ749" s="34"/>
      <c r="AR749" s="34"/>
      <c r="AS749" s="34"/>
      <c r="AT749" s="44" t="s">
        <v>326</v>
      </c>
      <c r="AU749" s="44"/>
      <c r="AV749" s="477" t="str">
        <f t="array" ref="AV749">_xlfn.IFS(
LEFT(Tabelas!$AI749,1)="N","DN",
LEFT(Tabelas!$AI749,1)="C","DC",
LEFT(Tabelas!$AI749,1)="L","DL",
LEFT(Tabelas!$AI749,1)="A","DA",
LEFT(Tabelas!$AI749,1)="G","DG")</f>
        <v>DN</v>
      </c>
      <c r="AW749" s="34"/>
      <c r="AX749" s="34"/>
      <c r="AY749" s="34"/>
      <c r="AZ749" s="34"/>
      <c r="BA749" s="34"/>
      <c r="BB749" s="34"/>
      <c r="BC749" s="34"/>
      <c r="BD749" s="44">
        <v>170612</v>
      </c>
      <c r="BE749" s="34" t="s">
        <v>2372</v>
      </c>
      <c r="BF749" s="43" t="s">
        <v>1223</v>
      </c>
      <c r="BG749" s="34" t="s">
        <v>585</v>
      </c>
      <c r="BH749" s="34" t="s">
        <v>284</v>
      </c>
      <c r="BI749" s="34" t="s">
        <v>2372</v>
      </c>
      <c r="BJ749" s="44" t="s">
        <v>320</v>
      </c>
      <c r="BK749" s="44" t="s">
        <v>8579</v>
      </c>
      <c r="BL749" s="34"/>
      <c r="BM749" s="34"/>
      <c r="BN749" s="34"/>
      <c r="BO749" s="20"/>
      <c r="BP749" s="20"/>
      <c r="BQ749" s="20"/>
      <c r="BR749" s="20"/>
      <c r="BS749" s="27"/>
      <c r="BT749" s="20"/>
      <c r="BU749" s="20"/>
      <c r="BV749" s="20"/>
      <c r="BW749" s="20"/>
      <c r="BX749" s="20"/>
      <c r="BY749" s="20"/>
      <c r="BZ749" s="20"/>
      <c r="CA749" s="20"/>
      <c r="CB749" s="20"/>
      <c r="CC749" s="27"/>
      <c r="CD749" s="20"/>
      <c r="CE749" s="20"/>
      <c r="CF749" s="28"/>
      <c r="CG749" s="28"/>
      <c r="CH749" s="28"/>
      <c r="CI749" s="28"/>
      <c r="CJ749" s="28"/>
      <c r="CK749" s="28"/>
      <c r="CL749" s="28"/>
      <c r="CM749" s="28"/>
      <c r="CN749" s="28"/>
      <c r="CO749" s="28"/>
      <c r="CP749" s="28"/>
      <c r="CQ749" s="28"/>
      <c r="CR749" s="28"/>
      <c r="CS749" s="28"/>
      <c r="CT749" s="28"/>
      <c r="CU749" s="28"/>
      <c r="CV749" s="28"/>
      <c r="CW749" s="28"/>
      <c r="CX749" s="20"/>
      <c r="CY749" s="519" t="s">
        <v>8815</v>
      </c>
      <c r="CZ749" s="520" t="s">
        <v>8816</v>
      </c>
      <c r="DA749" s="595" t="str">
        <f t="shared" si="30"/>
        <v>73300 - ATIVIDADES DE RELAÇÕES PÚBLICAS E COMUNICAÇÃO</v>
      </c>
      <c r="EN749" s="571">
        <v>22349</v>
      </c>
      <c r="EO749" s="560" t="s">
        <v>8817</v>
      </c>
      <c r="EP749" s="560" t="s">
        <v>320</v>
      </c>
      <c r="EQ749" s="580">
        <v>100</v>
      </c>
      <c r="ER749" s="560" t="s">
        <v>4630</v>
      </c>
      <c r="ES749" s="567" t="s">
        <v>8818</v>
      </c>
    </row>
    <row r="750" spans="16:149">
      <c r="P750" s="503"/>
      <c r="Q750" s="504"/>
      <c r="R750" s="489">
        <v>44528</v>
      </c>
      <c r="S750" s="501"/>
      <c r="T750" s="497"/>
      <c r="U750" s="498"/>
      <c r="V750" s="43">
        <v>114</v>
      </c>
      <c r="W750" s="34" t="s">
        <v>3132</v>
      </c>
      <c r="X750" s="44">
        <v>170600</v>
      </c>
      <c r="Y750" s="34" t="s">
        <v>892</v>
      </c>
      <c r="Z750" s="43" t="s">
        <v>1223</v>
      </c>
      <c r="AA750" s="34" t="s">
        <v>585</v>
      </c>
      <c r="AB750" s="34" t="s">
        <v>284</v>
      </c>
      <c r="AC750" s="34" t="s">
        <v>8819</v>
      </c>
      <c r="AD750" s="44" t="s">
        <v>320</v>
      </c>
      <c r="AE750" s="44" t="s">
        <v>8579</v>
      </c>
      <c r="AF750" s="43">
        <v>114</v>
      </c>
      <c r="AG750" s="34" t="s">
        <v>3132</v>
      </c>
      <c r="AH750" s="34" t="s">
        <v>3131</v>
      </c>
      <c r="AI750" s="43" t="s">
        <v>3133</v>
      </c>
      <c r="AJ750" s="44" t="s">
        <v>3134</v>
      </c>
      <c r="AK750" s="261">
        <v>5400303</v>
      </c>
      <c r="AL750" s="44" t="s">
        <v>582</v>
      </c>
      <c r="AM750" s="44" t="s">
        <v>3138</v>
      </c>
      <c r="AN750" s="262">
        <v>276095730</v>
      </c>
      <c r="AO750" s="34"/>
      <c r="AP750" s="34"/>
      <c r="AQ750" s="34"/>
      <c r="AR750" s="34"/>
      <c r="AS750" s="34"/>
      <c r="AT750" s="44" t="s">
        <v>326</v>
      </c>
      <c r="AU750" s="44"/>
      <c r="AV750" s="477" t="str">
        <f t="array" ref="AV750">_xlfn.IFS(
LEFT(Tabelas!$AI750,1)="N","DN",
LEFT(Tabelas!$AI750,1)="C","DC",
LEFT(Tabelas!$AI750,1)="L","DL",
LEFT(Tabelas!$AI750,1)="A","DA",
LEFT(Tabelas!$AI750,1)="G","DG")</f>
        <v>DN</v>
      </c>
      <c r="AW750" s="34"/>
      <c r="AX750" s="34"/>
      <c r="AY750" s="34"/>
      <c r="AZ750" s="34"/>
      <c r="BA750" s="34"/>
      <c r="BB750" s="34"/>
      <c r="BC750" s="34"/>
      <c r="BD750" s="44">
        <v>170600</v>
      </c>
      <c r="BE750" s="34" t="s">
        <v>892</v>
      </c>
      <c r="BF750" s="43" t="s">
        <v>1223</v>
      </c>
      <c r="BG750" s="34" t="s">
        <v>585</v>
      </c>
      <c r="BH750" s="34" t="s">
        <v>284</v>
      </c>
      <c r="BI750" s="34" t="s">
        <v>8819</v>
      </c>
      <c r="BJ750" s="44" t="s">
        <v>320</v>
      </c>
      <c r="BK750" s="44" t="s">
        <v>8579</v>
      </c>
      <c r="BL750" s="34"/>
      <c r="BM750" s="34"/>
      <c r="BN750" s="34"/>
      <c r="BO750" s="20"/>
      <c r="BP750" s="20"/>
      <c r="BQ750" s="20"/>
      <c r="BR750" s="20"/>
      <c r="BS750" s="27"/>
      <c r="BT750" s="20"/>
      <c r="BU750" s="20"/>
      <c r="BV750" s="20"/>
      <c r="BW750" s="20"/>
      <c r="BX750" s="20"/>
      <c r="BY750" s="20"/>
      <c r="BZ750" s="20"/>
      <c r="CA750" s="20"/>
      <c r="CB750" s="20"/>
      <c r="CC750" s="27"/>
      <c r="CD750" s="20"/>
      <c r="CE750" s="20"/>
      <c r="CF750" s="28"/>
      <c r="CG750" s="28"/>
      <c r="CH750" s="28"/>
      <c r="CI750" s="28"/>
      <c r="CJ750" s="28"/>
      <c r="CK750" s="28"/>
      <c r="CL750" s="28"/>
      <c r="CM750" s="28"/>
      <c r="CN750" s="28"/>
      <c r="CO750" s="28"/>
      <c r="CP750" s="28"/>
      <c r="CQ750" s="28"/>
      <c r="CR750" s="28"/>
      <c r="CS750" s="28"/>
      <c r="CT750" s="28"/>
      <c r="CU750" s="28"/>
      <c r="CV750" s="28"/>
      <c r="CW750" s="28"/>
      <c r="CX750" s="20"/>
      <c r="CY750" s="519" t="s">
        <v>8820</v>
      </c>
      <c r="CZ750" s="520" t="s">
        <v>8821</v>
      </c>
      <c r="DA750" s="595" t="str">
        <f t="shared" si="30"/>
        <v>74110 - ATIVIDADES DE DESIGN DE PRODUTOS INDUSTRIAIS E DE MODA.</v>
      </c>
      <c r="EN750" s="572">
        <v>22357</v>
      </c>
      <c r="EO750" s="561" t="s">
        <v>8822</v>
      </c>
      <c r="EP750" s="561" t="s">
        <v>289</v>
      </c>
      <c r="EQ750" s="576">
        <v>333</v>
      </c>
      <c r="ER750" s="561" t="s">
        <v>4908</v>
      </c>
      <c r="ES750" s="568" t="s">
        <v>8823</v>
      </c>
    </row>
    <row r="751" spans="16:149">
      <c r="P751" s="503"/>
      <c r="Q751" s="504"/>
      <c r="R751" s="489">
        <v>44529</v>
      </c>
      <c r="S751" s="501"/>
      <c r="T751" s="497"/>
      <c r="U751" s="498"/>
      <c r="V751" s="43">
        <v>114</v>
      </c>
      <c r="W751" s="34" t="s">
        <v>3132</v>
      </c>
      <c r="X751" s="44">
        <v>170616</v>
      </c>
      <c r="Y751" s="34" t="s">
        <v>2540</v>
      </c>
      <c r="Z751" s="43" t="s">
        <v>1223</v>
      </c>
      <c r="AA751" s="34" t="s">
        <v>585</v>
      </c>
      <c r="AB751" s="34" t="s">
        <v>284</v>
      </c>
      <c r="AC751" s="34" t="s">
        <v>2540</v>
      </c>
      <c r="AD751" s="44" t="s">
        <v>320</v>
      </c>
      <c r="AE751" s="44" t="s">
        <v>8579</v>
      </c>
      <c r="AF751" s="43">
        <v>114</v>
      </c>
      <c r="AG751" s="34" t="s">
        <v>3132</v>
      </c>
      <c r="AH751" s="34" t="s">
        <v>3131</v>
      </c>
      <c r="AI751" s="43" t="s">
        <v>3133</v>
      </c>
      <c r="AJ751" s="44" t="s">
        <v>3134</v>
      </c>
      <c r="AK751" s="261">
        <v>5400303</v>
      </c>
      <c r="AL751" s="44" t="s">
        <v>582</v>
      </c>
      <c r="AM751" s="44" t="s">
        <v>3138</v>
      </c>
      <c r="AN751" s="262">
        <v>276095730</v>
      </c>
      <c r="AO751" s="34"/>
      <c r="AP751" s="34"/>
      <c r="AQ751" s="34"/>
      <c r="AR751" s="34"/>
      <c r="AS751" s="34"/>
      <c r="AT751" s="44" t="s">
        <v>326</v>
      </c>
      <c r="AU751" s="44"/>
      <c r="AV751" s="477" t="str">
        <f t="array" ref="AV751">_xlfn.IFS(
LEFT(Tabelas!$AI751,1)="N","DN",
LEFT(Tabelas!$AI751,1)="C","DC",
LEFT(Tabelas!$AI751,1)="L","DL",
LEFT(Tabelas!$AI751,1)="A","DA",
LEFT(Tabelas!$AI751,1)="G","DG")</f>
        <v>DN</v>
      </c>
      <c r="AW751" s="34"/>
      <c r="AX751" s="34"/>
      <c r="AY751" s="34"/>
      <c r="AZ751" s="34"/>
      <c r="BA751" s="34"/>
      <c r="BB751" s="34"/>
      <c r="BC751" s="34"/>
      <c r="BD751" s="44">
        <v>170616</v>
      </c>
      <c r="BE751" s="34" t="s">
        <v>2540</v>
      </c>
      <c r="BF751" s="43" t="s">
        <v>1223</v>
      </c>
      <c r="BG751" s="34" t="s">
        <v>585</v>
      </c>
      <c r="BH751" s="34" t="s">
        <v>284</v>
      </c>
      <c r="BI751" s="34" t="s">
        <v>2540</v>
      </c>
      <c r="BJ751" s="44" t="s">
        <v>320</v>
      </c>
      <c r="BK751" s="44" t="s">
        <v>8579</v>
      </c>
      <c r="BL751" s="34"/>
      <c r="BM751" s="34"/>
      <c r="BN751" s="34"/>
      <c r="BO751" s="20"/>
      <c r="BP751" s="20"/>
      <c r="BQ751" s="20"/>
      <c r="BR751" s="20"/>
      <c r="BS751" s="27"/>
      <c r="BT751" s="20"/>
      <c r="BU751" s="20"/>
      <c r="BV751" s="20"/>
      <c r="BW751" s="20"/>
      <c r="BX751" s="20"/>
      <c r="BY751" s="20"/>
      <c r="BZ751" s="20"/>
      <c r="CA751" s="20"/>
      <c r="CB751" s="20"/>
      <c r="CC751" s="27"/>
      <c r="CD751" s="20"/>
      <c r="CE751" s="20"/>
      <c r="CF751" s="28"/>
      <c r="CG751" s="28"/>
      <c r="CH751" s="28"/>
      <c r="CI751" s="28"/>
      <c r="CJ751" s="28"/>
      <c r="CK751" s="28"/>
      <c r="CL751" s="28"/>
      <c r="CM751" s="28"/>
      <c r="CN751" s="28"/>
      <c r="CO751" s="28"/>
      <c r="CP751" s="28"/>
      <c r="CQ751" s="28"/>
      <c r="CR751" s="28"/>
      <c r="CS751" s="28"/>
      <c r="CT751" s="28"/>
      <c r="CU751" s="28"/>
      <c r="CV751" s="28"/>
      <c r="CW751" s="28"/>
      <c r="CX751" s="20"/>
      <c r="CY751" s="519" t="s">
        <v>8824</v>
      </c>
      <c r="CZ751" s="520" t="s">
        <v>8825</v>
      </c>
      <c r="DA751" s="595" t="str">
        <f t="shared" si="30"/>
        <v>74120 - ATIVIDADES DE DESIGN GRÁFICO E DE COMUNICAÇÃO VISUAL.</v>
      </c>
      <c r="EN751" s="572">
        <v>22411</v>
      </c>
      <c r="EO751" s="561" t="s">
        <v>8826</v>
      </c>
      <c r="EP751" s="561" t="s">
        <v>370</v>
      </c>
      <c r="EQ751" s="576">
        <v>586</v>
      </c>
      <c r="ER751" s="561" t="s">
        <v>5533</v>
      </c>
      <c r="ES751" s="568" t="s">
        <v>8827</v>
      </c>
    </row>
    <row r="752" spans="16:149">
      <c r="P752" s="503"/>
      <c r="Q752" s="504"/>
      <c r="R752" s="489">
        <v>44530</v>
      </c>
      <c r="S752" s="501"/>
      <c r="T752" s="497"/>
      <c r="U752" s="498"/>
      <c r="V752" s="43">
        <v>114</v>
      </c>
      <c r="W752" s="34" t="s">
        <v>3132</v>
      </c>
      <c r="X752" s="44">
        <v>170618</v>
      </c>
      <c r="Y752" s="34" t="s">
        <v>2697</v>
      </c>
      <c r="Z752" s="43" t="s">
        <v>1223</v>
      </c>
      <c r="AA752" s="34" t="s">
        <v>585</v>
      </c>
      <c r="AB752" s="34" t="s">
        <v>284</v>
      </c>
      <c r="AC752" s="34" t="s">
        <v>2697</v>
      </c>
      <c r="AD752" s="44" t="s">
        <v>320</v>
      </c>
      <c r="AE752" s="44" t="s">
        <v>8579</v>
      </c>
      <c r="AF752" s="43">
        <v>114</v>
      </c>
      <c r="AG752" s="34" t="s">
        <v>3132</v>
      </c>
      <c r="AH752" s="34" t="s">
        <v>3131</v>
      </c>
      <c r="AI752" s="43" t="s">
        <v>3133</v>
      </c>
      <c r="AJ752" s="44" t="s">
        <v>3134</v>
      </c>
      <c r="AK752" s="261">
        <v>5400303</v>
      </c>
      <c r="AL752" s="44" t="s">
        <v>582</v>
      </c>
      <c r="AM752" s="44" t="s">
        <v>3138</v>
      </c>
      <c r="AN752" s="262">
        <v>276095730</v>
      </c>
      <c r="AO752" s="34"/>
      <c r="AP752" s="34"/>
      <c r="AQ752" s="34"/>
      <c r="AR752" s="34"/>
      <c r="AS752" s="34"/>
      <c r="AT752" s="44" t="s">
        <v>326</v>
      </c>
      <c r="AU752" s="44"/>
      <c r="AV752" s="477" t="str">
        <f t="array" ref="AV752">_xlfn.IFS(
LEFT(Tabelas!$AI752,1)="N","DN",
LEFT(Tabelas!$AI752,1)="C","DC",
LEFT(Tabelas!$AI752,1)="L","DL",
LEFT(Tabelas!$AI752,1)="A","DA",
LEFT(Tabelas!$AI752,1)="G","DG")</f>
        <v>DN</v>
      </c>
      <c r="AW752" s="34"/>
      <c r="AX752" s="34"/>
      <c r="AY752" s="34"/>
      <c r="AZ752" s="34"/>
      <c r="BA752" s="34"/>
      <c r="BB752" s="34"/>
      <c r="BC752" s="34"/>
      <c r="BD752" s="44">
        <v>170618</v>
      </c>
      <c r="BE752" s="34" t="s">
        <v>2697</v>
      </c>
      <c r="BF752" s="43" t="s">
        <v>1223</v>
      </c>
      <c r="BG752" s="34" t="s">
        <v>585</v>
      </c>
      <c r="BH752" s="34" t="s">
        <v>284</v>
      </c>
      <c r="BI752" s="34" t="s">
        <v>2697</v>
      </c>
      <c r="BJ752" s="44" t="s">
        <v>320</v>
      </c>
      <c r="BK752" s="44" t="s">
        <v>8579</v>
      </c>
      <c r="BL752" s="34"/>
      <c r="BM752" s="34"/>
      <c r="BN752" s="34"/>
      <c r="BO752" s="20"/>
      <c r="BP752" s="20"/>
      <c r="BQ752" s="20"/>
      <c r="BR752" s="20"/>
      <c r="BS752" s="27"/>
      <c r="BT752" s="20"/>
      <c r="BU752" s="20"/>
      <c r="BV752" s="20"/>
      <c r="BW752" s="20"/>
      <c r="BX752" s="20"/>
      <c r="BY752" s="20"/>
      <c r="BZ752" s="20"/>
      <c r="CA752" s="20"/>
      <c r="CB752" s="20"/>
      <c r="CC752" s="27"/>
      <c r="CD752" s="20"/>
      <c r="CE752" s="20"/>
      <c r="CF752" s="28"/>
      <c r="CG752" s="28"/>
      <c r="CH752" s="28"/>
      <c r="CI752" s="28"/>
      <c r="CJ752" s="28"/>
      <c r="CK752" s="28"/>
      <c r="CL752" s="28"/>
      <c r="CM752" s="28"/>
      <c r="CN752" s="28"/>
      <c r="CO752" s="28"/>
      <c r="CP752" s="28"/>
      <c r="CQ752" s="28"/>
      <c r="CR752" s="28"/>
      <c r="CS752" s="28"/>
      <c r="CT752" s="28"/>
      <c r="CU752" s="28"/>
      <c r="CV752" s="28"/>
      <c r="CW752" s="28"/>
      <c r="CX752" s="20"/>
      <c r="CY752" s="519" t="s">
        <v>8828</v>
      </c>
      <c r="CZ752" s="520" t="s">
        <v>8829</v>
      </c>
      <c r="DA752" s="595" t="str">
        <f t="shared" si="30"/>
        <v>74130 - ATIVIDADES DE DESIGN DE INTERIORES.</v>
      </c>
      <c r="EN752" s="571">
        <v>22438</v>
      </c>
      <c r="EO752" s="560" t="s">
        <v>8830</v>
      </c>
      <c r="EP752" s="560" t="s">
        <v>350</v>
      </c>
      <c r="EQ752" s="580">
        <v>221</v>
      </c>
      <c r="ER752" s="560" t="s">
        <v>4458</v>
      </c>
      <c r="ES752" s="567" t="s">
        <v>8831</v>
      </c>
    </row>
    <row r="753" spans="16:149">
      <c r="P753" s="503"/>
      <c r="Q753" s="504"/>
      <c r="R753" s="489">
        <v>44531</v>
      </c>
      <c r="S753" s="501"/>
      <c r="T753" s="497"/>
      <c r="U753" s="498"/>
      <c r="V753" s="43">
        <v>114</v>
      </c>
      <c r="W753" s="34" t="s">
        <v>3132</v>
      </c>
      <c r="X753" s="44">
        <v>170619</v>
      </c>
      <c r="Y753" s="34" t="s">
        <v>2837</v>
      </c>
      <c r="Z753" s="43" t="s">
        <v>1223</v>
      </c>
      <c r="AA753" s="34" t="s">
        <v>585</v>
      </c>
      <c r="AB753" s="34" t="s">
        <v>284</v>
      </c>
      <c r="AC753" s="34" t="s">
        <v>2837</v>
      </c>
      <c r="AD753" s="44" t="s">
        <v>320</v>
      </c>
      <c r="AE753" s="44" t="s">
        <v>8579</v>
      </c>
      <c r="AF753" s="43">
        <v>114</v>
      </c>
      <c r="AG753" s="34" t="s">
        <v>3132</v>
      </c>
      <c r="AH753" s="34" t="s">
        <v>3131</v>
      </c>
      <c r="AI753" s="43" t="s">
        <v>3133</v>
      </c>
      <c r="AJ753" s="44" t="s">
        <v>3134</v>
      </c>
      <c r="AK753" s="261">
        <v>5400303</v>
      </c>
      <c r="AL753" s="44" t="s">
        <v>582</v>
      </c>
      <c r="AM753" s="44" t="s">
        <v>3138</v>
      </c>
      <c r="AN753" s="262">
        <v>276095730</v>
      </c>
      <c r="AO753" s="34"/>
      <c r="AP753" s="34"/>
      <c r="AQ753" s="34"/>
      <c r="AR753" s="34"/>
      <c r="AS753" s="34"/>
      <c r="AT753" s="44" t="s">
        <v>326</v>
      </c>
      <c r="AU753" s="44"/>
      <c r="AV753" s="477" t="str">
        <f t="array" ref="AV753">_xlfn.IFS(
LEFT(Tabelas!$AI753,1)="N","DN",
LEFT(Tabelas!$AI753,1)="C","DC",
LEFT(Tabelas!$AI753,1)="L","DL",
LEFT(Tabelas!$AI753,1)="A","DA",
LEFT(Tabelas!$AI753,1)="G","DG")</f>
        <v>DN</v>
      </c>
      <c r="AW753" s="34"/>
      <c r="AX753" s="34"/>
      <c r="AY753" s="34"/>
      <c r="AZ753" s="34"/>
      <c r="BA753" s="34"/>
      <c r="BB753" s="34"/>
      <c r="BC753" s="34"/>
      <c r="BD753" s="44">
        <v>170619</v>
      </c>
      <c r="BE753" s="34" t="s">
        <v>2837</v>
      </c>
      <c r="BF753" s="43" t="s">
        <v>1223</v>
      </c>
      <c r="BG753" s="34" t="s">
        <v>585</v>
      </c>
      <c r="BH753" s="34" t="s">
        <v>284</v>
      </c>
      <c r="BI753" s="34" t="s">
        <v>2837</v>
      </c>
      <c r="BJ753" s="44" t="s">
        <v>320</v>
      </c>
      <c r="BK753" s="44" t="s">
        <v>8579</v>
      </c>
      <c r="BL753" s="34"/>
      <c r="BM753" s="34"/>
      <c r="BN753" s="34"/>
      <c r="BO753" s="20"/>
      <c r="BP753" s="20"/>
      <c r="BQ753" s="20"/>
      <c r="BR753" s="20"/>
      <c r="BS753" s="27"/>
      <c r="BT753" s="20"/>
      <c r="BU753" s="20"/>
      <c r="BV753" s="20"/>
      <c r="BW753" s="20"/>
      <c r="BX753" s="20"/>
      <c r="BY753" s="20"/>
      <c r="BZ753" s="20"/>
      <c r="CA753" s="20"/>
      <c r="CB753" s="20"/>
      <c r="CC753" s="27"/>
      <c r="CD753" s="20"/>
      <c r="CE753" s="20"/>
      <c r="CF753" s="28"/>
      <c r="CG753" s="28"/>
      <c r="CH753" s="28"/>
      <c r="CI753" s="28"/>
      <c r="CJ753" s="28"/>
      <c r="CK753" s="28"/>
      <c r="CL753" s="28"/>
      <c r="CM753" s="28"/>
      <c r="CN753" s="28"/>
      <c r="CO753" s="28"/>
      <c r="CP753" s="28"/>
      <c r="CQ753" s="28"/>
      <c r="CR753" s="28"/>
      <c r="CS753" s="28"/>
      <c r="CT753" s="28"/>
      <c r="CU753" s="28"/>
      <c r="CV753" s="28"/>
      <c r="CW753" s="28"/>
      <c r="CX753" s="20"/>
      <c r="CY753" s="519" t="s">
        <v>8832</v>
      </c>
      <c r="CZ753" s="520" t="s">
        <v>8833</v>
      </c>
      <c r="DA753" s="595" t="str">
        <f t="shared" si="30"/>
        <v>74140 - OUTRAS ATIVIDADES ESPECIALIZADAS DE DESIGN.</v>
      </c>
      <c r="EN753" s="572">
        <v>22470</v>
      </c>
      <c r="EO753" s="561" t="s">
        <v>8834</v>
      </c>
      <c r="EP753" s="561" t="s">
        <v>320</v>
      </c>
      <c r="EQ753" s="576">
        <v>102</v>
      </c>
      <c r="ER753" s="561" t="s">
        <v>628</v>
      </c>
      <c r="ES753" s="568" t="s">
        <v>8835</v>
      </c>
    </row>
    <row r="754" spans="16:149">
      <c r="P754" s="503"/>
      <c r="Q754" s="504"/>
      <c r="R754" s="489">
        <v>44532</v>
      </c>
      <c r="S754" s="501"/>
      <c r="T754" s="497"/>
      <c r="U754" s="498"/>
      <c r="V754" s="43">
        <v>114</v>
      </c>
      <c r="W754" s="34" t="s">
        <v>3132</v>
      </c>
      <c r="X754" s="44">
        <v>170623</v>
      </c>
      <c r="Y754" s="34" t="s">
        <v>2980</v>
      </c>
      <c r="Z754" s="43" t="s">
        <v>1223</v>
      </c>
      <c r="AA754" s="34" t="s">
        <v>585</v>
      </c>
      <c r="AB754" s="34" t="s">
        <v>284</v>
      </c>
      <c r="AC754" s="34" t="s">
        <v>2980</v>
      </c>
      <c r="AD754" s="44" t="s">
        <v>320</v>
      </c>
      <c r="AE754" s="44" t="s">
        <v>8579</v>
      </c>
      <c r="AF754" s="43">
        <v>114</v>
      </c>
      <c r="AG754" s="34" t="s">
        <v>3132</v>
      </c>
      <c r="AH754" s="34" t="s">
        <v>3131</v>
      </c>
      <c r="AI754" s="43" t="s">
        <v>3133</v>
      </c>
      <c r="AJ754" s="44" t="s">
        <v>3134</v>
      </c>
      <c r="AK754" s="261">
        <v>5400303</v>
      </c>
      <c r="AL754" s="44" t="s">
        <v>582</v>
      </c>
      <c r="AM754" s="44" t="s">
        <v>3138</v>
      </c>
      <c r="AN754" s="262">
        <v>276095730</v>
      </c>
      <c r="AO754" s="34"/>
      <c r="AP754" s="34"/>
      <c r="AQ754" s="34"/>
      <c r="AR754" s="34"/>
      <c r="AS754" s="34"/>
      <c r="AT754" s="44" t="s">
        <v>326</v>
      </c>
      <c r="AU754" s="44"/>
      <c r="AV754" s="477" t="str">
        <f t="array" ref="AV754">_xlfn.IFS(
LEFT(Tabelas!$AI754,1)="N","DN",
LEFT(Tabelas!$AI754,1)="C","DC",
LEFT(Tabelas!$AI754,1)="L","DL",
LEFT(Tabelas!$AI754,1)="A","DA",
LEFT(Tabelas!$AI754,1)="G","DG")</f>
        <v>DN</v>
      </c>
      <c r="AW754" s="34"/>
      <c r="AX754" s="34"/>
      <c r="AY754" s="34"/>
      <c r="AZ754" s="34"/>
      <c r="BA754" s="34"/>
      <c r="BB754" s="34"/>
      <c r="BC754" s="34"/>
      <c r="BD754" s="44">
        <v>170623</v>
      </c>
      <c r="BE754" s="34" t="s">
        <v>2980</v>
      </c>
      <c r="BF754" s="43" t="s">
        <v>1223</v>
      </c>
      <c r="BG754" s="34" t="s">
        <v>585</v>
      </c>
      <c r="BH754" s="34" t="s">
        <v>284</v>
      </c>
      <c r="BI754" s="34" t="s">
        <v>2980</v>
      </c>
      <c r="BJ754" s="44" t="s">
        <v>320</v>
      </c>
      <c r="BK754" s="44" t="s">
        <v>8579</v>
      </c>
      <c r="BL754" s="34"/>
      <c r="BM754" s="34"/>
      <c r="BN754" s="34"/>
      <c r="BO754" s="20"/>
      <c r="BP754" s="20"/>
      <c r="BQ754" s="20"/>
      <c r="BR754" s="20"/>
      <c r="BS754" s="27"/>
      <c r="BT754" s="20"/>
      <c r="BU754" s="20"/>
      <c r="BV754" s="20"/>
      <c r="BW754" s="20"/>
      <c r="BX754" s="20"/>
      <c r="BY754" s="20"/>
      <c r="BZ754" s="20"/>
      <c r="CA754" s="20"/>
      <c r="CB754" s="20"/>
      <c r="CC754" s="27"/>
      <c r="CD754" s="20"/>
      <c r="CE754" s="20"/>
      <c r="CF754" s="28"/>
      <c r="CG754" s="28"/>
      <c r="CH754" s="28"/>
      <c r="CI754" s="28"/>
      <c r="CJ754" s="28"/>
      <c r="CK754" s="28"/>
      <c r="CL754" s="28"/>
      <c r="CM754" s="28"/>
      <c r="CN754" s="28"/>
      <c r="CO754" s="28"/>
      <c r="CP754" s="28"/>
      <c r="CQ754" s="28"/>
      <c r="CR754" s="28"/>
      <c r="CS754" s="28"/>
      <c r="CT754" s="28"/>
      <c r="CU754" s="28"/>
      <c r="CV754" s="28"/>
      <c r="CW754" s="28"/>
      <c r="CX754" s="20"/>
      <c r="CY754" s="519" t="s">
        <v>8836</v>
      </c>
      <c r="CZ754" s="520" t="s">
        <v>8837</v>
      </c>
      <c r="DA754" s="595" t="str">
        <f t="shared" si="30"/>
        <v>74200 - ATIVIDADES FOTOGRÁFICAS.</v>
      </c>
      <c r="EN754" s="571">
        <v>22489</v>
      </c>
      <c r="EO754" s="560" t="s">
        <v>8838</v>
      </c>
      <c r="EP754" s="560" t="s">
        <v>320</v>
      </c>
      <c r="EQ754" s="580">
        <v>103</v>
      </c>
      <c r="ER754" s="560" t="s">
        <v>938</v>
      </c>
      <c r="ES754" s="567" t="s">
        <v>8839</v>
      </c>
    </row>
    <row r="755" spans="16:149">
      <c r="P755" s="503"/>
      <c r="Q755" s="504"/>
      <c r="R755" s="489">
        <v>44533</v>
      </c>
      <c r="S755" s="501"/>
      <c r="T755" s="497"/>
      <c r="U755" s="498"/>
      <c r="V755" s="43">
        <v>114</v>
      </c>
      <c r="W755" s="34" t="s">
        <v>3132</v>
      </c>
      <c r="X755" s="44">
        <v>170625</v>
      </c>
      <c r="Y755" s="34" t="s">
        <v>3105</v>
      </c>
      <c r="Z755" s="43" t="s">
        <v>1223</v>
      </c>
      <c r="AA755" s="34" t="s">
        <v>585</v>
      </c>
      <c r="AB755" s="34" t="s">
        <v>284</v>
      </c>
      <c r="AC755" s="34" t="s">
        <v>3105</v>
      </c>
      <c r="AD755" s="44" t="s">
        <v>320</v>
      </c>
      <c r="AE755" s="44" t="s">
        <v>8579</v>
      </c>
      <c r="AF755" s="43">
        <v>114</v>
      </c>
      <c r="AG755" s="34" t="s">
        <v>3132</v>
      </c>
      <c r="AH755" s="34" t="s">
        <v>3131</v>
      </c>
      <c r="AI755" s="43" t="s">
        <v>3133</v>
      </c>
      <c r="AJ755" s="44" t="s">
        <v>3134</v>
      </c>
      <c r="AK755" s="261">
        <v>5400303</v>
      </c>
      <c r="AL755" s="44" t="s">
        <v>582</v>
      </c>
      <c r="AM755" s="44" t="s">
        <v>3138</v>
      </c>
      <c r="AN755" s="262">
        <v>276095730</v>
      </c>
      <c r="AO755" s="34"/>
      <c r="AP755" s="34"/>
      <c r="AQ755" s="34"/>
      <c r="AR755" s="34"/>
      <c r="AS755" s="34"/>
      <c r="AT755" s="44" t="s">
        <v>326</v>
      </c>
      <c r="AU755" s="44"/>
      <c r="AV755" s="477" t="str">
        <f t="array" ref="AV755">_xlfn.IFS(
LEFT(Tabelas!$AI755,1)="N","DN",
LEFT(Tabelas!$AI755,1)="C","DC",
LEFT(Tabelas!$AI755,1)="L","DL",
LEFT(Tabelas!$AI755,1)="A","DA",
LEFT(Tabelas!$AI755,1)="G","DG")</f>
        <v>DN</v>
      </c>
      <c r="AW755" s="34"/>
      <c r="AX755" s="34"/>
      <c r="AY755" s="34"/>
      <c r="AZ755" s="34"/>
      <c r="BA755" s="34"/>
      <c r="BB755" s="34"/>
      <c r="BC755" s="34"/>
      <c r="BD755" s="44">
        <v>170625</v>
      </c>
      <c r="BE755" s="34" t="s">
        <v>3105</v>
      </c>
      <c r="BF755" s="43" t="s">
        <v>1223</v>
      </c>
      <c r="BG755" s="34" t="s">
        <v>585</v>
      </c>
      <c r="BH755" s="34" t="s">
        <v>284</v>
      </c>
      <c r="BI755" s="34" t="s">
        <v>3105</v>
      </c>
      <c r="BJ755" s="44" t="s">
        <v>320</v>
      </c>
      <c r="BK755" s="44" t="s">
        <v>8579</v>
      </c>
      <c r="BL755" s="34"/>
      <c r="BM755" s="34"/>
      <c r="BN755" s="34"/>
      <c r="BO755" s="20"/>
      <c r="BP755" s="20"/>
      <c r="BQ755" s="20"/>
      <c r="BR755" s="20"/>
      <c r="BS755" s="27"/>
      <c r="BT755" s="20"/>
      <c r="BU755" s="20"/>
      <c r="BV755" s="20"/>
      <c r="BW755" s="20"/>
      <c r="BX755" s="20"/>
      <c r="BY755" s="20"/>
      <c r="BZ755" s="20"/>
      <c r="CA755" s="20"/>
      <c r="CB755" s="20"/>
      <c r="CC755" s="27"/>
      <c r="CD755" s="20"/>
      <c r="CE755" s="20"/>
      <c r="CF755" s="28"/>
      <c r="CG755" s="28"/>
      <c r="CH755" s="28"/>
      <c r="CI755" s="28"/>
      <c r="CJ755" s="28"/>
      <c r="CK755" s="28"/>
      <c r="CL755" s="28"/>
      <c r="CM755" s="28"/>
      <c r="CN755" s="28"/>
      <c r="CO755" s="28"/>
      <c r="CP755" s="28"/>
      <c r="CQ755" s="28"/>
      <c r="CR755" s="28"/>
      <c r="CS755" s="28"/>
      <c r="CT755" s="28"/>
      <c r="CU755" s="28"/>
      <c r="CV755" s="28"/>
      <c r="CW755" s="28"/>
      <c r="CX755" s="20"/>
      <c r="CY755" s="519" t="s">
        <v>8840</v>
      </c>
      <c r="CZ755" s="520" t="s">
        <v>8841</v>
      </c>
      <c r="DA755" s="595" t="str">
        <f t="shared" si="30"/>
        <v>74300 - ATIVIDADES DE TRADUÇÃO E INTERPRETAÇÃO</v>
      </c>
      <c r="EN755" s="572">
        <v>22500</v>
      </c>
      <c r="EO755" s="561" t="s">
        <v>8842</v>
      </c>
      <c r="EP755" s="561" t="s">
        <v>320</v>
      </c>
      <c r="EQ755" s="576">
        <v>162</v>
      </c>
      <c r="ER755" s="561" t="s">
        <v>3781</v>
      </c>
      <c r="ES755" s="568" t="s">
        <v>8843</v>
      </c>
    </row>
    <row r="756" spans="16:149">
      <c r="P756" s="503"/>
      <c r="Q756" s="504"/>
      <c r="R756" s="489">
        <v>44534</v>
      </c>
      <c r="S756" s="501"/>
      <c r="T756" s="497"/>
      <c r="U756" s="498"/>
      <c r="V756" s="43">
        <v>114</v>
      </c>
      <c r="W756" s="34" t="s">
        <v>3132</v>
      </c>
      <c r="X756" s="44">
        <v>170626</v>
      </c>
      <c r="Y756" s="34" t="s">
        <v>3215</v>
      </c>
      <c r="Z756" s="43" t="s">
        <v>1223</v>
      </c>
      <c r="AA756" s="34" t="s">
        <v>585</v>
      </c>
      <c r="AB756" s="34" t="s">
        <v>284</v>
      </c>
      <c r="AC756" s="34" t="s">
        <v>3215</v>
      </c>
      <c r="AD756" s="44" t="s">
        <v>320</v>
      </c>
      <c r="AE756" s="44" t="s">
        <v>8579</v>
      </c>
      <c r="AF756" s="43">
        <v>114</v>
      </c>
      <c r="AG756" s="34" t="s">
        <v>3132</v>
      </c>
      <c r="AH756" s="34" t="s">
        <v>3131</v>
      </c>
      <c r="AI756" s="43" t="s">
        <v>3133</v>
      </c>
      <c r="AJ756" s="44" t="s">
        <v>3134</v>
      </c>
      <c r="AK756" s="261">
        <v>5400303</v>
      </c>
      <c r="AL756" s="44" t="s">
        <v>582</v>
      </c>
      <c r="AM756" s="44" t="s">
        <v>3138</v>
      </c>
      <c r="AN756" s="262">
        <v>276095730</v>
      </c>
      <c r="AO756" s="34"/>
      <c r="AP756" s="34"/>
      <c r="AQ756" s="34"/>
      <c r="AR756" s="34"/>
      <c r="AS756" s="34"/>
      <c r="AT756" s="44" t="s">
        <v>326</v>
      </c>
      <c r="AU756" s="44"/>
      <c r="AV756" s="477" t="str">
        <f t="array" ref="AV756">_xlfn.IFS(
LEFT(Tabelas!$AI756,1)="N","DN",
LEFT(Tabelas!$AI756,1)="C","DC",
LEFT(Tabelas!$AI756,1)="L","DL",
LEFT(Tabelas!$AI756,1)="A","DA",
LEFT(Tabelas!$AI756,1)="G","DG")</f>
        <v>DN</v>
      </c>
      <c r="AW756" s="34"/>
      <c r="AX756" s="34"/>
      <c r="AY756" s="34"/>
      <c r="AZ756" s="34"/>
      <c r="BA756" s="34"/>
      <c r="BB756" s="34"/>
      <c r="BC756" s="34"/>
      <c r="BD756" s="44">
        <v>170626</v>
      </c>
      <c r="BE756" s="34" t="s">
        <v>3215</v>
      </c>
      <c r="BF756" s="43" t="s">
        <v>1223</v>
      </c>
      <c r="BG756" s="34" t="s">
        <v>585</v>
      </c>
      <c r="BH756" s="34" t="s">
        <v>284</v>
      </c>
      <c r="BI756" s="34" t="s">
        <v>3215</v>
      </c>
      <c r="BJ756" s="44" t="s">
        <v>320</v>
      </c>
      <c r="BK756" s="44" t="s">
        <v>8579</v>
      </c>
      <c r="BL756" s="34"/>
      <c r="BM756" s="34"/>
      <c r="BN756" s="34"/>
      <c r="BO756" s="20"/>
      <c r="BP756" s="20"/>
      <c r="BQ756" s="20"/>
      <c r="BR756" s="20"/>
      <c r="BS756" s="27"/>
      <c r="BT756" s="20"/>
      <c r="BU756" s="20"/>
      <c r="BV756" s="20"/>
      <c r="BW756" s="20"/>
      <c r="BX756" s="20"/>
      <c r="BY756" s="20"/>
      <c r="BZ756" s="20"/>
      <c r="CA756" s="20"/>
      <c r="CB756" s="20"/>
      <c r="CC756" s="27"/>
      <c r="CD756" s="20"/>
      <c r="CE756" s="20"/>
      <c r="CF756" s="28"/>
      <c r="CG756" s="28"/>
      <c r="CH756" s="28"/>
      <c r="CI756" s="28"/>
      <c r="CJ756" s="28"/>
      <c r="CK756" s="28"/>
      <c r="CL756" s="28"/>
      <c r="CM756" s="28"/>
      <c r="CN756" s="28"/>
      <c r="CO756" s="28"/>
      <c r="CP756" s="28"/>
      <c r="CQ756" s="28"/>
      <c r="CR756" s="28"/>
      <c r="CS756" s="28"/>
      <c r="CT756" s="28"/>
      <c r="CU756" s="28"/>
      <c r="CV756" s="28"/>
      <c r="CW756" s="28"/>
      <c r="CX756" s="20"/>
      <c r="CY756" s="519" t="s">
        <v>8844</v>
      </c>
      <c r="CZ756" s="520" t="s">
        <v>8845</v>
      </c>
      <c r="DA756" s="595" t="str">
        <f t="shared" si="30"/>
        <v>74910 - ATIVIDADES DE SERVIÇOS DE COMERCIALIZAÇÃO E CORRETAGEM DE PATENTES.</v>
      </c>
      <c r="EN756" s="572">
        <v>22527</v>
      </c>
      <c r="EO756" s="561" t="s">
        <v>8846</v>
      </c>
      <c r="EP756" s="561" t="s">
        <v>320</v>
      </c>
      <c r="EQ756" s="576">
        <v>112</v>
      </c>
      <c r="ER756" s="561" t="s">
        <v>2868</v>
      </c>
      <c r="ES756" s="568" t="s">
        <v>8847</v>
      </c>
    </row>
    <row r="757" spans="16:149">
      <c r="P757" s="503"/>
      <c r="Q757" s="504"/>
      <c r="R757" s="489">
        <v>44535</v>
      </c>
      <c r="S757" s="501"/>
      <c r="T757" s="497"/>
      <c r="U757" s="498"/>
      <c r="V757" s="43">
        <v>114</v>
      </c>
      <c r="W757" s="34" t="s">
        <v>3132</v>
      </c>
      <c r="X757" s="44">
        <v>170627</v>
      </c>
      <c r="Y757" s="34" t="s">
        <v>2164</v>
      </c>
      <c r="Z757" s="43" t="s">
        <v>1223</v>
      </c>
      <c r="AA757" s="34" t="s">
        <v>585</v>
      </c>
      <c r="AB757" s="34" t="s">
        <v>284</v>
      </c>
      <c r="AC757" s="34" t="s">
        <v>2164</v>
      </c>
      <c r="AD757" s="44" t="s">
        <v>320</v>
      </c>
      <c r="AE757" s="44" t="s">
        <v>8579</v>
      </c>
      <c r="AF757" s="43">
        <v>114</v>
      </c>
      <c r="AG757" s="34" t="s">
        <v>3132</v>
      </c>
      <c r="AH757" s="34" t="s">
        <v>3131</v>
      </c>
      <c r="AI757" s="43" t="s">
        <v>3133</v>
      </c>
      <c r="AJ757" s="44" t="s">
        <v>3134</v>
      </c>
      <c r="AK757" s="261">
        <v>5400303</v>
      </c>
      <c r="AL757" s="44" t="s">
        <v>582</v>
      </c>
      <c r="AM757" s="44" t="s">
        <v>3138</v>
      </c>
      <c r="AN757" s="262">
        <v>276095730</v>
      </c>
      <c r="AO757" s="34"/>
      <c r="AP757" s="34"/>
      <c r="AQ757" s="34"/>
      <c r="AR757" s="34"/>
      <c r="AS757" s="34"/>
      <c r="AT757" s="44" t="s">
        <v>326</v>
      </c>
      <c r="AU757" s="44"/>
      <c r="AV757" s="477" t="str">
        <f t="array" ref="AV757">_xlfn.IFS(
LEFT(Tabelas!$AI757,1)="N","DN",
LEFT(Tabelas!$AI757,1)="C","DC",
LEFT(Tabelas!$AI757,1)="L","DL",
LEFT(Tabelas!$AI757,1)="A","DA",
LEFT(Tabelas!$AI757,1)="G","DG")</f>
        <v>DN</v>
      </c>
      <c r="AW757" s="34"/>
      <c r="AX757" s="34"/>
      <c r="AY757" s="34"/>
      <c r="AZ757" s="34"/>
      <c r="BA757" s="34"/>
      <c r="BB757" s="34"/>
      <c r="BC757" s="34"/>
      <c r="BD757" s="44">
        <v>170627</v>
      </c>
      <c r="BE757" s="34" t="s">
        <v>2164</v>
      </c>
      <c r="BF757" s="43" t="s">
        <v>1223</v>
      </c>
      <c r="BG757" s="34" t="s">
        <v>585</v>
      </c>
      <c r="BH757" s="34" t="s">
        <v>284</v>
      </c>
      <c r="BI757" s="34" t="s">
        <v>2164</v>
      </c>
      <c r="BJ757" s="44" t="s">
        <v>320</v>
      </c>
      <c r="BK757" s="44" t="s">
        <v>8579</v>
      </c>
      <c r="BL757" s="34"/>
      <c r="BM757" s="34"/>
      <c r="BN757" s="34"/>
      <c r="BO757" s="20"/>
      <c r="BP757" s="20"/>
      <c r="BQ757" s="20"/>
      <c r="BR757" s="20"/>
      <c r="BS757" s="27"/>
      <c r="BT757" s="20"/>
      <c r="BU757" s="20"/>
      <c r="BV757" s="20"/>
      <c r="BW757" s="20"/>
      <c r="BX757" s="20"/>
      <c r="BY757" s="20"/>
      <c r="BZ757" s="20"/>
      <c r="CA757" s="20"/>
      <c r="CB757" s="20"/>
      <c r="CC757" s="27"/>
      <c r="CD757" s="20"/>
      <c r="CE757" s="20"/>
      <c r="CF757" s="28"/>
      <c r="CG757" s="28"/>
      <c r="CH757" s="28"/>
      <c r="CI757" s="28"/>
      <c r="CJ757" s="28"/>
      <c r="CK757" s="28"/>
      <c r="CL757" s="28"/>
      <c r="CM757" s="28"/>
      <c r="CN757" s="28"/>
      <c r="CO757" s="28"/>
      <c r="CP757" s="28"/>
      <c r="CQ757" s="28"/>
      <c r="CR757" s="28"/>
      <c r="CS757" s="28"/>
      <c r="CT757" s="28"/>
      <c r="CU757" s="28"/>
      <c r="CV757" s="28"/>
      <c r="CW757" s="28"/>
      <c r="CX757" s="20"/>
      <c r="CY757" s="519" t="s">
        <v>8848</v>
      </c>
      <c r="CZ757" s="520" t="s">
        <v>8849</v>
      </c>
      <c r="DA757" s="595" t="str">
        <f t="shared" si="30"/>
        <v>74991 - ATIVIDADES DE AGENTES DE PROFISSIONAIS DESPORTIVOS.</v>
      </c>
      <c r="EN757" s="571">
        <v>22535</v>
      </c>
      <c r="EO757" s="560" t="s">
        <v>1876</v>
      </c>
      <c r="EP757" s="560" t="s">
        <v>289</v>
      </c>
      <c r="EQ757" s="580">
        <v>338</v>
      </c>
      <c r="ER757" s="560" t="s">
        <v>2428</v>
      </c>
      <c r="ES757" s="567" t="s">
        <v>8850</v>
      </c>
    </row>
    <row r="758" spans="16:149">
      <c r="P758" s="503"/>
      <c r="Q758" s="504"/>
      <c r="R758" s="505">
        <v>44536</v>
      </c>
      <c r="S758" s="501"/>
      <c r="T758" s="497"/>
      <c r="U758" s="498"/>
      <c r="V758" s="43">
        <v>114</v>
      </c>
      <c r="W758" s="34" t="s">
        <v>3132</v>
      </c>
      <c r="X758" s="44">
        <v>170629</v>
      </c>
      <c r="Y758" s="34" t="s">
        <v>3415</v>
      </c>
      <c r="Z758" s="43" t="s">
        <v>1223</v>
      </c>
      <c r="AA758" s="34" t="s">
        <v>585</v>
      </c>
      <c r="AB758" s="34" t="s">
        <v>284</v>
      </c>
      <c r="AC758" s="34" t="s">
        <v>3415</v>
      </c>
      <c r="AD758" s="44" t="s">
        <v>320</v>
      </c>
      <c r="AE758" s="44" t="s">
        <v>8579</v>
      </c>
      <c r="AF758" s="43">
        <v>114</v>
      </c>
      <c r="AG758" s="34" t="s">
        <v>3132</v>
      </c>
      <c r="AH758" s="34" t="s">
        <v>3131</v>
      </c>
      <c r="AI758" s="43" t="s">
        <v>3133</v>
      </c>
      <c r="AJ758" s="44" t="s">
        <v>3134</v>
      </c>
      <c r="AK758" s="261">
        <v>5400303</v>
      </c>
      <c r="AL758" s="44" t="s">
        <v>582</v>
      </c>
      <c r="AM758" s="44" t="s">
        <v>3138</v>
      </c>
      <c r="AN758" s="262">
        <v>276095730</v>
      </c>
      <c r="AO758" s="34"/>
      <c r="AP758" s="34"/>
      <c r="AQ758" s="34"/>
      <c r="AR758" s="34"/>
      <c r="AS758" s="34"/>
      <c r="AT758" s="44" t="s">
        <v>326</v>
      </c>
      <c r="AU758" s="44"/>
      <c r="AV758" s="477" t="str">
        <f t="array" ref="AV758">_xlfn.IFS(
LEFT(Tabelas!$AI758,1)="N","DN",
LEFT(Tabelas!$AI758,1)="C","DC",
LEFT(Tabelas!$AI758,1)="L","DL",
LEFT(Tabelas!$AI758,1)="A","DA",
LEFT(Tabelas!$AI758,1)="G","DG")</f>
        <v>DN</v>
      </c>
      <c r="AW758" s="34"/>
      <c r="AX758" s="34"/>
      <c r="AY758" s="34"/>
      <c r="AZ758" s="34"/>
      <c r="BA758" s="34"/>
      <c r="BB758" s="34"/>
      <c r="BC758" s="34"/>
      <c r="BD758" s="44">
        <v>170629</v>
      </c>
      <c r="BE758" s="34" t="s">
        <v>3415</v>
      </c>
      <c r="BF758" s="43" t="s">
        <v>1223</v>
      </c>
      <c r="BG758" s="34" t="s">
        <v>585</v>
      </c>
      <c r="BH758" s="34" t="s">
        <v>284</v>
      </c>
      <c r="BI758" s="34" t="s">
        <v>3415</v>
      </c>
      <c r="BJ758" s="44" t="s">
        <v>320</v>
      </c>
      <c r="BK758" s="44" t="s">
        <v>8579</v>
      </c>
      <c r="BL758" s="34"/>
      <c r="BM758" s="34"/>
      <c r="BN758" s="34"/>
      <c r="BO758" s="20"/>
      <c r="BP758" s="20"/>
      <c r="BQ758" s="20"/>
      <c r="BR758" s="20"/>
      <c r="BS758" s="27"/>
      <c r="BT758" s="20"/>
      <c r="BU758" s="20"/>
      <c r="BV758" s="20"/>
      <c r="BW758" s="20"/>
      <c r="BX758" s="20"/>
      <c r="BY758" s="20"/>
      <c r="BZ758" s="20"/>
      <c r="CA758" s="20"/>
      <c r="CB758" s="20"/>
      <c r="CC758" s="27"/>
      <c r="CD758" s="20"/>
      <c r="CE758" s="20"/>
      <c r="CF758" s="28"/>
      <c r="CG758" s="28"/>
      <c r="CH758" s="28"/>
      <c r="CI758" s="28"/>
      <c r="CJ758" s="28"/>
      <c r="CK758" s="28"/>
      <c r="CL758" s="28"/>
      <c r="CM758" s="28"/>
      <c r="CN758" s="28"/>
      <c r="CO758" s="28"/>
      <c r="CP758" s="28"/>
      <c r="CQ758" s="28"/>
      <c r="CR758" s="28"/>
      <c r="CS758" s="28"/>
      <c r="CT758" s="28"/>
      <c r="CU758" s="28"/>
      <c r="CV758" s="28"/>
      <c r="CW758" s="28"/>
      <c r="CX758" s="20"/>
      <c r="CY758" s="519" t="s">
        <v>8851</v>
      </c>
      <c r="CZ758" s="520" t="s">
        <v>8852</v>
      </c>
      <c r="DA758" s="595" t="str">
        <f t="shared" si="30"/>
        <v>74992 - OUTRAS ATIVIDADES DE CONSULTORIA, CIENTÍFICAS, TÉCNICAS E SIMILARES, DIVERSAS, N. E., EXCETO AGENTES DE PROFISSIONAIS DESPORTIVOS.</v>
      </c>
      <c r="EN758" s="572">
        <v>22543</v>
      </c>
      <c r="EO758" s="561" t="s">
        <v>8853</v>
      </c>
      <c r="EP758" s="561" t="s">
        <v>289</v>
      </c>
      <c r="EQ758" s="576">
        <v>376</v>
      </c>
      <c r="ER758" s="561" t="s">
        <v>5105</v>
      </c>
      <c r="ES758" s="568" t="s">
        <v>8854</v>
      </c>
    </row>
    <row r="759" spans="16:149">
      <c r="P759" s="503"/>
      <c r="Q759" s="504"/>
      <c r="R759" s="505">
        <f>R758+1</f>
        <v>44537</v>
      </c>
      <c r="S759" s="501"/>
      <c r="T759" s="497"/>
      <c r="U759" s="498"/>
      <c r="V759" s="43">
        <v>114</v>
      </c>
      <c r="W759" s="34" t="s">
        <v>3132</v>
      </c>
      <c r="X759" s="44">
        <v>170631</v>
      </c>
      <c r="Y759" s="34" t="s">
        <v>3496</v>
      </c>
      <c r="Z759" s="43" t="s">
        <v>1223</v>
      </c>
      <c r="AA759" s="34" t="s">
        <v>585</v>
      </c>
      <c r="AB759" s="34" t="s">
        <v>284</v>
      </c>
      <c r="AC759" s="34" t="s">
        <v>3496</v>
      </c>
      <c r="AD759" s="44" t="s">
        <v>320</v>
      </c>
      <c r="AE759" s="44" t="s">
        <v>8579</v>
      </c>
      <c r="AF759" s="43">
        <v>114</v>
      </c>
      <c r="AG759" s="34" t="s">
        <v>3132</v>
      </c>
      <c r="AH759" s="34" t="s">
        <v>3131</v>
      </c>
      <c r="AI759" s="43" t="s">
        <v>3133</v>
      </c>
      <c r="AJ759" s="44" t="s">
        <v>3134</v>
      </c>
      <c r="AK759" s="261">
        <v>5400303</v>
      </c>
      <c r="AL759" s="44" t="s">
        <v>582</v>
      </c>
      <c r="AM759" s="44" t="s">
        <v>3138</v>
      </c>
      <c r="AN759" s="262">
        <v>276095730</v>
      </c>
      <c r="AO759" s="34"/>
      <c r="AP759" s="34"/>
      <c r="AQ759" s="34"/>
      <c r="AR759" s="34"/>
      <c r="AS759" s="34"/>
      <c r="AT759" s="44" t="s">
        <v>326</v>
      </c>
      <c r="AU759" s="44"/>
      <c r="AV759" s="477" t="str">
        <f t="array" ref="AV759">_xlfn.IFS(
LEFT(Tabelas!$AI759,1)="N","DN",
LEFT(Tabelas!$AI759,1)="C","DC",
LEFT(Tabelas!$AI759,1)="L","DL",
LEFT(Tabelas!$AI759,1)="A","DA",
LEFT(Tabelas!$AI759,1)="G","DG")</f>
        <v>DN</v>
      </c>
      <c r="AW759" s="34"/>
      <c r="AX759" s="34"/>
      <c r="AY759" s="34"/>
      <c r="AZ759" s="34"/>
      <c r="BA759" s="34"/>
      <c r="BB759" s="34"/>
      <c r="BC759" s="34"/>
      <c r="BD759" s="44">
        <v>170631</v>
      </c>
      <c r="BE759" s="34" t="s">
        <v>3496</v>
      </c>
      <c r="BF759" s="43" t="s">
        <v>1223</v>
      </c>
      <c r="BG759" s="34" t="s">
        <v>585</v>
      </c>
      <c r="BH759" s="34" t="s">
        <v>284</v>
      </c>
      <c r="BI759" s="34" t="s">
        <v>3496</v>
      </c>
      <c r="BJ759" s="44" t="s">
        <v>320</v>
      </c>
      <c r="BK759" s="44" t="s">
        <v>8579</v>
      </c>
      <c r="BL759" s="34"/>
      <c r="BM759" s="34"/>
      <c r="BN759" s="34"/>
      <c r="BO759" s="20"/>
      <c r="BP759" s="20"/>
      <c r="BQ759" s="20"/>
      <c r="BR759" s="20"/>
      <c r="BS759" s="27"/>
      <c r="BT759" s="20"/>
      <c r="BU759" s="20"/>
      <c r="BV759" s="20"/>
      <c r="BW759" s="20"/>
      <c r="BX759" s="20"/>
      <c r="BY759" s="20"/>
      <c r="BZ759" s="20"/>
      <c r="CA759" s="20"/>
      <c r="CB759" s="20"/>
      <c r="CC759" s="27"/>
      <c r="CD759" s="20"/>
      <c r="CE759" s="20"/>
      <c r="CF759" s="28"/>
      <c r="CG759" s="28"/>
      <c r="CH759" s="28"/>
      <c r="CI759" s="28"/>
      <c r="CJ759" s="28"/>
      <c r="CK759" s="28"/>
      <c r="CL759" s="28"/>
      <c r="CM759" s="28"/>
      <c r="CN759" s="28"/>
      <c r="CO759" s="28"/>
      <c r="CP759" s="28"/>
      <c r="CQ759" s="28"/>
      <c r="CR759" s="28"/>
      <c r="CS759" s="28"/>
      <c r="CT759" s="28"/>
      <c r="CU759" s="28"/>
      <c r="CV759" s="28"/>
      <c r="CW759" s="28"/>
      <c r="CX759" s="20"/>
      <c r="CY759" s="519" t="s">
        <v>8855</v>
      </c>
      <c r="CZ759" s="520" t="s">
        <v>8856</v>
      </c>
      <c r="DA759" s="595" t="str">
        <f t="shared" si="30"/>
        <v>75000 - ATIVIDADES VETERINÁRIAS</v>
      </c>
      <c r="EN759" s="571">
        <v>22551</v>
      </c>
      <c r="EO759" s="560" t="s">
        <v>8857</v>
      </c>
      <c r="EP759" s="560" t="s">
        <v>350</v>
      </c>
      <c r="EQ759" s="580">
        <v>223</v>
      </c>
      <c r="ER759" s="560" t="s">
        <v>4503</v>
      </c>
      <c r="ES759" s="567" t="s">
        <v>8858</v>
      </c>
    </row>
    <row r="760" spans="16:149">
      <c r="P760" s="503"/>
      <c r="Q760" s="504"/>
      <c r="R760" s="505">
        <f t="shared" ref="R760:R823" si="31">R759+1</f>
        <v>44538</v>
      </c>
      <c r="S760" s="501"/>
      <c r="T760" s="497"/>
      <c r="U760" s="498"/>
      <c r="V760" s="43">
        <v>114</v>
      </c>
      <c r="W760" s="34" t="s">
        <v>3132</v>
      </c>
      <c r="X760" s="44">
        <v>170632</v>
      </c>
      <c r="Y760" s="34" t="s">
        <v>3570</v>
      </c>
      <c r="Z760" s="43" t="s">
        <v>1223</v>
      </c>
      <c r="AA760" s="34" t="s">
        <v>585</v>
      </c>
      <c r="AB760" s="34" t="s">
        <v>284</v>
      </c>
      <c r="AC760" s="34" t="s">
        <v>3570</v>
      </c>
      <c r="AD760" s="44" t="s">
        <v>320</v>
      </c>
      <c r="AE760" s="44" t="s">
        <v>8579</v>
      </c>
      <c r="AF760" s="43">
        <v>114</v>
      </c>
      <c r="AG760" s="34" t="s">
        <v>3132</v>
      </c>
      <c r="AH760" s="34" t="s">
        <v>3131</v>
      </c>
      <c r="AI760" s="43" t="s">
        <v>3133</v>
      </c>
      <c r="AJ760" s="44" t="s">
        <v>3134</v>
      </c>
      <c r="AK760" s="261">
        <v>5400303</v>
      </c>
      <c r="AL760" s="44" t="s">
        <v>582</v>
      </c>
      <c r="AM760" s="44" t="s">
        <v>3138</v>
      </c>
      <c r="AN760" s="262">
        <v>276095730</v>
      </c>
      <c r="AO760" s="34"/>
      <c r="AP760" s="34"/>
      <c r="AQ760" s="34"/>
      <c r="AR760" s="34"/>
      <c r="AS760" s="34"/>
      <c r="AT760" s="44" t="s">
        <v>326</v>
      </c>
      <c r="AU760" s="44"/>
      <c r="AV760" s="477" t="str">
        <f t="array" ref="AV760">_xlfn.IFS(
LEFT(Tabelas!$AI760,1)="N","DN",
LEFT(Tabelas!$AI760,1)="C","DC",
LEFT(Tabelas!$AI760,1)="L","DL",
LEFT(Tabelas!$AI760,1)="A","DA",
LEFT(Tabelas!$AI760,1)="G","DG")</f>
        <v>DN</v>
      </c>
      <c r="AW760" s="34"/>
      <c r="AX760" s="34"/>
      <c r="AY760" s="34"/>
      <c r="AZ760" s="34"/>
      <c r="BA760" s="34"/>
      <c r="BB760" s="34"/>
      <c r="BC760" s="34"/>
      <c r="BD760" s="44">
        <v>170632</v>
      </c>
      <c r="BE760" s="34" t="s">
        <v>3570</v>
      </c>
      <c r="BF760" s="43" t="s">
        <v>1223</v>
      </c>
      <c r="BG760" s="34" t="s">
        <v>585</v>
      </c>
      <c r="BH760" s="34" t="s">
        <v>284</v>
      </c>
      <c r="BI760" s="34" t="s">
        <v>3570</v>
      </c>
      <c r="BJ760" s="44" t="s">
        <v>320</v>
      </c>
      <c r="BK760" s="44" t="s">
        <v>8579</v>
      </c>
      <c r="BL760" s="34"/>
      <c r="BM760" s="34"/>
      <c r="BN760" s="34"/>
      <c r="BO760" s="20"/>
      <c r="BP760" s="20"/>
      <c r="BQ760" s="20"/>
      <c r="BR760" s="20"/>
      <c r="BS760" s="27"/>
      <c r="BT760" s="20"/>
      <c r="BU760" s="20"/>
      <c r="BV760" s="20"/>
      <c r="BW760" s="20"/>
      <c r="BX760" s="20"/>
      <c r="BY760" s="20"/>
      <c r="BZ760" s="20"/>
      <c r="CA760" s="20"/>
      <c r="CB760" s="20"/>
      <c r="CC760" s="27"/>
      <c r="CD760" s="20"/>
      <c r="CE760" s="20"/>
      <c r="CF760" s="28"/>
      <c r="CG760" s="28"/>
      <c r="CH760" s="28"/>
      <c r="CI760" s="28"/>
      <c r="CJ760" s="28"/>
      <c r="CK760" s="28"/>
      <c r="CL760" s="28"/>
      <c r="CM760" s="28"/>
      <c r="CN760" s="28"/>
      <c r="CO760" s="28"/>
      <c r="CP760" s="28"/>
      <c r="CQ760" s="28"/>
      <c r="CR760" s="28"/>
      <c r="CS760" s="28"/>
      <c r="CT760" s="28"/>
      <c r="CU760" s="28"/>
      <c r="CV760" s="28"/>
      <c r="CW760" s="28"/>
      <c r="CX760" s="20"/>
      <c r="CY760" s="519" t="s">
        <v>8859</v>
      </c>
      <c r="CZ760" s="520" t="s">
        <v>8860</v>
      </c>
      <c r="DA760" s="595" t="str">
        <f t="shared" si="30"/>
        <v>77111 - ALUGUER DE VEÍCULOS AUTOMÓVEIS LIGEIROS DE CURTO PRAZO.</v>
      </c>
      <c r="EN760" s="571">
        <v>22578</v>
      </c>
      <c r="EO760" s="560" t="s">
        <v>8861</v>
      </c>
      <c r="EP760" s="560" t="s">
        <v>947</v>
      </c>
      <c r="EQ760" s="580">
        <v>451</v>
      </c>
      <c r="ER760" s="560" t="s">
        <v>4104</v>
      </c>
      <c r="ES760" s="567" t="s">
        <v>8862</v>
      </c>
    </row>
    <row r="761" spans="16:149">
      <c r="P761" s="503"/>
      <c r="Q761" s="504"/>
      <c r="R761" s="505">
        <f t="shared" si="31"/>
        <v>44539</v>
      </c>
      <c r="S761" s="501"/>
      <c r="T761" s="497"/>
      <c r="U761" s="498"/>
      <c r="V761" s="43">
        <v>114</v>
      </c>
      <c r="W761" s="34" t="s">
        <v>3132</v>
      </c>
      <c r="X761" s="44">
        <v>170636</v>
      </c>
      <c r="Y761" s="34" t="s">
        <v>3702</v>
      </c>
      <c r="Z761" s="43" t="s">
        <v>1223</v>
      </c>
      <c r="AA761" s="34" t="s">
        <v>585</v>
      </c>
      <c r="AB761" s="34" t="s">
        <v>284</v>
      </c>
      <c r="AC761" s="34" t="s">
        <v>8863</v>
      </c>
      <c r="AD761" s="44" t="s">
        <v>320</v>
      </c>
      <c r="AE761" s="44" t="s">
        <v>8579</v>
      </c>
      <c r="AF761" s="43">
        <v>114</v>
      </c>
      <c r="AG761" s="34" t="s">
        <v>3132</v>
      </c>
      <c r="AH761" s="34" t="s">
        <v>3131</v>
      </c>
      <c r="AI761" s="43" t="s">
        <v>3133</v>
      </c>
      <c r="AJ761" s="44" t="s">
        <v>3134</v>
      </c>
      <c r="AK761" s="261">
        <v>5400303</v>
      </c>
      <c r="AL761" s="44" t="s">
        <v>582</v>
      </c>
      <c r="AM761" s="44" t="s">
        <v>3138</v>
      </c>
      <c r="AN761" s="262">
        <v>276095730</v>
      </c>
      <c r="AO761" s="34"/>
      <c r="AP761" s="34"/>
      <c r="AQ761" s="34"/>
      <c r="AR761" s="34"/>
      <c r="AS761" s="34"/>
      <c r="AT761" s="44" t="s">
        <v>326</v>
      </c>
      <c r="AU761" s="44"/>
      <c r="AV761" s="477" t="str">
        <f t="array" ref="AV761">_xlfn.IFS(
LEFT(Tabelas!$AI761,1)="N","DN",
LEFT(Tabelas!$AI761,1)="C","DC",
LEFT(Tabelas!$AI761,1)="L","DL",
LEFT(Tabelas!$AI761,1)="A","DA",
LEFT(Tabelas!$AI761,1)="G","DG")</f>
        <v>DN</v>
      </c>
      <c r="AW761" s="34"/>
      <c r="AX761" s="34"/>
      <c r="AY761" s="34"/>
      <c r="AZ761" s="34"/>
      <c r="BA761" s="34"/>
      <c r="BB761" s="34"/>
      <c r="BC761" s="34"/>
      <c r="BD761" s="44">
        <v>170636</v>
      </c>
      <c r="BE761" s="34" t="s">
        <v>3702</v>
      </c>
      <c r="BF761" s="43" t="s">
        <v>1223</v>
      </c>
      <c r="BG761" s="34" t="s">
        <v>585</v>
      </c>
      <c r="BH761" s="34" t="s">
        <v>284</v>
      </c>
      <c r="BI761" s="34" t="s">
        <v>8863</v>
      </c>
      <c r="BJ761" s="44" t="s">
        <v>320</v>
      </c>
      <c r="BK761" s="44" t="s">
        <v>8579</v>
      </c>
      <c r="BL761" s="34"/>
      <c r="BM761" s="34"/>
      <c r="BN761" s="34"/>
      <c r="BO761" s="20"/>
      <c r="BP761" s="20"/>
      <c r="BQ761" s="20"/>
      <c r="BR761" s="20"/>
      <c r="BS761" s="27"/>
      <c r="BT761" s="20"/>
      <c r="BU761" s="20"/>
      <c r="BV761" s="20"/>
      <c r="BW761" s="20"/>
      <c r="BX761" s="20"/>
      <c r="BY761" s="20"/>
      <c r="BZ761" s="20"/>
      <c r="CA761" s="20"/>
      <c r="CB761" s="20"/>
      <c r="CC761" s="27"/>
      <c r="CD761" s="20"/>
      <c r="CE761" s="20"/>
      <c r="CF761" s="28"/>
      <c r="CG761" s="28"/>
      <c r="CH761" s="28"/>
      <c r="CI761" s="28"/>
      <c r="CJ761" s="28"/>
      <c r="CK761" s="28"/>
      <c r="CL761" s="28"/>
      <c r="CM761" s="28"/>
      <c r="CN761" s="28"/>
      <c r="CO761" s="28"/>
      <c r="CP761" s="28"/>
      <c r="CQ761" s="28"/>
      <c r="CR761" s="28"/>
      <c r="CS761" s="28"/>
      <c r="CT761" s="28"/>
      <c r="CU761" s="28"/>
      <c r="CV761" s="28"/>
      <c r="CW761" s="28"/>
      <c r="CX761" s="20"/>
      <c r="CY761" s="519" t="s">
        <v>8864</v>
      </c>
      <c r="CZ761" s="520" t="s">
        <v>8865</v>
      </c>
      <c r="DA761" s="595" t="str">
        <f t="shared" si="30"/>
        <v>77112 - ALUGUER OPERACIONAL DE VEÍCULOS AUTOMÓVEIS LIGEIROS.</v>
      </c>
      <c r="EN761" s="571">
        <v>22586</v>
      </c>
      <c r="EO761" s="560" t="s">
        <v>8866</v>
      </c>
      <c r="EP761" s="560" t="s">
        <v>289</v>
      </c>
      <c r="EQ761" s="580">
        <v>300</v>
      </c>
      <c r="ER761" s="560" t="s">
        <v>4916</v>
      </c>
      <c r="ES761" s="567" t="s">
        <v>8867</v>
      </c>
    </row>
    <row r="762" spans="16:149">
      <c r="P762" s="503"/>
      <c r="Q762" s="504"/>
      <c r="R762" s="505">
        <f t="shared" si="31"/>
        <v>44540</v>
      </c>
      <c r="S762" s="501"/>
      <c r="T762" s="497"/>
      <c r="U762" s="498"/>
      <c r="V762" s="43">
        <v>114</v>
      </c>
      <c r="W762" s="34" t="s">
        <v>3132</v>
      </c>
      <c r="X762" s="44">
        <v>170637</v>
      </c>
      <c r="Y762" s="34" t="s">
        <v>3766</v>
      </c>
      <c r="Z762" s="43" t="s">
        <v>1223</v>
      </c>
      <c r="AA762" s="34" t="s">
        <v>585</v>
      </c>
      <c r="AB762" s="34" t="s">
        <v>284</v>
      </c>
      <c r="AC762" s="34" t="s">
        <v>8868</v>
      </c>
      <c r="AD762" s="44" t="s">
        <v>320</v>
      </c>
      <c r="AE762" s="44" t="s">
        <v>8579</v>
      </c>
      <c r="AF762" s="43">
        <v>114</v>
      </c>
      <c r="AG762" s="34" t="s">
        <v>3132</v>
      </c>
      <c r="AH762" s="34" t="s">
        <v>3131</v>
      </c>
      <c r="AI762" s="43" t="s">
        <v>3133</v>
      </c>
      <c r="AJ762" s="44" t="s">
        <v>3134</v>
      </c>
      <c r="AK762" s="261">
        <v>5400303</v>
      </c>
      <c r="AL762" s="44" t="s">
        <v>582</v>
      </c>
      <c r="AM762" s="44" t="s">
        <v>3138</v>
      </c>
      <c r="AN762" s="262">
        <v>276095730</v>
      </c>
      <c r="AO762" s="34"/>
      <c r="AP762" s="34"/>
      <c r="AQ762" s="34"/>
      <c r="AR762" s="34"/>
      <c r="AS762" s="34"/>
      <c r="AT762" s="44" t="s">
        <v>326</v>
      </c>
      <c r="AU762" s="44"/>
      <c r="AV762" s="477" t="str">
        <f t="array" ref="AV762">_xlfn.IFS(
LEFT(Tabelas!$AI762,1)="N","DN",
LEFT(Tabelas!$AI762,1)="C","DC",
LEFT(Tabelas!$AI762,1)="L","DL",
LEFT(Tabelas!$AI762,1)="A","DA",
LEFT(Tabelas!$AI762,1)="G","DG")</f>
        <v>DN</v>
      </c>
      <c r="AW762" s="34"/>
      <c r="AX762" s="34"/>
      <c r="AY762" s="34"/>
      <c r="AZ762" s="34"/>
      <c r="BA762" s="34"/>
      <c r="BB762" s="34"/>
      <c r="BC762" s="34"/>
      <c r="BD762" s="44">
        <v>170637</v>
      </c>
      <c r="BE762" s="34" t="s">
        <v>3766</v>
      </c>
      <c r="BF762" s="43" t="s">
        <v>1223</v>
      </c>
      <c r="BG762" s="34" t="s">
        <v>585</v>
      </c>
      <c r="BH762" s="34" t="s">
        <v>284</v>
      </c>
      <c r="BI762" s="34" t="s">
        <v>8868</v>
      </c>
      <c r="BJ762" s="44" t="s">
        <v>320</v>
      </c>
      <c r="BK762" s="44" t="s">
        <v>8579</v>
      </c>
      <c r="BL762" s="34"/>
      <c r="BM762" s="34"/>
      <c r="BN762" s="34"/>
      <c r="BO762" s="20"/>
      <c r="BP762" s="20"/>
      <c r="BQ762" s="20"/>
      <c r="BR762" s="20"/>
      <c r="BS762" s="27"/>
      <c r="BT762" s="20"/>
      <c r="BU762" s="20"/>
      <c r="BV762" s="20"/>
      <c r="BW762" s="20"/>
      <c r="BX762" s="20"/>
      <c r="BY762" s="20"/>
      <c r="BZ762" s="20"/>
      <c r="CA762" s="20"/>
      <c r="CB762" s="20"/>
      <c r="CC762" s="27"/>
      <c r="CD762" s="20"/>
      <c r="CE762" s="20"/>
      <c r="CF762" s="28"/>
      <c r="CG762" s="28"/>
      <c r="CH762" s="28"/>
      <c r="CI762" s="28"/>
      <c r="CJ762" s="28"/>
      <c r="CK762" s="28"/>
      <c r="CL762" s="28"/>
      <c r="CM762" s="28"/>
      <c r="CN762" s="28"/>
      <c r="CO762" s="28"/>
      <c r="CP762" s="28"/>
      <c r="CQ762" s="28"/>
      <c r="CR762" s="28"/>
      <c r="CS762" s="28"/>
      <c r="CT762" s="28"/>
      <c r="CU762" s="28"/>
      <c r="CV762" s="28"/>
      <c r="CW762" s="28"/>
      <c r="CX762" s="20"/>
      <c r="CY762" s="519" t="s">
        <v>8869</v>
      </c>
      <c r="CZ762" s="520" t="s">
        <v>8870</v>
      </c>
      <c r="DA762" s="595" t="str">
        <f t="shared" si="30"/>
        <v>77120 - ALUGUER DE VEÍCULOS AUTOMÓVEIS PESADOS.</v>
      </c>
      <c r="EN762" s="571">
        <v>22594</v>
      </c>
      <c r="EO762" s="560" t="s">
        <v>8871</v>
      </c>
      <c r="EP762" s="560" t="s">
        <v>350</v>
      </c>
      <c r="EQ762" s="580">
        <v>269</v>
      </c>
      <c r="ER762" s="560" t="s">
        <v>4677</v>
      </c>
      <c r="ES762" s="567" t="s">
        <v>8872</v>
      </c>
    </row>
    <row r="763" spans="16:149">
      <c r="P763" s="503"/>
      <c r="Q763" s="504"/>
      <c r="R763" s="505">
        <f t="shared" si="31"/>
        <v>44541</v>
      </c>
      <c r="S763" s="501"/>
      <c r="T763" s="497"/>
      <c r="U763" s="498"/>
      <c r="V763" s="43">
        <v>114</v>
      </c>
      <c r="W763" s="34" t="s">
        <v>3132</v>
      </c>
      <c r="X763" s="44">
        <v>170638</v>
      </c>
      <c r="Y763" s="34" t="s">
        <v>3827</v>
      </c>
      <c r="Z763" s="43" t="s">
        <v>1223</v>
      </c>
      <c r="AA763" s="34" t="s">
        <v>585</v>
      </c>
      <c r="AB763" s="34" t="s">
        <v>284</v>
      </c>
      <c r="AC763" s="34" t="s">
        <v>8819</v>
      </c>
      <c r="AD763" s="44" t="s">
        <v>320</v>
      </c>
      <c r="AE763" s="44" t="s">
        <v>8579</v>
      </c>
      <c r="AF763" s="43">
        <v>114</v>
      </c>
      <c r="AG763" s="34" t="s">
        <v>3132</v>
      </c>
      <c r="AH763" s="34" t="s">
        <v>3131</v>
      </c>
      <c r="AI763" s="43" t="s">
        <v>3133</v>
      </c>
      <c r="AJ763" s="44" t="s">
        <v>3134</v>
      </c>
      <c r="AK763" s="261">
        <v>5400303</v>
      </c>
      <c r="AL763" s="44" t="s">
        <v>582</v>
      </c>
      <c r="AM763" s="44" t="s">
        <v>3138</v>
      </c>
      <c r="AN763" s="262">
        <v>276095730</v>
      </c>
      <c r="AO763" s="34"/>
      <c r="AP763" s="34"/>
      <c r="AQ763" s="34"/>
      <c r="AR763" s="34"/>
      <c r="AS763" s="34"/>
      <c r="AT763" s="44" t="s">
        <v>326</v>
      </c>
      <c r="AU763" s="44"/>
      <c r="AV763" s="477" t="str">
        <f t="array" ref="AV763">_xlfn.IFS(
LEFT(Tabelas!$AI763,1)="N","DN",
LEFT(Tabelas!$AI763,1)="C","DC",
LEFT(Tabelas!$AI763,1)="L","DL",
LEFT(Tabelas!$AI763,1)="A","DA",
LEFT(Tabelas!$AI763,1)="G","DG")</f>
        <v>DN</v>
      </c>
      <c r="AW763" s="34"/>
      <c r="AX763" s="34"/>
      <c r="AY763" s="34"/>
      <c r="AZ763" s="34"/>
      <c r="BA763" s="34"/>
      <c r="BB763" s="34"/>
      <c r="BC763" s="34"/>
      <c r="BD763" s="44">
        <v>170638</v>
      </c>
      <c r="BE763" s="34" t="s">
        <v>3827</v>
      </c>
      <c r="BF763" s="43" t="s">
        <v>1223</v>
      </c>
      <c r="BG763" s="34" t="s">
        <v>585</v>
      </c>
      <c r="BH763" s="34" t="s">
        <v>284</v>
      </c>
      <c r="BI763" s="34" t="s">
        <v>8819</v>
      </c>
      <c r="BJ763" s="44" t="s">
        <v>320</v>
      </c>
      <c r="BK763" s="44" t="s">
        <v>8579</v>
      </c>
      <c r="BL763" s="34"/>
      <c r="BM763" s="34"/>
      <c r="BN763" s="34"/>
      <c r="BO763" s="20"/>
      <c r="BP763" s="20"/>
      <c r="BQ763" s="20"/>
      <c r="BR763" s="20"/>
      <c r="BS763" s="27"/>
      <c r="BT763" s="20"/>
      <c r="BU763" s="20"/>
      <c r="BV763" s="20"/>
      <c r="BW763" s="20"/>
      <c r="BX763" s="20"/>
      <c r="BY763" s="20"/>
      <c r="BZ763" s="20"/>
      <c r="CA763" s="20"/>
      <c r="CB763" s="20"/>
      <c r="CC763" s="27"/>
      <c r="CD763" s="20"/>
      <c r="CE763" s="20"/>
      <c r="CF763" s="28"/>
      <c r="CG763" s="28"/>
      <c r="CH763" s="28"/>
      <c r="CI763" s="28"/>
      <c r="CJ763" s="28"/>
      <c r="CK763" s="28"/>
      <c r="CL763" s="28"/>
      <c r="CM763" s="28"/>
      <c r="CN763" s="28"/>
      <c r="CO763" s="28"/>
      <c r="CP763" s="28"/>
      <c r="CQ763" s="28"/>
      <c r="CR763" s="28"/>
      <c r="CS763" s="28"/>
      <c r="CT763" s="28"/>
      <c r="CU763" s="28"/>
      <c r="CV763" s="28"/>
      <c r="CW763" s="28"/>
      <c r="CX763" s="20"/>
      <c r="CY763" s="519" t="s">
        <v>8873</v>
      </c>
      <c r="CZ763" s="520" t="s">
        <v>8874</v>
      </c>
      <c r="DA763" s="595" t="str">
        <f t="shared" si="30"/>
        <v>77211 - ALUGUER DE BICICLETAS E SIMILARES.</v>
      </c>
      <c r="EN763" s="572">
        <v>22608</v>
      </c>
      <c r="EO763" s="561" t="s">
        <v>8875</v>
      </c>
      <c r="EP763" s="561" t="s">
        <v>370</v>
      </c>
      <c r="EQ763" s="576">
        <v>556</v>
      </c>
      <c r="ER763" s="561" t="s">
        <v>3143</v>
      </c>
      <c r="ES763" s="568" t="s">
        <v>8876</v>
      </c>
    </row>
    <row r="764" spans="16:149">
      <c r="P764" s="503"/>
      <c r="Q764" s="504"/>
      <c r="R764" s="505">
        <f t="shared" si="31"/>
        <v>44542</v>
      </c>
      <c r="S764" s="501"/>
      <c r="T764" s="497"/>
      <c r="U764" s="498"/>
      <c r="V764" s="43">
        <v>114</v>
      </c>
      <c r="W764" s="34" t="s">
        <v>3132</v>
      </c>
      <c r="X764" s="44">
        <v>170639</v>
      </c>
      <c r="Y764" s="34" t="s">
        <v>3889</v>
      </c>
      <c r="Z764" s="43" t="s">
        <v>1223</v>
      </c>
      <c r="AA764" s="34" t="s">
        <v>585</v>
      </c>
      <c r="AB764" s="34" t="s">
        <v>284</v>
      </c>
      <c r="AC764" s="34" t="s">
        <v>8877</v>
      </c>
      <c r="AD764" s="44" t="s">
        <v>320</v>
      </c>
      <c r="AE764" s="44" t="s">
        <v>8579</v>
      </c>
      <c r="AF764" s="43">
        <v>114</v>
      </c>
      <c r="AG764" s="34" t="s">
        <v>3132</v>
      </c>
      <c r="AH764" s="34" t="s">
        <v>3131</v>
      </c>
      <c r="AI764" s="43" t="s">
        <v>3133</v>
      </c>
      <c r="AJ764" s="44" t="s">
        <v>3134</v>
      </c>
      <c r="AK764" s="261">
        <v>5400303</v>
      </c>
      <c r="AL764" s="44" t="s">
        <v>582</v>
      </c>
      <c r="AM764" s="44" t="s">
        <v>3138</v>
      </c>
      <c r="AN764" s="262">
        <v>276095730</v>
      </c>
      <c r="AO764" s="34"/>
      <c r="AP764" s="34"/>
      <c r="AQ764" s="34"/>
      <c r="AR764" s="34"/>
      <c r="AS764" s="34"/>
      <c r="AT764" s="44" t="s">
        <v>326</v>
      </c>
      <c r="AU764" s="44"/>
      <c r="AV764" s="477" t="str">
        <f t="array" ref="AV764">_xlfn.IFS(
LEFT(Tabelas!$AI764,1)="N","DN",
LEFT(Tabelas!$AI764,1)="C","DC",
LEFT(Tabelas!$AI764,1)="L","DL",
LEFT(Tabelas!$AI764,1)="A","DA",
LEFT(Tabelas!$AI764,1)="G","DG")</f>
        <v>DN</v>
      </c>
      <c r="AW764" s="34"/>
      <c r="AX764" s="34"/>
      <c r="AY764" s="34"/>
      <c r="AZ764" s="34"/>
      <c r="BA764" s="34"/>
      <c r="BB764" s="34"/>
      <c r="BC764" s="34"/>
      <c r="BD764" s="44">
        <v>170639</v>
      </c>
      <c r="BE764" s="34" t="s">
        <v>3889</v>
      </c>
      <c r="BF764" s="43" t="s">
        <v>1223</v>
      </c>
      <c r="BG764" s="34" t="s">
        <v>585</v>
      </c>
      <c r="BH764" s="34" t="s">
        <v>284</v>
      </c>
      <c r="BI764" s="34" t="s">
        <v>8877</v>
      </c>
      <c r="BJ764" s="44" t="s">
        <v>320</v>
      </c>
      <c r="BK764" s="44" t="s">
        <v>8579</v>
      </c>
      <c r="BL764" s="34"/>
      <c r="BM764" s="34"/>
      <c r="BN764" s="34"/>
      <c r="BO764" s="20"/>
      <c r="BP764" s="20"/>
      <c r="BQ764" s="20"/>
      <c r="BR764" s="20"/>
      <c r="BS764" s="27"/>
      <c r="BT764" s="20"/>
      <c r="BU764" s="20"/>
      <c r="BV764" s="20"/>
      <c r="BW764" s="20"/>
      <c r="BX764" s="20"/>
      <c r="BY764" s="20"/>
      <c r="BZ764" s="20"/>
      <c r="CA764" s="20"/>
      <c r="CB764" s="20"/>
      <c r="CC764" s="27"/>
      <c r="CD764" s="20"/>
      <c r="CE764" s="20"/>
      <c r="CF764" s="28"/>
      <c r="CG764" s="28"/>
      <c r="CH764" s="28"/>
      <c r="CI764" s="28"/>
      <c r="CJ764" s="28"/>
      <c r="CK764" s="28"/>
      <c r="CL764" s="28"/>
      <c r="CM764" s="28"/>
      <c r="CN764" s="28"/>
      <c r="CO764" s="28"/>
      <c r="CP764" s="28"/>
      <c r="CQ764" s="28"/>
      <c r="CR764" s="28"/>
      <c r="CS764" s="28"/>
      <c r="CT764" s="28"/>
      <c r="CU764" s="28"/>
      <c r="CV764" s="28"/>
      <c r="CW764" s="28"/>
      <c r="CX764" s="20"/>
      <c r="CY764" s="519" t="s">
        <v>8878</v>
      </c>
      <c r="CZ764" s="520" t="s">
        <v>8879</v>
      </c>
      <c r="DA764" s="595" t="str">
        <f t="shared" si="30"/>
        <v>77212 - ALUGUER DE OUTROS BENS RECREATIVOS E DESPORTIVOS.</v>
      </c>
      <c r="EN764" s="572">
        <v>22616</v>
      </c>
      <c r="EO764" s="561" t="s">
        <v>8880</v>
      </c>
      <c r="EP764" s="561" t="s">
        <v>370</v>
      </c>
      <c r="EQ764" s="576">
        <v>586</v>
      </c>
      <c r="ER764" s="561" t="s">
        <v>5533</v>
      </c>
      <c r="ES764" s="568" t="s">
        <v>8881</v>
      </c>
    </row>
    <row r="765" spans="16:149">
      <c r="P765" s="503"/>
      <c r="Q765" s="504"/>
      <c r="R765" s="505">
        <f t="shared" si="31"/>
        <v>44543</v>
      </c>
      <c r="S765" s="501"/>
      <c r="T765" s="497"/>
      <c r="U765" s="498"/>
      <c r="V765" s="43">
        <v>114</v>
      </c>
      <c r="W765" s="34" t="s">
        <v>3132</v>
      </c>
      <c r="X765" s="44">
        <v>170640</v>
      </c>
      <c r="Y765" s="34" t="s">
        <v>3936</v>
      </c>
      <c r="Z765" s="43" t="s">
        <v>1223</v>
      </c>
      <c r="AA765" s="34" t="s">
        <v>585</v>
      </c>
      <c r="AB765" s="34" t="s">
        <v>284</v>
      </c>
      <c r="AC765" s="34" t="s">
        <v>8882</v>
      </c>
      <c r="AD765" s="44" t="s">
        <v>320</v>
      </c>
      <c r="AE765" s="44" t="s">
        <v>8579</v>
      </c>
      <c r="AF765" s="43">
        <v>114</v>
      </c>
      <c r="AG765" s="34" t="s">
        <v>3132</v>
      </c>
      <c r="AH765" s="34" t="s">
        <v>3131</v>
      </c>
      <c r="AI765" s="43" t="s">
        <v>3133</v>
      </c>
      <c r="AJ765" s="44" t="s">
        <v>3134</v>
      </c>
      <c r="AK765" s="261">
        <v>5400303</v>
      </c>
      <c r="AL765" s="44" t="s">
        <v>582</v>
      </c>
      <c r="AM765" s="44" t="s">
        <v>3138</v>
      </c>
      <c r="AN765" s="262">
        <v>276095730</v>
      </c>
      <c r="AO765" s="34"/>
      <c r="AP765" s="34"/>
      <c r="AQ765" s="34"/>
      <c r="AR765" s="34"/>
      <c r="AS765" s="34"/>
      <c r="AT765" s="44" t="s">
        <v>326</v>
      </c>
      <c r="AU765" s="44"/>
      <c r="AV765" s="477" t="str">
        <f t="array" ref="AV765">_xlfn.IFS(
LEFT(Tabelas!$AI765,1)="N","DN",
LEFT(Tabelas!$AI765,1)="C","DC",
LEFT(Tabelas!$AI765,1)="L","DL",
LEFT(Tabelas!$AI765,1)="A","DA",
LEFT(Tabelas!$AI765,1)="G","DG")</f>
        <v>DN</v>
      </c>
      <c r="AW765" s="34"/>
      <c r="AX765" s="34"/>
      <c r="AY765" s="34"/>
      <c r="AZ765" s="34"/>
      <c r="BA765" s="34"/>
      <c r="BB765" s="34"/>
      <c r="BC765" s="34"/>
      <c r="BD765" s="44">
        <v>170640</v>
      </c>
      <c r="BE765" s="34" t="s">
        <v>3936</v>
      </c>
      <c r="BF765" s="43" t="s">
        <v>1223</v>
      </c>
      <c r="BG765" s="34" t="s">
        <v>585</v>
      </c>
      <c r="BH765" s="34" t="s">
        <v>284</v>
      </c>
      <c r="BI765" s="34" t="s">
        <v>8882</v>
      </c>
      <c r="BJ765" s="44" t="s">
        <v>320</v>
      </c>
      <c r="BK765" s="44" t="s">
        <v>8579</v>
      </c>
      <c r="BL765" s="34"/>
      <c r="BM765" s="34"/>
      <c r="BN765" s="34"/>
      <c r="BO765" s="20"/>
      <c r="BP765" s="20"/>
      <c r="BQ765" s="20"/>
      <c r="BR765" s="20"/>
      <c r="BS765" s="27"/>
      <c r="BT765" s="20"/>
      <c r="BU765" s="20"/>
      <c r="BV765" s="20"/>
      <c r="BW765" s="20"/>
      <c r="BX765" s="20"/>
      <c r="BY765" s="20"/>
      <c r="BZ765" s="20"/>
      <c r="CA765" s="20"/>
      <c r="CB765" s="20"/>
      <c r="CC765" s="27"/>
      <c r="CD765" s="20"/>
      <c r="CE765" s="20"/>
      <c r="CF765" s="28"/>
      <c r="CG765" s="28"/>
      <c r="CH765" s="28"/>
      <c r="CI765" s="28"/>
      <c r="CJ765" s="28"/>
      <c r="CK765" s="28"/>
      <c r="CL765" s="28"/>
      <c r="CM765" s="28"/>
      <c r="CN765" s="28"/>
      <c r="CO765" s="28"/>
      <c r="CP765" s="28"/>
      <c r="CQ765" s="28"/>
      <c r="CR765" s="28"/>
      <c r="CS765" s="28"/>
      <c r="CT765" s="28"/>
      <c r="CU765" s="28"/>
      <c r="CV765" s="28"/>
      <c r="CW765" s="28"/>
      <c r="CX765" s="20"/>
      <c r="CY765" s="519" t="s">
        <v>8883</v>
      </c>
      <c r="CZ765" s="520" t="s">
        <v>8884</v>
      </c>
      <c r="DA765" s="595" t="str">
        <f t="shared" si="30"/>
        <v>77220 - ALUGUER DE OUTROS BENS DE USO PESSOAL E DOMÉSTICO</v>
      </c>
      <c r="EN765" s="571">
        <v>22624</v>
      </c>
      <c r="EO765" s="560" t="s">
        <v>8885</v>
      </c>
      <c r="EP765" s="560" t="s">
        <v>370</v>
      </c>
      <c r="EQ765" s="580">
        <v>587</v>
      </c>
      <c r="ER765" s="560" t="s">
        <v>5546</v>
      </c>
      <c r="ES765" s="567" t="s">
        <v>8886</v>
      </c>
    </row>
    <row r="766" spans="16:149">
      <c r="P766" s="503"/>
      <c r="Q766" s="504"/>
      <c r="R766" s="505">
        <f t="shared" si="31"/>
        <v>44544</v>
      </c>
      <c r="S766" s="501"/>
      <c r="T766" s="497"/>
      <c r="U766" s="498"/>
      <c r="V766" s="43">
        <v>114</v>
      </c>
      <c r="W766" s="34" t="s">
        <v>3132</v>
      </c>
      <c r="X766" s="44">
        <v>170641</v>
      </c>
      <c r="Y766" s="34" t="s">
        <v>3981</v>
      </c>
      <c r="Z766" s="43" t="s">
        <v>1223</v>
      </c>
      <c r="AA766" s="34" t="s">
        <v>585</v>
      </c>
      <c r="AB766" s="34" t="s">
        <v>284</v>
      </c>
      <c r="AC766" s="34" t="s">
        <v>8887</v>
      </c>
      <c r="AD766" s="44" t="s">
        <v>320</v>
      </c>
      <c r="AE766" s="44" t="s">
        <v>8579</v>
      </c>
      <c r="AF766" s="43">
        <v>114</v>
      </c>
      <c r="AG766" s="34" t="s">
        <v>3132</v>
      </c>
      <c r="AH766" s="34" t="s">
        <v>3131</v>
      </c>
      <c r="AI766" s="43" t="s">
        <v>3133</v>
      </c>
      <c r="AJ766" s="44" t="s">
        <v>3134</v>
      </c>
      <c r="AK766" s="261">
        <v>5400303</v>
      </c>
      <c r="AL766" s="44" t="s">
        <v>582</v>
      </c>
      <c r="AM766" s="44" t="s">
        <v>3138</v>
      </c>
      <c r="AN766" s="262">
        <v>276095730</v>
      </c>
      <c r="AO766" s="34"/>
      <c r="AP766" s="34"/>
      <c r="AQ766" s="34"/>
      <c r="AR766" s="34"/>
      <c r="AS766" s="34"/>
      <c r="AT766" s="44" t="s">
        <v>326</v>
      </c>
      <c r="AU766" s="44"/>
      <c r="AV766" s="477" t="str">
        <f t="array" ref="AV766">_xlfn.IFS(
LEFT(Tabelas!$AI766,1)="N","DN",
LEFT(Tabelas!$AI766,1)="C","DC",
LEFT(Tabelas!$AI766,1)="L","DL",
LEFT(Tabelas!$AI766,1)="A","DA",
LEFT(Tabelas!$AI766,1)="G","DG")</f>
        <v>DN</v>
      </c>
      <c r="AW766" s="34"/>
      <c r="AX766" s="34"/>
      <c r="AY766" s="34"/>
      <c r="AZ766" s="34"/>
      <c r="BA766" s="34"/>
      <c r="BB766" s="34"/>
      <c r="BC766" s="34"/>
      <c r="BD766" s="44">
        <v>170641</v>
      </c>
      <c r="BE766" s="34" t="s">
        <v>3981</v>
      </c>
      <c r="BF766" s="43" t="s">
        <v>1223</v>
      </c>
      <c r="BG766" s="34" t="s">
        <v>585</v>
      </c>
      <c r="BH766" s="34" t="s">
        <v>284</v>
      </c>
      <c r="BI766" s="34" t="s">
        <v>8887</v>
      </c>
      <c r="BJ766" s="44" t="s">
        <v>320</v>
      </c>
      <c r="BK766" s="44" t="s">
        <v>8579</v>
      </c>
      <c r="BL766" s="34"/>
      <c r="BM766" s="34"/>
      <c r="BN766" s="34"/>
      <c r="BO766" s="20"/>
      <c r="BP766" s="20"/>
      <c r="BQ766" s="20"/>
      <c r="BR766" s="20"/>
      <c r="BS766" s="27"/>
      <c r="BT766" s="20"/>
      <c r="BU766" s="20"/>
      <c r="BV766" s="20"/>
      <c r="BW766" s="20"/>
      <c r="BX766" s="20"/>
      <c r="BY766" s="20"/>
      <c r="BZ766" s="20"/>
      <c r="CA766" s="20"/>
      <c r="CB766" s="20"/>
      <c r="CC766" s="27"/>
      <c r="CD766" s="20"/>
      <c r="CE766" s="20"/>
      <c r="CF766" s="28"/>
      <c r="CG766" s="28"/>
      <c r="CH766" s="28"/>
      <c r="CI766" s="28"/>
      <c r="CJ766" s="28"/>
      <c r="CK766" s="28"/>
      <c r="CL766" s="28"/>
      <c r="CM766" s="28"/>
      <c r="CN766" s="28"/>
      <c r="CO766" s="28"/>
      <c r="CP766" s="28"/>
      <c r="CQ766" s="28"/>
      <c r="CR766" s="28"/>
      <c r="CS766" s="28"/>
      <c r="CT766" s="28"/>
      <c r="CU766" s="28"/>
      <c r="CV766" s="28"/>
      <c r="CW766" s="28"/>
      <c r="CX766" s="20"/>
      <c r="CY766" s="519" t="s">
        <v>8888</v>
      </c>
      <c r="CZ766" s="520" t="s">
        <v>8889</v>
      </c>
      <c r="DA766" s="595" t="str">
        <f t="shared" si="30"/>
        <v>77310 - ALUGUER DE MÁQUINAS E EQUIPAMENTOS AGRÍCOLAS</v>
      </c>
      <c r="EN766" s="572">
        <v>22632</v>
      </c>
      <c r="EO766" s="561" t="s">
        <v>8890</v>
      </c>
      <c r="EP766" s="561" t="s">
        <v>370</v>
      </c>
      <c r="EQ766" s="576">
        <v>587</v>
      </c>
      <c r="ER766" s="561" t="s">
        <v>5546</v>
      </c>
      <c r="ES766" s="568" t="s">
        <v>8891</v>
      </c>
    </row>
    <row r="767" spans="16:149">
      <c r="P767" s="503"/>
      <c r="Q767" s="504"/>
      <c r="R767" s="505">
        <f t="shared" si="31"/>
        <v>44545</v>
      </c>
      <c r="S767" s="501"/>
      <c r="T767" s="497"/>
      <c r="U767" s="498"/>
      <c r="V767" s="43">
        <v>114</v>
      </c>
      <c r="W767" s="34" t="s">
        <v>3132</v>
      </c>
      <c r="X767" s="44">
        <v>170642</v>
      </c>
      <c r="Y767" s="34" t="s">
        <v>4029</v>
      </c>
      <c r="Z767" s="43" t="s">
        <v>1223</v>
      </c>
      <c r="AA767" s="34" t="s">
        <v>585</v>
      </c>
      <c r="AB767" s="34" t="s">
        <v>284</v>
      </c>
      <c r="AC767" s="34" t="s">
        <v>8892</v>
      </c>
      <c r="AD767" s="44" t="s">
        <v>320</v>
      </c>
      <c r="AE767" s="44" t="s">
        <v>8579</v>
      </c>
      <c r="AF767" s="43">
        <v>114</v>
      </c>
      <c r="AG767" s="34" t="s">
        <v>3132</v>
      </c>
      <c r="AH767" s="34" t="s">
        <v>3131</v>
      </c>
      <c r="AI767" s="43" t="s">
        <v>3133</v>
      </c>
      <c r="AJ767" s="44" t="s">
        <v>3134</v>
      </c>
      <c r="AK767" s="261">
        <v>5400303</v>
      </c>
      <c r="AL767" s="44" t="s">
        <v>582</v>
      </c>
      <c r="AM767" s="44" t="s">
        <v>3138</v>
      </c>
      <c r="AN767" s="262">
        <v>276095730</v>
      </c>
      <c r="AO767" s="34"/>
      <c r="AP767" s="34"/>
      <c r="AQ767" s="34"/>
      <c r="AR767" s="34"/>
      <c r="AS767" s="34"/>
      <c r="AT767" s="44" t="s">
        <v>326</v>
      </c>
      <c r="AU767" s="44"/>
      <c r="AV767" s="477" t="str">
        <f t="array" ref="AV767">_xlfn.IFS(
LEFT(Tabelas!$AI767,1)="N","DN",
LEFT(Tabelas!$AI767,1)="C","DC",
LEFT(Tabelas!$AI767,1)="L","DL",
LEFT(Tabelas!$AI767,1)="A","DA",
LEFT(Tabelas!$AI767,1)="G","DG")</f>
        <v>DN</v>
      </c>
      <c r="AW767" s="34"/>
      <c r="AX767" s="34"/>
      <c r="AY767" s="34"/>
      <c r="AZ767" s="34"/>
      <c r="BA767" s="34"/>
      <c r="BB767" s="34"/>
      <c r="BC767" s="34"/>
      <c r="BD767" s="44">
        <v>170642</v>
      </c>
      <c r="BE767" s="34" t="s">
        <v>4029</v>
      </c>
      <c r="BF767" s="43" t="s">
        <v>1223</v>
      </c>
      <c r="BG767" s="34" t="s">
        <v>585</v>
      </c>
      <c r="BH767" s="34" t="s">
        <v>284</v>
      </c>
      <c r="BI767" s="34" t="s">
        <v>8892</v>
      </c>
      <c r="BJ767" s="44" t="s">
        <v>320</v>
      </c>
      <c r="BK767" s="44" t="s">
        <v>8579</v>
      </c>
      <c r="BL767" s="34"/>
      <c r="BM767" s="34"/>
      <c r="BN767" s="34"/>
      <c r="BO767" s="20"/>
      <c r="BP767" s="20"/>
      <c r="BQ767" s="20"/>
      <c r="BR767" s="20"/>
      <c r="BS767" s="27"/>
      <c r="BT767" s="20"/>
      <c r="BU767" s="20"/>
      <c r="BV767" s="20"/>
      <c r="BW767" s="20"/>
      <c r="BX767" s="20"/>
      <c r="BY767" s="20"/>
      <c r="BZ767" s="20"/>
      <c r="CA767" s="20"/>
      <c r="CB767" s="20"/>
      <c r="CC767" s="27"/>
      <c r="CD767" s="20"/>
      <c r="CE767" s="20"/>
      <c r="CF767" s="28"/>
      <c r="CG767" s="28"/>
      <c r="CH767" s="28"/>
      <c r="CI767" s="28"/>
      <c r="CJ767" s="28"/>
      <c r="CK767" s="28"/>
      <c r="CL767" s="28"/>
      <c r="CM767" s="28"/>
      <c r="CN767" s="28"/>
      <c r="CO767" s="28"/>
      <c r="CP767" s="28"/>
      <c r="CQ767" s="28"/>
      <c r="CR767" s="28"/>
      <c r="CS767" s="28"/>
      <c r="CT767" s="28"/>
      <c r="CU767" s="28"/>
      <c r="CV767" s="28"/>
      <c r="CW767" s="28"/>
      <c r="CX767" s="20"/>
      <c r="CY767" s="519" t="s">
        <v>8893</v>
      </c>
      <c r="CZ767" s="520" t="s">
        <v>8894</v>
      </c>
      <c r="DA767" s="595" t="str">
        <f t="shared" si="30"/>
        <v>77320 - ALUGUER DE MÁQUINAS E EQUIPAMENTOS PARA A CONSTRUÇÃO E ENGENHARIA CIVIL</v>
      </c>
      <c r="EN767" s="571">
        <v>22640</v>
      </c>
      <c r="EO767" s="560" t="s">
        <v>8895</v>
      </c>
      <c r="EP767" s="560" t="s">
        <v>947</v>
      </c>
      <c r="EQ767" s="580">
        <v>485</v>
      </c>
      <c r="ER767" s="560" t="s">
        <v>3526</v>
      </c>
      <c r="ES767" s="567" t="s">
        <v>8896</v>
      </c>
    </row>
    <row r="768" spans="16:149">
      <c r="P768" s="503"/>
      <c r="Q768" s="504"/>
      <c r="R768" s="505">
        <f t="shared" si="31"/>
        <v>44546</v>
      </c>
      <c r="S768" s="501"/>
      <c r="T768" s="497"/>
      <c r="U768" s="498"/>
      <c r="V768" s="43">
        <v>114</v>
      </c>
      <c r="W768" s="34" t="s">
        <v>3132</v>
      </c>
      <c r="X768" s="44">
        <v>170643</v>
      </c>
      <c r="Y768" s="34" t="s">
        <v>4080</v>
      </c>
      <c r="Z768" s="43" t="s">
        <v>1223</v>
      </c>
      <c r="AA768" s="34" t="s">
        <v>585</v>
      </c>
      <c r="AB768" s="34" t="s">
        <v>284</v>
      </c>
      <c r="AC768" s="34" t="s">
        <v>8897</v>
      </c>
      <c r="AD768" s="44" t="s">
        <v>320</v>
      </c>
      <c r="AE768" s="44" t="s">
        <v>8579</v>
      </c>
      <c r="AF768" s="43">
        <v>114</v>
      </c>
      <c r="AG768" s="34" t="s">
        <v>3132</v>
      </c>
      <c r="AH768" s="34" t="s">
        <v>3131</v>
      </c>
      <c r="AI768" s="43" t="s">
        <v>3133</v>
      </c>
      <c r="AJ768" s="44" t="s">
        <v>3134</v>
      </c>
      <c r="AK768" s="261">
        <v>5400303</v>
      </c>
      <c r="AL768" s="44" t="s">
        <v>582</v>
      </c>
      <c r="AM768" s="44" t="s">
        <v>3138</v>
      </c>
      <c r="AN768" s="262">
        <v>276095730</v>
      </c>
      <c r="AO768" s="34"/>
      <c r="AP768" s="34"/>
      <c r="AQ768" s="34"/>
      <c r="AR768" s="34"/>
      <c r="AS768" s="34"/>
      <c r="AT768" s="44" t="s">
        <v>326</v>
      </c>
      <c r="AU768" s="44"/>
      <c r="AV768" s="477" t="str">
        <f t="array" ref="AV768">_xlfn.IFS(
LEFT(Tabelas!$AI768,1)="N","DN",
LEFT(Tabelas!$AI768,1)="C","DC",
LEFT(Tabelas!$AI768,1)="L","DL",
LEFT(Tabelas!$AI768,1)="A","DA",
LEFT(Tabelas!$AI768,1)="G","DG")</f>
        <v>DN</v>
      </c>
      <c r="AW768" s="34"/>
      <c r="AX768" s="34"/>
      <c r="AY768" s="34"/>
      <c r="AZ768" s="34"/>
      <c r="BA768" s="34"/>
      <c r="BB768" s="34"/>
      <c r="BC768" s="34"/>
      <c r="BD768" s="44">
        <v>170643</v>
      </c>
      <c r="BE768" s="34" t="s">
        <v>4080</v>
      </c>
      <c r="BF768" s="43" t="s">
        <v>1223</v>
      </c>
      <c r="BG768" s="34" t="s">
        <v>585</v>
      </c>
      <c r="BH768" s="34" t="s">
        <v>284</v>
      </c>
      <c r="BI768" s="34" t="s">
        <v>8897</v>
      </c>
      <c r="BJ768" s="44" t="s">
        <v>320</v>
      </c>
      <c r="BK768" s="44" t="s">
        <v>8579</v>
      </c>
      <c r="BL768" s="34"/>
      <c r="BM768" s="34"/>
      <c r="BN768" s="34"/>
      <c r="BO768" s="20"/>
      <c r="BP768" s="20"/>
      <c r="BQ768" s="20"/>
      <c r="BR768" s="20"/>
      <c r="BS768" s="27"/>
      <c r="BT768" s="20"/>
      <c r="BU768" s="20"/>
      <c r="BV768" s="20"/>
      <c r="BW768" s="20"/>
      <c r="BX768" s="20"/>
      <c r="BY768" s="20"/>
      <c r="BZ768" s="20"/>
      <c r="CA768" s="20"/>
      <c r="CB768" s="20"/>
      <c r="CC768" s="27"/>
      <c r="CD768" s="20"/>
      <c r="CE768" s="20"/>
      <c r="CF768" s="28"/>
      <c r="CG768" s="28"/>
      <c r="CH768" s="28"/>
      <c r="CI768" s="28"/>
      <c r="CJ768" s="28"/>
      <c r="CK768" s="28"/>
      <c r="CL768" s="28"/>
      <c r="CM768" s="28"/>
      <c r="CN768" s="28"/>
      <c r="CO768" s="28"/>
      <c r="CP768" s="28"/>
      <c r="CQ768" s="28"/>
      <c r="CR768" s="28"/>
      <c r="CS768" s="28"/>
      <c r="CT768" s="28"/>
      <c r="CU768" s="28"/>
      <c r="CV768" s="28"/>
      <c r="CW768" s="28"/>
      <c r="CX768" s="20"/>
      <c r="CY768" s="519" t="s">
        <v>8898</v>
      </c>
      <c r="CZ768" s="520" t="s">
        <v>8899</v>
      </c>
      <c r="DA768" s="595" t="str">
        <f t="shared" si="30"/>
        <v>77330 - ALUGUER DE MÁQUINAS E EQUIPAMENTOS DE ESCRITÓRIO E DE COMPUTADORES</v>
      </c>
      <c r="EN768" s="572">
        <v>22659</v>
      </c>
      <c r="EO768" s="561" t="s">
        <v>8900</v>
      </c>
      <c r="EP768" s="561" t="s">
        <v>350</v>
      </c>
      <c r="EQ768" s="576">
        <v>272</v>
      </c>
      <c r="ER768" s="561" t="s">
        <v>4711</v>
      </c>
      <c r="ES768" s="568" t="s">
        <v>8901</v>
      </c>
    </row>
    <row r="769" spans="16:149">
      <c r="P769" s="503"/>
      <c r="Q769" s="504"/>
      <c r="R769" s="505">
        <f t="shared" si="31"/>
        <v>44547</v>
      </c>
      <c r="S769" s="501"/>
      <c r="T769" s="497"/>
      <c r="U769" s="498"/>
      <c r="V769" s="43">
        <v>114</v>
      </c>
      <c r="W769" s="34" t="s">
        <v>3132</v>
      </c>
      <c r="X769" s="44">
        <v>170635</v>
      </c>
      <c r="Y769" s="34" t="s">
        <v>2851</v>
      </c>
      <c r="Z769" s="43" t="s">
        <v>1223</v>
      </c>
      <c r="AA769" s="34" t="s">
        <v>585</v>
      </c>
      <c r="AB769" s="34" t="s">
        <v>284</v>
      </c>
      <c r="AC769" s="34" t="s">
        <v>2851</v>
      </c>
      <c r="AD769" s="44" t="s">
        <v>320</v>
      </c>
      <c r="AE769" s="44" t="s">
        <v>8579</v>
      </c>
      <c r="AF769" s="43">
        <v>114</v>
      </c>
      <c r="AG769" s="34" t="s">
        <v>3132</v>
      </c>
      <c r="AH769" s="34" t="s">
        <v>3131</v>
      </c>
      <c r="AI769" s="43" t="s">
        <v>3133</v>
      </c>
      <c r="AJ769" s="44" t="s">
        <v>3134</v>
      </c>
      <c r="AK769" s="261">
        <v>5400303</v>
      </c>
      <c r="AL769" s="44" t="s">
        <v>582</v>
      </c>
      <c r="AM769" s="44" t="s">
        <v>3138</v>
      </c>
      <c r="AN769" s="262">
        <v>276095730</v>
      </c>
      <c r="AO769" s="34"/>
      <c r="AP769" s="34"/>
      <c r="AQ769" s="34"/>
      <c r="AR769" s="34"/>
      <c r="AS769" s="34"/>
      <c r="AT769" s="44" t="s">
        <v>326</v>
      </c>
      <c r="AU769" s="44"/>
      <c r="AV769" s="477" t="str">
        <f t="array" ref="AV769">_xlfn.IFS(
LEFT(Tabelas!$AI769,1)="N","DN",
LEFT(Tabelas!$AI769,1)="C","DC",
LEFT(Tabelas!$AI769,1)="L","DL",
LEFT(Tabelas!$AI769,1)="A","DA",
LEFT(Tabelas!$AI769,1)="G","DG")</f>
        <v>DN</v>
      </c>
      <c r="AW769" s="34"/>
      <c r="AX769" s="34"/>
      <c r="AY769" s="34"/>
      <c r="AZ769" s="34"/>
      <c r="BA769" s="34"/>
      <c r="BB769" s="34"/>
      <c r="BC769" s="34"/>
      <c r="BD769" s="44">
        <v>170635</v>
      </c>
      <c r="BE769" s="34" t="s">
        <v>2851</v>
      </c>
      <c r="BF769" s="43" t="s">
        <v>1223</v>
      </c>
      <c r="BG769" s="34" t="s">
        <v>585</v>
      </c>
      <c r="BH769" s="34" t="s">
        <v>284</v>
      </c>
      <c r="BI769" s="34" t="s">
        <v>2851</v>
      </c>
      <c r="BJ769" s="44" t="s">
        <v>320</v>
      </c>
      <c r="BK769" s="44" t="s">
        <v>8579</v>
      </c>
      <c r="BL769" s="34"/>
      <c r="BM769" s="34"/>
      <c r="BN769" s="34"/>
      <c r="BO769" s="20"/>
      <c r="BP769" s="20"/>
      <c r="BQ769" s="20"/>
      <c r="BR769" s="20"/>
      <c r="BS769" s="27"/>
      <c r="BT769" s="20"/>
      <c r="BU769" s="20"/>
      <c r="BV769" s="20"/>
      <c r="BW769" s="20"/>
      <c r="BX769" s="20"/>
      <c r="BY769" s="20"/>
      <c r="BZ769" s="20"/>
      <c r="CA769" s="20"/>
      <c r="CB769" s="20"/>
      <c r="CC769" s="27"/>
      <c r="CD769" s="20"/>
      <c r="CE769" s="20"/>
      <c r="CF769" s="28"/>
      <c r="CG769" s="28"/>
      <c r="CH769" s="28"/>
      <c r="CI769" s="28"/>
      <c r="CJ769" s="28"/>
      <c r="CK769" s="28"/>
      <c r="CL769" s="28"/>
      <c r="CM769" s="28"/>
      <c r="CN769" s="28"/>
      <c r="CO769" s="28"/>
      <c r="CP769" s="28"/>
      <c r="CQ769" s="28"/>
      <c r="CR769" s="28"/>
      <c r="CS769" s="28"/>
      <c r="CT769" s="28"/>
      <c r="CU769" s="28"/>
      <c r="CV769" s="28"/>
      <c r="CW769" s="28"/>
      <c r="CX769" s="20"/>
      <c r="CY769" s="519" t="s">
        <v>8902</v>
      </c>
      <c r="CZ769" s="520" t="s">
        <v>8903</v>
      </c>
      <c r="DA769" s="595" t="str">
        <f t="shared" si="30"/>
        <v>77340 - ALUGUER DE MEIOS DE TRANSPORTE MARÍTIMO E FLUVIAL</v>
      </c>
      <c r="EN769" s="571">
        <v>22667</v>
      </c>
      <c r="EO769" s="560" t="s">
        <v>8904</v>
      </c>
      <c r="EP769" s="560" t="s">
        <v>350</v>
      </c>
      <c r="EQ769" s="580">
        <v>269</v>
      </c>
      <c r="ER769" s="560" t="s">
        <v>4677</v>
      </c>
      <c r="ES769" s="567" t="s">
        <v>8905</v>
      </c>
    </row>
    <row r="770" spans="16:149">
      <c r="P770" s="503"/>
      <c r="Q770" s="504"/>
      <c r="R770" s="505">
        <f t="shared" si="31"/>
        <v>44548</v>
      </c>
      <c r="S770" s="501"/>
      <c r="T770" s="497"/>
      <c r="U770" s="498"/>
      <c r="V770" s="43">
        <v>114</v>
      </c>
      <c r="W770" s="34" t="s">
        <v>3132</v>
      </c>
      <c r="X770" s="44">
        <v>170901</v>
      </c>
      <c r="Y770" s="34" t="s">
        <v>1183</v>
      </c>
      <c r="Z770" s="43" t="s">
        <v>1223</v>
      </c>
      <c r="AA770" s="34" t="s">
        <v>588</v>
      </c>
      <c r="AB770" s="34" t="s">
        <v>284</v>
      </c>
      <c r="AC770" s="34" t="s">
        <v>1183</v>
      </c>
      <c r="AD770" s="44" t="s">
        <v>320</v>
      </c>
      <c r="AE770" s="44" t="s">
        <v>8579</v>
      </c>
      <c r="AF770" s="43">
        <v>114</v>
      </c>
      <c r="AG770" s="34" t="s">
        <v>3132</v>
      </c>
      <c r="AH770" s="34" t="s">
        <v>3131</v>
      </c>
      <c r="AI770" s="43" t="s">
        <v>3133</v>
      </c>
      <c r="AJ770" s="44" t="s">
        <v>3134</v>
      </c>
      <c r="AK770" s="261">
        <v>5400303</v>
      </c>
      <c r="AL770" s="44" t="s">
        <v>582</v>
      </c>
      <c r="AM770" s="44" t="s">
        <v>3138</v>
      </c>
      <c r="AN770" s="262">
        <v>276095730</v>
      </c>
      <c r="AO770" s="34"/>
      <c r="AP770" s="34"/>
      <c r="AQ770" s="34"/>
      <c r="AR770" s="34"/>
      <c r="AS770" s="34"/>
      <c r="AT770" s="44" t="s">
        <v>326</v>
      </c>
      <c r="AU770" s="44"/>
      <c r="AV770" s="477" t="str">
        <f t="array" ref="AV770">_xlfn.IFS(
LEFT(Tabelas!$AI770,1)="N","DN",
LEFT(Tabelas!$AI770,1)="C","DC",
LEFT(Tabelas!$AI770,1)="L","DL",
LEFT(Tabelas!$AI770,1)="A","DA",
LEFT(Tabelas!$AI770,1)="G","DG")</f>
        <v>DN</v>
      </c>
      <c r="AW770" s="34"/>
      <c r="AX770" s="34"/>
      <c r="AY770" s="34"/>
      <c r="AZ770" s="34"/>
      <c r="BA770" s="34"/>
      <c r="BB770" s="34"/>
      <c r="BC770" s="34"/>
      <c r="BD770" s="44">
        <v>170901</v>
      </c>
      <c r="BE770" s="34" t="s">
        <v>1183</v>
      </c>
      <c r="BF770" s="43" t="s">
        <v>1223</v>
      </c>
      <c r="BG770" s="34" t="s">
        <v>588</v>
      </c>
      <c r="BH770" s="34" t="s">
        <v>284</v>
      </c>
      <c r="BI770" s="34" t="s">
        <v>1183</v>
      </c>
      <c r="BJ770" s="44" t="s">
        <v>320</v>
      </c>
      <c r="BK770" s="44" t="s">
        <v>8579</v>
      </c>
      <c r="BL770" s="34"/>
      <c r="BM770" s="34"/>
      <c r="BN770" s="34"/>
      <c r="BO770" s="20"/>
      <c r="BP770" s="20"/>
      <c r="BQ770" s="20"/>
      <c r="BR770" s="20"/>
      <c r="BS770" s="27"/>
      <c r="BT770" s="20"/>
      <c r="BU770" s="20"/>
      <c r="BV770" s="20"/>
      <c r="BW770" s="20"/>
      <c r="BX770" s="20"/>
      <c r="BY770" s="20"/>
      <c r="BZ770" s="20"/>
      <c r="CA770" s="20"/>
      <c r="CB770" s="20"/>
      <c r="CC770" s="27"/>
      <c r="CD770" s="20"/>
      <c r="CE770" s="20"/>
      <c r="CF770" s="28"/>
      <c r="CG770" s="28"/>
      <c r="CH770" s="28"/>
      <c r="CI770" s="28"/>
      <c r="CJ770" s="28"/>
      <c r="CK770" s="28"/>
      <c r="CL770" s="28"/>
      <c r="CM770" s="28"/>
      <c r="CN770" s="28"/>
      <c r="CO770" s="28"/>
      <c r="CP770" s="28"/>
      <c r="CQ770" s="28"/>
      <c r="CR770" s="28"/>
      <c r="CS770" s="28"/>
      <c r="CT770" s="28"/>
      <c r="CU770" s="28"/>
      <c r="CV770" s="28"/>
      <c r="CW770" s="28"/>
      <c r="CX770" s="20"/>
      <c r="CY770" s="519" t="s">
        <v>8906</v>
      </c>
      <c r="CZ770" s="520" t="s">
        <v>8907</v>
      </c>
      <c r="DA770" s="595" t="str">
        <f t="shared" si="30"/>
        <v>77350 - ALUGUER DE MEIOS DE TRANSPORTE AÉREO</v>
      </c>
      <c r="EN770" s="572">
        <v>22675</v>
      </c>
      <c r="EO770" s="561" t="s">
        <v>8908</v>
      </c>
      <c r="EP770" s="561" t="s">
        <v>320</v>
      </c>
      <c r="EQ770" s="576">
        <v>112</v>
      </c>
      <c r="ER770" s="561" t="s">
        <v>2868</v>
      </c>
      <c r="ES770" s="568" t="s">
        <v>8909</v>
      </c>
    </row>
    <row r="771" spans="16:149">
      <c r="P771" s="503"/>
      <c r="Q771" s="504"/>
      <c r="R771" s="505">
        <f t="shared" si="31"/>
        <v>44549</v>
      </c>
      <c r="S771" s="501"/>
      <c r="T771" s="497"/>
      <c r="U771" s="498"/>
      <c r="V771" s="43">
        <v>114</v>
      </c>
      <c r="W771" s="34" t="s">
        <v>3132</v>
      </c>
      <c r="X771" s="44">
        <v>170902</v>
      </c>
      <c r="Y771" s="34" t="s">
        <v>1459</v>
      </c>
      <c r="Z771" s="43" t="s">
        <v>1223</v>
      </c>
      <c r="AA771" s="34" t="s">
        <v>588</v>
      </c>
      <c r="AB771" s="34" t="s">
        <v>284</v>
      </c>
      <c r="AC771" s="34" t="s">
        <v>1459</v>
      </c>
      <c r="AD771" s="44" t="s">
        <v>320</v>
      </c>
      <c r="AE771" s="44" t="s">
        <v>8579</v>
      </c>
      <c r="AF771" s="43">
        <v>114</v>
      </c>
      <c r="AG771" s="34" t="s">
        <v>3132</v>
      </c>
      <c r="AH771" s="34" t="s">
        <v>3131</v>
      </c>
      <c r="AI771" s="43" t="s">
        <v>3133</v>
      </c>
      <c r="AJ771" s="44" t="s">
        <v>3134</v>
      </c>
      <c r="AK771" s="261">
        <v>5400303</v>
      </c>
      <c r="AL771" s="44" t="s">
        <v>582</v>
      </c>
      <c r="AM771" s="44" t="s">
        <v>3138</v>
      </c>
      <c r="AN771" s="262">
        <v>276095730</v>
      </c>
      <c r="AO771" s="34"/>
      <c r="AP771" s="34"/>
      <c r="AQ771" s="34"/>
      <c r="AR771" s="34"/>
      <c r="AS771" s="34"/>
      <c r="AT771" s="44" t="s">
        <v>326</v>
      </c>
      <c r="AU771" s="44"/>
      <c r="AV771" s="477" t="str">
        <f t="array" ref="AV771">_xlfn.IFS(
LEFT(Tabelas!$AI771,1)="N","DN",
LEFT(Tabelas!$AI771,1)="C","DC",
LEFT(Tabelas!$AI771,1)="L","DL",
LEFT(Tabelas!$AI771,1)="A","DA",
LEFT(Tabelas!$AI771,1)="G","DG")</f>
        <v>DN</v>
      </c>
      <c r="AW771" s="34"/>
      <c r="AX771" s="34"/>
      <c r="AY771" s="34"/>
      <c r="AZ771" s="34"/>
      <c r="BA771" s="34"/>
      <c r="BB771" s="34"/>
      <c r="BC771" s="34"/>
      <c r="BD771" s="44">
        <v>170902</v>
      </c>
      <c r="BE771" s="34" t="s">
        <v>1459</v>
      </c>
      <c r="BF771" s="43" t="s">
        <v>1223</v>
      </c>
      <c r="BG771" s="34" t="s">
        <v>588</v>
      </c>
      <c r="BH771" s="34" t="s">
        <v>284</v>
      </c>
      <c r="BI771" s="34" t="s">
        <v>1459</v>
      </c>
      <c r="BJ771" s="44" t="s">
        <v>320</v>
      </c>
      <c r="BK771" s="44" t="s">
        <v>8579</v>
      </c>
      <c r="BL771" s="34"/>
      <c r="BM771" s="34"/>
      <c r="BN771" s="34"/>
      <c r="BO771" s="20"/>
      <c r="BP771" s="20"/>
      <c r="BQ771" s="20"/>
      <c r="BR771" s="20"/>
      <c r="BS771" s="27"/>
      <c r="BT771" s="20"/>
      <c r="BU771" s="20"/>
      <c r="BV771" s="20"/>
      <c r="BW771" s="20"/>
      <c r="BX771" s="20"/>
      <c r="BY771" s="20"/>
      <c r="BZ771" s="20"/>
      <c r="CA771" s="20"/>
      <c r="CB771" s="20"/>
      <c r="CC771" s="27"/>
      <c r="CD771" s="20"/>
      <c r="CE771" s="20"/>
      <c r="CF771" s="28"/>
      <c r="CG771" s="28"/>
      <c r="CH771" s="28"/>
      <c r="CI771" s="28"/>
      <c r="CJ771" s="28"/>
      <c r="CK771" s="28"/>
      <c r="CL771" s="28"/>
      <c r="CM771" s="28"/>
      <c r="CN771" s="28"/>
      <c r="CO771" s="28"/>
      <c r="CP771" s="28"/>
      <c r="CQ771" s="28"/>
      <c r="CR771" s="28"/>
      <c r="CS771" s="28"/>
      <c r="CT771" s="28"/>
      <c r="CU771" s="28"/>
      <c r="CV771" s="28"/>
      <c r="CW771" s="28"/>
      <c r="CX771" s="20"/>
      <c r="CY771" s="519" t="s">
        <v>8910</v>
      </c>
      <c r="CZ771" s="520" t="s">
        <v>8911</v>
      </c>
      <c r="DA771" s="595" t="str">
        <f t="shared" ref="DA771:DA834" si="32">CY771&amp;" - "&amp;CZ771</f>
        <v>77390 - ALUGUER DE OUTRAS MÁQUINAS, EQUIPAMENTOS E BENS TANGÍVEIS, N. E.</v>
      </c>
      <c r="EN771" s="571">
        <v>22683</v>
      </c>
      <c r="EO771" s="560" t="s">
        <v>8912</v>
      </c>
      <c r="EP771" s="560" t="s">
        <v>320</v>
      </c>
      <c r="EQ771" s="580">
        <v>107</v>
      </c>
      <c r="ER771" s="560" t="s">
        <v>2024</v>
      </c>
      <c r="ES771" s="567" t="s">
        <v>8913</v>
      </c>
    </row>
    <row r="772" spans="16:149">
      <c r="P772" s="503"/>
      <c r="Q772" s="504"/>
      <c r="R772" s="505">
        <f t="shared" si="31"/>
        <v>44550</v>
      </c>
      <c r="S772" s="501"/>
      <c r="T772" s="497"/>
      <c r="U772" s="498"/>
      <c r="V772" s="43">
        <v>114</v>
      </c>
      <c r="W772" s="34" t="s">
        <v>3132</v>
      </c>
      <c r="X772" s="44">
        <v>170900</v>
      </c>
      <c r="Y772" s="34" t="s">
        <v>895</v>
      </c>
      <c r="Z772" s="43" t="s">
        <v>1223</v>
      </c>
      <c r="AA772" s="34" t="s">
        <v>588</v>
      </c>
      <c r="AB772" s="34" t="s">
        <v>284</v>
      </c>
      <c r="AC772" s="34" t="s">
        <v>8914</v>
      </c>
      <c r="AD772" s="44" t="s">
        <v>320</v>
      </c>
      <c r="AE772" s="44" t="s">
        <v>8579</v>
      </c>
      <c r="AF772" s="43">
        <v>114</v>
      </c>
      <c r="AG772" s="34" t="s">
        <v>3132</v>
      </c>
      <c r="AH772" s="34" t="s">
        <v>3131</v>
      </c>
      <c r="AI772" s="43" t="s">
        <v>3133</v>
      </c>
      <c r="AJ772" s="44" t="s">
        <v>3134</v>
      </c>
      <c r="AK772" s="261">
        <v>5400303</v>
      </c>
      <c r="AL772" s="44" t="s">
        <v>582</v>
      </c>
      <c r="AM772" s="44" t="s">
        <v>3138</v>
      </c>
      <c r="AN772" s="262">
        <v>276095730</v>
      </c>
      <c r="AO772" s="34"/>
      <c r="AP772" s="34"/>
      <c r="AQ772" s="34"/>
      <c r="AR772" s="34"/>
      <c r="AS772" s="34"/>
      <c r="AT772" s="44" t="s">
        <v>326</v>
      </c>
      <c r="AU772" s="44"/>
      <c r="AV772" s="477" t="str">
        <f t="array" ref="AV772">_xlfn.IFS(
LEFT(Tabelas!$AI772,1)="N","DN",
LEFT(Tabelas!$AI772,1)="C","DC",
LEFT(Tabelas!$AI772,1)="L","DL",
LEFT(Tabelas!$AI772,1)="A","DA",
LEFT(Tabelas!$AI772,1)="G","DG")</f>
        <v>DN</v>
      </c>
      <c r="AW772" s="34"/>
      <c r="AX772" s="34"/>
      <c r="AY772" s="34"/>
      <c r="AZ772" s="34"/>
      <c r="BA772" s="34"/>
      <c r="BB772" s="34"/>
      <c r="BC772" s="34"/>
      <c r="BD772" s="44">
        <v>170900</v>
      </c>
      <c r="BE772" s="34" t="s">
        <v>895</v>
      </c>
      <c r="BF772" s="43" t="s">
        <v>1223</v>
      </c>
      <c r="BG772" s="34" t="s">
        <v>588</v>
      </c>
      <c r="BH772" s="34" t="s">
        <v>284</v>
      </c>
      <c r="BI772" s="34" t="s">
        <v>8914</v>
      </c>
      <c r="BJ772" s="44" t="s">
        <v>320</v>
      </c>
      <c r="BK772" s="44" t="s">
        <v>8579</v>
      </c>
      <c r="BL772" s="34"/>
      <c r="BM772" s="34"/>
      <c r="BN772" s="34"/>
      <c r="BO772" s="20"/>
      <c r="BP772" s="20"/>
      <c r="BQ772" s="20"/>
      <c r="BR772" s="20"/>
      <c r="BS772" s="27"/>
      <c r="BT772" s="20"/>
      <c r="BU772" s="20"/>
      <c r="BV772" s="20"/>
      <c r="BW772" s="20"/>
      <c r="BX772" s="20"/>
      <c r="BY772" s="20"/>
      <c r="BZ772" s="20"/>
      <c r="CA772" s="20"/>
      <c r="CB772" s="20"/>
      <c r="CC772" s="27"/>
      <c r="CD772" s="20"/>
      <c r="CE772" s="20"/>
      <c r="CF772" s="28"/>
      <c r="CG772" s="28"/>
      <c r="CH772" s="28"/>
      <c r="CI772" s="28"/>
      <c r="CJ772" s="28"/>
      <c r="CK772" s="28"/>
      <c r="CL772" s="28"/>
      <c r="CM772" s="28"/>
      <c r="CN772" s="28"/>
      <c r="CO772" s="28"/>
      <c r="CP772" s="28"/>
      <c r="CQ772" s="28"/>
      <c r="CR772" s="28"/>
      <c r="CS772" s="28"/>
      <c r="CT772" s="28"/>
      <c r="CU772" s="28"/>
      <c r="CV772" s="28"/>
      <c r="CW772" s="28"/>
      <c r="CX772" s="20"/>
      <c r="CY772" s="519" t="s">
        <v>8915</v>
      </c>
      <c r="CZ772" s="520" t="s">
        <v>8916</v>
      </c>
      <c r="DA772" s="595" t="str">
        <f t="shared" si="32"/>
        <v>77400 - LOCAÇÃO DE PROPRIEDADE INTELECTUAL E PRODUTOS SEMELHANTES, EXCETUANDO OBRAS PROTEGIDAS POR DIREITOS DE AUTOR</v>
      </c>
      <c r="EN772" s="572">
        <v>22691</v>
      </c>
      <c r="EO772" s="561" t="s">
        <v>8917</v>
      </c>
      <c r="EP772" s="561" t="s">
        <v>320</v>
      </c>
      <c r="EQ772" s="576">
        <v>112</v>
      </c>
      <c r="ER772" s="561" t="s">
        <v>2868</v>
      </c>
      <c r="ES772" s="568" t="s">
        <v>8918</v>
      </c>
    </row>
    <row r="773" spans="16:149">
      <c r="P773" s="503"/>
      <c r="Q773" s="504"/>
      <c r="R773" s="505">
        <f t="shared" si="31"/>
        <v>44551</v>
      </c>
      <c r="S773" s="501"/>
      <c r="T773" s="497"/>
      <c r="U773" s="498"/>
      <c r="V773" s="43">
        <v>114</v>
      </c>
      <c r="W773" s="34" t="s">
        <v>3132</v>
      </c>
      <c r="X773" s="44">
        <v>170906</v>
      </c>
      <c r="Y773" s="34" t="s">
        <v>1736</v>
      </c>
      <c r="Z773" s="43" t="s">
        <v>1223</v>
      </c>
      <c r="AA773" s="34" t="s">
        <v>588</v>
      </c>
      <c r="AB773" s="34" t="s">
        <v>284</v>
      </c>
      <c r="AC773" s="34" t="s">
        <v>1736</v>
      </c>
      <c r="AD773" s="44" t="s">
        <v>320</v>
      </c>
      <c r="AE773" s="44" t="s">
        <v>8579</v>
      </c>
      <c r="AF773" s="43">
        <v>114</v>
      </c>
      <c r="AG773" s="34" t="s">
        <v>3132</v>
      </c>
      <c r="AH773" s="34" t="s">
        <v>3131</v>
      </c>
      <c r="AI773" s="43" t="s">
        <v>3133</v>
      </c>
      <c r="AJ773" s="44" t="s">
        <v>3134</v>
      </c>
      <c r="AK773" s="261">
        <v>5400303</v>
      </c>
      <c r="AL773" s="44" t="s">
        <v>582</v>
      </c>
      <c r="AM773" s="44" t="s">
        <v>3138</v>
      </c>
      <c r="AN773" s="262">
        <v>276095730</v>
      </c>
      <c r="AO773" s="34"/>
      <c r="AP773" s="34"/>
      <c r="AQ773" s="34"/>
      <c r="AR773" s="34"/>
      <c r="AS773" s="34"/>
      <c r="AT773" s="44" t="s">
        <v>326</v>
      </c>
      <c r="AU773" s="44"/>
      <c r="AV773" s="477" t="str">
        <f t="array" ref="AV773">_xlfn.IFS(
LEFT(Tabelas!$AI773,1)="N","DN",
LEFT(Tabelas!$AI773,1)="C","DC",
LEFT(Tabelas!$AI773,1)="L","DL",
LEFT(Tabelas!$AI773,1)="A","DA",
LEFT(Tabelas!$AI773,1)="G","DG")</f>
        <v>DN</v>
      </c>
      <c r="AW773" s="34"/>
      <c r="AX773" s="34"/>
      <c r="AY773" s="34"/>
      <c r="AZ773" s="34"/>
      <c r="BA773" s="34"/>
      <c r="BB773" s="34"/>
      <c r="BC773" s="34"/>
      <c r="BD773" s="44">
        <v>170906</v>
      </c>
      <c r="BE773" s="34" t="s">
        <v>1736</v>
      </c>
      <c r="BF773" s="43" t="s">
        <v>1223</v>
      </c>
      <c r="BG773" s="34" t="s">
        <v>588</v>
      </c>
      <c r="BH773" s="34" t="s">
        <v>284</v>
      </c>
      <c r="BI773" s="34" t="s">
        <v>1736</v>
      </c>
      <c r="BJ773" s="44" t="s">
        <v>320</v>
      </c>
      <c r="BK773" s="44" t="s">
        <v>8579</v>
      </c>
      <c r="BL773" s="34"/>
      <c r="BM773" s="34"/>
      <c r="BN773" s="34"/>
      <c r="BO773" s="20"/>
      <c r="BP773" s="20"/>
      <c r="BQ773" s="20"/>
      <c r="BR773" s="20"/>
      <c r="BS773" s="27"/>
      <c r="BT773" s="20"/>
      <c r="BU773" s="20"/>
      <c r="BV773" s="20"/>
      <c r="BW773" s="20"/>
      <c r="BX773" s="20"/>
      <c r="BY773" s="20"/>
      <c r="BZ773" s="20"/>
      <c r="CA773" s="20"/>
      <c r="CB773" s="20"/>
      <c r="CC773" s="27"/>
      <c r="CD773" s="20"/>
      <c r="CE773" s="20"/>
      <c r="CF773" s="28"/>
      <c r="CG773" s="28"/>
      <c r="CH773" s="28"/>
      <c r="CI773" s="28"/>
      <c r="CJ773" s="28"/>
      <c r="CK773" s="28"/>
      <c r="CL773" s="28"/>
      <c r="CM773" s="28"/>
      <c r="CN773" s="28"/>
      <c r="CO773" s="28"/>
      <c r="CP773" s="28"/>
      <c r="CQ773" s="28"/>
      <c r="CR773" s="28"/>
      <c r="CS773" s="28"/>
      <c r="CT773" s="28"/>
      <c r="CU773" s="28"/>
      <c r="CV773" s="28"/>
      <c r="CW773" s="28"/>
      <c r="CX773" s="20"/>
      <c r="CY773" s="519" t="s">
        <v>8919</v>
      </c>
      <c r="CZ773" s="520" t="s">
        <v>8920</v>
      </c>
      <c r="DA773" s="595" t="str">
        <f t="shared" si="32"/>
        <v>77510 - ATIVIDADES DE SERVIÇOS DE INTERMEDIAÇÃO DE ALUGUER E LOCAÇÃO DE AUTOMÓVEIS, AUTOCARAVANAS E REBOQUES.</v>
      </c>
      <c r="EN773" s="571">
        <v>22721</v>
      </c>
      <c r="EO773" s="560" t="s">
        <v>8921</v>
      </c>
      <c r="EP773" s="560" t="s">
        <v>320</v>
      </c>
      <c r="EQ773" s="580">
        <v>105</v>
      </c>
      <c r="ER773" s="560" t="s">
        <v>1498</v>
      </c>
      <c r="ES773" s="567" t="s">
        <v>8922</v>
      </c>
    </row>
    <row r="774" spans="16:149">
      <c r="P774" s="503"/>
      <c r="Q774" s="504"/>
      <c r="R774" s="505">
        <f t="shared" si="31"/>
        <v>44552</v>
      </c>
      <c r="S774" s="501"/>
      <c r="T774" s="497"/>
      <c r="U774" s="498"/>
      <c r="V774" s="43">
        <v>114</v>
      </c>
      <c r="W774" s="34" t="s">
        <v>3132</v>
      </c>
      <c r="X774" s="44">
        <v>170908</v>
      </c>
      <c r="Y774" s="34" t="s">
        <v>1988</v>
      </c>
      <c r="Z774" s="43" t="s">
        <v>1223</v>
      </c>
      <c r="AA774" s="34" t="s">
        <v>588</v>
      </c>
      <c r="AB774" s="34" t="s">
        <v>284</v>
      </c>
      <c r="AC774" s="34" t="s">
        <v>8923</v>
      </c>
      <c r="AD774" s="44" t="s">
        <v>320</v>
      </c>
      <c r="AE774" s="44" t="s">
        <v>8579</v>
      </c>
      <c r="AF774" s="43">
        <v>114</v>
      </c>
      <c r="AG774" s="34" t="s">
        <v>3132</v>
      </c>
      <c r="AH774" s="34" t="s">
        <v>3131</v>
      </c>
      <c r="AI774" s="43" t="s">
        <v>3133</v>
      </c>
      <c r="AJ774" s="44" t="s">
        <v>3134</v>
      </c>
      <c r="AK774" s="261">
        <v>5400303</v>
      </c>
      <c r="AL774" s="44" t="s">
        <v>582</v>
      </c>
      <c r="AM774" s="44" t="s">
        <v>3138</v>
      </c>
      <c r="AN774" s="262">
        <v>276095730</v>
      </c>
      <c r="AO774" s="34"/>
      <c r="AP774" s="34"/>
      <c r="AQ774" s="34"/>
      <c r="AR774" s="34"/>
      <c r="AS774" s="34"/>
      <c r="AT774" s="44" t="s">
        <v>326</v>
      </c>
      <c r="AU774" s="44"/>
      <c r="AV774" s="477" t="str">
        <f t="array" ref="AV774">_xlfn.IFS(
LEFT(Tabelas!$AI774,1)="N","DN",
LEFT(Tabelas!$AI774,1)="C","DC",
LEFT(Tabelas!$AI774,1)="L","DL",
LEFT(Tabelas!$AI774,1)="A","DA",
LEFT(Tabelas!$AI774,1)="G","DG")</f>
        <v>DN</v>
      </c>
      <c r="AW774" s="34"/>
      <c r="AX774" s="34"/>
      <c r="AY774" s="34"/>
      <c r="AZ774" s="34"/>
      <c r="BA774" s="34"/>
      <c r="BB774" s="34"/>
      <c r="BC774" s="34"/>
      <c r="BD774" s="44">
        <v>170908</v>
      </c>
      <c r="BE774" s="34" t="s">
        <v>1988</v>
      </c>
      <c r="BF774" s="43" t="s">
        <v>1223</v>
      </c>
      <c r="BG774" s="34" t="s">
        <v>588</v>
      </c>
      <c r="BH774" s="34" t="s">
        <v>284</v>
      </c>
      <c r="BI774" s="34" t="s">
        <v>8923</v>
      </c>
      <c r="BJ774" s="44" t="s">
        <v>320</v>
      </c>
      <c r="BK774" s="44" t="s">
        <v>8579</v>
      </c>
      <c r="BL774" s="34"/>
      <c r="BM774" s="34"/>
      <c r="BN774" s="34"/>
      <c r="BO774" s="20"/>
      <c r="BP774" s="20"/>
      <c r="BQ774" s="20"/>
      <c r="BR774" s="20"/>
      <c r="BS774" s="27"/>
      <c r="BT774" s="20"/>
      <c r="BU774" s="20"/>
      <c r="BV774" s="20"/>
      <c r="BW774" s="20"/>
      <c r="BX774" s="20"/>
      <c r="BY774" s="20"/>
      <c r="BZ774" s="20"/>
      <c r="CA774" s="20"/>
      <c r="CB774" s="20"/>
      <c r="CC774" s="27"/>
      <c r="CD774" s="20"/>
      <c r="CE774" s="20"/>
      <c r="CF774" s="28"/>
      <c r="CG774" s="28"/>
      <c r="CH774" s="28"/>
      <c r="CI774" s="28"/>
      <c r="CJ774" s="28"/>
      <c r="CK774" s="28"/>
      <c r="CL774" s="28"/>
      <c r="CM774" s="28"/>
      <c r="CN774" s="28"/>
      <c r="CO774" s="28"/>
      <c r="CP774" s="28"/>
      <c r="CQ774" s="28"/>
      <c r="CR774" s="28"/>
      <c r="CS774" s="28"/>
      <c r="CT774" s="28"/>
      <c r="CU774" s="28"/>
      <c r="CV774" s="28"/>
      <c r="CW774" s="28"/>
      <c r="CX774" s="20"/>
      <c r="CY774" s="519" t="s">
        <v>8924</v>
      </c>
      <c r="CZ774" s="520" t="s">
        <v>8925</v>
      </c>
      <c r="DA774" s="595" t="str">
        <f t="shared" si="32"/>
        <v>77520 - ATIVIDADES DE SERVIÇOS DE INTERMEDIAÇÃO DE ALUGUER E LOCAÇÃO DE OUTROS BENS CORPÓREOS E ATIVOS INCORPÓREOS NÃO FINANCEIROS.</v>
      </c>
      <c r="EN774" s="571">
        <v>22730</v>
      </c>
      <c r="EO774" s="560" t="s">
        <v>8926</v>
      </c>
      <c r="EP774" s="560" t="s">
        <v>320</v>
      </c>
      <c r="EQ774" s="580">
        <v>101</v>
      </c>
      <c r="ER774" s="560" t="s">
        <v>316</v>
      </c>
      <c r="ES774" s="567" t="s">
        <v>8927</v>
      </c>
    </row>
    <row r="775" spans="16:149">
      <c r="P775" s="503"/>
      <c r="Q775" s="504"/>
      <c r="R775" s="505">
        <f t="shared" si="31"/>
        <v>44553</v>
      </c>
      <c r="S775" s="501"/>
      <c r="T775" s="497"/>
      <c r="U775" s="498"/>
      <c r="V775" s="43">
        <v>114</v>
      </c>
      <c r="W775" s="34" t="s">
        <v>3132</v>
      </c>
      <c r="X775" s="44">
        <v>170909</v>
      </c>
      <c r="Y775" s="34" t="s">
        <v>8928</v>
      </c>
      <c r="Z775" s="43" t="s">
        <v>1223</v>
      </c>
      <c r="AA775" s="34" t="s">
        <v>588</v>
      </c>
      <c r="AB775" s="34" t="s">
        <v>284</v>
      </c>
      <c r="AC775" s="34" t="s">
        <v>8914</v>
      </c>
      <c r="AD775" s="44" t="s">
        <v>320</v>
      </c>
      <c r="AE775" s="44" t="s">
        <v>8579</v>
      </c>
      <c r="AF775" s="43">
        <v>114</v>
      </c>
      <c r="AG775" s="34" t="s">
        <v>3132</v>
      </c>
      <c r="AH775" s="34" t="s">
        <v>3131</v>
      </c>
      <c r="AI775" s="43" t="s">
        <v>3133</v>
      </c>
      <c r="AJ775" s="44" t="s">
        <v>3134</v>
      </c>
      <c r="AK775" s="261">
        <v>5400303</v>
      </c>
      <c r="AL775" s="44" t="s">
        <v>582</v>
      </c>
      <c r="AM775" s="44" t="s">
        <v>3138</v>
      </c>
      <c r="AN775" s="262">
        <v>276095730</v>
      </c>
      <c r="AO775" s="34"/>
      <c r="AP775" s="34"/>
      <c r="AQ775" s="34"/>
      <c r="AR775" s="34"/>
      <c r="AS775" s="34"/>
      <c r="AT775" s="44" t="s">
        <v>326</v>
      </c>
      <c r="AU775" s="44"/>
      <c r="AV775" s="477" t="str">
        <f t="array" ref="AV775">_xlfn.IFS(
LEFT(Tabelas!$AI775,1)="N","DN",
LEFT(Tabelas!$AI775,1)="C","DC",
LEFT(Tabelas!$AI775,1)="L","DL",
LEFT(Tabelas!$AI775,1)="A","DA",
LEFT(Tabelas!$AI775,1)="G","DG")</f>
        <v>DN</v>
      </c>
      <c r="AW775" s="34"/>
      <c r="AX775" s="34"/>
      <c r="AY775" s="34"/>
      <c r="AZ775" s="34"/>
      <c r="BA775" s="34"/>
      <c r="BB775" s="34"/>
      <c r="BC775" s="34"/>
      <c r="BD775" s="44">
        <v>170909</v>
      </c>
      <c r="BE775" s="34" t="s">
        <v>8928</v>
      </c>
      <c r="BF775" s="43" t="s">
        <v>1223</v>
      </c>
      <c r="BG775" s="34" t="s">
        <v>588</v>
      </c>
      <c r="BH775" s="34" t="s">
        <v>284</v>
      </c>
      <c r="BI775" s="34" t="s">
        <v>8914</v>
      </c>
      <c r="BJ775" s="44" t="s">
        <v>320</v>
      </c>
      <c r="BK775" s="44" t="s">
        <v>8579</v>
      </c>
      <c r="BL775" s="34"/>
      <c r="BM775" s="34"/>
      <c r="BN775" s="34"/>
      <c r="BO775" s="20"/>
      <c r="BP775" s="20"/>
      <c r="BQ775" s="20"/>
      <c r="BR775" s="20"/>
      <c r="BS775" s="27"/>
      <c r="BT775" s="20"/>
      <c r="BU775" s="20"/>
      <c r="BV775" s="20"/>
      <c r="BW775" s="20"/>
      <c r="BX775" s="20"/>
      <c r="BY775" s="20"/>
      <c r="BZ775" s="20"/>
      <c r="CA775" s="20"/>
      <c r="CB775" s="20"/>
      <c r="CC775" s="27"/>
      <c r="CD775" s="20"/>
      <c r="CE775" s="20"/>
      <c r="CF775" s="28"/>
      <c r="CG775" s="28"/>
      <c r="CH775" s="28"/>
      <c r="CI775" s="28"/>
      <c r="CJ775" s="28"/>
      <c r="CK775" s="28"/>
      <c r="CL775" s="28"/>
      <c r="CM775" s="28"/>
      <c r="CN775" s="28"/>
      <c r="CO775" s="28"/>
      <c r="CP775" s="28"/>
      <c r="CQ775" s="28"/>
      <c r="CR775" s="28"/>
      <c r="CS775" s="28"/>
      <c r="CT775" s="28"/>
      <c r="CU775" s="28"/>
      <c r="CV775" s="28"/>
      <c r="CW775" s="28"/>
      <c r="CX775" s="20"/>
      <c r="CY775" s="519" t="s">
        <v>8929</v>
      </c>
      <c r="CZ775" s="520" t="s">
        <v>8930</v>
      </c>
      <c r="DA775" s="595" t="str">
        <f t="shared" si="32"/>
        <v>78100 - ATIVIDADES DAS EMPRESAS DE SELEÇÃO E COLOCAÇÃO DE PESSOAL</v>
      </c>
      <c r="EN775" s="572">
        <v>22772</v>
      </c>
      <c r="EO775" s="561" t="s">
        <v>8931</v>
      </c>
      <c r="EP775" s="561" t="s">
        <v>320</v>
      </c>
      <c r="EQ775" s="576">
        <v>100</v>
      </c>
      <c r="ER775" s="561" t="s">
        <v>4630</v>
      </c>
      <c r="ES775" s="568" t="s">
        <v>8932</v>
      </c>
    </row>
    <row r="776" spans="16:149">
      <c r="P776" s="503"/>
      <c r="Q776" s="504"/>
      <c r="R776" s="505">
        <f t="shared" si="31"/>
        <v>44554</v>
      </c>
      <c r="S776" s="501"/>
      <c r="T776" s="497"/>
      <c r="U776" s="498"/>
      <c r="V776" s="43">
        <v>114</v>
      </c>
      <c r="W776" s="34" t="s">
        <v>3132</v>
      </c>
      <c r="X776" s="44">
        <v>171201</v>
      </c>
      <c r="Y776" s="34" t="s">
        <v>1186</v>
      </c>
      <c r="Z776" s="43" t="s">
        <v>1223</v>
      </c>
      <c r="AA776" s="34" t="s">
        <v>591</v>
      </c>
      <c r="AB776" s="34" t="s">
        <v>284</v>
      </c>
      <c r="AC776" s="34" t="s">
        <v>1186</v>
      </c>
      <c r="AD776" s="44" t="s">
        <v>320</v>
      </c>
      <c r="AE776" s="44" t="s">
        <v>8579</v>
      </c>
      <c r="AF776" s="43">
        <v>114</v>
      </c>
      <c r="AG776" s="34" t="s">
        <v>3132</v>
      </c>
      <c r="AH776" s="34" t="s">
        <v>3131</v>
      </c>
      <c r="AI776" s="43" t="s">
        <v>3133</v>
      </c>
      <c r="AJ776" s="44" t="s">
        <v>3134</v>
      </c>
      <c r="AK776" s="261">
        <v>5400303</v>
      </c>
      <c r="AL776" s="44" t="s">
        <v>582</v>
      </c>
      <c r="AM776" s="44" t="s">
        <v>3138</v>
      </c>
      <c r="AN776" s="262">
        <v>276095730</v>
      </c>
      <c r="AO776" s="34"/>
      <c r="AP776" s="34"/>
      <c r="AQ776" s="34"/>
      <c r="AR776" s="34"/>
      <c r="AS776" s="34"/>
      <c r="AT776" s="44" t="s">
        <v>326</v>
      </c>
      <c r="AU776" s="44"/>
      <c r="AV776" s="477" t="str">
        <f t="array" ref="AV776">_xlfn.IFS(
LEFT(Tabelas!$AI776,1)="N","DN",
LEFT(Tabelas!$AI776,1)="C","DC",
LEFT(Tabelas!$AI776,1)="L","DL",
LEFT(Tabelas!$AI776,1)="A","DA",
LEFT(Tabelas!$AI776,1)="G","DG")</f>
        <v>DN</v>
      </c>
      <c r="AW776" s="34"/>
      <c r="AX776" s="34"/>
      <c r="AY776" s="34"/>
      <c r="AZ776" s="34"/>
      <c r="BA776" s="34"/>
      <c r="BB776" s="34"/>
      <c r="BC776" s="34"/>
      <c r="BD776" s="44">
        <v>171201</v>
      </c>
      <c r="BE776" s="34" t="s">
        <v>1186</v>
      </c>
      <c r="BF776" s="43" t="s">
        <v>1223</v>
      </c>
      <c r="BG776" s="34" t="s">
        <v>591</v>
      </c>
      <c r="BH776" s="34" t="s">
        <v>284</v>
      </c>
      <c r="BI776" s="34" t="s">
        <v>1186</v>
      </c>
      <c r="BJ776" s="44" t="s">
        <v>320</v>
      </c>
      <c r="BK776" s="44" t="s">
        <v>8579</v>
      </c>
      <c r="BL776" s="34"/>
      <c r="BM776" s="34"/>
      <c r="BN776" s="34"/>
      <c r="BO776" s="20"/>
      <c r="BP776" s="20"/>
      <c r="BQ776" s="20"/>
      <c r="BR776" s="20"/>
      <c r="BS776" s="27"/>
      <c r="BT776" s="20"/>
      <c r="BU776" s="20"/>
      <c r="BV776" s="20"/>
      <c r="BW776" s="20"/>
      <c r="BX776" s="20"/>
      <c r="BY776" s="20"/>
      <c r="BZ776" s="20"/>
      <c r="CA776" s="20"/>
      <c r="CB776" s="20"/>
      <c r="CC776" s="27"/>
      <c r="CD776" s="20"/>
      <c r="CE776" s="20"/>
      <c r="CF776" s="28"/>
      <c r="CG776" s="28"/>
      <c r="CH776" s="28"/>
      <c r="CI776" s="28"/>
      <c r="CJ776" s="28"/>
      <c r="CK776" s="28"/>
      <c r="CL776" s="28"/>
      <c r="CM776" s="28"/>
      <c r="CN776" s="28"/>
      <c r="CO776" s="28"/>
      <c r="CP776" s="28"/>
      <c r="CQ776" s="28"/>
      <c r="CR776" s="28"/>
      <c r="CS776" s="28"/>
      <c r="CT776" s="28"/>
      <c r="CU776" s="28"/>
      <c r="CV776" s="28"/>
      <c r="CW776" s="28"/>
      <c r="CX776" s="20"/>
      <c r="CY776" s="519" t="s">
        <v>8933</v>
      </c>
      <c r="CZ776" s="520" t="s">
        <v>8934</v>
      </c>
      <c r="DA776" s="595" t="str">
        <f t="shared" si="32"/>
        <v>78201 - ATIVIDADES DAS EMPRESAS DE TRABALHO TEMPORÁRIO</v>
      </c>
      <c r="EN776" s="572">
        <v>22780</v>
      </c>
      <c r="EO776" s="561" t="s">
        <v>8935</v>
      </c>
      <c r="EP776" s="561" t="s">
        <v>320</v>
      </c>
      <c r="EQ776" s="576">
        <v>126</v>
      </c>
      <c r="ER776" s="561" t="s">
        <v>3720</v>
      </c>
      <c r="ES776" s="568" t="s">
        <v>8936</v>
      </c>
    </row>
    <row r="777" spans="16:149">
      <c r="P777" s="503"/>
      <c r="Q777" s="504"/>
      <c r="R777" s="505">
        <f t="shared" si="31"/>
        <v>44555</v>
      </c>
      <c r="S777" s="501"/>
      <c r="T777" s="497"/>
      <c r="U777" s="498"/>
      <c r="V777" s="43">
        <v>114</v>
      </c>
      <c r="W777" s="34" t="s">
        <v>3132</v>
      </c>
      <c r="X777" s="44">
        <v>171203</v>
      </c>
      <c r="Y777" s="34" t="s">
        <v>1462</v>
      </c>
      <c r="Z777" s="43" t="s">
        <v>1223</v>
      </c>
      <c r="AA777" s="34" t="s">
        <v>591</v>
      </c>
      <c r="AB777" s="34" t="s">
        <v>284</v>
      </c>
      <c r="AC777" s="34" t="s">
        <v>1462</v>
      </c>
      <c r="AD777" s="44" t="s">
        <v>320</v>
      </c>
      <c r="AE777" s="44" t="s">
        <v>8579</v>
      </c>
      <c r="AF777" s="43">
        <v>114</v>
      </c>
      <c r="AG777" s="34" t="s">
        <v>3132</v>
      </c>
      <c r="AH777" s="34" t="s">
        <v>3131</v>
      </c>
      <c r="AI777" s="43" t="s">
        <v>3133</v>
      </c>
      <c r="AJ777" s="44" t="s">
        <v>3134</v>
      </c>
      <c r="AK777" s="261">
        <v>5400303</v>
      </c>
      <c r="AL777" s="44" t="s">
        <v>582</v>
      </c>
      <c r="AM777" s="44" t="s">
        <v>3138</v>
      </c>
      <c r="AN777" s="262">
        <v>276095730</v>
      </c>
      <c r="AO777" s="34"/>
      <c r="AP777" s="34"/>
      <c r="AQ777" s="34"/>
      <c r="AR777" s="34"/>
      <c r="AS777" s="34"/>
      <c r="AT777" s="44" t="s">
        <v>326</v>
      </c>
      <c r="AU777" s="44"/>
      <c r="AV777" s="477" t="str">
        <f t="array" ref="AV777">_xlfn.IFS(
LEFT(Tabelas!$AI777,1)="N","DN",
LEFT(Tabelas!$AI777,1)="C","DC",
LEFT(Tabelas!$AI777,1)="L","DL",
LEFT(Tabelas!$AI777,1)="A","DA",
LEFT(Tabelas!$AI777,1)="G","DG")</f>
        <v>DN</v>
      </c>
      <c r="AW777" s="34"/>
      <c r="AX777" s="34"/>
      <c r="AY777" s="34"/>
      <c r="AZ777" s="34"/>
      <c r="BA777" s="34"/>
      <c r="BB777" s="34"/>
      <c r="BC777" s="34"/>
      <c r="BD777" s="44">
        <v>171203</v>
      </c>
      <c r="BE777" s="34" t="s">
        <v>1462</v>
      </c>
      <c r="BF777" s="43" t="s">
        <v>1223</v>
      </c>
      <c r="BG777" s="34" t="s">
        <v>591</v>
      </c>
      <c r="BH777" s="34" t="s">
        <v>284</v>
      </c>
      <c r="BI777" s="34" t="s">
        <v>1462</v>
      </c>
      <c r="BJ777" s="44" t="s">
        <v>320</v>
      </c>
      <c r="BK777" s="44" t="s">
        <v>8579</v>
      </c>
      <c r="BL777" s="34"/>
      <c r="BM777" s="34"/>
      <c r="BN777" s="34"/>
      <c r="BO777" s="20"/>
      <c r="BP777" s="20"/>
      <c r="BQ777" s="20"/>
      <c r="BR777" s="20"/>
      <c r="BS777" s="27"/>
      <c r="BT777" s="20"/>
      <c r="BU777" s="20"/>
      <c r="BV777" s="20"/>
      <c r="BW777" s="20"/>
      <c r="BX777" s="20"/>
      <c r="BY777" s="20"/>
      <c r="BZ777" s="20"/>
      <c r="CA777" s="20"/>
      <c r="CB777" s="20"/>
      <c r="CC777" s="27"/>
      <c r="CD777" s="20"/>
      <c r="CE777" s="20"/>
      <c r="CF777" s="28"/>
      <c r="CG777" s="28"/>
      <c r="CH777" s="28"/>
      <c r="CI777" s="28"/>
      <c r="CJ777" s="28"/>
      <c r="CK777" s="28"/>
      <c r="CL777" s="28"/>
      <c r="CM777" s="28"/>
      <c r="CN777" s="28"/>
      <c r="CO777" s="28"/>
      <c r="CP777" s="28"/>
      <c r="CQ777" s="28"/>
      <c r="CR777" s="28"/>
      <c r="CS777" s="28"/>
      <c r="CT777" s="28"/>
      <c r="CU777" s="28"/>
      <c r="CV777" s="28"/>
      <c r="CW777" s="28"/>
      <c r="CX777" s="20"/>
      <c r="CY777" s="519" t="s">
        <v>8937</v>
      </c>
      <c r="CZ777" s="520" t="s">
        <v>8938</v>
      </c>
      <c r="DA777" s="595" t="str">
        <f t="shared" si="32"/>
        <v>78202 - OUTRO FORNECIMENTO DE RECURSOS HUMANOS</v>
      </c>
      <c r="EN777" s="571">
        <v>22802</v>
      </c>
      <c r="EO777" s="560" t="s">
        <v>8939</v>
      </c>
      <c r="EP777" s="560" t="s">
        <v>947</v>
      </c>
      <c r="EQ777" s="580">
        <v>454</v>
      </c>
      <c r="ER777" s="560" t="s">
        <v>5380</v>
      </c>
      <c r="ES777" s="567" t="s">
        <v>8940</v>
      </c>
    </row>
    <row r="778" spans="16:149">
      <c r="P778" s="503"/>
      <c r="Q778" s="504"/>
      <c r="R778" s="505">
        <f t="shared" si="31"/>
        <v>44556</v>
      </c>
      <c r="S778" s="501"/>
      <c r="T778" s="497"/>
      <c r="U778" s="498"/>
      <c r="V778" s="43">
        <v>114</v>
      </c>
      <c r="W778" s="34" t="s">
        <v>3132</v>
      </c>
      <c r="X778" s="44">
        <v>171205</v>
      </c>
      <c r="Y778" s="34" t="s">
        <v>1739</v>
      </c>
      <c r="Z778" s="43" t="s">
        <v>1223</v>
      </c>
      <c r="AA778" s="34" t="s">
        <v>591</v>
      </c>
      <c r="AB778" s="34" t="s">
        <v>284</v>
      </c>
      <c r="AC778" s="34" t="s">
        <v>1739</v>
      </c>
      <c r="AD778" s="44" t="s">
        <v>320</v>
      </c>
      <c r="AE778" s="44" t="s">
        <v>8579</v>
      </c>
      <c r="AF778" s="43">
        <v>114</v>
      </c>
      <c r="AG778" s="34" t="s">
        <v>3132</v>
      </c>
      <c r="AH778" s="34" t="s">
        <v>3131</v>
      </c>
      <c r="AI778" s="43" t="s">
        <v>3133</v>
      </c>
      <c r="AJ778" s="44" t="s">
        <v>3134</v>
      </c>
      <c r="AK778" s="261">
        <v>5400303</v>
      </c>
      <c r="AL778" s="44" t="s">
        <v>582</v>
      </c>
      <c r="AM778" s="44" t="s">
        <v>3138</v>
      </c>
      <c r="AN778" s="262">
        <v>276095730</v>
      </c>
      <c r="AO778" s="34"/>
      <c r="AP778" s="34"/>
      <c r="AQ778" s="34"/>
      <c r="AR778" s="34"/>
      <c r="AS778" s="34"/>
      <c r="AT778" s="44" t="s">
        <v>326</v>
      </c>
      <c r="AU778" s="44"/>
      <c r="AV778" s="477" t="str">
        <f t="array" ref="AV778">_xlfn.IFS(
LEFT(Tabelas!$AI778,1)="N","DN",
LEFT(Tabelas!$AI778,1)="C","DC",
LEFT(Tabelas!$AI778,1)="L","DL",
LEFT(Tabelas!$AI778,1)="A","DA",
LEFT(Tabelas!$AI778,1)="G","DG")</f>
        <v>DN</v>
      </c>
      <c r="AW778" s="34"/>
      <c r="AX778" s="34"/>
      <c r="AY778" s="34"/>
      <c r="AZ778" s="34"/>
      <c r="BA778" s="34"/>
      <c r="BB778" s="34"/>
      <c r="BC778" s="34"/>
      <c r="BD778" s="44">
        <v>171205</v>
      </c>
      <c r="BE778" s="34" t="s">
        <v>1739</v>
      </c>
      <c r="BF778" s="43" t="s">
        <v>1223</v>
      </c>
      <c r="BG778" s="34" t="s">
        <v>591</v>
      </c>
      <c r="BH778" s="34" t="s">
        <v>284</v>
      </c>
      <c r="BI778" s="34" t="s">
        <v>1739</v>
      </c>
      <c r="BJ778" s="44" t="s">
        <v>320</v>
      </c>
      <c r="BK778" s="44" t="s">
        <v>8579</v>
      </c>
      <c r="BL778" s="34"/>
      <c r="BM778" s="34"/>
      <c r="BN778" s="34"/>
      <c r="BO778" s="20"/>
      <c r="BP778" s="20"/>
      <c r="BQ778" s="20"/>
      <c r="BR778" s="20"/>
      <c r="BS778" s="27"/>
      <c r="BT778" s="20"/>
      <c r="BU778" s="20"/>
      <c r="BV778" s="20"/>
      <c r="BW778" s="20"/>
      <c r="BX778" s="20"/>
      <c r="BY778" s="20"/>
      <c r="BZ778" s="20"/>
      <c r="CA778" s="20"/>
      <c r="CB778" s="20"/>
      <c r="CC778" s="27"/>
      <c r="CD778" s="20"/>
      <c r="CE778" s="20"/>
      <c r="CF778" s="28"/>
      <c r="CG778" s="28"/>
      <c r="CH778" s="28"/>
      <c r="CI778" s="28"/>
      <c r="CJ778" s="28"/>
      <c r="CK778" s="28"/>
      <c r="CL778" s="28"/>
      <c r="CM778" s="28"/>
      <c r="CN778" s="28"/>
      <c r="CO778" s="28"/>
      <c r="CP778" s="28"/>
      <c r="CQ778" s="28"/>
      <c r="CR778" s="28"/>
      <c r="CS778" s="28"/>
      <c r="CT778" s="28"/>
      <c r="CU778" s="28"/>
      <c r="CV778" s="28"/>
      <c r="CW778" s="28"/>
      <c r="CX778" s="20"/>
      <c r="CY778" s="519" t="s">
        <v>8941</v>
      </c>
      <c r="CZ778" s="520" t="s">
        <v>8942</v>
      </c>
      <c r="DA778" s="595" t="str">
        <f t="shared" si="32"/>
        <v>79110 - ATIVIDADES DAS AGÊNCIAS DE VIAGENS.</v>
      </c>
      <c r="EN778" s="571">
        <v>22810</v>
      </c>
      <c r="EO778" s="560" t="s">
        <v>8943</v>
      </c>
      <c r="EP778" s="560" t="s">
        <v>289</v>
      </c>
      <c r="EQ778" s="580">
        <v>335</v>
      </c>
      <c r="ER778" s="560" t="s">
        <v>1244</v>
      </c>
      <c r="ES778" s="567" t="s">
        <v>8944</v>
      </c>
    </row>
    <row r="779" spans="16:149">
      <c r="P779" s="503"/>
      <c r="Q779" s="504"/>
      <c r="R779" s="505">
        <f t="shared" si="31"/>
        <v>44557</v>
      </c>
      <c r="S779" s="501"/>
      <c r="T779" s="497"/>
      <c r="U779" s="498"/>
      <c r="V779" s="43">
        <v>114</v>
      </c>
      <c r="W779" s="34" t="s">
        <v>3132</v>
      </c>
      <c r="X779" s="44">
        <v>171206</v>
      </c>
      <c r="Y779" s="34" t="s">
        <v>1991</v>
      </c>
      <c r="Z779" s="43" t="s">
        <v>1223</v>
      </c>
      <c r="AA779" s="34" t="s">
        <v>591</v>
      </c>
      <c r="AB779" s="34" t="s">
        <v>284</v>
      </c>
      <c r="AC779" s="34" t="s">
        <v>1991</v>
      </c>
      <c r="AD779" s="44" t="s">
        <v>320</v>
      </c>
      <c r="AE779" s="44" t="s">
        <v>8579</v>
      </c>
      <c r="AF779" s="43">
        <v>114</v>
      </c>
      <c r="AG779" s="34" t="s">
        <v>3132</v>
      </c>
      <c r="AH779" s="34" t="s">
        <v>3131</v>
      </c>
      <c r="AI779" s="43" t="s">
        <v>3133</v>
      </c>
      <c r="AJ779" s="44" t="s">
        <v>3134</v>
      </c>
      <c r="AK779" s="261">
        <v>5400303</v>
      </c>
      <c r="AL779" s="44" t="s">
        <v>582</v>
      </c>
      <c r="AM779" s="44" t="s">
        <v>3138</v>
      </c>
      <c r="AN779" s="262">
        <v>276095730</v>
      </c>
      <c r="AO779" s="34"/>
      <c r="AP779" s="34"/>
      <c r="AQ779" s="34"/>
      <c r="AR779" s="34"/>
      <c r="AS779" s="34"/>
      <c r="AT779" s="44" t="s">
        <v>326</v>
      </c>
      <c r="AU779" s="44"/>
      <c r="AV779" s="477" t="str">
        <f t="array" ref="AV779">_xlfn.IFS(
LEFT(Tabelas!$AI779,1)="N","DN",
LEFT(Tabelas!$AI779,1)="C","DC",
LEFT(Tabelas!$AI779,1)="L","DL",
LEFT(Tabelas!$AI779,1)="A","DA",
LEFT(Tabelas!$AI779,1)="G","DG")</f>
        <v>DN</v>
      </c>
      <c r="AW779" s="34"/>
      <c r="AX779" s="34"/>
      <c r="AY779" s="34"/>
      <c r="AZ779" s="34"/>
      <c r="BA779" s="34"/>
      <c r="BB779" s="34"/>
      <c r="BC779" s="34"/>
      <c r="BD779" s="44">
        <v>171206</v>
      </c>
      <c r="BE779" s="34" t="s">
        <v>1991</v>
      </c>
      <c r="BF779" s="43" t="s">
        <v>1223</v>
      </c>
      <c r="BG779" s="34" t="s">
        <v>591</v>
      </c>
      <c r="BH779" s="34" t="s">
        <v>284</v>
      </c>
      <c r="BI779" s="34" t="s">
        <v>1991</v>
      </c>
      <c r="BJ779" s="44" t="s">
        <v>320</v>
      </c>
      <c r="BK779" s="44" t="s">
        <v>8579</v>
      </c>
      <c r="BL779" s="34"/>
      <c r="BM779" s="34"/>
      <c r="BN779" s="34"/>
      <c r="BO779" s="20"/>
      <c r="BP779" s="20"/>
      <c r="BQ779" s="20"/>
      <c r="BR779" s="20"/>
      <c r="BS779" s="27"/>
      <c r="BT779" s="20"/>
      <c r="BU779" s="20"/>
      <c r="BV779" s="20"/>
      <c r="BW779" s="20"/>
      <c r="BX779" s="20"/>
      <c r="BY779" s="20"/>
      <c r="BZ779" s="20"/>
      <c r="CA779" s="20"/>
      <c r="CB779" s="20"/>
      <c r="CC779" s="27"/>
      <c r="CD779" s="20"/>
      <c r="CE779" s="20"/>
      <c r="CF779" s="28"/>
      <c r="CG779" s="28"/>
      <c r="CH779" s="28"/>
      <c r="CI779" s="28"/>
      <c r="CJ779" s="28"/>
      <c r="CK779" s="28"/>
      <c r="CL779" s="28"/>
      <c r="CM779" s="28"/>
      <c r="CN779" s="28"/>
      <c r="CO779" s="28"/>
      <c r="CP779" s="28"/>
      <c r="CQ779" s="28"/>
      <c r="CR779" s="28"/>
      <c r="CS779" s="28"/>
      <c r="CT779" s="28"/>
      <c r="CU779" s="28"/>
      <c r="CV779" s="28"/>
      <c r="CW779" s="28"/>
      <c r="CX779" s="20"/>
      <c r="CY779" s="519" t="s">
        <v>8945</v>
      </c>
      <c r="CZ779" s="520" t="s">
        <v>8946</v>
      </c>
      <c r="DA779" s="595" t="str">
        <f t="shared" si="32"/>
        <v>79120 - ATIVIDADES DOS OPERADORES TURÍSTICOS</v>
      </c>
      <c r="EN779" s="572">
        <v>22837</v>
      </c>
      <c r="EO779" s="561" t="s">
        <v>8947</v>
      </c>
      <c r="EP779" s="561" t="s">
        <v>320</v>
      </c>
      <c r="EQ779" s="576">
        <v>111</v>
      </c>
      <c r="ER779" s="561" t="s">
        <v>2730</v>
      </c>
      <c r="ES779" s="568" t="s">
        <v>8948</v>
      </c>
    </row>
    <row r="780" spans="16:149">
      <c r="P780" s="503"/>
      <c r="Q780" s="504"/>
      <c r="R780" s="505">
        <f t="shared" si="31"/>
        <v>44558</v>
      </c>
      <c r="S780" s="501"/>
      <c r="T780" s="497"/>
      <c r="U780" s="498"/>
      <c r="V780" s="43">
        <v>114</v>
      </c>
      <c r="W780" s="34" t="s">
        <v>3132</v>
      </c>
      <c r="X780" s="44">
        <v>171232</v>
      </c>
      <c r="Y780" s="34" t="s">
        <v>3890</v>
      </c>
      <c r="Z780" s="43" t="s">
        <v>1223</v>
      </c>
      <c r="AA780" s="34" t="s">
        <v>591</v>
      </c>
      <c r="AB780" s="34" t="s">
        <v>284</v>
      </c>
      <c r="AC780" s="34" t="s">
        <v>3890</v>
      </c>
      <c r="AD780" s="44" t="s">
        <v>320</v>
      </c>
      <c r="AE780" s="44" t="s">
        <v>8579</v>
      </c>
      <c r="AF780" s="43">
        <v>114</v>
      </c>
      <c r="AG780" s="34" t="s">
        <v>3132</v>
      </c>
      <c r="AH780" s="34" t="s">
        <v>3131</v>
      </c>
      <c r="AI780" s="43" t="s">
        <v>3133</v>
      </c>
      <c r="AJ780" s="44" t="s">
        <v>3134</v>
      </c>
      <c r="AK780" s="261">
        <v>5400303</v>
      </c>
      <c r="AL780" s="44" t="s">
        <v>582</v>
      </c>
      <c r="AM780" s="44" t="s">
        <v>3138</v>
      </c>
      <c r="AN780" s="262">
        <v>276095730</v>
      </c>
      <c r="AO780" s="34"/>
      <c r="AP780" s="34"/>
      <c r="AQ780" s="34"/>
      <c r="AR780" s="34"/>
      <c r="AS780" s="34"/>
      <c r="AT780" s="44" t="s">
        <v>326</v>
      </c>
      <c r="AU780" s="44"/>
      <c r="AV780" s="477" t="str">
        <f t="array" ref="AV780">_xlfn.IFS(
LEFT(Tabelas!$AI780,1)="N","DN",
LEFT(Tabelas!$AI780,1)="C","DC",
LEFT(Tabelas!$AI780,1)="L","DL",
LEFT(Tabelas!$AI780,1)="A","DA",
LEFT(Tabelas!$AI780,1)="G","DG")</f>
        <v>DN</v>
      </c>
      <c r="AW780" s="34"/>
      <c r="AX780" s="34"/>
      <c r="AY780" s="34"/>
      <c r="AZ780" s="34"/>
      <c r="BA780" s="34"/>
      <c r="BB780" s="34"/>
      <c r="BC780" s="34"/>
      <c r="BD780" s="44">
        <v>171232</v>
      </c>
      <c r="BE780" s="34" t="s">
        <v>3890</v>
      </c>
      <c r="BF780" s="43" t="s">
        <v>1223</v>
      </c>
      <c r="BG780" s="34" t="s">
        <v>591</v>
      </c>
      <c r="BH780" s="34" t="s">
        <v>284</v>
      </c>
      <c r="BI780" s="34" t="s">
        <v>3890</v>
      </c>
      <c r="BJ780" s="44" t="s">
        <v>320</v>
      </c>
      <c r="BK780" s="44" t="s">
        <v>8579</v>
      </c>
      <c r="BL780" s="34"/>
      <c r="BM780" s="34"/>
      <c r="BN780" s="34"/>
      <c r="BO780" s="20"/>
      <c r="BP780" s="20"/>
      <c r="BQ780" s="20"/>
      <c r="BR780" s="20"/>
      <c r="BS780" s="27"/>
      <c r="BT780" s="20"/>
      <c r="BU780" s="20"/>
      <c r="BV780" s="20"/>
      <c r="BW780" s="20"/>
      <c r="BX780" s="20"/>
      <c r="BY780" s="20"/>
      <c r="BZ780" s="20"/>
      <c r="CA780" s="20"/>
      <c r="CB780" s="20"/>
      <c r="CC780" s="27"/>
      <c r="CD780" s="20"/>
      <c r="CE780" s="20"/>
      <c r="CF780" s="28"/>
      <c r="CG780" s="28"/>
      <c r="CH780" s="28"/>
      <c r="CI780" s="28"/>
      <c r="CJ780" s="28"/>
      <c r="CK780" s="28"/>
      <c r="CL780" s="28"/>
      <c r="CM780" s="28"/>
      <c r="CN780" s="28"/>
      <c r="CO780" s="28"/>
      <c r="CP780" s="28"/>
      <c r="CQ780" s="28"/>
      <c r="CR780" s="28"/>
      <c r="CS780" s="28"/>
      <c r="CT780" s="28"/>
      <c r="CU780" s="28"/>
      <c r="CV780" s="28"/>
      <c r="CW780" s="28"/>
      <c r="CX780" s="20"/>
      <c r="CY780" s="519" t="s">
        <v>8949</v>
      </c>
      <c r="CZ780" s="520" t="s">
        <v>8950</v>
      </c>
      <c r="DA780" s="595" t="str">
        <f t="shared" si="32"/>
        <v>79900 - OUTROS SERVIÇOS DE RESERVAS E ATIVIDADES RELACIONADAS.</v>
      </c>
      <c r="EN780" s="572">
        <v>22977</v>
      </c>
      <c r="EO780" s="561" t="s">
        <v>8951</v>
      </c>
      <c r="EP780" s="561" t="s">
        <v>320</v>
      </c>
      <c r="EQ780" s="576">
        <v>109</v>
      </c>
      <c r="ER780" s="561" t="s">
        <v>2409</v>
      </c>
      <c r="ES780" s="568" t="s">
        <v>8952</v>
      </c>
    </row>
    <row r="781" spans="16:149">
      <c r="P781" s="503"/>
      <c r="Q781" s="504"/>
      <c r="R781" s="505">
        <f t="shared" si="31"/>
        <v>44559</v>
      </c>
      <c r="S781" s="501"/>
      <c r="T781" s="497"/>
      <c r="U781" s="498"/>
      <c r="V781" s="43">
        <v>114</v>
      </c>
      <c r="W781" s="34" t="s">
        <v>3132</v>
      </c>
      <c r="X781" s="44">
        <v>171209</v>
      </c>
      <c r="Y781" s="34" t="s">
        <v>2186</v>
      </c>
      <c r="Z781" s="43" t="s">
        <v>1223</v>
      </c>
      <c r="AA781" s="34" t="s">
        <v>591</v>
      </c>
      <c r="AB781" s="34" t="s">
        <v>284</v>
      </c>
      <c r="AC781" s="34" t="s">
        <v>2186</v>
      </c>
      <c r="AD781" s="44" t="s">
        <v>320</v>
      </c>
      <c r="AE781" s="44" t="s">
        <v>8579</v>
      </c>
      <c r="AF781" s="43">
        <v>114</v>
      </c>
      <c r="AG781" s="34" t="s">
        <v>3132</v>
      </c>
      <c r="AH781" s="34" t="s">
        <v>3131</v>
      </c>
      <c r="AI781" s="43" t="s">
        <v>3133</v>
      </c>
      <c r="AJ781" s="44" t="s">
        <v>3134</v>
      </c>
      <c r="AK781" s="261">
        <v>5400303</v>
      </c>
      <c r="AL781" s="44" t="s">
        <v>582</v>
      </c>
      <c r="AM781" s="44" t="s">
        <v>3138</v>
      </c>
      <c r="AN781" s="262">
        <v>276095730</v>
      </c>
      <c r="AO781" s="34"/>
      <c r="AP781" s="34"/>
      <c r="AQ781" s="34"/>
      <c r="AR781" s="34"/>
      <c r="AS781" s="34"/>
      <c r="AT781" s="44" t="s">
        <v>326</v>
      </c>
      <c r="AU781" s="44"/>
      <c r="AV781" s="477" t="str">
        <f t="array" ref="AV781">_xlfn.IFS(
LEFT(Tabelas!$AI781,1)="N","DN",
LEFT(Tabelas!$AI781,1)="C","DC",
LEFT(Tabelas!$AI781,1)="L","DL",
LEFT(Tabelas!$AI781,1)="A","DA",
LEFT(Tabelas!$AI781,1)="G","DG")</f>
        <v>DN</v>
      </c>
      <c r="AW781" s="34"/>
      <c r="AX781" s="34"/>
      <c r="AY781" s="34"/>
      <c r="AZ781" s="34"/>
      <c r="BA781" s="34"/>
      <c r="BB781" s="34"/>
      <c r="BC781" s="34"/>
      <c r="BD781" s="44">
        <v>171209</v>
      </c>
      <c r="BE781" s="34" t="s">
        <v>2186</v>
      </c>
      <c r="BF781" s="43" t="s">
        <v>1223</v>
      </c>
      <c r="BG781" s="34" t="s">
        <v>591</v>
      </c>
      <c r="BH781" s="34" t="s">
        <v>284</v>
      </c>
      <c r="BI781" s="34" t="s">
        <v>2186</v>
      </c>
      <c r="BJ781" s="44" t="s">
        <v>320</v>
      </c>
      <c r="BK781" s="44" t="s">
        <v>8579</v>
      </c>
      <c r="BL781" s="34"/>
      <c r="BM781" s="34"/>
      <c r="BN781" s="34"/>
      <c r="BO781" s="20"/>
      <c r="BP781" s="20"/>
      <c r="BQ781" s="20"/>
      <c r="BR781" s="20"/>
      <c r="BS781" s="27"/>
      <c r="BT781" s="20"/>
      <c r="BU781" s="20"/>
      <c r="BV781" s="20"/>
      <c r="BW781" s="20"/>
      <c r="BX781" s="20"/>
      <c r="BY781" s="20"/>
      <c r="BZ781" s="20"/>
      <c r="CA781" s="20"/>
      <c r="CB781" s="20"/>
      <c r="CC781" s="27"/>
      <c r="CD781" s="20"/>
      <c r="CE781" s="20"/>
      <c r="CF781" s="28"/>
      <c r="CG781" s="28"/>
      <c r="CH781" s="28"/>
      <c r="CI781" s="28"/>
      <c r="CJ781" s="28"/>
      <c r="CK781" s="28"/>
      <c r="CL781" s="28"/>
      <c r="CM781" s="28"/>
      <c r="CN781" s="28"/>
      <c r="CO781" s="28"/>
      <c r="CP781" s="28"/>
      <c r="CQ781" s="28"/>
      <c r="CR781" s="28"/>
      <c r="CS781" s="28"/>
      <c r="CT781" s="28"/>
      <c r="CU781" s="28"/>
      <c r="CV781" s="28"/>
      <c r="CW781" s="28"/>
      <c r="CX781" s="20"/>
      <c r="CY781" s="519" t="s">
        <v>8953</v>
      </c>
      <c r="CZ781" s="520" t="s">
        <v>8954</v>
      </c>
      <c r="DA781" s="595" t="str">
        <f t="shared" si="32"/>
        <v>80011 - ATIVIDADES DE SEGURANÇA PRIVADA</v>
      </c>
      <c r="EN781" s="572">
        <v>22993</v>
      </c>
      <c r="EO781" s="561" t="s">
        <v>8955</v>
      </c>
      <c r="EP781" s="561" t="s">
        <v>289</v>
      </c>
      <c r="EQ781" s="576">
        <v>300</v>
      </c>
      <c r="ER781" s="561" t="s">
        <v>4916</v>
      </c>
      <c r="ES781" s="568" t="s">
        <v>8956</v>
      </c>
    </row>
    <row r="782" spans="16:149">
      <c r="P782" s="503"/>
      <c r="Q782" s="504"/>
      <c r="R782" s="505">
        <f t="shared" si="31"/>
        <v>44560</v>
      </c>
      <c r="S782" s="501"/>
      <c r="T782" s="497"/>
      <c r="U782" s="498"/>
      <c r="V782" s="43">
        <v>114</v>
      </c>
      <c r="W782" s="34" t="s">
        <v>3132</v>
      </c>
      <c r="X782" s="44">
        <v>171211</v>
      </c>
      <c r="Y782" s="34" t="s">
        <v>2376</v>
      </c>
      <c r="Z782" s="43" t="s">
        <v>1223</v>
      </c>
      <c r="AA782" s="34" t="s">
        <v>591</v>
      </c>
      <c r="AB782" s="34" t="s">
        <v>284</v>
      </c>
      <c r="AC782" s="34" t="s">
        <v>2376</v>
      </c>
      <c r="AD782" s="44" t="s">
        <v>320</v>
      </c>
      <c r="AE782" s="44" t="s">
        <v>8579</v>
      </c>
      <c r="AF782" s="43">
        <v>114</v>
      </c>
      <c r="AG782" s="34" t="s">
        <v>3132</v>
      </c>
      <c r="AH782" s="34" t="s">
        <v>3131</v>
      </c>
      <c r="AI782" s="43" t="s">
        <v>3133</v>
      </c>
      <c r="AJ782" s="44" t="s">
        <v>3134</v>
      </c>
      <c r="AK782" s="261">
        <v>5400303</v>
      </c>
      <c r="AL782" s="44" t="s">
        <v>582</v>
      </c>
      <c r="AM782" s="44" t="s">
        <v>3138</v>
      </c>
      <c r="AN782" s="262">
        <v>276095730</v>
      </c>
      <c r="AO782" s="34"/>
      <c r="AP782" s="34"/>
      <c r="AQ782" s="34"/>
      <c r="AR782" s="34"/>
      <c r="AS782" s="34"/>
      <c r="AT782" s="44" t="s">
        <v>326</v>
      </c>
      <c r="AU782" s="44"/>
      <c r="AV782" s="477" t="str">
        <f t="array" ref="AV782">_xlfn.IFS(
LEFT(Tabelas!$AI782,1)="N","DN",
LEFT(Tabelas!$AI782,1)="C","DC",
LEFT(Tabelas!$AI782,1)="L","DL",
LEFT(Tabelas!$AI782,1)="A","DA",
LEFT(Tabelas!$AI782,1)="G","DG")</f>
        <v>DN</v>
      </c>
      <c r="AW782" s="34"/>
      <c r="AX782" s="34"/>
      <c r="AY782" s="34"/>
      <c r="AZ782" s="34"/>
      <c r="BA782" s="34"/>
      <c r="BB782" s="34"/>
      <c r="BC782" s="34"/>
      <c r="BD782" s="44">
        <v>171211</v>
      </c>
      <c r="BE782" s="34" t="s">
        <v>2376</v>
      </c>
      <c r="BF782" s="43" t="s">
        <v>1223</v>
      </c>
      <c r="BG782" s="34" t="s">
        <v>591</v>
      </c>
      <c r="BH782" s="34" t="s">
        <v>284</v>
      </c>
      <c r="BI782" s="34" t="s">
        <v>2376</v>
      </c>
      <c r="BJ782" s="44" t="s">
        <v>320</v>
      </c>
      <c r="BK782" s="44" t="s">
        <v>8579</v>
      </c>
      <c r="BL782" s="34"/>
      <c r="BM782" s="34"/>
      <c r="BN782" s="34"/>
      <c r="BO782" s="20"/>
      <c r="BP782" s="20"/>
      <c r="BQ782" s="20"/>
      <c r="BR782" s="20"/>
      <c r="BS782" s="27"/>
      <c r="BT782" s="20"/>
      <c r="BU782" s="20"/>
      <c r="BV782" s="20"/>
      <c r="BW782" s="20"/>
      <c r="BX782" s="20"/>
      <c r="BY782" s="20"/>
      <c r="BZ782" s="20"/>
      <c r="CA782" s="20"/>
      <c r="CB782" s="20"/>
      <c r="CC782" s="27"/>
      <c r="CD782" s="20"/>
      <c r="CE782" s="20"/>
      <c r="CF782" s="28"/>
      <c r="CG782" s="28"/>
      <c r="CH782" s="28"/>
      <c r="CI782" s="28"/>
      <c r="CJ782" s="28"/>
      <c r="CK782" s="28"/>
      <c r="CL782" s="28"/>
      <c r="CM782" s="28"/>
      <c r="CN782" s="28"/>
      <c r="CO782" s="28"/>
      <c r="CP782" s="28"/>
      <c r="CQ782" s="28"/>
      <c r="CR782" s="28"/>
      <c r="CS782" s="28"/>
      <c r="CT782" s="28"/>
      <c r="CU782" s="28"/>
      <c r="CV782" s="28"/>
      <c r="CW782" s="28"/>
      <c r="CX782" s="20"/>
      <c r="CY782" s="519" t="s">
        <v>8957</v>
      </c>
      <c r="CZ782" s="520" t="s">
        <v>8958</v>
      </c>
      <c r="DA782" s="595" t="str">
        <f t="shared" si="32"/>
        <v>80012 - ATIVIDADES DE INVESTIGAÇÃO, EXCETO CIENTIFICA</v>
      </c>
      <c r="EN782" s="571">
        <v>23000</v>
      </c>
      <c r="EO782" s="560" t="s">
        <v>8959</v>
      </c>
      <c r="EP782" s="560" t="s">
        <v>320</v>
      </c>
      <c r="EQ782" s="580">
        <v>164</v>
      </c>
      <c r="ER782" s="560" t="s">
        <v>3901</v>
      </c>
      <c r="ES782" s="567" t="s">
        <v>8960</v>
      </c>
    </row>
    <row r="783" spans="16:149">
      <c r="P783" s="503"/>
      <c r="Q783" s="504"/>
      <c r="R783" s="505">
        <f t="shared" si="31"/>
        <v>44561</v>
      </c>
      <c r="S783" s="501"/>
      <c r="T783" s="497"/>
      <c r="U783" s="498"/>
      <c r="V783" s="43">
        <v>114</v>
      </c>
      <c r="W783" s="34" t="s">
        <v>3132</v>
      </c>
      <c r="X783" s="44">
        <v>171212</v>
      </c>
      <c r="Y783" s="34" t="s">
        <v>2545</v>
      </c>
      <c r="Z783" s="43" t="s">
        <v>1223</v>
      </c>
      <c r="AA783" s="34" t="s">
        <v>591</v>
      </c>
      <c r="AB783" s="34" t="s">
        <v>284</v>
      </c>
      <c r="AC783" s="34" t="s">
        <v>2545</v>
      </c>
      <c r="AD783" s="44" t="s">
        <v>320</v>
      </c>
      <c r="AE783" s="44" t="s">
        <v>8579</v>
      </c>
      <c r="AF783" s="43">
        <v>114</v>
      </c>
      <c r="AG783" s="34" t="s">
        <v>3132</v>
      </c>
      <c r="AH783" s="34" t="s">
        <v>3131</v>
      </c>
      <c r="AI783" s="43" t="s">
        <v>3133</v>
      </c>
      <c r="AJ783" s="44" t="s">
        <v>3134</v>
      </c>
      <c r="AK783" s="261">
        <v>5400303</v>
      </c>
      <c r="AL783" s="44" t="s">
        <v>582</v>
      </c>
      <c r="AM783" s="44" t="s">
        <v>3138</v>
      </c>
      <c r="AN783" s="262">
        <v>276095730</v>
      </c>
      <c r="AO783" s="34"/>
      <c r="AP783" s="34"/>
      <c r="AQ783" s="34"/>
      <c r="AR783" s="34"/>
      <c r="AS783" s="34"/>
      <c r="AT783" s="44" t="s">
        <v>326</v>
      </c>
      <c r="AU783" s="44"/>
      <c r="AV783" s="477" t="str">
        <f t="array" ref="AV783">_xlfn.IFS(
LEFT(Tabelas!$AI783,1)="N","DN",
LEFT(Tabelas!$AI783,1)="C","DC",
LEFT(Tabelas!$AI783,1)="L","DL",
LEFT(Tabelas!$AI783,1)="A","DA",
LEFT(Tabelas!$AI783,1)="G","DG")</f>
        <v>DN</v>
      </c>
      <c r="AW783" s="34"/>
      <c r="AX783" s="34"/>
      <c r="AY783" s="34"/>
      <c r="AZ783" s="34"/>
      <c r="BA783" s="34"/>
      <c r="BB783" s="34"/>
      <c r="BC783" s="34"/>
      <c r="BD783" s="44">
        <v>171212</v>
      </c>
      <c r="BE783" s="34" t="s">
        <v>2545</v>
      </c>
      <c r="BF783" s="43" t="s">
        <v>1223</v>
      </c>
      <c r="BG783" s="34" t="s">
        <v>591</v>
      </c>
      <c r="BH783" s="34" t="s">
        <v>284</v>
      </c>
      <c r="BI783" s="34" t="s">
        <v>2545</v>
      </c>
      <c r="BJ783" s="44" t="s">
        <v>320</v>
      </c>
      <c r="BK783" s="44" t="s">
        <v>8579</v>
      </c>
      <c r="BL783" s="34"/>
      <c r="BM783" s="34"/>
      <c r="BN783" s="34"/>
      <c r="BO783" s="20"/>
      <c r="BP783" s="20"/>
      <c r="BQ783" s="20"/>
      <c r="BR783" s="20"/>
      <c r="BS783" s="27"/>
      <c r="BT783" s="20"/>
      <c r="BU783" s="20"/>
      <c r="BV783" s="20"/>
      <c r="BW783" s="20"/>
      <c r="BX783" s="20"/>
      <c r="BY783" s="20"/>
      <c r="BZ783" s="20"/>
      <c r="CA783" s="20"/>
      <c r="CB783" s="20"/>
      <c r="CC783" s="27"/>
      <c r="CD783" s="20"/>
      <c r="CE783" s="20"/>
      <c r="CF783" s="28"/>
      <c r="CG783" s="28"/>
      <c r="CH783" s="28"/>
      <c r="CI783" s="28"/>
      <c r="CJ783" s="28"/>
      <c r="CK783" s="28"/>
      <c r="CL783" s="28"/>
      <c r="CM783" s="28"/>
      <c r="CN783" s="28"/>
      <c r="CO783" s="28"/>
      <c r="CP783" s="28"/>
      <c r="CQ783" s="28"/>
      <c r="CR783" s="28"/>
      <c r="CS783" s="28"/>
      <c r="CT783" s="28"/>
      <c r="CU783" s="28"/>
      <c r="CV783" s="28"/>
      <c r="CW783" s="28"/>
      <c r="CX783" s="20"/>
      <c r="CY783" s="519" t="s">
        <v>8961</v>
      </c>
      <c r="CZ783" s="520" t="s">
        <v>8962</v>
      </c>
      <c r="DA783" s="595" t="str">
        <f t="shared" si="32"/>
        <v>80090 - ATIVIDADES DE SEGURANÇA, N.E.</v>
      </c>
      <c r="EN783" s="571">
        <v>23027</v>
      </c>
      <c r="EO783" s="560" t="s">
        <v>8963</v>
      </c>
      <c r="EP783" s="560" t="s">
        <v>289</v>
      </c>
      <c r="EQ783" s="580">
        <v>344</v>
      </c>
      <c r="ER783" s="560" t="s">
        <v>5026</v>
      </c>
      <c r="ES783" s="567" t="s">
        <v>8964</v>
      </c>
    </row>
    <row r="784" spans="16:149">
      <c r="P784" s="503"/>
      <c r="Q784" s="504"/>
      <c r="R784" s="505">
        <f t="shared" si="31"/>
        <v>44562</v>
      </c>
      <c r="S784" s="501"/>
      <c r="T784" s="497"/>
      <c r="U784" s="498"/>
      <c r="V784" s="43">
        <v>114</v>
      </c>
      <c r="W784" s="34" t="s">
        <v>3132</v>
      </c>
      <c r="X784" s="44">
        <v>171233</v>
      </c>
      <c r="Y784" s="34" t="s">
        <v>3937</v>
      </c>
      <c r="Z784" s="43" t="s">
        <v>1223</v>
      </c>
      <c r="AA784" s="34" t="s">
        <v>591</v>
      </c>
      <c r="AB784" s="34" t="s">
        <v>284</v>
      </c>
      <c r="AC784" s="34" t="s">
        <v>3937</v>
      </c>
      <c r="AD784" s="44" t="s">
        <v>320</v>
      </c>
      <c r="AE784" s="44" t="s">
        <v>8579</v>
      </c>
      <c r="AF784" s="43">
        <v>114</v>
      </c>
      <c r="AG784" s="34" t="s">
        <v>3132</v>
      </c>
      <c r="AH784" s="34" t="s">
        <v>3131</v>
      </c>
      <c r="AI784" s="43" t="s">
        <v>3133</v>
      </c>
      <c r="AJ784" s="44" t="s">
        <v>3134</v>
      </c>
      <c r="AK784" s="261">
        <v>5400303</v>
      </c>
      <c r="AL784" s="44" t="s">
        <v>582</v>
      </c>
      <c r="AM784" s="44" t="s">
        <v>3138</v>
      </c>
      <c r="AN784" s="262">
        <v>276095730</v>
      </c>
      <c r="AO784" s="34"/>
      <c r="AP784" s="34"/>
      <c r="AQ784" s="34"/>
      <c r="AR784" s="34"/>
      <c r="AS784" s="34"/>
      <c r="AT784" s="44" t="s">
        <v>326</v>
      </c>
      <c r="AU784" s="44"/>
      <c r="AV784" s="477" t="str">
        <f t="array" ref="AV784">_xlfn.IFS(
LEFT(Tabelas!$AI784,1)="N","DN",
LEFT(Tabelas!$AI784,1)="C","DC",
LEFT(Tabelas!$AI784,1)="L","DL",
LEFT(Tabelas!$AI784,1)="A","DA",
LEFT(Tabelas!$AI784,1)="G","DG")</f>
        <v>DN</v>
      </c>
      <c r="AW784" s="34"/>
      <c r="AX784" s="34"/>
      <c r="AY784" s="34"/>
      <c r="AZ784" s="34"/>
      <c r="BA784" s="34"/>
      <c r="BB784" s="34"/>
      <c r="BC784" s="34"/>
      <c r="BD784" s="44">
        <v>171233</v>
      </c>
      <c r="BE784" s="34" t="s">
        <v>3937</v>
      </c>
      <c r="BF784" s="43" t="s">
        <v>1223</v>
      </c>
      <c r="BG784" s="34" t="s">
        <v>591</v>
      </c>
      <c r="BH784" s="34" t="s">
        <v>284</v>
      </c>
      <c r="BI784" s="34" t="s">
        <v>3937</v>
      </c>
      <c r="BJ784" s="44" t="s">
        <v>320</v>
      </c>
      <c r="BK784" s="44" t="s">
        <v>8579</v>
      </c>
      <c r="BL784" s="34"/>
      <c r="BM784" s="34"/>
      <c r="BN784" s="34"/>
      <c r="BO784" s="20"/>
      <c r="BP784" s="20"/>
      <c r="BQ784" s="20"/>
      <c r="BR784" s="20"/>
      <c r="BS784" s="27"/>
      <c r="BT784" s="20"/>
      <c r="BU784" s="20"/>
      <c r="BV784" s="20"/>
      <c r="BW784" s="20"/>
      <c r="BX784" s="20"/>
      <c r="BY784" s="20"/>
      <c r="BZ784" s="20"/>
      <c r="CA784" s="20"/>
      <c r="CB784" s="20"/>
      <c r="CC784" s="27"/>
      <c r="CD784" s="20"/>
      <c r="CE784" s="20"/>
      <c r="CF784" s="28"/>
      <c r="CG784" s="28"/>
      <c r="CH784" s="28"/>
      <c r="CI784" s="28"/>
      <c r="CJ784" s="28"/>
      <c r="CK784" s="28"/>
      <c r="CL784" s="28"/>
      <c r="CM784" s="28"/>
      <c r="CN784" s="28"/>
      <c r="CO784" s="28"/>
      <c r="CP784" s="28"/>
      <c r="CQ784" s="28"/>
      <c r="CR784" s="28"/>
      <c r="CS784" s="28"/>
      <c r="CT784" s="28"/>
      <c r="CU784" s="28"/>
      <c r="CV784" s="28"/>
      <c r="CW784" s="28"/>
      <c r="CX784" s="20"/>
      <c r="CY784" s="519" t="s">
        <v>8965</v>
      </c>
      <c r="CZ784" s="520" t="s">
        <v>8966</v>
      </c>
      <c r="DA784" s="595" t="str">
        <f t="shared" si="32"/>
        <v>81100 - ATIVIDADES COMBINADAS DE APOIO AOS EDIFÍCIOS</v>
      </c>
      <c r="EN784" s="571">
        <v>23078</v>
      </c>
      <c r="EO784" s="560" t="s">
        <v>8967</v>
      </c>
      <c r="EP784" s="560" t="s">
        <v>320</v>
      </c>
      <c r="EQ784" s="580">
        <v>100</v>
      </c>
      <c r="ER784" s="560" t="s">
        <v>4630</v>
      </c>
      <c r="ES784" s="567" t="s">
        <v>8968</v>
      </c>
    </row>
    <row r="785" spans="16:149">
      <c r="P785" s="503"/>
      <c r="Q785" s="504"/>
      <c r="R785" s="505">
        <f t="shared" si="31"/>
        <v>44563</v>
      </c>
      <c r="S785" s="501"/>
      <c r="T785" s="497"/>
      <c r="U785" s="498"/>
      <c r="V785" s="43">
        <v>114</v>
      </c>
      <c r="W785" s="34" t="s">
        <v>3132</v>
      </c>
      <c r="X785" s="44">
        <v>171215</v>
      </c>
      <c r="Y785" s="34" t="s">
        <v>2700</v>
      </c>
      <c r="Z785" s="43" t="s">
        <v>1223</v>
      </c>
      <c r="AA785" s="34" t="s">
        <v>591</v>
      </c>
      <c r="AB785" s="34" t="s">
        <v>284</v>
      </c>
      <c r="AC785" s="34" t="s">
        <v>2700</v>
      </c>
      <c r="AD785" s="44" t="s">
        <v>320</v>
      </c>
      <c r="AE785" s="44" t="s">
        <v>8579</v>
      </c>
      <c r="AF785" s="43">
        <v>114</v>
      </c>
      <c r="AG785" s="34" t="s">
        <v>3132</v>
      </c>
      <c r="AH785" s="34" t="s">
        <v>3131</v>
      </c>
      <c r="AI785" s="43" t="s">
        <v>3133</v>
      </c>
      <c r="AJ785" s="44" t="s">
        <v>3134</v>
      </c>
      <c r="AK785" s="261">
        <v>5400303</v>
      </c>
      <c r="AL785" s="44" t="s">
        <v>582</v>
      </c>
      <c r="AM785" s="44" t="s">
        <v>3138</v>
      </c>
      <c r="AN785" s="262">
        <v>276095730</v>
      </c>
      <c r="AO785" s="34"/>
      <c r="AP785" s="34"/>
      <c r="AQ785" s="34"/>
      <c r="AR785" s="34"/>
      <c r="AS785" s="34"/>
      <c r="AT785" s="44" t="s">
        <v>326</v>
      </c>
      <c r="AU785" s="44"/>
      <c r="AV785" s="477" t="str">
        <f t="array" ref="AV785">_xlfn.IFS(
LEFT(Tabelas!$AI785,1)="N","DN",
LEFT(Tabelas!$AI785,1)="C","DC",
LEFT(Tabelas!$AI785,1)="L","DL",
LEFT(Tabelas!$AI785,1)="A","DA",
LEFT(Tabelas!$AI785,1)="G","DG")</f>
        <v>DN</v>
      </c>
      <c r="AW785" s="34"/>
      <c r="AX785" s="34"/>
      <c r="AY785" s="34"/>
      <c r="AZ785" s="34"/>
      <c r="BA785" s="34"/>
      <c r="BB785" s="34"/>
      <c r="BC785" s="34"/>
      <c r="BD785" s="44">
        <v>171215</v>
      </c>
      <c r="BE785" s="34" t="s">
        <v>2700</v>
      </c>
      <c r="BF785" s="43" t="s">
        <v>1223</v>
      </c>
      <c r="BG785" s="34" t="s">
        <v>591</v>
      </c>
      <c r="BH785" s="34" t="s">
        <v>284</v>
      </c>
      <c r="BI785" s="34" t="s">
        <v>2700</v>
      </c>
      <c r="BJ785" s="44" t="s">
        <v>320</v>
      </c>
      <c r="BK785" s="44" t="s">
        <v>8579</v>
      </c>
      <c r="BL785" s="34"/>
      <c r="BM785" s="34"/>
      <c r="BN785" s="34"/>
      <c r="BO785" s="20"/>
      <c r="BP785" s="20"/>
      <c r="BQ785" s="20"/>
      <c r="BR785" s="20"/>
      <c r="BS785" s="27"/>
      <c r="BT785" s="20"/>
      <c r="BU785" s="20"/>
      <c r="BV785" s="20"/>
      <c r="BW785" s="20"/>
      <c r="BX785" s="20"/>
      <c r="BY785" s="20"/>
      <c r="BZ785" s="20"/>
      <c r="CA785" s="20"/>
      <c r="CB785" s="20"/>
      <c r="CC785" s="27"/>
      <c r="CD785" s="20"/>
      <c r="CE785" s="20"/>
      <c r="CF785" s="28"/>
      <c r="CG785" s="28"/>
      <c r="CH785" s="28"/>
      <c r="CI785" s="28"/>
      <c r="CJ785" s="28"/>
      <c r="CK785" s="28"/>
      <c r="CL785" s="28"/>
      <c r="CM785" s="28"/>
      <c r="CN785" s="28"/>
      <c r="CO785" s="28"/>
      <c r="CP785" s="28"/>
      <c r="CQ785" s="28"/>
      <c r="CR785" s="28"/>
      <c r="CS785" s="28"/>
      <c r="CT785" s="28"/>
      <c r="CU785" s="28"/>
      <c r="CV785" s="28"/>
      <c r="CW785" s="28"/>
      <c r="CX785" s="20"/>
      <c r="CY785" s="519" t="s">
        <v>8969</v>
      </c>
      <c r="CZ785" s="520" t="s">
        <v>8970</v>
      </c>
      <c r="DA785" s="595" t="str">
        <f t="shared" si="32"/>
        <v>81210 - LIMPEZA GERAL DE EDIFÍCIOS.</v>
      </c>
      <c r="EN785" s="571">
        <v>23086</v>
      </c>
      <c r="EO785" s="560" t="s">
        <v>8971</v>
      </c>
      <c r="EP785" s="560" t="s">
        <v>289</v>
      </c>
      <c r="EQ785" s="580">
        <v>376</v>
      </c>
      <c r="ER785" s="560" t="s">
        <v>5105</v>
      </c>
      <c r="ES785" s="567" t="s">
        <v>8972</v>
      </c>
    </row>
    <row r="786" spans="16:149">
      <c r="P786" s="503"/>
      <c r="Q786" s="504"/>
      <c r="R786" s="505">
        <f t="shared" si="31"/>
        <v>44564</v>
      </c>
      <c r="S786" s="501"/>
      <c r="T786" s="497"/>
      <c r="U786" s="498"/>
      <c r="V786" s="43">
        <v>114</v>
      </c>
      <c r="W786" s="34" t="s">
        <v>3132</v>
      </c>
      <c r="X786" s="44">
        <v>171216</v>
      </c>
      <c r="Y786" s="34" t="s">
        <v>2839</v>
      </c>
      <c r="Z786" s="43" t="s">
        <v>1223</v>
      </c>
      <c r="AA786" s="34" t="s">
        <v>591</v>
      </c>
      <c r="AB786" s="34" t="s">
        <v>284</v>
      </c>
      <c r="AC786" s="34" t="s">
        <v>2839</v>
      </c>
      <c r="AD786" s="44" t="s">
        <v>320</v>
      </c>
      <c r="AE786" s="44" t="s">
        <v>8579</v>
      </c>
      <c r="AF786" s="43">
        <v>114</v>
      </c>
      <c r="AG786" s="34" t="s">
        <v>3132</v>
      </c>
      <c r="AH786" s="34" t="s">
        <v>3131</v>
      </c>
      <c r="AI786" s="43" t="s">
        <v>3133</v>
      </c>
      <c r="AJ786" s="44" t="s">
        <v>3134</v>
      </c>
      <c r="AK786" s="261">
        <v>5400303</v>
      </c>
      <c r="AL786" s="44" t="s">
        <v>582</v>
      </c>
      <c r="AM786" s="44" t="s">
        <v>3138</v>
      </c>
      <c r="AN786" s="262">
        <v>276095730</v>
      </c>
      <c r="AO786" s="34"/>
      <c r="AP786" s="34"/>
      <c r="AQ786" s="34"/>
      <c r="AR786" s="34"/>
      <c r="AS786" s="34"/>
      <c r="AT786" s="44" t="s">
        <v>326</v>
      </c>
      <c r="AU786" s="44"/>
      <c r="AV786" s="477" t="str">
        <f t="array" ref="AV786">_xlfn.IFS(
LEFT(Tabelas!$AI786,1)="N","DN",
LEFT(Tabelas!$AI786,1)="C","DC",
LEFT(Tabelas!$AI786,1)="L","DL",
LEFT(Tabelas!$AI786,1)="A","DA",
LEFT(Tabelas!$AI786,1)="G","DG")</f>
        <v>DN</v>
      </c>
      <c r="AW786" s="34"/>
      <c r="AX786" s="34"/>
      <c r="AY786" s="34"/>
      <c r="AZ786" s="34"/>
      <c r="BA786" s="34"/>
      <c r="BB786" s="34"/>
      <c r="BC786" s="34"/>
      <c r="BD786" s="44">
        <v>171216</v>
      </c>
      <c r="BE786" s="34" t="s">
        <v>2839</v>
      </c>
      <c r="BF786" s="43" t="s">
        <v>1223</v>
      </c>
      <c r="BG786" s="34" t="s">
        <v>591</v>
      </c>
      <c r="BH786" s="34" t="s">
        <v>284</v>
      </c>
      <c r="BI786" s="34" t="s">
        <v>2839</v>
      </c>
      <c r="BJ786" s="44" t="s">
        <v>320</v>
      </c>
      <c r="BK786" s="44" t="s">
        <v>8579</v>
      </c>
      <c r="BL786" s="34"/>
      <c r="BM786" s="34"/>
      <c r="BN786" s="34"/>
      <c r="BO786" s="20"/>
      <c r="BP786" s="20"/>
      <c r="BQ786" s="20"/>
      <c r="BR786" s="20"/>
      <c r="BS786" s="27"/>
      <c r="BT786" s="20"/>
      <c r="BU786" s="20"/>
      <c r="BV786" s="20"/>
      <c r="BW786" s="20"/>
      <c r="BX786" s="20"/>
      <c r="BY786" s="20"/>
      <c r="BZ786" s="20"/>
      <c r="CA786" s="20"/>
      <c r="CB786" s="20"/>
      <c r="CC786" s="27"/>
      <c r="CD786" s="20"/>
      <c r="CE786" s="20"/>
      <c r="CF786" s="28"/>
      <c r="CG786" s="28"/>
      <c r="CH786" s="28"/>
      <c r="CI786" s="28"/>
      <c r="CJ786" s="28"/>
      <c r="CK786" s="28"/>
      <c r="CL786" s="28"/>
      <c r="CM786" s="28"/>
      <c r="CN786" s="28"/>
      <c r="CO786" s="28"/>
      <c r="CP786" s="28"/>
      <c r="CQ786" s="28"/>
      <c r="CR786" s="28"/>
      <c r="CS786" s="28"/>
      <c r="CT786" s="28"/>
      <c r="CU786" s="28"/>
      <c r="CV786" s="28"/>
      <c r="CW786" s="28"/>
      <c r="CX786" s="20"/>
      <c r="CY786" s="519" t="s">
        <v>8973</v>
      </c>
      <c r="CZ786" s="520" t="s">
        <v>8974</v>
      </c>
      <c r="DA786" s="595" t="str">
        <f t="shared" si="32"/>
        <v>81220 - OUTRAS ATIVIDADES DE LIMPEZA DE EDIFÍCIOS E EM EQUIPAMENTOS INDUSTRIAIS</v>
      </c>
      <c r="EN786" s="571">
        <v>23094</v>
      </c>
      <c r="EO786" s="560" t="s">
        <v>8975</v>
      </c>
      <c r="EP786" s="560" t="s">
        <v>289</v>
      </c>
      <c r="EQ786" s="580">
        <v>376</v>
      </c>
      <c r="ER786" s="560" t="s">
        <v>5105</v>
      </c>
      <c r="ES786" s="567" t="s">
        <v>8976</v>
      </c>
    </row>
    <row r="787" spans="16:149">
      <c r="P787" s="503"/>
      <c r="Q787" s="504"/>
      <c r="R787" s="505">
        <f t="shared" si="31"/>
        <v>44565</v>
      </c>
      <c r="S787" s="501"/>
      <c r="T787" s="497"/>
      <c r="U787" s="498"/>
      <c r="V787" s="43">
        <v>114</v>
      </c>
      <c r="W787" s="34" t="s">
        <v>3132</v>
      </c>
      <c r="X787" s="44">
        <v>171217</v>
      </c>
      <c r="Y787" s="34" t="s">
        <v>2982</v>
      </c>
      <c r="Z787" s="43" t="s">
        <v>1223</v>
      </c>
      <c r="AA787" s="34" t="s">
        <v>591</v>
      </c>
      <c r="AB787" s="34" t="s">
        <v>284</v>
      </c>
      <c r="AC787" s="34" t="s">
        <v>2982</v>
      </c>
      <c r="AD787" s="44" t="s">
        <v>320</v>
      </c>
      <c r="AE787" s="44" t="s">
        <v>8579</v>
      </c>
      <c r="AF787" s="43">
        <v>114</v>
      </c>
      <c r="AG787" s="34" t="s">
        <v>3132</v>
      </c>
      <c r="AH787" s="34" t="s">
        <v>3131</v>
      </c>
      <c r="AI787" s="43" t="s">
        <v>3133</v>
      </c>
      <c r="AJ787" s="44" t="s">
        <v>3134</v>
      </c>
      <c r="AK787" s="261">
        <v>5400303</v>
      </c>
      <c r="AL787" s="44" t="s">
        <v>582</v>
      </c>
      <c r="AM787" s="44" t="s">
        <v>3138</v>
      </c>
      <c r="AN787" s="262">
        <v>276095730</v>
      </c>
      <c r="AO787" s="34"/>
      <c r="AP787" s="34"/>
      <c r="AQ787" s="34"/>
      <c r="AR787" s="34"/>
      <c r="AS787" s="34"/>
      <c r="AT787" s="44" t="s">
        <v>326</v>
      </c>
      <c r="AU787" s="44"/>
      <c r="AV787" s="477" t="str">
        <f t="array" ref="AV787">_xlfn.IFS(
LEFT(Tabelas!$AI787,1)="N","DN",
LEFT(Tabelas!$AI787,1)="C","DC",
LEFT(Tabelas!$AI787,1)="L","DL",
LEFT(Tabelas!$AI787,1)="A","DA",
LEFT(Tabelas!$AI787,1)="G","DG")</f>
        <v>DN</v>
      </c>
      <c r="AW787" s="34"/>
      <c r="AX787" s="34"/>
      <c r="AY787" s="34"/>
      <c r="AZ787" s="34"/>
      <c r="BA787" s="34"/>
      <c r="BB787" s="34"/>
      <c r="BC787" s="34"/>
      <c r="BD787" s="44">
        <v>171217</v>
      </c>
      <c r="BE787" s="34" t="s">
        <v>2982</v>
      </c>
      <c r="BF787" s="43" t="s">
        <v>1223</v>
      </c>
      <c r="BG787" s="34" t="s">
        <v>591</v>
      </c>
      <c r="BH787" s="34" t="s">
        <v>284</v>
      </c>
      <c r="BI787" s="34" t="s">
        <v>2982</v>
      </c>
      <c r="BJ787" s="44" t="s">
        <v>320</v>
      </c>
      <c r="BK787" s="44" t="s">
        <v>8579</v>
      </c>
      <c r="BL787" s="34"/>
      <c r="BM787" s="34"/>
      <c r="BN787" s="34"/>
      <c r="BO787" s="20"/>
      <c r="BP787" s="20"/>
      <c r="BQ787" s="20"/>
      <c r="BR787" s="20"/>
      <c r="BS787" s="27"/>
      <c r="BT787" s="20"/>
      <c r="BU787" s="20"/>
      <c r="BV787" s="20"/>
      <c r="BW787" s="20"/>
      <c r="BX787" s="20"/>
      <c r="BY787" s="20"/>
      <c r="BZ787" s="20"/>
      <c r="CA787" s="20"/>
      <c r="CB787" s="20"/>
      <c r="CC787" s="27"/>
      <c r="CD787" s="20"/>
      <c r="CE787" s="20"/>
      <c r="CF787" s="28"/>
      <c r="CG787" s="28"/>
      <c r="CH787" s="28"/>
      <c r="CI787" s="28"/>
      <c r="CJ787" s="28"/>
      <c r="CK787" s="28"/>
      <c r="CL787" s="28"/>
      <c r="CM787" s="28"/>
      <c r="CN787" s="28"/>
      <c r="CO787" s="28"/>
      <c r="CP787" s="28"/>
      <c r="CQ787" s="28"/>
      <c r="CR787" s="28"/>
      <c r="CS787" s="28"/>
      <c r="CT787" s="28"/>
      <c r="CU787" s="28"/>
      <c r="CV787" s="28"/>
      <c r="CW787" s="28"/>
      <c r="CX787" s="20"/>
      <c r="CY787" s="519" t="s">
        <v>8977</v>
      </c>
      <c r="CZ787" s="520" t="s">
        <v>8978</v>
      </c>
      <c r="DA787" s="595" t="str">
        <f t="shared" si="32"/>
        <v>81231 - ATIVIDADES DE DESINFEÇÃO, DESRATIZAÇÃO E SIMILARES</v>
      </c>
      <c r="EN787" s="572">
        <v>23108</v>
      </c>
      <c r="EO787" s="561" t="s">
        <v>8979</v>
      </c>
      <c r="EP787" s="561" t="s">
        <v>289</v>
      </c>
      <c r="EQ787" s="576">
        <v>375</v>
      </c>
      <c r="ER787" s="561" t="s">
        <v>5091</v>
      </c>
      <c r="ES787" s="568" t="s">
        <v>8980</v>
      </c>
    </row>
    <row r="788" spans="16:149">
      <c r="P788" s="503"/>
      <c r="Q788" s="504"/>
      <c r="R788" s="505">
        <f t="shared" si="31"/>
        <v>44566</v>
      </c>
      <c r="S788" s="501"/>
      <c r="T788" s="497"/>
      <c r="U788" s="498"/>
      <c r="V788" s="43">
        <v>114</v>
      </c>
      <c r="W788" s="34" t="s">
        <v>3132</v>
      </c>
      <c r="X788" s="44">
        <v>171219</v>
      </c>
      <c r="Y788" s="34" t="s">
        <v>3107</v>
      </c>
      <c r="Z788" s="43" t="s">
        <v>1223</v>
      </c>
      <c r="AA788" s="34" t="s">
        <v>591</v>
      </c>
      <c r="AB788" s="34" t="s">
        <v>284</v>
      </c>
      <c r="AC788" s="34" t="s">
        <v>3107</v>
      </c>
      <c r="AD788" s="44" t="s">
        <v>320</v>
      </c>
      <c r="AE788" s="44" t="s">
        <v>8579</v>
      </c>
      <c r="AF788" s="43">
        <v>114</v>
      </c>
      <c r="AG788" s="34" t="s">
        <v>3132</v>
      </c>
      <c r="AH788" s="34" t="s">
        <v>3131</v>
      </c>
      <c r="AI788" s="43" t="s">
        <v>3133</v>
      </c>
      <c r="AJ788" s="44" t="s">
        <v>3134</v>
      </c>
      <c r="AK788" s="261">
        <v>5400303</v>
      </c>
      <c r="AL788" s="44" t="s">
        <v>582</v>
      </c>
      <c r="AM788" s="44" t="s">
        <v>3138</v>
      </c>
      <c r="AN788" s="262">
        <v>276095730</v>
      </c>
      <c r="AO788" s="34"/>
      <c r="AP788" s="34"/>
      <c r="AQ788" s="34"/>
      <c r="AR788" s="34"/>
      <c r="AS788" s="34"/>
      <c r="AT788" s="44" t="s">
        <v>326</v>
      </c>
      <c r="AU788" s="44"/>
      <c r="AV788" s="477" t="str">
        <f t="array" ref="AV788">_xlfn.IFS(
LEFT(Tabelas!$AI788,1)="N","DN",
LEFT(Tabelas!$AI788,1)="C","DC",
LEFT(Tabelas!$AI788,1)="L","DL",
LEFT(Tabelas!$AI788,1)="A","DA",
LEFT(Tabelas!$AI788,1)="G","DG")</f>
        <v>DN</v>
      </c>
      <c r="AW788" s="34"/>
      <c r="AX788" s="34"/>
      <c r="AY788" s="34"/>
      <c r="AZ788" s="34"/>
      <c r="BA788" s="34"/>
      <c r="BB788" s="34"/>
      <c r="BC788" s="34"/>
      <c r="BD788" s="44">
        <v>171219</v>
      </c>
      <c r="BE788" s="34" t="s">
        <v>3107</v>
      </c>
      <c r="BF788" s="43" t="s">
        <v>1223</v>
      </c>
      <c r="BG788" s="34" t="s">
        <v>591</v>
      </c>
      <c r="BH788" s="34" t="s">
        <v>284</v>
      </c>
      <c r="BI788" s="34" t="s">
        <v>3107</v>
      </c>
      <c r="BJ788" s="44" t="s">
        <v>320</v>
      </c>
      <c r="BK788" s="44" t="s">
        <v>8579</v>
      </c>
      <c r="BL788" s="34"/>
      <c r="BM788" s="34"/>
      <c r="BN788" s="34"/>
      <c r="BO788" s="20"/>
      <c r="BP788" s="20"/>
      <c r="BQ788" s="20"/>
      <c r="BR788" s="20"/>
      <c r="BS788" s="27"/>
      <c r="BT788" s="20"/>
      <c r="BU788" s="20"/>
      <c r="BV788" s="20"/>
      <c r="BW788" s="20"/>
      <c r="BX788" s="20"/>
      <c r="BY788" s="20"/>
      <c r="BZ788" s="20"/>
      <c r="CA788" s="20"/>
      <c r="CB788" s="20"/>
      <c r="CC788" s="27"/>
      <c r="CD788" s="20"/>
      <c r="CE788" s="20"/>
      <c r="CF788" s="28"/>
      <c r="CG788" s="28"/>
      <c r="CH788" s="28"/>
      <c r="CI788" s="28"/>
      <c r="CJ788" s="28"/>
      <c r="CK788" s="28"/>
      <c r="CL788" s="28"/>
      <c r="CM788" s="28"/>
      <c r="CN788" s="28"/>
      <c r="CO788" s="28"/>
      <c r="CP788" s="28"/>
      <c r="CQ788" s="28"/>
      <c r="CR788" s="28"/>
      <c r="CS788" s="28"/>
      <c r="CT788" s="28"/>
      <c r="CU788" s="28"/>
      <c r="CV788" s="28"/>
      <c r="CW788" s="28"/>
      <c r="CX788" s="20"/>
      <c r="CY788" s="519" t="s">
        <v>8981</v>
      </c>
      <c r="CZ788" s="520" t="s">
        <v>8982</v>
      </c>
      <c r="DA788" s="595" t="str">
        <f t="shared" si="32"/>
        <v>81232 - OUTRAS ATIVIDADES DE LIMPEZA, N.E.</v>
      </c>
      <c r="EN788" s="571">
        <v>23116</v>
      </c>
      <c r="EO788" s="560" t="s">
        <v>8983</v>
      </c>
      <c r="EP788" s="560" t="s">
        <v>289</v>
      </c>
      <c r="EQ788" s="580">
        <v>346</v>
      </c>
      <c r="ER788" s="560" t="s">
        <v>5058</v>
      </c>
      <c r="ES788" s="567" t="s">
        <v>8984</v>
      </c>
    </row>
    <row r="789" spans="16:149">
      <c r="P789" s="503"/>
      <c r="Q789" s="504"/>
      <c r="R789" s="505">
        <f t="shared" si="31"/>
        <v>44567</v>
      </c>
      <c r="S789" s="501"/>
      <c r="T789" s="497"/>
      <c r="U789" s="498"/>
      <c r="V789" s="43">
        <v>114</v>
      </c>
      <c r="W789" s="34" t="s">
        <v>3132</v>
      </c>
      <c r="X789" s="44">
        <v>171220</v>
      </c>
      <c r="Y789" s="34" t="s">
        <v>3217</v>
      </c>
      <c r="Z789" s="43" t="s">
        <v>1223</v>
      </c>
      <c r="AA789" s="34" t="s">
        <v>591</v>
      </c>
      <c r="AB789" s="34" t="s">
        <v>284</v>
      </c>
      <c r="AC789" s="34" t="s">
        <v>3217</v>
      </c>
      <c r="AD789" s="44" t="s">
        <v>320</v>
      </c>
      <c r="AE789" s="44" t="s">
        <v>8579</v>
      </c>
      <c r="AF789" s="43">
        <v>114</v>
      </c>
      <c r="AG789" s="34" t="s">
        <v>3132</v>
      </c>
      <c r="AH789" s="34" t="s">
        <v>3131</v>
      </c>
      <c r="AI789" s="43" t="s">
        <v>3133</v>
      </c>
      <c r="AJ789" s="44" t="s">
        <v>3134</v>
      </c>
      <c r="AK789" s="261">
        <v>5400303</v>
      </c>
      <c r="AL789" s="44" t="s">
        <v>582</v>
      </c>
      <c r="AM789" s="44" t="s">
        <v>3138</v>
      </c>
      <c r="AN789" s="262">
        <v>276095730</v>
      </c>
      <c r="AO789" s="34"/>
      <c r="AP789" s="34"/>
      <c r="AQ789" s="34"/>
      <c r="AR789" s="34"/>
      <c r="AS789" s="34"/>
      <c r="AT789" s="44" t="s">
        <v>326</v>
      </c>
      <c r="AU789" s="44"/>
      <c r="AV789" s="477" t="str">
        <f t="array" ref="AV789">_xlfn.IFS(
LEFT(Tabelas!$AI789,1)="N","DN",
LEFT(Tabelas!$AI789,1)="C","DC",
LEFT(Tabelas!$AI789,1)="L","DL",
LEFT(Tabelas!$AI789,1)="A","DA",
LEFT(Tabelas!$AI789,1)="G","DG")</f>
        <v>DN</v>
      </c>
      <c r="AW789" s="34"/>
      <c r="AX789" s="34"/>
      <c r="AY789" s="34"/>
      <c r="AZ789" s="34"/>
      <c r="BA789" s="34"/>
      <c r="BB789" s="34"/>
      <c r="BC789" s="34"/>
      <c r="BD789" s="44">
        <v>171220</v>
      </c>
      <c r="BE789" s="34" t="s">
        <v>3217</v>
      </c>
      <c r="BF789" s="43" t="s">
        <v>1223</v>
      </c>
      <c r="BG789" s="34" t="s">
        <v>591</v>
      </c>
      <c r="BH789" s="34" t="s">
        <v>284</v>
      </c>
      <c r="BI789" s="34" t="s">
        <v>3217</v>
      </c>
      <c r="BJ789" s="44" t="s">
        <v>320</v>
      </c>
      <c r="BK789" s="44" t="s">
        <v>8579</v>
      </c>
      <c r="BL789" s="34"/>
      <c r="BM789" s="34"/>
      <c r="BN789" s="34"/>
      <c r="BO789" s="20"/>
      <c r="BP789" s="20"/>
      <c r="BQ789" s="20"/>
      <c r="BR789" s="20"/>
      <c r="BS789" s="27"/>
      <c r="BT789" s="20"/>
      <c r="BU789" s="20"/>
      <c r="BV789" s="20"/>
      <c r="BW789" s="20"/>
      <c r="BX789" s="20"/>
      <c r="BY789" s="20"/>
      <c r="BZ789" s="20"/>
      <c r="CA789" s="20"/>
      <c r="CB789" s="20"/>
      <c r="CC789" s="27"/>
      <c r="CD789" s="20"/>
      <c r="CE789" s="20"/>
      <c r="CF789" s="28"/>
      <c r="CG789" s="28"/>
      <c r="CH789" s="28"/>
      <c r="CI789" s="28"/>
      <c r="CJ789" s="28"/>
      <c r="CK789" s="28"/>
      <c r="CL789" s="28"/>
      <c r="CM789" s="28"/>
      <c r="CN789" s="28"/>
      <c r="CO789" s="28"/>
      <c r="CP789" s="28"/>
      <c r="CQ789" s="28"/>
      <c r="CR789" s="28"/>
      <c r="CS789" s="28"/>
      <c r="CT789" s="28"/>
      <c r="CU789" s="28"/>
      <c r="CV789" s="28"/>
      <c r="CW789" s="28"/>
      <c r="CX789" s="20"/>
      <c r="CY789" s="519" t="s">
        <v>8985</v>
      </c>
      <c r="CZ789" s="520" t="s">
        <v>8986</v>
      </c>
      <c r="DA789" s="595" t="str">
        <f t="shared" si="32"/>
        <v>81300 - ATIVIDADES DOS SERVIÇOS DE PLANTAÇÃO E MANUTENÇÃO DE JARDINS</v>
      </c>
      <c r="EN789" s="572">
        <v>23132</v>
      </c>
      <c r="EO789" s="561" t="s">
        <v>8987</v>
      </c>
      <c r="EP789" s="561" t="s">
        <v>289</v>
      </c>
      <c r="EQ789" s="576">
        <v>375</v>
      </c>
      <c r="ER789" s="561" t="s">
        <v>5091</v>
      </c>
      <c r="ES789" s="568" t="s">
        <v>8988</v>
      </c>
    </row>
    <row r="790" spans="16:149">
      <c r="P790" s="503"/>
      <c r="Q790" s="504"/>
      <c r="R790" s="505">
        <f t="shared" si="31"/>
        <v>44568</v>
      </c>
      <c r="S790" s="501"/>
      <c r="T790" s="497"/>
      <c r="U790" s="498"/>
      <c r="V790" s="43">
        <v>114</v>
      </c>
      <c r="W790" s="34" t="s">
        <v>3132</v>
      </c>
      <c r="X790" s="44">
        <v>171221</v>
      </c>
      <c r="Y790" s="34" t="s">
        <v>3330</v>
      </c>
      <c r="Z790" s="43" t="s">
        <v>1223</v>
      </c>
      <c r="AA790" s="34" t="s">
        <v>591</v>
      </c>
      <c r="AB790" s="34" t="s">
        <v>284</v>
      </c>
      <c r="AC790" s="34" t="s">
        <v>3330</v>
      </c>
      <c r="AD790" s="44" t="s">
        <v>320</v>
      </c>
      <c r="AE790" s="44" t="s">
        <v>8579</v>
      </c>
      <c r="AF790" s="43">
        <v>114</v>
      </c>
      <c r="AG790" s="34" t="s">
        <v>3132</v>
      </c>
      <c r="AH790" s="34" t="s">
        <v>3131</v>
      </c>
      <c r="AI790" s="43" t="s">
        <v>3133</v>
      </c>
      <c r="AJ790" s="44" t="s">
        <v>3134</v>
      </c>
      <c r="AK790" s="261">
        <v>5400303</v>
      </c>
      <c r="AL790" s="44" t="s">
        <v>582</v>
      </c>
      <c r="AM790" s="44" t="s">
        <v>3138</v>
      </c>
      <c r="AN790" s="262">
        <v>276095730</v>
      </c>
      <c r="AO790" s="34"/>
      <c r="AP790" s="34"/>
      <c r="AQ790" s="34"/>
      <c r="AR790" s="34"/>
      <c r="AS790" s="34"/>
      <c r="AT790" s="44" t="s">
        <v>326</v>
      </c>
      <c r="AU790" s="44"/>
      <c r="AV790" s="477" t="str">
        <f t="array" ref="AV790">_xlfn.IFS(
LEFT(Tabelas!$AI790,1)="N","DN",
LEFT(Tabelas!$AI790,1)="C","DC",
LEFT(Tabelas!$AI790,1)="L","DL",
LEFT(Tabelas!$AI790,1)="A","DA",
LEFT(Tabelas!$AI790,1)="G","DG")</f>
        <v>DN</v>
      </c>
      <c r="AW790" s="34"/>
      <c r="AX790" s="34"/>
      <c r="AY790" s="34"/>
      <c r="AZ790" s="34"/>
      <c r="BA790" s="34"/>
      <c r="BB790" s="34"/>
      <c r="BC790" s="34"/>
      <c r="BD790" s="44">
        <v>171221</v>
      </c>
      <c r="BE790" s="34" t="s">
        <v>3330</v>
      </c>
      <c r="BF790" s="43" t="s">
        <v>1223</v>
      </c>
      <c r="BG790" s="34" t="s">
        <v>591</v>
      </c>
      <c r="BH790" s="34" t="s">
        <v>284</v>
      </c>
      <c r="BI790" s="34" t="s">
        <v>3330</v>
      </c>
      <c r="BJ790" s="44" t="s">
        <v>320</v>
      </c>
      <c r="BK790" s="44" t="s">
        <v>8579</v>
      </c>
      <c r="BL790" s="34"/>
      <c r="BM790" s="34"/>
      <c r="BN790" s="34"/>
      <c r="BO790" s="20"/>
      <c r="BP790" s="20"/>
      <c r="BQ790" s="20"/>
      <c r="BR790" s="20"/>
      <c r="BS790" s="27"/>
      <c r="BT790" s="20"/>
      <c r="BU790" s="20"/>
      <c r="BV790" s="20"/>
      <c r="BW790" s="20"/>
      <c r="BX790" s="20"/>
      <c r="BY790" s="20"/>
      <c r="BZ790" s="20"/>
      <c r="CA790" s="20"/>
      <c r="CB790" s="20"/>
      <c r="CC790" s="27"/>
      <c r="CD790" s="20"/>
      <c r="CE790" s="20"/>
      <c r="CF790" s="28"/>
      <c r="CG790" s="28"/>
      <c r="CH790" s="28"/>
      <c r="CI790" s="28"/>
      <c r="CJ790" s="28"/>
      <c r="CK790" s="28"/>
      <c r="CL790" s="28"/>
      <c r="CM790" s="28"/>
      <c r="CN790" s="28"/>
      <c r="CO790" s="28"/>
      <c r="CP790" s="28"/>
      <c r="CQ790" s="28"/>
      <c r="CR790" s="28"/>
      <c r="CS790" s="28"/>
      <c r="CT790" s="28"/>
      <c r="CU790" s="28"/>
      <c r="CV790" s="28"/>
      <c r="CW790" s="28"/>
      <c r="CX790" s="20"/>
      <c r="CY790" s="519" t="s">
        <v>8989</v>
      </c>
      <c r="CZ790" s="520" t="s">
        <v>8990</v>
      </c>
      <c r="DA790" s="595" t="str">
        <f t="shared" si="32"/>
        <v>82100 - ATIVIDADES DE SERVIÇOS ADMINISTRATIVOS E DE APOIO</v>
      </c>
      <c r="EN790" s="571">
        <v>23175</v>
      </c>
      <c r="EO790" s="560" t="s">
        <v>8991</v>
      </c>
      <c r="EP790" s="560" t="s">
        <v>370</v>
      </c>
      <c r="EQ790" s="580">
        <v>586</v>
      </c>
      <c r="ER790" s="560" t="s">
        <v>5533</v>
      </c>
      <c r="ES790" s="567" t="s">
        <v>8992</v>
      </c>
    </row>
    <row r="791" spans="16:149">
      <c r="P791" s="503"/>
      <c r="Q791" s="504"/>
      <c r="R791" s="505">
        <f t="shared" si="31"/>
        <v>44569</v>
      </c>
      <c r="S791" s="501"/>
      <c r="T791" s="497"/>
      <c r="U791" s="498"/>
      <c r="V791" s="43">
        <v>114</v>
      </c>
      <c r="W791" s="34" t="s">
        <v>3132</v>
      </c>
      <c r="X791" s="44">
        <v>171222</v>
      </c>
      <c r="Y791" s="34" t="s">
        <v>3416</v>
      </c>
      <c r="Z791" s="43" t="s">
        <v>1223</v>
      </c>
      <c r="AA791" s="34" t="s">
        <v>591</v>
      </c>
      <c r="AB791" s="34" t="s">
        <v>284</v>
      </c>
      <c r="AC791" s="34" t="s">
        <v>3416</v>
      </c>
      <c r="AD791" s="44" t="s">
        <v>320</v>
      </c>
      <c r="AE791" s="44" t="s">
        <v>8579</v>
      </c>
      <c r="AF791" s="43">
        <v>114</v>
      </c>
      <c r="AG791" s="34" t="s">
        <v>3132</v>
      </c>
      <c r="AH791" s="34" t="s">
        <v>3131</v>
      </c>
      <c r="AI791" s="43" t="s">
        <v>3133</v>
      </c>
      <c r="AJ791" s="44" t="s">
        <v>3134</v>
      </c>
      <c r="AK791" s="261">
        <v>5400303</v>
      </c>
      <c r="AL791" s="44" t="s">
        <v>582</v>
      </c>
      <c r="AM791" s="44" t="s">
        <v>3138</v>
      </c>
      <c r="AN791" s="262">
        <v>276095730</v>
      </c>
      <c r="AO791" s="34"/>
      <c r="AP791" s="34"/>
      <c r="AQ791" s="34"/>
      <c r="AR791" s="34"/>
      <c r="AS791" s="34"/>
      <c r="AT791" s="44" t="s">
        <v>326</v>
      </c>
      <c r="AU791" s="44"/>
      <c r="AV791" s="477" t="str">
        <f t="array" ref="AV791">_xlfn.IFS(
LEFT(Tabelas!$AI791,1)="N","DN",
LEFT(Tabelas!$AI791,1)="C","DC",
LEFT(Tabelas!$AI791,1)="L","DL",
LEFT(Tabelas!$AI791,1)="A","DA",
LEFT(Tabelas!$AI791,1)="G","DG")</f>
        <v>DN</v>
      </c>
      <c r="AW791" s="34"/>
      <c r="AX791" s="34"/>
      <c r="AY791" s="34"/>
      <c r="AZ791" s="34"/>
      <c r="BA791" s="34"/>
      <c r="BB791" s="34"/>
      <c r="BC791" s="34"/>
      <c r="BD791" s="44">
        <v>171222</v>
      </c>
      <c r="BE791" s="34" t="s">
        <v>3416</v>
      </c>
      <c r="BF791" s="43" t="s">
        <v>1223</v>
      </c>
      <c r="BG791" s="34" t="s">
        <v>591</v>
      </c>
      <c r="BH791" s="34" t="s">
        <v>284</v>
      </c>
      <c r="BI791" s="34" t="s">
        <v>3416</v>
      </c>
      <c r="BJ791" s="44" t="s">
        <v>320</v>
      </c>
      <c r="BK791" s="44" t="s">
        <v>8579</v>
      </c>
      <c r="BL791" s="34"/>
      <c r="BM791" s="34"/>
      <c r="BN791" s="34"/>
      <c r="BO791" s="20"/>
      <c r="BP791" s="20"/>
      <c r="BQ791" s="20"/>
      <c r="BR791" s="20"/>
      <c r="BS791" s="27"/>
      <c r="BT791" s="20"/>
      <c r="BU791" s="20"/>
      <c r="BV791" s="20"/>
      <c r="BW791" s="20"/>
      <c r="BX791" s="20"/>
      <c r="BY791" s="20"/>
      <c r="BZ791" s="20"/>
      <c r="CA791" s="20"/>
      <c r="CB791" s="20"/>
      <c r="CC791" s="27"/>
      <c r="CD791" s="20"/>
      <c r="CE791" s="20"/>
      <c r="CF791" s="28"/>
      <c r="CG791" s="28"/>
      <c r="CH791" s="28"/>
      <c r="CI791" s="28"/>
      <c r="CJ791" s="28"/>
      <c r="CK791" s="28"/>
      <c r="CL791" s="28"/>
      <c r="CM791" s="28"/>
      <c r="CN791" s="28"/>
      <c r="CO791" s="28"/>
      <c r="CP791" s="28"/>
      <c r="CQ791" s="28"/>
      <c r="CR791" s="28"/>
      <c r="CS791" s="28"/>
      <c r="CT791" s="28"/>
      <c r="CU791" s="28"/>
      <c r="CV791" s="28"/>
      <c r="CW791" s="28"/>
      <c r="CX791" s="20"/>
      <c r="CY791" s="519" t="s">
        <v>8993</v>
      </c>
      <c r="CZ791" s="520" t="s">
        <v>8994</v>
      </c>
      <c r="DA791" s="595" t="str">
        <f t="shared" si="32"/>
        <v>82200 - ATIVIDADES DOS CENTROS DE CHAMADAS</v>
      </c>
      <c r="EN791" s="571">
        <v>23230</v>
      </c>
      <c r="EO791" s="560" t="s">
        <v>8995</v>
      </c>
      <c r="EP791" s="560" t="s">
        <v>289</v>
      </c>
      <c r="EQ791" s="580">
        <v>376</v>
      </c>
      <c r="ER791" s="560" t="s">
        <v>5105</v>
      </c>
      <c r="ES791" s="567" t="s">
        <v>8996</v>
      </c>
    </row>
    <row r="792" spans="16:149">
      <c r="P792" s="503"/>
      <c r="Q792" s="504"/>
      <c r="R792" s="505">
        <f t="shared" si="31"/>
        <v>44570</v>
      </c>
      <c r="S792" s="501"/>
      <c r="T792" s="497"/>
      <c r="U792" s="498"/>
      <c r="V792" s="43">
        <v>114</v>
      </c>
      <c r="W792" s="34" t="s">
        <v>3132</v>
      </c>
      <c r="X792" s="44">
        <v>171223</v>
      </c>
      <c r="Y792" s="34" t="s">
        <v>3497</v>
      </c>
      <c r="Z792" s="43" t="s">
        <v>1223</v>
      </c>
      <c r="AA792" s="34" t="s">
        <v>591</v>
      </c>
      <c r="AB792" s="34" t="s">
        <v>284</v>
      </c>
      <c r="AC792" s="34" t="s">
        <v>3497</v>
      </c>
      <c r="AD792" s="44" t="s">
        <v>320</v>
      </c>
      <c r="AE792" s="44" t="s">
        <v>8579</v>
      </c>
      <c r="AF792" s="43">
        <v>114</v>
      </c>
      <c r="AG792" s="34" t="s">
        <v>3132</v>
      </c>
      <c r="AH792" s="34" t="s">
        <v>3131</v>
      </c>
      <c r="AI792" s="43" t="s">
        <v>3133</v>
      </c>
      <c r="AJ792" s="44" t="s">
        <v>3134</v>
      </c>
      <c r="AK792" s="261">
        <v>5400303</v>
      </c>
      <c r="AL792" s="44" t="s">
        <v>582</v>
      </c>
      <c r="AM792" s="44" t="s">
        <v>3138</v>
      </c>
      <c r="AN792" s="262">
        <v>276095730</v>
      </c>
      <c r="AO792" s="34"/>
      <c r="AP792" s="34"/>
      <c r="AQ792" s="34"/>
      <c r="AR792" s="34"/>
      <c r="AS792" s="34"/>
      <c r="AT792" s="44" t="s">
        <v>326</v>
      </c>
      <c r="AU792" s="44"/>
      <c r="AV792" s="477" t="str">
        <f t="array" ref="AV792">_xlfn.IFS(
LEFT(Tabelas!$AI792,1)="N","DN",
LEFT(Tabelas!$AI792,1)="C","DC",
LEFT(Tabelas!$AI792,1)="L","DL",
LEFT(Tabelas!$AI792,1)="A","DA",
LEFT(Tabelas!$AI792,1)="G","DG")</f>
        <v>DN</v>
      </c>
      <c r="AW792" s="34"/>
      <c r="AX792" s="34"/>
      <c r="AY792" s="34"/>
      <c r="AZ792" s="34"/>
      <c r="BA792" s="34"/>
      <c r="BB792" s="34"/>
      <c r="BC792" s="34"/>
      <c r="BD792" s="44">
        <v>171223</v>
      </c>
      <c r="BE792" s="34" t="s">
        <v>3497</v>
      </c>
      <c r="BF792" s="43" t="s">
        <v>1223</v>
      </c>
      <c r="BG792" s="34" t="s">
        <v>591</v>
      </c>
      <c r="BH792" s="34" t="s">
        <v>284</v>
      </c>
      <c r="BI792" s="34" t="s">
        <v>3497</v>
      </c>
      <c r="BJ792" s="44" t="s">
        <v>320</v>
      </c>
      <c r="BK792" s="44" t="s">
        <v>8579</v>
      </c>
      <c r="BL792" s="34"/>
      <c r="BM792" s="34"/>
      <c r="BN792" s="34"/>
      <c r="BO792" s="20"/>
      <c r="BP792" s="20"/>
      <c r="BQ792" s="20"/>
      <c r="BR792" s="20"/>
      <c r="BS792" s="27"/>
      <c r="BT792" s="20"/>
      <c r="BU792" s="20"/>
      <c r="BV792" s="20"/>
      <c r="BW792" s="20"/>
      <c r="BX792" s="20"/>
      <c r="BY792" s="20"/>
      <c r="BZ792" s="20"/>
      <c r="CA792" s="20"/>
      <c r="CB792" s="20"/>
      <c r="CC792" s="27"/>
      <c r="CD792" s="20"/>
      <c r="CE792" s="20"/>
      <c r="CF792" s="28"/>
      <c r="CG792" s="28"/>
      <c r="CH792" s="28"/>
      <c r="CI792" s="28"/>
      <c r="CJ792" s="28"/>
      <c r="CK792" s="28"/>
      <c r="CL792" s="28"/>
      <c r="CM792" s="28"/>
      <c r="CN792" s="28"/>
      <c r="CO792" s="28"/>
      <c r="CP792" s="28"/>
      <c r="CQ792" s="28"/>
      <c r="CR792" s="28"/>
      <c r="CS792" s="28"/>
      <c r="CT792" s="28"/>
      <c r="CU792" s="28"/>
      <c r="CV792" s="28"/>
      <c r="CW792" s="28"/>
      <c r="CX792" s="20"/>
      <c r="CY792" s="519" t="s">
        <v>8997</v>
      </c>
      <c r="CZ792" s="520" t="s">
        <v>8998</v>
      </c>
      <c r="DA792" s="595" t="str">
        <f t="shared" si="32"/>
        <v>82300 - ORGANIZAÇÃO DE FEIRAS, CONGRESSOS E SIMILARES.</v>
      </c>
      <c r="EN792" s="572">
        <v>23248</v>
      </c>
      <c r="EO792" s="561" t="s">
        <v>8999</v>
      </c>
      <c r="EP792" s="561" t="s">
        <v>320</v>
      </c>
      <c r="EQ792" s="576">
        <v>109</v>
      </c>
      <c r="ER792" s="561" t="s">
        <v>2409</v>
      </c>
      <c r="ES792" s="568" t="s">
        <v>9000</v>
      </c>
    </row>
    <row r="793" spans="16:149">
      <c r="P793" s="503"/>
      <c r="Q793" s="504"/>
      <c r="R793" s="505">
        <f t="shared" si="31"/>
        <v>44571</v>
      </c>
      <c r="S793" s="501"/>
      <c r="T793" s="497"/>
      <c r="U793" s="498"/>
      <c r="V793" s="43">
        <v>114</v>
      </c>
      <c r="W793" s="34" t="s">
        <v>3132</v>
      </c>
      <c r="X793" s="44">
        <v>171224</v>
      </c>
      <c r="Y793" s="34" t="s">
        <v>3571</v>
      </c>
      <c r="Z793" s="43" t="s">
        <v>1223</v>
      </c>
      <c r="AA793" s="34" t="s">
        <v>591</v>
      </c>
      <c r="AB793" s="34" t="s">
        <v>284</v>
      </c>
      <c r="AC793" s="34" t="s">
        <v>3571</v>
      </c>
      <c r="AD793" s="44" t="s">
        <v>320</v>
      </c>
      <c r="AE793" s="44" t="s">
        <v>8579</v>
      </c>
      <c r="AF793" s="43">
        <v>114</v>
      </c>
      <c r="AG793" s="34" t="s">
        <v>3132</v>
      </c>
      <c r="AH793" s="34" t="s">
        <v>3131</v>
      </c>
      <c r="AI793" s="43" t="s">
        <v>3133</v>
      </c>
      <c r="AJ793" s="44" t="s">
        <v>3134</v>
      </c>
      <c r="AK793" s="261">
        <v>5400303</v>
      </c>
      <c r="AL793" s="44" t="s">
        <v>582</v>
      </c>
      <c r="AM793" s="44" t="s">
        <v>3138</v>
      </c>
      <c r="AN793" s="262">
        <v>276095730</v>
      </c>
      <c r="AO793" s="34"/>
      <c r="AP793" s="34"/>
      <c r="AQ793" s="34"/>
      <c r="AR793" s="34"/>
      <c r="AS793" s="34"/>
      <c r="AT793" s="44" t="s">
        <v>326</v>
      </c>
      <c r="AU793" s="44"/>
      <c r="AV793" s="477" t="str">
        <f t="array" ref="AV793">_xlfn.IFS(
LEFT(Tabelas!$AI793,1)="N","DN",
LEFT(Tabelas!$AI793,1)="C","DC",
LEFT(Tabelas!$AI793,1)="L","DL",
LEFT(Tabelas!$AI793,1)="A","DA",
LEFT(Tabelas!$AI793,1)="G","DG")</f>
        <v>DN</v>
      </c>
      <c r="AW793" s="34"/>
      <c r="AX793" s="34"/>
      <c r="AY793" s="34"/>
      <c r="AZ793" s="34"/>
      <c r="BA793" s="34"/>
      <c r="BB793" s="34"/>
      <c r="BC793" s="34"/>
      <c r="BD793" s="44">
        <v>171224</v>
      </c>
      <c r="BE793" s="34" t="s">
        <v>3571</v>
      </c>
      <c r="BF793" s="43" t="s">
        <v>1223</v>
      </c>
      <c r="BG793" s="34" t="s">
        <v>591</v>
      </c>
      <c r="BH793" s="34" t="s">
        <v>284</v>
      </c>
      <c r="BI793" s="34" t="s">
        <v>3571</v>
      </c>
      <c r="BJ793" s="44" t="s">
        <v>320</v>
      </c>
      <c r="BK793" s="44" t="s">
        <v>8579</v>
      </c>
      <c r="BL793" s="34"/>
      <c r="BM793" s="34"/>
      <c r="BN793" s="34"/>
      <c r="BO793" s="20"/>
      <c r="BP793" s="20"/>
      <c r="BQ793" s="20"/>
      <c r="BR793" s="20"/>
      <c r="BS793" s="27"/>
      <c r="BT793" s="20"/>
      <c r="BU793" s="20"/>
      <c r="BV793" s="20"/>
      <c r="BW793" s="20"/>
      <c r="BX793" s="20"/>
      <c r="BY793" s="20"/>
      <c r="BZ793" s="20"/>
      <c r="CA793" s="20"/>
      <c r="CB793" s="20"/>
      <c r="CC793" s="27"/>
      <c r="CD793" s="20"/>
      <c r="CE793" s="20"/>
      <c r="CF793" s="28"/>
      <c r="CG793" s="28"/>
      <c r="CH793" s="28"/>
      <c r="CI793" s="28"/>
      <c r="CJ793" s="28"/>
      <c r="CK793" s="28"/>
      <c r="CL793" s="28"/>
      <c r="CM793" s="28"/>
      <c r="CN793" s="28"/>
      <c r="CO793" s="28"/>
      <c r="CP793" s="28"/>
      <c r="CQ793" s="28"/>
      <c r="CR793" s="28"/>
      <c r="CS793" s="28"/>
      <c r="CT793" s="28"/>
      <c r="CU793" s="28"/>
      <c r="CV793" s="28"/>
      <c r="CW793" s="28"/>
      <c r="CX793" s="20"/>
      <c r="CY793" s="519" t="s">
        <v>9001</v>
      </c>
      <c r="CZ793" s="520" t="s">
        <v>9002</v>
      </c>
      <c r="DA793" s="595" t="str">
        <f t="shared" si="32"/>
        <v>82400 - ATIVIDADES DE SERVIÇOS DE INTERMEDIAÇÃO DE ATIVIDADES DE SERVIÇOS DE APOIO AOS NEGÓCIOS, N. E.</v>
      </c>
      <c r="EN793" s="571">
        <v>23272</v>
      </c>
      <c r="EO793" s="560" t="s">
        <v>9003</v>
      </c>
      <c r="EP793" s="560" t="s">
        <v>350</v>
      </c>
      <c r="EQ793" s="580">
        <v>200</v>
      </c>
      <c r="ER793" s="560" t="s">
        <v>5084</v>
      </c>
      <c r="ES793" s="567" t="s">
        <v>9004</v>
      </c>
    </row>
    <row r="794" spans="16:149">
      <c r="P794" s="503"/>
      <c r="Q794" s="504"/>
      <c r="R794" s="505">
        <f t="shared" si="31"/>
        <v>44572</v>
      </c>
      <c r="S794" s="501"/>
      <c r="T794" s="497"/>
      <c r="U794" s="498"/>
      <c r="V794" s="43">
        <v>114</v>
      </c>
      <c r="W794" s="34" t="s">
        <v>3132</v>
      </c>
      <c r="X794" s="44">
        <v>171234</v>
      </c>
      <c r="Y794" s="34" t="s">
        <v>3982</v>
      </c>
      <c r="Z794" s="43" t="s">
        <v>1223</v>
      </c>
      <c r="AA794" s="34" t="s">
        <v>591</v>
      </c>
      <c r="AB794" s="34" t="s">
        <v>284</v>
      </c>
      <c r="AC794" s="34" t="s">
        <v>3982</v>
      </c>
      <c r="AD794" s="44" t="s">
        <v>320</v>
      </c>
      <c r="AE794" s="44" t="s">
        <v>8579</v>
      </c>
      <c r="AF794" s="43">
        <v>114</v>
      </c>
      <c r="AG794" s="34" t="s">
        <v>3132</v>
      </c>
      <c r="AH794" s="34" t="s">
        <v>3131</v>
      </c>
      <c r="AI794" s="43" t="s">
        <v>3133</v>
      </c>
      <c r="AJ794" s="44" t="s">
        <v>3134</v>
      </c>
      <c r="AK794" s="261">
        <v>5400303</v>
      </c>
      <c r="AL794" s="44" t="s">
        <v>582</v>
      </c>
      <c r="AM794" s="44" t="s">
        <v>3138</v>
      </c>
      <c r="AN794" s="262">
        <v>276095730</v>
      </c>
      <c r="AO794" s="34"/>
      <c r="AP794" s="34"/>
      <c r="AQ794" s="34"/>
      <c r="AR794" s="34"/>
      <c r="AS794" s="34"/>
      <c r="AT794" s="44" t="s">
        <v>326</v>
      </c>
      <c r="AU794" s="44"/>
      <c r="AV794" s="477" t="str">
        <f t="array" ref="AV794">_xlfn.IFS(
LEFT(Tabelas!$AI794,1)="N","DN",
LEFT(Tabelas!$AI794,1)="C","DC",
LEFT(Tabelas!$AI794,1)="L","DL",
LEFT(Tabelas!$AI794,1)="A","DA",
LEFT(Tabelas!$AI794,1)="G","DG")</f>
        <v>DN</v>
      </c>
      <c r="AW794" s="34"/>
      <c r="AX794" s="34"/>
      <c r="AY794" s="34"/>
      <c r="AZ794" s="34"/>
      <c r="BA794" s="34"/>
      <c r="BB794" s="34"/>
      <c r="BC794" s="34"/>
      <c r="BD794" s="44">
        <v>171234</v>
      </c>
      <c r="BE794" s="34" t="s">
        <v>3982</v>
      </c>
      <c r="BF794" s="43" t="s">
        <v>1223</v>
      </c>
      <c r="BG794" s="34" t="s">
        <v>591</v>
      </c>
      <c r="BH794" s="34" t="s">
        <v>284</v>
      </c>
      <c r="BI794" s="34" t="s">
        <v>3982</v>
      </c>
      <c r="BJ794" s="44" t="s">
        <v>320</v>
      </c>
      <c r="BK794" s="44" t="s">
        <v>8579</v>
      </c>
      <c r="BL794" s="34"/>
      <c r="BM794" s="34"/>
      <c r="BN794" s="34"/>
      <c r="BO794" s="20"/>
      <c r="BP794" s="20"/>
      <c r="BQ794" s="20"/>
      <c r="BR794" s="20"/>
      <c r="BS794" s="27"/>
      <c r="BT794" s="20"/>
      <c r="BU794" s="20"/>
      <c r="BV794" s="20"/>
      <c r="BW794" s="20"/>
      <c r="BX794" s="20"/>
      <c r="BY794" s="20"/>
      <c r="BZ794" s="20"/>
      <c r="CA794" s="20"/>
      <c r="CB794" s="20"/>
      <c r="CC794" s="27"/>
      <c r="CD794" s="20"/>
      <c r="CE794" s="20"/>
      <c r="CF794" s="28"/>
      <c r="CG794" s="28"/>
      <c r="CH794" s="28"/>
      <c r="CI794" s="28"/>
      <c r="CJ794" s="28"/>
      <c r="CK794" s="28"/>
      <c r="CL794" s="28"/>
      <c r="CM794" s="28"/>
      <c r="CN794" s="28"/>
      <c r="CO794" s="28"/>
      <c r="CP794" s="28"/>
      <c r="CQ794" s="28"/>
      <c r="CR794" s="28"/>
      <c r="CS794" s="28"/>
      <c r="CT794" s="28"/>
      <c r="CU794" s="28"/>
      <c r="CV794" s="28"/>
      <c r="CW794" s="28"/>
      <c r="CX794" s="20"/>
      <c r="CY794" s="519" t="s">
        <v>9005</v>
      </c>
      <c r="CZ794" s="520" t="s">
        <v>9006</v>
      </c>
      <c r="DA794" s="595" t="str">
        <f t="shared" si="32"/>
        <v>82910 - ATIVIDADES DAS AGÊNCIAS DE COBRANÇAS E DE AVALIAÇÃO DO RISCO DE CRÉDITO</v>
      </c>
      <c r="EN794" s="571">
        <v>23329</v>
      </c>
      <c r="EO794" s="560" t="s">
        <v>9007</v>
      </c>
      <c r="EP794" s="560" t="s">
        <v>320</v>
      </c>
      <c r="EQ794" s="580">
        <v>107</v>
      </c>
      <c r="ER794" s="560" t="s">
        <v>2024</v>
      </c>
      <c r="ES794" s="567" t="s">
        <v>9008</v>
      </c>
    </row>
    <row r="795" spans="16:149">
      <c r="P795" s="503"/>
      <c r="Q795" s="504"/>
      <c r="R795" s="505">
        <f t="shared" si="31"/>
        <v>44573</v>
      </c>
      <c r="S795" s="501"/>
      <c r="T795" s="497"/>
      <c r="U795" s="498"/>
      <c r="V795" s="43">
        <v>114</v>
      </c>
      <c r="W795" s="34" t="s">
        <v>3132</v>
      </c>
      <c r="X795" s="44">
        <v>171235</v>
      </c>
      <c r="Y795" s="34" t="s">
        <v>4030</v>
      </c>
      <c r="Z795" s="43" t="s">
        <v>1223</v>
      </c>
      <c r="AA795" s="34" t="s">
        <v>591</v>
      </c>
      <c r="AB795" s="34" t="s">
        <v>284</v>
      </c>
      <c r="AC795" s="34" t="s">
        <v>4030</v>
      </c>
      <c r="AD795" s="44" t="s">
        <v>320</v>
      </c>
      <c r="AE795" s="44" t="s">
        <v>8579</v>
      </c>
      <c r="AF795" s="43">
        <v>114</v>
      </c>
      <c r="AG795" s="34" t="s">
        <v>3132</v>
      </c>
      <c r="AH795" s="34" t="s">
        <v>3131</v>
      </c>
      <c r="AI795" s="43" t="s">
        <v>3133</v>
      </c>
      <c r="AJ795" s="44" t="s">
        <v>3134</v>
      </c>
      <c r="AK795" s="261">
        <v>5400303</v>
      </c>
      <c r="AL795" s="44" t="s">
        <v>582</v>
      </c>
      <c r="AM795" s="44" t="s">
        <v>3138</v>
      </c>
      <c r="AN795" s="262">
        <v>276095730</v>
      </c>
      <c r="AO795" s="34"/>
      <c r="AP795" s="34"/>
      <c r="AQ795" s="34"/>
      <c r="AR795" s="34"/>
      <c r="AS795" s="34"/>
      <c r="AT795" s="44" t="s">
        <v>326</v>
      </c>
      <c r="AU795" s="44"/>
      <c r="AV795" s="477" t="str">
        <f t="array" ref="AV795">_xlfn.IFS(
LEFT(Tabelas!$AI795,1)="N","DN",
LEFT(Tabelas!$AI795,1)="C","DC",
LEFT(Tabelas!$AI795,1)="L","DL",
LEFT(Tabelas!$AI795,1)="A","DA",
LEFT(Tabelas!$AI795,1)="G","DG")</f>
        <v>DN</v>
      </c>
      <c r="AW795" s="34"/>
      <c r="AX795" s="34"/>
      <c r="AY795" s="34"/>
      <c r="AZ795" s="34"/>
      <c r="BA795" s="34"/>
      <c r="BB795" s="34"/>
      <c r="BC795" s="34"/>
      <c r="BD795" s="44">
        <v>171235</v>
      </c>
      <c r="BE795" s="34" t="s">
        <v>4030</v>
      </c>
      <c r="BF795" s="43" t="s">
        <v>1223</v>
      </c>
      <c r="BG795" s="34" t="s">
        <v>591</v>
      </c>
      <c r="BH795" s="34" t="s">
        <v>284</v>
      </c>
      <c r="BI795" s="34" t="s">
        <v>4030</v>
      </c>
      <c r="BJ795" s="44" t="s">
        <v>320</v>
      </c>
      <c r="BK795" s="44" t="s">
        <v>8579</v>
      </c>
      <c r="BL795" s="34"/>
      <c r="BM795" s="34"/>
      <c r="BN795" s="34"/>
      <c r="BO795" s="20"/>
      <c r="BP795" s="20"/>
      <c r="BQ795" s="20"/>
      <c r="BR795" s="20"/>
      <c r="BS795" s="27"/>
      <c r="BT795" s="20"/>
      <c r="BU795" s="20"/>
      <c r="BV795" s="20"/>
      <c r="BW795" s="20"/>
      <c r="BX795" s="20"/>
      <c r="BY795" s="20"/>
      <c r="BZ795" s="20"/>
      <c r="CA795" s="20"/>
      <c r="CB795" s="20"/>
      <c r="CC795" s="27"/>
      <c r="CD795" s="20"/>
      <c r="CE795" s="20"/>
      <c r="CF795" s="28"/>
      <c r="CG795" s="28"/>
      <c r="CH795" s="28"/>
      <c r="CI795" s="28"/>
      <c r="CJ795" s="28"/>
      <c r="CK795" s="28"/>
      <c r="CL795" s="28"/>
      <c r="CM795" s="28"/>
      <c r="CN795" s="28"/>
      <c r="CO795" s="28"/>
      <c r="CP795" s="28"/>
      <c r="CQ795" s="28"/>
      <c r="CR795" s="28"/>
      <c r="CS795" s="28"/>
      <c r="CT795" s="28"/>
      <c r="CU795" s="28"/>
      <c r="CV795" s="28"/>
      <c r="CW795" s="28"/>
      <c r="CX795" s="20"/>
      <c r="CY795" s="519" t="s">
        <v>9009</v>
      </c>
      <c r="CZ795" s="520" t="s">
        <v>9010</v>
      </c>
      <c r="DA795" s="595" t="str">
        <f t="shared" si="32"/>
        <v>82921 - ENGARRAFAMENTO DE GASES</v>
      </c>
      <c r="EN795" s="572">
        <v>23337</v>
      </c>
      <c r="EO795" s="561" t="s">
        <v>9011</v>
      </c>
      <c r="EP795" s="561" t="s">
        <v>320</v>
      </c>
      <c r="EQ795" s="576">
        <v>109</v>
      </c>
      <c r="ER795" s="561" t="s">
        <v>2409</v>
      </c>
      <c r="ES795" s="568" t="s">
        <v>9012</v>
      </c>
    </row>
    <row r="796" spans="16:149">
      <c r="P796" s="503"/>
      <c r="Q796" s="504"/>
      <c r="R796" s="505">
        <f t="shared" si="31"/>
        <v>44574</v>
      </c>
      <c r="S796" s="501"/>
      <c r="T796" s="497"/>
      <c r="U796" s="498"/>
      <c r="V796" s="43">
        <v>114</v>
      </c>
      <c r="W796" s="34" t="s">
        <v>3132</v>
      </c>
      <c r="X796" s="44">
        <v>171227</v>
      </c>
      <c r="Y796" s="34" t="s">
        <v>3639</v>
      </c>
      <c r="Z796" s="43" t="s">
        <v>1223</v>
      </c>
      <c r="AA796" s="34" t="s">
        <v>591</v>
      </c>
      <c r="AB796" s="34" t="s">
        <v>284</v>
      </c>
      <c r="AC796" s="34" t="s">
        <v>3639</v>
      </c>
      <c r="AD796" s="44" t="s">
        <v>320</v>
      </c>
      <c r="AE796" s="44" t="s">
        <v>8579</v>
      </c>
      <c r="AF796" s="43">
        <v>114</v>
      </c>
      <c r="AG796" s="34" t="s">
        <v>3132</v>
      </c>
      <c r="AH796" s="34" t="s">
        <v>3131</v>
      </c>
      <c r="AI796" s="43" t="s">
        <v>3133</v>
      </c>
      <c r="AJ796" s="44" t="s">
        <v>3134</v>
      </c>
      <c r="AK796" s="261">
        <v>5400303</v>
      </c>
      <c r="AL796" s="44" t="s">
        <v>582</v>
      </c>
      <c r="AM796" s="44" t="s">
        <v>3138</v>
      </c>
      <c r="AN796" s="262">
        <v>276095730</v>
      </c>
      <c r="AO796" s="34"/>
      <c r="AP796" s="34"/>
      <c r="AQ796" s="34"/>
      <c r="AR796" s="34"/>
      <c r="AS796" s="34"/>
      <c r="AT796" s="44" t="s">
        <v>326</v>
      </c>
      <c r="AU796" s="44"/>
      <c r="AV796" s="477" t="str">
        <f t="array" ref="AV796">_xlfn.IFS(
LEFT(Tabelas!$AI796,1)="N","DN",
LEFT(Tabelas!$AI796,1)="C","DC",
LEFT(Tabelas!$AI796,1)="L","DL",
LEFT(Tabelas!$AI796,1)="A","DA",
LEFT(Tabelas!$AI796,1)="G","DG")</f>
        <v>DN</v>
      </c>
      <c r="AW796" s="34"/>
      <c r="AX796" s="34"/>
      <c r="AY796" s="34"/>
      <c r="AZ796" s="34"/>
      <c r="BA796" s="34"/>
      <c r="BB796" s="34"/>
      <c r="BC796" s="34"/>
      <c r="BD796" s="44">
        <v>171227</v>
      </c>
      <c r="BE796" s="34" t="s">
        <v>3639</v>
      </c>
      <c r="BF796" s="43" t="s">
        <v>1223</v>
      </c>
      <c r="BG796" s="34" t="s">
        <v>591</v>
      </c>
      <c r="BH796" s="34" t="s">
        <v>284</v>
      </c>
      <c r="BI796" s="34" t="s">
        <v>3639</v>
      </c>
      <c r="BJ796" s="44" t="s">
        <v>320</v>
      </c>
      <c r="BK796" s="44" t="s">
        <v>8579</v>
      </c>
      <c r="BL796" s="34"/>
      <c r="BM796" s="34"/>
      <c r="BN796" s="34"/>
      <c r="BO796" s="20"/>
      <c r="BP796" s="20"/>
      <c r="BQ796" s="20"/>
      <c r="BR796" s="20"/>
      <c r="BS796" s="27"/>
      <c r="BT796" s="20"/>
      <c r="BU796" s="20"/>
      <c r="BV796" s="20"/>
      <c r="BW796" s="20"/>
      <c r="BX796" s="20"/>
      <c r="BY796" s="20"/>
      <c r="BZ796" s="20"/>
      <c r="CA796" s="20"/>
      <c r="CB796" s="20"/>
      <c r="CC796" s="27"/>
      <c r="CD796" s="20"/>
      <c r="CE796" s="20"/>
      <c r="CF796" s="28"/>
      <c r="CG796" s="28"/>
      <c r="CH796" s="28"/>
      <c r="CI796" s="28"/>
      <c r="CJ796" s="28"/>
      <c r="CK796" s="28"/>
      <c r="CL796" s="28"/>
      <c r="CM796" s="28"/>
      <c r="CN796" s="28"/>
      <c r="CO796" s="28"/>
      <c r="CP796" s="28"/>
      <c r="CQ796" s="28"/>
      <c r="CR796" s="28"/>
      <c r="CS796" s="28"/>
      <c r="CT796" s="28"/>
      <c r="CU796" s="28"/>
      <c r="CV796" s="28"/>
      <c r="CW796" s="28"/>
      <c r="CX796" s="20"/>
      <c r="CY796" s="519" t="s">
        <v>9013</v>
      </c>
      <c r="CZ796" s="520" t="s">
        <v>9014</v>
      </c>
      <c r="DA796" s="595" t="str">
        <f t="shared" si="32"/>
        <v>82922 - OUTRAS ATIVIDADES DE EMBALAGEM</v>
      </c>
      <c r="EN796" s="571">
        <v>23345</v>
      </c>
      <c r="EO796" s="560" t="s">
        <v>9015</v>
      </c>
      <c r="EP796" s="560" t="s">
        <v>320</v>
      </c>
      <c r="EQ796" s="580">
        <v>100</v>
      </c>
      <c r="ER796" s="560" t="s">
        <v>4630</v>
      </c>
      <c r="ES796" s="567" t="s">
        <v>9016</v>
      </c>
    </row>
    <row r="797" spans="16:149">
      <c r="P797" s="503"/>
      <c r="Q797" s="504"/>
      <c r="R797" s="505">
        <f t="shared" si="31"/>
        <v>44575</v>
      </c>
      <c r="S797" s="501"/>
      <c r="T797" s="497"/>
      <c r="U797" s="498"/>
      <c r="V797" s="43">
        <v>114</v>
      </c>
      <c r="W797" s="34" t="s">
        <v>3132</v>
      </c>
      <c r="X797" s="44">
        <v>171200</v>
      </c>
      <c r="Y797" s="34" t="s">
        <v>898</v>
      </c>
      <c r="Z797" s="43" t="s">
        <v>1223</v>
      </c>
      <c r="AA797" s="34" t="s">
        <v>591</v>
      </c>
      <c r="AB797" s="34" t="s">
        <v>284</v>
      </c>
      <c r="AC797" s="34" t="s">
        <v>4081</v>
      </c>
      <c r="AD797" s="44" t="s">
        <v>320</v>
      </c>
      <c r="AE797" s="44" t="s">
        <v>8579</v>
      </c>
      <c r="AF797" s="43">
        <v>114</v>
      </c>
      <c r="AG797" s="34" t="s">
        <v>3132</v>
      </c>
      <c r="AH797" s="34" t="s">
        <v>3131</v>
      </c>
      <c r="AI797" s="43" t="s">
        <v>3133</v>
      </c>
      <c r="AJ797" s="44" t="s">
        <v>3134</v>
      </c>
      <c r="AK797" s="261">
        <v>5400303</v>
      </c>
      <c r="AL797" s="44" t="s">
        <v>582</v>
      </c>
      <c r="AM797" s="44" t="s">
        <v>3138</v>
      </c>
      <c r="AN797" s="262">
        <v>276095730</v>
      </c>
      <c r="AO797" s="34"/>
      <c r="AP797" s="34"/>
      <c r="AQ797" s="34"/>
      <c r="AR797" s="34"/>
      <c r="AS797" s="34"/>
      <c r="AT797" s="44" t="s">
        <v>326</v>
      </c>
      <c r="AU797" s="44"/>
      <c r="AV797" s="477" t="str">
        <f t="array" ref="AV797">_xlfn.IFS(
LEFT(Tabelas!$AI797,1)="N","DN",
LEFT(Tabelas!$AI797,1)="C","DC",
LEFT(Tabelas!$AI797,1)="L","DL",
LEFT(Tabelas!$AI797,1)="A","DA",
LEFT(Tabelas!$AI797,1)="G","DG")</f>
        <v>DN</v>
      </c>
      <c r="AW797" s="34"/>
      <c r="AX797" s="34"/>
      <c r="AY797" s="34"/>
      <c r="AZ797" s="34"/>
      <c r="BA797" s="34"/>
      <c r="BB797" s="34"/>
      <c r="BC797" s="34"/>
      <c r="BD797" s="44">
        <v>171200</v>
      </c>
      <c r="BE797" s="34" t="s">
        <v>898</v>
      </c>
      <c r="BF797" s="43" t="s">
        <v>1223</v>
      </c>
      <c r="BG797" s="34" t="s">
        <v>591</v>
      </c>
      <c r="BH797" s="34" t="s">
        <v>284</v>
      </c>
      <c r="BI797" s="34" t="s">
        <v>4081</v>
      </c>
      <c r="BJ797" s="44" t="s">
        <v>320</v>
      </c>
      <c r="BK797" s="44" t="s">
        <v>8579</v>
      </c>
      <c r="BL797" s="34"/>
      <c r="BM797" s="34"/>
      <c r="BN797" s="34"/>
      <c r="BO797" s="20"/>
      <c r="BP797" s="20"/>
      <c r="BQ797" s="20"/>
      <c r="BR797" s="20"/>
      <c r="BS797" s="27"/>
      <c r="BT797" s="20"/>
      <c r="BU797" s="20"/>
      <c r="BV797" s="20"/>
      <c r="BW797" s="20"/>
      <c r="BX797" s="20"/>
      <c r="BY797" s="20"/>
      <c r="BZ797" s="20"/>
      <c r="CA797" s="20"/>
      <c r="CB797" s="20"/>
      <c r="CC797" s="27"/>
      <c r="CD797" s="20"/>
      <c r="CE797" s="20"/>
      <c r="CF797" s="28"/>
      <c r="CG797" s="28"/>
      <c r="CH797" s="28"/>
      <c r="CI797" s="28"/>
      <c r="CJ797" s="28"/>
      <c r="CK797" s="28"/>
      <c r="CL797" s="28"/>
      <c r="CM797" s="28"/>
      <c r="CN797" s="28"/>
      <c r="CO797" s="28"/>
      <c r="CP797" s="28"/>
      <c r="CQ797" s="28"/>
      <c r="CR797" s="28"/>
      <c r="CS797" s="28"/>
      <c r="CT797" s="28"/>
      <c r="CU797" s="28"/>
      <c r="CV797" s="28"/>
      <c r="CW797" s="28"/>
      <c r="CX797" s="20"/>
      <c r="CY797" s="519" t="s">
        <v>9017</v>
      </c>
      <c r="CZ797" s="520" t="s">
        <v>9018</v>
      </c>
      <c r="DA797" s="595" t="str">
        <f t="shared" si="32"/>
        <v>82990 - OUTRAS ATIVIDADES DE SERVIÇOS DE APOIO AOS NEGÓCIOS, N. E.</v>
      </c>
      <c r="EN797" s="571">
        <v>23353</v>
      </c>
      <c r="EO797" s="560" t="s">
        <v>9019</v>
      </c>
      <c r="EP797" s="560" t="s">
        <v>350</v>
      </c>
      <c r="EQ797" s="580">
        <v>229</v>
      </c>
      <c r="ER797" s="560" t="s">
        <v>4622</v>
      </c>
      <c r="ES797" s="567" t="s">
        <v>9020</v>
      </c>
    </row>
    <row r="798" spans="16:149">
      <c r="P798" s="503"/>
      <c r="Q798" s="504"/>
      <c r="R798" s="505">
        <f t="shared" si="31"/>
        <v>44576</v>
      </c>
      <c r="S798" s="501"/>
      <c r="T798" s="497"/>
      <c r="U798" s="498"/>
      <c r="V798" s="43">
        <v>114</v>
      </c>
      <c r="W798" s="34" t="s">
        <v>3132</v>
      </c>
      <c r="X798" s="44">
        <v>171236</v>
      </c>
      <c r="Y798" s="34" t="s">
        <v>4081</v>
      </c>
      <c r="Z798" s="43" t="s">
        <v>1223</v>
      </c>
      <c r="AA798" s="34" t="s">
        <v>591</v>
      </c>
      <c r="AB798" s="34" t="s">
        <v>284</v>
      </c>
      <c r="AC798" s="34" t="s">
        <v>4081</v>
      </c>
      <c r="AD798" s="44" t="s">
        <v>320</v>
      </c>
      <c r="AE798" s="44" t="s">
        <v>8579</v>
      </c>
      <c r="AF798" s="43">
        <v>114</v>
      </c>
      <c r="AG798" s="34" t="s">
        <v>3132</v>
      </c>
      <c r="AH798" s="34" t="s">
        <v>3131</v>
      </c>
      <c r="AI798" s="43" t="s">
        <v>3133</v>
      </c>
      <c r="AJ798" s="44" t="s">
        <v>3134</v>
      </c>
      <c r="AK798" s="261">
        <v>5400303</v>
      </c>
      <c r="AL798" s="44" t="s">
        <v>582</v>
      </c>
      <c r="AM798" s="44" t="s">
        <v>3138</v>
      </c>
      <c r="AN798" s="262">
        <v>276095730</v>
      </c>
      <c r="AO798" s="34"/>
      <c r="AP798" s="34"/>
      <c r="AQ798" s="34"/>
      <c r="AR798" s="34"/>
      <c r="AS798" s="34"/>
      <c r="AT798" s="44" t="s">
        <v>326</v>
      </c>
      <c r="AU798" s="44"/>
      <c r="AV798" s="477" t="str">
        <f t="array" ref="AV798">_xlfn.IFS(
LEFT(Tabelas!$AI798,1)="N","DN",
LEFT(Tabelas!$AI798,1)="C","DC",
LEFT(Tabelas!$AI798,1)="L","DL",
LEFT(Tabelas!$AI798,1)="A","DA",
LEFT(Tabelas!$AI798,1)="G","DG")</f>
        <v>DN</v>
      </c>
      <c r="AW798" s="34"/>
      <c r="AX798" s="34"/>
      <c r="AY798" s="34"/>
      <c r="AZ798" s="34"/>
      <c r="BA798" s="34"/>
      <c r="BB798" s="34"/>
      <c r="BC798" s="34"/>
      <c r="BD798" s="44">
        <v>171236</v>
      </c>
      <c r="BE798" s="34" t="s">
        <v>4081</v>
      </c>
      <c r="BF798" s="43" t="s">
        <v>1223</v>
      </c>
      <c r="BG798" s="34" t="s">
        <v>591</v>
      </c>
      <c r="BH798" s="34" t="s">
        <v>284</v>
      </c>
      <c r="BI798" s="34" t="s">
        <v>4081</v>
      </c>
      <c r="BJ798" s="44" t="s">
        <v>320</v>
      </c>
      <c r="BK798" s="44" t="s">
        <v>8579</v>
      </c>
      <c r="BL798" s="34"/>
      <c r="BM798" s="34"/>
      <c r="BN798" s="34"/>
      <c r="BO798" s="20"/>
      <c r="BP798" s="20"/>
      <c r="BQ798" s="20"/>
      <c r="BR798" s="20"/>
      <c r="BS798" s="27"/>
      <c r="BT798" s="20"/>
      <c r="BU798" s="20"/>
      <c r="BV798" s="20"/>
      <c r="BW798" s="20"/>
      <c r="BX798" s="20"/>
      <c r="BY798" s="20"/>
      <c r="BZ798" s="20"/>
      <c r="CA798" s="20"/>
      <c r="CB798" s="20"/>
      <c r="CC798" s="27"/>
      <c r="CD798" s="20"/>
      <c r="CE798" s="20"/>
      <c r="CF798" s="28"/>
      <c r="CG798" s="28"/>
      <c r="CH798" s="28"/>
      <c r="CI798" s="28"/>
      <c r="CJ798" s="28"/>
      <c r="CK798" s="28"/>
      <c r="CL798" s="28"/>
      <c r="CM798" s="28"/>
      <c r="CN798" s="28"/>
      <c r="CO798" s="28"/>
      <c r="CP798" s="28"/>
      <c r="CQ798" s="28"/>
      <c r="CR798" s="28"/>
      <c r="CS798" s="28"/>
      <c r="CT798" s="28"/>
      <c r="CU798" s="28"/>
      <c r="CV798" s="28"/>
      <c r="CW798" s="28"/>
      <c r="CX798" s="20"/>
      <c r="CY798" s="519" t="s">
        <v>9021</v>
      </c>
      <c r="CZ798" s="520" t="s">
        <v>9022</v>
      </c>
      <c r="DA798" s="595" t="str">
        <f t="shared" si="32"/>
        <v>84111 - ADMINISTRAÇÃO CENTRAL</v>
      </c>
      <c r="EN798" s="572">
        <v>23370</v>
      </c>
      <c r="EO798" s="561" t="s">
        <v>9023</v>
      </c>
      <c r="EP798" s="561" t="s">
        <v>350</v>
      </c>
      <c r="EQ798" s="576">
        <v>222</v>
      </c>
      <c r="ER798" s="561" t="s">
        <v>4479</v>
      </c>
      <c r="ES798" s="568" t="s">
        <v>9024</v>
      </c>
    </row>
    <row r="799" spans="16:149">
      <c r="P799" s="503"/>
      <c r="Q799" s="504"/>
      <c r="R799" s="505">
        <f t="shared" si="31"/>
        <v>44577</v>
      </c>
      <c r="S799" s="501"/>
      <c r="T799" s="497"/>
      <c r="U799" s="498"/>
      <c r="V799" s="43">
        <v>114</v>
      </c>
      <c r="W799" s="34" t="s">
        <v>3132</v>
      </c>
      <c r="X799" s="44">
        <v>171229</v>
      </c>
      <c r="Y799" s="34" t="s">
        <v>3703</v>
      </c>
      <c r="Z799" s="43" t="s">
        <v>1223</v>
      </c>
      <c r="AA799" s="34" t="s">
        <v>591</v>
      </c>
      <c r="AB799" s="34" t="s">
        <v>284</v>
      </c>
      <c r="AC799" s="34" t="s">
        <v>3703</v>
      </c>
      <c r="AD799" s="44" t="s">
        <v>320</v>
      </c>
      <c r="AE799" s="44" t="s">
        <v>8579</v>
      </c>
      <c r="AF799" s="43">
        <v>114</v>
      </c>
      <c r="AG799" s="34" t="s">
        <v>3132</v>
      </c>
      <c r="AH799" s="34" t="s">
        <v>3131</v>
      </c>
      <c r="AI799" s="43" t="s">
        <v>3133</v>
      </c>
      <c r="AJ799" s="44" t="s">
        <v>3134</v>
      </c>
      <c r="AK799" s="261">
        <v>5400303</v>
      </c>
      <c r="AL799" s="44" t="s">
        <v>582</v>
      </c>
      <c r="AM799" s="44" t="s">
        <v>3138</v>
      </c>
      <c r="AN799" s="262">
        <v>276095730</v>
      </c>
      <c r="AO799" s="34"/>
      <c r="AP799" s="34"/>
      <c r="AQ799" s="34"/>
      <c r="AR799" s="34"/>
      <c r="AS799" s="34"/>
      <c r="AT799" s="44" t="s">
        <v>326</v>
      </c>
      <c r="AU799" s="44"/>
      <c r="AV799" s="477" t="str">
        <f t="array" ref="AV799">_xlfn.IFS(
LEFT(Tabelas!$AI799,1)="N","DN",
LEFT(Tabelas!$AI799,1)="C","DC",
LEFT(Tabelas!$AI799,1)="L","DL",
LEFT(Tabelas!$AI799,1)="A","DA",
LEFT(Tabelas!$AI799,1)="G","DG")</f>
        <v>DN</v>
      </c>
      <c r="AW799" s="34"/>
      <c r="AX799" s="34"/>
      <c r="AY799" s="34"/>
      <c r="AZ799" s="34"/>
      <c r="BA799" s="34"/>
      <c r="BB799" s="34"/>
      <c r="BC799" s="34"/>
      <c r="BD799" s="44">
        <v>171229</v>
      </c>
      <c r="BE799" s="34" t="s">
        <v>3703</v>
      </c>
      <c r="BF799" s="43" t="s">
        <v>1223</v>
      </c>
      <c r="BG799" s="34" t="s">
        <v>591</v>
      </c>
      <c r="BH799" s="34" t="s">
        <v>284</v>
      </c>
      <c r="BI799" s="34" t="s">
        <v>3703</v>
      </c>
      <c r="BJ799" s="44" t="s">
        <v>320</v>
      </c>
      <c r="BK799" s="44" t="s">
        <v>8579</v>
      </c>
      <c r="BL799" s="34"/>
      <c r="BM799" s="34"/>
      <c r="BN799" s="34"/>
      <c r="BO799" s="20"/>
      <c r="BP799" s="20"/>
      <c r="BQ799" s="20"/>
      <c r="BR799" s="20"/>
      <c r="BS799" s="27"/>
      <c r="BT799" s="20"/>
      <c r="BU799" s="20"/>
      <c r="BV799" s="20"/>
      <c r="BW799" s="20"/>
      <c r="BX799" s="20"/>
      <c r="BY799" s="20"/>
      <c r="BZ799" s="20"/>
      <c r="CA799" s="20"/>
      <c r="CB799" s="20"/>
      <c r="CC799" s="27"/>
      <c r="CD799" s="20"/>
      <c r="CE799" s="20"/>
      <c r="CF799" s="28"/>
      <c r="CG799" s="28"/>
      <c r="CH799" s="28"/>
      <c r="CI799" s="28"/>
      <c r="CJ799" s="28"/>
      <c r="CK799" s="28"/>
      <c r="CL799" s="28"/>
      <c r="CM799" s="28"/>
      <c r="CN799" s="28"/>
      <c r="CO799" s="28"/>
      <c r="CP799" s="28"/>
      <c r="CQ799" s="28"/>
      <c r="CR799" s="28"/>
      <c r="CS799" s="28"/>
      <c r="CT799" s="28"/>
      <c r="CU799" s="28"/>
      <c r="CV799" s="28"/>
      <c r="CW799" s="28"/>
      <c r="CX799" s="20"/>
      <c r="CY799" s="519" t="s">
        <v>9025</v>
      </c>
      <c r="CZ799" s="520" t="s">
        <v>9026</v>
      </c>
      <c r="DA799" s="595" t="str">
        <f t="shared" si="32"/>
        <v>84112 - ADMINISTRAÇÃO REGIONAL AUTÓNOMA</v>
      </c>
      <c r="EN799" s="572">
        <v>23396</v>
      </c>
      <c r="EO799" s="561" t="s">
        <v>9027</v>
      </c>
      <c r="EP799" s="561" t="s">
        <v>350</v>
      </c>
      <c r="EQ799" s="576">
        <v>222</v>
      </c>
      <c r="ER799" s="561" t="s">
        <v>4479</v>
      </c>
      <c r="ES799" s="568" t="s">
        <v>9028</v>
      </c>
    </row>
    <row r="800" spans="16:149">
      <c r="P800" s="503"/>
      <c r="Q800" s="504"/>
      <c r="R800" s="505">
        <f t="shared" si="31"/>
        <v>44578</v>
      </c>
      <c r="S800" s="501"/>
      <c r="T800" s="497"/>
      <c r="U800" s="498"/>
      <c r="V800" s="43">
        <v>114</v>
      </c>
      <c r="W800" s="34" t="s">
        <v>3132</v>
      </c>
      <c r="X800" s="44">
        <v>171230</v>
      </c>
      <c r="Y800" s="34" t="s">
        <v>3767</v>
      </c>
      <c r="Z800" s="43" t="s">
        <v>1223</v>
      </c>
      <c r="AA800" s="34" t="s">
        <v>591</v>
      </c>
      <c r="AB800" s="34" t="s">
        <v>284</v>
      </c>
      <c r="AC800" s="34" t="s">
        <v>3767</v>
      </c>
      <c r="AD800" s="44" t="s">
        <v>320</v>
      </c>
      <c r="AE800" s="44" t="s">
        <v>8579</v>
      </c>
      <c r="AF800" s="43">
        <v>114</v>
      </c>
      <c r="AG800" s="34" t="s">
        <v>3132</v>
      </c>
      <c r="AH800" s="34" t="s">
        <v>3131</v>
      </c>
      <c r="AI800" s="43" t="s">
        <v>3133</v>
      </c>
      <c r="AJ800" s="44" t="s">
        <v>3134</v>
      </c>
      <c r="AK800" s="261">
        <v>5400303</v>
      </c>
      <c r="AL800" s="44" t="s">
        <v>582</v>
      </c>
      <c r="AM800" s="44" t="s">
        <v>3138</v>
      </c>
      <c r="AN800" s="262">
        <v>276095730</v>
      </c>
      <c r="AO800" s="34"/>
      <c r="AP800" s="34"/>
      <c r="AQ800" s="34"/>
      <c r="AR800" s="34"/>
      <c r="AS800" s="34"/>
      <c r="AT800" s="44" t="s">
        <v>326</v>
      </c>
      <c r="AU800" s="44"/>
      <c r="AV800" s="477" t="str">
        <f t="array" ref="AV800">_xlfn.IFS(
LEFT(Tabelas!$AI800,1)="N","DN",
LEFT(Tabelas!$AI800,1)="C","DC",
LEFT(Tabelas!$AI800,1)="L","DL",
LEFT(Tabelas!$AI800,1)="A","DA",
LEFT(Tabelas!$AI800,1)="G","DG")</f>
        <v>DN</v>
      </c>
      <c r="AW800" s="34"/>
      <c r="AX800" s="34"/>
      <c r="AY800" s="34"/>
      <c r="AZ800" s="34"/>
      <c r="BA800" s="34"/>
      <c r="BB800" s="34"/>
      <c r="BC800" s="34"/>
      <c r="BD800" s="44">
        <v>171230</v>
      </c>
      <c r="BE800" s="34" t="s">
        <v>3767</v>
      </c>
      <c r="BF800" s="43" t="s">
        <v>1223</v>
      </c>
      <c r="BG800" s="34" t="s">
        <v>591</v>
      </c>
      <c r="BH800" s="34" t="s">
        <v>284</v>
      </c>
      <c r="BI800" s="34" t="s">
        <v>3767</v>
      </c>
      <c r="BJ800" s="44" t="s">
        <v>320</v>
      </c>
      <c r="BK800" s="44" t="s">
        <v>8579</v>
      </c>
      <c r="BL800" s="34"/>
      <c r="BM800" s="34"/>
      <c r="BN800" s="34"/>
      <c r="BO800" s="20"/>
      <c r="BP800" s="20"/>
      <c r="BQ800" s="20"/>
      <c r="BR800" s="20"/>
      <c r="BS800" s="27"/>
      <c r="BT800" s="20"/>
      <c r="BU800" s="20"/>
      <c r="BV800" s="20"/>
      <c r="BW800" s="20"/>
      <c r="BX800" s="20"/>
      <c r="BY800" s="20"/>
      <c r="BZ800" s="20"/>
      <c r="CA800" s="20"/>
      <c r="CB800" s="20"/>
      <c r="CC800" s="27"/>
      <c r="CD800" s="20"/>
      <c r="CE800" s="20"/>
      <c r="CF800" s="28"/>
      <c r="CG800" s="28"/>
      <c r="CH800" s="28"/>
      <c r="CI800" s="28"/>
      <c r="CJ800" s="28"/>
      <c r="CK800" s="28"/>
      <c r="CL800" s="28"/>
      <c r="CM800" s="28"/>
      <c r="CN800" s="28"/>
      <c r="CO800" s="28"/>
      <c r="CP800" s="28"/>
      <c r="CQ800" s="28"/>
      <c r="CR800" s="28"/>
      <c r="CS800" s="28"/>
      <c r="CT800" s="28"/>
      <c r="CU800" s="28"/>
      <c r="CV800" s="28"/>
      <c r="CW800" s="28"/>
      <c r="CX800" s="20"/>
      <c r="CY800" s="519" t="s">
        <v>9029</v>
      </c>
      <c r="CZ800" s="520" t="s">
        <v>9030</v>
      </c>
      <c r="DA800" s="595" t="str">
        <f t="shared" si="32"/>
        <v>84113 - ADMINISTRAÇÃO LOCAL</v>
      </c>
      <c r="EN800" s="572">
        <v>23442</v>
      </c>
      <c r="EO800" s="561" t="s">
        <v>9031</v>
      </c>
      <c r="EP800" s="561" t="s">
        <v>289</v>
      </c>
      <c r="EQ800" s="576">
        <v>379</v>
      </c>
      <c r="ER800" s="561" t="s">
        <v>2245</v>
      </c>
      <c r="ES800" s="568" t="s">
        <v>9032</v>
      </c>
    </row>
    <row r="801" spans="16:149">
      <c r="P801" s="503"/>
      <c r="Q801" s="504"/>
      <c r="R801" s="505">
        <f t="shared" si="31"/>
        <v>44579</v>
      </c>
      <c r="S801" s="501"/>
      <c r="T801" s="497"/>
      <c r="U801" s="498"/>
      <c r="V801" s="43">
        <v>114</v>
      </c>
      <c r="W801" s="34" t="s">
        <v>3132</v>
      </c>
      <c r="X801" s="44">
        <v>171231</v>
      </c>
      <c r="Y801" s="34" t="s">
        <v>3828</v>
      </c>
      <c r="Z801" s="43" t="s">
        <v>1223</v>
      </c>
      <c r="AA801" s="34" t="s">
        <v>591</v>
      </c>
      <c r="AB801" s="34" t="s">
        <v>284</v>
      </c>
      <c r="AC801" s="34" t="s">
        <v>3828</v>
      </c>
      <c r="AD801" s="44" t="s">
        <v>320</v>
      </c>
      <c r="AE801" s="44" t="s">
        <v>8579</v>
      </c>
      <c r="AF801" s="43">
        <v>114</v>
      </c>
      <c r="AG801" s="34" t="s">
        <v>3132</v>
      </c>
      <c r="AH801" s="34" t="s">
        <v>3131</v>
      </c>
      <c r="AI801" s="43" t="s">
        <v>3133</v>
      </c>
      <c r="AJ801" s="44" t="s">
        <v>3134</v>
      </c>
      <c r="AK801" s="261">
        <v>5400303</v>
      </c>
      <c r="AL801" s="44" t="s">
        <v>582</v>
      </c>
      <c r="AM801" s="44" t="s">
        <v>3138</v>
      </c>
      <c r="AN801" s="262">
        <v>276095730</v>
      </c>
      <c r="AO801" s="34"/>
      <c r="AP801" s="34"/>
      <c r="AQ801" s="34"/>
      <c r="AR801" s="34"/>
      <c r="AS801" s="34"/>
      <c r="AT801" s="44" t="s">
        <v>326</v>
      </c>
      <c r="AU801" s="44"/>
      <c r="AV801" s="477" t="str">
        <f t="array" ref="AV801">_xlfn.IFS(
LEFT(Tabelas!$AI801,1)="N","DN",
LEFT(Tabelas!$AI801,1)="C","DC",
LEFT(Tabelas!$AI801,1)="L","DL",
LEFT(Tabelas!$AI801,1)="A","DA",
LEFT(Tabelas!$AI801,1)="G","DG")</f>
        <v>DN</v>
      </c>
      <c r="AW801" s="34"/>
      <c r="AX801" s="34"/>
      <c r="AY801" s="34"/>
      <c r="AZ801" s="34"/>
      <c r="BA801" s="34"/>
      <c r="BB801" s="34"/>
      <c r="BC801" s="34"/>
      <c r="BD801" s="44">
        <v>171231</v>
      </c>
      <c r="BE801" s="34" t="s">
        <v>3828</v>
      </c>
      <c r="BF801" s="43" t="s">
        <v>1223</v>
      </c>
      <c r="BG801" s="34" t="s">
        <v>591</v>
      </c>
      <c r="BH801" s="34" t="s">
        <v>284</v>
      </c>
      <c r="BI801" s="34" t="s">
        <v>3828</v>
      </c>
      <c r="BJ801" s="44" t="s">
        <v>320</v>
      </c>
      <c r="BK801" s="44" t="s">
        <v>8579</v>
      </c>
      <c r="BL801" s="34"/>
      <c r="BM801" s="34"/>
      <c r="BN801" s="34"/>
      <c r="BO801" s="20"/>
      <c r="BP801" s="20"/>
      <c r="BQ801" s="20"/>
      <c r="BR801" s="20"/>
      <c r="BS801" s="27"/>
      <c r="BT801" s="20"/>
      <c r="BU801" s="20"/>
      <c r="BV801" s="20"/>
      <c r="BW801" s="20"/>
      <c r="BX801" s="20"/>
      <c r="BY801" s="20"/>
      <c r="BZ801" s="20"/>
      <c r="CA801" s="20"/>
      <c r="CB801" s="20"/>
      <c r="CC801" s="27"/>
      <c r="CD801" s="20"/>
      <c r="CE801" s="20"/>
      <c r="CF801" s="28"/>
      <c r="CG801" s="28"/>
      <c r="CH801" s="28"/>
      <c r="CI801" s="28"/>
      <c r="CJ801" s="28"/>
      <c r="CK801" s="28"/>
      <c r="CL801" s="28"/>
      <c r="CM801" s="28"/>
      <c r="CN801" s="28"/>
      <c r="CO801" s="28"/>
      <c r="CP801" s="28"/>
      <c r="CQ801" s="28"/>
      <c r="CR801" s="28"/>
      <c r="CS801" s="28"/>
      <c r="CT801" s="28"/>
      <c r="CU801" s="28"/>
      <c r="CV801" s="28"/>
      <c r="CW801" s="28"/>
      <c r="CX801" s="20"/>
      <c r="CY801" s="519" t="s">
        <v>9033</v>
      </c>
      <c r="CZ801" s="520" t="s">
        <v>9034</v>
      </c>
      <c r="DA801" s="595" t="str">
        <f t="shared" si="32"/>
        <v>84114 - ATIVIDADES DE APOIO À ADMINISTRAÇÃO PÚBLICA</v>
      </c>
      <c r="EN801" s="571">
        <v>23450</v>
      </c>
      <c r="EO801" s="560" t="s">
        <v>9035</v>
      </c>
      <c r="EP801" s="560" t="s">
        <v>1519</v>
      </c>
      <c r="EQ801" s="580">
        <v>800</v>
      </c>
      <c r="ER801" s="560" t="s">
        <v>1520</v>
      </c>
      <c r="ES801" s="567" t="s">
        <v>9036</v>
      </c>
    </row>
    <row r="802" spans="16:149">
      <c r="P802" s="503"/>
      <c r="Q802" s="504"/>
      <c r="R802" s="505">
        <f t="shared" si="31"/>
        <v>44580</v>
      </c>
      <c r="S802" s="501"/>
      <c r="T802" s="497"/>
      <c r="U802" s="498"/>
      <c r="V802" s="43">
        <v>114</v>
      </c>
      <c r="W802" s="34" t="s">
        <v>3132</v>
      </c>
      <c r="X802" s="44">
        <v>171302</v>
      </c>
      <c r="Y802" s="34" t="s">
        <v>1187</v>
      </c>
      <c r="Z802" s="43" t="s">
        <v>1223</v>
      </c>
      <c r="AA802" s="34" t="s">
        <v>592</v>
      </c>
      <c r="AB802" s="34" t="s">
        <v>284</v>
      </c>
      <c r="AC802" s="34" t="s">
        <v>1187</v>
      </c>
      <c r="AD802" s="44" t="s">
        <v>320</v>
      </c>
      <c r="AE802" s="44" t="s">
        <v>8579</v>
      </c>
      <c r="AF802" s="43">
        <v>114</v>
      </c>
      <c r="AG802" s="34" t="s">
        <v>3132</v>
      </c>
      <c r="AH802" s="34" t="s">
        <v>3131</v>
      </c>
      <c r="AI802" s="43" t="s">
        <v>3133</v>
      </c>
      <c r="AJ802" s="44" t="s">
        <v>3134</v>
      </c>
      <c r="AK802" s="261">
        <v>5400303</v>
      </c>
      <c r="AL802" s="44" t="s">
        <v>582</v>
      </c>
      <c r="AM802" s="44" t="s">
        <v>3138</v>
      </c>
      <c r="AN802" s="262">
        <v>276095730</v>
      </c>
      <c r="AO802" s="34"/>
      <c r="AP802" s="34"/>
      <c r="AQ802" s="34"/>
      <c r="AR802" s="34"/>
      <c r="AS802" s="34"/>
      <c r="AT802" s="44" t="s">
        <v>326</v>
      </c>
      <c r="AU802" s="44"/>
      <c r="AV802" s="477" t="str">
        <f t="array" ref="AV802">_xlfn.IFS(
LEFT(Tabelas!$AI802,1)="N","DN",
LEFT(Tabelas!$AI802,1)="C","DC",
LEFT(Tabelas!$AI802,1)="L","DL",
LEFT(Tabelas!$AI802,1)="A","DA",
LEFT(Tabelas!$AI802,1)="G","DG")</f>
        <v>DN</v>
      </c>
      <c r="AW802" s="34"/>
      <c r="AX802" s="34"/>
      <c r="AY802" s="34"/>
      <c r="AZ802" s="34"/>
      <c r="BA802" s="34"/>
      <c r="BB802" s="34"/>
      <c r="BC802" s="34"/>
      <c r="BD802" s="44">
        <v>171302</v>
      </c>
      <c r="BE802" s="34" t="s">
        <v>1187</v>
      </c>
      <c r="BF802" s="43" t="s">
        <v>1223</v>
      </c>
      <c r="BG802" s="34" t="s">
        <v>592</v>
      </c>
      <c r="BH802" s="34" t="s">
        <v>284</v>
      </c>
      <c r="BI802" s="34" t="s">
        <v>1187</v>
      </c>
      <c r="BJ802" s="44" t="s">
        <v>320</v>
      </c>
      <c r="BK802" s="44" t="s">
        <v>8579</v>
      </c>
      <c r="BL802" s="34"/>
      <c r="BM802" s="34"/>
      <c r="BN802" s="34"/>
      <c r="BO802" s="20"/>
      <c r="BP802" s="20"/>
      <c r="BQ802" s="20"/>
      <c r="BR802" s="20"/>
      <c r="BS802" s="27"/>
      <c r="BT802" s="20"/>
      <c r="BU802" s="20"/>
      <c r="BV802" s="20"/>
      <c r="BW802" s="20"/>
      <c r="BX802" s="20"/>
      <c r="BY802" s="20"/>
      <c r="BZ802" s="20"/>
      <c r="CA802" s="20"/>
      <c r="CB802" s="20"/>
      <c r="CC802" s="27"/>
      <c r="CD802" s="20"/>
      <c r="CE802" s="20"/>
      <c r="CF802" s="28"/>
      <c r="CG802" s="28"/>
      <c r="CH802" s="28"/>
      <c r="CI802" s="28"/>
      <c r="CJ802" s="28"/>
      <c r="CK802" s="28"/>
      <c r="CL802" s="28"/>
      <c r="CM802" s="28"/>
      <c r="CN802" s="28"/>
      <c r="CO802" s="28"/>
      <c r="CP802" s="28"/>
      <c r="CQ802" s="28"/>
      <c r="CR802" s="28"/>
      <c r="CS802" s="28"/>
      <c r="CT802" s="28"/>
      <c r="CU802" s="28"/>
      <c r="CV802" s="28"/>
      <c r="CW802" s="28"/>
      <c r="CX802" s="20"/>
      <c r="CY802" s="519" t="s">
        <v>9037</v>
      </c>
      <c r="CZ802" s="520" t="s">
        <v>9038</v>
      </c>
      <c r="DA802" s="595" t="str">
        <f t="shared" si="32"/>
        <v>84121 - ADMINISTRAÇÃO PÚBLICA ATIVIDADES DE SAÚDE</v>
      </c>
      <c r="EN802" s="572">
        <v>23469</v>
      </c>
      <c r="EO802" s="561" t="s">
        <v>9039</v>
      </c>
      <c r="EP802" s="561" t="s">
        <v>350</v>
      </c>
      <c r="EQ802" s="576">
        <v>221</v>
      </c>
      <c r="ER802" s="561" t="s">
        <v>4458</v>
      </c>
      <c r="ES802" s="568" t="s">
        <v>9040</v>
      </c>
    </row>
    <row r="803" spans="16:149">
      <c r="P803" s="503"/>
      <c r="Q803" s="504"/>
      <c r="R803" s="505">
        <f t="shared" si="31"/>
        <v>44581</v>
      </c>
      <c r="S803" s="501"/>
      <c r="T803" s="497"/>
      <c r="U803" s="498"/>
      <c r="V803" s="43">
        <v>114</v>
      </c>
      <c r="W803" s="34" t="s">
        <v>3132</v>
      </c>
      <c r="X803" s="44">
        <v>171319</v>
      </c>
      <c r="Y803" s="34" t="s">
        <v>3331</v>
      </c>
      <c r="Z803" s="43" t="s">
        <v>1223</v>
      </c>
      <c r="AA803" s="34" t="s">
        <v>592</v>
      </c>
      <c r="AB803" s="34" t="s">
        <v>284</v>
      </c>
      <c r="AC803" s="34" t="s">
        <v>3331</v>
      </c>
      <c r="AD803" s="44" t="s">
        <v>320</v>
      </c>
      <c r="AE803" s="44" t="s">
        <v>8579</v>
      </c>
      <c r="AF803" s="43">
        <v>114</v>
      </c>
      <c r="AG803" s="34" t="s">
        <v>3132</v>
      </c>
      <c r="AH803" s="34" t="s">
        <v>3131</v>
      </c>
      <c r="AI803" s="43" t="s">
        <v>3133</v>
      </c>
      <c r="AJ803" s="44" t="s">
        <v>3134</v>
      </c>
      <c r="AK803" s="261">
        <v>5400303</v>
      </c>
      <c r="AL803" s="44" t="s">
        <v>582</v>
      </c>
      <c r="AM803" s="44" t="s">
        <v>3138</v>
      </c>
      <c r="AN803" s="262">
        <v>276095730</v>
      </c>
      <c r="AO803" s="34"/>
      <c r="AP803" s="34"/>
      <c r="AQ803" s="34"/>
      <c r="AR803" s="34"/>
      <c r="AS803" s="34"/>
      <c r="AT803" s="44" t="s">
        <v>326</v>
      </c>
      <c r="AU803" s="44"/>
      <c r="AV803" s="477" t="str">
        <f t="array" ref="AV803">_xlfn.IFS(
LEFT(Tabelas!$AI803,1)="N","DN",
LEFT(Tabelas!$AI803,1)="C","DC",
LEFT(Tabelas!$AI803,1)="L","DL",
LEFT(Tabelas!$AI803,1)="A","DA",
LEFT(Tabelas!$AI803,1)="G","DG")</f>
        <v>DN</v>
      </c>
      <c r="AW803" s="34"/>
      <c r="AX803" s="34"/>
      <c r="AY803" s="34"/>
      <c r="AZ803" s="34"/>
      <c r="BA803" s="34"/>
      <c r="BB803" s="34"/>
      <c r="BC803" s="34"/>
      <c r="BD803" s="44">
        <v>171319</v>
      </c>
      <c r="BE803" s="34" t="s">
        <v>3331</v>
      </c>
      <c r="BF803" s="43" t="s">
        <v>1223</v>
      </c>
      <c r="BG803" s="34" t="s">
        <v>592</v>
      </c>
      <c r="BH803" s="34" t="s">
        <v>284</v>
      </c>
      <c r="BI803" s="34" t="s">
        <v>3331</v>
      </c>
      <c r="BJ803" s="44" t="s">
        <v>320</v>
      </c>
      <c r="BK803" s="44" t="s">
        <v>8579</v>
      </c>
      <c r="BL803" s="34"/>
      <c r="BM803" s="34"/>
      <c r="BN803" s="34"/>
      <c r="BO803" s="20"/>
      <c r="BP803" s="20"/>
      <c r="BQ803" s="20"/>
      <c r="BR803" s="20"/>
      <c r="BS803" s="27"/>
      <c r="BT803" s="20"/>
      <c r="BU803" s="20"/>
      <c r="BV803" s="20"/>
      <c r="BW803" s="20"/>
      <c r="BX803" s="20"/>
      <c r="BY803" s="20"/>
      <c r="BZ803" s="20"/>
      <c r="CA803" s="20"/>
      <c r="CB803" s="20"/>
      <c r="CC803" s="27"/>
      <c r="CD803" s="20"/>
      <c r="CE803" s="20"/>
      <c r="CF803" s="28"/>
      <c r="CG803" s="28"/>
      <c r="CH803" s="28"/>
      <c r="CI803" s="28"/>
      <c r="CJ803" s="28"/>
      <c r="CK803" s="28"/>
      <c r="CL803" s="28"/>
      <c r="CM803" s="28"/>
      <c r="CN803" s="28"/>
      <c r="CO803" s="28"/>
      <c r="CP803" s="28"/>
      <c r="CQ803" s="28"/>
      <c r="CR803" s="28"/>
      <c r="CS803" s="28"/>
      <c r="CT803" s="28"/>
      <c r="CU803" s="28"/>
      <c r="CV803" s="28"/>
      <c r="CW803" s="28"/>
      <c r="CX803" s="20"/>
      <c r="CY803" s="519" t="s">
        <v>9041</v>
      </c>
      <c r="CZ803" s="520" t="s">
        <v>9042</v>
      </c>
      <c r="DA803" s="595" t="str">
        <f t="shared" si="32"/>
        <v>84122 - ADMINISTRAÇÃO PÚBLICA ATIVIDADES DE EDUCAÇÃO</v>
      </c>
      <c r="EN803" s="572">
        <v>23493</v>
      </c>
      <c r="EO803" s="561" t="s">
        <v>9043</v>
      </c>
      <c r="EP803" s="561" t="s">
        <v>320</v>
      </c>
      <c r="EQ803" s="576">
        <v>100</v>
      </c>
      <c r="ER803" s="561" t="s">
        <v>4630</v>
      </c>
      <c r="ES803" s="568" t="s">
        <v>9044</v>
      </c>
    </row>
    <row r="804" spans="16:149">
      <c r="P804" s="503"/>
      <c r="Q804" s="504"/>
      <c r="R804" s="505">
        <f t="shared" si="31"/>
        <v>44582</v>
      </c>
      <c r="S804" s="501"/>
      <c r="T804" s="497"/>
      <c r="U804" s="498"/>
      <c r="V804" s="43">
        <v>114</v>
      </c>
      <c r="W804" s="34" t="s">
        <v>3132</v>
      </c>
      <c r="X804" s="44">
        <v>171303</v>
      </c>
      <c r="Y804" s="34" t="s">
        <v>1463</v>
      </c>
      <c r="Z804" s="43" t="s">
        <v>1223</v>
      </c>
      <c r="AA804" s="34" t="s">
        <v>592</v>
      </c>
      <c r="AB804" s="34" t="s">
        <v>284</v>
      </c>
      <c r="AC804" s="34" t="s">
        <v>1463</v>
      </c>
      <c r="AD804" s="44" t="s">
        <v>320</v>
      </c>
      <c r="AE804" s="44" t="s">
        <v>8579</v>
      </c>
      <c r="AF804" s="43">
        <v>114</v>
      </c>
      <c r="AG804" s="34" t="s">
        <v>3132</v>
      </c>
      <c r="AH804" s="34" t="s">
        <v>3131</v>
      </c>
      <c r="AI804" s="43" t="s">
        <v>3133</v>
      </c>
      <c r="AJ804" s="44" t="s">
        <v>3134</v>
      </c>
      <c r="AK804" s="261">
        <v>5400303</v>
      </c>
      <c r="AL804" s="44" t="s">
        <v>582</v>
      </c>
      <c r="AM804" s="44" t="s">
        <v>3138</v>
      </c>
      <c r="AN804" s="262">
        <v>276095730</v>
      </c>
      <c r="AO804" s="34"/>
      <c r="AP804" s="34"/>
      <c r="AQ804" s="34"/>
      <c r="AR804" s="34"/>
      <c r="AS804" s="34"/>
      <c r="AT804" s="44" t="s">
        <v>326</v>
      </c>
      <c r="AU804" s="44"/>
      <c r="AV804" s="477" t="str">
        <f t="array" ref="AV804">_xlfn.IFS(
LEFT(Tabelas!$AI804,1)="N","DN",
LEFT(Tabelas!$AI804,1)="C","DC",
LEFT(Tabelas!$AI804,1)="L","DL",
LEFT(Tabelas!$AI804,1)="A","DA",
LEFT(Tabelas!$AI804,1)="G","DG")</f>
        <v>DN</v>
      </c>
      <c r="AW804" s="34"/>
      <c r="AX804" s="34"/>
      <c r="AY804" s="34"/>
      <c r="AZ804" s="34"/>
      <c r="BA804" s="34"/>
      <c r="BB804" s="34"/>
      <c r="BC804" s="34"/>
      <c r="BD804" s="44">
        <v>171303</v>
      </c>
      <c r="BE804" s="34" t="s">
        <v>1463</v>
      </c>
      <c r="BF804" s="43" t="s">
        <v>1223</v>
      </c>
      <c r="BG804" s="34" t="s">
        <v>592</v>
      </c>
      <c r="BH804" s="34" t="s">
        <v>284</v>
      </c>
      <c r="BI804" s="34" t="s">
        <v>1463</v>
      </c>
      <c r="BJ804" s="44" t="s">
        <v>320</v>
      </c>
      <c r="BK804" s="44" t="s">
        <v>8579</v>
      </c>
      <c r="BL804" s="34"/>
      <c r="BM804" s="34"/>
      <c r="BN804" s="34"/>
      <c r="BO804" s="20"/>
      <c r="BP804" s="20"/>
      <c r="BQ804" s="20"/>
      <c r="BR804" s="20"/>
      <c r="BS804" s="27"/>
      <c r="BT804" s="20"/>
      <c r="BU804" s="20"/>
      <c r="BV804" s="20"/>
      <c r="BW804" s="20"/>
      <c r="BX804" s="20"/>
      <c r="BY804" s="20"/>
      <c r="BZ804" s="20"/>
      <c r="CA804" s="20"/>
      <c r="CB804" s="20"/>
      <c r="CC804" s="27"/>
      <c r="CD804" s="20"/>
      <c r="CE804" s="20"/>
      <c r="CF804" s="28"/>
      <c r="CG804" s="28"/>
      <c r="CH804" s="28"/>
      <c r="CI804" s="28"/>
      <c r="CJ804" s="28"/>
      <c r="CK804" s="28"/>
      <c r="CL804" s="28"/>
      <c r="CM804" s="28"/>
      <c r="CN804" s="28"/>
      <c r="CO804" s="28"/>
      <c r="CP804" s="28"/>
      <c r="CQ804" s="28"/>
      <c r="CR804" s="28"/>
      <c r="CS804" s="28"/>
      <c r="CT804" s="28"/>
      <c r="CU804" s="28"/>
      <c r="CV804" s="28"/>
      <c r="CW804" s="28"/>
      <c r="CX804" s="20"/>
      <c r="CY804" s="519" t="s">
        <v>9045</v>
      </c>
      <c r="CZ804" s="520" t="s">
        <v>9046</v>
      </c>
      <c r="DA804" s="595" t="str">
        <f t="shared" si="32"/>
        <v>84123 - ADMINISTRAÇÃO PÚBLICA - ATIVIDADES DO AMBIENTE.</v>
      </c>
      <c r="EN804" s="571">
        <v>23507</v>
      </c>
      <c r="EO804" s="560" t="s">
        <v>9047</v>
      </c>
      <c r="EP804" s="560" t="s">
        <v>289</v>
      </c>
      <c r="EQ804" s="580">
        <v>331</v>
      </c>
      <c r="ER804" s="560" t="s">
        <v>4880</v>
      </c>
      <c r="ES804" s="567" t="s">
        <v>9048</v>
      </c>
    </row>
    <row r="805" spans="16:149">
      <c r="P805" s="503"/>
      <c r="Q805" s="504"/>
      <c r="R805" s="505">
        <f t="shared" si="31"/>
        <v>44583</v>
      </c>
      <c r="S805" s="501"/>
      <c r="T805" s="497"/>
      <c r="U805" s="498"/>
      <c r="V805" s="43">
        <v>114</v>
      </c>
      <c r="W805" s="34" t="s">
        <v>3132</v>
      </c>
      <c r="X805" s="44">
        <v>171304</v>
      </c>
      <c r="Y805" s="34" t="s">
        <v>1740</v>
      </c>
      <c r="Z805" s="43" t="s">
        <v>1223</v>
      </c>
      <c r="AA805" s="34" t="s">
        <v>592</v>
      </c>
      <c r="AB805" s="34" t="s">
        <v>284</v>
      </c>
      <c r="AC805" s="34" t="s">
        <v>1740</v>
      </c>
      <c r="AD805" s="44" t="s">
        <v>320</v>
      </c>
      <c r="AE805" s="44" t="s">
        <v>8579</v>
      </c>
      <c r="AF805" s="43">
        <v>114</v>
      </c>
      <c r="AG805" s="34" t="s">
        <v>3132</v>
      </c>
      <c r="AH805" s="34" t="s">
        <v>3131</v>
      </c>
      <c r="AI805" s="43" t="s">
        <v>3133</v>
      </c>
      <c r="AJ805" s="44" t="s">
        <v>3134</v>
      </c>
      <c r="AK805" s="261">
        <v>5400303</v>
      </c>
      <c r="AL805" s="44" t="s">
        <v>582</v>
      </c>
      <c r="AM805" s="44" t="s">
        <v>3138</v>
      </c>
      <c r="AN805" s="262">
        <v>276095730</v>
      </c>
      <c r="AO805" s="34"/>
      <c r="AP805" s="34"/>
      <c r="AQ805" s="34"/>
      <c r="AR805" s="34"/>
      <c r="AS805" s="34"/>
      <c r="AT805" s="44" t="s">
        <v>326</v>
      </c>
      <c r="AU805" s="44"/>
      <c r="AV805" s="477" t="str">
        <f t="array" ref="AV805">_xlfn.IFS(
LEFT(Tabelas!$AI805,1)="N","DN",
LEFT(Tabelas!$AI805,1)="C","DC",
LEFT(Tabelas!$AI805,1)="L","DL",
LEFT(Tabelas!$AI805,1)="A","DA",
LEFT(Tabelas!$AI805,1)="G","DG")</f>
        <v>DN</v>
      </c>
      <c r="AW805" s="34"/>
      <c r="AX805" s="34"/>
      <c r="AY805" s="34"/>
      <c r="AZ805" s="34"/>
      <c r="BA805" s="34"/>
      <c r="BB805" s="34"/>
      <c r="BC805" s="34"/>
      <c r="BD805" s="44">
        <v>171304</v>
      </c>
      <c r="BE805" s="34" t="s">
        <v>1740</v>
      </c>
      <c r="BF805" s="43" t="s">
        <v>1223</v>
      </c>
      <c r="BG805" s="34" t="s">
        <v>592</v>
      </c>
      <c r="BH805" s="34" t="s">
        <v>284</v>
      </c>
      <c r="BI805" s="34" t="s">
        <v>1740</v>
      </c>
      <c r="BJ805" s="44" t="s">
        <v>320</v>
      </c>
      <c r="BK805" s="44" t="s">
        <v>8579</v>
      </c>
      <c r="BL805" s="34"/>
      <c r="BM805" s="34"/>
      <c r="BN805" s="34"/>
      <c r="BO805" s="20"/>
      <c r="BP805" s="20"/>
      <c r="BQ805" s="20"/>
      <c r="BR805" s="20"/>
      <c r="BS805" s="27"/>
      <c r="BT805" s="20"/>
      <c r="BU805" s="20"/>
      <c r="BV805" s="20"/>
      <c r="BW805" s="20"/>
      <c r="BX805" s="20"/>
      <c r="BY805" s="20"/>
      <c r="BZ805" s="20"/>
      <c r="CA805" s="20"/>
      <c r="CB805" s="20"/>
      <c r="CC805" s="27"/>
      <c r="CD805" s="20"/>
      <c r="CE805" s="20"/>
      <c r="CF805" s="28"/>
      <c r="CG805" s="28"/>
      <c r="CH805" s="28"/>
      <c r="CI805" s="28"/>
      <c r="CJ805" s="28"/>
      <c r="CK805" s="28"/>
      <c r="CL805" s="28"/>
      <c r="CM805" s="28"/>
      <c r="CN805" s="28"/>
      <c r="CO805" s="28"/>
      <c r="CP805" s="28"/>
      <c r="CQ805" s="28"/>
      <c r="CR805" s="28"/>
      <c r="CS805" s="28"/>
      <c r="CT805" s="28"/>
      <c r="CU805" s="28"/>
      <c r="CV805" s="28"/>
      <c r="CW805" s="28"/>
      <c r="CX805" s="20"/>
      <c r="CY805" s="519" t="s">
        <v>9049</v>
      </c>
      <c r="CZ805" s="520" t="s">
        <v>9050</v>
      </c>
      <c r="DA805" s="595" t="str">
        <f t="shared" si="32"/>
        <v>84124 - ADMINISTRAÇÃO PÚBLICA - ATIVIDADES DA CULTURA, DESPORTO, RECREATIVAS, HABITAÇÃO E DE OUTRAS ATIVIDADES SOCIAIS, EXCETO SEGURANÇA SOCIAL OBRIGATÓRIA E AMBIENTE.</v>
      </c>
      <c r="EN805" s="571">
        <v>23523</v>
      </c>
      <c r="EO805" s="560" t="s">
        <v>9051</v>
      </c>
      <c r="EP805" s="560" t="s">
        <v>289</v>
      </c>
      <c r="EQ805" s="580">
        <v>300</v>
      </c>
      <c r="ER805" s="560" t="s">
        <v>4916</v>
      </c>
      <c r="ES805" s="567" t="s">
        <v>9052</v>
      </c>
    </row>
    <row r="806" spans="16:149">
      <c r="P806" s="503"/>
      <c r="Q806" s="504"/>
      <c r="R806" s="505">
        <f t="shared" si="31"/>
        <v>44584</v>
      </c>
      <c r="S806" s="501"/>
      <c r="T806" s="497"/>
      <c r="U806" s="498"/>
      <c r="V806" s="43">
        <v>114</v>
      </c>
      <c r="W806" s="34" t="s">
        <v>3132</v>
      </c>
      <c r="X806" s="44">
        <v>171305</v>
      </c>
      <c r="Y806" s="34" t="s">
        <v>1992</v>
      </c>
      <c r="Z806" s="43" t="s">
        <v>1223</v>
      </c>
      <c r="AA806" s="34" t="s">
        <v>592</v>
      </c>
      <c r="AB806" s="34" t="s">
        <v>284</v>
      </c>
      <c r="AC806" s="34" t="s">
        <v>1992</v>
      </c>
      <c r="AD806" s="44" t="s">
        <v>320</v>
      </c>
      <c r="AE806" s="44" t="s">
        <v>8579</v>
      </c>
      <c r="AF806" s="43">
        <v>114</v>
      </c>
      <c r="AG806" s="34" t="s">
        <v>3132</v>
      </c>
      <c r="AH806" s="34" t="s">
        <v>3131</v>
      </c>
      <c r="AI806" s="43" t="s">
        <v>3133</v>
      </c>
      <c r="AJ806" s="44" t="s">
        <v>3134</v>
      </c>
      <c r="AK806" s="261">
        <v>5400303</v>
      </c>
      <c r="AL806" s="44" t="s">
        <v>582</v>
      </c>
      <c r="AM806" s="44" t="s">
        <v>3138</v>
      </c>
      <c r="AN806" s="262">
        <v>276095730</v>
      </c>
      <c r="AO806" s="34"/>
      <c r="AP806" s="34"/>
      <c r="AQ806" s="34"/>
      <c r="AR806" s="34"/>
      <c r="AS806" s="34"/>
      <c r="AT806" s="44" t="s">
        <v>326</v>
      </c>
      <c r="AU806" s="44"/>
      <c r="AV806" s="477" t="str">
        <f t="array" ref="AV806">_xlfn.IFS(
LEFT(Tabelas!$AI806,1)="N","DN",
LEFT(Tabelas!$AI806,1)="C","DC",
LEFT(Tabelas!$AI806,1)="L","DL",
LEFT(Tabelas!$AI806,1)="A","DA",
LEFT(Tabelas!$AI806,1)="G","DG")</f>
        <v>DN</v>
      </c>
      <c r="AW806" s="34"/>
      <c r="AX806" s="34"/>
      <c r="AY806" s="34"/>
      <c r="AZ806" s="34"/>
      <c r="BA806" s="34"/>
      <c r="BB806" s="34"/>
      <c r="BC806" s="34"/>
      <c r="BD806" s="44">
        <v>171305</v>
      </c>
      <c r="BE806" s="34" t="s">
        <v>1992</v>
      </c>
      <c r="BF806" s="43" t="s">
        <v>1223</v>
      </c>
      <c r="BG806" s="34" t="s">
        <v>592</v>
      </c>
      <c r="BH806" s="34" t="s">
        <v>284</v>
      </c>
      <c r="BI806" s="34" t="s">
        <v>1992</v>
      </c>
      <c r="BJ806" s="44" t="s">
        <v>320</v>
      </c>
      <c r="BK806" s="44" t="s">
        <v>8579</v>
      </c>
      <c r="BL806" s="34"/>
      <c r="BM806" s="34"/>
      <c r="BN806" s="34"/>
      <c r="BO806" s="20"/>
      <c r="BP806" s="20"/>
      <c r="BQ806" s="20"/>
      <c r="BR806" s="20"/>
      <c r="BS806" s="27"/>
      <c r="BT806" s="20"/>
      <c r="BU806" s="20"/>
      <c r="BV806" s="20"/>
      <c r="BW806" s="20"/>
      <c r="BX806" s="20"/>
      <c r="BY806" s="20"/>
      <c r="BZ806" s="20"/>
      <c r="CA806" s="20"/>
      <c r="CB806" s="20"/>
      <c r="CC806" s="27"/>
      <c r="CD806" s="20"/>
      <c r="CE806" s="20"/>
      <c r="CF806" s="28"/>
      <c r="CG806" s="28"/>
      <c r="CH806" s="28"/>
      <c r="CI806" s="28"/>
      <c r="CJ806" s="28"/>
      <c r="CK806" s="28"/>
      <c r="CL806" s="28"/>
      <c r="CM806" s="28"/>
      <c r="CN806" s="28"/>
      <c r="CO806" s="28"/>
      <c r="CP806" s="28"/>
      <c r="CQ806" s="28"/>
      <c r="CR806" s="28"/>
      <c r="CS806" s="28"/>
      <c r="CT806" s="28"/>
      <c r="CU806" s="28"/>
      <c r="CV806" s="28"/>
      <c r="CW806" s="28"/>
      <c r="CX806" s="20"/>
      <c r="CY806" s="519" t="s">
        <v>9053</v>
      </c>
      <c r="CZ806" s="520" t="s">
        <v>9054</v>
      </c>
      <c r="DA806" s="595" t="str">
        <f t="shared" si="32"/>
        <v>84130 - REGULAÇÃO E PROMOÇÃO DA EFICIÊNCIA DA ATIVIDADE ECONÓMICA</v>
      </c>
      <c r="EN806" s="571">
        <v>23574</v>
      </c>
      <c r="EO806" s="560" t="s">
        <v>9055</v>
      </c>
      <c r="EP806" s="560" t="s">
        <v>320</v>
      </c>
      <c r="EQ806" s="580">
        <v>102</v>
      </c>
      <c r="ER806" s="560" t="s">
        <v>628</v>
      </c>
      <c r="ES806" s="567" t="s">
        <v>9056</v>
      </c>
    </row>
    <row r="807" spans="16:149">
      <c r="P807" s="503"/>
      <c r="Q807" s="504"/>
      <c r="R807" s="505">
        <f t="shared" si="31"/>
        <v>44585</v>
      </c>
      <c r="S807" s="501"/>
      <c r="T807" s="497"/>
      <c r="U807" s="498"/>
      <c r="V807" s="43">
        <v>114</v>
      </c>
      <c r="W807" s="34" t="s">
        <v>3132</v>
      </c>
      <c r="X807" s="44">
        <v>171317</v>
      </c>
      <c r="Y807" s="34" t="s">
        <v>3218</v>
      </c>
      <c r="Z807" s="43" t="s">
        <v>1223</v>
      </c>
      <c r="AA807" s="34" t="s">
        <v>592</v>
      </c>
      <c r="AB807" s="34" t="s">
        <v>284</v>
      </c>
      <c r="AC807" s="34" t="s">
        <v>3218</v>
      </c>
      <c r="AD807" s="44" t="s">
        <v>320</v>
      </c>
      <c r="AE807" s="44" t="s">
        <v>8579</v>
      </c>
      <c r="AF807" s="43">
        <v>114</v>
      </c>
      <c r="AG807" s="34" t="s">
        <v>3132</v>
      </c>
      <c r="AH807" s="34" t="s">
        <v>3131</v>
      </c>
      <c r="AI807" s="43" t="s">
        <v>3133</v>
      </c>
      <c r="AJ807" s="44" t="s">
        <v>3134</v>
      </c>
      <c r="AK807" s="261">
        <v>5400303</v>
      </c>
      <c r="AL807" s="44" t="s">
        <v>582</v>
      </c>
      <c r="AM807" s="44" t="s">
        <v>3138</v>
      </c>
      <c r="AN807" s="262">
        <v>276095730</v>
      </c>
      <c r="AO807" s="34"/>
      <c r="AP807" s="34"/>
      <c r="AQ807" s="34"/>
      <c r="AR807" s="34"/>
      <c r="AS807" s="34"/>
      <c r="AT807" s="44" t="s">
        <v>326</v>
      </c>
      <c r="AU807" s="44"/>
      <c r="AV807" s="477" t="str">
        <f t="array" ref="AV807">_xlfn.IFS(
LEFT(Tabelas!$AI807,1)="N","DN",
LEFT(Tabelas!$AI807,1)="C","DC",
LEFT(Tabelas!$AI807,1)="L","DL",
LEFT(Tabelas!$AI807,1)="A","DA",
LEFT(Tabelas!$AI807,1)="G","DG")</f>
        <v>DN</v>
      </c>
      <c r="AW807" s="34"/>
      <c r="AX807" s="34"/>
      <c r="AY807" s="34"/>
      <c r="AZ807" s="34"/>
      <c r="BA807" s="34"/>
      <c r="BB807" s="34"/>
      <c r="BC807" s="34"/>
      <c r="BD807" s="44">
        <v>171317</v>
      </c>
      <c r="BE807" s="34" t="s">
        <v>3218</v>
      </c>
      <c r="BF807" s="43" t="s">
        <v>1223</v>
      </c>
      <c r="BG807" s="34" t="s">
        <v>592</v>
      </c>
      <c r="BH807" s="34" t="s">
        <v>284</v>
      </c>
      <c r="BI807" s="34" t="s">
        <v>3218</v>
      </c>
      <c r="BJ807" s="44" t="s">
        <v>320</v>
      </c>
      <c r="BK807" s="44" t="s">
        <v>8579</v>
      </c>
      <c r="BL807" s="34"/>
      <c r="BM807" s="34"/>
      <c r="BN807" s="34"/>
      <c r="BO807" s="20"/>
      <c r="BP807" s="20"/>
      <c r="BQ807" s="20"/>
      <c r="BR807" s="20"/>
      <c r="BS807" s="27"/>
      <c r="BT807" s="20"/>
      <c r="BU807" s="20"/>
      <c r="BV807" s="20"/>
      <c r="BW807" s="20"/>
      <c r="BX807" s="20"/>
      <c r="BY807" s="20"/>
      <c r="BZ807" s="20"/>
      <c r="CA807" s="20"/>
      <c r="CB807" s="20"/>
      <c r="CC807" s="27"/>
      <c r="CD807" s="20"/>
      <c r="CE807" s="20"/>
      <c r="CF807" s="28"/>
      <c r="CG807" s="28"/>
      <c r="CH807" s="28"/>
      <c r="CI807" s="28"/>
      <c r="CJ807" s="28"/>
      <c r="CK807" s="28"/>
      <c r="CL807" s="28"/>
      <c r="CM807" s="28"/>
      <c r="CN807" s="28"/>
      <c r="CO807" s="28"/>
      <c r="CP807" s="28"/>
      <c r="CQ807" s="28"/>
      <c r="CR807" s="28"/>
      <c r="CS807" s="28"/>
      <c r="CT807" s="28"/>
      <c r="CU807" s="28"/>
      <c r="CV807" s="28"/>
      <c r="CW807" s="28"/>
      <c r="CX807" s="20"/>
      <c r="CY807" s="519" t="s">
        <v>9057</v>
      </c>
      <c r="CZ807" s="520" t="s">
        <v>9058</v>
      </c>
      <c r="DA807" s="595" t="str">
        <f t="shared" si="32"/>
        <v>84210 - NEGÓCIOS ESTRANGEIROS</v>
      </c>
      <c r="EN807" s="571">
        <v>23590</v>
      </c>
      <c r="EO807" s="560" t="s">
        <v>9059</v>
      </c>
      <c r="EP807" s="560" t="s">
        <v>370</v>
      </c>
      <c r="EQ807" s="580">
        <v>500</v>
      </c>
      <c r="ER807" s="560" t="s">
        <v>966</v>
      </c>
      <c r="ES807" s="567" t="s">
        <v>9060</v>
      </c>
    </row>
    <row r="808" spans="16:149">
      <c r="P808" s="503"/>
      <c r="Q808" s="504"/>
      <c r="R808" s="505">
        <f t="shared" si="31"/>
        <v>44586</v>
      </c>
      <c r="S808" s="501"/>
      <c r="T808" s="497"/>
      <c r="U808" s="498"/>
      <c r="V808" s="43">
        <v>114</v>
      </c>
      <c r="W808" s="34" t="s">
        <v>3132</v>
      </c>
      <c r="X808" s="44">
        <v>171310</v>
      </c>
      <c r="Y808" s="34" t="s">
        <v>2187</v>
      </c>
      <c r="Z808" s="43" t="s">
        <v>1223</v>
      </c>
      <c r="AA808" s="34" t="s">
        <v>592</v>
      </c>
      <c r="AB808" s="34" t="s">
        <v>284</v>
      </c>
      <c r="AC808" s="34" t="s">
        <v>2187</v>
      </c>
      <c r="AD808" s="44" t="s">
        <v>320</v>
      </c>
      <c r="AE808" s="44" t="s">
        <v>8579</v>
      </c>
      <c r="AF808" s="43">
        <v>114</v>
      </c>
      <c r="AG808" s="34" t="s">
        <v>3132</v>
      </c>
      <c r="AH808" s="34" t="s">
        <v>3131</v>
      </c>
      <c r="AI808" s="43" t="s">
        <v>3133</v>
      </c>
      <c r="AJ808" s="44" t="s">
        <v>3134</v>
      </c>
      <c r="AK808" s="261">
        <v>5400303</v>
      </c>
      <c r="AL808" s="44" t="s">
        <v>582</v>
      </c>
      <c r="AM808" s="44" t="s">
        <v>3138</v>
      </c>
      <c r="AN808" s="262">
        <v>276095730</v>
      </c>
      <c r="AO808" s="34"/>
      <c r="AP808" s="34"/>
      <c r="AQ808" s="34"/>
      <c r="AR808" s="34"/>
      <c r="AS808" s="34"/>
      <c r="AT808" s="44" t="s">
        <v>326</v>
      </c>
      <c r="AU808" s="44"/>
      <c r="AV808" s="477" t="str">
        <f t="array" ref="AV808">_xlfn.IFS(
LEFT(Tabelas!$AI808,1)="N","DN",
LEFT(Tabelas!$AI808,1)="C","DC",
LEFT(Tabelas!$AI808,1)="L","DL",
LEFT(Tabelas!$AI808,1)="A","DA",
LEFT(Tabelas!$AI808,1)="G","DG")</f>
        <v>DN</v>
      </c>
      <c r="AW808" s="34"/>
      <c r="AX808" s="34"/>
      <c r="AY808" s="34"/>
      <c r="AZ808" s="34"/>
      <c r="BA808" s="34"/>
      <c r="BB808" s="34"/>
      <c r="BC808" s="34"/>
      <c r="BD808" s="44">
        <v>171310</v>
      </c>
      <c r="BE808" s="34" t="s">
        <v>2187</v>
      </c>
      <c r="BF808" s="43" t="s">
        <v>1223</v>
      </c>
      <c r="BG808" s="34" t="s">
        <v>592</v>
      </c>
      <c r="BH808" s="34" t="s">
        <v>284</v>
      </c>
      <c r="BI808" s="34" t="s">
        <v>2187</v>
      </c>
      <c r="BJ808" s="44" t="s">
        <v>320</v>
      </c>
      <c r="BK808" s="44" t="s">
        <v>8579</v>
      </c>
      <c r="BL808" s="34"/>
      <c r="BM808" s="34"/>
      <c r="BN808" s="34"/>
      <c r="BO808" s="20"/>
      <c r="BP808" s="20"/>
      <c r="BQ808" s="20"/>
      <c r="BR808" s="20"/>
      <c r="BS808" s="27"/>
      <c r="BT808" s="20"/>
      <c r="BU808" s="20"/>
      <c r="BV808" s="20"/>
      <c r="BW808" s="20"/>
      <c r="BX808" s="20"/>
      <c r="BY808" s="20"/>
      <c r="BZ808" s="20"/>
      <c r="CA808" s="20"/>
      <c r="CB808" s="20"/>
      <c r="CC808" s="27"/>
      <c r="CD808" s="20"/>
      <c r="CE808" s="20"/>
      <c r="CF808" s="28"/>
      <c r="CG808" s="28"/>
      <c r="CH808" s="28"/>
      <c r="CI808" s="28"/>
      <c r="CJ808" s="28"/>
      <c r="CK808" s="28"/>
      <c r="CL808" s="28"/>
      <c r="CM808" s="28"/>
      <c r="CN808" s="28"/>
      <c r="CO808" s="28"/>
      <c r="CP808" s="28"/>
      <c r="CQ808" s="28"/>
      <c r="CR808" s="28"/>
      <c r="CS808" s="28"/>
      <c r="CT808" s="28"/>
      <c r="CU808" s="28"/>
      <c r="CV808" s="28"/>
      <c r="CW808" s="28"/>
      <c r="CX808" s="20"/>
      <c r="CY808" s="519" t="s">
        <v>9061</v>
      </c>
      <c r="CZ808" s="520" t="s">
        <v>9062</v>
      </c>
      <c r="DA808" s="595" t="str">
        <f t="shared" si="32"/>
        <v>84220 - ATIVIDADES DE DEFESA</v>
      </c>
      <c r="EN808" s="572">
        <v>23604</v>
      </c>
      <c r="EO808" s="561" t="s">
        <v>9063</v>
      </c>
      <c r="EP808" s="561" t="s">
        <v>370</v>
      </c>
      <c r="EQ808" s="576">
        <v>500</v>
      </c>
      <c r="ER808" s="561" t="s">
        <v>966</v>
      </c>
      <c r="ES808" s="568"/>
    </row>
    <row r="809" spans="16:149">
      <c r="P809" s="503"/>
      <c r="Q809" s="504"/>
      <c r="R809" s="505">
        <f t="shared" si="31"/>
        <v>44587</v>
      </c>
      <c r="S809" s="501"/>
      <c r="T809" s="497"/>
      <c r="U809" s="498"/>
      <c r="V809" s="43">
        <v>114</v>
      </c>
      <c r="W809" s="34" t="s">
        <v>3132</v>
      </c>
      <c r="X809" s="44">
        <v>171311</v>
      </c>
      <c r="Y809" s="34" t="s">
        <v>2377</v>
      </c>
      <c r="Z809" s="43" t="s">
        <v>1223</v>
      </c>
      <c r="AA809" s="34" t="s">
        <v>592</v>
      </c>
      <c r="AB809" s="34" t="s">
        <v>284</v>
      </c>
      <c r="AC809" s="34" t="s">
        <v>2377</v>
      </c>
      <c r="AD809" s="44" t="s">
        <v>320</v>
      </c>
      <c r="AE809" s="44" t="s">
        <v>8579</v>
      </c>
      <c r="AF809" s="43">
        <v>114</v>
      </c>
      <c r="AG809" s="34" t="s">
        <v>3132</v>
      </c>
      <c r="AH809" s="34" t="s">
        <v>3131</v>
      </c>
      <c r="AI809" s="43" t="s">
        <v>3133</v>
      </c>
      <c r="AJ809" s="44" t="s">
        <v>3134</v>
      </c>
      <c r="AK809" s="261">
        <v>5400303</v>
      </c>
      <c r="AL809" s="44" t="s">
        <v>582</v>
      </c>
      <c r="AM809" s="44" t="s">
        <v>3138</v>
      </c>
      <c r="AN809" s="262">
        <v>276095730</v>
      </c>
      <c r="AO809" s="34"/>
      <c r="AP809" s="34"/>
      <c r="AQ809" s="34"/>
      <c r="AR809" s="34"/>
      <c r="AS809" s="34"/>
      <c r="AT809" s="44" t="s">
        <v>326</v>
      </c>
      <c r="AU809" s="44"/>
      <c r="AV809" s="477" t="str">
        <f t="array" ref="AV809">_xlfn.IFS(
LEFT(Tabelas!$AI809,1)="N","DN",
LEFT(Tabelas!$AI809,1)="C","DC",
LEFT(Tabelas!$AI809,1)="L","DL",
LEFT(Tabelas!$AI809,1)="A","DA",
LEFT(Tabelas!$AI809,1)="G","DG")</f>
        <v>DN</v>
      </c>
      <c r="AW809" s="34"/>
      <c r="AX809" s="34"/>
      <c r="AY809" s="34"/>
      <c r="AZ809" s="34"/>
      <c r="BA809" s="34"/>
      <c r="BB809" s="34"/>
      <c r="BC809" s="34"/>
      <c r="BD809" s="44">
        <v>171311</v>
      </c>
      <c r="BE809" s="34" t="s">
        <v>2377</v>
      </c>
      <c r="BF809" s="43" t="s">
        <v>1223</v>
      </c>
      <c r="BG809" s="34" t="s">
        <v>592</v>
      </c>
      <c r="BH809" s="34" t="s">
        <v>284</v>
      </c>
      <c r="BI809" s="34" t="s">
        <v>2377</v>
      </c>
      <c r="BJ809" s="44" t="s">
        <v>320</v>
      </c>
      <c r="BK809" s="44" t="s">
        <v>8579</v>
      </c>
      <c r="BL809" s="34"/>
      <c r="BM809" s="34"/>
      <c r="BN809" s="34"/>
      <c r="BO809" s="20"/>
      <c r="BP809" s="20"/>
      <c r="BQ809" s="20"/>
      <c r="BR809" s="20"/>
      <c r="BS809" s="27"/>
      <c r="BT809" s="20"/>
      <c r="BU809" s="20"/>
      <c r="BV809" s="20"/>
      <c r="BW809" s="20"/>
      <c r="BX809" s="20"/>
      <c r="BY809" s="20"/>
      <c r="BZ809" s="20"/>
      <c r="CA809" s="20"/>
      <c r="CB809" s="20"/>
      <c r="CC809" s="27"/>
      <c r="CD809" s="20"/>
      <c r="CE809" s="20"/>
      <c r="CF809" s="28"/>
      <c r="CG809" s="28"/>
      <c r="CH809" s="28"/>
      <c r="CI809" s="28"/>
      <c r="CJ809" s="28"/>
      <c r="CK809" s="28"/>
      <c r="CL809" s="28"/>
      <c r="CM809" s="28"/>
      <c r="CN809" s="28"/>
      <c r="CO809" s="28"/>
      <c r="CP809" s="28"/>
      <c r="CQ809" s="28"/>
      <c r="CR809" s="28"/>
      <c r="CS809" s="28"/>
      <c r="CT809" s="28"/>
      <c r="CU809" s="28"/>
      <c r="CV809" s="28"/>
      <c r="CW809" s="28"/>
      <c r="CX809" s="20"/>
      <c r="CY809" s="519" t="s">
        <v>9064</v>
      </c>
      <c r="CZ809" s="520" t="s">
        <v>9065</v>
      </c>
      <c r="DA809" s="595" t="str">
        <f t="shared" si="32"/>
        <v>84230 - ATIVIDADES DE JUSTIÇA</v>
      </c>
      <c r="EN809" s="571">
        <v>23647</v>
      </c>
      <c r="EO809" s="560" t="s">
        <v>9066</v>
      </c>
      <c r="EP809" s="560" t="s">
        <v>350</v>
      </c>
      <c r="EQ809" s="580">
        <v>221</v>
      </c>
      <c r="ER809" s="560" t="s">
        <v>4458</v>
      </c>
      <c r="ES809" s="567" t="s">
        <v>9067</v>
      </c>
    </row>
    <row r="810" spans="16:149">
      <c r="P810" s="503"/>
      <c r="Q810" s="504"/>
      <c r="R810" s="505">
        <f t="shared" si="31"/>
        <v>44588</v>
      </c>
      <c r="S810" s="501"/>
      <c r="T810" s="497"/>
      <c r="U810" s="498"/>
      <c r="V810" s="43">
        <v>114</v>
      </c>
      <c r="W810" s="34" t="s">
        <v>3132</v>
      </c>
      <c r="X810" s="44">
        <v>171312</v>
      </c>
      <c r="Y810" s="34" t="s">
        <v>2546</v>
      </c>
      <c r="Z810" s="43" t="s">
        <v>1223</v>
      </c>
      <c r="AA810" s="34" t="s">
        <v>592</v>
      </c>
      <c r="AB810" s="34" t="s">
        <v>284</v>
      </c>
      <c r="AC810" s="34" t="s">
        <v>2546</v>
      </c>
      <c r="AD810" s="44" t="s">
        <v>320</v>
      </c>
      <c r="AE810" s="44" t="s">
        <v>8579</v>
      </c>
      <c r="AF810" s="43">
        <v>114</v>
      </c>
      <c r="AG810" s="34" t="s">
        <v>3132</v>
      </c>
      <c r="AH810" s="34" t="s">
        <v>3131</v>
      </c>
      <c r="AI810" s="43" t="s">
        <v>3133</v>
      </c>
      <c r="AJ810" s="44" t="s">
        <v>3134</v>
      </c>
      <c r="AK810" s="261">
        <v>5400303</v>
      </c>
      <c r="AL810" s="44" t="s">
        <v>582</v>
      </c>
      <c r="AM810" s="44" t="s">
        <v>3138</v>
      </c>
      <c r="AN810" s="262">
        <v>276095730</v>
      </c>
      <c r="AO810" s="34"/>
      <c r="AP810" s="34"/>
      <c r="AQ810" s="34"/>
      <c r="AR810" s="34"/>
      <c r="AS810" s="34"/>
      <c r="AT810" s="44" t="s">
        <v>326</v>
      </c>
      <c r="AU810" s="44"/>
      <c r="AV810" s="477" t="str">
        <f t="array" ref="AV810">_xlfn.IFS(
LEFT(Tabelas!$AI810,1)="N","DN",
LEFT(Tabelas!$AI810,1)="C","DC",
LEFT(Tabelas!$AI810,1)="L","DL",
LEFT(Tabelas!$AI810,1)="A","DA",
LEFT(Tabelas!$AI810,1)="G","DG")</f>
        <v>DN</v>
      </c>
      <c r="AW810" s="34"/>
      <c r="AX810" s="34"/>
      <c r="AY810" s="34"/>
      <c r="AZ810" s="34"/>
      <c r="BA810" s="34"/>
      <c r="BB810" s="34"/>
      <c r="BC810" s="34"/>
      <c r="BD810" s="44">
        <v>171312</v>
      </c>
      <c r="BE810" s="34" t="s">
        <v>2546</v>
      </c>
      <c r="BF810" s="43" t="s">
        <v>1223</v>
      </c>
      <c r="BG810" s="34" t="s">
        <v>592</v>
      </c>
      <c r="BH810" s="34" t="s">
        <v>284</v>
      </c>
      <c r="BI810" s="34" t="s">
        <v>2546</v>
      </c>
      <c r="BJ810" s="44" t="s">
        <v>320</v>
      </c>
      <c r="BK810" s="44" t="s">
        <v>8579</v>
      </c>
      <c r="BL810" s="34"/>
      <c r="BM810" s="34"/>
      <c r="BN810" s="34"/>
      <c r="BO810" s="20"/>
      <c r="BP810" s="20"/>
      <c r="BQ810" s="20"/>
      <c r="BR810" s="20"/>
      <c r="BS810" s="27"/>
      <c r="BT810" s="20"/>
      <c r="BU810" s="20"/>
      <c r="BV810" s="20"/>
      <c r="BW810" s="20"/>
      <c r="BX810" s="20"/>
      <c r="BY810" s="20"/>
      <c r="BZ810" s="20"/>
      <c r="CA810" s="20"/>
      <c r="CB810" s="20"/>
      <c r="CC810" s="27"/>
      <c r="CD810" s="20"/>
      <c r="CE810" s="20"/>
      <c r="CF810" s="28"/>
      <c r="CG810" s="28"/>
      <c r="CH810" s="28"/>
      <c r="CI810" s="28"/>
      <c r="CJ810" s="28"/>
      <c r="CK810" s="28"/>
      <c r="CL810" s="28"/>
      <c r="CM810" s="28"/>
      <c r="CN810" s="28"/>
      <c r="CO810" s="28"/>
      <c r="CP810" s="28"/>
      <c r="CQ810" s="28"/>
      <c r="CR810" s="28"/>
      <c r="CS810" s="28"/>
      <c r="CT810" s="28"/>
      <c r="CU810" s="28"/>
      <c r="CV810" s="28"/>
      <c r="CW810" s="28"/>
      <c r="CX810" s="20"/>
      <c r="CY810" s="519" t="s">
        <v>9068</v>
      </c>
      <c r="CZ810" s="520" t="s">
        <v>9069</v>
      </c>
      <c r="DA810" s="595" t="str">
        <f t="shared" si="32"/>
        <v>84240 - ATIVIDADES DE SEGURANÇA E ORDEM PÚBLICA</v>
      </c>
      <c r="EN810" s="571">
        <v>23663</v>
      </c>
      <c r="EO810" s="560" t="s">
        <v>9070</v>
      </c>
      <c r="EP810" s="560" t="s">
        <v>947</v>
      </c>
      <c r="EQ810" s="580">
        <v>400</v>
      </c>
      <c r="ER810" s="560" t="s">
        <v>3263</v>
      </c>
      <c r="ES810" s="567" t="s">
        <v>9071</v>
      </c>
    </row>
    <row r="811" spans="16:149">
      <c r="P811" s="503"/>
      <c r="Q811" s="504"/>
      <c r="R811" s="505">
        <f t="shared" si="31"/>
        <v>44589</v>
      </c>
      <c r="S811" s="501"/>
      <c r="T811" s="497"/>
      <c r="U811" s="498"/>
      <c r="V811" s="43">
        <v>114</v>
      </c>
      <c r="W811" s="34" t="s">
        <v>3132</v>
      </c>
      <c r="X811" s="44">
        <v>171320</v>
      </c>
      <c r="Y811" s="34" t="s">
        <v>3417</v>
      </c>
      <c r="Z811" s="43" t="s">
        <v>1223</v>
      </c>
      <c r="AA811" s="34" t="s">
        <v>592</v>
      </c>
      <c r="AB811" s="34" t="s">
        <v>284</v>
      </c>
      <c r="AC811" s="34" t="s">
        <v>9072</v>
      </c>
      <c r="AD811" s="44" t="s">
        <v>320</v>
      </c>
      <c r="AE811" s="44" t="s">
        <v>8579</v>
      </c>
      <c r="AF811" s="43">
        <v>114</v>
      </c>
      <c r="AG811" s="34" t="s">
        <v>3132</v>
      </c>
      <c r="AH811" s="34" t="s">
        <v>3131</v>
      </c>
      <c r="AI811" s="43" t="s">
        <v>3133</v>
      </c>
      <c r="AJ811" s="44" t="s">
        <v>3134</v>
      </c>
      <c r="AK811" s="261">
        <v>5400303</v>
      </c>
      <c r="AL811" s="44" t="s">
        <v>582</v>
      </c>
      <c r="AM811" s="44" t="s">
        <v>3138</v>
      </c>
      <c r="AN811" s="262">
        <v>276095730</v>
      </c>
      <c r="AO811" s="34"/>
      <c r="AP811" s="34"/>
      <c r="AQ811" s="34"/>
      <c r="AR811" s="34"/>
      <c r="AS811" s="34"/>
      <c r="AT811" s="44" t="s">
        <v>326</v>
      </c>
      <c r="AU811" s="44"/>
      <c r="AV811" s="477" t="str">
        <f t="array" ref="AV811">_xlfn.IFS(
LEFT(Tabelas!$AI811,1)="N","DN",
LEFT(Tabelas!$AI811,1)="C","DC",
LEFT(Tabelas!$AI811,1)="L","DL",
LEFT(Tabelas!$AI811,1)="A","DA",
LEFT(Tabelas!$AI811,1)="G","DG")</f>
        <v>DN</v>
      </c>
      <c r="AW811" s="34"/>
      <c r="AX811" s="34"/>
      <c r="AY811" s="34"/>
      <c r="AZ811" s="34"/>
      <c r="BA811" s="34"/>
      <c r="BB811" s="34"/>
      <c r="BC811" s="34"/>
      <c r="BD811" s="44">
        <v>171320</v>
      </c>
      <c r="BE811" s="34" t="s">
        <v>3417</v>
      </c>
      <c r="BF811" s="43" t="s">
        <v>1223</v>
      </c>
      <c r="BG811" s="34" t="s">
        <v>592</v>
      </c>
      <c r="BH811" s="34" t="s">
        <v>284</v>
      </c>
      <c r="BI811" s="34" t="s">
        <v>9072</v>
      </c>
      <c r="BJ811" s="44" t="s">
        <v>320</v>
      </c>
      <c r="BK811" s="44" t="s">
        <v>8579</v>
      </c>
      <c r="BL811" s="34"/>
      <c r="BM811" s="34"/>
      <c r="BN811" s="34"/>
      <c r="BO811" s="20"/>
      <c r="BP811" s="20"/>
      <c r="BQ811" s="20"/>
      <c r="BR811" s="20"/>
      <c r="BS811" s="27"/>
      <c r="BT811" s="20"/>
      <c r="BU811" s="20"/>
      <c r="BV811" s="20"/>
      <c r="BW811" s="20"/>
      <c r="BX811" s="20"/>
      <c r="BY811" s="20"/>
      <c r="BZ811" s="20"/>
      <c r="CA811" s="20"/>
      <c r="CB811" s="20"/>
      <c r="CC811" s="27"/>
      <c r="CD811" s="20"/>
      <c r="CE811" s="20"/>
      <c r="CF811" s="28"/>
      <c r="CG811" s="28"/>
      <c r="CH811" s="28"/>
      <c r="CI811" s="28"/>
      <c r="CJ811" s="28"/>
      <c r="CK811" s="28"/>
      <c r="CL811" s="28"/>
      <c r="CM811" s="28"/>
      <c r="CN811" s="28"/>
      <c r="CO811" s="28"/>
      <c r="CP811" s="28"/>
      <c r="CQ811" s="28"/>
      <c r="CR811" s="28"/>
      <c r="CS811" s="28"/>
      <c r="CT811" s="28"/>
      <c r="CU811" s="28"/>
      <c r="CV811" s="28"/>
      <c r="CW811" s="28"/>
      <c r="CX811" s="20"/>
      <c r="CY811" s="519" t="s">
        <v>9073</v>
      </c>
      <c r="CZ811" s="520" t="s">
        <v>9074</v>
      </c>
      <c r="DA811" s="595" t="str">
        <f t="shared" si="32"/>
        <v>84250 - ATIVIDADES DE PROTEÇÃO CIVIL</v>
      </c>
      <c r="EN811" s="572">
        <v>23671</v>
      </c>
      <c r="EO811" s="561" t="s">
        <v>9075</v>
      </c>
      <c r="EP811" s="561" t="s">
        <v>289</v>
      </c>
      <c r="EQ811" s="576">
        <v>335</v>
      </c>
      <c r="ER811" s="561" t="s">
        <v>1244</v>
      </c>
      <c r="ES811" s="568" t="s">
        <v>9076</v>
      </c>
    </row>
    <row r="812" spans="16:149">
      <c r="P812" s="503"/>
      <c r="Q812" s="504"/>
      <c r="R812" s="505">
        <f t="shared" si="31"/>
        <v>44590</v>
      </c>
      <c r="S812" s="501"/>
      <c r="T812" s="497"/>
      <c r="U812" s="498"/>
      <c r="V812" s="43">
        <v>114</v>
      </c>
      <c r="W812" s="34" t="s">
        <v>3132</v>
      </c>
      <c r="X812" s="44">
        <v>171313</v>
      </c>
      <c r="Y812" s="34" t="s">
        <v>2701</v>
      </c>
      <c r="Z812" s="43" t="s">
        <v>1223</v>
      </c>
      <c r="AA812" s="34" t="s">
        <v>592</v>
      </c>
      <c r="AB812" s="34" t="s">
        <v>284</v>
      </c>
      <c r="AC812" s="34" t="s">
        <v>2701</v>
      </c>
      <c r="AD812" s="44" t="s">
        <v>320</v>
      </c>
      <c r="AE812" s="44" t="s">
        <v>8579</v>
      </c>
      <c r="AF812" s="43">
        <v>114</v>
      </c>
      <c r="AG812" s="34" t="s">
        <v>3132</v>
      </c>
      <c r="AH812" s="34" t="s">
        <v>3131</v>
      </c>
      <c r="AI812" s="43" t="s">
        <v>3133</v>
      </c>
      <c r="AJ812" s="44" t="s">
        <v>3134</v>
      </c>
      <c r="AK812" s="261">
        <v>5400303</v>
      </c>
      <c r="AL812" s="44" t="s">
        <v>582</v>
      </c>
      <c r="AM812" s="44" t="s">
        <v>3138</v>
      </c>
      <c r="AN812" s="262">
        <v>276095730</v>
      </c>
      <c r="AO812" s="34"/>
      <c r="AP812" s="34"/>
      <c r="AQ812" s="34"/>
      <c r="AR812" s="34"/>
      <c r="AS812" s="34"/>
      <c r="AT812" s="44" t="s">
        <v>326</v>
      </c>
      <c r="AU812" s="44"/>
      <c r="AV812" s="477" t="str">
        <f t="array" ref="AV812">_xlfn.IFS(
LEFT(Tabelas!$AI812,1)="N","DN",
LEFT(Tabelas!$AI812,1)="C","DC",
LEFT(Tabelas!$AI812,1)="L","DL",
LEFT(Tabelas!$AI812,1)="A","DA",
LEFT(Tabelas!$AI812,1)="G","DG")</f>
        <v>DN</v>
      </c>
      <c r="AW812" s="34"/>
      <c r="AX812" s="34"/>
      <c r="AY812" s="34"/>
      <c r="AZ812" s="34"/>
      <c r="BA812" s="34"/>
      <c r="BB812" s="34"/>
      <c r="BC812" s="34"/>
      <c r="BD812" s="44">
        <v>171313</v>
      </c>
      <c r="BE812" s="34" t="s">
        <v>2701</v>
      </c>
      <c r="BF812" s="43" t="s">
        <v>1223</v>
      </c>
      <c r="BG812" s="34" t="s">
        <v>592</v>
      </c>
      <c r="BH812" s="34" t="s">
        <v>284</v>
      </c>
      <c r="BI812" s="34" t="s">
        <v>2701</v>
      </c>
      <c r="BJ812" s="44" t="s">
        <v>320</v>
      </c>
      <c r="BK812" s="44" t="s">
        <v>8579</v>
      </c>
      <c r="BL812" s="34"/>
      <c r="BM812" s="34"/>
      <c r="BN812" s="34"/>
      <c r="BO812" s="20"/>
      <c r="BP812" s="20"/>
      <c r="BQ812" s="20"/>
      <c r="BR812" s="20"/>
      <c r="BS812" s="27"/>
      <c r="BT812" s="20"/>
      <c r="BU812" s="20"/>
      <c r="BV812" s="20"/>
      <c r="BW812" s="20"/>
      <c r="BX812" s="20"/>
      <c r="BY812" s="20"/>
      <c r="BZ812" s="20"/>
      <c r="CA812" s="20"/>
      <c r="CB812" s="20"/>
      <c r="CC812" s="27"/>
      <c r="CD812" s="20"/>
      <c r="CE812" s="20"/>
      <c r="CF812" s="28"/>
      <c r="CG812" s="28"/>
      <c r="CH812" s="28"/>
      <c r="CI812" s="28"/>
      <c r="CJ812" s="28"/>
      <c r="CK812" s="28"/>
      <c r="CL812" s="28"/>
      <c r="CM812" s="28"/>
      <c r="CN812" s="28"/>
      <c r="CO812" s="28"/>
      <c r="CP812" s="28"/>
      <c r="CQ812" s="28"/>
      <c r="CR812" s="28"/>
      <c r="CS812" s="28"/>
      <c r="CT812" s="28"/>
      <c r="CU812" s="28"/>
      <c r="CV812" s="28"/>
      <c r="CW812" s="28"/>
      <c r="CX812" s="20"/>
      <c r="CY812" s="519" t="s">
        <v>9077</v>
      </c>
      <c r="CZ812" s="520" t="s">
        <v>9078</v>
      </c>
      <c r="DA812" s="595" t="str">
        <f t="shared" si="32"/>
        <v>84300 - ATIVIDADES DE SEGURANÇA SOCIAL OBRIGATÓRIA</v>
      </c>
      <c r="EN812" s="571">
        <v>23680</v>
      </c>
      <c r="EO812" s="560" t="s">
        <v>9079</v>
      </c>
      <c r="EP812" s="560" t="s">
        <v>370</v>
      </c>
      <c r="EQ812" s="580">
        <v>500</v>
      </c>
      <c r="ER812" s="560" t="s">
        <v>966</v>
      </c>
      <c r="ES812" s="567" t="s">
        <v>9080</v>
      </c>
    </row>
    <row r="813" spans="16:149">
      <c r="P813" s="503"/>
      <c r="Q813" s="504"/>
      <c r="R813" s="505">
        <f t="shared" si="31"/>
        <v>44591</v>
      </c>
      <c r="S813" s="501"/>
      <c r="T813" s="497"/>
      <c r="U813" s="498"/>
      <c r="V813" s="43">
        <v>114</v>
      </c>
      <c r="W813" s="34" t="s">
        <v>3132</v>
      </c>
      <c r="X813" s="44">
        <v>171314</v>
      </c>
      <c r="Y813" s="34" t="s">
        <v>592</v>
      </c>
      <c r="Z813" s="43" t="s">
        <v>1223</v>
      </c>
      <c r="AA813" s="34" t="s">
        <v>592</v>
      </c>
      <c r="AB813" s="34" t="s">
        <v>284</v>
      </c>
      <c r="AC813" s="34" t="s">
        <v>592</v>
      </c>
      <c r="AD813" s="44" t="s">
        <v>320</v>
      </c>
      <c r="AE813" s="44" t="s">
        <v>8579</v>
      </c>
      <c r="AF813" s="43">
        <v>114</v>
      </c>
      <c r="AG813" s="34" t="s">
        <v>3132</v>
      </c>
      <c r="AH813" s="34" t="s">
        <v>3131</v>
      </c>
      <c r="AI813" s="43" t="s">
        <v>3133</v>
      </c>
      <c r="AJ813" s="44" t="s">
        <v>3134</v>
      </c>
      <c r="AK813" s="261">
        <v>5400303</v>
      </c>
      <c r="AL813" s="44" t="s">
        <v>582</v>
      </c>
      <c r="AM813" s="44" t="s">
        <v>3138</v>
      </c>
      <c r="AN813" s="262">
        <v>276095730</v>
      </c>
      <c r="AO813" s="34"/>
      <c r="AP813" s="34"/>
      <c r="AQ813" s="34"/>
      <c r="AR813" s="34"/>
      <c r="AS813" s="34"/>
      <c r="AT813" s="44" t="s">
        <v>326</v>
      </c>
      <c r="AU813" s="44"/>
      <c r="AV813" s="477" t="str">
        <f t="array" ref="AV813">_xlfn.IFS(
LEFT(Tabelas!$AI813,1)="N","DN",
LEFT(Tabelas!$AI813,1)="C","DC",
LEFT(Tabelas!$AI813,1)="L","DL",
LEFT(Tabelas!$AI813,1)="A","DA",
LEFT(Tabelas!$AI813,1)="G","DG")</f>
        <v>DN</v>
      </c>
      <c r="AW813" s="34"/>
      <c r="AX813" s="34"/>
      <c r="AY813" s="34"/>
      <c r="AZ813" s="34"/>
      <c r="BA813" s="34"/>
      <c r="BB813" s="34"/>
      <c r="BC813" s="34"/>
      <c r="BD813" s="44">
        <v>171314</v>
      </c>
      <c r="BE813" s="34" t="s">
        <v>592</v>
      </c>
      <c r="BF813" s="43" t="s">
        <v>1223</v>
      </c>
      <c r="BG813" s="34" t="s">
        <v>592</v>
      </c>
      <c r="BH813" s="34" t="s">
        <v>284</v>
      </c>
      <c r="BI813" s="34" t="s">
        <v>592</v>
      </c>
      <c r="BJ813" s="44" t="s">
        <v>320</v>
      </c>
      <c r="BK813" s="44" t="s">
        <v>8579</v>
      </c>
      <c r="BL813" s="34"/>
      <c r="BM813" s="34"/>
      <c r="BN813" s="34"/>
      <c r="BO813" s="20"/>
      <c r="BP813" s="20"/>
      <c r="BQ813" s="20"/>
      <c r="BR813" s="20"/>
      <c r="BS813" s="27"/>
      <c r="BT813" s="20"/>
      <c r="BU813" s="20"/>
      <c r="BV813" s="20"/>
      <c r="BW813" s="20"/>
      <c r="BX813" s="20"/>
      <c r="BY813" s="20"/>
      <c r="BZ813" s="20"/>
      <c r="CA813" s="20"/>
      <c r="CB813" s="20"/>
      <c r="CC813" s="27"/>
      <c r="CD813" s="20"/>
      <c r="CE813" s="20"/>
      <c r="CF813" s="28"/>
      <c r="CG813" s="28"/>
      <c r="CH813" s="28"/>
      <c r="CI813" s="28"/>
      <c r="CJ813" s="28"/>
      <c r="CK813" s="28"/>
      <c r="CL813" s="28"/>
      <c r="CM813" s="28"/>
      <c r="CN813" s="28"/>
      <c r="CO813" s="28"/>
      <c r="CP813" s="28"/>
      <c r="CQ813" s="28"/>
      <c r="CR813" s="28"/>
      <c r="CS813" s="28"/>
      <c r="CT813" s="28"/>
      <c r="CU813" s="28"/>
      <c r="CV813" s="28"/>
      <c r="CW813" s="28"/>
      <c r="CX813" s="20"/>
      <c r="CY813" s="519" t="s">
        <v>9081</v>
      </c>
      <c r="CZ813" s="520" t="s">
        <v>9082</v>
      </c>
      <c r="DA813" s="595" t="str">
        <f t="shared" si="32"/>
        <v>85100 - ENSINO PRÉ-ESCOLAR</v>
      </c>
      <c r="EN813" s="572">
        <v>23698</v>
      </c>
      <c r="EO813" s="561" t="s">
        <v>9083</v>
      </c>
      <c r="EP813" s="561" t="s">
        <v>947</v>
      </c>
      <c r="EQ813" s="576">
        <v>449</v>
      </c>
      <c r="ER813" s="561" t="s">
        <v>3449</v>
      </c>
      <c r="ES813" s="568" t="s">
        <v>9084</v>
      </c>
    </row>
    <row r="814" spans="16:149">
      <c r="P814" s="503"/>
      <c r="Q814" s="504"/>
      <c r="R814" s="505">
        <f t="shared" si="31"/>
        <v>44592</v>
      </c>
      <c r="S814" s="501"/>
      <c r="T814" s="497"/>
      <c r="U814" s="498"/>
      <c r="V814" s="43">
        <v>114</v>
      </c>
      <c r="W814" s="34" t="s">
        <v>3132</v>
      </c>
      <c r="X814" s="44">
        <v>171300</v>
      </c>
      <c r="Y814" s="34" t="s">
        <v>899</v>
      </c>
      <c r="Z814" s="43" t="s">
        <v>1223</v>
      </c>
      <c r="AA814" s="34" t="s">
        <v>592</v>
      </c>
      <c r="AB814" s="34" t="s">
        <v>284</v>
      </c>
      <c r="AC814" s="34" t="s">
        <v>592</v>
      </c>
      <c r="AD814" s="44" t="s">
        <v>320</v>
      </c>
      <c r="AE814" s="44" t="s">
        <v>8579</v>
      </c>
      <c r="AF814" s="43">
        <v>114</v>
      </c>
      <c r="AG814" s="34" t="s">
        <v>3132</v>
      </c>
      <c r="AH814" s="34" t="s">
        <v>3131</v>
      </c>
      <c r="AI814" s="43" t="s">
        <v>3133</v>
      </c>
      <c r="AJ814" s="44" t="s">
        <v>3134</v>
      </c>
      <c r="AK814" s="261">
        <v>5400303</v>
      </c>
      <c r="AL814" s="44" t="s">
        <v>582</v>
      </c>
      <c r="AM814" s="44" t="s">
        <v>3138</v>
      </c>
      <c r="AN814" s="262">
        <v>276095730</v>
      </c>
      <c r="AO814" s="34"/>
      <c r="AP814" s="34"/>
      <c r="AQ814" s="34"/>
      <c r="AR814" s="34"/>
      <c r="AS814" s="34"/>
      <c r="AT814" s="44" t="s">
        <v>326</v>
      </c>
      <c r="AU814" s="44"/>
      <c r="AV814" s="477" t="str">
        <f t="array" ref="AV814">_xlfn.IFS(
LEFT(Tabelas!$AI814,1)="N","DN",
LEFT(Tabelas!$AI814,1)="C","DC",
LEFT(Tabelas!$AI814,1)="L","DL",
LEFT(Tabelas!$AI814,1)="A","DA",
LEFT(Tabelas!$AI814,1)="G","DG")</f>
        <v>DN</v>
      </c>
      <c r="AW814" s="34"/>
      <c r="AX814" s="34"/>
      <c r="AY814" s="34"/>
      <c r="AZ814" s="34"/>
      <c r="BA814" s="34"/>
      <c r="BB814" s="34"/>
      <c r="BC814" s="34"/>
      <c r="BD814" s="44">
        <v>171300</v>
      </c>
      <c r="BE814" s="34" t="s">
        <v>899</v>
      </c>
      <c r="BF814" s="43" t="s">
        <v>1223</v>
      </c>
      <c r="BG814" s="34" t="s">
        <v>592</v>
      </c>
      <c r="BH814" s="34" t="s">
        <v>284</v>
      </c>
      <c r="BI814" s="34" t="s">
        <v>592</v>
      </c>
      <c r="BJ814" s="44" t="s">
        <v>320</v>
      </c>
      <c r="BK814" s="44" t="s">
        <v>8579</v>
      </c>
      <c r="BL814" s="34"/>
      <c r="BM814" s="34"/>
      <c r="BN814" s="34"/>
      <c r="BO814" s="20"/>
      <c r="BP814" s="20"/>
      <c r="BQ814" s="20"/>
      <c r="BR814" s="20"/>
      <c r="BS814" s="27"/>
      <c r="BT814" s="20"/>
      <c r="BU814" s="20"/>
      <c r="BV814" s="20"/>
      <c r="BW814" s="20"/>
      <c r="BX814" s="20"/>
      <c r="BY814" s="20"/>
      <c r="BZ814" s="20"/>
      <c r="CA814" s="20"/>
      <c r="CB814" s="20"/>
      <c r="CC814" s="27"/>
      <c r="CD814" s="20"/>
      <c r="CE814" s="20"/>
      <c r="CF814" s="28"/>
      <c r="CG814" s="28"/>
      <c r="CH814" s="28"/>
      <c r="CI814" s="28"/>
      <c r="CJ814" s="28"/>
      <c r="CK814" s="28"/>
      <c r="CL814" s="28"/>
      <c r="CM814" s="28"/>
      <c r="CN814" s="28"/>
      <c r="CO814" s="28"/>
      <c r="CP814" s="28"/>
      <c r="CQ814" s="28"/>
      <c r="CR814" s="28"/>
      <c r="CS814" s="28"/>
      <c r="CT814" s="28"/>
      <c r="CU814" s="28"/>
      <c r="CV814" s="28"/>
      <c r="CW814" s="28"/>
      <c r="CX814" s="20"/>
      <c r="CY814" s="519" t="s">
        <v>9085</v>
      </c>
      <c r="CZ814" s="520" t="s">
        <v>9086</v>
      </c>
      <c r="DA814" s="595" t="str">
        <f t="shared" si="32"/>
        <v>85201 - ENSINO BÁSICO (1º CICLO)</v>
      </c>
      <c r="EN814" s="572">
        <v>23736</v>
      </c>
      <c r="EO814" s="561" t="s">
        <v>9087</v>
      </c>
      <c r="EP814" s="561" t="s">
        <v>320</v>
      </c>
      <c r="EQ814" s="576">
        <v>100</v>
      </c>
      <c r="ER814" s="561" t="s">
        <v>4630</v>
      </c>
      <c r="ES814" s="568" t="s">
        <v>9088</v>
      </c>
    </row>
    <row r="815" spans="16:149">
      <c r="P815" s="503"/>
      <c r="Q815" s="504"/>
      <c r="R815" s="505">
        <f t="shared" si="31"/>
        <v>44593</v>
      </c>
      <c r="S815" s="501"/>
      <c r="T815" s="497"/>
      <c r="U815" s="498"/>
      <c r="V815" s="43">
        <v>114</v>
      </c>
      <c r="W815" s="34" t="s">
        <v>3132</v>
      </c>
      <c r="X815" s="44">
        <v>171315</v>
      </c>
      <c r="Y815" s="34" t="s">
        <v>2983</v>
      </c>
      <c r="Z815" s="43" t="s">
        <v>1223</v>
      </c>
      <c r="AA815" s="34" t="s">
        <v>592</v>
      </c>
      <c r="AB815" s="34" t="s">
        <v>284</v>
      </c>
      <c r="AC815" s="34" t="s">
        <v>2983</v>
      </c>
      <c r="AD815" s="44" t="s">
        <v>320</v>
      </c>
      <c r="AE815" s="44" t="s">
        <v>8579</v>
      </c>
      <c r="AF815" s="43">
        <v>114</v>
      </c>
      <c r="AG815" s="34" t="s">
        <v>3132</v>
      </c>
      <c r="AH815" s="34" t="s">
        <v>3131</v>
      </c>
      <c r="AI815" s="43" t="s">
        <v>3133</v>
      </c>
      <c r="AJ815" s="44" t="s">
        <v>3134</v>
      </c>
      <c r="AK815" s="261">
        <v>5400303</v>
      </c>
      <c r="AL815" s="44" t="s">
        <v>582</v>
      </c>
      <c r="AM815" s="44" t="s">
        <v>3138</v>
      </c>
      <c r="AN815" s="262">
        <v>276095730</v>
      </c>
      <c r="AO815" s="34"/>
      <c r="AP815" s="34"/>
      <c r="AQ815" s="34"/>
      <c r="AR815" s="34"/>
      <c r="AS815" s="34"/>
      <c r="AT815" s="44" t="s">
        <v>326</v>
      </c>
      <c r="AU815" s="44"/>
      <c r="AV815" s="477" t="str">
        <f t="array" ref="AV815">_xlfn.IFS(
LEFT(Tabelas!$AI815,1)="N","DN",
LEFT(Tabelas!$AI815,1)="C","DC",
LEFT(Tabelas!$AI815,1)="L","DL",
LEFT(Tabelas!$AI815,1)="A","DA",
LEFT(Tabelas!$AI815,1)="G","DG")</f>
        <v>DN</v>
      </c>
      <c r="AW815" s="34"/>
      <c r="AX815" s="34"/>
      <c r="AY815" s="34"/>
      <c r="AZ815" s="34"/>
      <c r="BA815" s="34"/>
      <c r="BB815" s="34"/>
      <c r="BC815" s="34"/>
      <c r="BD815" s="44">
        <v>171315</v>
      </c>
      <c r="BE815" s="34" t="s">
        <v>2983</v>
      </c>
      <c r="BF815" s="43" t="s">
        <v>1223</v>
      </c>
      <c r="BG815" s="34" t="s">
        <v>592</v>
      </c>
      <c r="BH815" s="34" t="s">
        <v>284</v>
      </c>
      <c r="BI815" s="34" t="s">
        <v>2983</v>
      </c>
      <c r="BJ815" s="44" t="s">
        <v>320</v>
      </c>
      <c r="BK815" s="44" t="s">
        <v>8579</v>
      </c>
      <c r="BL815" s="34"/>
      <c r="BM815" s="34"/>
      <c r="BN815" s="34"/>
      <c r="BO815" s="20"/>
      <c r="BP815" s="20"/>
      <c r="BQ815" s="20"/>
      <c r="BR815" s="20"/>
      <c r="BS815" s="27"/>
      <c r="BT815" s="20"/>
      <c r="BU815" s="20"/>
      <c r="BV815" s="20"/>
      <c r="BW815" s="20"/>
      <c r="BX815" s="20"/>
      <c r="BY815" s="20"/>
      <c r="BZ815" s="20"/>
      <c r="CA815" s="20"/>
      <c r="CB815" s="20"/>
      <c r="CC815" s="27"/>
      <c r="CD815" s="20"/>
      <c r="CE815" s="20"/>
      <c r="CF815" s="28"/>
      <c r="CG815" s="28"/>
      <c r="CH815" s="28"/>
      <c r="CI815" s="28"/>
      <c r="CJ815" s="28"/>
      <c r="CK815" s="28"/>
      <c r="CL815" s="28"/>
      <c r="CM815" s="28"/>
      <c r="CN815" s="28"/>
      <c r="CO815" s="28"/>
      <c r="CP815" s="28"/>
      <c r="CQ815" s="28"/>
      <c r="CR815" s="28"/>
      <c r="CS815" s="28"/>
      <c r="CT815" s="28"/>
      <c r="CU815" s="28"/>
      <c r="CV815" s="28"/>
      <c r="CW815" s="28"/>
      <c r="CX815" s="20"/>
      <c r="CY815" s="519" t="s">
        <v>9089</v>
      </c>
      <c r="CZ815" s="520" t="s">
        <v>9090</v>
      </c>
      <c r="DA815" s="595" t="str">
        <f t="shared" si="32"/>
        <v>85202 - ENSINO BÁSICO (2º CICLO)</v>
      </c>
      <c r="EN815" s="571">
        <v>23752</v>
      </c>
      <c r="EO815" s="560" t="s">
        <v>9091</v>
      </c>
      <c r="EP815" s="560" t="s">
        <v>320</v>
      </c>
      <c r="EQ815" s="580">
        <v>117</v>
      </c>
      <c r="ER815" s="560" t="s">
        <v>3438</v>
      </c>
      <c r="ES815" s="567" t="s">
        <v>9092</v>
      </c>
    </row>
    <row r="816" spans="16:149">
      <c r="P816" s="503"/>
      <c r="Q816" s="504"/>
      <c r="R816" s="505">
        <f t="shared" si="31"/>
        <v>44594</v>
      </c>
      <c r="S816" s="501"/>
      <c r="T816" s="497"/>
      <c r="U816" s="498"/>
      <c r="V816" s="43">
        <v>114</v>
      </c>
      <c r="W816" s="34" t="s">
        <v>3132</v>
      </c>
      <c r="X816" s="44">
        <v>171316</v>
      </c>
      <c r="Y816" s="34" t="s">
        <v>3108</v>
      </c>
      <c r="Z816" s="43" t="s">
        <v>1223</v>
      </c>
      <c r="AA816" s="34" t="s">
        <v>592</v>
      </c>
      <c r="AB816" s="34" t="s">
        <v>284</v>
      </c>
      <c r="AC816" s="34" t="s">
        <v>3108</v>
      </c>
      <c r="AD816" s="44" t="s">
        <v>320</v>
      </c>
      <c r="AE816" s="44" t="s">
        <v>8579</v>
      </c>
      <c r="AF816" s="43">
        <v>114</v>
      </c>
      <c r="AG816" s="34" t="s">
        <v>3132</v>
      </c>
      <c r="AH816" s="34" t="s">
        <v>3131</v>
      </c>
      <c r="AI816" s="43" t="s">
        <v>3133</v>
      </c>
      <c r="AJ816" s="44" t="s">
        <v>3134</v>
      </c>
      <c r="AK816" s="261">
        <v>5400303</v>
      </c>
      <c r="AL816" s="44" t="s">
        <v>582</v>
      </c>
      <c r="AM816" s="44" t="s">
        <v>3138</v>
      </c>
      <c r="AN816" s="262">
        <v>276095730</v>
      </c>
      <c r="AO816" s="34"/>
      <c r="AP816" s="34"/>
      <c r="AQ816" s="34"/>
      <c r="AR816" s="34"/>
      <c r="AS816" s="34"/>
      <c r="AT816" s="44" t="s">
        <v>326</v>
      </c>
      <c r="AU816" s="44"/>
      <c r="AV816" s="477" t="str">
        <f t="array" ref="AV816">_xlfn.IFS(
LEFT(Tabelas!$AI816,1)="N","DN",
LEFT(Tabelas!$AI816,1)="C","DC",
LEFT(Tabelas!$AI816,1)="L","DL",
LEFT(Tabelas!$AI816,1)="A","DA",
LEFT(Tabelas!$AI816,1)="G","DG")</f>
        <v>DN</v>
      </c>
      <c r="AW816" s="34"/>
      <c r="AX816" s="34"/>
      <c r="AY816" s="34"/>
      <c r="AZ816" s="34"/>
      <c r="BA816" s="34"/>
      <c r="BB816" s="34"/>
      <c r="BC816" s="34"/>
      <c r="BD816" s="44">
        <v>171316</v>
      </c>
      <c r="BE816" s="34" t="s">
        <v>3108</v>
      </c>
      <c r="BF816" s="43" t="s">
        <v>1223</v>
      </c>
      <c r="BG816" s="34" t="s">
        <v>592</v>
      </c>
      <c r="BH816" s="34" t="s">
        <v>284</v>
      </c>
      <c r="BI816" s="34" t="s">
        <v>3108</v>
      </c>
      <c r="BJ816" s="44" t="s">
        <v>320</v>
      </c>
      <c r="BK816" s="44" t="s">
        <v>8579</v>
      </c>
      <c r="BL816" s="34"/>
      <c r="BM816" s="34"/>
      <c r="BN816" s="34"/>
      <c r="BO816" s="20"/>
      <c r="BP816" s="20"/>
      <c r="BQ816" s="20"/>
      <c r="BR816" s="20"/>
      <c r="BS816" s="27"/>
      <c r="BT816" s="20"/>
      <c r="BU816" s="20"/>
      <c r="BV816" s="20"/>
      <c r="BW816" s="20"/>
      <c r="BX816" s="20"/>
      <c r="BY816" s="20"/>
      <c r="BZ816" s="20"/>
      <c r="CA816" s="20"/>
      <c r="CB816" s="20"/>
      <c r="CC816" s="27"/>
      <c r="CD816" s="20"/>
      <c r="CE816" s="20"/>
      <c r="CF816" s="28"/>
      <c r="CG816" s="28"/>
      <c r="CH816" s="28"/>
      <c r="CI816" s="28"/>
      <c r="CJ816" s="28"/>
      <c r="CK816" s="28"/>
      <c r="CL816" s="28"/>
      <c r="CM816" s="28"/>
      <c r="CN816" s="28"/>
      <c r="CO816" s="28"/>
      <c r="CP816" s="28"/>
      <c r="CQ816" s="28"/>
      <c r="CR816" s="28"/>
      <c r="CS816" s="28"/>
      <c r="CT816" s="28"/>
      <c r="CU816" s="28"/>
      <c r="CV816" s="28"/>
      <c r="CW816" s="28"/>
      <c r="CX816" s="20"/>
      <c r="CY816" s="519" t="s">
        <v>9093</v>
      </c>
      <c r="CZ816" s="520" t="s">
        <v>9094</v>
      </c>
      <c r="DA816" s="595" t="str">
        <f t="shared" si="32"/>
        <v>85310 - ENSINO BÁSICO (3º CICLO) E SECUNDÁRIO GERAL</v>
      </c>
      <c r="EN816" s="572">
        <v>23787</v>
      </c>
      <c r="EO816" s="561" t="s">
        <v>9095</v>
      </c>
      <c r="EP816" s="561" t="s">
        <v>320</v>
      </c>
      <c r="EQ816" s="576">
        <v>114</v>
      </c>
      <c r="ER816" s="561" t="s">
        <v>3132</v>
      </c>
      <c r="ES816" s="568" t="s">
        <v>9096</v>
      </c>
    </row>
    <row r="817" spans="16:149">
      <c r="P817" s="503"/>
      <c r="Q817" s="504"/>
      <c r="R817" s="505">
        <f t="shared" si="31"/>
        <v>44595</v>
      </c>
      <c r="S817" s="501"/>
      <c r="T817" s="497"/>
      <c r="U817" s="498"/>
      <c r="V817" s="43">
        <v>115</v>
      </c>
      <c r="W817" s="34" t="s">
        <v>3241</v>
      </c>
      <c r="X817" s="44">
        <v>40201</v>
      </c>
      <c r="Y817" s="34" t="s">
        <v>1009</v>
      </c>
      <c r="Z817" s="43" t="s">
        <v>1223</v>
      </c>
      <c r="AA817" s="34" t="s">
        <v>415</v>
      </c>
      <c r="AB817" s="34" t="s">
        <v>415</v>
      </c>
      <c r="AC817" s="34" t="s">
        <v>1009</v>
      </c>
      <c r="AD817" s="44" t="s">
        <v>320</v>
      </c>
      <c r="AE817" s="44" t="s">
        <v>9097</v>
      </c>
      <c r="AF817" s="43">
        <v>115</v>
      </c>
      <c r="AG817" s="34" t="s">
        <v>3241</v>
      </c>
      <c r="AH817" s="34" t="s">
        <v>3240</v>
      </c>
      <c r="AI817" s="43" t="s">
        <v>3242</v>
      </c>
      <c r="AJ817" s="44" t="s">
        <v>3243</v>
      </c>
      <c r="AK817" s="261">
        <v>5300125</v>
      </c>
      <c r="AL817" s="44" t="s">
        <v>415</v>
      </c>
      <c r="AM817" s="44" t="s">
        <v>3247</v>
      </c>
      <c r="AN817" s="262">
        <v>273093740</v>
      </c>
      <c r="AO817" s="34"/>
      <c r="AP817" s="34"/>
      <c r="AQ817" s="34"/>
      <c r="AR817" s="34"/>
      <c r="AS817" s="34"/>
      <c r="AT817" s="44" t="s">
        <v>326</v>
      </c>
      <c r="AU817" s="44"/>
      <c r="AV817" s="477" t="str">
        <f t="array" ref="AV817">_xlfn.IFS(
LEFT(Tabelas!$AI817,1)="N","DN",
LEFT(Tabelas!$AI817,1)="C","DC",
LEFT(Tabelas!$AI817,1)="L","DL",
LEFT(Tabelas!$AI817,1)="A","DA",
LEFT(Tabelas!$AI817,1)="G","DG")</f>
        <v>DN</v>
      </c>
      <c r="AW817" s="34"/>
      <c r="AX817" s="34"/>
      <c r="AY817" s="34"/>
      <c r="AZ817" s="34"/>
      <c r="BA817" s="34"/>
      <c r="BB817" s="34"/>
      <c r="BC817" s="34"/>
      <c r="BD817" s="44">
        <v>40201</v>
      </c>
      <c r="BE817" s="34" t="s">
        <v>1009</v>
      </c>
      <c r="BF817" s="43" t="s">
        <v>1223</v>
      </c>
      <c r="BG817" s="34" t="s">
        <v>415</v>
      </c>
      <c r="BH817" s="34" t="s">
        <v>415</v>
      </c>
      <c r="BI817" s="34" t="s">
        <v>1009</v>
      </c>
      <c r="BJ817" s="44" t="s">
        <v>320</v>
      </c>
      <c r="BK817" s="44" t="s">
        <v>9097</v>
      </c>
      <c r="BL817" s="34"/>
      <c r="BM817" s="34"/>
      <c r="BN817" s="34"/>
      <c r="BO817" s="20"/>
      <c r="BP817" s="20"/>
      <c r="BQ817" s="20"/>
      <c r="BR817" s="20"/>
      <c r="BS817" s="27"/>
      <c r="BT817" s="20"/>
      <c r="BU817" s="20"/>
      <c r="BV817" s="20"/>
      <c r="BW817" s="20"/>
      <c r="BX817" s="20"/>
      <c r="BY817" s="20"/>
      <c r="BZ817" s="20"/>
      <c r="CA817" s="20"/>
      <c r="CB817" s="20"/>
      <c r="CC817" s="27"/>
      <c r="CD817" s="20"/>
      <c r="CE817" s="20"/>
      <c r="CF817" s="28"/>
      <c r="CG817" s="28"/>
      <c r="CH817" s="28"/>
      <c r="CI817" s="28"/>
      <c r="CJ817" s="28"/>
      <c r="CK817" s="28"/>
      <c r="CL817" s="28"/>
      <c r="CM817" s="28"/>
      <c r="CN817" s="28"/>
      <c r="CO817" s="28"/>
      <c r="CP817" s="28"/>
      <c r="CQ817" s="28"/>
      <c r="CR817" s="28"/>
      <c r="CS817" s="28"/>
      <c r="CT817" s="28"/>
      <c r="CU817" s="28"/>
      <c r="CV817" s="28"/>
      <c r="CW817" s="28"/>
      <c r="CX817" s="20"/>
      <c r="CY817" s="519" t="s">
        <v>9098</v>
      </c>
      <c r="CZ817" s="520" t="s">
        <v>9099</v>
      </c>
      <c r="DA817" s="595" t="str">
        <f t="shared" si="32"/>
        <v>85320 - ENSINO SECUNDÁRIO PROFISSIONAL</v>
      </c>
      <c r="EN817" s="571">
        <v>23795</v>
      </c>
      <c r="EO817" s="560" t="s">
        <v>9100</v>
      </c>
      <c r="EP817" s="560" t="s">
        <v>320</v>
      </c>
      <c r="EQ817" s="580">
        <v>162</v>
      </c>
      <c r="ER817" s="560" t="s">
        <v>3781</v>
      </c>
      <c r="ES817" s="567" t="s">
        <v>9101</v>
      </c>
    </row>
    <row r="818" spans="16:149">
      <c r="P818" s="503"/>
      <c r="Q818" s="504"/>
      <c r="R818" s="505">
        <f t="shared" si="31"/>
        <v>44596</v>
      </c>
      <c r="S818" s="501"/>
      <c r="T818" s="497"/>
      <c r="U818" s="498"/>
      <c r="V818" s="43">
        <v>115</v>
      </c>
      <c r="W818" s="34" t="s">
        <v>3241</v>
      </c>
      <c r="X818" s="44">
        <v>40203</v>
      </c>
      <c r="Y818" s="34" t="s">
        <v>1287</v>
      </c>
      <c r="Z818" s="43" t="s">
        <v>1223</v>
      </c>
      <c r="AA818" s="34" t="s">
        <v>415</v>
      </c>
      <c r="AB818" s="34" t="s">
        <v>415</v>
      </c>
      <c r="AC818" s="34" t="s">
        <v>1287</v>
      </c>
      <c r="AD818" s="44" t="s">
        <v>320</v>
      </c>
      <c r="AE818" s="44" t="s">
        <v>9097</v>
      </c>
      <c r="AF818" s="43">
        <v>115</v>
      </c>
      <c r="AG818" s="34" t="s">
        <v>3241</v>
      </c>
      <c r="AH818" s="34" t="s">
        <v>3240</v>
      </c>
      <c r="AI818" s="43" t="s">
        <v>3242</v>
      </c>
      <c r="AJ818" s="44" t="s">
        <v>3243</v>
      </c>
      <c r="AK818" s="261">
        <v>5300125</v>
      </c>
      <c r="AL818" s="44" t="s">
        <v>415</v>
      </c>
      <c r="AM818" s="44" t="s">
        <v>3247</v>
      </c>
      <c r="AN818" s="262">
        <v>273093740</v>
      </c>
      <c r="AO818" s="34"/>
      <c r="AP818" s="34"/>
      <c r="AQ818" s="34"/>
      <c r="AR818" s="34"/>
      <c r="AS818" s="34"/>
      <c r="AT818" s="44" t="s">
        <v>326</v>
      </c>
      <c r="AU818" s="44"/>
      <c r="AV818" s="477" t="str">
        <f t="array" ref="AV818">_xlfn.IFS(
LEFT(Tabelas!$AI818,1)="N","DN",
LEFT(Tabelas!$AI818,1)="C","DC",
LEFT(Tabelas!$AI818,1)="L","DL",
LEFT(Tabelas!$AI818,1)="A","DA",
LEFT(Tabelas!$AI818,1)="G","DG")</f>
        <v>DN</v>
      </c>
      <c r="AW818" s="34"/>
      <c r="AX818" s="34"/>
      <c r="AY818" s="34"/>
      <c r="AZ818" s="34"/>
      <c r="BA818" s="34"/>
      <c r="BB818" s="34"/>
      <c r="BC818" s="34"/>
      <c r="BD818" s="44">
        <v>40203</v>
      </c>
      <c r="BE818" s="34" t="s">
        <v>1287</v>
      </c>
      <c r="BF818" s="43" t="s">
        <v>1223</v>
      </c>
      <c r="BG818" s="34" t="s">
        <v>415</v>
      </c>
      <c r="BH818" s="34" t="s">
        <v>415</v>
      </c>
      <c r="BI818" s="34" t="s">
        <v>1287</v>
      </c>
      <c r="BJ818" s="44" t="s">
        <v>320</v>
      </c>
      <c r="BK818" s="44" t="s">
        <v>9097</v>
      </c>
      <c r="BL818" s="34"/>
      <c r="BM818" s="34"/>
      <c r="BN818" s="34"/>
      <c r="BO818" s="20"/>
      <c r="BP818" s="20"/>
      <c r="BQ818" s="20"/>
      <c r="BR818" s="20"/>
      <c r="BS818" s="27"/>
      <c r="BT818" s="20"/>
      <c r="BU818" s="20"/>
      <c r="BV818" s="20"/>
      <c r="BW818" s="20"/>
      <c r="BX818" s="20"/>
      <c r="BY818" s="20"/>
      <c r="BZ818" s="20"/>
      <c r="CA818" s="20"/>
      <c r="CB818" s="20"/>
      <c r="CC818" s="27"/>
      <c r="CD818" s="20"/>
      <c r="CE818" s="20"/>
      <c r="CF818" s="28"/>
      <c r="CG818" s="28"/>
      <c r="CH818" s="28"/>
      <c r="CI818" s="28"/>
      <c r="CJ818" s="28"/>
      <c r="CK818" s="28"/>
      <c r="CL818" s="28"/>
      <c r="CM818" s="28"/>
      <c r="CN818" s="28"/>
      <c r="CO818" s="28"/>
      <c r="CP818" s="28"/>
      <c r="CQ818" s="28"/>
      <c r="CR818" s="28"/>
      <c r="CS818" s="28"/>
      <c r="CT818" s="28"/>
      <c r="CU818" s="28"/>
      <c r="CV818" s="28"/>
      <c r="CW818" s="28"/>
      <c r="CX818" s="20"/>
      <c r="CY818" s="519" t="s">
        <v>9102</v>
      </c>
      <c r="CZ818" s="520" t="s">
        <v>9103</v>
      </c>
      <c r="DA818" s="595" t="str">
        <f t="shared" si="32"/>
        <v>85330 - ENSINO PÓS-SECUNDÁRIO NÃO SUPERIOR</v>
      </c>
      <c r="EN818" s="571">
        <v>23809</v>
      </c>
      <c r="EO818" s="560" t="s">
        <v>9104</v>
      </c>
      <c r="EP818" s="560" t="s">
        <v>947</v>
      </c>
      <c r="EQ818" s="580">
        <v>474</v>
      </c>
      <c r="ER818" s="560" t="s">
        <v>5374</v>
      </c>
      <c r="ES818" s="567" t="s">
        <v>9105</v>
      </c>
    </row>
    <row r="819" spans="16:149">
      <c r="P819" s="503"/>
      <c r="Q819" s="504"/>
      <c r="R819" s="505">
        <f t="shared" si="31"/>
        <v>44597</v>
      </c>
      <c r="S819" s="501"/>
      <c r="T819" s="497"/>
      <c r="U819" s="498"/>
      <c r="V819" s="43">
        <v>115</v>
      </c>
      <c r="W819" s="34" t="s">
        <v>3241</v>
      </c>
      <c r="X819" s="44">
        <v>40204</v>
      </c>
      <c r="Y819" s="34" t="s">
        <v>1563</v>
      </c>
      <c r="Z819" s="43" t="s">
        <v>1223</v>
      </c>
      <c r="AA819" s="34" t="s">
        <v>415</v>
      </c>
      <c r="AB819" s="34" t="s">
        <v>415</v>
      </c>
      <c r="AC819" s="34" t="s">
        <v>1563</v>
      </c>
      <c r="AD819" s="44" t="s">
        <v>320</v>
      </c>
      <c r="AE819" s="44" t="s">
        <v>9097</v>
      </c>
      <c r="AF819" s="43">
        <v>115</v>
      </c>
      <c r="AG819" s="34" t="s">
        <v>3241</v>
      </c>
      <c r="AH819" s="34" t="s">
        <v>3240</v>
      </c>
      <c r="AI819" s="43" t="s">
        <v>3242</v>
      </c>
      <c r="AJ819" s="44" t="s">
        <v>3243</v>
      </c>
      <c r="AK819" s="261">
        <v>5300125</v>
      </c>
      <c r="AL819" s="44" t="s">
        <v>415</v>
      </c>
      <c r="AM819" s="44" t="s">
        <v>3247</v>
      </c>
      <c r="AN819" s="262">
        <v>273093740</v>
      </c>
      <c r="AO819" s="34"/>
      <c r="AP819" s="34"/>
      <c r="AQ819" s="34"/>
      <c r="AR819" s="34"/>
      <c r="AS819" s="34"/>
      <c r="AT819" s="44" t="s">
        <v>326</v>
      </c>
      <c r="AU819" s="44"/>
      <c r="AV819" s="477" t="str">
        <f t="array" ref="AV819">_xlfn.IFS(
LEFT(Tabelas!$AI819,1)="N","DN",
LEFT(Tabelas!$AI819,1)="C","DC",
LEFT(Tabelas!$AI819,1)="L","DL",
LEFT(Tabelas!$AI819,1)="A","DA",
LEFT(Tabelas!$AI819,1)="G","DG")</f>
        <v>DN</v>
      </c>
      <c r="AW819" s="34"/>
      <c r="AX819" s="34"/>
      <c r="AY819" s="34"/>
      <c r="AZ819" s="34"/>
      <c r="BA819" s="34"/>
      <c r="BB819" s="34"/>
      <c r="BC819" s="34"/>
      <c r="BD819" s="44">
        <v>40204</v>
      </c>
      <c r="BE819" s="34" t="s">
        <v>1563</v>
      </c>
      <c r="BF819" s="43" t="s">
        <v>1223</v>
      </c>
      <c r="BG819" s="34" t="s">
        <v>415</v>
      </c>
      <c r="BH819" s="34" t="s">
        <v>415</v>
      </c>
      <c r="BI819" s="34" t="s">
        <v>1563</v>
      </c>
      <c r="BJ819" s="44" t="s">
        <v>320</v>
      </c>
      <c r="BK819" s="44" t="s">
        <v>9097</v>
      </c>
      <c r="BL819" s="34"/>
      <c r="BM819" s="34"/>
      <c r="BN819" s="34"/>
      <c r="BO819" s="20"/>
      <c r="BP819" s="20"/>
      <c r="BQ819" s="20"/>
      <c r="BR819" s="20"/>
      <c r="BS819" s="27"/>
      <c r="BT819" s="20"/>
      <c r="BU819" s="20"/>
      <c r="BV819" s="20"/>
      <c r="BW819" s="20"/>
      <c r="BX819" s="20"/>
      <c r="BY819" s="20"/>
      <c r="BZ819" s="20"/>
      <c r="CA819" s="20"/>
      <c r="CB819" s="20"/>
      <c r="CC819" s="27"/>
      <c r="CD819" s="20"/>
      <c r="CE819" s="20"/>
      <c r="CF819" s="28"/>
      <c r="CG819" s="28"/>
      <c r="CH819" s="28"/>
      <c r="CI819" s="28"/>
      <c r="CJ819" s="28"/>
      <c r="CK819" s="28"/>
      <c r="CL819" s="28"/>
      <c r="CM819" s="28"/>
      <c r="CN819" s="28"/>
      <c r="CO819" s="28"/>
      <c r="CP819" s="28"/>
      <c r="CQ819" s="28"/>
      <c r="CR819" s="28"/>
      <c r="CS819" s="28"/>
      <c r="CT819" s="28"/>
      <c r="CU819" s="28"/>
      <c r="CV819" s="28"/>
      <c r="CW819" s="28"/>
      <c r="CX819" s="20"/>
      <c r="CY819" s="519" t="s">
        <v>9106</v>
      </c>
      <c r="CZ819" s="520" t="s">
        <v>9107</v>
      </c>
      <c r="DA819" s="595" t="str">
        <f t="shared" si="32"/>
        <v>85400 - ENSINO SUPERIOR</v>
      </c>
      <c r="EN819" s="572">
        <v>23817</v>
      </c>
      <c r="EO819" s="561" t="s">
        <v>9108</v>
      </c>
      <c r="EP819" s="561" t="s">
        <v>320</v>
      </c>
      <c r="EQ819" s="576">
        <v>102</v>
      </c>
      <c r="ER819" s="561" t="s">
        <v>628</v>
      </c>
      <c r="ES819" s="568" t="s">
        <v>9109</v>
      </c>
    </row>
    <row r="820" spans="16:149">
      <c r="P820" s="503"/>
      <c r="Q820" s="504"/>
      <c r="R820" s="505">
        <f t="shared" si="31"/>
        <v>44598</v>
      </c>
      <c r="S820" s="501"/>
      <c r="T820" s="497"/>
      <c r="U820" s="498"/>
      <c r="V820" s="43">
        <v>115</v>
      </c>
      <c r="W820" s="34" t="s">
        <v>3241</v>
      </c>
      <c r="X820" s="44">
        <v>40200</v>
      </c>
      <c r="Y820" s="34" t="s">
        <v>695</v>
      </c>
      <c r="Z820" s="43" t="s">
        <v>1223</v>
      </c>
      <c r="AA820" s="34" t="s">
        <v>415</v>
      </c>
      <c r="AB820" s="34" t="s">
        <v>415</v>
      </c>
      <c r="AC820" s="34" t="s">
        <v>9110</v>
      </c>
      <c r="AD820" s="44" t="s">
        <v>320</v>
      </c>
      <c r="AE820" s="44" t="s">
        <v>9097</v>
      </c>
      <c r="AF820" s="43">
        <v>115</v>
      </c>
      <c r="AG820" s="34" t="s">
        <v>3241</v>
      </c>
      <c r="AH820" s="34" t="s">
        <v>3240</v>
      </c>
      <c r="AI820" s="43" t="s">
        <v>3242</v>
      </c>
      <c r="AJ820" s="44" t="s">
        <v>3243</v>
      </c>
      <c r="AK820" s="261">
        <v>5300125</v>
      </c>
      <c r="AL820" s="44" t="s">
        <v>415</v>
      </c>
      <c r="AM820" s="44" t="s">
        <v>3247</v>
      </c>
      <c r="AN820" s="262">
        <v>273093740</v>
      </c>
      <c r="AO820" s="34"/>
      <c r="AP820" s="34"/>
      <c r="AQ820" s="34"/>
      <c r="AR820" s="34"/>
      <c r="AS820" s="34"/>
      <c r="AT820" s="44" t="s">
        <v>326</v>
      </c>
      <c r="AU820" s="44"/>
      <c r="AV820" s="477" t="str">
        <f t="array" ref="AV820">_xlfn.IFS(
LEFT(Tabelas!$AI820,1)="N","DN",
LEFT(Tabelas!$AI820,1)="C","DC",
LEFT(Tabelas!$AI820,1)="L","DL",
LEFT(Tabelas!$AI820,1)="A","DA",
LEFT(Tabelas!$AI820,1)="G","DG")</f>
        <v>DN</v>
      </c>
      <c r="AW820" s="34"/>
      <c r="AX820" s="34"/>
      <c r="AY820" s="34"/>
      <c r="AZ820" s="34"/>
      <c r="BA820" s="34"/>
      <c r="BB820" s="34"/>
      <c r="BC820" s="34"/>
      <c r="BD820" s="44">
        <v>40200</v>
      </c>
      <c r="BE820" s="34" t="s">
        <v>695</v>
      </c>
      <c r="BF820" s="43" t="s">
        <v>1223</v>
      </c>
      <c r="BG820" s="34" t="s">
        <v>415</v>
      </c>
      <c r="BH820" s="34" t="s">
        <v>415</v>
      </c>
      <c r="BI820" s="34" t="s">
        <v>9110</v>
      </c>
      <c r="BJ820" s="44" t="s">
        <v>320</v>
      </c>
      <c r="BK820" s="44" t="s">
        <v>9097</v>
      </c>
      <c r="BL820" s="34"/>
      <c r="BM820" s="34"/>
      <c r="BN820" s="34"/>
      <c r="BO820" s="20"/>
      <c r="BP820" s="20"/>
      <c r="BQ820" s="20"/>
      <c r="BR820" s="20"/>
      <c r="BS820" s="27"/>
      <c r="BT820" s="20"/>
      <c r="BU820" s="20"/>
      <c r="BV820" s="20"/>
      <c r="BW820" s="20"/>
      <c r="BX820" s="20"/>
      <c r="BY820" s="20"/>
      <c r="BZ820" s="20"/>
      <c r="CA820" s="20"/>
      <c r="CB820" s="20"/>
      <c r="CC820" s="27"/>
      <c r="CD820" s="20"/>
      <c r="CE820" s="20"/>
      <c r="CF820" s="28"/>
      <c r="CG820" s="28"/>
      <c r="CH820" s="28"/>
      <c r="CI820" s="28"/>
      <c r="CJ820" s="28"/>
      <c r="CK820" s="28"/>
      <c r="CL820" s="28"/>
      <c r="CM820" s="28"/>
      <c r="CN820" s="28"/>
      <c r="CO820" s="28"/>
      <c r="CP820" s="28"/>
      <c r="CQ820" s="28"/>
      <c r="CR820" s="28"/>
      <c r="CS820" s="28"/>
      <c r="CT820" s="28"/>
      <c r="CU820" s="28"/>
      <c r="CV820" s="28"/>
      <c r="CW820" s="28"/>
      <c r="CX820" s="20"/>
      <c r="CY820" s="519" t="s">
        <v>9111</v>
      </c>
      <c r="CZ820" s="520" t="s">
        <v>9112</v>
      </c>
      <c r="DA820" s="595" t="str">
        <f t="shared" si="32"/>
        <v>85510 - ENSINO DESPORTIVO E RECREATIVO.</v>
      </c>
      <c r="EN820" s="571">
        <v>23868</v>
      </c>
      <c r="EO820" s="560" t="s">
        <v>9113</v>
      </c>
      <c r="EP820" s="560" t="s">
        <v>289</v>
      </c>
      <c r="EQ820" s="580">
        <v>383</v>
      </c>
      <c r="ER820" s="560" t="s">
        <v>2597</v>
      </c>
      <c r="ES820" s="567" t="s">
        <v>9114</v>
      </c>
    </row>
    <row r="821" spans="16:149">
      <c r="P821" s="503"/>
      <c r="Q821" s="504"/>
      <c r="R821" s="505">
        <f t="shared" si="31"/>
        <v>44599</v>
      </c>
      <c r="S821" s="501"/>
      <c r="T821" s="497"/>
      <c r="U821" s="498"/>
      <c r="V821" s="43">
        <v>115</v>
      </c>
      <c r="W821" s="34" t="s">
        <v>3241</v>
      </c>
      <c r="X821" s="44">
        <v>40206</v>
      </c>
      <c r="Y821" s="34" t="s">
        <v>1835</v>
      </c>
      <c r="Z821" s="43" t="s">
        <v>1223</v>
      </c>
      <c r="AA821" s="34" t="s">
        <v>415</v>
      </c>
      <c r="AB821" s="34" t="s">
        <v>415</v>
      </c>
      <c r="AC821" s="34" t="s">
        <v>1835</v>
      </c>
      <c r="AD821" s="44" t="s">
        <v>320</v>
      </c>
      <c r="AE821" s="44" t="s">
        <v>9097</v>
      </c>
      <c r="AF821" s="43">
        <v>115</v>
      </c>
      <c r="AG821" s="34" t="s">
        <v>3241</v>
      </c>
      <c r="AH821" s="34" t="s">
        <v>3240</v>
      </c>
      <c r="AI821" s="43" t="s">
        <v>3242</v>
      </c>
      <c r="AJ821" s="44" t="s">
        <v>3243</v>
      </c>
      <c r="AK821" s="261">
        <v>5300125</v>
      </c>
      <c r="AL821" s="44" t="s">
        <v>415</v>
      </c>
      <c r="AM821" s="44" t="s">
        <v>3247</v>
      </c>
      <c r="AN821" s="262">
        <v>273093740</v>
      </c>
      <c r="AO821" s="34"/>
      <c r="AP821" s="34"/>
      <c r="AQ821" s="34"/>
      <c r="AR821" s="34"/>
      <c r="AS821" s="34"/>
      <c r="AT821" s="44" t="s">
        <v>326</v>
      </c>
      <c r="AU821" s="44"/>
      <c r="AV821" s="477" t="str">
        <f t="array" ref="AV821">_xlfn.IFS(
LEFT(Tabelas!$AI821,1)="N","DN",
LEFT(Tabelas!$AI821,1)="C","DC",
LEFT(Tabelas!$AI821,1)="L","DL",
LEFT(Tabelas!$AI821,1)="A","DA",
LEFT(Tabelas!$AI821,1)="G","DG")</f>
        <v>DN</v>
      </c>
      <c r="AW821" s="34"/>
      <c r="AX821" s="34"/>
      <c r="AY821" s="34"/>
      <c r="AZ821" s="34"/>
      <c r="BA821" s="34"/>
      <c r="BB821" s="34"/>
      <c r="BC821" s="34"/>
      <c r="BD821" s="44">
        <v>40206</v>
      </c>
      <c r="BE821" s="34" t="s">
        <v>1835</v>
      </c>
      <c r="BF821" s="43" t="s">
        <v>1223</v>
      </c>
      <c r="BG821" s="34" t="s">
        <v>415</v>
      </c>
      <c r="BH821" s="34" t="s">
        <v>415</v>
      </c>
      <c r="BI821" s="34" t="s">
        <v>1835</v>
      </c>
      <c r="BJ821" s="44" t="s">
        <v>320</v>
      </c>
      <c r="BK821" s="44" t="s">
        <v>9097</v>
      </c>
      <c r="BL821" s="34"/>
      <c r="BM821" s="34"/>
      <c r="BN821" s="34"/>
      <c r="BO821" s="20"/>
      <c r="BP821" s="20"/>
      <c r="BQ821" s="20"/>
      <c r="BR821" s="20"/>
      <c r="BS821" s="27"/>
      <c r="BT821" s="20"/>
      <c r="BU821" s="20"/>
      <c r="BV821" s="20"/>
      <c r="BW821" s="20"/>
      <c r="BX821" s="20"/>
      <c r="BY821" s="20"/>
      <c r="BZ821" s="20"/>
      <c r="CA821" s="20"/>
      <c r="CB821" s="20"/>
      <c r="CC821" s="27"/>
      <c r="CD821" s="20"/>
      <c r="CE821" s="20"/>
      <c r="CF821" s="28"/>
      <c r="CG821" s="28"/>
      <c r="CH821" s="28"/>
      <c r="CI821" s="28"/>
      <c r="CJ821" s="28"/>
      <c r="CK821" s="28"/>
      <c r="CL821" s="28"/>
      <c r="CM821" s="28"/>
      <c r="CN821" s="28"/>
      <c r="CO821" s="28"/>
      <c r="CP821" s="28"/>
      <c r="CQ821" s="28"/>
      <c r="CR821" s="28"/>
      <c r="CS821" s="28"/>
      <c r="CT821" s="28"/>
      <c r="CU821" s="28"/>
      <c r="CV821" s="28"/>
      <c r="CW821" s="28"/>
      <c r="CX821" s="20"/>
      <c r="CY821" s="519" t="s">
        <v>9115</v>
      </c>
      <c r="CZ821" s="520" t="s">
        <v>9116</v>
      </c>
      <c r="DA821" s="595" t="str">
        <f t="shared" si="32"/>
        <v>85520 - ENSINO DE ATIVIDADES CULTURAIS</v>
      </c>
      <c r="EN821" s="572">
        <v>23884</v>
      </c>
      <c r="EO821" s="561" t="s">
        <v>9117</v>
      </c>
      <c r="EP821" s="561" t="s">
        <v>947</v>
      </c>
      <c r="EQ821" s="576">
        <v>451</v>
      </c>
      <c r="ER821" s="561" t="s">
        <v>4104</v>
      </c>
      <c r="ES821" s="568" t="s">
        <v>9118</v>
      </c>
    </row>
    <row r="822" spans="16:149">
      <c r="P822" s="503"/>
      <c r="Q822" s="504"/>
      <c r="R822" s="505">
        <f t="shared" si="31"/>
        <v>44600</v>
      </c>
      <c r="S822" s="501"/>
      <c r="T822" s="497"/>
      <c r="U822" s="498"/>
      <c r="V822" s="43">
        <v>115</v>
      </c>
      <c r="W822" s="34" t="s">
        <v>3241</v>
      </c>
      <c r="X822" s="44">
        <v>40209</v>
      </c>
      <c r="Y822" s="34" t="s">
        <v>2073</v>
      </c>
      <c r="Z822" s="43" t="s">
        <v>1223</v>
      </c>
      <c r="AA822" s="34" t="s">
        <v>415</v>
      </c>
      <c r="AB822" s="34" t="s">
        <v>415</v>
      </c>
      <c r="AC822" s="34" t="s">
        <v>2073</v>
      </c>
      <c r="AD822" s="44" t="s">
        <v>320</v>
      </c>
      <c r="AE822" s="44" t="s">
        <v>9097</v>
      </c>
      <c r="AF822" s="43">
        <v>115</v>
      </c>
      <c r="AG822" s="34" t="s">
        <v>3241</v>
      </c>
      <c r="AH822" s="34" t="s">
        <v>3240</v>
      </c>
      <c r="AI822" s="43" t="s">
        <v>3242</v>
      </c>
      <c r="AJ822" s="44" t="s">
        <v>3243</v>
      </c>
      <c r="AK822" s="261">
        <v>5300125</v>
      </c>
      <c r="AL822" s="44" t="s">
        <v>415</v>
      </c>
      <c r="AM822" s="44" t="s">
        <v>3247</v>
      </c>
      <c r="AN822" s="262">
        <v>273093740</v>
      </c>
      <c r="AO822" s="34"/>
      <c r="AP822" s="34"/>
      <c r="AQ822" s="34"/>
      <c r="AR822" s="34"/>
      <c r="AS822" s="34"/>
      <c r="AT822" s="44" t="s">
        <v>326</v>
      </c>
      <c r="AU822" s="44"/>
      <c r="AV822" s="477" t="str">
        <f t="array" ref="AV822">_xlfn.IFS(
LEFT(Tabelas!$AI822,1)="N","DN",
LEFT(Tabelas!$AI822,1)="C","DC",
LEFT(Tabelas!$AI822,1)="L","DL",
LEFT(Tabelas!$AI822,1)="A","DA",
LEFT(Tabelas!$AI822,1)="G","DG")</f>
        <v>DN</v>
      </c>
      <c r="AW822" s="34"/>
      <c r="AX822" s="34"/>
      <c r="AY822" s="34"/>
      <c r="AZ822" s="34"/>
      <c r="BA822" s="34"/>
      <c r="BB822" s="34"/>
      <c r="BC822" s="34"/>
      <c r="BD822" s="44">
        <v>40209</v>
      </c>
      <c r="BE822" s="34" t="s">
        <v>2073</v>
      </c>
      <c r="BF822" s="43" t="s">
        <v>1223</v>
      </c>
      <c r="BG822" s="34" t="s">
        <v>415</v>
      </c>
      <c r="BH822" s="34" t="s">
        <v>415</v>
      </c>
      <c r="BI822" s="34" t="s">
        <v>2073</v>
      </c>
      <c r="BJ822" s="44" t="s">
        <v>320</v>
      </c>
      <c r="BK822" s="44" t="s">
        <v>9097</v>
      </c>
      <c r="BL822" s="34"/>
      <c r="BM822" s="34"/>
      <c r="BN822" s="34"/>
      <c r="BO822" s="20"/>
      <c r="BP822" s="20"/>
      <c r="BQ822" s="20"/>
      <c r="BR822" s="20"/>
      <c r="BS822" s="27"/>
      <c r="BT822" s="20"/>
      <c r="BU822" s="20"/>
      <c r="BV822" s="20"/>
      <c r="BW822" s="20"/>
      <c r="BX822" s="20"/>
      <c r="BY822" s="20"/>
      <c r="BZ822" s="20"/>
      <c r="CA822" s="20"/>
      <c r="CB822" s="20"/>
      <c r="CC822" s="27"/>
      <c r="CD822" s="20"/>
      <c r="CE822" s="20"/>
      <c r="CF822" s="28"/>
      <c r="CG822" s="28"/>
      <c r="CH822" s="28"/>
      <c r="CI822" s="28"/>
      <c r="CJ822" s="28"/>
      <c r="CK822" s="28"/>
      <c r="CL822" s="28"/>
      <c r="CM822" s="28"/>
      <c r="CN822" s="28"/>
      <c r="CO822" s="28"/>
      <c r="CP822" s="28"/>
      <c r="CQ822" s="28"/>
      <c r="CR822" s="28"/>
      <c r="CS822" s="28"/>
      <c r="CT822" s="28"/>
      <c r="CU822" s="28"/>
      <c r="CV822" s="28"/>
      <c r="CW822" s="28"/>
      <c r="CX822" s="20"/>
      <c r="CY822" s="519" t="s">
        <v>9119</v>
      </c>
      <c r="CZ822" s="520" t="s">
        <v>9120</v>
      </c>
      <c r="DA822" s="595" t="str">
        <f t="shared" si="32"/>
        <v>85530 - ESCOLAS DE CONDUÇÃO E PILOTAGEM</v>
      </c>
      <c r="EN822" s="571">
        <v>23892</v>
      </c>
      <c r="EO822" s="560" t="s">
        <v>9121</v>
      </c>
      <c r="EP822" s="560" t="s">
        <v>947</v>
      </c>
      <c r="EQ822" s="580">
        <v>474</v>
      </c>
      <c r="ER822" s="560" t="s">
        <v>5374</v>
      </c>
      <c r="ES822" s="567" t="s">
        <v>9122</v>
      </c>
    </row>
    <row r="823" spans="16:149">
      <c r="P823" s="503"/>
      <c r="Q823" s="504"/>
      <c r="R823" s="505">
        <f t="shared" si="31"/>
        <v>44601</v>
      </c>
      <c r="S823" s="501"/>
      <c r="T823" s="497"/>
      <c r="U823" s="498"/>
      <c r="V823" s="43">
        <v>115</v>
      </c>
      <c r="W823" s="34" t="s">
        <v>3241</v>
      </c>
      <c r="X823" s="44">
        <v>40210</v>
      </c>
      <c r="Y823" s="34" t="s">
        <v>2274</v>
      </c>
      <c r="Z823" s="43" t="s">
        <v>1223</v>
      </c>
      <c r="AA823" s="34" t="s">
        <v>415</v>
      </c>
      <c r="AB823" s="34" t="s">
        <v>415</v>
      </c>
      <c r="AC823" s="34" t="s">
        <v>2274</v>
      </c>
      <c r="AD823" s="44" t="s">
        <v>320</v>
      </c>
      <c r="AE823" s="44" t="s">
        <v>9097</v>
      </c>
      <c r="AF823" s="43">
        <v>115</v>
      </c>
      <c r="AG823" s="34" t="s">
        <v>3241</v>
      </c>
      <c r="AH823" s="34" t="s">
        <v>3240</v>
      </c>
      <c r="AI823" s="43" t="s">
        <v>3242</v>
      </c>
      <c r="AJ823" s="44" t="s">
        <v>3243</v>
      </c>
      <c r="AK823" s="261">
        <v>5300125</v>
      </c>
      <c r="AL823" s="44" t="s">
        <v>415</v>
      </c>
      <c r="AM823" s="44" t="s">
        <v>3247</v>
      </c>
      <c r="AN823" s="262">
        <v>273093740</v>
      </c>
      <c r="AO823" s="34"/>
      <c r="AP823" s="34"/>
      <c r="AQ823" s="34"/>
      <c r="AR823" s="34"/>
      <c r="AS823" s="34"/>
      <c r="AT823" s="44" t="s">
        <v>326</v>
      </c>
      <c r="AU823" s="44"/>
      <c r="AV823" s="477" t="str">
        <f t="array" ref="AV823">_xlfn.IFS(
LEFT(Tabelas!$AI823,1)="N","DN",
LEFT(Tabelas!$AI823,1)="C","DC",
LEFT(Tabelas!$AI823,1)="L","DL",
LEFT(Tabelas!$AI823,1)="A","DA",
LEFT(Tabelas!$AI823,1)="G","DG")</f>
        <v>DN</v>
      </c>
      <c r="AW823" s="34"/>
      <c r="AX823" s="34"/>
      <c r="AY823" s="34"/>
      <c r="AZ823" s="34"/>
      <c r="BA823" s="34"/>
      <c r="BB823" s="34"/>
      <c r="BC823" s="34"/>
      <c r="BD823" s="44">
        <v>40210</v>
      </c>
      <c r="BE823" s="34" t="s">
        <v>2274</v>
      </c>
      <c r="BF823" s="43" t="s">
        <v>1223</v>
      </c>
      <c r="BG823" s="34" t="s">
        <v>415</v>
      </c>
      <c r="BH823" s="34" t="s">
        <v>415</v>
      </c>
      <c r="BI823" s="34" t="s">
        <v>2274</v>
      </c>
      <c r="BJ823" s="44" t="s">
        <v>320</v>
      </c>
      <c r="BK823" s="44" t="s">
        <v>9097</v>
      </c>
      <c r="BL823" s="34"/>
      <c r="BM823" s="34"/>
      <c r="BN823" s="34"/>
      <c r="BO823" s="20"/>
      <c r="BP823" s="20"/>
      <c r="BQ823" s="20"/>
      <c r="BR823" s="20"/>
      <c r="BS823" s="27"/>
      <c r="BT823" s="20"/>
      <c r="BU823" s="20"/>
      <c r="BV823" s="20"/>
      <c r="BW823" s="20"/>
      <c r="BX823" s="20"/>
      <c r="BY823" s="20"/>
      <c r="BZ823" s="20"/>
      <c r="CA823" s="20"/>
      <c r="CB823" s="20"/>
      <c r="CC823" s="27"/>
      <c r="CD823" s="20"/>
      <c r="CE823" s="20"/>
      <c r="CF823" s="28"/>
      <c r="CG823" s="28"/>
      <c r="CH823" s="28"/>
      <c r="CI823" s="28"/>
      <c r="CJ823" s="28"/>
      <c r="CK823" s="28"/>
      <c r="CL823" s="28"/>
      <c r="CM823" s="28"/>
      <c r="CN823" s="28"/>
      <c r="CO823" s="28"/>
      <c r="CP823" s="28"/>
      <c r="CQ823" s="28"/>
      <c r="CR823" s="28"/>
      <c r="CS823" s="28"/>
      <c r="CT823" s="28"/>
      <c r="CU823" s="28"/>
      <c r="CV823" s="28"/>
      <c r="CW823" s="28"/>
      <c r="CX823" s="20"/>
      <c r="CY823" s="519" t="s">
        <v>9123</v>
      </c>
      <c r="CZ823" s="520" t="s">
        <v>9124</v>
      </c>
      <c r="DA823" s="595" t="str">
        <f t="shared" si="32"/>
        <v>85591 - FORMAÇÃO PROFISSIONAL</v>
      </c>
      <c r="EN823" s="572">
        <v>23906</v>
      </c>
      <c r="EO823" s="561" t="s">
        <v>9125</v>
      </c>
      <c r="EP823" s="561" t="s">
        <v>947</v>
      </c>
      <c r="EQ823" s="576">
        <v>484</v>
      </c>
      <c r="ER823" s="561" t="s">
        <v>4443</v>
      </c>
      <c r="ES823" s="568" t="s">
        <v>9126</v>
      </c>
    </row>
    <row r="824" spans="16:149">
      <c r="P824" s="503"/>
      <c r="Q824" s="504"/>
      <c r="R824" s="505">
        <f t="shared" ref="R824:R887" si="33">R823+1</f>
        <v>44602</v>
      </c>
      <c r="S824" s="501"/>
      <c r="T824" s="497"/>
      <c r="U824" s="498"/>
      <c r="V824" s="43">
        <v>115</v>
      </c>
      <c r="W824" s="34" t="s">
        <v>3241</v>
      </c>
      <c r="X824" s="44">
        <v>40212</v>
      </c>
      <c r="Y824" s="34" t="s">
        <v>2454</v>
      </c>
      <c r="Z824" s="43" t="s">
        <v>1223</v>
      </c>
      <c r="AA824" s="34" t="s">
        <v>415</v>
      </c>
      <c r="AB824" s="34" t="s">
        <v>415</v>
      </c>
      <c r="AC824" s="34" t="s">
        <v>2454</v>
      </c>
      <c r="AD824" s="44" t="s">
        <v>320</v>
      </c>
      <c r="AE824" s="44" t="s">
        <v>9097</v>
      </c>
      <c r="AF824" s="43">
        <v>115</v>
      </c>
      <c r="AG824" s="34" t="s">
        <v>3241</v>
      </c>
      <c r="AH824" s="34" t="s">
        <v>3240</v>
      </c>
      <c r="AI824" s="43" t="s">
        <v>3242</v>
      </c>
      <c r="AJ824" s="44" t="s">
        <v>3243</v>
      </c>
      <c r="AK824" s="261">
        <v>5300125</v>
      </c>
      <c r="AL824" s="44" t="s">
        <v>415</v>
      </c>
      <c r="AM824" s="44" t="s">
        <v>3247</v>
      </c>
      <c r="AN824" s="262">
        <v>273093740</v>
      </c>
      <c r="AO824" s="34"/>
      <c r="AP824" s="34"/>
      <c r="AQ824" s="34"/>
      <c r="AR824" s="34"/>
      <c r="AS824" s="34"/>
      <c r="AT824" s="44" t="s">
        <v>326</v>
      </c>
      <c r="AU824" s="44"/>
      <c r="AV824" s="477" t="str">
        <f t="array" ref="AV824">_xlfn.IFS(
LEFT(Tabelas!$AI824,1)="N","DN",
LEFT(Tabelas!$AI824,1)="C","DC",
LEFT(Tabelas!$AI824,1)="L","DL",
LEFT(Tabelas!$AI824,1)="A","DA",
LEFT(Tabelas!$AI824,1)="G","DG")</f>
        <v>DN</v>
      </c>
      <c r="AW824" s="34"/>
      <c r="AX824" s="34"/>
      <c r="AY824" s="34"/>
      <c r="AZ824" s="34"/>
      <c r="BA824" s="34"/>
      <c r="BB824" s="34"/>
      <c r="BC824" s="34"/>
      <c r="BD824" s="44">
        <v>40212</v>
      </c>
      <c r="BE824" s="34" t="s">
        <v>2454</v>
      </c>
      <c r="BF824" s="43" t="s">
        <v>1223</v>
      </c>
      <c r="BG824" s="34" t="s">
        <v>415</v>
      </c>
      <c r="BH824" s="34" t="s">
        <v>415</v>
      </c>
      <c r="BI824" s="34" t="s">
        <v>2454</v>
      </c>
      <c r="BJ824" s="44" t="s">
        <v>320</v>
      </c>
      <c r="BK824" s="44" t="s">
        <v>9097</v>
      </c>
      <c r="BL824" s="34"/>
      <c r="BM824" s="34"/>
      <c r="BN824" s="34"/>
      <c r="BO824" s="20"/>
      <c r="BP824" s="20"/>
      <c r="BQ824" s="20"/>
      <c r="BR824" s="20"/>
      <c r="BS824" s="27"/>
      <c r="BT824" s="20"/>
      <c r="BU824" s="20"/>
      <c r="BV824" s="20"/>
      <c r="BW824" s="20"/>
      <c r="BX824" s="20"/>
      <c r="BY824" s="20"/>
      <c r="BZ824" s="20"/>
      <c r="CA824" s="20"/>
      <c r="CB824" s="20"/>
      <c r="CC824" s="27"/>
      <c r="CD824" s="20"/>
      <c r="CE824" s="20"/>
      <c r="CF824" s="28"/>
      <c r="CG824" s="28"/>
      <c r="CH824" s="28"/>
      <c r="CI824" s="28"/>
      <c r="CJ824" s="28"/>
      <c r="CK824" s="28"/>
      <c r="CL824" s="28"/>
      <c r="CM824" s="28"/>
      <c r="CN824" s="28"/>
      <c r="CO824" s="28"/>
      <c r="CP824" s="28"/>
      <c r="CQ824" s="28"/>
      <c r="CR824" s="28"/>
      <c r="CS824" s="28"/>
      <c r="CT824" s="28"/>
      <c r="CU824" s="28"/>
      <c r="CV824" s="28"/>
      <c r="CW824" s="28"/>
      <c r="CX824" s="20"/>
      <c r="CY824" s="519" t="s">
        <v>9127</v>
      </c>
      <c r="CZ824" s="520" t="s">
        <v>9128</v>
      </c>
      <c r="DA824" s="595" t="str">
        <f t="shared" si="32"/>
        <v>85592 - ESCOLAS DE LÍNGUAS</v>
      </c>
      <c r="EN824" s="572">
        <v>23914</v>
      </c>
      <c r="EO824" s="561" t="s">
        <v>9129</v>
      </c>
      <c r="EP824" s="561" t="s">
        <v>289</v>
      </c>
      <c r="EQ824" s="576">
        <v>332</v>
      </c>
      <c r="ER824" s="561" t="s">
        <v>4896</v>
      </c>
      <c r="ES824" s="568" t="s">
        <v>9130</v>
      </c>
    </row>
    <row r="825" spans="16:149">
      <c r="P825" s="503"/>
      <c r="Q825" s="504"/>
      <c r="R825" s="505">
        <f t="shared" si="33"/>
        <v>44603</v>
      </c>
      <c r="S825" s="501"/>
      <c r="T825" s="497"/>
      <c r="U825" s="498"/>
      <c r="V825" s="43">
        <v>115</v>
      </c>
      <c r="W825" s="34" t="s">
        <v>3241</v>
      </c>
      <c r="X825" s="44">
        <v>40213</v>
      </c>
      <c r="Y825" s="34" t="s">
        <v>2619</v>
      </c>
      <c r="Z825" s="43" t="s">
        <v>1223</v>
      </c>
      <c r="AA825" s="34" t="s">
        <v>415</v>
      </c>
      <c r="AB825" s="34" t="s">
        <v>415</v>
      </c>
      <c r="AC825" s="34" t="s">
        <v>2619</v>
      </c>
      <c r="AD825" s="44" t="s">
        <v>320</v>
      </c>
      <c r="AE825" s="44" t="s">
        <v>9097</v>
      </c>
      <c r="AF825" s="43">
        <v>115</v>
      </c>
      <c r="AG825" s="34" t="s">
        <v>3241</v>
      </c>
      <c r="AH825" s="34" t="s">
        <v>3240</v>
      </c>
      <c r="AI825" s="43" t="s">
        <v>3242</v>
      </c>
      <c r="AJ825" s="44" t="s">
        <v>3243</v>
      </c>
      <c r="AK825" s="261">
        <v>5300125</v>
      </c>
      <c r="AL825" s="44" t="s">
        <v>415</v>
      </c>
      <c r="AM825" s="44" t="s">
        <v>3247</v>
      </c>
      <c r="AN825" s="262">
        <v>273093740</v>
      </c>
      <c r="AO825" s="34"/>
      <c r="AP825" s="34"/>
      <c r="AQ825" s="34"/>
      <c r="AR825" s="34"/>
      <c r="AS825" s="34"/>
      <c r="AT825" s="44" t="s">
        <v>326</v>
      </c>
      <c r="AU825" s="44"/>
      <c r="AV825" s="477" t="str">
        <f t="array" ref="AV825">_xlfn.IFS(
LEFT(Tabelas!$AI825,1)="N","DN",
LEFT(Tabelas!$AI825,1)="C","DC",
LEFT(Tabelas!$AI825,1)="L","DL",
LEFT(Tabelas!$AI825,1)="A","DA",
LEFT(Tabelas!$AI825,1)="G","DG")</f>
        <v>DN</v>
      </c>
      <c r="AW825" s="34"/>
      <c r="AX825" s="34"/>
      <c r="AY825" s="34"/>
      <c r="AZ825" s="34"/>
      <c r="BA825" s="34"/>
      <c r="BB825" s="34"/>
      <c r="BC825" s="34"/>
      <c r="BD825" s="44">
        <v>40213</v>
      </c>
      <c r="BE825" s="34" t="s">
        <v>2619</v>
      </c>
      <c r="BF825" s="43" t="s">
        <v>1223</v>
      </c>
      <c r="BG825" s="34" t="s">
        <v>415</v>
      </c>
      <c r="BH825" s="34" t="s">
        <v>415</v>
      </c>
      <c r="BI825" s="34" t="s">
        <v>2619</v>
      </c>
      <c r="BJ825" s="44" t="s">
        <v>320</v>
      </c>
      <c r="BK825" s="44" t="s">
        <v>9097</v>
      </c>
      <c r="BL825" s="34"/>
      <c r="BM825" s="34"/>
      <c r="BN825" s="34"/>
      <c r="BO825" s="20"/>
      <c r="BP825" s="20"/>
      <c r="BQ825" s="20"/>
      <c r="BR825" s="20"/>
      <c r="BS825" s="27"/>
      <c r="BT825" s="20"/>
      <c r="BU825" s="20"/>
      <c r="BV825" s="20"/>
      <c r="BW825" s="20"/>
      <c r="BX825" s="20"/>
      <c r="BY825" s="20"/>
      <c r="BZ825" s="20"/>
      <c r="CA825" s="20"/>
      <c r="CB825" s="20"/>
      <c r="CC825" s="27"/>
      <c r="CD825" s="20"/>
      <c r="CE825" s="20"/>
      <c r="CF825" s="28"/>
      <c r="CG825" s="28"/>
      <c r="CH825" s="28"/>
      <c r="CI825" s="28"/>
      <c r="CJ825" s="28"/>
      <c r="CK825" s="28"/>
      <c r="CL825" s="28"/>
      <c r="CM825" s="28"/>
      <c r="CN825" s="28"/>
      <c r="CO825" s="28"/>
      <c r="CP825" s="28"/>
      <c r="CQ825" s="28"/>
      <c r="CR825" s="28"/>
      <c r="CS825" s="28"/>
      <c r="CT825" s="28"/>
      <c r="CU825" s="28"/>
      <c r="CV825" s="28"/>
      <c r="CW825" s="28"/>
      <c r="CX825" s="20"/>
      <c r="CY825" s="519" t="s">
        <v>9131</v>
      </c>
      <c r="CZ825" s="520" t="s">
        <v>9132</v>
      </c>
      <c r="DA825" s="595" t="str">
        <f t="shared" si="32"/>
        <v>85593 - OUTRAS ATIVIDADES EDUCATIVAS, DIVERSAS, N.E.</v>
      </c>
      <c r="EN825" s="572">
        <v>23930</v>
      </c>
      <c r="EO825" s="561" t="s">
        <v>9133</v>
      </c>
      <c r="EP825" s="561" t="s">
        <v>947</v>
      </c>
      <c r="EQ825" s="576">
        <v>453</v>
      </c>
      <c r="ER825" s="561" t="s">
        <v>3912</v>
      </c>
      <c r="ES825" s="568" t="s">
        <v>9134</v>
      </c>
    </row>
    <row r="826" spans="16:149">
      <c r="P826" s="503"/>
      <c r="Q826" s="504"/>
      <c r="R826" s="505">
        <f t="shared" si="33"/>
        <v>44604</v>
      </c>
      <c r="S826" s="501"/>
      <c r="T826" s="497"/>
      <c r="U826" s="498"/>
      <c r="V826" s="43">
        <v>115</v>
      </c>
      <c r="W826" s="34" t="s">
        <v>3241</v>
      </c>
      <c r="X826" s="44">
        <v>40215</v>
      </c>
      <c r="Y826" s="34" t="s">
        <v>2764</v>
      </c>
      <c r="Z826" s="43" t="s">
        <v>1223</v>
      </c>
      <c r="AA826" s="34" t="s">
        <v>415</v>
      </c>
      <c r="AB826" s="34" t="s">
        <v>415</v>
      </c>
      <c r="AC826" s="34" t="s">
        <v>2764</v>
      </c>
      <c r="AD826" s="44" t="s">
        <v>320</v>
      </c>
      <c r="AE826" s="44" t="s">
        <v>9097</v>
      </c>
      <c r="AF826" s="43">
        <v>115</v>
      </c>
      <c r="AG826" s="34" t="s">
        <v>3241</v>
      </c>
      <c r="AH826" s="34" t="s">
        <v>3240</v>
      </c>
      <c r="AI826" s="43" t="s">
        <v>3242</v>
      </c>
      <c r="AJ826" s="44" t="s">
        <v>3243</v>
      </c>
      <c r="AK826" s="261">
        <v>5300125</v>
      </c>
      <c r="AL826" s="44" t="s">
        <v>415</v>
      </c>
      <c r="AM826" s="44" t="s">
        <v>3247</v>
      </c>
      <c r="AN826" s="262">
        <v>273093740</v>
      </c>
      <c r="AO826" s="34"/>
      <c r="AP826" s="34"/>
      <c r="AQ826" s="34"/>
      <c r="AR826" s="34"/>
      <c r="AS826" s="34"/>
      <c r="AT826" s="44" t="s">
        <v>326</v>
      </c>
      <c r="AU826" s="44"/>
      <c r="AV826" s="477" t="str">
        <f t="array" ref="AV826">_xlfn.IFS(
LEFT(Tabelas!$AI826,1)="N","DN",
LEFT(Tabelas!$AI826,1)="C","DC",
LEFT(Tabelas!$AI826,1)="L","DL",
LEFT(Tabelas!$AI826,1)="A","DA",
LEFT(Tabelas!$AI826,1)="G","DG")</f>
        <v>DN</v>
      </c>
      <c r="AW826" s="34"/>
      <c r="AX826" s="34"/>
      <c r="AY826" s="34"/>
      <c r="AZ826" s="34"/>
      <c r="BA826" s="34"/>
      <c r="BB826" s="34"/>
      <c r="BC826" s="34"/>
      <c r="BD826" s="44">
        <v>40215</v>
      </c>
      <c r="BE826" s="34" t="s">
        <v>2764</v>
      </c>
      <c r="BF826" s="43" t="s">
        <v>1223</v>
      </c>
      <c r="BG826" s="34" t="s">
        <v>415</v>
      </c>
      <c r="BH826" s="34" t="s">
        <v>415</v>
      </c>
      <c r="BI826" s="34" t="s">
        <v>2764</v>
      </c>
      <c r="BJ826" s="44" t="s">
        <v>320</v>
      </c>
      <c r="BK826" s="44" t="s">
        <v>9097</v>
      </c>
      <c r="BL826" s="34"/>
      <c r="BM826" s="34"/>
      <c r="BN826" s="34"/>
      <c r="BO826" s="20"/>
      <c r="BP826" s="20"/>
      <c r="BQ826" s="20"/>
      <c r="BR826" s="20"/>
      <c r="BS826" s="27"/>
      <c r="BT826" s="20"/>
      <c r="BU826" s="20"/>
      <c r="BV826" s="20"/>
      <c r="BW826" s="20"/>
      <c r="BX826" s="20"/>
      <c r="BY826" s="20"/>
      <c r="BZ826" s="20"/>
      <c r="CA826" s="20"/>
      <c r="CB826" s="20"/>
      <c r="CC826" s="27"/>
      <c r="CD826" s="20"/>
      <c r="CE826" s="20"/>
      <c r="CF826" s="28"/>
      <c r="CG826" s="28"/>
      <c r="CH826" s="28"/>
      <c r="CI826" s="28"/>
      <c r="CJ826" s="28"/>
      <c r="CK826" s="28"/>
      <c r="CL826" s="28"/>
      <c r="CM826" s="28"/>
      <c r="CN826" s="28"/>
      <c r="CO826" s="28"/>
      <c r="CP826" s="28"/>
      <c r="CQ826" s="28"/>
      <c r="CR826" s="28"/>
      <c r="CS826" s="28"/>
      <c r="CT826" s="28"/>
      <c r="CU826" s="28"/>
      <c r="CV826" s="28"/>
      <c r="CW826" s="28"/>
      <c r="CX826" s="20"/>
      <c r="CY826" s="519" t="s">
        <v>9135</v>
      </c>
      <c r="CZ826" s="520" t="s">
        <v>9136</v>
      </c>
      <c r="DA826" s="595" t="str">
        <f t="shared" si="32"/>
        <v>85610 - ATIVIDADES DE SERVIÇOS DE INTERMEDIAÇÃO DE CURSOS E TUTORES.</v>
      </c>
      <c r="EN826" s="571">
        <v>23965</v>
      </c>
      <c r="EO826" s="560" t="s">
        <v>9137</v>
      </c>
      <c r="EP826" s="560" t="s">
        <v>320</v>
      </c>
      <c r="EQ826" s="580">
        <v>111</v>
      </c>
      <c r="ER826" s="560" t="s">
        <v>2730</v>
      </c>
      <c r="ES826" s="567" t="s">
        <v>9138</v>
      </c>
    </row>
    <row r="827" spans="16:149">
      <c r="P827" s="503"/>
      <c r="Q827" s="504"/>
      <c r="R827" s="505">
        <f t="shared" si="33"/>
        <v>44605</v>
      </c>
      <c r="S827" s="501"/>
      <c r="T827" s="497"/>
      <c r="U827" s="498"/>
      <c r="V827" s="43">
        <v>115</v>
      </c>
      <c r="W827" s="34" t="s">
        <v>3241</v>
      </c>
      <c r="X827" s="44">
        <v>40216</v>
      </c>
      <c r="Y827" s="34" t="s">
        <v>2903</v>
      </c>
      <c r="Z827" s="43" t="s">
        <v>1223</v>
      </c>
      <c r="AA827" s="34" t="s">
        <v>415</v>
      </c>
      <c r="AB827" s="34" t="s">
        <v>415</v>
      </c>
      <c r="AC827" s="34" t="s">
        <v>2903</v>
      </c>
      <c r="AD827" s="44" t="s">
        <v>320</v>
      </c>
      <c r="AE827" s="44" t="s">
        <v>9097</v>
      </c>
      <c r="AF827" s="43">
        <v>115</v>
      </c>
      <c r="AG827" s="34" t="s">
        <v>3241</v>
      </c>
      <c r="AH827" s="34" t="s">
        <v>3240</v>
      </c>
      <c r="AI827" s="43" t="s">
        <v>3242</v>
      </c>
      <c r="AJ827" s="44" t="s">
        <v>3243</v>
      </c>
      <c r="AK827" s="261">
        <v>5300125</v>
      </c>
      <c r="AL827" s="44" t="s">
        <v>415</v>
      </c>
      <c r="AM827" s="44" t="s">
        <v>3247</v>
      </c>
      <c r="AN827" s="262">
        <v>273093740</v>
      </c>
      <c r="AO827" s="34"/>
      <c r="AP827" s="34"/>
      <c r="AQ827" s="34"/>
      <c r="AR827" s="34"/>
      <c r="AS827" s="34"/>
      <c r="AT827" s="44" t="s">
        <v>326</v>
      </c>
      <c r="AU827" s="44"/>
      <c r="AV827" s="477" t="str">
        <f t="array" ref="AV827">_xlfn.IFS(
LEFT(Tabelas!$AI827,1)="N","DN",
LEFT(Tabelas!$AI827,1)="C","DC",
LEFT(Tabelas!$AI827,1)="L","DL",
LEFT(Tabelas!$AI827,1)="A","DA",
LEFT(Tabelas!$AI827,1)="G","DG")</f>
        <v>DN</v>
      </c>
      <c r="AW827" s="34"/>
      <c r="AX827" s="34"/>
      <c r="AY827" s="34"/>
      <c r="AZ827" s="34"/>
      <c r="BA827" s="34"/>
      <c r="BB827" s="34"/>
      <c r="BC827" s="34"/>
      <c r="BD827" s="44">
        <v>40216</v>
      </c>
      <c r="BE827" s="34" t="s">
        <v>2903</v>
      </c>
      <c r="BF827" s="43" t="s">
        <v>1223</v>
      </c>
      <c r="BG827" s="34" t="s">
        <v>415</v>
      </c>
      <c r="BH827" s="34" t="s">
        <v>415</v>
      </c>
      <c r="BI827" s="34" t="s">
        <v>2903</v>
      </c>
      <c r="BJ827" s="44" t="s">
        <v>320</v>
      </c>
      <c r="BK827" s="44" t="s">
        <v>9097</v>
      </c>
      <c r="BL827" s="34"/>
      <c r="BM827" s="34"/>
      <c r="BN827" s="34"/>
      <c r="BO827" s="20"/>
      <c r="BP827" s="20"/>
      <c r="BQ827" s="20"/>
      <c r="BR827" s="20"/>
      <c r="BS827" s="27"/>
      <c r="BT827" s="20"/>
      <c r="BU827" s="20"/>
      <c r="BV827" s="20"/>
      <c r="BW827" s="20"/>
      <c r="BX827" s="20"/>
      <c r="BY827" s="20"/>
      <c r="BZ827" s="20"/>
      <c r="CA827" s="20"/>
      <c r="CB827" s="20"/>
      <c r="CC827" s="27"/>
      <c r="CD827" s="20"/>
      <c r="CE827" s="20"/>
      <c r="CF827" s="28"/>
      <c r="CG827" s="28"/>
      <c r="CH827" s="28"/>
      <c r="CI827" s="28"/>
      <c r="CJ827" s="28"/>
      <c r="CK827" s="28"/>
      <c r="CL827" s="28"/>
      <c r="CM827" s="28"/>
      <c r="CN827" s="28"/>
      <c r="CO827" s="28"/>
      <c r="CP827" s="28"/>
      <c r="CQ827" s="28"/>
      <c r="CR827" s="28"/>
      <c r="CS827" s="28"/>
      <c r="CT827" s="28"/>
      <c r="CU827" s="28"/>
      <c r="CV827" s="28"/>
      <c r="CW827" s="28"/>
      <c r="CX827" s="20"/>
      <c r="CY827" s="519" t="s">
        <v>9139</v>
      </c>
      <c r="CZ827" s="520" t="s">
        <v>9140</v>
      </c>
      <c r="DA827" s="595" t="str">
        <f t="shared" si="32"/>
        <v>85690 - ATIVIDADES DE APOIO AO ENSINO, N.E.</v>
      </c>
      <c r="EN827" s="571">
        <v>24015</v>
      </c>
      <c r="EO827" s="560" t="s">
        <v>9141</v>
      </c>
      <c r="EP827" s="560" t="s">
        <v>289</v>
      </c>
      <c r="EQ827" s="580">
        <v>382</v>
      </c>
      <c r="ER827" s="560" t="s">
        <v>5135</v>
      </c>
      <c r="ES827" s="567" t="s">
        <v>9142</v>
      </c>
    </row>
    <row r="828" spans="16:149">
      <c r="P828" s="503"/>
      <c r="Q828" s="504"/>
      <c r="R828" s="505">
        <f t="shared" si="33"/>
        <v>44606</v>
      </c>
      <c r="S828" s="501"/>
      <c r="T828" s="497"/>
      <c r="U828" s="498"/>
      <c r="V828" s="43">
        <v>115</v>
      </c>
      <c r="W828" s="34" t="s">
        <v>3241</v>
      </c>
      <c r="X828" s="44">
        <v>40217</v>
      </c>
      <c r="Y828" s="34" t="s">
        <v>3044</v>
      </c>
      <c r="Z828" s="43" t="s">
        <v>1223</v>
      </c>
      <c r="AA828" s="34" t="s">
        <v>415</v>
      </c>
      <c r="AB828" s="34" t="s">
        <v>415</v>
      </c>
      <c r="AC828" s="34" t="s">
        <v>3044</v>
      </c>
      <c r="AD828" s="44" t="s">
        <v>320</v>
      </c>
      <c r="AE828" s="44" t="s">
        <v>9097</v>
      </c>
      <c r="AF828" s="43">
        <v>115</v>
      </c>
      <c r="AG828" s="34" t="s">
        <v>3241</v>
      </c>
      <c r="AH828" s="34" t="s">
        <v>3240</v>
      </c>
      <c r="AI828" s="43" t="s">
        <v>3242</v>
      </c>
      <c r="AJ828" s="44" t="s">
        <v>3243</v>
      </c>
      <c r="AK828" s="261">
        <v>5300125</v>
      </c>
      <c r="AL828" s="44" t="s">
        <v>415</v>
      </c>
      <c r="AM828" s="44" t="s">
        <v>3247</v>
      </c>
      <c r="AN828" s="262">
        <v>273093740</v>
      </c>
      <c r="AO828" s="34"/>
      <c r="AP828" s="34"/>
      <c r="AQ828" s="34"/>
      <c r="AR828" s="34"/>
      <c r="AS828" s="34"/>
      <c r="AT828" s="44" t="s">
        <v>326</v>
      </c>
      <c r="AU828" s="44"/>
      <c r="AV828" s="477" t="str">
        <f t="array" ref="AV828">_xlfn.IFS(
LEFT(Tabelas!$AI828,1)="N","DN",
LEFT(Tabelas!$AI828,1)="C","DC",
LEFT(Tabelas!$AI828,1)="L","DL",
LEFT(Tabelas!$AI828,1)="A","DA",
LEFT(Tabelas!$AI828,1)="G","DG")</f>
        <v>DN</v>
      </c>
      <c r="AW828" s="34"/>
      <c r="AX828" s="34"/>
      <c r="AY828" s="34"/>
      <c r="AZ828" s="34"/>
      <c r="BA828" s="34"/>
      <c r="BB828" s="34"/>
      <c r="BC828" s="34"/>
      <c r="BD828" s="44">
        <v>40217</v>
      </c>
      <c r="BE828" s="34" t="s">
        <v>3044</v>
      </c>
      <c r="BF828" s="43" t="s">
        <v>1223</v>
      </c>
      <c r="BG828" s="34" t="s">
        <v>415</v>
      </c>
      <c r="BH828" s="34" t="s">
        <v>415</v>
      </c>
      <c r="BI828" s="34" t="s">
        <v>3044</v>
      </c>
      <c r="BJ828" s="44" t="s">
        <v>320</v>
      </c>
      <c r="BK828" s="44" t="s">
        <v>9097</v>
      </c>
      <c r="BL828" s="34"/>
      <c r="BM828" s="34"/>
      <c r="BN828" s="34"/>
      <c r="BO828" s="20"/>
      <c r="BP828" s="20"/>
      <c r="BQ828" s="20"/>
      <c r="BR828" s="20"/>
      <c r="BS828" s="27"/>
      <c r="BT828" s="20"/>
      <c r="BU828" s="20"/>
      <c r="BV828" s="20"/>
      <c r="BW828" s="20"/>
      <c r="BX828" s="20"/>
      <c r="BY828" s="20"/>
      <c r="BZ828" s="20"/>
      <c r="CA828" s="20"/>
      <c r="CB828" s="20"/>
      <c r="CC828" s="27"/>
      <c r="CD828" s="20"/>
      <c r="CE828" s="20"/>
      <c r="CF828" s="28"/>
      <c r="CG828" s="28"/>
      <c r="CH828" s="28"/>
      <c r="CI828" s="28"/>
      <c r="CJ828" s="28"/>
      <c r="CK828" s="28"/>
      <c r="CL828" s="28"/>
      <c r="CM828" s="28"/>
      <c r="CN828" s="28"/>
      <c r="CO828" s="28"/>
      <c r="CP828" s="28"/>
      <c r="CQ828" s="28"/>
      <c r="CR828" s="28"/>
      <c r="CS828" s="28"/>
      <c r="CT828" s="28"/>
      <c r="CU828" s="28"/>
      <c r="CV828" s="28"/>
      <c r="CW828" s="28"/>
      <c r="CX828" s="20"/>
      <c r="CY828" s="519" t="s">
        <v>9143</v>
      </c>
      <c r="CZ828" s="520" t="s">
        <v>9144</v>
      </c>
      <c r="DA828" s="595" t="str">
        <f t="shared" si="32"/>
        <v>86100 - ATIVIDADES DOS ESTABELECIMENTOS DE SAÚDE COM INTERNAMENTO</v>
      </c>
      <c r="EN828" s="572">
        <v>24023</v>
      </c>
      <c r="EO828" s="561" t="s">
        <v>9145</v>
      </c>
      <c r="EP828" s="561" t="s">
        <v>289</v>
      </c>
      <c r="EQ828" s="576">
        <v>300</v>
      </c>
      <c r="ER828" s="561" t="s">
        <v>4916</v>
      </c>
      <c r="ES828" s="568" t="s">
        <v>9146</v>
      </c>
    </row>
    <row r="829" spans="16:149">
      <c r="P829" s="503"/>
      <c r="Q829" s="504"/>
      <c r="R829" s="505">
        <f t="shared" si="33"/>
        <v>44607</v>
      </c>
      <c r="S829" s="501"/>
      <c r="T829" s="497"/>
      <c r="U829" s="498"/>
      <c r="V829" s="43">
        <v>115</v>
      </c>
      <c r="W829" s="34" t="s">
        <v>3241</v>
      </c>
      <c r="X829" s="44">
        <v>40218</v>
      </c>
      <c r="Y829" s="34" t="s">
        <v>3162</v>
      </c>
      <c r="Z829" s="43" t="s">
        <v>1223</v>
      </c>
      <c r="AA829" s="34" t="s">
        <v>415</v>
      </c>
      <c r="AB829" s="34" t="s">
        <v>415</v>
      </c>
      <c r="AC829" s="34" t="s">
        <v>3162</v>
      </c>
      <c r="AD829" s="44" t="s">
        <v>320</v>
      </c>
      <c r="AE829" s="44" t="s">
        <v>9097</v>
      </c>
      <c r="AF829" s="43">
        <v>115</v>
      </c>
      <c r="AG829" s="34" t="s">
        <v>3241</v>
      </c>
      <c r="AH829" s="34" t="s">
        <v>3240</v>
      </c>
      <c r="AI829" s="43" t="s">
        <v>3242</v>
      </c>
      <c r="AJ829" s="44" t="s">
        <v>3243</v>
      </c>
      <c r="AK829" s="261">
        <v>5300125</v>
      </c>
      <c r="AL829" s="44" t="s">
        <v>415</v>
      </c>
      <c r="AM829" s="44" t="s">
        <v>3247</v>
      </c>
      <c r="AN829" s="262">
        <v>273093740</v>
      </c>
      <c r="AO829" s="34"/>
      <c r="AP829" s="34"/>
      <c r="AQ829" s="34"/>
      <c r="AR829" s="34"/>
      <c r="AS829" s="34"/>
      <c r="AT829" s="44" t="s">
        <v>326</v>
      </c>
      <c r="AU829" s="44"/>
      <c r="AV829" s="477" t="str">
        <f t="array" ref="AV829">_xlfn.IFS(
LEFT(Tabelas!$AI829,1)="N","DN",
LEFT(Tabelas!$AI829,1)="C","DC",
LEFT(Tabelas!$AI829,1)="L","DL",
LEFT(Tabelas!$AI829,1)="A","DA",
LEFT(Tabelas!$AI829,1)="G","DG")</f>
        <v>DN</v>
      </c>
      <c r="AW829" s="34"/>
      <c r="AX829" s="34"/>
      <c r="AY829" s="34"/>
      <c r="AZ829" s="34"/>
      <c r="BA829" s="34"/>
      <c r="BB829" s="34"/>
      <c r="BC829" s="34"/>
      <c r="BD829" s="44">
        <v>40218</v>
      </c>
      <c r="BE829" s="34" t="s">
        <v>3162</v>
      </c>
      <c r="BF829" s="43" t="s">
        <v>1223</v>
      </c>
      <c r="BG829" s="34" t="s">
        <v>415</v>
      </c>
      <c r="BH829" s="34" t="s">
        <v>415</v>
      </c>
      <c r="BI829" s="34" t="s">
        <v>3162</v>
      </c>
      <c r="BJ829" s="44" t="s">
        <v>320</v>
      </c>
      <c r="BK829" s="44" t="s">
        <v>9097</v>
      </c>
      <c r="BL829" s="34"/>
      <c r="BM829" s="34"/>
      <c r="BN829" s="34"/>
      <c r="BO829" s="20"/>
      <c r="BP829" s="20"/>
      <c r="BQ829" s="20"/>
      <c r="BR829" s="20"/>
      <c r="BS829" s="27"/>
      <c r="BT829" s="20"/>
      <c r="BU829" s="20"/>
      <c r="BV829" s="20"/>
      <c r="BW829" s="20"/>
      <c r="BX829" s="20"/>
      <c r="BY829" s="20"/>
      <c r="BZ829" s="20"/>
      <c r="CA829" s="20"/>
      <c r="CB829" s="20"/>
      <c r="CC829" s="27"/>
      <c r="CD829" s="20"/>
      <c r="CE829" s="20"/>
      <c r="CF829" s="28"/>
      <c r="CG829" s="28"/>
      <c r="CH829" s="28"/>
      <c r="CI829" s="28"/>
      <c r="CJ829" s="28"/>
      <c r="CK829" s="28"/>
      <c r="CL829" s="28"/>
      <c r="CM829" s="28"/>
      <c r="CN829" s="28"/>
      <c r="CO829" s="28"/>
      <c r="CP829" s="28"/>
      <c r="CQ829" s="28"/>
      <c r="CR829" s="28"/>
      <c r="CS829" s="28"/>
      <c r="CT829" s="28"/>
      <c r="CU829" s="28"/>
      <c r="CV829" s="28"/>
      <c r="CW829" s="28"/>
      <c r="CX829" s="20"/>
      <c r="CY829" s="519" t="s">
        <v>9147</v>
      </c>
      <c r="CZ829" s="520" t="s">
        <v>9148</v>
      </c>
      <c r="DA829" s="595" t="str">
        <f t="shared" si="32"/>
        <v>86210 - ATIVIDADES DE PRÁTICA CLÍNICA GERAL</v>
      </c>
      <c r="EN829" s="571">
        <v>24040</v>
      </c>
      <c r="EO829" s="560" t="s">
        <v>9149</v>
      </c>
      <c r="EP829" s="560" t="s">
        <v>289</v>
      </c>
      <c r="EQ829" s="580">
        <v>300</v>
      </c>
      <c r="ER829" s="560" t="s">
        <v>4916</v>
      </c>
      <c r="ES829" s="567" t="s">
        <v>9150</v>
      </c>
    </row>
    <row r="830" spans="16:149">
      <c r="P830" s="503"/>
      <c r="Q830" s="504"/>
      <c r="R830" s="505">
        <f t="shared" si="33"/>
        <v>44608</v>
      </c>
      <c r="S830" s="501"/>
      <c r="T830" s="497"/>
      <c r="U830" s="498"/>
      <c r="V830" s="43">
        <v>115</v>
      </c>
      <c r="W830" s="34" t="s">
        <v>3241</v>
      </c>
      <c r="X830" s="44">
        <v>40219</v>
      </c>
      <c r="Y830" s="34" t="s">
        <v>3280</v>
      </c>
      <c r="Z830" s="43" t="s">
        <v>1223</v>
      </c>
      <c r="AA830" s="34" t="s">
        <v>415</v>
      </c>
      <c r="AB830" s="34" t="s">
        <v>415</v>
      </c>
      <c r="AC830" s="34" t="s">
        <v>3280</v>
      </c>
      <c r="AD830" s="44" t="s">
        <v>320</v>
      </c>
      <c r="AE830" s="44" t="s">
        <v>9097</v>
      </c>
      <c r="AF830" s="43">
        <v>115</v>
      </c>
      <c r="AG830" s="34" t="s">
        <v>3241</v>
      </c>
      <c r="AH830" s="34" t="s">
        <v>3240</v>
      </c>
      <c r="AI830" s="43" t="s">
        <v>3242</v>
      </c>
      <c r="AJ830" s="44" t="s">
        <v>3243</v>
      </c>
      <c r="AK830" s="261">
        <v>5300125</v>
      </c>
      <c r="AL830" s="44" t="s">
        <v>415</v>
      </c>
      <c r="AM830" s="44" t="s">
        <v>3247</v>
      </c>
      <c r="AN830" s="262">
        <v>273093740</v>
      </c>
      <c r="AO830" s="34"/>
      <c r="AP830" s="34"/>
      <c r="AQ830" s="34"/>
      <c r="AR830" s="34"/>
      <c r="AS830" s="34"/>
      <c r="AT830" s="44" t="s">
        <v>326</v>
      </c>
      <c r="AU830" s="44"/>
      <c r="AV830" s="477" t="str">
        <f t="array" ref="AV830">_xlfn.IFS(
LEFT(Tabelas!$AI830,1)="N","DN",
LEFT(Tabelas!$AI830,1)="C","DC",
LEFT(Tabelas!$AI830,1)="L","DL",
LEFT(Tabelas!$AI830,1)="A","DA",
LEFT(Tabelas!$AI830,1)="G","DG")</f>
        <v>DN</v>
      </c>
      <c r="AW830" s="34"/>
      <c r="AX830" s="34"/>
      <c r="AY830" s="34"/>
      <c r="AZ830" s="34"/>
      <c r="BA830" s="34"/>
      <c r="BB830" s="34"/>
      <c r="BC830" s="34"/>
      <c r="BD830" s="44">
        <v>40219</v>
      </c>
      <c r="BE830" s="34" t="s">
        <v>3280</v>
      </c>
      <c r="BF830" s="43" t="s">
        <v>1223</v>
      </c>
      <c r="BG830" s="34" t="s">
        <v>415</v>
      </c>
      <c r="BH830" s="34" t="s">
        <v>415</v>
      </c>
      <c r="BI830" s="34" t="s">
        <v>3280</v>
      </c>
      <c r="BJ830" s="44" t="s">
        <v>320</v>
      </c>
      <c r="BK830" s="44" t="s">
        <v>9097</v>
      </c>
      <c r="BL830" s="34"/>
      <c r="BM830" s="34"/>
      <c r="BN830" s="34"/>
      <c r="BO830" s="20"/>
      <c r="BP830" s="20"/>
      <c r="BQ830" s="20"/>
      <c r="BR830" s="20"/>
      <c r="BS830" s="27"/>
      <c r="BT830" s="20"/>
      <c r="BU830" s="20"/>
      <c r="BV830" s="20"/>
      <c r="BW830" s="20"/>
      <c r="BX830" s="20"/>
      <c r="BY830" s="20"/>
      <c r="BZ830" s="20"/>
      <c r="CA830" s="20"/>
      <c r="CB830" s="20"/>
      <c r="CC830" s="27"/>
      <c r="CD830" s="20"/>
      <c r="CE830" s="20"/>
      <c r="CF830" s="28"/>
      <c r="CG830" s="28"/>
      <c r="CH830" s="28"/>
      <c r="CI830" s="28"/>
      <c r="CJ830" s="28"/>
      <c r="CK830" s="28"/>
      <c r="CL830" s="28"/>
      <c r="CM830" s="28"/>
      <c r="CN830" s="28"/>
      <c r="CO830" s="28"/>
      <c r="CP830" s="28"/>
      <c r="CQ830" s="28"/>
      <c r="CR830" s="28"/>
      <c r="CS830" s="28"/>
      <c r="CT830" s="28"/>
      <c r="CU830" s="28"/>
      <c r="CV830" s="28"/>
      <c r="CW830" s="28"/>
      <c r="CX830" s="20"/>
      <c r="CY830" s="519" t="s">
        <v>9151</v>
      </c>
      <c r="CZ830" s="520" t="s">
        <v>9152</v>
      </c>
      <c r="DA830" s="595" t="str">
        <f t="shared" si="32"/>
        <v>86220 - ATIVIDADES MÉDICAS ESPECIALIZADAS</v>
      </c>
      <c r="EN830" s="572">
        <v>24082</v>
      </c>
      <c r="EO830" s="561" t="s">
        <v>9153</v>
      </c>
      <c r="EP830" s="561" t="s">
        <v>289</v>
      </c>
      <c r="EQ830" s="576">
        <v>300</v>
      </c>
      <c r="ER830" s="561" t="s">
        <v>4916</v>
      </c>
      <c r="ES830" s="568" t="s">
        <v>9154</v>
      </c>
    </row>
    <row r="831" spans="16:149">
      <c r="P831" s="503"/>
      <c r="Q831" s="504"/>
      <c r="R831" s="505">
        <f t="shared" si="33"/>
        <v>44609</v>
      </c>
      <c r="S831" s="501"/>
      <c r="T831" s="497"/>
      <c r="U831" s="498"/>
      <c r="V831" s="43">
        <v>115</v>
      </c>
      <c r="W831" s="34" t="s">
        <v>3241</v>
      </c>
      <c r="X831" s="44">
        <v>40221</v>
      </c>
      <c r="Y831" s="34" t="s">
        <v>3376</v>
      </c>
      <c r="Z831" s="43" t="s">
        <v>1223</v>
      </c>
      <c r="AA831" s="34" t="s">
        <v>415</v>
      </c>
      <c r="AB831" s="34" t="s">
        <v>415</v>
      </c>
      <c r="AC831" s="34" t="s">
        <v>3376</v>
      </c>
      <c r="AD831" s="44" t="s">
        <v>320</v>
      </c>
      <c r="AE831" s="44" t="s">
        <v>9097</v>
      </c>
      <c r="AF831" s="43">
        <v>115</v>
      </c>
      <c r="AG831" s="34" t="s">
        <v>3241</v>
      </c>
      <c r="AH831" s="34" t="s">
        <v>3240</v>
      </c>
      <c r="AI831" s="43" t="s">
        <v>3242</v>
      </c>
      <c r="AJ831" s="44" t="s">
        <v>3243</v>
      </c>
      <c r="AK831" s="261">
        <v>5300125</v>
      </c>
      <c r="AL831" s="44" t="s">
        <v>415</v>
      </c>
      <c r="AM831" s="44" t="s">
        <v>3247</v>
      </c>
      <c r="AN831" s="262">
        <v>273093740</v>
      </c>
      <c r="AO831" s="34"/>
      <c r="AP831" s="34"/>
      <c r="AQ831" s="34"/>
      <c r="AR831" s="34"/>
      <c r="AS831" s="34"/>
      <c r="AT831" s="44" t="s">
        <v>326</v>
      </c>
      <c r="AU831" s="44"/>
      <c r="AV831" s="477" t="str">
        <f t="array" ref="AV831">_xlfn.IFS(
LEFT(Tabelas!$AI831,1)="N","DN",
LEFT(Tabelas!$AI831,1)="C","DC",
LEFT(Tabelas!$AI831,1)="L","DL",
LEFT(Tabelas!$AI831,1)="A","DA",
LEFT(Tabelas!$AI831,1)="G","DG")</f>
        <v>DN</v>
      </c>
      <c r="AW831" s="34"/>
      <c r="AX831" s="34"/>
      <c r="AY831" s="34"/>
      <c r="AZ831" s="34"/>
      <c r="BA831" s="34"/>
      <c r="BB831" s="34"/>
      <c r="BC831" s="34"/>
      <c r="BD831" s="44">
        <v>40221</v>
      </c>
      <c r="BE831" s="34" t="s">
        <v>3376</v>
      </c>
      <c r="BF831" s="43" t="s">
        <v>1223</v>
      </c>
      <c r="BG831" s="34" t="s">
        <v>415</v>
      </c>
      <c r="BH831" s="34" t="s">
        <v>415</v>
      </c>
      <c r="BI831" s="34" t="s">
        <v>3376</v>
      </c>
      <c r="BJ831" s="44" t="s">
        <v>320</v>
      </c>
      <c r="BK831" s="44" t="s">
        <v>9097</v>
      </c>
      <c r="BL831" s="34"/>
      <c r="BM831" s="34"/>
      <c r="BN831" s="34"/>
      <c r="BO831" s="20"/>
      <c r="BP831" s="20"/>
      <c r="BQ831" s="20"/>
      <c r="BR831" s="20"/>
      <c r="BS831" s="27"/>
      <c r="BT831" s="20"/>
      <c r="BU831" s="20"/>
      <c r="BV831" s="20"/>
      <c r="BW831" s="20"/>
      <c r="BX831" s="20"/>
      <c r="BY831" s="20"/>
      <c r="BZ831" s="20"/>
      <c r="CA831" s="20"/>
      <c r="CB831" s="20"/>
      <c r="CC831" s="27"/>
      <c r="CD831" s="20"/>
      <c r="CE831" s="20"/>
      <c r="CF831" s="28"/>
      <c r="CG831" s="28"/>
      <c r="CH831" s="28"/>
      <c r="CI831" s="28"/>
      <c r="CJ831" s="28"/>
      <c r="CK831" s="28"/>
      <c r="CL831" s="28"/>
      <c r="CM831" s="28"/>
      <c r="CN831" s="28"/>
      <c r="CO831" s="28"/>
      <c r="CP831" s="28"/>
      <c r="CQ831" s="28"/>
      <c r="CR831" s="28"/>
      <c r="CS831" s="28"/>
      <c r="CT831" s="28"/>
      <c r="CU831" s="28"/>
      <c r="CV831" s="28"/>
      <c r="CW831" s="28"/>
      <c r="CX831" s="20"/>
      <c r="CY831" s="519" t="s">
        <v>9155</v>
      </c>
      <c r="CZ831" s="520" t="s">
        <v>9156</v>
      </c>
      <c r="DA831" s="595" t="str">
        <f t="shared" si="32"/>
        <v>86230 - ATIVIDADES DE MEDICINA DENTÁRIA E ODONTOLOGIA</v>
      </c>
      <c r="EN831" s="571">
        <v>24090</v>
      </c>
      <c r="EO831" s="560" t="s">
        <v>9157</v>
      </c>
      <c r="EP831" s="560" t="s">
        <v>289</v>
      </c>
      <c r="EQ831" s="580">
        <v>376</v>
      </c>
      <c r="ER831" s="560" t="s">
        <v>5105</v>
      </c>
      <c r="ES831" s="567" t="s">
        <v>9158</v>
      </c>
    </row>
    <row r="832" spans="16:149">
      <c r="P832" s="503"/>
      <c r="Q832" s="504"/>
      <c r="R832" s="505">
        <f t="shared" si="33"/>
        <v>44610</v>
      </c>
      <c r="S832" s="501"/>
      <c r="T832" s="497"/>
      <c r="U832" s="498"/>
      <c r="V832" s="43">
        <v>115</v>
      </c>
      <c r="W832" s="34" t="s">
        <v>3241</v>
      </c>
      <c r="X832" s="44">
        <v>40224</v>
      </c>
      <c r="Y832" s="34" t="s">
        <v>2624</v>
      </c>
      <c r="Z832" s="43" t="s">
        <v>1223</v>
      </c>
      <c r="AA832" s="34" t="s">
        <v>415</v>
      </c>
      <c r="AB832" s="34" t="s">
        <v>415</v>
      </c>
      <c r="AC832" s="34" t="s">
        <v>2624</v>
      </c>
      <c r="AD832" s="44" t="s">
        <v>320</v>
      </c>
      <c r="AE832" s="44" t="s">
        <v>9097</v>
      </c>
      <c r="AF832" s="43">
        <v>115</v>
      </c>
      <c r="AG832" s="34" t="s">
        <v>3241</v>
      </c>
      <c r="AH832" s="34" t="s">
        <v>3240</v>
      </c>
      <c r="AI832" s="43" t="s">
        <v>3242</v>
      </c>
      <c r="AJ832" s="44" t="s">
        <v>3243</v>
      </c>
      <c r="AK832" s="261">
        <v>5300125</v>
      </c>
      <c r="AL832" s="44" t="s">
        <v>415</v>
      </c>
      <c r="AM832" s="44" t="s">
        <v>3247</v>
      </c>
      <c r="AN832" s="262">
        <v>273093740</v>
      </c>
      <c r="AO832" s="34"/>
      <c r="AP832" s="34"/>
      <c r="AQ832" s="34"/>
      <c r="AR832" s="34"/>
      <c r="AS832" s="34"/>
      <c r="AT832" s="44" t="s">
        <v>326</v>
      </c>
      <c r="AU832" s="44"/>
      <c r="AV832" s="477" t="str">
        <f t="array" ref="AV832">_xlfn.IFS(
LEFT(Tabelas!$AI832,1)="N","DN",
LEFT(Tabelas!$AI832,1)="C","DC",
LEFT(Tabelas!$AI832,1)="L","DL",
LEFT(Tabelas!$AI832,1)="A","DA",
LEFT(Tabelas!$AI832,1)="G","DG")</f>
        <v>DN</v>
      </c>
      <c r="AW832" s="34"/>
      <c r="AX832" s="34"/>
      <c r="AY832" s="34"/>
      <c r="AZ832" s="34"/>
      <c r="BA832" s="34"/>
      <c r="BB832" s="34"/>
      <c r="BC832" s="34"/>
      <c r="BD832" s="44">
        <v>40224</v>
      </c>
      <c r="BE832" s="34" t="s">
        <v>2624</v>
      </c>
      <c r="BF832" s="43" t="s">
        <v>1223</v>
      </c>
      <c r="BG832" s="34" t="s">
        <v>415</v>
      </c>
      <c r="BH832" s="34" t="s">
        <v>415</v>
      </c>
      <c r="BI832" s="34" t="s">
        <v>2624</v>
      </c>
      <c r="BJ832" s="44" t="s">
        <v>320</v>
      </c>
      <c r="BK832" s="44" t="s">
        <v>9097</v>
      </c>
      <c r="BL832" s="34"/>
      <c r="BM832" s="34"/>
      <c r="BN832" s="34"/>
      <c r="BO832" s="20"/>
      <c r="BP832" s="20"/>
      <c r="BQ832" s="20"/>
      <c r="BR832" s="20"/>
      <c r="BS832" s="27"/>
      <c r="BT832" s="20"/>
      <c r="BU832" s="20"/>
      <c r="BV832" s="20"/>
      <c r="BW832" s="20"/>
      <c r="BX832" s="20"/>
      <c r="BY832" s="20"/>
      <c r="BZ832" s="20"/>
      <c r="CA832" s="20"/>
      <c r="CB832" s="20"/>
      <c r="CC832" s="27"/>
      <c r="CD832" s="20"/>
      <c r="CE832" s="20"/>
      <c r="CF832" s="28"/>
      <c r="CG832" s="28"/>
      <c r="CH832" s="28"/>
      <c r="CI832" s="28"/>
      <c r="CJ832" s="28"/>
      <c r="CK832" s="28"/>
      <c r="CL832" s="28"/>
      <c r="CM832" s="28"/>
      <c r="CN832" s="28"/>
      <c r="CO832" s="28"/>
      <c r="CP832" s="28"/>
      <c r="CQ832" s="28"/>
      <c r="CR832" s="28"/>
      <c r="CS832" s="28"/>
      <c r="CT832" s="28"/>
      <c r="CU832" s="28"/>
      <c r="CV832" s="28"/>
      <c r="CW832" s="28"/>
      <c r="CX832" s="20"/>
      <c r="CY832" s="519" t="s">
        <v>9159</v>
      </c>
      <c r="CZ832" s="520" t="s">
        <v>9160</v>
      </c>
      <c r="DA832" s="595" t="str">
        <f t="shared" si="32"/>
        <v>86911 - ATIVIDADES DOS SERVIÇOS DOS LABORATÓRIOS DE ANÁLISES CLÍNICAS</v>
      </c>
      <c r="EN832" s="572">
        <v>24120</v>
      </c>
      <c r="EO832" s="561" t="s">
        <v>9161</v>
      </c>
      <c r="EP832" s="561" t="s">
        <v>320</v>
      </c>
      <c r="EQ832" s="576">
        <v>105</v>
      </c>
      <c r="ER832" s="561" t="s">
        <v>1498</v>
      </c>
      <c r="ES832" s="568" t="s">
        <v>9162</v>
      </c>
    </row>
    <row r="833" spans="16:149">
      <c r="P833" s="503"/>
      <c r="Q833" s="504"/>
      <c r="R833" s="505">
        <f t="shared" si="33"/>
        <v>44611</v>
      </c>
      <c r="S833" s="501"/>
      <c r="T833" s="497"/>
      <c r="U833" s="498"/>
      <c r="V833" s="43">
        <v>115</v>
      </c>
      <c r="W833" s="34" t="s">
        <v>3241</v>
      </c>
      <c r="X833" s="44">
        <v>40225</v>
      </c>
      <c r="Y833" s="34" t="s">
        <v>2690</v>
      </c>
      <c r="Z833" s="43" t="s">
        <v>1223</v>
      </c>
      <c r="AA833" s="34" t="s">
        <v>415</v>
      </c>
      <c r="AB833" s="34" t="s">
        <v>415</v>
      </c>
      <c r="AC833" s="34" t="s">
        <v>2690</v>
      </c>
      <c r="AD833" s="44" t="s">
        <v>320</v>
      </c>
      <c r="AE833" s="44" t="s">
        <v>9097</v>
      </c>
      <c r="AF833" s="43">
        <v>115</v>
      </c>
      <c r="AG833" s="34" t="s">
        <v>3241</v>
      </c>
      <c r="AH833" s="34" t="s">
        <v>3240</v>
      </c>
      <c r="AI833" s="43" t="s">
        <v>3242</v>
      </c>
      <c r="AJ833" s="44" t="s">
        <v>3243</v>
      </c>
      <c r="AK833" s="261">
        <v>5300125</v>
      </c>
      <c r="AL833" s="44" t="s">
        <v>415</v>
      </c>
      <c r="AM833" s="44" t="s">
        <v>3247</v>
      </c>
      <c r="AN833" s="262">
        <v>273093740</v>
      </c>
      <c r="AO833" s="34"/>
      <c r="AP833" s="34"/>
      <c r="AQ833" s="34"/>
      <c r="AR833" s="34"/>
      <c r="AS833" s="34"/>
      <c r="AT833" s="44" t="s">
        <v>326</v>
      </c>
      <c r="AU833" s="44"/>
      <c r="AV833" s="477" t="str">
        <f t="array" ref="AV833">_xlfn.IFS(
LEFT(Tabelas!$AI833,1)="N","DN",
LEFT(Tabelas!$AI833,1)="C","DC",
LEFT(Tabelas!$AI833,1)="L","DL",
LEFT(Tabelas!$AI833,1)="A","DA",
LEFT(Tabelas!$AI833,1)="G","DG")</f>
        <v>DN</v>
      </c>
      <c r="AW833" s="34"/>
      <c r="AX833" s="34"/>
      <c r="AY833" s="34"/>
      <c r="AZ833" s="34"/>
      <c r="BA833" s="34"/>
      <c r="BB833" s="34"/>
      <c r="BC833" s="34"/>
      <c r="BD833" s="44">
        <v>40225</v>
      </c>
      <c r="BE833" s="34" t="s">
        <v>2690</v>
      </c>
      <c r="BF833" s="43" t="s">
        <v>1223</v>
      </c>
      <c r="BG833" s="34" t="s">
        <v>415</v>
      </c>
      <c r="BH833" s="34" t="s">
        <v>415</v>
      </c>
      <c r="BI833" s="34" t="s">
        <v>2690</v>
      </c>
      <c r="BJ833" s="44" t="s">
        <v>320</v>
      </c>
      <c r="BK833" s="44" t="s">
        <v>9097</v>
      </c>
      <c r="BL833" s="34"/>
      <c r="BM833" s="34"/>
      <c r="BN833" s="34"/>
      <c r="BO833" s="20"/>
      <c r="BP833" s="20"/>
      <c r="BQ833" s="20"/>
      <c r="BR833" s="20"/>
      <c r="BS833" s="27"/>
      <c r="BT833" s="20"/>
      <c r="BU833" s="20"/>
      <c r="BV833" s="20"/>
      <c r="BW833" s="20"/>
      <c r="BX833" s="20"/>
      <c r="BY833" s="20"/>
      <c r="BZ833" s="20"/>
      <c r="CA833" s="20"/>
      <c r="CB833" s="20"/>
      <c r="CC833" s="27"/>
      <c r="CD833" s="20"/>
      <c r="CE833" s="20"/>
      <c r="CF833" s="28"/>
      <c r="CG833" s="28"/>
      <c r="CH833" s="28"/>
      <c r="CI833" s="28"/>
      <c r="CJ833" s="28"/>
      <c r="CK833" s="28"/>
      <c r="CL833" s="28"/>
      <c r="CM833" s="28"/>
      <c r="CN833" s="28"/>
      <c r="CO833" s="28"/>
      <c r="CP833" s="28"/>
      <c r="CQ833" s="28"/>
      <c r="CR833" s="28"/>
      <c r="CS833" s="28"/>
      <c r="CT833" s="28"/>
      <c r="CU833" s="28"/>
      <c r="CV833" s="28"/>
      <c r="CW833" s="28"/>
      <c r="CX833" s="20"/>
      <c r="CY833" s="519" t="s">
        <v>9163</v>
      </c>
      <c r="CZ833" s="520" t="s">
        <v>9164</v>
      </c>
      <c r="DA833" s="595" t="str">
        <f t="shared" si="32"/>
        <v>86912 - ATIVIDADES DOS SERVIÇOS DE DIAGNÓSTICO POR IMAGEM.</v>
      </c>
      <c r="EN833" s="571">
        <v>24163</v>
      </c>
      <c r="EO833" s="560" t="s">
        <v>9165</v>
      </c>
      <c r="EP833" s="560" t="s">
        <v>320</v>
      </c>
      <c r="EQ833" s="580">
        <v>163</v>
      </c>
      <c r="ER833" s="560" t="s">
        <v>3841</v>
      </c>
      <c r="ES833" s="567" t="s">
        <v>9166</v>
      </c>
    </row>
    <row r="834" spans="16:149">
      <c r="P834" s="503"/>
      <c r="Q834" s="504"/>
      <c r="R834" s="505">
        <f t="shared" si="33"/>
        <v>44612</v>
      </c>
      <c r="S834" s="501"/>
      <c r="T834" s="497"/>
      <c r="U834" s="498"/>
      <c r="V834" s="43">
        <v>115</v>
      </c>
      <c r="W834" s="34" t="s">
        <v>3241</v>
      </c>
      <c r="X834" s="44">
        <v>40226</v>
      </c>
      <c r="Y834" s="34" t="s">
        <v>2837</v>
      </c>
      <c r="Z834" s="43" t="s">
        <v>1223</v>
      </c>
      <c r="AA834" s="34" t="s">
        <v>415</v>
      </c>
      <c r="AB834" s="34" t="s">
        <v>415</v>
      </c>
      <c r="AC834" s="34" t="s">
        <v>2837</v>
      </c>
      <c r="AD834" s="44" t="s">
        <v>320</v>
      </c>
      <c r="AE834" s="44" t="s">
        <v>9097</v>
      </c>
      <c r="AF834" s="43">
        <v>115</v>
      </c>
      <c r="AG834" s="34" t="s">
        <v>3241</v>
      </c>
      <c r="AH834" s="34" t="s">
        <v>3240</v>
      </c>
      <c r="AI834" s="43" t="s">
        <v>3242</v>
      </c>
      <c r="AJ834" s="44" t="s">
        <v>3243</v>
      </c>
      <c r="AK834" s="261">
        <v>5300125</v>
      </c>
      <c r="AL834" s="44" t="s">
        <v>415</v>
      </c>
      <c r="AM834" s="44" t="s">
        <v>3247</v>
      </c>
      <c r="AN834" s="262">
        <v>273093740</v>
      </c>
      <c r="AO834" s="34"/>
      <c r="AP834" s="34"/>
      <c r="AQ834" s="34"/>
      <c r="AR834" s="34"/>
      <c r="AS834" s="34"/>
      <c r="AT834" s="44" t="s">
        <v>326</v>
      </c>
      <c r="AU834" s="44"/>
      <c r="AV834" s="477" t="str">
        <f t="array" ref="AV834">_xlfn.IFS(
LEFT(Tabelas!$AI834,1)="N","DN",
LEFT(Tabelas!$AI834,1)="C","DC",
LEFT(Tabelas!$AI834,1)="L","DL",
LEFT(Tabelas!$AI834,1)="A","DA",
LEFT(Tabelas!$AI834,1)="G","DG")</f>
        <v>DN</v>
      </c>
      <c r="AW834" s="34"/>
      <c r="AX834" s="34"/>
      <c r="AY834" s="34"/>
      <c r="AZ834" s="34"/>
      <c r="BA834" s="34"/>
      <c r="BB834" s="34"/>
      <c r="BC834" s="34"/>
      <c r="BD834" s="44">
        <v>40226</v>
      </c>
      <c r="BE834" s="34" t="s">
        <v>2837</v>
      </c>
      <c r="BF834" s="43" t="s">
        <v>1223</v>
      </c>
      <c r="BG834" s="34" t="s">
        <v>415</v>
      </c>
      <c r="BH834" s="34" t="s">
        <v>415</v>
      </c>
      <c r="BI834" s="34" t="s">
        <v>2837</v>
      </c>
      <c r="BJ834" s="44" t="s">
        <v>320</v>
      </c>
      <c r="BK834" s="44" t="s">
        <v>9097</v>
      </c>
      <c r="BL834" s="34"/>
      <c r="BM834" s="34"/>
      <c r="BN834" s="34"/>
      <c r="BO834" s="20"/>
      <c r="BP834" s="20"/>
      <c r="BQ834" s="20"/>
      <c r="BR834" s="20"/>
      <c r="BS834" s="27"/>
      <c r="BT834" s="20"/>
      <c r="BU834" s="20"/>
      <c r="BV834" s="20"/>
      <c r="BW834" s="20"/>
      <c r="BX834" s="20"/>
      <c r="BY834" s="20"/>
      <c r="BZ834" s="20"/>
      <c r="CA834" s="20"/>
      <c r="CB834" s="20"/>
      <c r="CC834" s="27"/>
      <c r="CD834" s="20"/>
      <c r="CE834" s="20"/>
      <c r="CF834" s="28"/>
      <c r="CG834" s="28"/>
      <c r="CH834" s="28"/>
      <c r="CI834" s="28"/>
      <c r="CJ834" s="28"/>
      <c r="CK834" s="28"/>
      <c r="CL834" s="28"/>
      <c r="CM834" s="28"/>
      <c r="CN834" s="28"/>
      <c r="CO834" s="28"/>
      <c r="CP834" s="28"/>
      <c r="CQ834" s="28"/>
      <c r="CR834" s="28"/>
      <c r="CS834" s="28"/>
      <c r="CT834" s="28"/>
      <c r="CU834" s="28"/>
      <c r="CV834" s="28"/>
      <c r="CW834" s="28"/>
      <c r="CX834" s="20"/>
      <c r="CY834" s="519" t="s">
        <v>9167</v>
      </c>
      <c r="CZ834" s="520" t="s">
        <v>9168</v>
      </c>
      <c r="DA834" s="595" t="str">
        <f t="shared" si="32"/>
        <v>86920 - TRANSPORTE DE DOENTES EM AMBULÂNCIA</v>
      </c>
      <c r="EN834" s="572">
        <v>24210</v>
      </c>
      <c r="EO834" s="561" t="s">
        <v>9169</v>
      </c>
      <c r="EP834" s="561" t="s">
        <v>289</v>
      </c>
      <c r="EQ834" s="576">
        <v>338</v>
      </c>
      <c r="ER834" s="561" t="s">
        <v>2428</v>
      </c>
      <c r="ES834" s="568" t="s">
        <v>9170</v>
      </c>
    </row>
    <row r="835" spans="16:149">
      <c r="P835" s="503"/>
      <c r="Q835" s="504"/>
      <c r="R835" s="505">
        <f t="shared" si="33"/>
        <v>44613</v>
      </c>
      <c r="S835" s="501"/>
      <c r="T835" s="497"/>
      <c r="U835" s="498"/>
      <c r="V835" s="43">
        <v>115</v>
      </c>
      <c r="W835" s="34" t="s">
        <v>3241</v>
      </c>
      <c r="X835" s="44">
        <v>40229</v>
      </c>
      <c r="Y835" s="34" t="s">
        <v>3678</v>
      </c>
      <c r="Z835" s="43" t="s">
        <v>1223</v>
      </c>
      <c r="AA835" s="34" t="s">
        <v>415</v>
      </c>
      <c r="AB835" s="34" t="s">
        <v>415</v>
      </c>
      <c r="AC835" s="34" t="s">
        <v>3678</v>
      </c>
      <c r="AD835" s="44" t="s">
        <v>320</v>
      </c>
      <c r="AE835" s="44" t="s">
        <v>9097</v>
      </c>
      <c r="AF835" s="43">
        <v>115</v>
      </c>
      <c r="AG835" s="34" t="s">
        <v>3241</v>
      </c>
      <c r="AH835" s="34" t="s">
        <v>3240</v>
      </c>
      <c r="AI835" s="43" t="s">
        <v>3242</v>
      </c>
      <c r="AJ835" s="44" t="s">
        <v>3243</v>
      </c>
      <c r="AK835" s="261">
        <v>5300125</v>
      </c>
      <c r="AL835" s="44" t="s">
        <v>415</v>
      </c>
      <c r="AM835" s="44" t="s">
        <v>3247</v>
      </c>
      <c r="AN835" s="262">
        <v>273093740</v>
      </c>
      <c r="AO835" s="34"/>
      <c r="AP835" s="34"/>
      <c r="AQ835" s="34"/>
      <c r="AR835" s="34"/>
      <c r="AS835" s="34"/>
      <c r="AT835" s="44" t="s">
        <v>326</v>
      </c>
      <c r="AU835" s="44"/>
      <c r="AV835" s="477" t="str">
        <f t="array" ref="AV835">_xlfn.IFS(
LEFT(Tabelas!$AI835,1)="N","DN",
LEFT(Tabelas!$AI835,1)="C","DC",
LEFT(Tabelas!$AI835,1)="L","DL",
LEFT(Tabelas!$AI835,1)="A","DA",
LEFT(Tabelas!$AI835,1)="G","DG")</f>
        <v>DN</v>
      </c>
      <c r="AW835" s="34"/>
      <c r="AX835" s="34"/>
      <c r="AY835" s="34"/>
      <c r="AZ835" s="34"/>
      <c r="BA835" s="34"/>
      <c r="BB835" s="34"/>
      <c r="BC835" s="34"/>
      <c r="BD835" s="44">
        <v>40229</v>
      </c>
      <c r="BE835" s="34" t="s">
        <v>3678</v>
      </c>
      <c r="BF835" s="43" t="s">
        <v>1223</v>
      </c>
      <c r="BG835" s="34" t="s">
        <v>415</v>
      </c>
      <c r="BH835" s="34" t="s">
        <v>415</v>
      </c>
      <c r="BI835" s="34" t="s">
        <v>3678</v>
      </c>
      <c r="BJ835" s="44" t="s">
        <v>320</v>
      </c>
      <c r="BK835" s="44" t="s">
        <v>9097</v>
      </c>
      <c r="BL835" s="34"/>
      <c r="BM835" s="34"/>
      <c r="BN835" s="34"/>
      <c r="BO835" s="20"/>
      <c r="BP835" s="20"/>
      <c r="BQ835" s="20"/>
      <c r="BR835" s="20"/>
      <c r="BS835" s="27"/>
      <c r="BT835" s="20"/>
      <c r="BU835" s="20"/>
      <c r="BV835" s="20"/>
      <c r="BW835" s="20"/>
      <c r="BX835" s="20"/>
      <c r="BY835" s="20"/>
      <c r="BZ835" s="20"/>
      <c r="CA835" s="20"/>
      <c r="CB835" s="20"/>
      <c r="CC835" s="27"/>
      <c r="CD835" s="20"/>
      <c r="CE835" s="20"/>
      <c r="CF835" s="28"/>
      <c r="CG835" s="28"/>
      <c r="CH835" s="28"/>
      <c r="CI835" s="28"/>
      <c r="CJ835" s="28"/>
      <c r="CK835" s="28"/>
      <c r="CL835" s="28"/>
      <c r="CM835" s="28"/>
      <c r="CN835" s="28"/>
      <c r="CO835" s="28"/>
      <c r="CP835" s="28"/>
      <c r="CQ835" s="28"/>
      <c r="CR835" s="28"/>
      <c r="CS835" s="28"/>
      <c r="CT835" s="28"/>
      <c r="CU835" s="28"/>
      <c r="CV835" s="28"/>
      <c r="CW835" s="28"/>
      <c r="CX835" s="20"/>
      <c r="CY835" s="519" t="s">
        <v>9171</v>
      </c>
      <c r="CZ835" s="520" t="s">
        <v>9172</v>
      </c>
      <c r="DA835" s="595" t="str">
        <f t="shared" ref="DA835:DA898" si="34">CY835&amp;" - "&amp;CZ835</f>
        <v>86930 - ATIVIDADES DE PSICÓLOGOS E PSICOTERAPEUTAS, EXCETO MÉDICOS.</v>
      </c>
      <c r="EN835" s="571">
        <v>24252</v>
      </c>
      <c r="EO835" s="560" t="s">
        <v>9173</v>
      </c>
      <c r="EP835" s="560" t="s">
        <v>289</v>
      </c>
      <c r="EQ835" s="580">
        <v>347</v>
      </c>
      <c r="ER835" s="560" t="s">
        <v>5074</v>
      </c>
      <c r="ES835" s="567" t="s">
        <v>9174</v>
      </c>
    </row>
    <row r="836" spans="16:149">
      <c r="P836" s="503"/>
      <c r="Q836" s="504"/>
      <c r="R836" s="505">
        <f t="shared" si="33"/>
        <v>44614</v>
      </c>
      <c r="S836" s="501"/>
      <c r="T836" s="497"/>
      <c r="U836" s="498"/>
      <c r="V836" s="43">
        <v>115</v>
      </c>
      <c r="W836" s="34" t="s">
        <v>3241</v>
      </c>
      <c r="X836" s="44">
        <v>40230</v>
      </c>
      <c r="Y836" s="34" t="s">
        <v>3744</v>
      </c>
      <c r="Z836" s="43" t="s">
        <v>1223</v>
      </c>
      <c r="AA836" s="34" t="s">
        <v>415</v>
      </c>
      <c r="AB836" s="34" t="s">
        <v>415</v>
      </c>
      <c r="AC836" s="34" t="s">
        <v>3744</v>
      </c>
      <c r="AD836" s="44" t="s">
        <v>320</v>
      </c>
      <c r="AE836" s="44" t="s">
        <v>9097</v>
      </c>
      <c r="AF836" s="43">
        <v>115</v>
      </c>
      <c r="AG836" s="34" t="s">
        <v>3241</v>
      </c>
      <c r="AH836" s="34" t="s">
        <v>3240</v>
      </c>
      <c r="AI836" s="43" t="s">
        <v>3242</v>
      </c>
      <c r="AJ836" s="44" t="s">
        <v>3243</v>
      </c>
      <c r="AK836" s="261">
        <v>5300125</v>
      </c>
      <c r="AL836" s="44" t="s">
        <v>415</v>
      </c>
      <c r="AM836" s="44" t="s">
        <v>3247</v>
      </c>
      <c r="AN836" s="262">
        <v>273093740</v>
      </c>
      <c r="AO836" s="34"/>
      <c r="AP836" s="34"/>
      <c r="AQ836" s="34"/>
      <c r="AR836" s="34"/>
      <c r="AS836" s="34"/>
      <c r="AT836" s="44" t="s">
        <v>326</v>
      </c>
      <c r="AU836" s="44"/>
      <c r="AV836" s="477" t="str">
        <f t="array" ref="AV836">_xlfn.IFS(
LEFT(Tabelas!$AI836,1)="N","DN",
LEFT(Tabelas!$AI836,1)="C","DC",
LEFT(Tabelas!$AI836,1)="L","DL",
LEFT(Tabelas!$AI836,1)="A","DA",
LEFT(Tabelas!$AI836,1)="G","DG")</f>
        <v>DN</v>
      </c>
      <c r="AW836" s="34"/>
      <c r="AX836" s="34"/>
      <c r="AY836" s="34"/>
      <c r="AZ836" s="34"/>
      <c r="BA836" s="34"/>
      <c r="BB836" s="34"/>
      <c r="BC836" s="34"/>
      <c r="BD836" s="44">
        <v>40230</v>
      </c>
      <c r="BE836" s="34" t="s">
        <v>3744</v>
      </c>
      <c r="BF836" s="43" t="s">
        <v>1223</v>
      </c>
      <c r="BG836" s="34" t="s">
        <v>415</v>
      </c>
      <c r="BH836" s="34" t="s">
        <v>415</v>
      </c>
      <c r="BI836" s="34" t="s">
        <v>3744</v>
      </c>
      <c r="BJ836" s="44" t="s">
        <v>320</v>
      </c>
      <c r="BK836" s="44" t="s">
        <v>9097</v>
      </c>
      <c r="BL836" s="34"/>
      <c r="BM836" s="34"/>
      <c r="BN836" s="34"/>
      <c r="BO836" s="20"/>
      <c r="BP836" s="20"/>
      <c r="BQ836" s="20"/>
      <c r="BR836" s="20"/>
      <c r="BS836" s="27"/>
      <c r="BT836" s="20"/>
      <c r="BU836" s="20"/>
      <c r="BV836" s="20"/>
      <c r="BW836" s="20"/>
      <c r="BX836" s="20"/>
      <c r="BY836" s="20"/>
      <c r="BZ836" s="20"/>
      <c r="CA836" s="20"/>
      <c r="CB836" s="20"/>
      <c r="CC836" s="27"/>
      <c r="CD836" s="20"/>
      <c r="CE836" s="20"/>
      <c r="CF836" s="28"/>
      <c r="CG836" s="28"/>
      <c r="CH836" s="28"/>
      <c r="CI836" s="28"/>
      <c r="CJ836" s="28"/>
      <c r="CK836" s="28"/>
      <c r="CL836" s="28"/>
      <c r="CM836" s="28"/>
      <c r="CN836" s="28"/>
      <c r="CO836" s="28"/>
      <c r="CP836" s="28"/>
      <c r="CQ836" s="28"/>
      <c r="CR836" s="28"/>
      <c r="CS836" s="28"/>
      <c r="CT836" s="28"/>
      <c r="CU836" s="28"/>
      <c r="CV836" s="28"/>
      <c r="CW836" s="28"/>
      <c r="CX836" s="20"/>
      <c r="CY836" s="519" t="s">
        <v>9175</v>
      </c>
      <c r="CZ836" s="520" t="s">
        <v>9176</v>
      </c>
      <c r="DA836" s="595" t="str">
        <f t="shared" si="34"/>
        <v>86940 - ATIVIDADES DE ENFERMAGEM E DE PARTEIRAS</v>
      </c>
      <c r="EN836" s="571">
        <v>24317</v>
      </c>
      <c r="EO836" s="560" t="s">
        <v>9177</v>
      </c>
      <c r="EP836" s="560" t="s">
        <v>289</v>
      </c>
      <c r="EQ836" s="580">
        <v>338</v>
      </c>
      <c r="ER836" s="560" t="s">
        <v>2428</v>
      </c>
      <c r="ES836" s="567" t="s">
        <v>9178</v>
      </c>
    </row>
    <row r="837" spans="16:149">
      <c r="P837" s="503"/>
      <c r="Q837" s="504"/>
      <c r="R837" s="505">
        <f t="shared" si="33"/>
        <v>44615</v>
      </c>
      <c r="S837" s="501"/>
      <c r="T837" s="497"/>
      <c r="U837" s="498"/>
      <c r="V837" s="43">
        <v>115</v>
      </c>
      <c r="W837" s="34" t="s">
        <v>3241</v>
      </c>
      <c r="X837" s="44">
        <v>40232</v>
      </c>
      <c r="Y837" s="34" t="s">
        <v>3808</v>
      </c>
      <c r="Z837" s="43" t="s">
        <v>1223</v>
      </c>
      <c r="AA837" s="34" t="s">
        <v>415</v>
      </c>
      <c r="AB837" s="34" t="s">
        <v>415</v>
      </c>
      <c r="AC837" s="34" t="s">
        <v>3808</v>
      </c>
      <c r="AD837" s="44" t="s">
        <v>320</v>
      </c>
      <c r="AE837" s="44" t="s">
        <v>9097</v>
      </c>
      <c r="AF837" s="43">
        <v>115</v>
      </c>
      <c r="AG837" s="34" t="s">
        <v>3241</v>
      </c>
      <c r="AH837" s="34" t="s">
        <v>3240</v>
      </c>
      <c r="AI837" s="43" t="s">
        <v>3242</v>
      </c>
      <c r="AJ837" s="44" t="s">
        <v>3243</v>
      </c>
      <c r="AK837" s="261">
        <v>5300125</v>
      </c>
      <c r="AL837" s="44" t="s">
        <v>415</v>
      </c>
      <c r="AM837" s="44" t="s">
        <v>3247</v>
      </c>
      <c r="AN837" s="262">
        <v>273093740</v>
      </c>
      <c r="AO837" s="34"/>
      <c r="AP837" s="34"/>
      <c r="AQ837" s="34"/>
      <c r="AR837" s="34"/>
      <c r="AS837" s="34"/>
      <c r="AT837" s="44" t="s">
        <v>326</v>
      </c>
      <c r="AU837" s="44"/>
      <c r="AV837" s="477" t="str">
        <f t="array" ref="AV837">_xlfn.IFS(
LEFT(Tabelas!$AI837,1)="N","DN",
LEFT(Tabelas!$AI837,1)="C","DC",
LEFT(Tabelas!$AI837,1)="L","DL",
LEFT(Tabelas!$AI837,1)="A","DA",
LEFT(Tabelas!$AI837,1)="G","DG")</f>
        <v>DN</v>
      </c>
      <c r="AW837" s="34"/>
      <c r="AX837" s="34"/>
      <c r="AY837" s="34"/>
      <c r="AZ837" s="34"/>
      <c r="BA837" s="34"/>
      <c r="BB837" s="34"/>
      <c r="BC837" s="34"/>
      <c r="BD837" s="44">
        <v>40232</v>
      </c>
      <c r="BE837" s="34" t="s">
        <v>3808</v>
      </c>
      <c r="BF837" s="43" t="s">
        <v>1223</v>
      </c>
      <c r="BG837" s="34" t="s">
        <v>415</v>
      </c>
      <c r="BH837" s="34" t="s">
        <v>415</v>
      </c>
      <c r="BI837" s="34" t="s">
        <v>3808</v>
      </c>
      <c r="BJ837" s="44" t="s">
        <v>320</v>
      </c>
      <c r="BK837" s="44" t="s">
        <v>9097</v>
      </c>
      <c r="BL837" s="34"/>
      <c r="BM837" s="34"/>
      <c r="BN837" s="34"/>
      <c r="BO837" s="20"/>
      <c r="BP837" s="20"/>
      <c r="BQ837" s="20"/>
      <c r="BR837" s="20"/>
      <c r="BS837" s="27"/>
      <c r="BT837" s="20"/>
      <c r="BU837" s="20"/>
      <c r="BV837" s="20"/>
      <c r="BW837" s="20"/>
      <c r="BX837" s="20"/>
      <c r="BY837" s="20"/>
      <c r="BZ837" s="20"/>
      <c r="CA837" s="20"/>
      <c r="CB837" s="20"/>
      <c r="CC837" s="27"/>
      <c r="CD837" s="20"/>
      <c r="CE837" s="20"/>
      <c r="CF837" s="28"/>
      <c r="CG837" s="28"/>
      <c r="CH837" s="28"/>
      <c r="CI837" s="28"/>
      <c r="CJ837" s="28"/>
      <c r="CK837" s="28"/>
      <c r="CL837" s="28"/>
      <c r="CM837" s="28"/>
      <c r="CN837" s="28"/>
      <c r="CO837" s="28"/>
      <c r="CP837" s="28"/>
      <c r="CQ837" s="28"/>
      <c r="CR837" s="28"/>
      <c r="CS837" s="28"/>
      <c r="CT837" s="28"/>
      <c r="CU837" s="28"/>
      <c r="CV837" s="28"/>
      <c r="CW837" s="28"/>
      <c r="CX837" s="20"/>
      <c r="CY837" s="519" t="s">
        <v>9179</v>
      </c>
      <c r="CZ837" s="520" t="s">
        <v>9180</v>
      </c>
      <c r="DA837" s="595" t="str">
        <f t="shared" si="34"/>
        <v>86950 - ATIVIDADES DE FISIOTERAPIA.</v>
      </c>
      <c r="EN837" s="572">
        <v>24333</v>
      </c>
      <c r="EO837" s="561" t="s">
        <v>9181</v>
      </c>
      <c r="EP837" s="561" t="s">
        <v>320</v>
      </c>
      <c r="EQ837" s="576">
        <v>101</v>
      </c>
      <c r="ER837" s="561" t="s">
        <v>316</v>
      </c>
      <c r="ES837" s="568" t="s">
        <v>9182</v>
      </c>
    </row>
    <row r="838" spans="16:149">
      <c r="P838" s="503"/>
      <c r="Q838" s="504"/>
      <c r="R838" s="505">
        <f t="shared" si="33"/>
        <v>44616</v>
      </c>
      <c r="S838" s="501"/>
      <c r="T838" s="497"/>
      <c r="U838" s="498"/>
      <c r="V838" s="43">
        <v>115</v>
      </c>
      <c r="W838" s="34" t="s">
        <v>3241</v>
      </c>
      <c r="X838" s="44">
        <v>40233</v>
      </c>
      <c r="Y838" s="34" t="s">
        <v>3870</v>
      </c>
      <c r="Z838" s="43" t="s">
        <v>1223</v>
      </c>
      <c r="AA838" s="34" t="s">
        <v>415</v>
      </c>
      <c r="AB838" s="34" t="s">
        <v>415</v>
      </c>
      <c r="AC838" s="34" t="s">
        <v>3870</v>
      </c>
      <c r="AD838" s="44" t="s">
        <v>320</v>
      </c>
      <c r="AE838" s="44" t="s">
        <v>9097</v>
      </c>
      <c r="AF838" s="43">
        <v>115</v>
      </c>
      <c r="AG838" s="34" t="s">
        <v>3241</v>
      </c>
      <c r="AH838" s="34" t="s">
        <v>3240</v>
      </c>
      <c r="AI838" s="43" t="s">
        <v>3242</v>
      </c>
      <c r="AJ838" s="44" t="s">
        <v>3243</v>
      </c>
      <c r="AK838" s="261">
        <v>5300125</v>
      </c>
      <c r="AL838" s="44" t="s">
        <v>415</v>
      </c>
      <c r="AM838" s="44" t="s">
        <v>3247</v>
      </c>
      <c r="AN838" s="262">
        <v>273093740</v>
      </c>
      <c r="AO838" s="34"/>
      <c r="AP838" s="34"/>
      <c r="AQ838" s="34"/>
      <c r="AR838" s="34"/>
      <c r="AS838" s="34"/>
      <c r="AT838" s="44" t="s">
        <v>326</v>
      </c>
      <c r="AU838" s="44"/>
      <c r="AV838" s="477" t="str">
        <f t="array" ref="AV838">_xlfn.IFS(
LEFT(Tabelas!$AI838,1)="N","DN",
LEFT(Tabelas!$AI838,1)="C","DC",
LEFT(Tabelas!$AI838,1)="L","DL",
LEFT(Tabelas!$AI838,1)="A","DA",
LEFT(Tabelas!$AI838,1)="G","DG")</f>
        <v>DN</v>
      </c>
      <c r="AW838" s="34"/>
      <c r="AX838" s="34"/>
      <c r="AY838" s="34"/>
      <c r="AZ838" s="34"/>
      <c r="BA838" s="34"/>
      <c r="BB838" s="34"/>
      <c r="BC838" s="34"/>
      <c r="BD838" s="44">
        <v>40233</v>
      </c>
      <c r="BE838" s="34" t="s">
        <v>3870</v>
      </c>
      <c r="BF838" s="43" t="s">
        <v>1223</v>
      </c>
      <c r="BG838" s="34" t="s">
        <v>415</v>
      </c>
      <c r="BH838" s="34" t="s">
        <v>415</v>
      </c>
      <c r="BI838" s="34" t="s">
        <v>3870</v>
      </c>
      <c r="BJ838" s="44" t="s">
        <v>320</v>
      </c>
      <c r="BK838" s="44" t="s">
        <v>9097</v>
      </c>
      <c r="BL838" s="34"/>
      <c r="BM838" s="34"/>
      <c r="BN838" s="34"/>
      <c r="BO838" s="20"/>
      <c r="BP838" s="20"/>
      <c r="BQ838" s="20"/>
      <c r="BR838" s="20"/>
      <c r="BS838" s="27"/>
      <c r="BT838" s="20"/>
      <c r="BU838" s="20"/>
      <c r="BV838" s="20"/>
      <c r="BW838" s="20"/>
      <c r="BX838" s="20"/>
      <c r="BY838" s="20"/>
      <c r="BZ838" s="20"/>
      <c r="CA838" s="20"/>
      <c r="CB838" s="20"/>
      <c r="CC838" s="27"/>
      <c r="CD838" s="20"/>
      <c r="CE838" s="20"/>
      <c r="CF838" s="28"/>
      <c r="CG838" s="28"/>
      <c r="CH838" s="28"/>
      <c r="CI838" s="28"/>
      <c r="CJ838" s="28"/>
      <c r="CK838" s="28"/>
      <c r="CL838" s="28"/>
      <c r="CM838" s="28"/>
      <c r="CN838" s="28"/>
      <c r="CO838" s="28"/>
      <c r="CP838" s="28"/>
      <c r="CQ838" s="28"/>
      <c r="CR838" s="28"/>
      <c r="CS838" s="28"/>
      <c r="CT838" s="28"/>
      <c r="CU838" s="28"/>
      <c r="CV838" s="28"/>
      <c r="CW838" s="28"/>
      <c r="CX838" s="20"/>
      <c r="CY838" s="519" t="s">
        <v>9183</v>
      </c>
      <c r="CZ838" s="520" t="s">
        <v>9184</v>
      </c>
      <c r="DA838" s="595" t="str">
        <f t="shared" si="34"/>
        <v>86961 - ATIVIDADES DE TERAPÊUTICAS NÃO CONVENCIONAIS.</v>
      </c>
      <c r="EN838" s="571">
        <v>24376</v>
      </c>
      <c r="EO838" s="560" t="s">
        <v>9185</v>
      </c>
      <c r="EP838" s="560" t="s">
        <v>320</v>
      </c>
      <c r="EQ838" s="580">
        <v>164</v>
      </c>
      <c r="ER838" s="560" t="s">
        <v>3901</v>
      </c>
      <c r="ES838" s="567" t="s">
        <v>9186</v>
      </c>
    </row>
    <row r="839" spans="16:149">
      <c r="P839" s="503"/>
      <c r="Q839" s="504"/>
      <c r="R839" s="505">
        <f t="shared" si="33"/>
        <v>44617</v>
      </c>
      <c r="S839" s="501"/>
      <c r="T839" s="497"/>
      <c r="U839" s="498"/>
      <c r="V839" s="43">
        <v>115</v>
      </c>
      <c r="W839" s="34" t="s">
        <v>3241</v>
      </c>
      <c r="X839" s="44">
        <v>40234</v>
      </c>
      <c r="Y839" s="34" t="s">
        <v>3923</v>
      </c>
      <c r="Z839" s="43" t="s">
        <v>1223</v>
      </c>
      <c r="AA839" s="34" t="s">
        <v>415</v>
      </c>
      <c r="AB839" s="34" t="s">
        <v>415</v>
      </c>
      <c r="AC839" s="34" t="s">
        <v>3923</v>
      </c>
      <c r="AD839" s="44" t="s">
        <v>320</v>
      </c>
      <c r="AE839" s="44" t="s">
        <v>9097</v>
      </c>
      <c r="AF839" s="43">
        <v>115</v>
      </c>
      <c r="AG839" s="34" t="s">
        <v>3241</v>
      </c>
      <c r="AH839" s="34" t="s">
        <v>3240</v>
      </c>
      <c r="AI839" s="43" t="s">
        <v>3242</v>
      </c>
      <c r="AJ839" s="44" t="s">
        <v>3243</v>
      </c>
      <c r="AK839" s="261">
        <v>5300125</v>
      </c>
      <c r="AL839" s="44" t="s">
        <v>415</v>
      </c>
      <c r="AM839" s="44" t="s">
        <v>3247</v>
      </c>
      <c r="AN839" s="262">
        <v>273093740</v>
      </c>
      <c r="AO839" s="34"/>
      <c r="AP839" s="34"/>
      <c r="AQ839" s="34"/>
      <c r="AR839" s="34"/>
      <c r="AS839" s="34"/>
      <c r="AT839" s="44" t="s">
        <v>326</v>
      </c>
      <c r="AU839" s="44"/>
      <c r="AV839" s="477" t="str">
        <f t="array" ref="AV839">_xlfn.IFS(
LEFT(Tabelas!$AI839,1)="N","DN",
LEFT(Tabelas!$AI839,1)="C","DC",
LEFT(Tabelas!$AI839,1)="L","DL",
LEFT(Tabelas!$AI839,1)="A","DA",
LEFT(Tabelas!$AI839,1)="G","DG")</f>
        <v>DN</v>
      </c>
      <c r="AW839" s="34"/>
      <c r="AX839" s="34"/>
      <c r="AY839" s="34"/>
      <c r="AZ839" s="34"/>
      <c r="BA839" s="34"/>
      <c r="BB839" s="34"/>
      <c r="BC839" s="34"/>
      <c r="BD839" s="44">
        <v>40234</v>
      </c>
      <c r="BE839" s="34" t="s">
        <v>3923</v>
      </c>
      <c r="BF839" s="43" t="s">
        <v>1223</v>
      </c>
      <c r="BG839" s="34" t="s">
        <v>415</v>
      </c>
      <c r="BH839" s="34" t="s">
        <v>415</v>
      </c>
      <c r="BI839" s="34" t="s">
        <v>3923</v>
      </c>
      <c r="BJ839" s="44" t="s">
        <v>320</v>
      </c>
      <c r="BK839" s="44" t="s">
        <v>9097</v>
      </c>
      <c r="BL839" s="34"/>
      <c r="BM839" s="34"/>
      <c r="BN839" s="34"/>
      <c r="BO839" s="20"/>
      <c r="BP839" s="20"/>
      <c r="BQ839" s="20"/>
      <c r="BR839" s="20"/>
      <c r="BS839" s="27"/>
      <c r="BT839" s="20"/>
      <c r="BU839" s="20"/>
      <c r="BV839" s="20"/>
      <c r="BW839" s="20"/>
      <c r="BX839" s="20"/>
      <c r="BY839" s="20"/>
      <c r="BZ839" s="20"/>
      <c r="CA839" s="20"/>
      <c r="CB839" s="20"/>
      <c r="CC839" s="27"/>
      <c r="CD839" s="20"/>
      <c r="CE839" s="20"/>
      <c r="CF839" s="28"/>
      <c r="CG839" s="28"/>
      <c r="CH839" s="28"/>
      <c r="CI839" s="28"/>
      <c r="CJ839" s="28"/>
      <c r="CK839" s="28"/>
      <c r="CL839" s="28"/>
      <c r="CM839" s="28"/>
      <c r="CN839" s="28"/>
      <c r="CO839" s="28"/>
      <c r="CP839" s="28"/>
      <c r="CQ839" s="28"/>
      <c r="CR839" s="28"/>
      <c r="CS839" s="28"/>
      <c r="CT839" s="28"/>
      <c r="CU839" s="28"/>
      <c r="CV839" s="28"/>
      <c r="CW839" s="28"/>
      <c r="CX839" s="20"/>
      <c r="CY839" s="519" t="s">
        <v>9187</v>
      </c>
      <c r="CZ839" s="520" t="s">
        <v>9188</v>
      </c>
      <c r="DA839" s="595" t="str">
        <f t="shared" si="34"/>
        <v>86962 - OUTRAS ATIVIDADES DE MEDICINA TRADICIONAL, COMPLEMENTAR E ALTERNATIVA, EXCETO TERAPÊUTICAS NÃO CONVENCIONAIS.</v>
      </c>
      <c r="EN839" s="572">
        <v>24414</v>
      </c>
      <c r="EO839" s="561" t="s">
        <v>9189</v>
      </c>
      <c r="EP839" s="561" t="s">
        <v>370</v>
      </c>
      <c r="EQ839" s="576">
        <v>587</v>
      </c>
      <c r="ER839" s="561" t="s">
        <v>5546</v>
      </c>
      <c r="ES839" s="568" t="s">
        <v>9190</v>
      </c>
    </row>
    <row r="840" spans="16:149">
      <c r="P840" s="503"/>
      <c r="Q840" s="504"/>
      <c r="R840" s="505">
        <f t="shared" si="33"/>
        <v>44618</v>
      </c>
      <c r="S840" s="501"/>
      <c r="T840" s="497"/>
      <c r="U840" s="498"/>
      <c r="V840" s="43">
        <v>115</v>
      </c>
      <c r="W840" s="34" t="s">
        <v>3241</v>
      </c>
      <c r="X840" s="44">
        <v>40236</v>
      </c>
      <c r="Y840" s="34" t="s">
        <v>3966</v>
      </c>
      <c r="Z840" s="43" t="s">
        <v>1223</v>
      </c>
      <c r="AA840" s="34" t="s">
        <v>415</v>
      </c>
      <c r="AB840" s="34" t="s">
        <v>415</v>
      </c>
      <c r="AC840" s="34" t="s">
        <v>3966</v>
      </c>
      <c r="AD840" s="44" t="s">
        <v>320</v>
      </c>
      <c r="AE840" s="44" t="s">
        <v>9097</v>
      </c>
      <c r="AF840" s="43">
        <v>115</v>
      </c>
      <c r="AG840" s="34" t="s">
        <v>3241</v>
      </c>
      <c r="AH840" s="34" t="s">
        <v>3240</v>
      </c>
      <c r="AI840" s="43" t="s">
        <v>3242</v>
      </c>
      <c r="AJ840" s="44" t="s">
        <v>3243</v>
      </c>
      <c r="AK840" s="261">
        <v>5300125</v>
      </c>
      <c r="AL840" s="44" t="s">
        <v>415</v>
      </c>
      <c r="AM840" s="44" t="s">
        <v>3247</v>
      </c>
      <c r="AN840" s="262">
        <v>273093740</v>
      </c>
      <c r="AO840" s="34"/>
      <c r="AP840" s="34"/>
      <c r="AQ840" s="34"/>
      <c r="AR840" s="34"/>
      <c r="AS840" s="34"/>
      <c r="AT840" s="44" t="s">
        <v>326</v>
      </c>
      <c r="AU840" s="44"/>
      <c r="AV840" s="477" t="str">
        <f t="array" ref="AV840">_xlfn.IFS(
LEFT(Tabelas!$AI840,1)="N","DN",
LEFT(Tabelas!$AI840,1)="C","DC",
LEFT(Tabelas!$AI840,1)="L","DL",
LEFT(Tabelas!$AI840,1)="A","DA",
LEFT(Tabelas!$AI840,1)="G","DG")</f>
        <v>DN</v>
      </c>
      <c r="AW840" s="34"/>
      <c r="AX840" s="34"/>
      <c r="AY840" s="34"/>
      <c r="AZ840" s="34"/>
      <c r="BA840" s="34"/>
      <c r="BB840" s="34"/>
      <c r="BC840" s="34"/>
      <c r="BD840" s="44">
        <v>40236</v>
      </c>
      <c r="BE840" s="34" t="s">
        <v>3966</v>
      </c>
      <c r="BF840" s="43" t="s">
        <v>1223</v>
      </c>
      <c r="BG840" s="34" t="s">
        <v>415</v>
      </c>
      <c r="BH840" s="34" t="s">
        <v>415</v>
      </c>
      <c r="BI840" s="34" t="s">
        <v>3966</v>
      </c>
      <c r="BJ840" s="44" t="s">
        <v>320</v>
      </c>
      <c r="BK840" s="44" t="s">
        <v>9097</v>
      </c>
      <c r="BL840" s="34"/>
      <c r="BM840" s="34"/>
      <c r="BN840" s="34"/>
      <c r="BO840" s="20"/>
      <c r="BP840" s="20"/>
      <c r="BQ840" s="20"/>
      <c r="BR840" s="20"/>
      <c r="BS840" s="27"/>
      <c r="BT840" s="20"/>
      <c r="BU840" s="20"/>
      <c r="BV840" s="20"/>
      <c r="BW840" s="20"/>
      <c r="BX840" s="20"/>
      <c r="BY840" s="20"/>
      <c r="BZ840" s="20"/>
      <c r="CA840" s="20"/>
      <c r="CB840" s="20"/>
      <c r="CC840" s="27"/>
      <c r="CD840" s="20"/>
      <c r="CE840" s="20"/>
      <c r="CF840" s="28"/>
      <c r="CG840" s="28"/>
      <c r="CH840" s="28"/>
      <c r="CI840" s="28"/>
      <c r="CJ840" s="28"/>
      <c r="CK840" s="28"/>
      <c r="CL840" s="28"/>
      <c r="CM840" s="28"/>
      <c r="CN840" s="28"/>
      <c r="CO840" s="28"/>
      <c r="CP840" s="28"/>
      <c r="CQ840" s="28"/>
      <c r="CR840" s="28"/>
      <c r="CS840" s="28"/>
      <c r="CT840" s="28"/>
      <c r="CU840" s="28"/>
      <c r="CV840" s="28"/>
      <c r="CW840" s="28"/>
      <c r="CX840" s="20"/>
      <c r="CY840" s="519" t="s">
        <v>9191</v>
      </c>
      <c r="CZ840" s="520" t="s">
        <v>9192</v>
      </c>
      <c r="DA840" s="595" t="str">
        <f t="shared" si="34"/>
        <v>86970 - ATIVIDADES DE SERVIÇOS DE INTERMEDIAÇÃO DE SERVIÇOS MÉDICOS, ODONTOLÓGICOS E OUTROS SERVIÇOS DE SAÚDE HUMANA.</v>
      </c>
      <c r="EN840" s="572">
        <v>24457</v>
      </c>
      <c r="EO840" s="561" t="s">
        <v>9193</v>
      </c>
      <c r="EP840" s="561" t="s">
        <v>320</v>
      </c>
      <c r="EQ840" s="576">
        <v>107</v>
      </c>
      <c r="ER840" s="561" t="s">
        <v>2024</v>
      </c>
      <c r="ES840" s="568" t="s">
        <v>9194</v>
      </c>
    </row>
    <row r="841" spans="16:149">
      <c r="P841" s="503"/>
      <c r="Q841" s="504"/>
      <c r="R841" s="505">
        <f t="shared" si="33"/>
        <v>44619</v>
      </c>
      <c r="S841" s="501"/>
      <c r="T841" s="497"/>
      <c r="U841" s="498"/>
      <c r="V841" s="43">
        <v>115</v>
      </c>
      <c r="W841" s="34" t="s">
        <v>3241</v>
      </c>
      <c r="X841" s="44">
        <v>40239</v>
      </c>
      <c r="Y841" s="34" t="s">
        <v>4018</v>
      </c>
      <c r="Z841" s="43" t="s">
        <v>1223</v>
      </c>
      <c r="AA841" s="34" t="s">
        <v>415</v>
      </c>
      <c r="AB841" s="34" t="s">
        <v>415</v>
      </c>
      <c r="AC841" s="34" t="s">
        <v>4018</v>
      </c>
      <c r="AD841" s="44" t="s">
        <v>320</v>
      </c>
      <c r="AE841" s="44" t="s">
        <v>9097</v>
      </c>
      <c r="AF841" s="43">
        <v>115</v>
      </c>
      <c r="AG841" s="34" t="s">
        <v>3241</v>
      </c>
      <c r="AH841" s="34" t="s">
        <v>3240</v>
      </c>
      <c r="AI841" s="43" t="s">
        <v>3242</v>
      </c>
      <c r="AJ841" s="44" t="s">
        <v>3243</v>
      </c>
      <c r="AK841" s="261">
        <v>5300125</v>
      </c>
      <c r="AL841" s="44" t="s">
        <v>415</v>
      </c>
      <c r="AM841" s="44" t="s">
        <v>3247</v>
      </c>
      <c r="AN841" s="262">
        <v>273093740</v>
      </c>
      <c r="AO841" s="34"/>
      <c r="AP841" s="34"/>
      <c r="AQ841" s="34"/>
      <c r="AR841" s="34"/>
      <c r="AS841" s="34"/>
      <c r="AT841" s="44" t="s">
        <v>326</v>
      </c>
      <c r="AU841" s="44"/>
      <c r="AV841" s="477" t="str">
        <f t="array" ref="AV841">_xlfn.IFS(
LEFT(Tabelas!$AI841,1)="N","DN",
LEFT(Tabelas!$AI841,1)="C","DC",
LEFT(Tabelas!$AI841,1)="L","DL",
LEFT(Tabelas!$AI841,1)="A","DA",
LEFT(Tabelas!$AI841,1)="G","DG")</f>
        <v>DN</v>
      </c>
      <c r="AW841" s="34"/>
      <c r="AX841" s="34"/>
      <c r="AY841" s="34"/>
      <c r="AZ841" s="34"/>
      <c r="BA841" s="34"/>
      <c r="BB841" s="34"/>
      <c r="BC841" s="34"/>
      <c r="BD841" s="44">
        <v>40239</v>
      </c>
      <c r="BE841" s="34" t="s">
        <v>4018</v>
      </c>
      <c r="BF841" s="43" t="s">
        <v>1223</v>
      </c>
      <c r="BG841" s="34" t="s">
        <v>415</v>
      </c>
      <c r="BH841" s="34" t="s">
        <v>415</v>
      </c>
      <c r="BI841" s="34" t="s">
        <v>4018</v>
      </c>
      <c r="BJ841" s="44" t="s">
        <v>320</v>
      </c>
      <c r="BK841" s="44" t="s">
        <v>9097</v>
      </c>
      <c r="BL841" s="34"/>
      <c r="BM841" s="34"/>
      <c r="BN841" s="34"/>
      <c r="BO841" s="20"/>
      <c r="BP841" s="20"/>
      <c r="BQ841" s="20"/>
      <c r="BR841" s="20"/>
      <c r="BS841" s="27"/>
      <c r="BT841" s="20"/>
      <c r="BU841" s="20"/>
      <c r="BV841" s="20"/>
      <c r="BW841" s="20"/>
      <c r="BX841" s="20"/>
      <c r="BY841" s="20"/>
      <c r="BZ841" s="20"/>
      <c r="CA841" s="20"/>
      <c r="CB841" s="20"/>
      <c r="CC841" s="27"/>
      <c r="CD841" s="20"/>
      <c r="CE841" s="20"/>
      <c r="CF841" s="28"/>
      <c r="CG841" s="28"/>
      <c r="CH841" s="28"/>
      <c r="CI841" s="28"/>
      <c r="CJ841" s="28"/>
      <c r="CK841" s="28"/>
      <c r="CL841" s="28"/>
      <c r="CM841" s="28"/>
      <c r="CN841" s="28"/>
      <c r="CO841" s="28"/>
      <c r="CP841" s="28"/>
      <c r="CQ841" s="28"/>
      <c r="CR841" s="28"/>
      <c r="CS841" s="28"/>
      <c r="CT841" s="28"/>
      <c r="CU841" s="28"/>
      <c r="CV841" s="28"/>
      <c r="CW841" s="28"/>
      <c r="CX841" s="20"/>
      <c r="CY841" s="519" t="s">
        <v>9195</v>
      </c>
      <c r="CZ841" s="520" t="s">
        <v>9196</v>
      </c>
      <c r="DA841" s="595" t="str">
        <f t="shared" si="34"/>
        <v>86991 - CENTROS DE RECOLHA E BANCOS DE ÓRGÃOS</v>
      </c>
      <c r="EN841" s="571">
        <v>24465</v>
      </c>
      <c r="EO841" s="560" t="s">
        <v>9197</v>
      </c>
      <c r="EP841" s="560" t="s">
        <v>320</v>
      </c>
      <c r="EQ841" s="580">
        <v>102</v>
      </c>
      <c r="ER841" s="560" t="s">
        <v>628</v>
      </c>
      <c r="ES841" s="567" t="s">
        <v>9198</v>
      </c>
    </row>
    <row r="842" spans="16:149">
      <c r="P842" s="503"/>
      <c r="Q842" s="504"/>
      <c r="R842" s="505">
        <f t="shared" si="33"/>
        <v>44620</v>
      </c>
      <c r="S842" s="501"/>
      <c r="T842" s="497"/>
      <c r="U842" s="498"/>
      <c r="V842" s="43">
        <v>115</v>
      </c>
      <c r="W842" s="34" t="s">
        <v>3241</v>
      </c>
      <c r="X842" s="44">
        <v>40240</v>
      </c>
      <c r="Y842" s="34" t="s">
        <v>4068</v>
      </c>
      <c r="Z842" s="43" t="s">
        <v>1223</v>
      </c>
      <c r="AA842" s="34" t="s">
        <v>415</v>
      </c>
      <c r="AB842" s="34" t="s">
        <v>415</v>
      </c>
      <c r="AC842" s="34" t="s">
        <v>4068</v>
      </c>
      <c r="AD842" s="44" t="s">
        <v>320</v>
      </c>
      <c r="AE842" s="44" t="s">
        <v>9097</v>
      </c>
      <c r="AF842" s="43">
        <v>115</v>
      </c>
      <c r="AG842" s="34" t="s">
        <v>3241</v>
      </c>
      <c r="AH842" s="34" t="s">
        <v>3240</v>
      </c>
      <c r="AI842" s="43" t="s">
        <v>3242</v>
      </c>
      <c r="AJ842" s="44" t="s">
        <v>3243</v>
      </c>
      <c r="AK842" s="261">
        <v>5300125</v>
      </c>
      <c r="AL842" s="44" t="s">
        <v>415</v>
      </c>
      <c r="AM842" s="44" t="s">
        <v>3247</v>
      </c>
      <c r="AN842" s="262">
        <v>273093740</v>
      </c>
      <c r="AO842" s="34"/>
      <c r="AP842" s="34"/>
      <c r="AQ842" s="34"/>
      <c r="AR842" s="34"/>
      <c r="AS842" s="34"/>
      <c r="AT842" s="44" t="s">
        <v>326</v>
      </c>
      <c r="AU842" s="44"/>
      <c r="AV842" s="477" t="str">
        <f t="array" ref="AV842">_xlfn.IFS(
LEFT(Tabelas!$AI842,1)="N","DN",
LEFT(Tabelas!$AI842,1)="C","DC",
LEFT(Tabelas!$AI842,1)="L","DL",
LEFT(Tabelas!$AI842,1)="A","DA",
LEFT(Tabelas!$AI842,1)="G","DG")</f>
        <v>DN</v>
      </c>
      <c r="AW842" s="34"/>
      <c r="AX842" s="34"/>
      <c r="AY842" s="34"/>
      <c r="AZ842" s="34"/>
      <c r="BA842" s="34"/>
      <c r="BB842" s="34"/>
      <c r="BC842" s="34"/>
      <c r="BD842" s="44">
        <v>40240</v>
      </c>
      <c r="BE842" s="34" t="s">
        <v>4068</v>
      </c>
      <c r="BF842" s="43" t="s">
        <v>1223</v>
      </c>
      <c r="BG842" s="34" t="s">
        <v>415</v>
      </c>
      <c r="BH842" s="34" t="s">
        <v>415</v>
      </c>
      <c r="BI842" s="34" t="s">
        <v>4068</v>
      </c>
      <c r="BJ842" s="44" t="s">
        <v>320</v>
      </c>
      <c r="BK842" s="44" t="s">
        <v>9097</v>
      </c>
      <c r="BL842" s="34"/>
      <c r="BM842" s="34"/>
      <c r="BN842" s="34"/>
      <c r="BO842" s="20"/>
      <c r="BP842" s="20"/>
      <c r="BQ842" s="20"/>
      <c r="BR842" s="20"/>
      <c r="BS842" s="27"/>
      <c r="BT842" s="20"/>
      <c r="BU842" s="20"/>
      <c r="BV842" s="20"/>
      <c r="BW842" s="20"/>
      <c r="BX842" s="20"/>
      <c r="BY842" s="20"/>
      <c r="BZ842" s="20"/>
      <c r="CA842" s="20"/>
      <c r="CB842" s="20"/>
      <c r="CC842" s="27"/>
      <c r="CD842" s="20"/>
      <c r="CE842" s="20"/>
      <c r="CF842" s="28"/>
      <c r="CG842" s="28"/>
      <c r="CH842" s="28"/>
      <c r="CI842" s="28"/>
      <c r="CJ842" s="28"/>
      <c r="CK842" s="28"/>
      <c r="CL842" s="28"/>
      <c r="CM842" s="28"/>
      <c r="CN842" s="28"/>
      <c r="CO842" s="28"/>
      <c r="CP842" s="28"/>
      <c r="CQ842" s="28"/>
      <c r="CR842" s="28"/>
      <c r="CS842" s="28"/>
      <c r="CT842" s="28"/>
      <c r="CU842" s="28"/>
      <c r="CV842" s="28"/>
      <c r="CW842" s="28"/>
      <c r="CX842" s="20"/>
      <c r="CY842" s="519" t="s">
        <v>9199</v>
      </c>
      <c r="CZ842" s="520" t="s">
        <v>9200</v>
      </c>
      <c r="DA842" s="595" t="str">
        <f t="shared" si="34"/>
        <v>86992 - ATIVIDADES TERMAIS</v>
      </c>
      <c r="EN842" s="572">
        <v>24481</v>
      </c>
      <c r="EO842" s="561" t="s">
        <v>9201</v>
      </c>
      <c r="EP842" s="561" t="s">
        <v>320</v>
      </c>
      <c r="EQ842" s="576">
        <v>170</v>
      </c>
      <c r="ER842" s="561" t="s">
        <v>4090</v>
      </c>
      <c r="ES842" s="568" t="s">
        <v>9202</v>
      </c>
    </row>
    <row r="843" spans="16:149">
      <c r="P843" s="503"/>
      <c r="Q843" s="504"/>
      <c r="R843" s="505">
        <f t="shared" si="33"/>
        <v>44621</v>
      </c>
      <c r="S843" s="501"/>
      <c r="T843" s="497"/>
      <c r="U843" s="498"/>
      <c r="V843" s="43">
        <v>115</v>
      </c>
      <c r="W843" s="34" t="s">
        <v>3241</v>
      </c>
      <c r="X843" s="44">
        <v>40241</v>
      </c>
      <c r="Y843" s="34" t="s">
        <v>4112</v>
      </c>
      <c r="Z843" s="43" t="s">
        <v>1223</v>
      </c>
      <c r="AA843" s="34" t="s">
        <v>415</v>
      </c>
      <c r="AB843" s="34" t="s">
        <v>415</v>
      </c>
      <c r="AC843" s="34" t="s">
        <v>4112</v>
      </c>
      <c r="AD843" s="44" t="s">
        <v>320</v>
      </c>
      <c r="AE843" s="44" t="s">
        <v>9097</v>
      </c>
      <c r="AF843" s="43">
        <v>115</v>
      </c>
      <c r="AG843" s="34" t="s">
        <v>3241</v>
      </c>
      <c r="AH843" s="34" t="s">
        <v>3240</v>
      </c>
      <c r="AI843" s="43" t="s">
        <v>3242</v>
      </c>
      <c r="AJ843" s="44" t="s">
        <v>3243</v>
      </c>
      <c r="AK843" s="261">
        <v>5300125</v>
      </c>
      <c r="AL843" s="44" t="s">
        <v>415</v>
      </c>
      <c r="AM843" s="44" t="s">
        <v>3247</v>
      </c>
      <c r="AN843" s="262">
        <v>273093740</v>
      </c>
      <c r="AO843" s="34"/>
      <c r="AP843" s="34"/>
      <c r="AQ843" s="34"/>
      <c r="AR843" s="34"/>
      <c r="AS843" s="34"/>
      <c r="AT843" s="44" t="s">
        <v>326</v>
      </c>
      <c r="AU843" s="44"/>
      <c r="AV843" s="477" t="str">
        <f t="array" ref="AV843">_xlfn.IFS(
LEFT(Tabelas!$AI843,1)="N","DN",
LEFT(Tabelas!$AI843,1)="C","DC",
LEFT(Tabelas!$AI843,1)="L","DL",
LEFT(Tabelas!$AI843,1)="A","DA",
LEFT(Tabelas!$AI843,1)="G","DG")</f>
        <v>DN</v>
      </c>
      <c r="AW843" s="34"/>
      <c r="AX843" s="34"/>
      <c r="AY843" s="34"/>
      <c r="AZ843" s="34"/>
      <c r="BA843" s="34"/>
      <c r="BB843" s="34"/>
      <c r="BC843" s="34"/>
      <c r="BD843" s="44">
        <v>40241</v>
      </c>
      <c r="BE843" s="34" t="s">
        <v>4112</v>
      </c>
      <c r="BF843" s="43" t="s">
        <v>1223</v>
      </c>
      <c r="BG843" s="34" t="s">
        <v>415</v>
      </c>
      <c r="BH843" s="34" t="s">
        <v>415</v>
      </c>
      <c r="BI843" s="34" t="s">
        <v>4112</v>
      </c>
      <c r="BJ843" s="44" t="s">
        <v>320</v>
      </c>
      <c r="BK843" s="44" t="s">
        <v>9097</v>
      </c>
      <c r="BL843" s="34"/>
      <c r="BM843" s="34"/>
      <c r="BN843" s="34"/>
      <c r="BO843" s="20"/>
      <c r="BP843" s="20"/>
      <c r="BQ843" s="20"/>
      <c r="BR843" s="20"/>
      <c r="BS843" s="27"/>
      <c r="BT843" s="20"/>
      <c r="BU843" s="20"/>
      <c r="BV843" s="20"/>
      <c r="BW843" s="20"/>
      <c r="BX843" s="20"/>
      <c r="BY843" s="20"/>
      <c r="BZ843" s="20"/>
      <c r="CA843" s="20"/>
      <c r="CB843" s="20"/>
      <c r="CC843" s="27"/>
      <c r="CD843" s="20"/>
      <c r="CE843" s="20"/>
      <c r="CF843" s="28"/>
      <c r="CG843" s="28"/>
      <c r="CH843" s="28"/>
      <c r="CI843" s="28"/>
      <c r="CJ843" s="28"/>
      <c r="CK843" s="28"/>
      <c r="CL843" s="28"/>
      <c r="CM843" s="28"/>
      <c r="CN843" s="28"/>
      <c r="CO843" s="28"/>
      <c r="CP843" s="28"/>
      <c r="CQ843" s="28"/>
      <c r="CR843" s="28"/>
      <c r="CS843" s="28"/>
      <c r="CT843" s="28"/>
      <c r="CU843" s="28"/>
      <c r="CV843" s="28"/>
      <c r="CW843" s="28"/>
      <c r="CX843" s="20"/>
      <c r="CY843" s="519" t="s">
        <v>9203</v>
      </c>
      <c r="CZ843" s="520" t="s">
        <v>9204</v>
      </c>
      <c r="DA843" s="595" t="str">
        <f t="shared" si="34"/>
        <v>86993 - OUTRAS ATIVIDADES DE SAÚDE HUMANA, DIVERSAS, N. E.</v>
      </c>
      <c r="EN843" s="571">
        <v>24490</v>
      </c>
      <c r="EO843" s="560" t="s">
        <v>9205</v>
      </c>
      <c r="EP843" s="560" t="s">
        <v>320</v>
      </c>
      <c r="EQ843" s="580">
        <v>126</v>
      </c>
      <c r="ER843" s="560" t="s">
        <v>3720</v>
      </c>
      <c r="ES843" s="567" t="s">
        <v>9206</v>
      </c>
    </row>
    <row r="844" spans="16:149">
      <c r="P844" s="503"/>
      <c r="Q844" s="504"/>
      <c r="R844" s="505">
        <f t="shared" si="33"/>
        <v>44622</v>
      </c>
      <c r="S844" s="501"/>
      <c r="T844" s="497"/>
      <c r="U844" s="498"/>
      <c r="V844" s="43">
        <v>115</v>
      </c>
      <c r="W844" s="34" t="s">
        <v>3241</v>
      </c>
      <c r="X844" s="44">
        <v>40244</v>
      </c>
      <c r="Y844" s="34" t="s">
        <v>4149</v>
      </c>
      <c r="Z844" s="43" t="s">
        <v>1223</v>
      </c>
      <c r="AA844" s="34" t="s">
        <v>415</v>
      </c>
      <c r="AB844" s="34" t="s">
        <v>415</v>
      </c>
      <c r="AC844" s="34" t="s">
        <v>4149</v>
      </c>
      <c r="AD844" s="44" t="s">
        <v>320</v>
      </c>
      <c r="AE844" s="44" t="s">
        <v>9097</v>
      </c>
      <c r="AF844" s="43">
        <v>115</v>
      </c>
      <c r="AG844" s="34" t="s">
        <v>3241</v>
      </c>
      <c r="AH844" s="34" t="s">
        <v>3240</v>
      </c>
      <c r="AI844" s="43" t="s">
        <v>3242</v>
      </c>
      <c r="AJ844" s="44" t="s">
        <v>3243</v>
      </c>
      <c r="AK844" s="261">
        <v>5300125</v>
      </c>
      <c r="AL844" s="44" t="s">
        <v>415</v>
      </c>
      <c r="AM844" s="44" t="s">
        <v>3247</v>
      </c>
      <c r="AN844" s="262">
        <v>273093740</v>
      </c>
      <c r="AO844" s="34"/>
      <c r="AP844" s="34"/>
      <c r="AQ844" s="34"/>
      <c r="AR844" s="34"/>
      <c r="AS844" s="34"/>
      <c r="AT844" s="44" t="s">
        <v>326</v>
      </c>
      <c r="AU844" s="44"/>
      <c r="AV844" s="477" t="str">
        <f t="array" ref="AV844">_xlfn.IFS(
LEFT(Tabelas!$AI844,1)="N","DN",
LEFT(Tabelas!$AI844,1)="C","DC",
LEFT(Tabelas!$AI844,1)="L","DL",
LEFT(Tabelas!$AI844,1)="A","DA",
LEFT(Tabelas!$AI844,1)="G","DG")</f>
        <v>DN</v>
      </c>
      <c r="AW844" s="34"/>
      <c r="AX844" s="34"/>
      <c r="AY844" s="34"/>
      <c r="AZ844" s="34"/>
      <c r="BA844" s="34"/>
      <c r="BB844" s="34"/>
      <c r="BC844" s="34"/>
      <c r="BD844" s="44">
        <v>40244</v>
      </c>
      <c r="BE844" s="34" t="s">
        <v>4149</v>
      </c>
      <c r="BF844" s="43" t="s">
        <v>1223</v>
      </c>
      <c r="BG844" s="34" t="s">
        <v>415</v>
      </c>
      <c r="BH844" s="34" t="s">
        <v>415</v>
      </c>
      <c r="BI844" s="34" t="s">
        <v>4149</v>
      </c>
      <c r="BJ844" s="44" t="s">
        <v>320</v>
      </c>
      <c r="BK844" s="44" t="s">
        <v>9097</v>
      </c>
      <c r="BL844" s="34"/>
      <c r="BM844" s="34"/>
      <c r="BN844" s="34"/>
      <c r="BO844" s="20"/>
      <c r="BP844" s="20"/>
      <c r="BQ844" s="20"/>
      <c r="BR844" s="20"/>
      <c r="BS844" s="27"/>
      <c r="BT844" s="20"/>
      <c r="BU844" s="20"/>
      <c r="BV844" s="20"/>
      <c r="BW844" s="20"/>
      <c r="BX844" s="20"/>
      <c r="BY844" s="20"/>
      <c r="BZ844" s="20"/>
      <c r="CA844" s="20"/>
      <c r="CB844" s="20"/>
      <c r="CC844" s="27"/>
      <c r="CD844" s="20"/>
      <c r="CE844" s="20"/>
      <c r="CF844" s="28"/>
      <c r="CG844" s="28"/>
      <c r="CH844" s="28"/>
      <c r="CI844" s="28"/>
      <c r="CJ844" s="28"/>
      <c r="CK844" s="28"/>
      <c r="CL844" s="28"/>
      <c r="CM844" s="28"/>
      <c r="CN844" s="28"/>
      <c r="CO844" s="28"/>
      <c r="CP844" s="28"/>
      <c r="CQ844" s="28"/>
      <c r="CR844" s="28"/>
      <c r="CS844" s="28"/>
      <c r="CT844" s="28"/>
      <c r="CU844" s="28"/>
      <c r="CV844" s="28"/>
      <c r="CW844" s="28"/>
      <c r="CX844" s="20"/>
      <c r="CY844" s="519" t="s">
        <v>9207</v>
      </c>
      <c r="CZ844" s="520" t="s">
        <v>9208</v>
      </c>
      <c r="DA844" s="595" t="str">
        <f t="shared" si="34"/>
        <v>87100 - ATIVIDADES DE CUIDADOS DE ENFERMAGEM EM ESTRUTURAS RESIDENCIAIS</v>
      </c>
      <c r="EN844" s="572">
        <v>24503</v>
      </c>
      <c r="EO844" s="561" t="s">
        <v>9209</v>
      </c>
      <c r="EP844" s="561" t="s">
        <v>289</v>
      </c>
      <c r="EQ844" s="576">
        <v>332</v>
      </c>
      <c r="ER844" s="561" t="s">
        <v>4896</v>
      </c>
      <c r="ES844" s="568" t="s">
        <v>9210</v>
      </c>
    </row>
    <row r="845" spans="16:149">
      <c r="P845" s="503"/>
      <c r="Q845" s="504"/>
      <c r="R845" s="505">
        <f t="shared" si="33"/>
        <v>44623</v>
      </c>
      <c r="S845" s="501"/>
      <c r="T845" s="497"/>
      <c r="U845" s="498"/>
      <c r="V845" s="43">
        <v>115</v>
      </c>
      <c r="W845" s="34" t="s">
        <v>3241</v>
      </c>
      <c r="X845" s="44">
        <v>40246</v>
      </c>
      <c r="Y845" s="34" t="s">
        <v>4184</v>
      </c>
      <c r="Z845" s="43" t="s">
        <v>1223</v>
      </c>
      <c r="AA845" s="34" t="s">
        <v>415</v>
      </c>
      <c r="AB845" s="34" t="s">
        <v>415</v>
      </c>
      <c r="AC845" s="34" t="s">
        <v>4184</v>
      </c>
      <c r="AD845" s="44" t="s">
        <v>320</v>
      </c>
      <c r="AE845" s="44" t="s">
        <v>9097</v>
      </c>
      <c r="AF845" s="43">
        <v>115</v>
      </c>
      <c r="AG845" s="34" t="s">
        <v>3241</v>
      </c>
      <c r="AH845" s="34" t="s">
        <v>3240</v>
      </c>
      <c r="AI845" s="43" t="s">
        <v>3242</v>
      </c>
      <c r="AJ845" s="44" t="s">
        <v>3243</v>
      </c>
      <c r="AK845" s="261">
        <v>5300125</v>
      </c>
      <c r="AL845" s="44" t="s">
        <v>415</v>
      </c>
      <c r="AM845" s="44" t="s">
        <v>3247</v>
      </c>
      <c r="AN845" s="262">
        <v>273093740</v>
      </c>
      <c r="AO845" s="34"/>
      <c r="AP845" s="34"/>
      <c r="AQ845" s="34"/>
      <c r="AR845" s="34"/>
      <c r="AS845" s="34"/>
      <c r="AT845" s="44" t="s">
        <v>326</v>
      </c>
      <c r="AU845" s="44"/>
      <c r="AV845" s="477" t="str">
        <f t="array" ref="AV845">_xlfn.IFS(
LEFT(Tabelas!$AI845,1)="N","DN",
LEFT(Tabelas!$AI845,1)="C","DC",
LEFT(Tabelas!$AI845,1)="L","DL",
LEFT(Tabelas!$AI845,1)="A","DA",
LEFT(Tabelas!$AI845,1)="G","DG")</f>
        <v>DN</v>
      </c>
      <c r="AW845" s="34"/>
      <c r="AX845" s="34"/>
      <c r="AY845" s="34"/>
      <c r="AZ845" s="34"/>
      <c r="BA845" s="34"/>
      <c r="BB845" s="34"/>
      <c r="BC845" s="34"/>
      <c r="BD845" s="44">
        <v>40246</v>
      </c>
      <c r="BE845" s="34" t="s">
        <v>4184</v>
      </c>
      <c r="BF845" s="43" t="s">
        <v>1223</v>
      </c>
      <c r="BG845" s="34" t="s">
        <v>415</v>
      </c>
      <c r="BH845" s="34" t="s">
        <v>415</v>
      </c>
      <c r="BI845" s="34" t="s">
        <v>4184</v>
      </c>
      <c r="BJ845" s="44" t="s">
        <v>320</v>
      </c>
      <c r="BK845" s="44" t="s">
        <v>9097</v>
      </c>
      <c r="BL845" s="34"/>
      <c r="BM845" s="34"/>
      <c r="BN845" s="34"/>
      <c r="BO845" s="20"/>
      <c r="BP845" s="20"/>
      <c r="BQ845" s="20"/>
      <c r="BR845" s="20"/>
      <c r="BS845" s="27"/>
      <c r="BT845" s="20"/>
      <c r="BU845" s="20"/>
      <c r="BV845" s="20"/>
      <c r="BW845" s="20"/>
      <c r="BX845" s="20"/>
      <c r="BY845" s="20"/>
      <c r="BZ845" s="20"/>
      <c r="CA845" s="20"/>
      <c r="CB845" s="20"/>
      <c r="CC845" s="27"/>
      <c r="CD845" s="20"/>
      <c r="CE845" s="20"/>
      <c r="CF845" s="28"/>
      <c r="CG845" s="28"/>
      <c r="CH845" s="28"/>
      <c r="CI845" s="28"/>
      <c r="CJ845" s="28"/>
      <c r="CK845" s="28"/>
      <c r="CL845" s="28"/>
      <c r="CM845" s="28"/>
      <c r="CN845" s="28"/>
      <c r="CO845" s="28"/>
      <c r="CP845" s="28"/>
      <c r="CQ845" s="28"/>
      <c r="CR845" s="28"/>
      <c r="CS845" s="28"/>
      <c r="CT845" s="28"/>
      <c r="CU845" s="28"/>
      <c r="CV845" s="28"/>
      <c r="CW845" s="28"/>
      <c r="CX845" s="20"/>
      <c r="CY845" s="519" t="s">
        <v>9211</v>
      </c>
      <c r="CZ845" s="520" t="s">
        <v>9212</v>
      </c>
      <c r="DA845" s="595" t="str">
        <f t="shared" si="34"/>
        <v>87200 - ATIVIDADES DE APOIO SOCIAL EM ESTRUTURAS RESIDENCIAIS PARA PESSOAS COM DOENÇAS DO FORO MENTAL OU DO ABUSO DE DROGAS</v>
      </c>
      <c r="EN845" s="572">
        <v>24511</v>
      </c>
      <c r="EO845" s="561" t="s">
        <v>9213</v>
      </c>
      <c r="EP845" s="561" t="s">
        <v>289</v>
      </c>
      <c r="EQ845" s="576">
        <v>332</v>
      </c>
      <c r="ER845" s="561" t="s">
        <v>4896</v>
      </c>
      <c r="ES845" s="568" t="s">
        <v>9214</v>
      </c>
    </row>
    <row r="846" spans="16:149">
      <c r="P846" s="503"/>
      <c r="Q846" s="504"/>
      <c r="R846" s="505">
        <f t="shared" si="33"/>
        <v>44624</v>
      </c>
      <c r="S846" s="501"/>
      <c r="T846" s="497"/>
      <c r="U846" s="498"/>
      <c r="V846" s="43">
        <v>115</v>
      </c>
      <c r="W846" s="34" t="s">
        <v>3241</v>
      </c>
      <c r="X846" s="44">
        <v>40247</v>
      </c>
      <c r="Y846" s="34" t="s">
        <v>3571</v>
      </c>
      <c r="Z846" s="43" t="s">
        <v>1223</v>
      </c>
      <c r="AA846" s="34" t="s">
        <v>415</v>
      </c>
      <c r="AB846" s="34" t="s">
        <v>415</v>
      </c>
      <c r="AC846" s="34" t="s">
        <v>3571</v>
      </c>
      <c r="AD846" s="44" t="s">
        <v>320</v>
      </c>
      <c r="AE846" s="44" t="s">
        <v>9097</v>
      </c>
      <c r="AF846" s="43">
        <v>115</v>
      </c>
      <c r="AG846" s="34" t="s">
        <v>3241</v>
      </c>
      <c r="AH846" s="34" t="s">
        <v>3240</v>
      </c>
      <c r="AI846" s="43" t="s">
        <v>3242</v>
      </c>
      <c r="AJ846" s="44" t="s">
        <v>3243</v>
      </c>
      <c r="AK846" s="261">
        <v>5300125</v>
      </c>
      <c r="AL846" s="44" t="s">
        <v>415</v>
      </c>
      <c r="AM846" s="44" t="s">
        <v>3247</v>
      </c>
      <c r="AN846" s="262">
        <v>273093740</v>
      </c>
      <c r="AO846" s="34"/>
      <c r="AP846" s="34"/>
      <c r="AQ846" s="34"/>
      <c r="AR846" s="34"/>
      <c r="AS846" s="34"/>
      <c r="AT846" s="44" t="s">
        <v>326</v>
      </c>
      <c r="AU846" s="44"/>
      <c r="AV846" s="477" t="str">
        <f t="array" ref="AV846">_xlfn.IFS(
LEFT(Tabelas!$AI846,1)="N","DN",
LEFT(Tabelas!$AI846,1)="C","DC",
LEFT(Tabelas!$AI846,1)="L","DL",
LEFT(Tabelas!$AI846,1)="A","DA",
LEFT(Tabelas!$AI846,1)="G","DG")</f>
        <v>DN</v>
      </c>
      <c r="AW846" s="34"/>
      <c r="AX846" s="34"/>
      <c r="AY846" s="34"/>
      <c r="AZ846" s="34"/>
      <c r="BA846" s="34"/>
      <c r="BB846" s="34"/>
      <c r="BC846" s="34"/>
      <c r="BD846" s="44">
        <v>40247</v>
      </c>
      <c r="BE846" s="34" t="s">
        <v>3571</v>
      </c>
      <c r="BF846" s="43" t="s">
        <v>1223</v>
      </c>
      <c r="BG846" s="34" t="s">
        <v>415</v>
      </c>
      <c r="BH846" s="34" t="s">
        <v>415</v>
      </c>
      <c r="BI846" s="34" t="s">
        <v>3571</v>
      </c>
      <c r="BJ846" s="44" t="s">
        <v>320</v>
      </c>
      <c r="BK846" s="44" t="s">
        <v>9097</v>
      </c>
      <c r="BL846" s="34"/>
      <c r="BM846" s="34"/>
      <c r="BN846" s="34"/>
      <c r="BO846" s="20"/>
      <c r="BP846" s="20"/>
      <c r="BQ846" s="20"/>
      <c r="BR846" s="20"/>
      <c r="BS846" s="27"/>
      <c r="BT846" s="20"/>
      <c r="BU846" s="20"/>
      <c r="BV846" s="20"/>
      <c r="BW846" s="20"/>
      <c r="BX846" s="20"/>
      <c r="BY846" s="20"/>
      <c r="BZ846" s="20"/>
      <c r="CA846" s="20"/>
      <c r="CB846" s="20"/>
      <c r="CC846" s="27"/>
      <c r="CD846" s="20"/>
      <c r="CE846" s="20"/>
      <c r="CF846" s="28"/>
      <c r="CG846" s="28"/>
      <c r="CH846" s="28"/>
      <c r="CI846" s="28"/>
      <c r="CJ846" s="28"/>
      <c r="CK846" s="28"/>
      <c r="CL846" s="28"/>
      <c r="CM846" s="28"/>
      <c r="CN846" s="28"/>
      <c r="CO846" s="28"/>
      <c r="CP846" s="28"/>
      <c r="CQ846" s="28"/>
      <c r="CR846" s="28"/>
      <c r="CS846" s="28"/>
      <c r="CT846" s="28"/>
      <c r="CU846" s="28"/>
      <c r="CV846" s="28"/>
      <c r="CW846" s="28"/>
      <c r="CX846" s="20"/>
      <c r="CY846" s="519" t="s">
        <v>9215</v>
      </c>
      <c r="CZ846" s="520" t="s">
        <v>9216</v>
      </c>
      <c r="DA846" s="595" t="str">
        <f t="shared" si="34"/>
        <v>87301 - ATIVIDADES DE APOIO SOCIAL EM ESTRUTURAS RESIDENCIAIS PARA PESSOAS IDOSAS</v>
      </c>
      <c r="EN846" s="571">
        <v>24520</v>
      </c>
      <c r="EO846" s="560" t="s">
        <v>9217</v>
      </c>
      <c r="EP846" s="560" t="s">
        <v>947</v>
      </c>
      <c r="EQ846" s="580">
        <v>474</v>
      </c>
      <c r="ER846" s="560" t="s">
        <v>5374</v>
      </c>
      <c r="ES846" s="567" t="s">
        <v>9218</v>
      </c>
    </row>
    <row r="847" spans="16:149">
      <c r="P847" s="503"/>
      <c r="Q847" s="504"/>
      <c r="R847" s="505">
        <f t="shared" si="33"/>
        <v>44625</v>
      </c>
      <c r="S847" s="501"/>
      <c r="T847" s="497"/>
      <c r="U847" s="498"/>
      <c r="V847" s="43">
        <v>115</v>
      </c>
      <c r="W847" s="34" t="s">
        <v>3241</v>
      </c>
      <c r="X847" s="44">
        <v>40248</v>
      </c>
      <c r="Y847" s="34" t="s">
        <v>4259</v>
      </c>
      <c r="Z847" s="43" t="s">
        <v>1223</v>
      </c>
      <c r="AA847" s="34" t="s">
        <v>415</v>
      </c>
      <c r="AB847" s="34" t="s">
        <v>415</v>
      </c>
      <c r="AC847" s="34" t="s">
        <v>4259</v>
      </c>
      <c r="AD847" s="44" t="s">
        <v>320</v>
      </c>
      <c r="AE847" s="44" t="s">
        <v>9097</v>
      </c>
      <c r="AF847" s="43">
        <v>115</v>
      </c>
      <c r="AG847" s="34" t="s">
        <v>3241</v>
      </c>
      <c r="AH847" s="34" t="s">
        <v>3240</v>
      </c>
      <c r="AI847" s="43" t="s">
        <v>3242</v>
      </c>
      <c r="AJ847" s="44" t="s">
        <v>3243</v>
      </c>
      <c r="AK847" s="261">
        <v>5300125</v>
      </c>
      <c r="AL847" s="44" t="s">
        <v>415</v>
      </c>
      <c r="AM847" s="44" t="s">
        <v>3247</v>
      </c>
      <c r="AN847" s="262">
        <v>273093740</v>
      </c>
      <c r="AO847" s="34"/>
      <c r="AP847" s="34"/>
      <c r="AQ847" s="34"/>
      <c r="AR847" s="34"/>
      <c r="AS847" s="34"/>
      <c r="AT847" s="44" t="s">
        <v>326</v>
      </c>
      <c r="AU847" s="44"/>
      <c r="AV847" s="477" t="str">
        <f t="array" ref="AV847">_xlfn.IFS(
LEFT(Tabelas!$AI847,1)="N","DN",
LEFT(Tabelas!$AI847,1)="C","DC",
LEFT(Tabelas!$AI847,1)="L","DL",
LEFT(Tabelas!$AI847,1)="A","DA",
LEFT(Tabelas!$AI847,1)="G","DG")</f>
        <v>DN</v>
      </c>
      <c r="AW847" s="34"/>
      <c r="AX847" s="34"/>
      <c r="AY847" s="34"/>
      <c r="AZ847" s="34"/>
      <c r="BA847" s="34"/>
      <c r="BB847" s="34"/>
      <c r="BC847" s="34"/>
      <c r="BD847" s="44">
        <v>40248</v>
      </c>
      <c r="BE847" s="34" t="s">
        <v>4259</v>
      </c>
      <c r="BF847" s="43" t="s">
        <v>1223</v>
      </c>
      <c r="BG847" s="34" t="s">
        <v>415</v>
      </c>
      <c r="BH847" s="34" t="s">
        <v>415</v>
      </c>
      <c r="BI847" s="34" t="s">
        <v>4259</v>
      </c>
      <c r="BJ847" s="44" t="s">
        <v>320</v>
      </c>
      <c r="BK847" s="44" t="s">
        <v>9097</v>
      </c>
      <c r="BL847" s="34"/>
      <c r="BM847" s="34"/>
      <c r="BN847" s="34"/>
      <c r="BO847" s="20"/>
      <c r="BP847" s="20"/>
      <c r="BQ847" s="20"/>
      <c r="BR847" s="20"/>
      <c r="BS847" s="27"/>
      <c r="BT847" s="20"/>
      <c r="BU847" s="20"/>
      <c r="BV847" s="20"/>
      <c r="BW847" s="20"/>
      <c r="BX847" s="20"/>
      <c r="BY847" s="20"/>
      <c r="BZ847" s="20"/>
      <c r="CA847" s="20"/>
      <c r="CB847" s="20"/>
      <c r="CC847" s="27"/>
      <c r="CD847" s="20"/>
      <c r="CE847" s="20"/>
      <c r="CF847" s="28"/>
      <c r="CG847" s="28"/>
      <c r="CH847" s="28"/>
      <c r="CI847" s="28"/>
      <c r="CJ847" s="28"/>
      <c r="CK847" s="28"/>
      <c r="CL847" s="28"/>
      <c r="CM847" s="28"/>
      <c r="CN847" s="28"/>
      <c r="CO847" s="28"/>
      <c r="CP847" s="28"/>
      <c r="CQ847" s="28"/>
      <c r="CR847" s="28"/>
      <c r="CS847" s="28"/>
      <c r="CT847" s="28"/>
      <c r="CU847" s="28"/>
      <c r="CV847" s="28"/>
      <c r="CW847" s="28"/>
      <c r="CX847" s="20"/>
      <c r="CY847" s="519" t="s">
        <v>9219</v>
      </c>
      <c r="CZ847" s="520" t="s">
        <v>9220</v>
      </c>
      <c r="DA847" s="595" t="str">
        <f t="shared" si="34"/>
        <v>87302 - ATIVIDADES DE APOIO SOCIAL EM ESTRUTURAS RESIDENCIAIS PARA PESSOAS COM INCAPACIDADE FÍSICA</v>
      </c>
      <c r="EN847" s="571">
        <v>24546</v>
      </c>
      <c r="EO847" s="560" t="s">
        <v>9221</v>
      </c>
      <c r="EP847" s="560" t="s">
        <v>1519</v>
      </c>
      <c r="EQ847" s="580">
        <v>800</v>
      </c>
      <c r="ER847" s="560" t="s">
        <v>1520</v>
      </c>
      <c r="ES847" s="567" t="s">
        <v>9222</v>
      </c>
    </row>
    <row r="848" spans="16:149">
      <c r="P848" s="503"/>
      <c r="Q848" s="504"/>
      <c r="R848" s="505">
        <f t="shared" si="33"/>
        <v>44626</v>
      </c>
      <c r="S848" s="501"/>
      <c r="T848" s="497"/>
      <c r="U848" s="498"/>
      <c r="V848" s="43">
        <v>115</v>
      </c>
      <c r="W848" s="34" t="s">
        <v>3241</v>
      </c>
      <c r="X848" s="44">
        <v>40250</v>
      </c>
      <c r="Y848" s="34" t="s">
        <v>4321</v>
      </c>
      <c r="Z848" s="43" t="s">
        <v>1223</v>
      </c>
      <c r="AA848" s="34" t="s">
        <v>415</v>
      </c>
      <c r="AB848" s="34" t="s">
        <v>415</v>
      </c>
      <c r="AC848" s="34" t="s">
        <v>9223</v>
      </c>
      <c r="AD848" s="44" t="s">
        <v>320</v>
      </c>
      <c r="AE848" s="44" t="s">
        <v>9097</v>
      </c>
      <c r="AF848" s="43">
        <v>115</v>
      </c>
      <c r="AG848" s="34" t="s">
        <v>3241</v>
      </c>
      <c r="AH848" s="34" t="s">
        <v>3240</v>
      </c>
      <c r="AI848" s="43" t="s">
        <v>3242</v>
      </c>
      <c r="AJ848" s="44" t="s">
        <v>3243</v>
      </c>
      <c r="AK848" s="261">
        <v>5300125</v>
      </c>
      <c r="AL848" s="44" t="s">
        <v>415</v>
      </c>
      <c r="AM848" s="44" t="s">
        <v>3247</v>
      </c>
      <c r="AN848" s="262">
        <v>273093740</v>
      </c>
      <c r="AO848" s="34"/>
      <c r="AP848" s="34"/>
      <c r="AQ848" s="34"/>
      <c r="AR848" s="34"/>
      <c r="AS848" s="34"/>
      <c r="AT848" s="44" t="s">
        <v>326</v>
      </c>
      <c r="AU848" s="44"/>
      <c r="AV848" s="477" t="str">
        <f t="array" ref="AV848">_xlfn.IFS(
LEFT(Tabelas!$AI848,1)="N","DN",
LEFT(Tabelas!$AI848,1)="C","DC",
LEFT(Tabelas!$AI848,1)="L","DL",
LEFT(Tabelas!$AI848,1)="A","DA",
LEFT(Tabelas!$AI848,1)="G","DG")</f>
        <v>DN</v>
      </c>
      <c r="AW848" s="34"/>
      <c r="AX848" s="34"/>
      <c r="AY848" s="34"/>
      <c r="AZ848" s="34"/>
      <c r="BA848" s="34"/>
      <c r="BB848" s="34"/>
      <c r="BC848" s="34"/>
      <c r="BD848" s="44">
        <v>40250</v>
      </c>
      <c r="BE848" s="34" t="s">
        <v>4321</v>
      </c>
      <c r="BF848" s="43" t="s">
        <v>1223</v>
      </c>
      <c r="BG848" s="34" t="s">
        <v>415</v>
      </c>
      <c r="BH848" s="34" t="s">
        <v>415</v>
      </c>
      <c r="BI848" s="34" t="s">
        <v>9223</v>
      </c>
      <c r="BJ848" s="44" t="s">
        <v>320</v>
      </c>
      <c r="BK848" s="44" t="s">
        <v>9097</v>
      </c>
      <c r="BL848" s="34"/>
      <c r="BM848" s="34"/>
      <c r="BN848" s="34"/>
      <c r="BO848" s="20"/>
      <c r="BP848" s="20"/>
      <c r="BQ848" s="20"/>
      <c r="BR848" s="20"/>
      <c r="BS848" s="27"/>
      <c r="BT848" s="20"/>
      <c r="BU848" s="20"/>
      <c r="BV848" s="20"/>
      <c r="BW848" s="20"/>
      <c r="BX848" s="20"/>
      <c r="BY848" s="20"/>
      <c r="BZ848" s="20"/>
      <c r="CA848" s="20"/>
      <c r="CB848" s="20"/>
      <c r="CC848" s="27"/>
      <c r="CD848" s="20"/>
      <c r="CE848" s="20"/>
      <c r="CF848" s="28"/>
      <c r="CG848" s="28"/>
      <c r="CH848" s="28"/>
      <c r="CI848" s="28"/>
      <c r="CJ848" s="28"/>
      <c r="CK848" s="28"/>
      <c r="CL848" s="28"/>
      <c r="CM848" s="28"/>
      <c r="CN848" s="28"/>
      <c r="CO848" s="28"/>
      <c r="CP848" s="28"/>
      <c r="CQ848" s="28"/>
      <c r="CR848" s="28"/>
      <c r="CS848" s="28"/>
      <c r="CT848" s="28"/>
      <c r="CU848" s="28"/>
      <c r="CV848" s="28"/>
      <c r="CW848" s="28"/>
      <c r="CX848" s="20"/>
      <c r="CY848" s="519" t="s">
        <v>9224</v>
      </c>
      <c r="CZ848" s="520" t="s">
        <v>9225</v>
      </c>
      <c r="DA848" s="595" t="str">
        <f t="shared" si="34"/>
        <v>87910 - ATIVIDADES DOS SERVIÇOS DE INTERMEDIAÇÃO DE ATIVIDADES DE APOIO SOCIAL EM ESTRUTURAS RESIDENCIAIS.</v>
      </c>
      <c r="EN848" s="572">
        <v>24589</v>
      </c>
      <c r="EO848" s="561" t="s">
        <v>9226</v>
      </c>
      <c r="EP848" s="561" t="s">
        <v>289</v>
      </c>
      <c r="EQ848" s="576">
        <v>338</v>
      </c>
      <c r="ER848" s="561" t="s">
        <v>2428</v>
      </c>
      <c r="ES848" s="568" t="s">
        <v>9227</v>
      </c>
    </row>
    <row r="849" spans="16:149">
      <c r="P849" s="503"/>
      <c r="Q849" s="504"/>
      <c r="R849" s="505">
        <f t="shared" si="33"/>
        <v>44627</v>
      </c>
      <c r="S849" s="501"/>
      <c r="T849" s="497"/>
      <c r="U849" s="498"/>
      <c r="V849" s="43">
        <v>115</v>
      </c>
      <c r="W849" s="34" t="s">
        <v>3241</v>
      </c>
      <c r="X849" s="44">
        <v>40251</v>
      </c>
      <c r="Y849" s="34" t="s">
        <v>4349</v>
      </c>
      <c r="Z849" s="43" t="s">
        <v>1223</v>
      </c>
      <c r="AA849" s="34" t="s">
        <v>415</v>
      </c>
      <c r="AB849" s="34" t="s">
        <v>415</v>
      </c>
      <c r="AC849" s="34" t="s">
        <v>9228</v>
      </c>
      <c r="AD849" s="44" t="s">
        <v>320</v>
      </c>
      <c r="AE849" s="44" t="s">
        <v>9097</v>
      </c>
      <c r="AF849" s="43">
        <v>115</v>
      </c>
      <c r="AG849" s="34" t="s">
        <v>3241</v>
      </c>
      <c r="AH849" s="34" t="s">
        <v>3240</v>
      </c>
      <c r="AI849" s="43" t="s">
        <v>3242</v>
      </c>
      <c r="AJ849" s="44" t="s">
        <v>3243</v>
      </c>
      <c r="AK849" s="261">
        <v>5300125</v>
      </c>
      <c r="AL849" s="44" t="s">
        <v>415</v>
      </c>
      <c r="AM849" s="44" t="s">
        <v>3247</v>
      </c>
      <c r="AN849" s="262">
        <v>273093740</v>
      </c>
      <c r="AO849" s="34"/>
      <c r="AP849" s="34"/>
      <c r="AQ849" s="34"/>
      <c r="AR849" s="34"/>
      <c r="AS849" s="34"/>
      <c r="AT849" s="44" t="s">
        <v>326</v>
      </c>
      <c r="AU849" s="44"/>
      <c r="AV849" s="477" t="str">
        <f t="array" ref="AV849">_xlfn.IFS(
LEFT(Tabelas!$AI849,1)="N","DN",
LEFT(Tabelas!$AI849,1)="C","DC",
LEFT(Tabelas!$AI849,1)="L","DL",
LEFT(Tabelas!$AI849,1)="A","DA",
LEFT(Tabelas!$AI849,1)="G","DG")</f>
        <v>DN</v>
      </c>
      <c r="AW849" s="34"/>
      <c r="AX849" s="34"/>
      <c r="AY849" s="34"/>
      <c r="AZ849" s="34"/>
      <c r="BA849" s="34"/>
      <c r="BB849" s="34"/>
      <c r="BC849" s="34"/>
      <c r="BD849" s="44">
        <v>40251</v>
      </c>
      <c r="BE849" s="34" t="s">
        <v>4349</v>
      </c>
      <c r="BF849" s="43" t="s">
        <v>1223</v>
      </c>
      <c r="BG849" s="34" t="s">
        <v>415</v>
      </c>
      <c r="BH849" s="34" t="s">
        <v>415</v>
      </c>
      <c r="BI849" s="34" t="s">
        <v>9228</v>
      </c>
      <c r="BJ849" s="44" t="s">
        <v>320</v>
      </c>
      <c r="BK849" s="44" t="s">
        <v>9097</v>
      </c>
      <c r="CY849" s="519" t="s">
        <v>9229</v>
      </c>
      <c r="CZ849" s="520" t="s">
        <v>9230</v>
      </c>
      <c r="DA849" s="595" t="str">
        <f t="shared" si="34"/>
        <v>87991 - ATIVIDADES DE APOIO SOCIAL EM ESTRUTURAS RESIDENCIAIS PARA CRIANÇAS E JOVENS</v>
      </c>
      <c r="EN849" s="571">
        <v>24597</v>
      </c>
      <c r="EO849" s="560" t="s">
        <v>9231</v>
      </c>
      <c r="EP849" s="560" t="s">
        <v>350</v>
      </c>
      <c r="EQ849" s="580">
        <v>224</v>
      </c>
      <c r="ER849" s="560" t="s">
        <v>4524</v>
      </c>
      <c r="ES849" s="567" t="s">
        <v>9232</v>
      </c>
    </row>
    <row r="850" spans="16:149">
      <c r="P850" s="503"/>
      <c r="Q850" s="504"/>
      <c r="R850" s="505">
        <f t="shared" si="33"/>
        <v>44628</v>
      </c>
      <c r="S850" s="501"/>
      <c r="T850" s="497"/>
      <c r="U850" s="498"/>
      <c r="V850" s="43">
        <v>115</v>
      </c>
      <c r="W850" s="34" t="s">
        <v>3241</v>
      </c>
      <c r="X850" s="44">
        <v>40252</v>
      </c>
      <c r="Y850" s="34" t="s">
        <v>4377</v>
      </c>
      <c r="Z850" s="43" t="s">
        <v>1223</v>
      </c>
      <c r="AA850" s="34" t="s">
        <v>415</v>
      </c>
      <c r="AB850" s="34" t="s">
        <v>415</v>
      </c>
      <c r="AC850" s="34" t="s">
        <v>9233</v>
      </c>
      <c r="AD850" s="44" t="s">
        <v>320</v>
      </c>
      <c r="AE850" s="44" t="s">
        <v>9097</v>
      </c>
      <c r="AF850" s="43">
        <v>115</v>
      </c>
      <c r="AG850" s="34" t="s">
        <v>3241</v>
      </c>
      <c r="AH850" s="34" t="s">
        <v>3240</v>
      </c>
      <c r="AI850" s="43" t="s">
        <v>3242</v>
      </c>
      <c r="AJ850" s="44" t="s">
        <v>3243</v>
      </c>
      <c r="AK850" s="261">
        <v>5300125</v>
      </c>
      <c r="AL850" s="44" t="s">
        <v>415</v>
      </c>
      <c r="AM850" s="44" t="s">
        <v>3247</v>
      </c>
      <c r="AN850" s="262">
        <v>273093740</v>
      </c>
      <c r="AO850" s="34"/>
      <c r="AP850" s="34"/>
      <c r="AQ850" s="34"/>
      <c r="AR850" s="34"/>
      <c r="AS850" s="34"/>
      <c r="AT850" s="44" t="s">
        <v>326</v>
      </c>
      <c r="AU850" s="44"/>
      <c r="AV850" s="477" t="str">
        <f t="array" ref="AV850">_xlfn.IFS(
LEFT(Tabelas!$AI850,1)="N","DN",
LEFT(Tabelas!$AI850,1)="C","DC",
LEFT(Tabelas!$AI850,1)="L","DL",
LEFT(Tabelas!$AI850,1)="A","DA",
LEFT(Tabelas!$AI850,1)="G","DG")</f>
        <v>DN</v>
      </c>
      <c r="AW850" s="34"/>
      <c r="AX850" s="34"/>
      <c r="AY850" s="34"/>
      <c r="AZ850" s="34"/>
      <c r="BA850" s="34"/>
      <c r="BB850" s="34"/>
      <c r="BC850" s="34"/>
      <c r="BD850" s="44">
        <v>40252</v>
      </c>
      <c r="BE850" s="34" t="s">
        <v>4377</v>
      </c>
      <c r="BF850" s="43" t="s">
        <v>1223</v>
      </c>
      <c r="BG850" s="34" t="s">
        <v>415</v>
      </c>
      <c r="BH850" s="34" t="s">
        <v>415</v>
      </c>
      <c r="BI850" s="34" t="s">
        <v>9233</v>
      </c>
      <c r="BJ850" s="44" t="s">
        <v>320</v>
      </c>
      <c r="BK850" s="44" t="s">
        <v>9097</v>
      </c>
      <c r="CY850" s="519" t="s">
        <v>9234</v>
      </c>
      <c r="CZ850" s="520" t="s">
        <v>9235</v>
      </c>
      <c r="DA850" s="595" t="str">
        <f t="shared" si="34"/>
        <v>87992 - OUTRAS ATIVIDADES DE APOIO SOCIAL EM ESTRUTURAS RESIDENCIAIS, DIVERSAS, N.E.</v>
      </c>
      <c r="EN850" s="572">
        <v>24600</v>
      </c>
      <c r="EO850" s="561" t="s">
        <v>9236</v>
      </c>
      <c r="EP850" s="561" t="s">
        <v>350</v>
      </c>
      <c r="EQ850" s="576">
        <v>219</v>
      </c>
      <c r="ER850" s="561" t="s">
        <v>4409</v>
      </c>
      <c r="ES850" s="568" t="s">
        <v>9237</v>
      </c>
    </row>
    <row r="851" spans="16:149">
      <c r="P851" s="503"/>
      <c r="Q851" s="504"/>
      <c r="R851" s="505">
        <f t="shared" si="33"/>
        <v>44629</v>
      </c>
      <c r="S851" s="501"/>
      <c r="T851" s="497"/>
      <c r="U851" s="498"/>
      <c r="V851" s="43">
        <v>115</v>
      </c>
      <c r="W851" s="34" t="s">
        <v>3241</v>
      </c>
      <c r="X851" s="44">
        <v>40253</v>
      </c>
      <c r="Y851" s="34" t="s">
        <v>4400</v>
      </c>
      <c r="Z851" s="43" t="s">
        <v>1223</v>
      </c>
      <c r="AA851" s="34" t="s">
        <v>415</v>
      </c>
      <c r="AB851" s="34" t="s">
        <v>415</v>
      </c>
      <c r="AC851" s="34" t="s">
        <v>9238</v>
      </c>
      <c r="AD851" s="44" t="s">
        <v>320</v>
      </c>
      <c r="AE851" s="44" t="s">
        <v>9097</v>
      </c>
      <c r="AF851" s="43">
        <v>115</v>
      </c>
      <c r="AG851" s="34" t="s">
        <v>3241</v>
      </c>
      <c r="AH851" s="34" t="s">
        <v>3240</v>
      </c>
      <c r="AI851" s="43" t="s">
        <v>3242</v>
      </c>
      <c r="AJ851" s="44" t="s">
        <v>3243</v>
      </c>
      <c r="AK851" s="261">
        <v>5300125</v>
      </c>
      <c r="AL851" s="44" t="s">
        <v>415</v>
      </c>
      <c r="AM851" s="44" t="s">
        <v>3247</v>
      </c>
      <c r="AN851" s="262">
        <v>273093740</v>
      </c>
      <c r="AO851" s="34"/>
      <c r="AP851" s="34"/>
      <c r="AQ851" s="34"/>
      <c r="AR851" s="34"/>
      <c r="AS851" s="34"/>
      <c r="AT851" s="44" t="s">
        <v>326</v>
      </c>
      <c r="AU851" s="44"/>
      <c r="AV851" s="477" t="str">
        <f t="array" ref="AV851">_xlfn.IFS(
LEFT(Tabelas!$AI851,1)="N","DN",
LEFT(Tabelas!$AI851,1)="C","DC",
LEFT(Tabelas!$AI851,1)="L","DL",
LEFT(Tabelas!$AI851,1)="A","DA",
LEFT(Tabelas!$AI851,1)="G","DG")</f>
        <v>DN</v>
      </c>
      <c r="AW851" s="34"/>
      <c r="AX851" s="34"/>
      <c r="AY851" s="34"/>
      <c r="AZ851" s="34"/>
      <c r="BA851" s="34"/>
      <c r="BB851" s="34"/>
      <c r="BC851" s="34"/>
      <c r="BD851" s="44">
        <v>40253</v>
      </c>
      <c r="BE851" s="34" t="s">
        <v>4400</v>
      </c>
      <c r="BF851" s="43" t="s">
        <v>1223</v>
      </c>
      <c r="BG851" s="34" t="s">
        <v>415</v>
      </c>
      <c r="BH851" s="34" t="s">
        <v>415</v>
      </c>
      <c r="BI851" s="34" t="s">
        <v>9238</v>
      </c>
      <c r="BJ851" s="44" t="s">
        <v>320</v>
      </c>
      <c r="BK851" s="44" t="s">
        <v>9097</v>
      </c>
      <c r="CY851" s="519" t="s">
        <v>9239</v>
      </c>
      <c r="CZ851" s="520" t="s">
        <v>9240</v>
      </c>
      <c r="DA851" s="595" t="str">
        <f t="shared" si="34"/>
        <v>88101 - ATIVIDADES DE AÇÃO SOCIAL PARA PESSOAS IDOSAS, SEM ALOJAMENTO</v>
      </c>
      <c r="EN851" s="572">
        <v>24627</v>
      </c>
      <c r="EO851" s="561" t="s">
        <v>9241</v>
      </c>
      <c r="EP851" s="561" t="s">
        <v>350</v>
      </c>
      <c r="EQ851" s="576">
        <v>219</v>
      </c>
      <c r="ER851" s="561" t="s">
        <v>4409</v>
      </c>
      <c r="ES851" s="568" t="s">
        <v>9242</v>
      </c>
    </row>
    <row r="852" spans="16:149">
      <c r="P852" s="503"/>
      <c r="Q852" s="504"/>
      <c r="R852" s="505">
        <f t="shared" si="33"/>
        <v>44630</v>
      </c>
      <c r="S852" s="501"/>
      <c r="T852" s="497"/>
      <c r="U852" s="498"/>
      <c r="V852" s="43">
        <v>115</v>
      </c>
      <c r="W852" s="34" t="s">
        <v>3241</v>
      </c>
      <c r="X852" s="44">
        <v>40254</v>
      </c>
      <c r="Y852" s="34" t="s">
        <v>4424</v>
      </c>
      <c r="Z852" s="43" t="s">
        <v>1223</v>
      </c>
      <c r="AA852" s="34" t="s">
        <v>415</v>
      </c>
      <c r="AB852" s="34" t="s">
        <v>415</v>
      </c>
      <c r="AC852" s="34" t="s">
        <v>9243</v>
      </c>
      <c r="AD852" s="44" t="s">
        <v>320</v>
      </c>
      <c r="AE852" s="44" t="s">
        <v>9097</v>
      </c>
      <c r="AF852" s="43">
        <v>115</v>
      </c>
      <c r="AG852" s="34" t="s">
        <v>3241</v>
      </c>
      <c r="AH852" s="34" t="s">
        <v>3240</v>
      </c>
      <c r="AI852" s="43" t="s">
        <v>3242</v>
      </c>
      <c r="AJ852" s="44" t="s">
        <v>3243</v>
      </c>
      <c r="AK852" s="261">
        <v>5300125</v>
      </c>
      <c r="AL852" s="44" t="s">
        <v>415</v>
      </c>
      <c r="AM852" s="44" t="s">
        <v>3247</v>
      </c>
      <c r="AN852" s="262">
        <v>273093740</v>
      </c>
      <c r="AO852" s="34"/>
      <c r="AP852" s="34"/>
      <c r="AQ852" s="34"/>
      <c r="AR852" s="34"/>
      <c r="AS852" s="34"/>
      <c r="AT852" s="44" t="s">
        <v>326</v>
      </c>
      <c r="AU852" s="44"/>
      <c r="AV852" s="477" t="str">
        <f t="array" ref="AV852">_xlfn.IFS(
LEFT(Tabelas!$AI852,1)="N","DN",
LEFT(Tabelas!$AI852,1)="C","DC",
LEFT(Tabelas!$AI852,1)="L","DL",
LEFT(Tabelas!$AI852,1)="A","DA",
LEFT(Tabelas!$AI852,1)="G","DG")</f>
        <v>DN</v>
      </c>
      <c r="AW852" s="34"/>
      <c r="AX852" s="34"/>
      <c r="AY852" s="34"/>
      <c r="AZ852" s="34"/>
      <c r="BA852" s="34"/>
      <c r="BB852" s="34"/>
      <c r="BC852" s="34"/>
      <c r="BD852" s="44">
        <v>40254</v>
      </c>
      <c r="BE852" s="34" t="s">
        <v>4424</v>
      </c>
      <c r="BF852" s="43" t="s">
        <v>1223</v>
      </c>
      <c r="BG852" s="34" t="s">
        <v>415</v>
      </c>
      <c r="BH852" s="34" t="s">
        <v>415</v>
      </c>
      <c r="BI852" s="34" t="s">
        <v>9243</v>
      </c>
      <c r="BJ852" s="44" t="s">
        <v>320</v>
      </c>
      <c r="BK852" s="44" t="s">
        <v>9097</v>
      </c>
      <c r="CY852" s="519" t="s">
        <v>9244</v>
      </c>
      <c r="CZ852" s="520" t="s">
        <v>9245</v>
      </c>
      <c r="DA852" s="595" t="str">
        <f t="shared" si="34"/>
        <v>88102 - ATIVIDADES DE AÇÃO SOCIAL PARA PESSOAS COM INCAPACIDADES, SEM ALOJAMENTO</v>
      </c>
      <c r="EN852" s="572">
        <v>24660</v>
      </c>
      <c r="EO852" s="561" t="s">
        <v>9246</v>
      </c>
      <c r="EP852" s="561" t="s">
        <v>320</v>
      </c>
      <c r="EQ852" s="576">
        <v>167</v>
      </c>
      <c r="ER852" s="561" t="s">
        <v>4041</v>
      </c>
      <c r="ES852" s="568" t="s">
        <v>9247</v>
      </c>
    </row>
    <row r="853" spans="16:149">
      <c r="P853" s="503"/>
      <c r="Q853" s="504"/>
      <c r="R853" s="505">
        <f t="shared" si="33"/>
        <v>44631</v>
      </c>
      <c r="S853" s="501"/>
      <c r="T853" s="497"/>
      <c r="U853" s="498"/>
      <c r="V853" s="43">
        <v>115</v>
      </c>
      <c r="W853" s="34" t="s">
        <v>3241</v>
      </c>
      <c r="X853" s="44">
        <v>40255</v>
      </c>
      <c r="Y853" s="34" t="s">
        <v>4450</v>
      </c>
      <c r="Z853" s="43" t="s">
        <v>1223</v>
      </c>
      <c r="AA853" s="34" t="s">
        <v>415</v>
      </c>
      <c r="AB853" s="34" t="s">
        <v>415</v>
      </c>
      <c r="AC853" s="34" t="s">
        <v>9248</v>
      </c>
      <c r="AD853" s="44" t="s">
        <v>320</v>
      </c>
      <c r="AE853" s="44" t="s">
        <v>9097</v>
      </c>
      <c r="AF853" s="43">
        <v>115</v>
      </c>
      <c r="AG853" s="34" t="s">
        <v>3241</v>
      </c>
      <c r="AH853" s="34" t="s">
        <v>3240</v>
      </c>
      <c r="AI853" s="43" t="s">
        <v>3242</v>
      </c>
      <c r="AJ853" s="44" t="s">
        <v>3243</v>
      </c>
      <c r="AK853" s="261">
        <v>5300125</v>
      </c>
      <c r="AL853" s="44" t="s">
        <v>415</v>
      </c>
      <c r="AM853" s="44" t="s">
        <v>3247</v>
      </c>
      <c r="AN853" s="262">
        <v>273093740</v>
      </c>
      <c r="AO853" s="34"/>
      <c r="AP853" s="34"/>
      <c r="AQ853" s="34"/>
      <c r="AR853" s="34"/>
      <c r="AS853" s="34"/>
      <c r="AT853" s="44" t="s">
        <v>326</v>
      </c>
      <c r="AU853" s="44"/>
      <c r="AV853" s="477" t="str">
        <f t="array" ref="AV853">_xlfn.IFS(
LEFT(Tabelas!$AI853,1)="N","DN",
LEFT(Tabelas!$AI853,1)="C","DC",
LEFT(Tabelas!$AI853,1)="L","DL",
LEFT(Tabelas!$AI853,1)="A","DA",
LEFT(Tabelas!$AI853,1)="G","DG")</f>
        <v>DN</v>
      </c>
      <c r="AW853" s="34"/>
      <c r="AX853" s="34"/>
      <c r="AY853" s="34"/>
      <c r="AZ853" s="34"/>
      <c r="BA853" s="34"/>
      <c r="BB853" s="34"/>
      <c r="BC853" s="34"/>
      <c r="BD853" s="44">
        <v>40255</v>
      </c>
      <c r="BE853" s="34" t="s">
        <v>4450</v>
      </c>
      <c r="BF853" s="43" t="s">
        <v>1223</v>
      </c>
      <c r="BG853" s="34" t="s">
        <v>415</v>
      </c>
      <c r="BH853" s="34" t="s">
        <v>415</v>
      </c>
      <c r="BI853" s="34" t="s">
        <v>9248</v>
      </c>
      <c r="BJ853" s="44" t="s">
        <v>320</v>
      </c>
      <c r="BK853" s="44" t="s">
        <v>9097</v>
      </c>
      <c r="CY853" s="519" t="s">
        <v>9249</v>
      </c>
      <c r="CZ853" s="520" t="s">
        <v>9250</v>
      </c>
      <c r="DA853" s="595" t="str">
        <f t="shared" si="34"/>
        <v>88910 - ATIVIDADES DE CUIDADOS DIURNOS PARA CRIANÇAS, SEM ALOJAMENTO</v>
      </c>
      <c r="EN853" s="571">
        <v>24694</v>
      </c>
      <c r="EO853" s="560" t="s">
        <v>9251</v>
      </c>
      <c r="EP853" s="560" t="s">
        <v>1519</v>
      </c>
      <c r="EQ853" s="580">
        <v>800</v>
      </c>
      <c r="ER853" s="560" t="s">
        <v>1520</v>
      </c>
      <c r="ES853" s="567" t="s">
        <v>9252</v>
      </c>
    </row>
    <row r="854" spans="16:149">
      <c r="P854" s="503"/>
      <c r="Q854" s="504"/>
      <c r="R854" s="505">
        <f t="shared" si="33"/>
        <v>44632</v>
      </c>
      <c r="S854" s="501"/>
      <c r="T854" s="497"/>
      <c r="U854" s="498"/>
      <c r="V854" s="43">
        <v>115</v>
      </c>
      <c r="W854" s="34" t="s">
        <v>3241</v>
      </c>
      <c r="X854" s="44">
        <v>40256</v>
      </c>
      <c r="Y854" s="34" t="s">
        <v>4472</v>
      </c>
      <c r="Z854" s="43" t="s">
        <v>1223</v>
      </c>
      <c r="AA854" s="34" t="s">
        <v>415</v>
      </c>
      <c r="AB854" s="34" t="s">
        <v>415</v>
      </c>
      <c r="AC854" s="34" t="s">
        <v>9253</v>
      </c>
      <c r="AD854" s="44" t="s">
        <v>320</v>
      </c>
      <c r="AE854" s="44" t="s">
        <v>9097</v>
      </c>
      <c r="AF854" s="43">
        <v>115</v>
      </c>
      <c r="AG854" s="34" t="s">
        <v>3241</v>
      </c>
      <c r="AH854" s="34" t="s">
        <v>3240</v>
      </c>
      <c r="AI854" s="43" t="s">
        <v>3242</v>
      </c>
      <c r="AJ854" s="44" t="s">
        <v>3243</v>
      </c>
      <c r="AK854" s="261">
        <v>5300125</v>
      </c>
      <c r="AL854" s="44" t="s">
        <v>415</v>
      </c>
      <c r="AM854" s="44" t="s">
        <v>3247</v>
      </c>
      <c r="AN854" s="262">
        <v>273093740</v>
      </c>
      <c r="AO854" s="34"/>
      <c r="AP854" s="34"/>
      <c r="AQ854" s="34"/>
      <c r="AR854" s="34"/>
      <c r="AS854" s="34"/>
      <c r="AT854" s="44" t="s">
        <v>326</v>
      </c>
      <c r="AU854" s="44"/>
      <c r="AV854" s="477" t="str">
        <f t="array" ref="AV854">_xlfn.IFS(
LEFT(Tabelas!$AI854,1)="N","DN",
LEFT(Tabelas!$AI854,1)="C","DC",
LEFT(Tabelas!$AI854,1)="L","DL",
LEFT(Tabelas!$AI854,1)="A","DA",
LEFT(Tabelas!$AI854,1)="G","DG")</f>
        <v>DN</v>
      </c>
      <c r="AW854" s="34"/>
      <c r="AX854" s="34"/>
      <c r="AY854" s="34"/>
      <c r="AZ854" s="34"/>
      <c r="BA854" s="34"/>
      <c r="BB854" s="34"/>
      <c r="BC854" s="34"/>
      <c r="BD854" s="44">
        <v>40256</v>
      </c>
      <c r="BE854" s="34" t="s">
        <v>4472</v>
      </c>
      <c r="BF854" s="43" t="s">
        <v>1223</v>
      </c>
      <c r="BG854" s="34" t="s">
        <v>415</v>
      </c>
      <c r="BH854" s="34" t="s">
        <v>415</v>
      </c>
      <c r="BI854" s="34" t="s">
        <v>9253</v>
      </c>
      <c r="BJ854" s="44" t="s">
        <v>320</v>
      </c>
      <c r="BK854" s="44" t="s">
        <v>9097</v>
      </c>
      <c r="CY854" s="519" t="s">
        <v>9254</v>
      </c>
      <c r="CZ854" s="520" t="s">
        <v>9255</v>
      </c>
      <c r="DA854" s="595" t="str">
        <f t="shared" si="34"/>
        <v>88990 - OUTRAS ATIVIDADES DE AÇÃO SOCIAL SEM ALOJAMENTO, N.E.</v>
      </c>
      <c r="EN854" s="572">
        <v>24759</v>
      </c>
      <c r="EO854" s="561" t="s">
        <v>9256</v>
      </c>
      <c r="EP854" s="561" t="s">
        <v>289</v>
      </c>
      <c r="EQ854" s="576">
        <v>383</v>
      </c>
      <c r="ER854" s="561" t="s">
        <v>2597</v>
      </c>
      <c r="ES854" s="568" t="s">
        <v>9257</v>
      </c>
    </row>
    <row r="855" spans="16:149">
      <c r="P855" s="503"/>
      <c r="Q855" s="504"/>
      <c r="R855" s="505">
        <f t="shared" si="33"/>
        <v>44633</v>
      </c>
      <c r="S855" s="501"/>
      <c r="T855" s="497"/>
      <c r="U855" s="498"/>
      <c r="V855" s="43">
        <v>115</v>
      </c>
      <c r="W855" s="34" t="s">
        <v>3241</v>
      </c>
      <c r="X855" s="44">
        <v>40257</v>
      </c>
      <c r="Y855" s="34" t="s">
        <v>4494</v>
      </c>
      <c r="Z855" s="43" t="s">
        <v>1223</v>
      </c>
      <c r="AA855" s="34" t="s">
        <v>415</v>
      </c>
      <c r="AB855" s="34" t="s">
        <v>415</v>
      </c>
      <c r="AC855" s="34" t="s">
        <v>9110</v>
      </c>
      <c r="AD855" s="44" t="s">
        <v>320</v>
      </c>
      <c r="AE855" s="44" t="s">
        <v>9097</v>
      </c>
      <c r="AF855" s="43">
        <v>115</v>
      </c>
      <c r="AG855" s="34" t="s">
        <v>3241</v>
      </c>
      <c r="AH855" s="34" t="s">
        <v>3240</v>
      </c>
      <c r="AI855" s="43" t="s">
        <v>3242</v>
      </c>
      <c r="AJ855" s="44" t="s">
        <v>3243</v>
      </c>
      <c r="AK855" s="261">
        <v>5300125</v>
      </c>
      <c r="AL855" s="44" t="s">
        <v>415</v>
      </c>
      <c r="AM855" s="44" t="s">
        <v>3247</v>
      </c>
      <c r="AN855" s="262">
        <v>273093740</v>
      </c>
      <c r="AO855" s="34"/>
      <c r="AP855" s="34"/>
      <c r="AQ855" s="34"/>
      <c r="AR855" s="34"/>
      <c r="AS855" s="34"/>
      <c r="AT855" s="44" t="s">
        <v>326</v>
      </c>
      <c r="AU855" s="44"/>
      <c r="AV855" s="477" t="str">
        <f t="array" ref="AV855">_xlfn.IFS(
LEFT(Tabelas!$AI855,1)="N","DN",
LEFT(Tabelas!$AI855,1)="C","DC",
LEFT(Tabelas!$AI855,1)="L","DL",
LEFT(Tabelas!$AI855,1)="A","DA",
LEFT(Tabelas!$AI855,1)="G","DG")</f>
        <v>DN</v>
      </c>
      <c r="AW855" s="34"/>
      <c r="AX855" s="34"/>
      <c r="AY855" s="34"/>
      <c r="AZ855" s="34"/>
      <c r="BA855" s="34"/>
      <c r="BB855" s="34"/>
      <c r="BC855" s="34"/>
      <c r="BD855" s="44">
        <v>40257</v>
      </c>
      <c r="BE855" s="34" t="s">
        <v>4494</v>
      </c>
      <c r="BF855" s="43" t="s">
        <v>1223</v>
      </c>
      <c r="BG855" s="34" t="s">
        <v>415</v>
      </c>
      <c r="BH855" s="34" t="s">
        <v>415</v>
      </c>
      <c r="BI855" s="34" t="s">
        <v>9110</v>
      </c>
      <c r="BJ855" s="44" t="s">
        <v>320</v>
      </c>
      <c r="BK855" s="44" t="s">
        <v>9097</v>
      </c>
      <c r="CY855" s="519" t="s">
        <v>9258</v>
      </c>
      <c r="CZ855" s="520" t="s">
        <v>9259</v>
      </c>
      <c r="DA855" s="595" t="str">
        <f t="shared" si="34"/>
        <v>90110 - ATIVIDADES DE CRIAÇÃO LITERÁRIA E DE COMPOSIÇÃO MUSICAL.</v>
      </c>
      <c r="EN855" s="571">
        <v>24775</v>
      </c>
      <c r="EO855" s="560" t="s">
        <v>9260</v>
      </c>
      <c r="EP855" s="560" t="s">
        <v>1519</v>
      </c>
      <c r="EQ855" s="580">
        <v>800</v>
      </c>
      <c r="ER855" s="560" t="s">
        <v>1520</v>
      </c>
      <c r="ES855" s="567" t="s">
        <v>9261</v>
      </c>
    </row>
    <row r="856" spans="16:149">
      <c r="P856" s="503"/>
      <c r="Q856" s="504"/>
      <c r="R856" s="505">
        <f t="shared" si="33"/>
        <v>44634</v>
      </c>
      <c r="S856" s="501"/>
      <c r="T856" s="497"/>
      <c r="U856" s="498"/>
      <c r="V856" s="43">
        <v>115</v>
      </c>
      <c r="W856" s="34" t="s">
        <v>3241</v>
      </c>
      <c r="X856" s="44">
        <v>40249</v>
      </c>
      <c r="Y856" s="34" t="s">
        <v>4289</v>
      </c>
      <c r="Z856" s="43" t="s">
        <v>1223</v>
      </c>
      <c r="AA856" s="34" t="s">
        <v>415</v>
      </c>
      <c r="AB856" s="34" t="s">
        <v>415</v>
      </c>
      <c r="AC856" s="34" t="s">
        <v>4289</v>
      </c>
      <c r="AD856" s="44" t="s">
        <v>320</v>
      </c>
      <c r="AE856" s="44" t="s">
        <v>9097</v>
      </c>
      <c r="AF856" s="43">
        <v>115</v>
      </c>
      <c r="AG856" s="34" t="s">
        <v>3241</v>
      </c>
      <c r="AH856" s="34" t="s">
        <v>3240</v>
      </c>
      <c r="AI856" s="43" t="s">
        <v>3242</v>
      </c>
      <c r="AJ856" s="44" t="s">
        <v>3243</v>
      </c>
      <c r="AK856" s="261">
        <v>5300125</v>
      </c>
      <c r="AL856" s="44" t="s">
        <v>415</v>
      </c>
      <c r="AM856" s="44" t="s">
        <v>3247</v>
      </c>
      <c r="AN856" s="262">
        <v>273093740</v>
      </c>
      <c r="AO856" s="34"/>
      <c r="AP856" s="34"/>
      <c r="AQ856" s="34"/>
      <c r="AR856" s="34"/>
      <c r="AS856" s="34"/>
      <c r="AT856" s="44" t="s">
        <v>326</v>
      </c>
      <c r="AU856" s="44"/>
      <c r="AV856" s="477" t="str">
        <f t="array" ref="AV856">_xlfn.IFS(
LEFT(Tabelas!$AI856,1)="N","DN",
LEFT(Tabelas!$AI856,1)="C","DC",
LEFT(Tabelas!$AI856,1)="L","DL",
LEFT(Tabelas!$AI856,1)="A","DA",
LEFT(Tabelas!$AI856,1)="G","DG")</f>
        <v>DN</v>
      </c>
      <c r="AW856" s="34"/>
      <c r="AX856" s="34"/>
      <c r="AY856" s="34"/>
      <c r="AZ856" s="34"/>
      <c r="BA856" s="34"/>
      <c r="BB856" s="34"/>
      <c r="BC856" s="34"/>
      <c r="BD856" s="44">
        <v>40249</v>
      </c>
      <c r="BE856" s="34" t="s">
        <v>4289</v>
      </c>
      <c r="BF856" s="43" t="s">
        <v>1223</v>
      </c>
      <c r="BG856" s="34" t="s">
        <v>415</v>
      </c>
      <c r="BH856" s="34" t="s">
        <v>415</v>
      </c>
      <c r="BI856" s="34" t="s">
        <v>4289</v>
      </c>
      <c r="BJ856" s="44" t="s">
        <v>320</v>
      </c>
      <c r="BK856" s="44" t="s">
        <v>9097</v>
      </c>
      <c r="CY856" s="519" t="s">
        <v>9262</v>
      </c>
      <c r="CZ856" s="520" t="s">
        <v>9263</v>
      </c>
      <c r="DA856" s="595" t="str">
        <f t="shared" si="34"/>
        <v>90120 - ATIVIDADES DE CRIAÇÃO DE ARTES VISUAIS.</v>
      </c>
      <c r="EN856" s="571">
        <v>24813</v>
      </c>
      <c r="EO856" s="560" t="s">
        <v>9264</v>
      </c>
      <c r="EP856" s="560" t="s">
        <v>289</v>
      </c>
      <c r="EQ856" s="580">
        <v>382</v>
      </c>
      <c r="ER856" s="560" t="s">
        <v>5135</v>
      </c>
      <c r="ES856" s="567" t="s">
        <v>9265</v>
      </c>
    </row>
    <row r="857" spans="16:149">
      <c r="P857" s="503"/>
      <c r="Q857" s="504"/>
      <c r="R857" s="505">
        <f t="shared" si="33"/>
        <v>44635</v>
      </c>
      <c r="S857" s="501"/>
      <c r="T857" s="497"/>
      <c r="U857" s="498"/>
      <c r="V857" s="43">
        <v>115</v>
      </c>
      <c r="W857" s="34" t="s">
        <v>3241</v>
      </c>
      <c r="X857" s="44">
        <v>40604</v>
      </c>
      <c r="Y857" s="34" t="s">
        <v>1012</v>
      </c>
      <c r="Z857" s="43" t="s">
        <v>1223</v>
      </c>
      <c r="AA857" s="34" t="s">
        <v>419</v>
      </c>
      <c r="AB857" s="34" t="s">
        <v>415</v>
      </c>
      <c r="AC857" s="34" t="s">
        <v>1012</v>
      </c>
      <c r="AD857" s="44" t="s">
        <v>320</v>
      </c>
      <c r="AE857" s="44" t="s">
        <v>9097</v>
      </c>
      <c r="AF857" s="43">
        <v>115</v>
      </c>
      <c r="AG857" s="34" t="s">
        <v>3241</v>
      </c>
      <c r="AH857" s="34" t="s">
        <v>3240</v>
      </c>
      <c r="AI857" s="43" t="s">
        <v>3242</v>
      </c>
      <c r="AJ857" s="44" t="s">
        <v>3243</v>
      </c>
      <c r="AK857" s="261">
        <v>5300125</v>
      </c>
      <c r="AL857" s="44" t="s">
        <v>415</v>
      </c>
      <c r="AM857" s="44" t="s">
        <v>3247</v>
      </c>
      <c r="AN857" s="262">
        <v>273093740</v>
      </c>
      <c r="AO857" s="34"/>
      <c r="AP857" s="34"/>
      <c r="AQ857" s="34"/>
      <c r="AR857" s="34"/>
      <c r="AS857" s="34"/>
      <c r="AT857" s="44" t="s">
        <v>326</v>
      </c>
      <c r="AU857" s="44"/>
      <c r="AV857" s="477" t="str">
        <f t="array" ref="AV857">_xlfn.IFS(
LEFT(Tabelas!$AI857,1)="N","DN",
LEFT(Tabelas!$AI857,1)="C","DC",
LEFT(Tabelas!$AI857,1)="L","DL",
LEFT(Tabelas!$AI857,1)="A","DA",
LEFT(Tabelas!$AI857,1)="G","DG")</f>
        <v>DN</v>
      </c>
      <c r="AW857" s="34"/>
      <c r="AX857" s="34"/>
      <c r="AY857" s="34"/>
      <c r="AZ857" s="34"/>
      <c r="BA857" s="34"/>
      <c r="BB857" s="34"/>
      <c r="BC857" s="34"/>
      <c r="BD857" s="44">
        <v>40604</v>
      </c>
      <c r="BE857" s="34" t="s">
        <v>1012</v>
      </c>
      <c r="BF857" s="43" t="s">
        <v>1223</v>
      </c>
      <c r="BG857" s="34" t="s">
        <v>419</v>
      </c>
      <c r="BH857" s="34" t="s">
        <v>415</v>
      </c>
      <c r="BI857" s="34" t="s">
        <v>1012</v>
      </c>
      <c r="BJ857" s="44" t="s">
        <v>320</v>
      </c>
      <c r="BK857" s="44" t="s">
        <v>9097</v>
      </c>
      <c r="CY857" s="519" t="s">
        <v>9266</v>
      </c>
      <c r="CZ857" s="520" t="s">
        <v>9267</v>
      </c>
      <c r="DA857" s="595" t="str">
        <f t="shared" si="34"/>
        <v>90130 - OUTRAS ATIVIDADES DE CRIAÇÃO ARTÍSTICA.</v>
      </c>
      <c r="EN857" s="572">
        <v>24821</v>
      </c>
      <c r="EO857" s="561" t="s">
        <v>9268</v>
      </c>
      <c r="EP857" s="561" t="s">
        <v>1519</v>
      </c>
      <c r="EQ857" s="576">
        <v>800</v>
      </c>
      <c r="ER857" s="561" t="s">
        <v>1520</v>
      </c>
      <c r="ES857" s="568" t="s">
        <v>9269</v>
      </c>
    </row>
    <row r="858" spans="16:149">
      <c r="P858" s="503"/>
      <c r="Q858" s="504"/>
      <c r="R858" s="505">
        <f t="shared" si="33"/>
        <v>44636</v>
      </c>
      <c r="S858" s="501"/>
      <c r="T858" s="497"/>
      <c r="U858" s="498"/>
      <c r="V858" s="43">
        <v>115</v>
      </c>
      <c r="W858" s="34" t="s">
        <v>3241</v>
      </c>
      <c r="X858" s="44">
        <v>40605</v>
      </c>
      <c r="Y858" s="34" t="s">
        <v>1291</v>
      </c>
      <c r="Z858" s="43" t="s">
        <v>1223</v>
      </c>
      <c r="AA858" s="34" t="s">
        <v>419</v>
      </c>
      <c r="AB858" s="34" t="s">
        <v>415</v>
      </c>
      <c r="AC858" s="34" t="s">
        <v>1291</v>
      </c>
      <c r="AD858" s="44" t="s">
        <v>320</v>
      </c>
      <c r="AE858" s="44" t="s">
        <v>9097</v>
      </c>
      <c r="AF858" s="43">
        <v>115</v>
      </c>
      <c r="AG858" s="34" t="s">
        <v>3241</v>
      </c>
      <c r="AH858" s="34" t="s">
        <v>3240</v>
      </c>
      <c r="AI858" s="43" t="s">
        <v>3242</v>
      </c>
      <c r="AJ858" s="44" t="s">
        <v>3243</v>
      </c>
      <c r="AK858" s="261">
        <v>5300125</v>
      </c>
      <c r="AL858" s="44" t="s">
        <v>415</v>
      </c>
      <c r="AM858" s="44" t="s">
        <v>3247</v>
      </c>
      <c r="AN858" s="262">
        <v>273093740</v>
      </c>
      <c r="AO858" s="34"/>
      <c r="AP858" s="34"/>
      <c r="AQ858" s="34"/>
      <c r="AR858" s="34"/>
      <c r="AS858" s="34"/>
      <c r="AT858" s="44" t="s">
        <v>326</v>
      </c>
      <c r="AU858" s="44"/>
      <c r="AV858" s="477" t="str">
        <f t="array" ref="AV858">_xlfn.IFS(
LEFT(Tabelas!$AI858,1)="N","DN",
LEFT(Tabelas!$AI858,1)="C","DC",
LEFT(Tabelas!$AI858,1)="L","DL",
LEFT(Tabelas!$AI858,1)="A","DA",
LEFT(Tabelas!$AI858,1)="G","DG")</f>
        <v>DN</v>
      </c>
      <c r="AW858" s="34"/>
      <c r="AX858" s="34"/>
      <c r="AY858" s="34"/>
      <c r="AZ858" s="34"/>
      <c r="BA858" s="34"/>
      <c r="BB858" s="34"/>
      <c r="BC858" s="34"/>
      <c r="BD858" s="44">
        <v>40605</v>
      </c>
      <c r="BE858" s="34" t="s">
        <v>1291</v>
      </c>
      <c r="BF858" s="43" t="s">
        <v>1223</v>
      </c>
      <c r="BG858" s="34" t="s">
        <v>419</v>
      </c>
      <c r="BH858" s="34" t="s">
        <v>415</v>
      </c>
      <c r="BI858" s="34" t="s">
        <v>1291</v>
      </c>
      <c r="BJ858" s="44" t="s">
        <v>320</v>
      </c>
      <c r="BK858" s="44" t="s">
        <v>9097</v>
      </c>
      <c r="CY858" s="519" t="s">
        <v>9270</v>
      </c>
      <c r="CZ858" s="520" t="s">
        <v>9271</v>
      </c>
      <c r="DA858" s="595" t="str">
        <f t="shared" si="34"/>
        <v>90200 - ATIVIDADES DAS ARTES DO ESPETÁCULO</v>
      </c>
      <c r="EN858" s="571">
        <v>24830</v>
      </c>
      <c r="EO858" s="560" t="s">
        <v>9272</v>
      </c>
      <c r="EP858" s="560" t="s">
        <v>350</v>
      </c>
      <c r="EQ858" s="580">
        <v>227</v>
      </c>
      <c r="ER858" s="560" t="s">
        <v>4584</v>
      </c>
      <c r="ES858" s="567" t="s">
        <v>9273</v>
      </c>
    </row>
    <row r="859" spans="16:149">
      <c r="P859" s="503"/>
      <c r="Q859" s="504"/>
      <c r="R859" s="505">
        <f t="shared" si="33"/>
        <v>44637</v>
      </c>
      <c r="S859" s="501"/>
      <c r="T859" s="497"/>
      <c r="U859" s="498"/>
      <c r="V859" s="43">
        <v>115</v>
      </c>
      <c r="W859" s="34" t="s">
        <v>3241</v>
      </c>
      <c r="X859" s="44">
        <v>40607</v>
      </c>
      <c r="Y859" s="34" t="s">
        <v>1567</v>
      </c>
      <c r="Z859" s="43" t="s">
        <v>1223</v>
      </c>
      <c r="AA859" s="34" t="s">
        <v>419</v>
      </c>
      <c r="AB859" s="34" t="s">
        <v>415</v>
      </c>
      <c r="AC859" s="34" t="s">
        <v>1567</v>
      </c>
      <c r="AD859" s="44" t="s">
        <v>320</v>
      </c>
      <c r="AE859" s="44" t="s">
        <v>9097</v>
      </c>
      <c r="AF859" s="43">
        <v>115</v>
      </c>
      <c r="AG859" s="34" t="s">
        <v>3241</v>
      </c>
      <c r="AH859" s="34" t="s">
        <v>3240</v>
      </c>
      <c r="AI859" s="43" t="s">
        <v>3242</v>
      </c>
      <c r="AJ859" s="44" t="s">
        <v>3243</v>
      </c>
      <c r="AK859" s="261">
        <v>5300125</v>
      </c>
      <c r="AL859" s="44" t="s">
        <v>415</v>
      </c>
      <c r="AM859" s="44" t="s">
        <v>3247</v>
      </c>
      <c r="AN859" s="262">
        <v>273093740</v>
      </c>
      <c r="AO859" s="34"/>
      <c r="AP859" s="34"/>
      <c r="AQ859" s="34"/>
      <c r="AR859" s="34"/>
      <c r="AS859" s="34"/>
      <c r="AT859" s="44" t="s">
        <v>326</v>
      </c>
      <c r="AU859" s="44"/>
      <c r="AV859" s="477" t="str">
        <f t="array" ref="AV859">_xlfn.IFS(
LEFT(Tabelas!$AI859,1)="N","DN",
LEFT(Tabelas!$AI859,1)="C","DC",
LEFT(Tabelas!$AI859,1)="L","DL",
LEFT(Tabelas!$AI859,1)="A","DA",
LEFT(Tabelas!$AI859,1)="G","DG")</f>
        <v>DN</v>
      </c>
      <c r="AW859" s="34"/>
      <c r="AX859" s="34"/>
      <c r="AY859" s="34"/>
      <c r="AZ859" s="34"/>
      <c r="BA859" s="34"/>
      <c r="BB859" s="34"/>
      <c r="BC859" s="34"/>
      <c r="BD859" s="44">
        <v>40607</v>
      </c>
      <c r="BE859" s="34" t="s">
        <v>1567</v>
      </c>
      <c r="BF859" s="43" t="s">
        <v>1223</v>
      </c>
      <c r="BG859" s="34" t="s">
        <v>419</v>
      </c>
      <c r="BH859" s="34" t="s">
        <v>415</v>
      </c>
      <c r="BI859" s="34" t="s">
        <v>1567</v>
      </c>
      <c r="BJ859" s="44" t="s">
        <v>320</v>
      </c>
      <c r="BK859" s="44" t="s">
        <v>9097</v>
      </c>
      <c r="CY859" s="519" t="s">
        <v>9274</v>
      </c>
      <c r="CZ859" s="520" t="s">
        <v>9275</v>
      </c>
      <c r="DA859" s="595" t="str">
        <f t="shared" si="34"/>
        <v>90310 - EXPLORAÇÃO DE SALAS E LOCAIS DE ESPETÁCULOS</v>
      </c>
      <c r="EN859" s="571">
        <v>24856</v>
      </c>
      <c r="EO859" s="560" t="s">
        <v>9276</v>
      </c>
      <c r="EP859" s="560" t="s">
        <v>320</v>
      </c>
      <c r="EQ859" s="580">
        <v>112</v>
      </c>
      <c r="ER859" s="560" t="s">
        <v>2868</v>
      </c>
      <c r="ES859" s="567" t="s">
        <v>9277</v>
      </c>
    </row>
    <row r="860" spans="16:149">
      <c r="P860" s="503"/>
      <c r="Q860" s="504"/>
      <c r="R860" s="505">
        <f t="shared" si="33"/>
        <v>44638</v>
      </c>
      <c r="S860" s="501"/>
      <c r="T860" s="497"/>
      <c r="U860" s="498"/>
      <c r="V860" s="43">
        <v>115</v>
      </c>
      <c r="W860" s="34" t="s">
        <v>3241</v>
      </c>
      <c r="X860" s="44">
        <v>40608</v>
      </c>
      <c r="Y860" s="34" t="s">
        <v>419</v>
      </c>
      <c r="Z860" s="43" t="s">
        <v>1223</v>
      </c>
      <c r="AA860" s="34" t="s">
        <v>419</v>
      </c>
      <c r="AB860" s="34" t="s">
        <v>415</v>
      </c>
      <c r="AC860" s="34" t="s">
        <v>419</v>
      </c>
      <c r="AD860" s="44" t="s">
        <v>320</v>
      </c>
      <c r="AE860" s="44" t="s">
        <v>9097</v>
      </c>
      <c r="AF860" s="43">
        <v>115</v>
      </c>
      <c r="AG860" s="34" t="s">
        <v>3241</v>
      </c>
      <c r="AH860" s="34" t="s">
        <v>3240</v>
      </c>
      <c r="AI860" s="43" t="s">
        <v>3242</v>
      </c>
      <c r="AJ860" s="44" t="s">
        <v>3243</v>
      </c>
      <c r="AK860" s="261">
        <v>5300125</v>
      </c>
      <c r="AL860" s="44" t="s">
        <v>415</v>
      </c>
      <c r="AM860" s="44" t="s">
        <v>3247</v>
      </c>
      <c r="AN860" s="262">
        <v>273093740</v>
      </c>
      <c r="AO860" s="34"/>
      <c r="AP860" s="34"/>
      <c r="AQ860" s="34"/>
      <c r="AR860" s="34"/>
      <c r="AS860" s="34"/>
      <c r="AT860" s="44" t="s">
        <v>326</v>
      </c>
      <c r="AU860" s="44"/>
      <c r="AV860" s="477" t="str">
        <f t="array" ref="AV860">_xlfn.IFS(
LEFT(Tabelas!$AI860,1)="N","DN",
LEFT(Tabelas!$AI860,1)="C","DC",
LEFT(Tabelas!$AI860,1)="L","DL",
LEFT(Tabelas!$AI860,1)="A","DA",
LEFT(Tabelas!$AI860,1)="G","DG")</f>
        <v>DN</v>
      </c>
      <c r="AW860" s="34"/>
      <c r="AX860" s="34"/>
      <c r="AY860" s="34"/>
      <c r="AZ860" s="34"/>
      <c r="BA860" s="34"/>
      <c r="BB860" s="34"/>
      <c r="BC860" s="34"/>
      <c r="BD860" s="44">
        <v>40608</v>
      </c>
      <c r="BE860" s="34" t="s">
        <v>419</v>
      </c>
      <c r="BF860" s="43" t="s">
        <v>1223</v>
      </c>
      <c r="BG860" s="34" t="s">
        <v>419</v>
      </c>
      <c r="BH860" s="34" t="s">
        <v>415</v>
      </c>
      <c r="BI860" s="34" t="s">
        <v>419</v>
      </c>
      <c r="BJ860" s="44" t="s">
        <v>320</v>
      </c>
      <c r="BK860" s="44" t="s">
        <v>9097</v>
      </c>
      <c r="CY860" s="519" t="s">
        <v>9278</v>
      </c>
      <c r="CZ860" s="520" t="s">
        <v>9279</v>
      </c>
      <c r="DA860" s="595" t="str">
        <f t="shared" si="34"/>
        <v>90390 - OUTRAS ATIVIDADES DE APOIO À CRIAÇÃO ARTÍSTICA E ÀS ARTES DO ESPETÁCULO</v>
      </c>
      <c r="EN860" s="571">
        <v>24864</v>
      </c>
      <c r="EO860" s="560" t="s">
        <v>9280</v>
      </c>
      <c r="EP860" s="560" t="s">
        <v>289</v>
      </c>
      <c r="EQ860" s="580">
        <v>379</v>
      </c>
      <c r="ER860" s="560" t="s">
        <v>2245</v>
      </c>
      <c r="ES860" s="567" t="s">
        <v>9281</v>
      </c>
    </row>
    <row r="861" spans="16:149">
      <c r="P861" s="503"/>
      <c r="Q861" s="504"/>
      <c r="R861" s="505">
        <f t="shared" si="33"/>
        <v>44639</v>
      </c>
      <c r="S861" s="501"/>
      <c r="T861" s="497"/>
      <c r="U861" s="498"/>
      <c r="V861" s="43">
        <v>115</v>
      </c>
      <c r="W861" s="34" t="s">
        <v>3241</v>
      </c>
      <c r="X861" s="44">
        <v>40600</v>
      </c>
      <c r="Y861" s="34" t="s">
        <v>699</v>
      </c>
      <c r="Z861" s="43" t="s">
        <v>1223</v>
      </c>
      <c r="AA861" s="34" t="s">
        <v>419</v>
      </c>
      <c r="AB861" s="34" t="s">
        <v>415</v>
      </c>
      <c r="AC861" s="34" t="s">
        <v>419</v>
      </c>
      <c r="AD861" s="44" t="s">
        <v>320</v>
      </c>
      <c r="AE861" s="44" t="s">
        <v>9097</v>
      </c>
      <c r="AF861" s="43">
        <v>115</v>
      </c>
      <c r="AG861" s="34" t="s">
        <v>3241</v>
      </c>
      <c r="AH861" s="34" t="s">
        <v>3240</v>
      </c>
      <c r="AI861" s="43" t="s">
        <v>3242</v>
      </c>
      <c r="AJ861" s="44" t="s">
        <v>3243</v>
      </c>
      <c r="AK861" s="261">
        <v>5300125</v>
      </c>
      <c r="AL861" s="44" t="s">
        <v>415</v>
      </c>
      <c r="AM861" s="44" t="s">
        <v>3247</v>
      </c>
      <c r="AN861" s="262">
        <v>273093740</v>
      </c>
      <c r="AO861" s="34"/>
      <c r="AP861" s="34"/>
      <c r="AQ861" s="34"/>
      <c r="AR861" s="34"/>
      <c r="AS861" s="34"/>
      <c r="AT861" s="44" t="s">
        <v>326</v>
      </c>
      <c r="AU861" s="44"/>
      <c r="AV861" s="477" t="str">
        <f t="array" ref="AV861">_xlfn.IFS(
LEFT(Tabelas!$AI861,1)="N","DN",
LEFT(Tabelas!$AI861,1)="C","DC",
LEFT(Tabelas!$AI861,1)="L","DL",
LEFT(Tabelas!$AI861,1)="A","DA",
LEFT(Tabelas!$AI861,1)="G","DG")</f>
        <v>DN</v>
      </c>
      <c r="AW861" s="34"/>
      <c r="AX861" s="34"/>
      <c r="AY861" s="34"/>
      <c r="AZ861" s="34"/>
      <c r="BA861" s="34"/>
      <c r="BB861" s="34"/>
      <c r="BC861" s="34"/>
      <c r="BD861" s="44">
        <v>40600</v>
      </c>
      <c r="BE861" s="34" t="s">
        <v>699</v>
      </c>
      <c r="BF861" s="43" t="s">
        <v>1223</v>
      </c>
      <c r="BG861" s="34" t="s">
        <v>419</v>
      </c>
      <c r="BH861" s="34" t="s">
        <v>415</v>
      </c>
      <c r="BI861" s="34" t="s">
        <v>419</v>
      </c>
      <c r="BJ861" s="44" t="s">
        <v>320</v>
      </c>
      <c r="BK861" s="44" t="s">
        <v>9097</v>
      </c>
      <c r="CY861" s="519" t="s">
        <v>9282</v>
      </c>
      <c r="CZ861" s="520" t="s">
        <v>9283</v>
      </c>
      <c r="DA861" s="595" t="str">
        <f t="shared" si="34"/>
        <v>91110 - ATIVIDADES DAS BIBLIOTECAS</v>
      </c>
      <c r="EN861" s="572">
        <v>24872</v>
      </c>
      <c r="EO861" s="561" t="s">
        <v>9284</v>
      </c>
      <c r="EP861" s="561" t="s">
        <v>320</v>
      </c>
      <c r="EQ861" s="576">
        <v>110</v>
      </c>
      <c r="ER861" s="561" t="s">
        <v>2579</v>
      </c>
      <c r="ES861" s="568" t="s">
        <v>9285</v>
      </c>
    </row>
    <row r="862" spans="16:149">
      <c r="P862" s="503"/>
      <c r="Q862" s="504"/>
      <c r="R862" s="505">
        <f t="shared" si="33"/>
        <v>44640</v>
      </c>
      <c r="S862" s="501"/>
      <c r="T862" s="497"/>
      <c r="U862" s="498"/>
      <c r="V862" s="43">
        <v>115</v>
      </c>
      <c r="W862" s="34" t="s">
        <v>3241</v>
      </c>
      <c r="X862" s="44">
        <v>40609</v>
      </c>
      <c r="Y862" s="34" t="s">
        <v>2076</v>
      </c>
      <c r="Z862" s="43" t="s">
        <v>1223</v>
      </c>
      <c r="AA862" s="34" t="s">
        <v>419</v>
      </c>
      <c r="AB862" s="34" t="s">
        <v>415</v>
      </c>
      <c r="AC862" s="34" t="s">
        <v>2076</v>
      </c>
      <c r="AD862" s="44" t="s">
        <v>320</v>
      </c>
      <c r="AE862" s="44" t="s">
        <v>9097</v>
      </c>
      <c r="AF862" s="43">
        <v>115</v>
      </c>
      <c r="AG862" s="34" t="s">
        <v>3241</v>
      </c>
      <c r="AH862" s="34" t="s">
        <v>3240</v>
      </c>
      <c r="AI862" s="43" t="s">
        <v>3242</v>
      </c>
      <c r="AJ862" s="44" t="s">
        <v>3243</v>
      </c>
      <c r="AK862" s="261">
        <v>5300125</v>
      </c>
      <c r="AL862" s="44" t="s">
        <v>415</v>
      </c>
      <c r="AM862" s="44" t="s">
        <v>3247</v>
      </c>
      <c r="AN862" s="262">
        <v>273093740</v>
      </c>
      <c r="AO862" s="34"/>
      <c r="AP862" s="34"/>
      <c r="AQ862" s="34"/>
      <c r="AR862" s="34"/>
      <c r="AS862" s="34"/>
      <c r="AT862" s="44" t="s">
        <v>326</v>
      </c>
      <c r="AU862" s="44"/>
      <c r="AV862" s="477" t="str">
        <f t="array" ref="AV862">_xlfn.IFS(
LEFT(Tabelas!$AI862,1)="N","DN",
LEFT(Tabelas!$AI862,1)="C","DC",
LEFT(Tabelas!$AI862,1)="L","DL",
LEFT(Tabelas!$AI862,1)="A","DA",
LEFT(Tabelas!$AI862,1)="G","DG")</f>
        <v>DN</v>
      </c>
      <c r="AW862" s="34"/>
      <c r="AX862" s="34"/>
      <c r="AY862" s="34"/>
      <c r="AZ862" s="34"/>
      <c r="BA862" s="34"/>
      <c r="BB862" s="34"/>
      <c r="BC862" s="34"/>
      <c r="BD862" s="44">
        <v>40609</v>
      </c>
      <c r="BE862" s="34" t="s">
        <v>2076</v>
      </c>
      <c r="BF862" s="43" t="s">
        <v>1223</v>
      </c>
      <c r="BG862" s="34" t="s">
        <v>419</v>
      </c>
      <c r="BH862" s="34" t="s">
        <v>415</v>
      </c>
      <c r="BI862" s="34" t="s">
        <v>2076</v>
      </c>
      <c r="BJ862" s="44" t="s">
        <v>320</v>
      </c>
      <c r="BK862" s="44" t="s">
        <v>9097</v>
      </c>
      <c r="CY862" s="519" t="s">
        <v>9286</v>
      </c>
      <c r="CZ862" s="520" t="s">
        <v>9287</v>
      </c>
      <c r="DA862" s="595" t="str">
        <f t="shared" si="34"/>
        <v>91120 - ATIVIDADES DOS ARQUIVOS</v>
      </c>
      <c r="EN862" s="571">
        <v>24902</v>
      </c>
      <c r="EO862" s="560" t="s">
        <v>9288</v>
      </c>
      <c r="EP862" s="560" t="s">
        <v>320</v>
      </c>
      <c r="EQ862" s="580">
        <v>109</v>
      </c>
      <c r="ER862" s="560" t="s">
        <v>2409</v>
      </c>
      <c r="ES862" s="567" t="s">
        <v>9289</v>
      </c>
    </row>
    <row r="863" spans="16:149">
      <c r="P863" s="503"/>
      <c r="Q863" s="504"/>
      <c r="R863" s="505">
        <f t="shared" si="33"/>
        <v>44641</v>
      </c>
      <c r="S863" s="501"/>
      <c r="T863" s="497"/>
      <c r="U863" s="498"/>
      <c r="V863" s="43">
        <v>115</v>
      </c>
      <c r="W863" s="34" t="s">
        <v>3241</v>
      </c>
      <c r="X863" s="44">
        <v>40611</v>
      </c>
      <c r="Y863" s="34" t="s">
        <v>2277</v>
      </c>
      <c r="Z863" s="43" t="s">
        <v>1223</v>
      </c>
      <c r="AA863" s="34" t="s">
        <v>419</v>
      </c>
      <c r="AB863" s="34" t="s">
        <v>415</v>
      </c>
      <c r="AC863" s="34" t="s">
        <v>2277</v>
      </c>
      <c r="AD863" s="44" t="s">
        <v>320</v>
      </c>
      <c r="AE863" s="44" t="s">
        <v>9097</v>
      </c>
      <c r="AF863" s="43">
        <v>115</v>
      </c>
      <c r="AG863" s="34" t="s">
        <v>3241</v>
      </c>
      <c r="AH863" s="34" t="s">
        <v>3240</v>
      </c>
      <c r="AI863" s="43" t="s">
        <v>3242</v>
      </c>
      <c r="AJ863" s="44" t="s">
        <v>3243</v>
      </c>
      <c r="AK863" s="261">
        <v>5300125</v>
      </c>
      <c r="AL863" s="44" t="s">
        <v>415</v>
      </c>
      <c r="AM863" s="44" t="s">
        <v>3247</v>
      </c>
      <c r="AN863" s="262">
        <v>273093740</v>
      </c>
      <c r="AO863" s="34"/>
      <c r="AP863" s="34"/>
      <c r="AQ863" s="34"/>
      <c r="AR863" s="34"/>
      <c r="AS863" s="34"/>
      <c r="AT863" s="44" t="s">
        <v>326</v>
      </c>
      <c r="AU863" s="44"/>
      <c r="AV863" s="477" t="str">
        <f t="array" ref="AV863">_xlfn.IFS(
LEFT(Tabelas!$AI863,1)="N","DN",
LEFT(Tabelas!$AI863,1)="C","DC",
LEFT(Tabelas!$AI863,1)="L","DL",
LEFT(Tabelas!$AI863,1)="A","DA",
LEFT(Tabelas!$AI863,1)="G","DG")</f>
        <v>DN</v>
      </c>
      <c r="AW863" s="34"/>
      <c r="AX863" s="34"/>
      <c r="AY863" s="34"/>
      <c r="AZ863" s="34"/>
      <c r="BA863" s="34"/>
      <c r="BB863" s="34"/>
      <c r="BC863" s="34"/>
      <c r="BD863" s="44">
        <v>40611</v>
      </c>
      <c r="BE863" s="34" t="s">
        <v>2277</v>
      </c>
      <c r="BF863" s="43" t="s">
        <v>1223</v>
      </c>
      <c r="BG863" s="34" t="s">
        <v>419</v>
      </c>
      <c r="BH863" s="34" t="s">
        <v>415</v>
      </c>
      <c r="BI863" s="34" t="s">
        <v>2277</v>
      </c>
      <c r="BJ863" s="44" t="s">
        <v>320</v>
      </c>
      <c r="BK863" s="44" t="s">
        <v>9097</v>
      </c>
      <c r="CY863" s="519" t="s">
        <v>9290</v>
      </c>
      <c r="CZ863" s="520" t="s">
        <v>9291</v>
      </c>
      <c r="DA863" s="595" t="str">
        <f t="shared" si="34"/>
        <v>91210 - ATIVIDADES DE MUSEUS E COLEÇÕES</v>
      </c>
      <c r="EN863" s="572">
        <v>24910</v>
      </c>
      <c r="EO863" s="561" t="s">
        <v>9292</v>
      </c>
      <c r="EP863" s="561" t="s">
        <v>350</v>
      </c>
      <c r="EQ863" s="576">
        <v>224</v>
      </c>
      <c r="ER863" s="561" t="s">
        <v>4524</v>
      </c>
      <c r="ES863" s="568" t="s">
        <v>9293</v>
      </c>
    </row>
    <row r="864" spans="16:149">
      <c r="P864" s="503"/>
      <c r="Q864" s="504"/>
      <c r="R864" s="505">
        <f t="shared" si="33"/>
        <v>44642</v>
      </c>
      <c r="S864" s="501"/>
      <c r="T864" s="497"/>
      <c r="U864" s="498"/>
      <c r="V864" s="43">
        <v>115</v>
      </c>
      <c r="W864" s="34" t="s">
        <v>3241</v>
      </c>
      <c r="X864" s="44">
        <v>40612</v>
      </c>
      <c r="Y864" s="34" t="s">
        <v>2456</v>
      </c>
      <c r="Z864" s="43" t="s">
        <v>1223</v>
      </c>
      <c r="AA864" s="34" t="s">
        <v>419</v>
      </c>
      <c r="AB864" s="34" t="s">
        <v>415</v>
      </c>
      <c r="AC864" s="34" t="s">
        <v>2456</v>
      </c>
      <c r="AD864" s="44" t="s">
        <v>320</v>
      </c>
      <c r="AE864" s="44" t="s">
        <v>9097</v>
      </c>
      <c r="AF864" s="43">
        <v>115</v>
      </c>
      <c r="AG864" s="34" t="s">
        <v>3241</v>
      </c>
      <c r="AH864" s="34" t="s">
        <v>3240</v>
      </c>
      <c r="AI864" s="43" t="s">
        <v>3242</v>
      </c>
      <c r="AJ864" s="44" t="s">
        <v>3243</v>
      </c>
      <c r="AK864" s="261">
        <v>5300125</v>
      </c>
      <c r="AL864" s="44" t="s">
        <v>415</v>
      </c>
      <c r="AM864" s="44" t="s">
        <v>3247</v>
      </c>
      <c r="AN864" s="262">
        <v>273093740</v>
      </c>
      <c r="AO864" s="34"/>
      <c r="AP864" s="34"/>
      <c r="AQ864" s="34"/>
      <c r="AR864" s="34"/>
      <c r="AS864" s="34"/>
      <c r="AT864" s="44" t="s">
        <v>326</v>
      </c>
      <c r="AU864" s="44"/>
      <c r="AV864" s="477" t="str">
        <f t="array" ref="AV864">_xlfn.IFS(
LEFT(Tabelas!$AI864,1)="N","DN",
LEFT(Tabelas!$AI864,1)="C","DC",
LEFT(Tabelas!$AI864,1)="L","DL",
LEFT(Tabelas!$AI864,1)="A","DA",
LEFT(Tabelas!$AI864,1)="G","DG")</f>
        <v>DN</v>
      </c>
      <c r="AW864" s="34"/>
      <c r="AX864" s="34"/>
      <c r="AY864" s="34"/>
      <c r="AZ864" s="34"/>
      <c r="BA864" s="34"/>
      <c r="BB864" s="34"/>
      <c r="BC864" s="34"/>
      <c r="BD864" s="44">
        <v>40612</v>
      </c>
      <c r="BE864" s="34" t="s">
        <v>2456</v>
      </c>
      <c r="BF864" s="43" t="s">
        <v>1223</v>
      </c>
      <c r="BG864" s="34" t="s">
        <v>419</v>
      </c>
      <c r="BH864" s="34" t="s">
        <v>415</v>
      </c>
      <c r="BI864" s="34" t="s">
        <v>2456</v>
      </c>
      <c r="BJ864" s="44" t="s">
        <v>320</v>
      </c>
      <c r="BK864" s="44" t="s">
        <v>9097</v>
      </c>
      <c r="CY864" s="519" t="s">
        <v>9294</v>
      </c>
      <c r="CZ864" s="520" t="s">
        <v>9295</v>
      </c>
      <c r="DA864" s="595" t="str">
        <f t="shared" si="34"/>
        <v>91220 - ATIVIDADES DOS SÍTIOS E MONUMENTOS HISTÓRICOS.</v>
      </c>
      <c r="EN864" s="571">
        <v>24929</v>
      </c>
      <c r="EO864" s="560" t="s">
        <v>9296</v>
      </c>
      <c r="EP864" s="560" t="s">
        <v>320</v>
      </c>
      <c r="EQ864" s="580">
        <v>115</v>
      </c>
      <c r="ER864" s="560" t="s">
        <v>3241</v>
      </c>
      <c r="ES864" s="567" t="s">
        <v>9297</v>
      </c>
    </row>
    <row r="865" spans="16:149">
      <c r="P865" s="503"/>
      <c r="Q865" s="504"/>
      <c r="R865" s="505">
        <f t="shared" si="33"/>
        <v>44643</v>
      </c>
      <c r="S865" s="501"/>
      <c r="T865" s="497"/>
      <c r="U865" s="498"/>
      <c r="V865" s="43">
        <v>115</v>
      </c>
      <c r="W865" s="34" t="s">
        <v>3241</v>
      </c>
      <c r="X865" s="44">
        <v>40613</v>
      </c>
      <c r="Y865" s="34" t="s">
        <v>2621</v>
      </c>
      <c r="Z865" s="43" t="s">
        <v>1223</v>
      </c>
      <c r="AA865" s="34" t="s">
        <v>419</v>
      </c>
      <c r="AB865" s="34" t="s">
        <v>415</v>
      </c>
      <c r="AC865" s="34" t="s">
        <v>2621</v>
      </c>
      <c r="AD865" s="44" t="s">
        <v>320</v>
      </c>
      <c r="AE865" s="44" t="s">
        <v>9097</v>
      </c>
      <c r="AF865" s="43">
        <v>115</v>
      </c>
      <c r="AG865" s="34" t="s">
        <v>3241</v>
      </c>
      <c r="AH865" s="34" t="s">
        <v>3240</v>
      </c>
      <c r="AI865" s="43" t="s">
        <v>3242</v>
      </c>
      <c r="AJ865" s="44" t="s">
        <v>3243</v>
      </c>
      <c r="AK865" s="261">
        <v>5300125</v>
      </c>
      <c r="AL865" s="44" t="s">
        <v>415</v>
      </c>
      <c r="AM865" s="44" t="s">
        <v>3247</v>
      </c>
      <c r="AN865" s="262">
        <v>273093740</v>
      </c>
      <c r="AO865" s="34"/>
      <c r="AP865" s="34"/>
      <c r="AQ865" s="34"/>
      <c r="AR865" s="34"/>
      <c r="AS865" s="34"/>
      <c r="AT865" s="44" t="s">
        <v>326</v>
      </c>
      <c r="AU865" s="44"/>
      <c r="AV865" s="477" t="str">
        <f t="array" ref="AV865">_xlfn.IFS(
LEFT(Tabelas!$AI865,1)="N","DN",
LEFT(Tabelas!$AI865,1)="C","DC",
LEFT(Tabelas!$AI865,1)="L","DL",
LEFT(Tabelas!$AI865,1)="A","DA",
LEFT(Tabelas!$AI865,1)="G","DG")</f>
        <v>DN</v>
      </c>
      <c r="AW865" s="34"/>
      <c r="AX865" s="34"/>
      <c r="AY865" s="34"/>
      <c r="AZ865" s="34"/>
      <c r="BA865" s="34"/>
      <c r="BB865" s="34"/>
      <c r="BC865" s="34"/>
      <c r="BD865" s="44">
        <v>40613</v>
      </c>
      <c r="BE865" s="34" t="s">
        <v>2621</v>
      </c>
      <c r="BF865" s="43" t="s">
        <v>1223</v>
      </c>
      <c r="BG865" s="34" t="s">
        <v>419</v>
      </c>
      <c r="BH865" s="34" t="s">
        <v>415</v>
      </c>
      <c r="BI865" s="34" t="s">
        <v>2621</v>
      </c>
      <c r="BJ865" s="44" t="s">
        <v>320</v>
      </c>
      <c r="BK865" s="44" t="s">
        <v>9097</v>
      </c>
      <c r="CY865" s="519" t="s">
        <v>9298</v>
      </c>
      <c r="CZ865" s="520" t="s">
        <v>9299</v>
      </c>
      <c r="DA865" s="595" t="str">
        <f t="shared" si="34"/>
        <v>91300 - ATIVIDADES DE CONSERVAÇÃO, RESTAURO E OUTRAS ATIVIDADES DE APOIO AO PATRIMÓNIO CULTURAL.</v>
      </c>
      <c r="EN865" s="572">
        <v>25020</v>
      </c>
      <c r="EO865" s="561" t="s">
        <v>9300</v>
      </c>
      <c r="EP865" s="561" t="s">
        <v>370</v>
      </c>
      <c r="EQ865" s="576">
        <v>500</v>
      </c>
      <c r="ER865" s="561" t="s">
        <v>966</v>
      </c>
      <c r="ES865" s="568" t="s">
        <v>9301</v>
      </c>
    </row>
    <row r="866" spans="16:149">
      <c r="P866" s="503"/>
      <c r="Q866" s="504"/>
      <c r="R866" s="505">
        <f t="shared" si="33"/>
        <v>44644</v>
      </c>
      <c r="S866" s="501"/>
      <c r="T866" s="497"/>
      <c r="U866" s="498"/>
      <c r="V866" s="43">
        <v>115</v>
      </c>
      <c r="W866" s="34" t="s">
        <v>3241</v>
      </c>
      <c r="X866" s="44">
        <v>40618</v>
      </c>
      <c r="Y866" s="34" t="s">
        <v>2906</v>
      </c>
      <c r="Z866" s="43" t="s">
        <v>1223</v>
      </c>
      <c r="AA866" s="34" t="s">
        <v>419</v>
      </c>
      <c r="AB866" s="34" t="s">
        <v>415</v>
      </c>
      <c r="AC866" s="34" t="s">
        <v>9302</v>
      </c>
      <c r="AD866" s="44" t="s">
        <v>320</v>
      </c>
      <c r="AE866" s="44" t="s">
        <v>9097</v>
      </c>
      <c r="AF866" s="43">
        <v>115</v>
      </c>
      <c r="AG866" s="34" t="s">
        <v>3241</v>
      </c>
      <c r="AH866" s="34" t="s">
        <v>3240</v>
      </c>
      <c r="AI866" s="43" t="s">
        <v>3242</v>
      </c>
      <c r="AJ866" s="44" t="s">
        <v>3243</v>
      </c>
      <c r="AK866" s="261">
        <v>5300125</v>
      </c>
      <c r="AL866" s="44" t="s">
        <v>415</v>
      </c>
      <c r="AM866" s="44" t="s">
        <v>3247</v>
      </c>
      <c r="AN866" s="262">
        <v>273093740</v>
      </c>
      <c r="AO866" s="34"/>
      <c r="AP866" s="34"/>
      <c r="AQ866" s="34"/>
      <c r="AR866" s="34"/>
      <c r="AS866" s="34"/>
      <c r="AT866" s="44" t="s">
        <v>326</v>
      </c>
      <c r="AU866" s="44"/>
      <c r="AV866" s="477" t="str">
        <f t="array" ref="AV866">_xlfn.IFS(
LEFT(Tabelas!$AI866,1)="N","DN",
LEFT(Tabelas!$AI866,1)="C","DC",
LEFT(Tabelas!$AI866,1)="L","DL",
LEFT(Tabelas!$AI866,1)="A","DA",
LEFT(Tabelas!$AI866,1)="G","DG")</f>
        <v>DN</v>
      </c>
      <c r="AW866" s="34"/>
      <c r="AX866" s="34"/>
      <c r="AY866" s="34"/>
      <c r="AZ866" s="34"/>
      <c r="BA866" s="34"/>
      <c r="BB866" s="34"/>
      <c r="BC866" s="34"/>
      <c r="BD866" s="44">
        <v>40618</v>
      </c>
      <c r="BE866" s="34" t="s">
        <v>2906</v>
      </c>
      <c r="BF866" s="43" t="s">
        <v>1223</v>
      </c>
      <c r="BG866" s="34" t="s">
        <v>419</v>
      </c>
      <c r="BH866" s="34" t="s">
        <v>415</v>
      </c>
      <c r="BI866" s="34" t="s">
        <v>9302</v>
      </c>
      <c r="BJ866" s="44" t="s">
        <v>320</v>
      </c>
      <c r="BK866" s="44" t="s">
        <v>9097</v>
      </c>
      <c r="CY866" s="519" t="s">
        <v>9303</v>
      </c>
      <c r="CZ866" s="520" t="s">
        <v>9304</v>
      </c>
      <c r="DA866" s="595" t="str">
        <f t="shared" si="34"/>
        <v>91410 - ATIVIDADES DOS JARDINS BOTÂNICOS E ZOOLÓGICOS</v>
      </c>
      <c r="EN866" s="571">
        <v>25070</v>
      </c>
      <c r="EO866" s="560" t="s">
        <v>9305</v>
      </c>
      <c r="EP866" s="560" t="s">
        <v>947</v>
      </c>
      <c r="EQ866" s="580">
        <v>448</v>
      </c>
      <c r="ER866" s="560" t="s">
        <v>4369</v>
      </c>
      <c r="ES866" s="567"/>
    </row>
    <row r="867" spans="16:149">
      <c r="P867" s="503"/>
      <c r="Q867" s="504"/>
      <c r="R867" s="505">
        <f t="shared" si="33"/>
        <v>44645</v>
      </c>
      <c r="S867" s="501"/>
      <c r="T867" s="497"/>
      <c r="U867" s="498"/>
      <c r="V867" s="43">
        <v>115</v>
      </c>
      <c r="W867" s="34" t="s">
        <v>3241</v>
      </c>
      <c r="X867" s="44">
        <v>40619</v>
      </c>
      <c r="Y867" s="34" t="s">
        <v>3046</v>
      </c>
      <c r="Z867" s="43" t="s">
        <v>1223</v>
      </c>
      <c r="AA867" s="34" t="s">
        <v>419</v>
      </c>
      <c r="AB867" s="34" t="s">
        <v>415</v>
      </c>
      <c r="AC867" s="34" t="s">
        <v>9306</v>
      </c>
      <c r="AD867" s="44" t="s">
        <v>320</v>
      </c>
      <c r="AE867" s="44" t="s">
        <v>9097</v>
      </c>
      <c r="AF867" s="43">
        <v>115</v>
      </c>
      <c r="AG867" s="34" t="s">
        <v>3241</v>
      </c>
      <c r="AH867" s="34" t="s">
        <v>3240</v>
      </c>
      <c r="AI867" s="43" t="s">
        <v>3242</v>
      </c>
      <c r="AJ867" s="44" t="s">
        <v>3243</v>
      </c>
      <c r="AK867" s="261">
        <v>5300125</v>
      </c>
      <c r="AL867" s="44" t="s">
        <v>415</v>
      </c>
      <c r="AM867" s="44" t="s">
        <v>3247</v>
      </c>
      <c r="AN867" s="262">
        <v>273093740</v>
      </c>
      <c r="AO867" s="34"/>
      <c r="AP867" s="34"/>
      <c r="AQ867" s="34"/>
      <c r="AR867" s="34"/>
      <c r="AS867" s="34"/>
      <c r="AT867" s="44" t="s">
        <v>326</v>
      </c>
      <c r="AU867" s="44"/>
      <c r="AV867" s="477" t="str">
        <f t="array" ref="AV867">_xlfn.IFS(
LEFT(Tabelas!$AI867,1)="N","DN",
LEFT(Tabelas!$AI867,1)="C","DC",
LEFT(Tabelas!$AI867,1)="L","DL",
LEFT(Tabelas!$AI867,1)="A","DA",
LEFT(Tabelas!$AI867,1)="G","DG")</f>
        <v>DN</v>
      </c>
      <c r="AW867" s="34"/>
      <c r="AX867" s="34"/>
      <c r="AY867" s="34"/>
      <c r="AZ867" s="34"/>
      <c r="BA867" s="34"/>
      <c r="BB867" s="34"/>
      <c r="BC867" s="34"/>
      <c r="BD867" s="44">
        <v>40619</v>
      </c>
      <c r="BE867" s="34" t="s">
        <v>3046</v>
      </c>
      <c r="BF867" s="43" t="s">
        <v>1223</v>
      </c>
      <c r="BG867" s="34" t="s">
        <v>419</v>
      </c>
      <c r="BH867" s="34" t="s">
        <v>415</v>
      </c>
      <c r="BI867" s="34" t="s">
        <v>9306</v>
      </c>
      <c r="BJ867" s="44" t="s">
        <v>320</v>
      </c>
      <c r="BK867" s="44" t="s">
        <v>9097</v>
      </c>
      <c r="CY867" s="519" t="s">
        <v>9307</v>
      </c>
      <c r="CZ867" s="520" t="s">
        <v>9308</v>
      </c>
      <c r="DA867" s="595" t="str">
        <f t="shared" si="34"/>
        <v>91420 - ATIVIDADES DAS RESERVAS NATURAIS</v>
      </c>
      <c r="EN867" s="572">
        <v>25097</v>
      </c>
      <c r="EO867" s="561" t="s">
        <v>9309</v>
      </c>
      <c r="EP867" s="561" t="s">
        <v>947</v>
      </c>
      <c r="EQ867" s="576">
        <v>448</v>
      </c>
      <c r="ER867" s="561" t="s">
        <v>4369</v>
      </c>
      <c r="ES867" s="568" t="s">
        <v>9310</v>
      </c>
    </row>
    <row r="868" spans="16:149">
      <c r="P868" s="503"/>
      <c r="Q868" s="504"/>
      <c r="R868" s="505">
        <f t="shared" si="33"/>
        <v>44646</v>
      </c>
      <c r="S868" s="501"/>
      <c r="T868" s="497"/>
      <c r="U868" s="498"/>
      <c r="V868" s="43">
        <v>115</v>
      </c>
      <c r="W868" s="34" t="s">
        <v>3241</v>
      </c>
      <c r="X868" s="44">
        <v>40620</v>
      </c>
      <c r="Y868" s="34" t="s">
        <v>3165</v>
      </c>
      <c r="Z868" s="43" t="s">
        <v>1223</v>
      </c>
      <c r="AA868" s="34" t="s">
        <v>419</v>
      </c>
      <c r="AB868" s="34" t="s">
        <v>415</v>
      </c>
      <c r="AC868" s="34" t="s">
        <v>9311</v>
      </c>
      <c r="AD868" s="44" t="s">
        <v>320</v>
      </c>
      <c r="AE868" s="44" t="s">
        <v>9097</v>
      </c>
      <c r="AF868" s="43">
        <v>115</v>
      </c>
      <c r="AG868" s="34" t="s">
        <v>3241</v>
      </c>
      <c r="AH868" s="34" t="s">
        <v>3240</v>
      </c>
      <c r="AI868" s="43" t="s">
        <v>3242</v>
      </c>
      <c r="AJ868" s="44" t="s">
        <v>3243</v>
      </c>
      <c r="AK868" s="261">
        <v>5300125</v>
      </c>
      <c r="AL868" s="44" t="s">
        <v>415</v>
      </c>
      <c r="AM868" s="44" t="s">
        <v>3247</v>
      </c>
      <c r="AN868" s="262">
        <v>273093740</v>
      </c>
      <c r="AO868" s="34"/>
      <c r="AP868" s="34"/>
      <c r="AQ868" s="34"/>
      <c r="AR868" s="34"/>
      <c r="AS868" s="34"/>
      <c r="AT868" s="44" t="s">
        <v>326</v>
      </c>
      <c r="AU868" s="44"/>
      <c r="AV868" s="477" t="str">
        <f t="array" ref="AV868">_xlfn.IFS(
LEFT(Tabelas!$AI868,1)="N","DN",
LEFT(Tabelas!$AI868,1)="C","DC",
LEFT(Tabelas!$AI868,1)="L","DL",
LEFT(Tabelas!$AI868,1)="A","DA",
LEFT(Tabelas!$AI868,1)="G","DG")</f>
        <v>DN</v>
      </c>
      <c r="AW868" s="34"/>
      <c r="AX868" s="34"/>
      <c r="AY868" s="34"/>
      <c r="AZ868" s="34"/>
      <c r="BA868" s="34"/>
      <c r="BB868" s="34"/>
      <c r="BC868" s="34"/>
      <c r="BD868" s="44">
        <v>40620</v>
      </c>
      <c r="BE868" s="34" t="s">
        <v>3165</v>
      </c>
      <c r="BF868" s="43" t="s">
        <v>1223</v>
      </c>
      <c r="BG868" s="34" t="s">
        <v>419</v>
      </c>
      <c r="BH868" s="34" t="s">
        <v>415</v>
      </c>
      <c r="BI868" s="34" t="s">
        <v>9311</v>
      </c>
      <c r="BJ868" s="44" t="s">
        <v>320</v>
      </c>
      <c r="BK868" s="44" t="s">
        <v>9097</v>
      </c>
      <c r="CY868" s="519" t="s">
        <v>9312</v>
      </c>
      <c r="CZ868" s="520" t="s">
        <v>9313</v>
      </c>
      <c r="DA868" s="595" t="str">
        <f t="shared" si="34"/>
        <v>92001 - ORGANIZAÇÃO E EXPLORAÇÃO DE LOTARIAS E OUTROS JOGOS DE APOSTA.</v>
      </c>
      <c r="EN868" s="571">
        <v>25100</v>
      </c>
      <c r="EO868" s="560" t="s">
        <v>9314</v>
      </c>
      <c r="EP868" s="560" t="s">
        <v>289</v>
      </c>
      <c r="EQ868" s="580">
        <v>338</v>
      </c>
      <c r="ER868" s="560" t="s">
        <v>2428</v>
      </c>
      <c r="ES868" s="567" t="s">
        <v>9315</v>
      </c>
    </row>
    <row r="869" spans="16:149">
      <c r="P869" s="503"/>
      <c r="Q869" s="504"/>
      <c r="R869" s="505">
        <f t="shared" si="33"/>
        <v>44647</v>
      </c>
      <c r="S869" s="501"/>
      <c r="T869" s="497"/>
      <c r="U869" s="498"/>
      <c r="V869" s="43">
        <v>115</v>
      </c>
      <c r="W869" s="34" t="s">
        <v>3241</v>
      </c>
      <c r="X869" s="44">
        <v>40621</v>
      </c>
      <c r="Y869" s="34" t="s">
        <v>3282</v>
      </c>
      <c r="Z869" s="43" t="s">
        <v>1223</v>
      </c>
      <c r="AA869" s="34" t="s">
        <v>419</v>
      </c>
      <c r="AB869" s="34" t="s">
        <v>415</v>
      </c>
      <c r="AC869" s="34" t="s">
        <v>9316</v>
      </c>
      <c r="AD869" s="44" t="s">
        <v>320</v>
      </c>
      <c r="AE869" s="44" t="s">
        <v>9097</v>
      </c>
      <c r="AF869" s="43">
        <v>115</v>
      </c>
      <c r="AG869" s="34" t="s">
        <v>3241</v>
      </c>
      <c r="AH869" s="34" t="s">
        <v>3240</v>
      </c>
      <c r="AI869" s="43" t="s">
        <v>3242</v>
      </c>
      <c r="AJ869" s="44" t="s">
        <v>3243</v>
      </c>
      <c r="AK869" s="261">
        <v>5300125</v>
      </c>
      <c r="AL869" s="44" t="s">
        <v>415</v>
      </c>
      <c r="AM869" s="44" t="s">
        <v>3247</v>
      </c>
      <c r="AN869" s="262">
        <v>273093740</v>
      </c>
      <c r="AO869" s="34"/>
      <c r="AP869" s="34"/>
      <c r="AQ869" s="34"/>
      <c r="AR869" s="34"/>
      <c r="AS869" s="34"/>
      <c r="AT869" s="44" t="s">
        <v>326</v>
      </c>
      <c r="AU869" s="44"/>
      <c r="AV869" s="477" t="str">
        <f t="array" ref="AV869">_xlfn.IFS(
LEFT(Tabelas!$AI869,1)="N","DN",
LEFT(Tabelas!$AI869,1)="C","DC",
LEFT(Tabelas!$AI869,1)="L","DL",
LEFT(Tabelas!$AI869,1)="A","DA",
LEFT(Tabelas!$AI869,1)="G","DG")</f>
        <v>DN</v>
      </c>
      <c r="AW869" s="34"/>
      <c r="AX869" s="34"/>
      <c r="AY869" s="34"/>
      <c r="AZ869" s="34"/>
      <c r="BA869" s="34"/>
      <c r="BB869" s="34"/>
      <c r="BC869" s="34"/>
      <c r="BD869" s="44">
        <v>40621</v>
      </c>
      <c r="BE869" s="34" t="s">
        <v>3282</v>
      </c>
      <c r="BF869" s="43" t="s">
        <v>1223</v>
      </c>
      <c r="BG869" s="34" t="s">
        <v>419</v>
      </c>
      <c r="BH869" s="34" t="s">
        <v>415</v>
      </c>
      <c r="BI869" s="34" t="s">
        <v>9316</v>
      </c>
      <c r="BJ869" s="44" t="s">
        <v>320</v>
      </c>
      <c r="BK869" s="44" t="s">
        <v>9097</v>
      </c>
      <c r="CY869" s="519" t="s">
        <v>9317</v>
      </c>
      <c r="CZ869" s="520" t="s">
        <v>9318</v>
      </c>
      <c r="DA869" s="595" t="str">
        <f t="shared" si="34"/>
        <v>92002 - ATIVIDADES DOS MEDIADORES DOS JOGOS SOCIAIS DO ESTADO.</v>
      </c>
      <c r="EN869" s="572">
        <v>25119</v>
      </c>
      <c r="EO869" s="561" t="s">
        <v>9319</v>
      </c>
      <c r="EP869" s="561" t="s">
        <v>289</v>
      </c>
      <c r="EQ869" s="576">
        <v>338</v>
      </c>
      <c r="ER869" s="561" t="s">
        <v>2428</v>
      </c>
      <c r="ES869" s="568" t="s">
        <v>9320</v>
      </c>
    </row>
    <row r="870" spans="16:149">
      <c r="P870" s="503"/>
      <c r="Q870" s="504"/>
      <c r="R870" s="505">
        <f t="shared" si="33"/>
        <v>44648</v>
      </c>
      <c r="S870" s="501"/>
      <c r="T870" s="497"/>
      <c r="U870" s="498"/>
      <c r="V870" s="43">
        <v>115</v>
      </c>
      <c r="W870" s="34" t="s">
        <v>3241</v>
      </c>
      <c r="X870" s="44">
        <v>40616</v>
      </c>
      <c r="Y870" s="34" t="s">
        <v>2766</v>
      </c>
      <c r="Z870" s="43" t="s">
        <v>1223</v>
      </c>
      <c r="AA870" s="34" t="s">
        <v>419</v>
      </c>
      <c r="AB870" s="34" t="s">
        <v>415</v>
      </c>
      <c r="AC870" s="34" t="s">
        <v>2766</v>
      </c>
      <c r="AD870" s="44" t="s">
        <v>320</v>
      </c>
      <c r="AE870" s="44" t="s">
        <v>9097</v>
      </c>
      <c r="AF870" s="43">
        <v>115</v>
      </c>
      <c r="AG870" s="34" t="s">
        <v>3241</v>
      </c>
      <c r="AH870" s="34" t="s">
        <v>3240</v>
      </c>
      <c r="AI870" s="43" t="s">
        <v>3242</v>
      </c>
      <c r="AJ870" s="44" t="s">
        <v>3243</v>
      </c>
      <c r="AK870" s="261">
        <v>5300125</v>
      </c>
      <c r="AL870" s="44" t="s">
        <v>415</v>
      </c>
      <c r="AM870" s="44" t="s">
        <v>3247</v>
      </c>
      <c r="AN870" s="262">
        <v>273093740</v>
      </c>
      <c r="AO870" s="34"/>
      <c r="AP870" s="34"/>
      <c r="AQ870" s="34"/>
      <c r="AR870" s="34"/>
      <c r="AS870" s="34"/>
      <c r="AT870" s="44" t="s">
        <v>326</v>
      </c>
      <c r="AU870" s="44"/>
      <c r="AV870" s="477" t="str">
        <f t="array" ref="AV870">_xlfn.IFS(
LEFT(Tabelas!$AI870,1)="N","DN",
LEFT(Tabelas!$AI870,1)="C","DC",
LEFT(Tabelas!$AI870,1)="L","DL",
LEFT(Tabelas!$AI870,1)="A","DA",
LEFT(Tabelas!$AI870,1)="G","DG")</f>
        <v>DN</v>
      </c>
      <c r="AW870" s="34"/>
      <c r="AX870" s="34"/>
      <c r="AY870" s="34"/>
      <c r="AZ870" s="34"/>
      <c r="BA870" s="34"/>
      <c r="BB870" s="34"/>
      <c r="BC870" s="34"/>
      <c r="BD870" s="44">
        <v>40616</v>
      </c>
      <c r="BE870" s="34" t="s">
        <v>2766</v>
      </c>
      <c r="BF870" s="43" t="s">
        <v>1223</v>
      </c>
      <c r="BG870" s="34" t="s">
        <v>419</v>
      </c>
      <c r="BH870" s="34" t="s">
        <v>415</v>
      </c>
      <c r="BI870" s="34" t="s">
        <v>2766</v>
      </c>
      <c r="BJ870" s="44" t="s">
        <v>320</v>
      </c>
      <c r="BK870" s="44" t="s">
        <v>9097</v>
      </c>
      <c r="CY870" s="519" t="s">
        <v>9321</v>
      </c>
      <c r="CZ870" s="520" t="s">
        <v>9322</v>
      </c>
      <c r="DA870" s="595" t="str">
        <f t="shared" si="34"/>
        <v>93110 - GESTÃO DE INSTALAÇÕES DESPORTIVAS.</v>
      </c>
      <c r="EN870" s="571">
        <v>25135</v>
      </c>
      <c r="EO870" s="560" t="s">
        <v>9323</v>
      </c>
      <c r="EP870" s="560" t="s">
        <v>947</v>
      </c>
      <c r="EQ870" s="580">
        <v>448</v>
      </c>
      <c r="ER870" s="560" t="s">
        <v>4369</v>
      </c>
      <c r="ES870" s="567" t="s">
        <v>9324</v>
      </c>
    </row>
    <row r="871" spans="16:149">
      <c r="P871" s="503"/>
      <c r="Q871" s="504"/>
      <c r="R871" s="505">
        <f t="shared" si="33"/>
        <v>44649</v>
      </c>
      <c r="S871" s="501"/>
      <c r="T871" s="497"/>
      <c r="U871" s="498"/>
      <c r="V871" s="43">
        <v>115</v>
      </c>
      <c r="W871" s="34" t="s">
        <v>3241</v>
      </c>
      <c r="X871" s="44">
        <v>41103</v>
      </c>
      <c r="Y871" s="34" t="s">
        <v>1017</v>
      </c>
      <c r="Z871" s="43" t="s">
        <v>1223</v>
      </c>
      <c r="AA871" s="34" t="s">
        <v>424</v>
      </c>
      <c r="AB871" s="34" t="s">
        <v>415</v>
      </c>
      <c r="AC871" s="34" t="s">
        <v>1017</v>
      </c>
      <c r="AD871" s="44" t="s">
        <v>320</v>
      </c>
      <c r="AE871" s="44" t="s">
        <v>9097</v>
      </c>
      <c r="AF871" s="43">
        <v>115</v>
      </c>
      <c r="AG871" s="34" t="s">
        <v>3241</v>
      </c>
      <c r="AH871" s="34" t="s">
        <v>3240</v>
      </c>
      <c r="AI871" s="43" t="s">
        <v>3242</v>
      </c>
      <c r="AJ871" s="44" t="s">
        <v>3243</v>
      </c>
      <c r="AK871" s="261">
        <v>5300125</v>
      </c>
      <c r="AL871" s="44" t="s">
        <v>415</v>
      </c>
      <c r="AM871" s="44" t="s">
        <v>3247</v>
      </c>
      <c r="AN871" s="262">
        <v>273093740</v>
      </c>
      <c r="AO871" s="34"/>
      <c r="AP871" s="34"/>
      <c r="AQ871" s="34"/>
      <c r="AR871" s="34"/>
      <c r="AS871" s="34"/>
      <c r="AT871" s="44" t="s">
        <v>326</v>
      </c>
      <c r="AU871" s="44"/>
      <c r="AV871" s="477" t="str">
        <f t="array" ref="AV871">_xlfn.IFS(
LEFT(Tabelas!$AI871,1)="N","DN",
LEFT(Tabelas!$AI871,1)="C","DC",
LEFT(Tabelas!$AI871,1)="L","DL",
LEFT(Tabelas!$AI871,1)="A","DA",
LEFT(Tabelas!$AI871,1)="G","DG")</f>
        <v>DN</v>
      </c>
      <c r="AW871" s="34"/>
      <c r="AX871" s="34"/>
      <c r="AY871" s="34"/>
      <c r="AZ871" s="34"/>
      <c r="BA871" s="34"/>
      <c r="BB871" s="34"/>
      <c r="BC871" s="34"/>
      <c r="BD871" s="44">
        <v>41103</v>
      </c>
      <c r="BE871" s="34" t="s">
        <v>1017</v>
      </c>
      <c r="BF871" s="43" t="s">
        <v>1223</v>
      </c>
      <c r="BG871" s="34" t="s">
        <v>424</v>
      </c>
      <c r="BH871" s="34" t="s">
        <v>415</v>
      </c>
      <c r="BI871" s="34" t="s">
        <v>1017</v>
      </c>
      <c r="BJ871" s="44" t="s">
        <v>320</v>
      </c>
      <c r="BK871" s="44" t="s">
        <v>9097</v>
      </c>
      <c r="CY871" s="519" t="s">
        <v>9325</v>
      </c>
      <c r="CZ871" s="520" t="s">
        <v>9326</v>
      </c>
      <c r="DA871" s="595" t="str">
        <f t="shared" si="34"/>
        <v>93120 - ATIVIDADES DOS CLUBES DESPORTIVOS</v>
      </c>
      <c r="EN871" s="572">
        <v>25160</v>
      </c>
      <c r="EO871" s="561" t="s">
        <v>9327</v>
      </c>
      <c r="EP871" s="561" t="s">
        <v>947</v>
      </c>
      <c r="EQ871" s="576">
        <v>448</v>
      </c>
      <c r="ER871" s="561" t="s">
        <v>4369</v>
      </c>
      <c r="ES871" s="568" t="s">
        <v>9328</v>
      </c>
    </row>
    <row r="872" spans="16:149">
      <c r="P872" s="503"/>
      <c r="Q872" s="504"/>
      <c r="R872" s="505">
        <f t="shared" si="33"/>
        <v>44650</v>
      </c>
      <c r="S872" s="501"/>
      <c r="T872" s="497"/>
      <c r="U872" s="498"/>
      <c r="V872" s="43">
        <v>115</v>
      </c>
      <c r="W872" s="34" t="s">
        <v>3241</v>
      </c>
      <c r="X872" s="44">
        <v>41107</v>
      </c>
      <c r="Y872" s="34" t="s">
        <v>1295</v>
      </c>
      <c r="Z872" s="43" t="s">
        <v>1223</v>
      </c>
      <c r="AA872" s="34" t="s">
        <v>424</v>
      </c>
      <c r="AB872" s="34" t="s">
        <v>415</v>
      </c>
      <c r="AC872" s="34" t="s">
        <v>1295</v>
      </c>
      <c r="AD872" s="44" t="s">
        <v>320</v>
      </c>
      <c r="AE872" s="44" t="s">
        <v>9097</v>
      </c>
      <c r="AF872" s="43">
        <v>115</v>
      </c>
      <c r="AG872" s="34" t="s">
        <v>3241</v>
      </c>
      <c r="AH872" s="34" t="s">
        <v>3240</v>
      </c>
      <c r="AI872" s="43" t="s">
        <v>3242</v>
      </c>
      <c r="AJ872" s="44" t="s">
        <v>3243</v>
      </c>
      <c r="AK872" s="261">
        <v>5300125</v>
      </c>
      <c r="AL872" s="44" t="s">
        <v>415</v>
      </c>
      <c r="AM872" s="44" t="s">
        <v>3247</v>
      </c>
      <c r="AN872" s="262">
        <v>273093740</v>
      </c>
      <c r="AO872" s="34"/>
      <c r="AP872" s="34"/>
      <c r="AQ872" s="34"/>
      <c r="AR872" s="34"/>
      <c r="AS872" s="34"/>
      <c r="AT872" s="44" t="s">
        <v>326</v>
      </c>
      <c r="AU872" s="44"/>
      <c r="AV872" s="477" t="str">
        <f t="array" ref="AV872">_xlfn.IFS(
LEFT(Tabelas!$AI872,1)="N","DN",
LEFT(Tabelas!$AI872,1)="C","DC",
LEFT(Tabelas!$AI872,1)="L","DL",
LEFT(Tabelas!$AI872,1)="A","DA",
LEFT(Tabelas!$AI872,1)="G","DG")</f>
        <v>DN</v>
      </c>
      <c r="AW872" s="34"/>
      <c r="AX872" s="34"/>
      <c r="AY872" s="34"/>
      <c r="AZ872" s="34"/>
      <c r="BA872" s="34"/>
      <c r="BB872" s="34"/>
      <c r="BC872" s="34"/>
      <c r="BD872" s="44">
        <v>41107</v>
      </c>
      <c r="BE872" s="34" t="s">
        <v>1295</v>
      </c>
      <c r="BF872" s="43" t="s">
        <v>1223</v>
      </c>
      <c r="BG872" s="34" t="s">
        <v>424</v>
      </c>
      <c r="BH872" s="34" t="s">
        <v>415</v>
      </c>
      <c r="BI872" s="34" t="s">
        <v>1295</v>
      </c>
      <c r="BJ872" s="44" t="s">
        <v>320</v>
      </c>
      <c r="BK872" s="44" t="s">
        <v>9097</v>
      </c>
      <c r="CY872" s="519" t="s">
        <v>9329</v>
      </c>
      <c r="CZ872" s="520" t="s">
        <v>9330</v>
      </c>
      <c r="DA872" s="595" t="str">
        <f t="shared" si="34"/>
        <v>93130 - ATIVIDADES DOS CENTROS DE MANUTENÇÃO FÍSICA</v>
      </c>
      <c r="EN872" s="572">
        <v>25216</v>
      </c>
      <c r="EO872" s="561" t="s">
        <v>9331</v>
      </c>
      <c r="EP872" s="561" t="s">
        <v>289</v>
      </c>
      <c r="EQ872" s="576">
        <v>379</v>
      </c>
      <c r="ER872" s="561" t="s">
        <v>2245</v>
      </c>
      <c r="ES872" s="568" t="s">
        <v>9332</v>
      </c>
    </row>
    <row r="873" spans="16:149">
      <c r="P873" s="503"/>
      <c r="Q873" s="504"/>
      <c r="R873" s="505">
        <f t="shared" si="33"/>
        <v>44651</v>
      </c>
      <c r="S873" s="501"/>
      <c r="T873" s="497"/>
      <c r="U873" s="498"/>
      <c r="V873" s="43">
        <v>115</v>
      </c>
      <c r="W873" s="34" t="s">
        <v>3241</v>
      </c>
      <c r="X873" s="44">
        <v>41108</v>
      </c>
      <c r="Y873" s="34" t="s">
        <v>1572</v>
      </c>
      <c r="Z873" s="43" t="s">
        <v>1223</v>
      </c>
      <c r="AA873" s="34" t="s">
        <v>424</v>
      </c>
      <c r="AB873" s="34" t="s">
        <v>415</v>
      </c>
      <c r="AC873" s="34" t="s">
        <v>1572</v>
      </c>
      <c r="AD873" s="44" t="s">
        <v>320</v>
      </c>
      <c r="AE873" s="44" t="s">
        <v>9097</v>
      </c>
      <c r="AF873" s="43">
        <v>115</v>
      </c>
      <c r="AG873" s="34" t="s">
        <v>3241</v>
      </c>
      <c r="AH873" s="34" t="s">
        <v>3240</v>
      </c>
      <c r="AI873" s="43" t="s">
        <v>3242</v>
      </c>
      <c r="AJ873" s="44" t="s">
        <v>3243</v>
      </c>
      <c r="AK873" s="261">
        <v>5300125</v>
      </c>
      <c r="AL873" s="44" t="s">
        <v>415</v>
      </c>
      <c r="AM873" s="44" t="s">
        <v>3247</v>
      </c>
      <c r="AN873" s="262">
        <v>273093740</v>
      </c>
      <c r="AO873" s="34"/>
      <c r="AP873" s="34"/>
      <c r="AQ873" s="34"/>
      <c r="AR873" s="34"/>
      <c r="AS873" s="34"/>
      <c r="AT873" s="44" t="s">
        <v>326</v>
      </c>
      <c r="AU873" s="44"/>
      <c r="AV873" s="477" t="str">
        <f t="array" ref="AV873">_xlfn.IFS(
LEFT(Tabelas!$AI873,1)="N","DN",
LEFT(Tabelas!$AI873,1)="C","DC",
LEFT(Tabelas!$AI873,1)="L","DL",
LEFT(Tabelas!$AI873,1)="A","DA",
LEFT(Tabelas!$AI873,1)="G","DG")</f>
        <v>DN</v>
      </c>
      <c r="AW873" s="34"/>
      <c r="AX873" s="34"/>
      <c r="AY873" s="34"/>
      <c r="AZ873" s="34"/>
      <c r="BA873" s="34"/>
      <c r="BB873" s="34"/>
      <c r="BC873" s="34"/>
      <c r="BD873" s="44">
        <v>41108</v>
      </c>
      <c r="BE873" s="34" t="s">
        <v>1572</v>
      </c>
      <c r="BF873" s="43" t="s">
        <v>1223</v>
      </c>
      <c r="BG873" s="34" t="s">
        <v>424</v>
      </c>
      <c r="BH873" s="34" t="s">
        <v>415</v>
      </c>
      <c r="BI873" s="34" t="s">
        <v>1572</v>
      </c>
      <c r="BJ873" s="44" t="s">
        <v>320</v>
      </c>
      <c r="BK873" s="44" t="s">
        <v>9097</v>
      </c>
      <c r="CY873" s="519" t="s">
        <v>9333</v>
      </c>
      <c r="CZ873" s="520" t="s">
        <v>9334</v>
      </c>
      <c r="DA873" s="595" t="str">
        <f t="shared" si="34"/>
        <v>93191 - ORGANISMOS REGULADORES DAS ATIVIDADES DESPORTIVAS</v>
      </c>
      <c r="EN873" s="572">
        <v>25232</v>
      </c>
      <c r="EO873" s="561" t="s">
        <v>9335</v>
      </c>
      <c r="EP873" s="561" t="s">
        <v>947</v>
      </c>
      <c r="EQ873" s="576">
        <v>448</v>
      </c>
      <c r="ER873" s="561" t="s">
        <v>4369</v>
      </c>
      <c r="ES873" s="568" t="s">
        <v>9336</v>
      </c>
    </row>
    <row r="874" spans="16:149">
      <c r="P874" s="503"/>
      <c r="Q874" s="504"/>
      <c r="R874" s="505">
        <f t="shared" si="33"/>
        <v>44652</v>
      </c>
      <c r="S874" s="501"/>
      <c r="T874" s="497"/>
      <c r="U874" s="498"/>
      <c r="V874" s="43">
        <v>115</v>
      </c>
      <c r="W874" s="34" t="s">
        <v>3241</v>
      </c>
      <c r="X874" s="44">
        <v>41109</v>
      </c>
      <c r="Y874" s="34" t="s">
        <v>1843</v>
      </c>
      <c r="Z874" s="43" t="s">
        <v>1223</v>
      </c>
      <c r="AA874" s="34" t="s">
        <v>424</v>
      </c>
      <c r="AB874" s="34" t="s">
        <v>415</v>
      </c>
      <c r="AC874" s="34" t="s">
        <v>1843</v>
      </c>
      <c r="AD874" s="44" t="s">
        <v>320</v>
      </c>
      <c r="AE874" s="44" t="s">
        <v>9097</v>
      </c>
      <c r="AF874" s="43">
        <v>115</v>
      </c>
      <c r="AG874" s="34" t="s">
        <v>3241</v>
      </c>
      <c r="AH874" s="34" t="s">
        <v>3240</v>
      </c>
      <c r="AI874" s="43" t="s">
        <v>3242</v>
      </c>
      <c r="AJ874" s="44" t="s">
        <v>3243</v>
      </c>
      <c r="AK874" s="261">
        <v>5300125</v>
      </c>
      <c r="AL874" s="44" t="s">
        <v>415</v>
      </c>
      <c r="AM874" s="44" t="s">
        <v>3247</v>
      </c>
      <c r="AN874" s="262">
        <v>273093740</v>
      </c>
      <c r="AO874" s="34"/>
      <c r="AP874" s="34"/>
      <c r="AQ874" s="34"/>
      <c r="AR874" s="34"/>
      <c r="AS874" s="34"/>
      <c r="AT874" s="44" t="s">
        <v>326</v>
      </c>
      <c r="AU874" s="44"/>
      <c r="AV874" s="477" t="str">
        <f t="array" ref="AV874">_xlfn.IFS(
LEFT(Tabelas!$AI874,1)="N","DN",
LEFT(Tabelas!$AI874,1)="C","DC",
LEFT(Tabelas!$AI874,1)="L","DL",
LEFT(Tabelas!$AI874,1)="A","DA",
LEFT(Tabelas!$AI874,1)="G","DG")</f>
        <v>DN</v>
      </c>
      <c r="AW874" s="34"/>
      <c r="AX874" s="34"/>
      <c r="AY874" s="34"/>
      <c r="AZ874" s="34"/>
      <c r="BA874" s="34"/>
      <c r="BB874" s="34"/>
      <c r="BC874" s="34"/>
      <c r="BD874" s="44">
        <v>41109</v>
      </c>
      <c r="BE874" s="34" t="s">
        <v>1843</v>
      </c>
      <c r="BF874" s="43" t="s">
        <v>1223</v>
      </c>
      <c r="BG874" s="34" t="s">
        <v>424</v>
      </c>
      <c r="BH874" s="34" t="s">
        <v>415</v>
      </c>
      <c r="BI874" s="34" t="s">
        <v>1843</v>
      </c>
      <c r="BJ874" s="44" t="s">
        <v>320</v>
      </c>
      <c r="BK874" s="44" t="s">
        <v>9097</v>
      </c>
      <c r="CY874" s="519" t="s">
        <v>9337</v>
      </c>
      <c r="CZ874" s="520" t="s">
        <v>9338</v>
      </c>
      <c r="DA874" s="595" t="str">
        <f t="shared" si="34"/>
        <v>93192 - OUTRAS ATIVIDADES DESPORTIVAS, N. E.</v>
      </c>
      <c r="EN874" s="571">
        <v>25259</v>
      </c>
      <c r="EO874" s="560" t="s">
        <v>9339</v>
      </c>
      <c r="EP874" s="560" t="s">
        <v>947</v>
      </c>
      <c r="EQ874" s="580">
        <v>448</v>
      </c>
      <c r="ER874" s="560" t="s">
        <v>4369</v>
      </c>
      <c r="ES874" s="567"/>
    </row>
    <row r="875" spans="16:149">
      <c r="P875" s="503"/>
      <c r="Q875" s="504"/>
      <c r="R875" s="505">
        <f t="shared" si="33"/>
        <v>44653</v>
      </c>
      <c r="S875" s="501"/>
      <c r="T875" s="497"/>
      <c r="U875" s="498"/>
      <c r="V875" s="43">
        <v>115</v>
      </c>
      <c r="W875" s="34" t="s">
        <v>3241</v>
      </c>
      <c r="X875" s="44">
        <v>41110</v>
      </c>
      <c r="Y875" s="34" t="s">
        <v>2080</v>
      </c>
      <c r="Z875" s="43" t="s">
        <v>1223</v>
      </c>
      <c r="AA875" s="34" t="s">
        <v>424</v>
      </c>
      <c r="AB875" s="34" t="s">
        <v>415</v>
      </c>
      <c r="AC875" s="34" t="s">
        <v>2080</v>
      </c>
      <c r="AD875" s="44" t="s">
        <v>320</v>
      </c>
      <c r="AE875" s="44" t="s">
        <v>9097</v>
      </c>
      <c r="AF875" s="43">
        <v>115</v>
      </c>
      <c r="AG875" s="34" t="s">
        <v>3241</v>
      </c>
      <c r="AH875" s="34" t="s">
        <v>3240</v>
      </c>
      <c r="AI875" s="43" t="s">
        <v>3242</v>
      </c>
      <c r="AJ875" s="44" t="s">
        <v>3243</v>
      </c>
      <c r="AK875" s="261">
        <v>5300125</v>
      </c>
      <c r="AL875" s="44" t="s">
        <v>415</v>
      </c>
      <c r="AM875" s="44" t="s">
        <v>3247</v>
      </c>
      <c r="AN875" s="262">
        <v>273093740</v>
      </c>
      <c r="AO875" s="34"/>
      <c r="AP875" s="34"/>
      <c r="AQ875" s="34"/>
      <c r="AR875" s="34"/>
      <c r="AS875" s="34"/>
      <c r="AT875" s="44" t="s">
        <v>326</v>
      </c>
      <c r="AU875" s="44"/>
      <c r="AV875" s="477" t="str">
        <f t="array" ref="AV875">_xlfn.IFS(
LEFT(Tabelas!$AI875,1)="N","DN",
LEFT(Tabelas!$AI875,1)="C","DC",
LEFT(Tabelas!$AI875,1)="L","DL",
LEFT(Tabelas!$AI875,1)="A","DA",
LEFT(Tabelas!$AI875,1)="G","DG")</f>
        <v>DN</v>
      </c>
      <c r="AW875" s="34"/>
      <c r="AX875" s="34"/>
      <c r="AY875" s="34"/>
      <c r="AZ875" s="34"/>
      <c r="BA875" s="34"/>
      <c r="BB875" s="34"/>
      <c r="BC875" s="34"/>
      <c r="BD875" s="44">
        <v>41110</v>
      </c>
      <c r="BE875" s="34" t="s">
        <v>2080</v>
      </c>
      <c r="BF875" s="43" t="s">
        <v>1223</v>
      </c>
      <c r="BG875" s="34" t="s">
        <v>424</v>
      </c>
      <c r="BH875" s="34" t="s">
        <v>415</v>
      </c>
      <c r="BI875" s="34" t="s">
        <v>2080</v>
      </c>
      <c r="BJ875" s="44" t="s">
        <v>320</v>
      </c>
      <c r="BK875" s="44" t="s">
        <v>9097</v>
      </c>
      <c r="CY875" s="519" t="s">
        <v>9340</v>
      </c>
      <c r="CZ875" s="520" t="s">
        <v>9341</v>
      </c>
      <c r="DA875" s="595" t="str">
        <f t="shared" si="34"/>
        <v>93211 - ATIVIDADES DE PARQUES DE DIVERSÃO ITINERANTES.</v>
      </c>
      <c r="EN875" s="571">
        <v>25330</v>
      </c>
      <c r="EO875" s="560" t="s">
        <v>9342</v>
      </c>
      <c r="EP875" s="560" t="s">
        <v>947</v>
      </c>
      <c r="EQ875" s="580">
        <v>448</v>
      </c>
      <c r="ER875" s="560" t="s">
        <v>4369</v>
      </c>
      <c r="ES875" s="567" t="s">
        <v>9343</v>
      </c>
    </row>
    <row r="876" spans="16:149">
      <c r="P876" s="503"/>
      <c r="Q876" s="504"/>
      <c r="R876" s="505">
        <f t="shared" si="33"/>
        <v>44654</v>
      </c>
      <c r="S876" s="501"/>
      <c r="T876" s="497"/>
      <c r="U876" s="498"/>
      <c r="V876" s="43">
        <v>115</v>
      </c>
      <c r="W876" s="34" t="s">
        <v>3241</v>
      </c>
      <c r="X876" s="44">
        <v>41115</v>
      </c>
      <c r="Y876" s="34" t="s">
        <v>2626</v>
      </c>
      <c r="Z876" s="43" t="s">
        <v>1223</v>
      </c>
      <c r="AA876" s="34" t="s">
        <v>424</v>
      </c>
      <c r="AB876" s="34" t="s">
        <v>415</v>
      </c>
      <c r="AC876" s="34" t="s">
        <v>9344</v>
      </c>
      <c r="AD876" s="44" t="s">
        <v>320</v>
      </c>
      <c r="AE876" s="44" t="s">
        <v>9097</v>
      </c>
      <c r="AF876" s="43">
        <v>115</v>
      </c>
      <c r="AG876" s="34" t="s">
        <v>3241</v>
      </c>
      <c r="AH876" s="34" t="s">
        <v>3240</v>
      </c>
      <c r="AI876" s="43" t="s">
        <v>3242</v>
      </c>
      <c r="AJ876" s="44" t="s">
        <v>3243</v>
      </c>
      <c r="AK876" s="261">
        <v>5300125</v>
      </c>
      <c r="AL876" s="44" t="s">
        <v>415</v>
      </c>
      <c r="AM876" s="44" t="s">
        <v>3247</v>
      </c>
      <c r="AN876" s="262">
        <v>273093740</v>
      </c>
      <c r="AO876" s="34"/>
      <c r="AP876" s="34"/>
      <c r="AQ876" s="34"/>
      <c r="AR876" s="34"/>
      <c r="AS876" s="34"/>
      <c r="AT876" s="44" t="s">
        <v>326</v>
      </c>
      <c r="AU876" s="44"/>
      <c r="AV876" s="477" t="str">
        <f t="array" ref="AV876">_xlfn.IFS(
LEFT(Tabelas!$AI876,1)="N","DN",
LEFT(Tabelas!$AI876,1)="C","DC",
LEFT(Tabelas!$AI876,1)="L","DL",
LEFT(Tabelas!$AI876,1)="A","DA",
LEFT(Tabelas!$AI876,1)="G","DG")</f>
        <v>DN</v>
      </c>
      <c r="AW876" s="34"/>
      <c r="AX876" s="34"/>
      <c r="AY876" s="34"/>
      <c r="AZ876" s="34"/>
      <c r="BA876" s="34"/>
      <c r="BB876" s="34"/>
      <c r="BC876" s="34"/>
      <c r="BD876" s="44">
        <v>41115</v>
      </c>
      <c r="BE876" s="34" t="s">
        <v>2626</v>
      </c>
      <c r="BF876" s="43" t="s">
        <v>1223</v>
      </c>
      <c r="BG876" s="34" t="s">
        <v>424</v>
      </c>
      <c r="BH876" s="34" t="s">
        <v>415</v>
      </c>
      <c r="BI876" s="34" t="s">
        <v>9344</v>
      </c>
      <c r="BJ876" s="44" t="s">
        <v>320</v>
      </c>
      <c r="BK876" s="44" t="s">
        <v>9097</v>
      </c>
      <c r="CY876" s="519" t="s">
        <v>9345</v>
      </c>
      <c r="CZ876" s="520" t="s">
        <v>9346</v>
      </c>
      <c r="DA876" s="595" t="str">
        <f t="shared" si="34"/>
        <v>93212 - ATIVIDADES DOS PARQUES DE DIVERSÃO E TEMÁTICOS FIXOS</v>
      </c>
      <c r="EN876" s="571">
        <v>25356</v>
      </c>
      <c r="EO876" s="560" t="s">
        <v>9347</v>
      </c>
      <c r="EP876" s="560" t="s">
        <v>947</v>
      </c>
      <c r="EQ876" s="580">
        <v>448</v>
      </c>
      <c r="ER876" s="560" t="s">
        <v>4369</v>
      </c>
      <c r="ES876" s="567" t="s">
        <v>9348</v>
      </c>
    </row>
    <row r="877" spans="16:149">
      <c r="P877" s="503"/>
      <c r="Q877" s="504"/>
      <c r="R877" s="505">
        <f t="shared" si="33"/>
        <v>44655</v>
      </c>
      <c r="S877" s="501"/>
      <c r="T877" s="497"/>
      <c r="U877" s="498"/>
      <c r="V877" s="43">
        <v>115</v>
      </c>
      <c r="W877" s="34" t="s">
        <v>3241</v>
      </c>
      <c r="X877" s="44">
        <v>41116</v>
      </c>
      <c r="Y877" s="34" t="s">
        <v>2770</v>
      </c>
      <c r="Z877" s="43" t="s">
        <v>1223</v>
      </c>
      <c r="AA877" s="34" t="s">
        <v>424</v>
      </c>
      <c r="AB877" s="34" t="s">
        <v>415</v>
      </c>
      <c r="AC877" s="34" t="s">
        <v>9349</v>
      </c>
      <c r="AD877" s="44" t="s">
        <v>320</v>
      </c>
      <c r="AE877" s="44" t="s">
        <v>9097</v>
      </c>
      <c r="AF877" s="43">
        <v>115</v>
      </c>
      <c r="AG877" s="34" t="s">
        <v>3241</v>
      </c>
      <c r="AH877" s="34" t="s">
        <v>3240</v>
      </c>
      <c r="AI877" s="43" t="s">
        <v>3242</v>
      </c>
      <c r="AJ877" s="44" t="s">
        <v>3243</v>
      </c>
      <c r="AK877" s="261">
        <v>5300125</v>
      </c>
      <c r="AL877" s="44" t="s">
        <v>415</v>
      </c>
      <c r="AM877" s="44" t="s">
        <v>3247</v>
      </c>
      <c r="AN877" s="262">
        <v>273093740</v>
      </c>
      <c r="AO877" s="34"/>
      <c r="AP877" s="34"/>
      <c r="AQ877" s="34"/>
      <c r="AR877" s="34"/>
      <c r="AS877" s="34"/>
      <c r="AT877" s="44" t="s">
        <v>326</v>
      </c>
      <c r="AU877" s="44"/>
      <c r="AV877" s="477" t="str">
        <f t="array" ref="AV877">_xlfn.IFS(
LEFT(Tabelas!$AI877,1)="N","DN",
LEFT(Tabelas!$AI877,1)="C","DC",
LEFT(Tabelas!$AI877,1)="L","DL",
LEFT(Tabelas!$AI877,1)="A","DA",
LEFT(Tabelas!$AI877,1)="G","DG")</f>
        <v>DN</v>
      </c>
      <c r="AW877" s="34"/>
      <c r="AX877" s="34"/>
      <c r="AY877" s="34"/>
      <c r="AZ877" s="34"/>
      <c r="BA877" s="34"/>
      <c r="BB877" s="34"/>
      <c r="BC877" s="34"/>
      <c r="BD877" s="44">
        <v>41116</v>
      </c>
      <c r="BE877" s="34" t="s">
        <v>2770</v>
      </c>
      <c r="BF877" s="43" t="s">
        <v>1223</v>
      </c>
      <c r="BG877" s="34" t="s">
        <v>424</v>
      </c>
      <c r="BH877" s="34" t="s">
        <v>415</v>
      </c>
      <c r="BI877" s="34" t="s">
        <v>9349</v>
      </c>
      <c r="BJ877" s="44" t="s">
        <v>320</v>
      </c>
      <c r="BK877" s="44" t="s">
        <v>9097</v>
      </c>
      <c r="CY877" s="519" t="s">
        <v>9350</v>
      </c>
      <c r="CZ877" s="520" t="s">
        <v>9351</v>
      </c>
      <c r="DA877" s="595" t="str">
        <f t="shared" si="34"/>
        <v>93291 - ATIVIDADES TAUROMÁQUICAS</v>
      </c>
      <c r="EN877" s="572">
        <v>25399</v>
      </c>
      <c r="EO877" s="561" t="s">
        <v>9352</v>
      </c>
      <c r="EP877" s="561" t="s">
        <v>947</v>
      </c>
      <c r="EQ877" s="576">
        <v>448</v>
      </c>
      <c r="ER877" s="561" t="s">
        <v>4369</v>
      </c>
      <c r="ES877" s="568" t="s">
        <v>9353</v>
      </c>
    </row>
    <row r="878" spans="16:149">
      <c r="P878" s="503"/>
      <c r="Q878" s="504"/>
      <c r="R878" s="505">
        <f t="shared" si="33"/>
        <v>44656</v>
      </c>
      <c r="S878" s="501"/>
      <c r="T878" s="497"/>
      <c r="U878" s="498"/>
      <c r="V878" s="43">
        <v>115</v>
      </c>
      <c r="W878" s="34" t="s">
        <v>3241</v>
      </c>
      <c r="X878" s="44">
        <v>41117</v>
      </c>
      <c r="Y878" s="34" t="s">
        <v>2911</v>
      </c>
      <c r="Z878" s="43" t="s">
        <v>1223</v>
      </c>
      <c r="AA878" s="34" t="s">
        <v>424</v>
      </c>
      <c r="AB878" s="34" t="s">
        <v>415</v>
      </c>
      <c r="AC878" s="34" t="s">
        <v>9354</v>
      </c>
      <c r="AD878" s="44" t="s">
        <v>320</v>
      </c>
      <c r="AE878" s="44" t="s">
        <v>9097</v>
      </c>
      <c r="AF878" s="43">
        <v>115</v>
      </c>
      <c r="AG878" s="34" t="s">
        <v>3241</v>
      </c>
      <c r="AH878" s="34" t="s">
        <v>3240</v>
      </c>
      <c r="AI878" s="43" t="s">
        <v>3242</v>
      </c>
      <c r="AJ878" s="44" t="s">
        <v>3243</v>
      </c>
      <c r="AK878" s="261">
        <v>5300125</v>
      </c>
      <c r="AL878" s="44" t="s">
        <v>415</v>
      </c>
      <c r="AM878" s="44" t="s">
        <v>3247</v>
      </c>
      <c r="AN878" s="262">
        <v>273093740</v>
      </c>
      <c r="AO878" s="34"/>
      <c r="AP878" s="34"/>
      <c r="AQ878" s="34"/>
      <c r="AR878" s="34"/>
      <c r="AS878" s="34"/>
      <c r="AT878" s="44" t="s">
        <v>326</v>
      </c>
      <c r="AU878" s="44"/>
      <c r="AV878" s="477" t="str">
        <f t="array" ref="AV878">_xlfn.IFS(
LEFT(Tabelas!$AI878,1)="N","DN",
LEFT(Tabelas!$AI878,1)="C","DC",
LEFT(Tabelas!$AI878,1)="L","DL",
LEFT(Tabelas!$AI878,1)="A","DA",
LEFT(Tabelas!$AI878,1)="G","DG")</f>
        <v>DN</v>
      </c>
      <c r="AW878" s="34"/>
      <c r="AX878" s="34"/>
      <c r="AY878" s="34"/>
      <c r="AZ878" s="34"/>
      <c r="BA878" s="34"/>
      <c r="BB878" s="34"/>
      <c r="BC878" s="34"/>
      <c r="BD878" s="44">
        <v>41117</v>
      </c>
      <c r="BE878" s="34" t="s">
        <v>2911</v>
      </c>
      <c r="BF878" s="43" t="s">
        <v>1223</v>
      </c>
      <c r="BG878" s="34" t="s">
        <v>424</v>
      </c>
      <c r="BH878" s="34" t="s">
        <v>415</v>
      </c>
      <c r="BI878" s="34" t="s">
        <v>9354</v>
      </c>
      <c r="BJ878" s="44" t="s">
        <v>320</v>
      </c>
      <c r="BK878" s="44" t="s">
        <v>9097</v>
      </c>
      <c r="CY878" s="519" t="s">
        <v>9355</v>
      </c>
      <c r="CZ878" s="520" t="s">
        <v>9356</v>
      </c>
      <c r="DA878" s="595" t="str">
        <f t="shared" si="34"/>
        <v>93292 - ATIVIDADES DOS PORTOS DE RECREIO (MARINAS)</v>
      </c>
      <c r="EN878" s="571">
        <v>25402</v>
      </c>
      <c r="EO878" s="560" t="s">
        <v>9357</v>
      </c>
      <c r="EP878" s="560" t="s">
        <v>289</v>
      </c>
      <c r="EQ878" s="580">
        <v>345</v>
      </c>
      <c r="ER878" s="560" t="s">
        <v>645</v>
      </c>
      <c r="ES878" s="567" t="s">
        <v>9358</v>
      </c>
    </row>
    <row r="879" spans="16:149">
      <c r="P879" s="503"/>
      <c r="Q879" s="504"/>
      <c r="R879" s="505">
        <f t="shared" si="33"/>
        <v>44657</v>
      </c>
      <c r="S879" s="501"/>
      <c r="T879" s="497"/>
      <c r="U879" s="498"/>
      <c r="V879" s="43">
        <v>115</v>
      </c>
      <c r="W879" s="34" t="s">
        <v>3241</v>
      </c>
      <c r="X879" s="44">
        <v>41113</v>
      </c>
      <c r="Y879" s="34" t="s">
        <v>2000</v>
      </c>
      <c r="Z879" s="43" t="s">
        <v>1223</v>
      </c>
      <c r="AA879" s="34" t="s">
        <v>424</v>
      </c>
      <c r="AB879" s="34" t="s">
        <v>415</v>
      </c>
      <c r="AC879" s="34" t="s">
        <v>2000</v>
      </c>
      <c r="AD879" s="44" t="s">
        <v>320</v>
      </c>
      <c r="AE879" s="44" t="s">
        <v>9097</v>
      </c>
      <c r="AF879" s="43">
        <v>115</v>
      </c>
      <c r="AG879" s="34" t="s">
        <v>3241</v>
      </c>
      <c r="AH879" s="34" t="s">
        <v>3240</v>
      </c>
      <c r="AI879" s="43" t="s">
        <v>3242</v>
      </c>
      <c r="AJ879" s="44" t="s">
        <v>3243</v>
      </c>
      <c r="AK879" s="261">
        <v>5300125</v>
      </c>
      <c r="AL879" s="44" t="s">
        <v>415</v>
      </c>
      <c r="AM879" s="44" t="s">
        <v>3247</v>
      </c>
      <c r="AN879" s="262">
        <v>273093740</v>
      </c>
      <c r="AO879" s="34"/>
      <c r="AP879" s="34"/>
      <c r="AQ879" s="34"/>
      <c r="AR879" s="34"/>
      <c r="AS879" s="34"/>
      <c r="AT879" s="44" t="s">
        <v>326</v>
      </c>
      <c r="AU879" s="44"/>
      <c r="AV879" s="477" t="str">
        <f t="array" ref="AV879">_xlfn.IFS(
LEFT(Tabelas!$AI879,1)="N","DN",
LEFT(Tabelas!$AI879,1)="C","DC",
LEFT(Tabelas!$AI879,1)="L","DL",
LEFT(Tabelas!$AI879,1)="A","DA",
LEFT(Tabelas!$AI879,1)="G","DG")</f>
        <v>DN</v>
      </c>
      <c r="AW879" s="34"/>
      <c r="AX879" s="34"/>
      <c r="AY879" s="34"/>
      <c r="AZ879" s="34"/>
      <c r="BA879" s="34"/>
      <c r="BB879" s="34"/>
      <c r="BC879" s="34"/>
      <c r="BD879" s="44">
        <v>41113</v>
      </c>
      <c r="BE879" s="34" t="s">
        <v>2000</v>
      </c>
      <c r="BF879" s="43" t="s">
        <v>1223</v>
      </c>
      <c r="BG879" s="34" t="s">
        <v>424</v>
      </c>
      <c r="BH879" s="34" t="s">
        <v>415</v>
      </c>
      <c r="BI879" s="34" t="s">
        <v>2000</v>
      </c>
      <c r="BJ879" s="44" t="s">
        <v>320</v>
      </c>
      <c r="BK879" s="44" t="s">
        <v>9097</v>
      </c>
      <c r="CY879" s="519" t="s">
        <v>9359</v>
      </c>
      <c r="CZ879" s="520" t="s">
        <v>9360</v>
      </c>
      <c r="DA879" s="595" t="str">
        <f t="shared" si="34"/>
        <v>93293 - ORGANIZAÇÃO DE ATIVIDADES DE ANIMAÇÃO TURÍSTICA</v>
      </c>
      <c r="EN879" s="571">
        <v>25429</v>
      </c>
      <c r="EO879" s="560" t="s">
        <v>9361</v>
      </c>
      <c r="EP879" s="560" t="s">
        <v>289</v>
      </c>
      <c r="EQ879" s="580">
        <v>379</v>
      </c>
      <c r="ER879" s="560" t="s">
        <v>2245</v>
      </c>
      <c r="ES879" s="567" t="s">
        <v>9362</v>
      </c>
    </row>
    <row r="880" spans="16:149">
      <c r="P880" s="503"/>
      <c r="Q880" s="504"/>
      <c r="R880" s="505">
        <f t="shared" si="33"/>
        <v>44658</v>
      </c>
      <c r="S880" s="501"/>
      <c r="T880" s="497"/>
      <c r="U880" s="498"/>
      <c r="V880" s="43">
        <v>115</v>
      </c>
      <c r="W880" s="34" t="s">
        <v>3241</v>
      </c>
      <c r="X880" s="44">
        <v>41114</v>
      </c>
      <c r="Y880" s="34" t="s">
        <v>424</v>
      </c>
      <c r="Z880" s="43" t="s">
        <v>1223</v>
      </c>
      <c r="AA880" s="34" t="s">
        <v>424</v>
      </c>
      <c r="AB880" s="34" t="s">
        <v>415</v>
      </c>
      <c r="AC880" s="34" t="s">
        <v>424</v>
      </c>
      <c r="AD880" s="44" t="s">
        <v>320</v>
      </c>
      <c r="AE880" s="44" t="s">
        <v>9097</v>
      </c>
      <c r="AF880" s="43">
        <v>115</v>
      </c>
      <c r="AG880" s="34" t="s">
        <v>3241</v>
      </c>
      <c r="AH880" s="34" t="s">
        <v>3240</v>
      </c>
      <c r="AI880" s="43" t="s">
        <v>3242</v>
      </c>
      <c r="AJ880" s="44" t="s">
        <v>3243</v>
      </c>
      <c r="AK880" s="261">
        <v>5300125</v>
      </c>
      <c r="AL880" s="44" t="s">
        <v>415</v>
      </c>
      <c r="AM880" s="44" t="s">
        <v>3247</v>
      </c>
      <c r="AN880" s="262">
        <v>273093740</v>
      </c>
      <c r="AO880" s="34"/>
      <c r="AP880" s="34"/>
      <c r="AQ880" s="34"/>
      <c r="AR880" s="34"/>
      <c r="AS880" s="34"/>
      <c r="AT880" s="44" t="s">
        <v>326</v>
      </c>
      <c r="AU880" s="44"/>
      <c r="AV880" s="477" t="str">
        <f t="array" ref="AV880">_xlfn.IFS(
LEFT(Tabelas!$AI880,1)="N","DN",
LEFT(Tabelas!$AI880,1)="C","DC",
LEFT(Tabelas!$AI880,1)="L","DL",
LEFT(Tabelas!$AI880,1)="A","DA",
LEFT(Tabelas!$AI880,1)="G","DG")</f>
        <v>DN</v>
      </c>
      <c r="AW880" s="34"/>
      <c r="AX880" s="34"/>
      <c r="AY880" s="34"/>
      <c r="AZ880" s="34"/>
      <c r="BA880" s="34"/>
      <c r="BB880" s="34"/>
      <c r="BC880" s="34"/>
      <c r="BD880" s="44">
        <v>41114</v>
      </c>
      <c r="BE880" s="34" t="s">
        <v>424</v>
      </c>
      <c r="BF880" s="43" t="s">
        <v>1223</v>
      </c>
      <c r="BG880" s="34" t="s">
        <v>424</v>
      </c>
      <c r="BH880" s="34" t="s">
        <v>415</v>
      </c>
      <c r="BI880" s="34" t="s">
        <v>424</v>
      </c>
      <c r="BJ880" s="44" t="s">
        <v>320</v>
      </c>
      <c r="BK880" s="44" t="s">
        <v>9097</v>
      </c>
      <c r="CY880" s="519" t="s">
        <v>9363</v>
      </c>
      <c r="CZ880" s="520" t="s">
        <v>9364</v>
      </c>
      <c r="DA880" s="595" t="str">
        <f t="shared" si="34"/>
        <v>93294 - OUTRAS ATIVIDADES DE DIVERSÃO FIXAS E OUTRAS ATIVIDADES RECREATIVAS.</v>
      </c>
      <c r="EN880" s="572">
        <v>25437</v>
      </c>
      <c r="EO880" s="561" t="s">
        <v>9365</v>
      </c>
      <c r="EP880" s="561" t="s">
        <v>289</v>
      </c>
      <c r="EQ880" s="576">
        <v>375</v>
      </c>
      <c r="ER880" s="561" t="s">
        <v>5091</v>
      </c>
      <c r="ES880" s="568" t="s">
        <v>9366</v>
      </c>
    </row>
    <row r="881" spans="16:149">
      <c r="P881" s="503"/>
      <c r="Q881" s="504"/>
      <c r="R881" s="505">
        <f t="shared" si="33"/>
        <v>44659</v>
      </c>
      <c r="S881" s="501"/>
      <c r="T881" s="497"/>
      <c r="U881" s="498"/>
      <c r="V881" s="43">
        <v>115</v>
      </c>
      <c r="W881" s="34" t="s">
        <v>3241</v>
      </c>
      <c r="X881" s="44">
        <v>41100</v>
      </c>
      <c r="Y881" s="34" t="s">
        <v>704</v>
      </c>
      <c r="Z881" s="43" t="s">
        <v>1223</v>
      </c>
      <c r="AA881" s="34" t="s">
        <v>424</v>
      </c>
      <c r="AB881" s="34" t="s">
        <v>415</v>
      </c>
      <c r="AC881" s="34" t="s">
        <v>424</v>
      </c>
      <c r="AD881" s="44" t="s">
        <v>320</v>
      </c>
      <c r="AE881" s="44" t="s">
        <v>9097</v>
      </c>
      <c r="AF881" s="43">
        <v>115</v>
      </c>
      <c r="AG881" s="34" t="s">
        <v>3241</v>
      </c>
      <c r="AH881" s="34" t="s">
        <v>3240</v>
      </c>
      <c r="AI881" s="43" t="s">
        <v>3242</v>
      </c>
      <c r="AJ881" s="44" t="s">
        <v>3243</v>
      </c>
      <c r="AK881" s="261">
        <v>5300125</v>
      </c>
      <c r="AL881" s="44" t="s">
        <v>415</v>
      </c>
      <c r="AM881" s="44" t="s">
        <v>3247</v>
      </c>
      <c r="AN881" s="262">
        <v>273093740</v>
      </c>
      <c r="AO881" s="34"/>
      <c r="AP881" s="34"/>
      <c r="AQ881" s="34"/>
      <c r="AR881" s="34"/>
      <c r="AS881" s="34"/>
      <c r="AT881" s="44" t="s">
        <v>326</v>
      </c>
      <c r="AU881" s="44"/>
      <c r="AV881" s="477" t="str">
        <f t="array" ref="AV881">_xlfn.IFS(
LEFT(Tabelas!$AI881,1)="N","DN",
LEFT(Tabelas!$AI881,1)="C","DC",
LEFT(Tabelas!$AI881,1)="L","DL",
LEFT(Tabelas!$AI881,1)="A","DA",
LEFT(Tabelas!$AI881,1)="G","DG")</f>
        <v>DN</v>
      </c>
      <c r="AW881" s="34"/>
      <c r="AX881" s="34"/>
      <c r="AY881" s="34"/>
      <c r="AZ881" s="34"/>
      <c r="BA881" s="34"/>
      <c r="BB881" s="34"/>
      <c r="BC881" s="34"/>
      <c r="BD881" s="44">
        <v>41100</v>
      </c>
      <c r="BE881" s="34" t="s">
        <v>704</v>
      </c>
      <c r="BF881" s="43" t="s">
        <v>1223</v>
      </c>
      <c r="BG881" s="34" t="s">
        <v>424</v>
      </c>
      <c r="BH881" s="34" t="s">
        <v>415</v>
      </c>
      <c r="BI881" s="34" t="s">
        <v>424</v>
      </c>
      <c r="BJ881" s="44" t="s">
        <v>320</v>
      </c>
      <c r="BK881" s="44" t="s">
        <v>9097</v>
      </c>
      <c r="CY881" s="519" t="s">
        <v>9367</v>
      </c>
      <c r="CZ881" s="520" t="s">
        <v>9368</v>
      </c>
      <c r="DA881" s="595" t="str">
        <f t="shared" si="34"/>
        <v>93295 - OUTRAS ATIVIDADES DE DIVERSÃO ITINERANTES.</v>
      </c>
      <c r="EN881" s="572">
        <v>25445</v>
      </c>
      <c r="EO881" s="561" t="s">
        <v>9369</v>
      </c>
      <c r="EP881" s="561" t="s">
        <v>320</v>
      </c>
      <c r="EQ881" s="576">
        <v>115</v>
      </c>
      <c r="ER881" s="561" t="s">
        <v>3241</v>
      </c>
      <c r="ES881" s="568" t="s">
        <v>9370</v>
      </c>
    </row>
    <row r="882" spans="16:149">
      <c r="P882" s="503"/>
      <c r="Q882" s="504"/>
      <c r="R882" s="505">
        <f t="shared" si="33"/>
        <v>44660</v>
      </c>
      <c r="S882" s="501"/>
      <c r="T882" s="497"/>
      <c r="U882" s="498"/>
      <c r="V882" s="43">
        <v>115</v>
      </c>
      <c r="W882" s="34" t="s">
        <v>3241</v>
      </c>
      <c r="X882" s="44">
        <v>41201</v>
      </c>
      <c r="Y882" s="34" t="s">
        <v>1018</v>
      </c>
      <c r="Z882" s="43" t="s">
        <v>1223</v>
      </c>
      <c r="AA882" s="34" t="s">
        <v>425</v>
      </c>
      <c r="AB882" s="34" t="s">
        <v>415</v>
      </c>
      <c r="AC882" s="34" t="s">
        <v>1018</v>
      </c>
      <c r="AD882" s="44" t="s">
        <v>320</v>
      </c>
      <c r="AE882" s="44" t="s">
        <v>9097</v>
      </c>
      <c r="AF882" s="43">
        <v>115</v>
      </c>
      <c r="AG882" s="34" t="s">
        <v>3241</v>
      </c>
      <c r="AH882" s="34" t="s">
        <v>3240</v>
      </c>
      <c r="AI882" s="43" t="s">
        <v>3242</v>
      </c>
      <c r="AJ882" s="44" t="s">
        <v>3243</v>
      </c>
      <c r="AK882" s="261">
        <v>5300125</v>
      </c>
      <c r="AL882" s="44" t="s">
        <v>415</v>
      </c>
      <c r="AM882" s="44" t="s">
        <v>3247</v>
      </c>
      <c r="AN882" s="262">
        <v>273093740</v>
      </c>
      <c r="AO882" s="34"/>
      <c r="AP882" s="34"/>
      <c r="AQ882" s="34"/>
      <c r="AR882" s="34"/>
      <c r="AS882" s="34"/>
      <c r="AT882" s="44" t="s">
        <v>326</v>
      </c>
      <c r="AU882" s="44"/>
      <c r="AV882" s="477" t="str">
        <f t="array" ref="AV882">_xlfn.IFS(
LEFT(Tabelas!$AI882,1)="N","DN",
LEFT(Tabelas!$AI882,1)="C","DC",
LEFT(Tabelas!$AI882,1)="L","DL",
LEFT(Tabelas!$AI882,1)="A","DA",
LEFT(Tabelas!$AI882,1)="G","DG")</f>
        <v>DN</v>
      </c>
      <c r="AW882" s="34"/>
      <c r="AX882" s="34"/>
      <c r="AY882" s="34"/>
      <c r="AZ882" s="34"/>
      <c r="BA882" s="34"/>
      <c r="BB882" s="34"/>
      <c r="BC882" s="34"/>
      <c r="BD882" s="44">
        <v>41201</v>
      </c>
      <c r="BE882" s="34" t="s">
        <v>1018</v>
      </c>
      <c r="BF882" s="43" t="s">
        <v>1223</v>
      </c>
      <c r="BG882" s="34" t="s">
        <v>425</v>
      </c>
      <c r="BH882" s="34" t="s">
        <v>415</v>
      </c>
      <c r="BI882" s="34" t="s">
        <v>1018</v>
      </c>
      <c r="BJ882" s="44" t="s">
        <v>320</v>
      </c>
      <c r="BK882" s="44" t="s">
        <v>9097</v>
      </c>
      <c r="CY882" s="519" t="s">
        <v>9371</v>
      </c>
      <c r="CZ882" s="520" t="s">
        <v>9372</v>
      </c>
      <c r="DA882" s="595" t="str">
        <f t="shared" si="34"/>
        <v>94110 - ATIVIDADES DE ORGANIZAÇÕES ECONÓMICAS E PATRONAIS</v>
      </c>
      <c r="EN882" s="571">
        <v>25453</v>
      </c>
      <c r="EO882" s="560" t="s">
        <v>9373</v>
      </c>
      <c r="EP882" s="560" t="s">
        <v>370</v>
      </c>
      <c r="EQ882" s="580">
        <v>500</v>
      </c>
      <c r="ER882" s="560" t="s">
        <v>966</v>
      </c>
      <c r="ES882" s="567" t="s">
        <v>9374</v>
      </c>
    </row>
    <row r="883" spans="16:149">
      <c r="P883" s="503"/>
      <c r="Q883" s="504"/>
      <c r="R883" s="505">
        <f t="shared" si="33"/>
        <v>44661</v>
      </c>
      <c r="S883" s="501"/>
      <c r="T883" s="497"/>
      <c r="U883" s="498"/>
      <c r="V883" s="43">
        <v>115</v>
      </c>
      <c r="W883" s="34" t="s">
        <v>3241</v>
      </c>
      <c r="X883" s="44">
        <v>41203</v>
      </c>
      <c r="Y883" s="34" t="s">
        <v>1181</v>
      </c>
      <c r="Z883" s="43" t="s">
        <v>1223</v>
      </c>
      <c r="AA883" s="34" t="s">
        <v>425</v>
      </c>
      <c r="AB883" s="34" t="s">
        <v>415</v>
      </c>
      <c r="AC883" s="34" t="s">
        <v>1181</v>
      </c>
      <c r="AD883" s="44" t="s">
        <v>320</v>
      </c>
      <c r="AE883" s="44" t="s">
        <v>9097</v>
      </c>
      <c r="AF883" s="43">
        <v>115</v>
      </c>
      <c r="AG883" s="34" t="s">
        <v>3241</v>
      </c>
      <c r="AH883" s="34" t="s">
        <v>3240</v>
      </c>
      <c r="AI883" s="43" t="s">
        <v>3242</v>
      </c>
      <c r="AJ883" s="44" t="s">
        <v>3243</v>
      </c>
      <c r="AK883" s="261">
        <v>5300125</v>
      </c>
      <c r="AL883" s="44" t="s">
        <v>415</v>
      </c>
      <c r="AM883" s="44" t="s">
        <v>3247</v>
      </c>
      <c r="AN883" s="262">
        <v>273093740</v>
      </c>
      <c r="AO883" s="34"/>
      <c r="AP883" s="34"/>
      <c r="AQ883" s="34"/>
      <c r="AR883" s="34"/>
      <c r="AS883" s="34"/>
      <c r="AT883" s="44" t="s">
        <v>326</v>
      </c>
      <c r="AU883" s="44"/>
      <c r="AV883" s="477" t="str">
        <f t="array" ref="AV883">_xlfn.IFS(
LEFT(Tabelas!$AI883,1)="N","DN",
LEFT(Tabelas!$AI883,1)="C","DC",
LEFT(Tabelas!$AI883,1)="L","DL",
LEFT(Tabelas!$AI883,1)="A","DA",
LEFT(Tabelas!$AI883,1)="G","DG")</f>
        <v>DN</v>
      </c>
      <c r="AW883" s="34"/>
      <c r="AX883" s="34"/>
      <c r="AY883" s="34"/>
      <c r="AZ883" s="34"/>
      <c r="BA883" s="34"/>
      <c r="BB883" s="34"/>
      <c r="BC883" s="34"/>
      <c r="BD883" s="44">
        <v>41203</v>
      </c>
      <c r="BE883" s="34" t="s">
        <v>1181</v>
      </c>
      <c r="BF883" s="43" t="s">
        <v>1223</v>
      </c>
      <c r="BG883" s="34" t="s">
        <v>425</v>
      </c>
      <c r="BH883" s="34" t="s">
        <v>415</v>
      </c>
      <c r="BI883" s="34" t="s">
        <v>1181</v>
      </c>
      <c r="BJ883" s="44" t="s">
        <v>320</v>
      </c>
      <c r="BK883" s="44" t="s">
        <v>9097</v>
      </c>
      <c r="CY883" s="519" t="s">
        <v>9375</v>
      </c>
      <c r="CZ883" s="520" t="s">
        <v>9376</v>
      </c>
      <c r="DA883" s="595" t="str">
        <f t="shared" si="34"/>
        <v>94120 - ATIVIDADES DE ORGANIZAÇÕES PROFISSIONAIS</v>
      </c>
      <c r="EN883" s="572">
        <v>25461</v>
      </c>
      <c r="EO883" s="561" t="s">
        <v>9377</v>
      </c>
      <c r="EP883" s="561" t="s">
        <v>370</v>
      </c>
      <c r="EQ883" s="576">
        <v>586</v>
      </c>
      <c r="ER883" s="561" t="s">
        <v>5533</v>
      </c>
      <c r="ES883" s="568" t="s">
        <v>9378</v>
      </c>
    </row>
    <row r="884" spans="16:149">
      <c r="P884" s="503"/>
      <c r="Q884" s="504"/>
      <c r="R884" s="505">
        <f t="shared" si="33"/>
        <v>44662</v>
      </c>
      <c r="S884" s="501"/>
      <c r="T884" s="497"/>
      <c r="U884" s="498"/>
      <c r="V884" s="43">
        <v>115</v>
      </c>
      <c r="W884" s="34" t="s">
        <v>3241</v>
      </c>
      <c r="X884" s="44">
        <v>41204</v>
      </c>
      <c r="Y884" s="34" t="s">
        <v>1573</v>
      </c>
      <c r="Z884" s="43" t="s">
        <v>1223</v>
      </c>
      <c r="AA884" s="34" t="s">
        <v>425</v>
      </c>
      <c r="AB884" s="34" t="s">
        <v>415</v>
      </c>
      <c r="AC884" s="34" t="s">
        <v>1573</v>
      </c>
      <c r="AD884" s="44" t="s">
        <v>320</v>
      </c>
      <c r="AE884" s="44" t="s">
        <v>9097</v>
      </c>
      <c r="AF884" s="43">
        <v>115</v>
      </c>
      <c r="AG884" s="34" t="s">
        <v>3241</v>
      </c>
      <c r="AH884" s="34" t="s">
        <v>3240</v>
      </c>
      <c r="AI884" s="43" t="s">
        <v>3242</v>
      </c>
      <c r="AJ884" s="44" t="s">
        <v>3243</v>
      </c>
      <c r="AK884" s="261">
        <v>5300125</v>
      </c>
      <c r="AL884" s="44" t="s">
        <v>415</v>
      </c>
      <c r="AM884" s="44" t="s">
        <v>3247</v>
      </c>
      <c r="AN884" s="262">
        <v>273093740</v>
      </c>
      <c r="AO884" s="34"/>
      <c r="AP884" s="34"/>
      <c r="AQ884" s="34"/>
      <c r="AR884" s="34"/>
      <c r="AS884" s="34"/>
      <c r="AT884" s="44" t="s">
        <v>326</v>
      </c>
      <c r="AU884" s="44"/>
      <c r="AV884" s="477" t="str">
        <f t="array" ref="AV884">_xlfn.IFS(
LEFT(Tabelas!$AI884,1)="N","DN",
LEFT(Tabelas!$AI884,1)="C","DC",
LEFT(Tabelas!$AI884,1)="L","DL",
LEFT(Tabelas!$AI884,1)="A","DA",
LEFT(Tabelas!$AI884,1)="G","DG")</f>
        <v>DN</v>
      </c>
      <c r="AW884" s="34"/>
      <c r="AX884" s="34"/>
      <c r="AY884" s="34"/>
      <c r="AZ884" s="34"/>
      <c r="BA884" s="34"/>
      <c r="BB884" s="34"/>
      <c r="BC884" s="34"/>
      <c r="BD884" s="44">
        <v>41204</v>
      </c>
      <c r="BE884" s="34" t="s">
        <v>1573</v>
      </c>
      <c r="BF884" s="43" t="s">
        <v>1223</v>
      </c>
      <c r="BG884" s="34" t="s">
        <v>425</v>
      </c>
      <c r="BH884" s="34" t="s">
        <v>415</v>
      </c>
      <c r="BI884" s="34" t="s">
        <v>1573</v>
      </c>
      <c r="BJ884" s="44" t="s">
        <v>320</v>
      </c>
      <c r="BK884" s="44" t="s">
        <v>9097</v>
      </c>
      <c r="CY884" s="519" t="s">
        <v>9379</v>
      </c>
      <c r="CZ884" s="520" t="s">
        <v>9380</v>
      </c>
      <c r="DA884" s="595" t="str">
        <f t="shared" si="34"/>
        <v>94200 - ATIVIDADES DE ORGANIZAÇÕES SINDICAIS</v>
      </c>
      <c r="EN884" s="571">
        <v>25470</v>
      </c>
      <c r="EO884" s="560" t="s">
        <v>9381</v>
      </c>
      <c r="EP884" s="560" t="s">
        <v>289</v>
      </c>
      <c r="EQ884" s="580">
        <v>347</v>
      </c>
      <c r="ER884" s="560" t="s">
        <v>5074</v>
      </c>
      <c r="ES884" s="567" t="s">
        <v>9382</v>
      </c>
    </row>
    <row r="885" spans="16:149">
      <c r="P885" s="503"/>
      <c r="Q885" s="504"/>
      <c r="R885" s="505">
        <f t="shared" si="33"/>
        <v>44663</v>
      </c>
      <c r="S885" s="501"/>
      <c r="T885" s="497"/>
      <c r="U885" s="498"/>
      <c r="V885" s="43">
        <v>115</v>
      </c>
      <c r="W885" s="34" t="s">
        <v>3241</v>
      </c>
      <c r="X885" s="44">
        <v>41206</v>
      </c>
      <c r="Y885" s="34" t="s">
        <v>1844</v>
      </c>
      <c r="Z885" s="43" t="s">
        <v>1223</v>
      </c>
      <c r="AA885" s="34" t="s">
        <v>425</v>
      </c>
      <c r="AB885" s="34" t="s">
        <v>415</v>
      </c>
      <c r="AC885" s="34" t="s">
        <v>1844</v>
      </c>
      <c r="AD885" s="44" t="s">
        <v>320</v>
      </c>
      <c r="AE885" s="44" t="s">
        <v>9097</v>
      </c>
      <c r="AF885" s="43">
        <v>115</v>
      </c>
      <c r="AG885" s="34" t="s">
        <v>3241</v>
      </c>
      <c r="AH885" s="34" t="s">
        <v>3240</v>
      </c>
      <c r="AI885" s="43" t="s">
        <v>3242</v>
      </c>
      <c r="AJ885" s="44" t="s">
        <v>3243</v>
      </c>
      <c r="AK885" s="261">
        <v>5300125</v>
      </c>
      <c r="AL885" s="44" t="s">
        <v>415</v>
      </c>
      <c r="AM885" s="44" t="s">
        <v>3247</v>
      </c>
      <c r="AN885" s="262">
        <v>273093740</v>
      </c>
      <c r="AO885" s="34"/>
      <c r="AP885" s="34"/>
      <c r="AQ885" s="34"/>
      <c r="AR885" s="34"/>
      <c r="AS885" s="34"/>
      <c r="AT885" s="44" t="s">
        <v>326</v>
      </c>
      <c r="AU885" s="44"/>
      <c r="AV885" s="477" t="str">
        <f t="array" ref="AV885">_xlfn.IFS(
LEFT(Tabelas!$AI885,1)="N","DN",
LEFT(Tabelas!$AI885,1)="C","DC",
LEFT(Tabelas!$AI885,1)="L","DL",
LEFT(Tabelas!$AI885,1)="A","DA",
LEFT(Tabelas!$AI885,1)="G","DG")</f>
        <v>DN</v>
      </c>
      <c r="AW885" s="34"/>
      <c r="AX885" s="34"/>
      <c r="AY885" s="34"/>
      <c r="AZ885" s="34"/>
      <c r="BA885" s="34"/>
      <c r="BB885" s="34"/>
      <c r="BC885" s="34"/>
      <c r="BD885" s="44">
        <v>41206</v>
      </c>
      <c r="BE885" s="34" t="s">
        <v>1844</v>
      </c>
      <c r="BF885" s="43" t="s">
        <v>1223</v>
      </c>
      <c r="BG885" s="34" t="s">
        <v>425</v>
      </c>
      <c r="BH885" s="34" t="s">
        <v>415</v>
      </c>
      <c r="BI885" s="34" t="s">
        <v>1844</v>
      </c>
      <c r="BJ885" s="44" t="s">
        <v>320</v>
      </c>
      <c r="BK885" s="44" t="s">
        <v>9097</v>
      </c>
      <c r="CY885" s="519" t="s">
        <v>9383</v>
      </c>
      <c r="CZ885" s="520" t="s">
        <v>9384</v>
      </c>
      <c r="DA885" s="595" t="str">
        <f t="shared" si="34"/>
        <v>94910 - ATIVIDADES DE ORGANIZAÇÕES RELIGIOSAS</v>
      </c>
      <c r="EN885" s="571">
        <v>25496</v>
      </c>
      <c r="EO885" s="560" t="s">
        <v>9385</v>
      </c>
      <c r="EP885" s="560" t="s">
        <v>320</v>
      </c>
      <c r="EQ885" s="580">
        <v>105</v>
      </c>
      <c r="ER885" s="560" t="s">
        <v>1498</v>
      </c>
      <c r="ES885" s="567" t="s">
        <v>9386</v>
      </c>
    </row>
    <row r="886" spans="16:149">
      <c r="P886" s="503"/>
      <c r="Q886" s="504"/>
      <c r="R886" s="505">
        <f t="shared" si="33"/>
        <v>44664</v>
      </c>
      <c r="S886" s="501"/>
      <c r="T886" s="497"/>
      <c r="U886" s="498"/>
      <c r="V886" s="43">
        <v>115</v>
      </c>
      <c r="W886" s="34" t="s">
        <v>3241</v>
      </c>
      <c r="X886" s="44">
        <v>41207</v>
      </c>
      <c r="Y886" s="34" t="s">
        <v>2081</v>
      </c>
      <c r="Z886" s="43" t="s">
        <v>1223</v>
      </c>
      <c r="AA886" s="34" t="s">
        <v>425</v>
      </c>
      <c r="AB886" s="34" t="s">
        <v>415</v>
      </c>
      <c r="AC886" s="34" t="s">
        <v>2081</v>
      </c>
      <c r="AD886" s="44" t="s">
        <v>320</v>
      </c>
      <c r="AE886" s="44" t="s">
        <v>9097</v>
      </c>
      <c r="AF886" s="43">
        <v>115</v>
      </c>
      <c r="AG886" s="34" t="s">
        <v>3241</v>
      </c>
      <c r="AH886" s="34" t="s">
        <v>3240</v>
      </c>
      <c r="AI886" s="43" t="s">
        <v>3242</v>
      </c>
      <c r="AJ886" s="44" t="s">
        <v>3243</v>
      </c>
      <c r="AK886" s="261">
        <v>5300125</v>
      </c>
      <c r="AL886" s="44" t="s">
        <v>415</v>
      </c>
      <c r="AM886" s="44" t="s">
        <v>3247</v>
      </c>
      <c r="AN886" s="262">
        <v>273093740</v>
      </c>
      <c r="AO886" s="34"/>
      <c r="AP886" s="34"/>
      <c r="AQ886" s="34"/>
      <c r="AR886" s="34"/>
      <c r="AS886" s="34"/>
      <c r="AT886" s="44" t="s">
        <v>326</v>
      </c>
      <c r="AU886" s="44"/>
      <c r="AV886" s="477" t="str">
        <f t="array" ref="AV886">_xlfn.IFS(
LEFT(Tabelas!$AI886,1)="N","DN",
LEFT(Tabelas!$AI886,1)="C","DC",
LEFT(Tabelas!$AI886,1)="L","DL",
LEFT(Tabelas!$AI886,1)="A","DA",
LEFT(Tabelas!$AI886,1)="G","DG")</f>
        <v>DN</v>
      </c>
      <c r="AW886" s="34"/>
      <c r="AX886" s="34"/>
      <c r="AY886" s="34"/>
      <c r="AZ886" s="34"/>
      <c r="BA886" s="34"/>
      <c r="BB886" s="34"/>
      <c r="BC886" s="34"/>
      <c r="BD886" s="44">
        <v>41207</v>
      </c>
      <c r="BE886" s="34" t="s">
        <v>2081</v>
      </c>
      <c r="BF886" s="43" t="s">
        <v>1223</v>
      </c>
      <c r="BG886" s="34" t="s">
        <v>425</v>
      </c>
      <c r="BH886" s="34" t="s">
        <v>415</v>
      </c>
      <c r="BI886" s="34" t="s">
        <v>2081</v>
      </c>
      <c r="BJ886" s="44" t="s">
        <v>320</v>
      </c>
      <c r="BK886" s="44" t="s">
        <v>9097</v>
      </c>
      <c r="CY886" s="519" t="s">
        <v>9387</v>
      </c>
      <c r="CZ886" s="520" t="s">
        <v>9388</v>
      </c>
      <c r="DA886" s="595" t="str">
        <f t="shared" si="34"/>
        <v>94920 - ATIVIDADES DE ORGANIZAÇÕES POLÍTICAS</v>
      </c>
      <c r="EN886" s="572">
        <v>25500</v>
      </c>
      <c r="EO886" s="561" t="s">
        <v>9389</v>
      </c>
      <c r="EP886" s="561" t="s">
        <v>289</v>
      </c>
      <c r="EQ886" s="576">
        <v>332</v>
      </c>
      <c r="ER886" s="561" t="s">
        <v>4896</v>
      </c>
      <c r="ES886" s="568" t="s">
        <v>9390</v>
      </c>
    </row>
    <row r="887" spans="16:149">
      <c r="P887" s="503"/>
      <c r="Q887" s="504"/>
      <c r="R887" s="505">
        <f t="shared" si="33"/>
        <v>44665</v>
      </c>
      <c r="S887" s="501"/>
      <c r="T887" s="497"/>
      <c r="U887" s="498"/>
      <c r="V887" s="43">
        <v>115</v>
      </c>
      <c r="W887" s="34" t="s">
        <v>3241</v>
      </c>
      <c r="X887" s="44">
        <v>41208</v>
      </c>
      <c r="Y887" s="34" t="s">
        <v>1078</v>
      </c>
      <c r="Z887" s="43" t="s">
        <v>1223</v>
      </c>
      <c r="AA887" s="34" t="s">
        <v>425</v>
      </c>
      <c r="AB887" s="34" t="s">
        <v>415</v>
      </c>
      <c r="AC887" s="34" t="s">
        <v>1078</v>
      </c>
      <c r="AD887" s="44" t="s">
        <v>320</v>
      </c>
      <c r="AE887" s="44" t="s">
        <v>9097</v>
      </c>
      <c r="AF887" s="43">
        <v>115</v>
      </c>
      <c r="AG887" s="34" t="s">
        <v>3241</v>
      </c>
      <c r="AH887" s="34" t="s">
        <v>3240</v>
      </c>
      <c r="AI887" s="43" t="s">
        <v>3242</v>
      </c>
      <c r="AJ887" s="44" t="s">
        <v>3243</v>
      </c>
      <c r="AK887" s="261">
        <v>5300125</v>
      </c>
      <c r="AL887" s="44" t="s">
        <v>415</v>
      </c>
      <c r="AM887" s="44" t="s">
        <v>3247</v>
      </c>
      <c r="AN887" s="262">
        <v>273093740</v>
      </c>
      <c r="AO887" s="34"/>
      <c r="AP887" s="34"/>
      <c r="AQ887" s="34"/>
      <c r="AR887" s="34"/>
      <c r="AS887" s="34"/>
      <c r="AT887" s="44" t="s">
        <v>326</v>
      </c>
      <c r="AU887" s="44"/>
      <c r="AV887" s="477" t="str">
        <f t="array" ref="AV887">_xlfn.IFS(
LEFT(Tabelas!$AI887,1)="N","DN",
LEFT(Tabelas!$AI887,1)="C","DC",
LEFT(Tabelas!$AI887,1)="L","DL",
LEFT(Tabelas!$AI887,1)="A","DA",
LEFT(Tabelas!$AI887,1)="G","DG")</f>
        <v>DN</v>
      </c>
      <c r="AW887" s="34"/>
      <c r="AX887" s="34"/>
      <c r="AY887" s="34"/>
      <c r="AZ887" s="34"/>
      <c r="BA887" s="34"/>
      <c r="BB887" s="34"/>
      <c r="BC887" s="34"/>
      <c r="BD887" s="44">
        <v>41208</v>
      </c>
      <c r="BE887" s="34" t="s">
        <v>1078</v>
      </c>
      <c r="BF887" s="43" t="s">
        <v>1223</v>
      </c>
      <c r="BG887" s="34" t="s">
        <v>425</v>
      </c>
      <c r="BH887" s="34" t="s">
        <v>415</v>
      </c>
      <c r="BI887" s="34" t="s">
        <v>1078</v>
      </c>
      <c r="BJ887" s="44" t="s">
        <v>320</v>
      </c>
      <c r="BK887" s="44" t="s">
        <v>9097</v>
      </c>
      <c r="CY887" s="519" t="s">
        <v>9391</v>
      </c>
      <c r="CZ887" s="520" t="s">
        <v>9392</v>
      </c>
      <c r="DA887" s="595" t="str">
        <f t="shared" si="34"/>
        <v>94991 - ASSOCIAÇÕES CULTURAIS E RECREATIVAS</v>
      </c>
      <c r="EN887" s="572">
        <v>25607</v>
      </c>
      <c r="EO887" s="561" t="s">
        <v>9393</v>
      </c>
      <c r="EP887" s="561" t="s">
        <v>350</v>
      </c>
      <c r="EQ887" s="576">
        <v>230</v>
      </c>
      <c r="ER887" s="561" t="s">
        <v>4639</v>
      </c>
      <c r="ES887" s="568" t="s">
        <v>9394</v>
      </c>
    </row>
    <row r="888" spans="16:149">
      <c r="P888" s="503"/>
      <c r="Q888" s="504"/>
      <c r="R888" s="505">
        <f t="shared" ref="R888:R951" si="35">R887+1</f>
        <v>44666</v>
      </c>
      <c r="S888" s="501"/>
      <c r="T888" s="497"/>
      <c r="U888" s="498"/>
      <c r="V888" s="43">
        <v>115</v>
      </c>
      <c r="W888" s="34" t="s">
        <v>3241</v>
      </c>
      <c r="X888" s="44">
        <v>41215</v>
      </c>
      <c r="Y888" s="34" t="s">
        <v>2460</v>
      </c>
      <c r="Z888" s="43" t="s">
        <v>1223</v>
      </c>
      <c r="AA888" s="34" t="s">
        <v>425</v>
      </c>
      <c r="AB888" s="34" t="s">
        <v>415</v>
      </c>
      <c r="AC888" s="34" t="s">
        <v>2460</v>
      </c>
      <c r="AD888" s="44" t="s">
        <v>320</v>
      </c>
      <c r="AE888" s="44" t="s">
        <v>9097</v>
      </c>
      <c r="AF888" s="43">
        <v>115</v>
      </c>
      <c r="AG888" s="34" t="s">
        <v>3241</v>
      </c>
      <c r="AH888" s="34" t="s">
        <v>3240</v>
      </c>
      <c r="AI888" s="43" t="s">
        <v>3242</v>
      </c>
      <c r="AJ888" s="44" t="s">
        <v>3243</v>
      </c>
      <c r="AK888" s="261">
        <v>5300125</v>
      </c>
      <c r="AL888" s="44" t="s">
        <v>415</v>
      </c>
      <c r="AM888" s="44" t="s">
        <v>3247</v>
      </c>
      <c r="AN888" s="262">
        <v>273093740</v>
      </c>
      <c r="AO888" s="34"/>
      <c r="AP888" s="34"/>
      <c r="AQ888" s="34"/>
      <c r="AR888" s="34"/>
      <c r="AS888" s="34"/>
      <c r="AT888" s="44" t="s">
        <v>326</v>
      </c>
      <c r="AU888" s="44"/>
      <c r="AV888" s="477" t="str">
        <f t="array" ref="AV888">_xlfn.IFS(
LEFT(Tabelas!$AI888,1)="N","DN",
LEFT(Tabelas!$AI888,1)="C","DC",
LEFT(Tabelas!$AI888,1)="L","DL",
LEFT(Tabelas!$AI888,1)="A","DA",
LEFT(Tabelas!$AI888,1)="G","DG")</f>
        <v>DN</v>
      </c>
      <c r="AW888" s="34"/>
      <c r="AX888" s="34"/>
      <c r="AY888" s="34"/>
      <c r="AZ888" s="34"/>
      <c r="BA888" s="34"/>
      <c r="BB888" s="34"/>
      <c r="BC888" s="34"/>
      <c r="BD888" s="44">
        <v>41215</v>
      </c>
      <c r="BE888" s="34" t="s">
        <v>2460</v>
      </c>
      <c r="BF888" s="43" t="s">
        <v>1223</v>
      </c>
      <c r="BG888" s="34" t="s">
        <v>425</v>
      </c>
      <c r="BH888" s="34" t="s">
        <v>415</v>
      </c>
      <c r="BI888" s="34" t="s">
        <v>2460</v>
      </c>
      <c r="BJ888" s="44" t="s">
        <v>320</v>
      </c>
      <c r="BK888" s="44" t="s">
        <v>9097</v>
      </c>
      <c r="CY888" s="519" t="s">
        <v>9395</v>
      </c>
      <c r="CZ888" s="520" t="s">
        <v>9396</v>
      </c>
      <c r="DA888" s="595" t="str">
        <f t="shared" si="34"/>
        <v>94992 - ASSOCIAÇÕES DE DEFESA DO AMBIENTE</v>
      </c>
      <c r="EN888" s="571">
        <v>25623</v>
      </c>
      <c r="EO888" s="560" t="s">
        <v>9397</v>
      </c>
      <c r="EP888" s="560" t="s">
        <v>350</v>
      </c>
      <c r="EQ888" s="580">
        <v>227</v>
      </c>
      <c r="ER888" s="560" t="s">
        <v>4584</v>
      </c>
      <c r="ES888" s="567" t="s">
        <v>9398</v>
      </c>
    </row>
    <row r="889" spans="16:149">
      <c r="P889" s="503"/>
      <c r="Q889" s="504"/>
      <c r="R889" s="505">
        <f t="shared" si="35"/>
        <v>44667</v>
      </c>
      <c r="S889" s="501"/>
      <c r="T889" s="497"/>
      <c r="U889" s="498"/>
      <c r="V889" s="43">
        <v>115</v>
      </c>
      <c r="W889" s="34" t="s">
        <v>3241</v>
      </c>
      <c r="X889" s="44">
        <v>41216</v>
      </c>
      <c r="Y889" s="34" t="s">
        <v>2627</v>
      </c>
      <c r="Z889" s="43" t="s">
        <v>1223</v>
      </c>
      <c r="AA889" s="34" t="s">
        <v>425</v>
      </c>
      <c r="AB889" s="34" t="s">
        <v>415</v>
      </c>
      <c r="AC889" s="34" t="s">
        <v>2627</v>
      </c>
      <c r="AD889" s="44" t="s">
        <v>320</v>
      </c>
      <c r="AE889" s="44" t="s">
        <v>9097</v>
      </c>
      <c r="AF889" s="43">
        <v>115</v>
      </c>
      <c r="AG889" s="34" t="s">
        <v>3241</v>
      </c>
      <c r="AH889" s="34" t="s">
        <v>3240</v>
      </c>
      <c r="AI889" s="43" t="s">
        <v>3242</v>
      </c>
      <c r="AJ889" s="44" t="s">
        <v>3243</v>
      </c>
      <c r="AK889" s="261">
        <v>5300125</v>
      </c>
      <c r="AL889" s="44" t="s">
        <v>415</v>
      </c>
      <c r="AM889" s="44" t="s">
        <v>3247</v>
      </c>
      <c r="AN889" s="262">
        <v>273093740</v>
      </c>
      <c r="AO889" s="34"/>
      <c r="AP889" s="34"/>
      <c r="AQ889" s="34"/>
      <c r="AR889" s="34"/>
      <c r="AS889" s="34"/>
      <c r="AT889" s="44" t="s">
        <v>326</v>
      </c>
      <c r="AU889" s="44"/>
      <c r="AV889" s="477" t="str">
        <f t="array" ref="AV889">_xlfn.IFS(
LEFT(Tabelas!$AI889,1)="N","DN",
LEFT(Tabelas!$AI889,1)="C","DC",
LEFT(Tabelas!$AI889,1)="L","DL",
LEFT(Tabelas!$AI889,1)="A","DA",
LEFT(Tabelas!$AI889,1)="G","DG")</f>
        <v>DN</v>
      </c>
      <c r="AW889" s="34"/>
      <c r="AX889" s="34"/>
      <c r="AY889" s="34"/>
      <c r="AZ889" s="34"/>
      <c r="BA889" s="34"/>
      <c r="BB889" s="34"/>
      <c r="BC889" s="34"/>
      <c r="BD889" s="44">
        <v>41216</v>
      </c>
      <c r="BE889" s="34" t="s">
        <v>2627</v>
      </c>
      <c r="BF889" s="43" t="s">
        <v>1223</v>
      </c>
      <c r="BG889" s="34" t="s">
        <v>425</v>
      </c>
      <c r="BH889" s="34" t="s">
        <v>415</v>
      </c>
      <c r="BI889" s="34" t="s">
        <v>2627</v>
      </c>
      <c r="BJ889" s="44" t="s">
        <v>320</v>
      </c>
      <c r="BK889" s="44" t="s">
        <v>9097</v>
      </c>
      <c r="CY889" s="519" t="s">
        <v>9399</v>
      </c>
      <c r="CZ889" s="520" t="s">
        <v>9400</v>
      </c>
      <c r="DA889" s="595" t="str">
        <f t="shared" si="34"/>
        <v>94993 - ASSOCIAÇÕES DE JUVENTUDE E DE ESTUDANTES</v>
      </c>
      <c r="EN889" s="572">
        <v>25631</v>
      </c>
      <c r="EO889" s="561" t="s">
        <v>9401</v>
      </c>
      <c r="EP889" s="561" t="s">
        <v>947</v>
      </c>
      <c r="EQ889" s="576">
        <v>453</v>
      </c>
      <c r="ER889" s="561" t="s">
        <v>3912</v>
      </c>
      <c r="ES889" s="568" t="s">
        <v>9402</v>
      </c>
    </row>
    <row r="890" spans="16:149">
      <c r="P890" s="503"/>
      <c r="Q890" s="504"/>
      <c r="R890" s="505">
        <f t="shared" si="35"/>
        <v>44668</v>
      </c>
      <c r="S890" s="501"/>
      <c r="T890" s="497"/>
      <c r="U890" s="498"/>
      <c r="V890" s="43">
        <v>115</v>
      </c>
      <c r="W890" s="34" t="s">
        <v>3241</v>
      </c>
      <c r="X890" s="44">
        <v>41219</v>
      </c>
      <c r="Y890" s="34" t="s">
        <v>2771</v>
      </c>
      <c r="Z890" s="43" t="s">
        <v>1223</v>
      </c>
      <c r="AA890" s="34" t="s">
        <v>425</v>
      </c>
      <c r="AB890" s="34" t="s">
        <v>415</v>
      </c>
      <c r="AC890" s="34" t="s">
        <v>2771</v>
      </c>
      <c r="AD890" s="44" t="s">
        <v>320</v>
      </c>
      <c r="AE890" s="44" t="s">
        <v>9097</v>
      </c>
      <c r="AF890" s="43">
        <v>115</v>
      </c>
      <c r="AG890" s="34" t="s">
        <v>3241</v>
      </c>
      <c r="AH890" s="34" t="s">
        <v>3240</v>
      </c>
      <c r="AI890" s="43" t="s">
        <v>3242</v>
      </c>
      <c r="AJ890" s="44" t="s">
        <v>3243</v>
      </c>
      <c r="AK890" s="261">
        <v>5300125</v>
      </c>
      <c r="AL890" s="44" t="s">
        <v>415</v>
      </c>
      <c r="AM890" s="44" t="s">
        <v>3247</v>
      </c>
      <c r="AN890" s="262">
        <v>273093740</v>
      </c>
      <c r="AO890" s="34"/>
      <c r="AP890" s="34"/>
      <c r="AQ890" s="34"/>
      <c r="AR890" s="34"/>
      <c r="AS890" s="34"/>
      <c r="AT890" s="44" t="s">
        <v>326</v>
      </c>
      <c r="AU890" s="44"/>
      <c r="AV890" s="477" t="str">
        <f t="array" ref="AV890">_xlfn.IFS(
LEFT(Tabelas!$AI890,1)="N","DN",
LEFT(Tabelas!$AI890,1)="C","DC",
LEFT(Tabelas!$AI890,1)="L","DL",
LEFT(Tabelas!$AI890,1)="A","DA",
LEFT(Tabelas!$AI890,1)="G","DG")</f>
        <v>DN</v>
      </c>
      <c r="AW890" s="34"/>
      <c r="AX890" s="34"/>
      <c r="AY890" s="34"/>
      <c r="AZ890" s="34"/>
      <c r="BA890" s="34"/>
      <c r="BB890" s="34"/>
      <c r="BC890" s="34"/>
      <c r="BD890" s="44">
        <v>41219</v>
      </c>
      <c r="BE890" s="34" t="s">
        <v>2771</v>
      </c>
      <c r="BF890" s="43" t="s">
        <v>1223</v>
      </c>
      <c r="BG890" s="34" t="s">
        <v>425</v>
      </c>
      <c r="BH890" s="34" t="s">
        <v>415</v>
      </c>
      <c r="BI890" s="34" t="s">
        <v>2771</v>
      </c>
      <c r="BJ890" s="44" t="s">
        <v>320</v>
      </c>
      <c r="BK890" s="44" t="s">
        <v>9097</v>
      </c>
      <c r="CY890" s="519" t="s">
        <v>9403</v>
      </c>
      <c r="CZ890" s="520" t="s">
        <v>9404</v>
      </c>
      <c r="DA890" s="595" t="str">
        <f t="shared" si="34"/>
        <v>94994 - ASSOCIAÇÕES DE PAIS E ENCARREGADOS DE EDUCAÇÃO</v>
      </c>
      <c r="EN890" s="571">
        <v>25801</v>
      </c>
      <c r="EO890" s="560" t="s">
        <v>9405</v>
      </c>
      <c r="EP890" s="560" t="s">
        <v>289</v>
      </c>
      <c r="EQ890" s="580">
        <v>323</v>
      </c>
      <c r="ER890" s="560" t="s">
        <v>4864</v>
      </c>
      <c r="ES890" s="567" t="s">
        <v>9406</v>
      </c>
    </row>
    <row r="891" spans="16:149">
      <c r="P891" s="503"/>
      <c r="Q891" s="504"/>
      <c r="R891" s="505">
        <f t="shared" si="35"/>
        <v>44669</v>
      </c>
      <c r="S891" s="501"/>
      <c r="T891" s="497"/>
      <c r="U891" s="498"/>
      <c r="V891" s="43">
        <v>115</v>
      </c>
      <c r="W891" s="34" t="s">
        <v>3241</v>
      </c>
      <c r="X891" s="44">
        <v>41221</v>
      </c>
      <c r="Y891" s="34" t="s">
        <v>2912</v>
      </c>
      <c r="Z891" s="43" t="s">
        <v>1223</v>
      </c>
      <c r="AA891" s="34" t="s">
        <v>425</v>
      </c>
      <c r="AB891" s="34" t="s">
        <v>415</v>
      </c>
      <c r="AC891" s="34" t="s">
        <v>2912</v>
      </c>
      <c r="AD891" s="44" t="s">
        <v>320</v>
      </c>
      <c r="AE891" s="44" t="s">
        <v>9097</v>
      </c>
      <c r="AF891" s="43">
        <v>115</v>
      </c>
      <c r="AG891" s="34" t="s">
        <v>3241</v>
      </c>
      <c r="AH891" s="34" t="s">
        <v>3240</v>
      </c>
      <c r="AI891" s="43" t="s">
        <v>3242</v>
      </c>
      <c r="AJ891" s="44" t="s">
        <v>3243</v>
      </c>
      <c r="AK891" s="261">
        <v>5300125</v>
      </c>
      <c r="AL891" s="44" t="s">
        <v>415</v>
      </c>
      <c r="AM891" s="44" t="s">
        <v>3247</v>
      </c>
      <c r="AN891" s="262">
        <v>273093740</v>
      </c>
      <c r="AO891" s="34"/>
      <c r="AP891" s="34"/>
      <c r="AQ891" s="34"/>
      <c r="AR891" s="34"/>
      <c r="AS891" s="34"/>
      <c r="AT891" s="44" t="s">
        <v>326</v>
      </c>
      <c r="AU891" s="44"/>
      <c r="AV891" s="477" t="str">
        <f t="array" ref="AV891">_xlfn.IFS(
LEFT(Tabelas!$AI891,1)="N","DN",
LEFT(Tabelas!$AI891,1)="C","DC",
LEFT(Tabelas!$AI891,1)="L","DL",
LEFT(Tabelas!$AI891,1)="A","DA",
LEFT(Tabelas!$AI891,1)="G","DG")</f>
        <v>DN</v>
      </c>
      <c r="AW891" s="34"/>
      <c r="AX891" s="34"/>
      <c r="AY891" s="34"/>
      <c r="AZ891" s="34"/>
      <c r="BA891" s="34"/>
      <c r="BB891" s="34"/>
      <c r="BC891" s="34"/>
      <c r="BD891" s="44">
        <v>41221</v>
      </c>
      <c r="BE891" s="34" t="s">
        <v>2912</v>
      </c>
      <c r="BF891" s="43" t="s">
        <v>1223</v>
      </c>
      <c r="BG891" s="34" t="s">
        <v>425</v>
      </c>
      <c r="BH891" s="34" t="s">
        <v>415</v>
      </c>
      <c r="BI891" s="34" t="s">
        <v>2912</v>
      </c>
      <c r="BJ891" s="44" t="s">
        <v>320</v>
      </c>
      <c r="BK891" s="44" t="s">
        <v>9097</v>
      </c>
      <c r="CY891" s="519" t="s">
        <v>9407</v>
      </c>
      <c r="CZ891" s="520" t="s">
        <v>9408</v>
      </c>
      <c r="DA891" s="595" t="str">
        <f t="shared" si="34"/>
        <v>94995 - OUTRAS ATIVIDADES ASSOCIATIVAS, N.E.</v>
      </c>
      <c r="EN891" s="572">
        <v>25836</v>
      </c>
      <c r="EO891" s="561" t="s">
        <v>9409</v>
      </c>
      <c r="EP891" s="561" t="s">
        <v>289</v>
      </c>
      <c r="EQ891" s="576">
        <v>332</v>
      </c>
      <c r="ER891" s="561" t="s">
        <v>4896</v>
      </c>
      <c r="ES891" s="568" t="s">
        <v>9410</v>
      </c>
    </row>
    <row r="892" spans="16:149">
      <c r="P892" s="503"/>
      <c r="Q892" s="504"/>
      <c r="R892" s="505">
        <f t="shared" si="35"/>
        <v>44670</v>
      </c>
      <c r="S892" s="501"/>
      <c r="T892" s="497"/>
      <c r="U892" s="498"/>
      <c r="V892" s="43">
        <v>115</v>
      </c>
      <c r="W892" s="34" t="s">
        <v>3241</v>
      </c>
      <c r="X892" s="44">
        <v>41226</v>
      </c>
      <c r="Y892" s="34" t="s">
        <v>3051</v>
      </c>
      <c r="Z892" s="43" t="s">
        <v>1223</v>
      </c>
      <c r="AA892" s="34" t="s">
        <v>425</v>
      </c>
      <c r="AB892" s="34" t="s">
        <v>415</v>
      </c>
      <c r="AC892" s="34" t="s">
        <v>3051</v>
      </c>
      <c r="AD892" s="44" t="s">
        <v>320</v>
      </c>
      <c r="AE892" s="44" t="s">
        <v>9097</v>
      </c>
      <c r="AF892" s="43">
        <v>115</v>
      </c>
      <c r="AG892" s="34" t="s">
        <v>3241</v>
      </c>
      <c r="AH892" s="34" t="s">
        <v>3240</v>
      </c>
      <c r="AI892" s="43" t="s">
        <v>3242</v>
      </c>
      <c r="AJ892" s="44" t="s">
        <v>3243</v>
      </c>
      <c r="AK892" s="261">
        <v>5300125</v>
      </c>
      <c r="AL892" s="44" t="s">
        <v>415</v>
      </c>
      <c r="AM892" s="44" t="s">
        <v>3247</v>
      </c>
      <c r="AN892" s="262">
        <v>273093740</v>
      </c>
      <c r="AO892" s="34"/>
      <c r="AP892" s="34"/>
      <c r="AQ892" s="34"/>
      <c r="AR892" s="34"/>
      <c r="AS892" s="34"/>
      <c r="AT892" s="44" t="s">
        <v>326</v>
      </c>
      <c r="AU892" s="44"/>
      <c r="AV892" s="477" t="str">
        <f t="array" ref="AV892">_xlfn.IFS(
LEFT(Tabelas!$AI892,1)="N","DN",
LEFT(Tabelas!$AI892,1)="C","DC",
LEFT(Tabelas!$AI892,1)="L","DL",
LEFT(Tabelas!$AI892,1)="A","DA",
LEFT(Tabelas!$AI892,1)="G","DG")</f>
        <v>DN</v>
      </c>
      <c r="AW892" s="34"/>
      <c r="AX892" s="34"/>
      <c r="AY892" s="34"/>
      <c r="AZ892" s="34"/>
      <c r="BA892" s="34"/>
      <c r="BB892" s="34"/>
      <c r="BC892" s="34"/>
      <c r="BD892" s="44">
        <v>41226</v>
      </c>
      <c r="BE892" s="34" t="s">
        <v>3051</v>
      </c>
      <c r="BF892" s="43" t="s">
        <v>1223</v>
      </c>
      <c r="BG892" s="34" t="s">
        <v>425</v>
      </c>
      <c r="BH892" s="34" t="s">
        <v>415</v>
      </c>
      <c r="BI892" s="34" t="s">
        <v>3051</v>
      </c>
      <c r="BJ892" s="44" t="s">
        <v>320</v>
      </c>
      <c r="BK892" s="44" t="s">
        <v>9097</v>
      </c>
      <c r="CY892" s="519" t="s">
        <v>9411</v>
      </c>
      <c r="CZ892" s="520" t="s">
        <v>9412</v>
      </c>
      <c r="DA892" s="595" t="str">
        <f t="shared" si="34"/>
        <v>95101 - REPARAÇÃO E MANUTENÇÃO DE COMPUTADORES E DE EQUIPAMENTO PERIFÉRICO</v>
      </c>
      <c r="EN892" s="571">
        <v>25844</v>
      </c>
      <c r="EO892" s="560" t="s">
        <v>9413</v>
      </c>
      <c r="EP892" s="560" t="s">
        <v>320</v>
      </c>
      <c r="EQ892" s="580">
        <v>163</v>
      </c>
      <c r="ER892" s="560" t="s">
        <v>3841</v>
      </c>
      <c r="ES892" s="567" t="s">
        <v>9414</v>
      </c>
    </row>
    <row r="893" spans="16:149">
      <c r="P893" s="503"/>
      <c r="Q893" s="504"/>
      <c r="R893" s="505">
        <f t="shared" si="35"/>
        <v>44671</v>
      </c>
      <c r="S893" s="501"/>
      <c r="T893" s="497"/>
      <c r="U893" s="498"/>
      <c r="V893" s="43">
        <v>115</v>
      </c>
      <c r="W893" s="34" t="s">
        <v>3241</v>
      </c>
      <c r="X893" s="44">
        <v>41236</v>
      </c>
      <c r="Y893" s="34" t="s">
        <v>3748</v>
      </c>
      <c r="Z893" s="43" t="s">
        <v>1223</v>
      </c>
      <c r="AA893" s="34" t="s">
        <v>425</v>
      </c>
      <c r="AB893" s="34" t="s">
        <v>415</v>
      </c>
      <c r="AC893" s="34" t="s">
        <v>9415</v>
      </c>
      <c r="AD893" s="44" t="s">
        <v>320</v>
      </c>
      <c r="AE893" s="44" t="s">
        <v>9097</v>
      </c>
      <c r="AF893" s="43">
        <v>115</v>
      </c>
      <c r="AG893" s="34" t="s">
        <v>3241</v>
      </c>
      <c r="AH893" s="34" t="s">
        <v>3240</v>
      </c>
      <c r="AI893" s="43" t="s">
        <v>3242</v>
      </c>
      <c r="AJ893" s="44" t="s">
        <v>3243</v>
      </c>
      <c r="AK893" s="261">
        <v>5300125</v>
      </c>
      <c r="AL893" s="44" t="s">
        <v>415</v>
      </c>
      <c r="AM893" s="44" t="s">
        <v>3247</v>
      </c>
      <c r="AN893" s="262">
        <v>273093740</v>
      </c>
      <c r="AO893" s="34"/>
      <c r="AP893" s="34"/>
      <c r="AQ893" s="34"/>
      <c r="AR893" s="34"/>
      <c r="AS893" s="34"/>
      <c r="AT893" s="44" t="s">
        <v>326</v>
      </c>
      <c r="AU893" s="44"/>
      <c r="AV893" s="477" t="str">
        <f t="array" ref="AV893">_xlfn.IFS(
LEFT(Tabelas!$AI893,1)="N","DN",
LEFT(Tabelas!$AI893,1)="C","DC",
LEFT(Tabelas!$AI893,1)="L","DL",
LEFT(Tabelas!$AI893,1)="A","DA",
LEFT(Tabelas!$AI893,1)="G","DG")</f>
        <v>DN</v>
      </c>
      <c r="AW893" s="34"/>
      <c r="AX893" s="34"/>
      <c r="AY893" s="34"/>
      <c r="AZ893" s="34"/>
      <c r="BA893" s="34"/>
      <c r="BB893" s="34"/>
      <c r="BC893" s="34"/>
      <c r="BD893" s="44">
        <v>41236</v>
      </c>
      <c r="BE893" s="34" t="s">
        <v>3748</v>
      </c>
      <c r="BF893" s="43" t="s">
        <v>1223</v>
      </c>
      <c r="BG893" s="34" t="s">
        <v>425</v>
      </c>
      <c r="BH893" s="34" t="s">
        <v>415</v>
      </c>
      <c r="BI893" s="34" t="s">
        <v>9415</v>
      </c>
      <c r="BJ893" s="44" t="s">
        <v>320</v>
      </c>
      <c r="BK893" s="44" t="s">
        <v>9097</v>
      </c>
      <c r="CY893" s="519" t="s">
        <v>9416</v>
      </c>
      <c r="CZ893" s="520" t="s">
        <v>9417</v>
      </c>
      <c r="DA893" s="595" t="str">
        <f t="shared" si="34"/>
        <v>95102 - REPARAÇÃO E MANUTENÇÃO DE EQUIPAMENTO DE COMUNICAÇÃO</v>
      </c>
      <c r="EN893" s="572">
        <v>25860</v>
      </c>
      <c r="EO893" s="561" t="s">
        <v>9418</v>
      </c>
      <c r="EP893" s="561" t="s">
        <v>947</v>
      </c>
      <c r="EQ893" s="576">
        <v>449</v>
      </c>
      <c r="ER893" s="561" t="s">
        <v>3449</v>
      </c>
      <c r="ES893" s="568" t="s">
        <v>9419</v>
      </c>
    </row>
    <row r="894" spans="16:149">
      <c r="P894" s="503"/>
      <c r="Q894" s="504"/>
      <c r="R894" s="505">
        <f t="shared" si="35"/>
        <v>44672</v>
      </c>
      <c r="S894" s="501"/>
      <c r="T894" s="497"/>
      <c r="U894" s="498"/>
      <c r="V894" s="43">
        <v>115</v>
      </c>
      <c r="W894" s="34" t="s">
        <v>3241</v>
      </c>
      <c r="X894" s="44">
        <v>41237</v>
      </c>
      <c r="Y894" s="34" t="s">
        <v>3812</v>
      </c>
      <c r="Z894" s="43" t="s">
        <v>1223</v>
      </c>
      <c r="AA894" s="34" t="s">
        <v>425</v>
      </c>
      <c r="AB894" s="34" t="s">
        <v>415</v>
      </c>
      <c r="AC894" s="34" t="s">
        <v>9420</v>
      </c>
      <c r="AD894" s="44" t="s">
        <v>320</v>
      </c>
      <c r="AE894" s="44" t="s">
        <v>9097</v>
      </c>
      <c r="AF894" s="43">
        <v>115</v>
      </c>
      <c r="AG894" s="34" t="s">
        <v>3241</v>
      </c>
      <c r="AH894" s="34" t="s">
        <v>3240</v>
      </c>
      <c r="AI894" s="43" t="s">
        <v>3242</v>
      </c>
      <c r="AJ894" s="44" t="s">
        <v>3243</v>
      </c>
      <c r="AK894" s="261">
        <v>5300125</v>
      </c>
      <c r="AL894" s="44" t="s">
        <v>415</v>
      </c>
      <c r="AM894" s="44" t="s">
        <v>3247</v>
      </c>
      <c r="AN894" s="262">
        <v>273093740</v>
      </c>
      <c r="AO894" s="34"/>
      <c r="AP894" s="34"/>
      <c r="AQ894" s="34"/>
      <c r="AR894" s="34"/>
      <c r="AS894" s="34"/>
      <c r="AT894" s="44" t="s">
        <v>326</v>
      </c>
      <c r="AU894" s="44"/>
      <c r="AV894" s="477" t="str">
        <f t="array" ref="AV894">_xlfn.IFS(
LEFT(Tabelas!$AI894,1)="N","DN",
LEFT(Tabelas!$AI894,1)="C","DC",
LEFT(Tabelas!$AI894,1)="L","DL",
LEFT(Tabelas!$AI894,1)="A","DA",
LEFT(Tabelas!$AI894,1)="G","DG")</f>
        <v>DN</v>
      </c>
      <c r="AW894" s="34"/>
      <c r="AX894" s="34"/>
      <c r="AY894" s="34"/>
      <c r="AZ894" s="34"/>
      <c r="BA894" s="34"/>
      <c r="BB894" s="34"/>
      <c r="BC894" s="34"/>
      <c r="BD894" s="44">
        <v>41237</v>
      </c>
      <c r="BE894" s="34" t="s">
        <v>3812</v>
      </c>
      <c r="BF894" s="43" t="s">
        <v>1223</v>
      </c>
      <c r="BG894" s="34" t="s">
        <v>425</v>
      </c>
      <c r="BH894" s="34" t="s">
        <v>415</v>
      </c>
      <c r="BI894" s="34" t="s">
        <v>9420</v>
      </c>
      <c r="BJ894" s="44" t="s">
        <v>320</v>
      </c>
      <c r="BK894" s="44" t="s">
        <v>9097</v>
      </c>
      <c r="CY894" s="519" t="s">
        <v>9421</v>
      </c>
      <c r="CZ894" s="520" t="s">
        <v>9422</v>
      </c>
      <c r="DA894" s="595" t="str">
        <f t="shared" si="34"/>
        <v>95210 - REPARAÇÃO E MANUTENÇÃO DE TELEVISORES E OUTROS PRODUTOS SIMILARES DE ELETRÓNICA DE CONSUMO</v>
      </c>
      <c r="EN894" s="571">
        <v>25950</v>
      </c>
      <c r="EO894" s="560" t="s">
        <v>9423</v>
      </c>
      <c r="EP894" s="560" t="s">
        <v>350</v>
      </c>
      <c r="EQ894" s="580">
        <v>229</v>
      </c>
      <c r="ER894" s="560" t="s">
        <v>4622</v>
      </c>
      <c r="ES894" s="567" t="s">
        <v>9424</v>
      </c>
    </row>
    <row r="895" spans="16:149">
      <c r="P895" s="503"/>
      <c r="Q895" s="504"/>
      <c r="R895" s="505">
        <f t="shared" si="35"/>
        <v>44673</v>
      </c>
      <c r="S895" s="501"/>
      <c r="T895" s="497"/>
      <c r="U895" s="498"/>
      <c r="V895" s="43">
        <v>115</v>
      </c>
      <c r="W895" s="34" t="s">
        <v>3241</v>
      </c>
      <c r="X895" s="44">
        <v>41238</v>
      </c>
      <c r="Y895" s="34" t="s">
        <v>3874</v>
      </c>
      <c r="Z895" s="43" t="s">
        <v>1223</v>
      </c>
      <c r="AA895" s="34" t="s">
        <v>425</v>
      </c>
      <c r="AB895" s="34" t="s">
        <v>415</v>
      </c>
      <c r="AC895" s="34" t="s">
        <v>9425</v>
      </c>
      <c r="AD895" s="44" t="s">
        <v>320</v>
      </c>
      <c r="AE895" s="44" t="s">
        <v>9097</v>
      </c>
      <c r="AF895" s="43">
        <v>115</v>
      </c>
      <c r="AG895" s="34" t="s">
        <v>3241</v>
      </c>
      <c r="AH895" s="34" t="s">
        <v>3240</v>
      </c>
      <c r="AI895" s="43" t="s">
        <v>3242</v>
      </c>
      <c r="AJ895" s="44" t="s">
        <v>3243</v>
      </c>
      <c r="AK895" s="261">
        <v>5300125</v>
      </c>
      <c r="AL895" s="44" t="s">
        <v>415</v>
      </c>
      <c r="AM895" s="44" t="s">
        <v>3247</v>
      </c>
      <c r="AN895" s="262">
        <v>273093740</v>
      </c>
      <c r="AO895" s="34"/>
      <c r="AP895" s="34"/>
      <c r="AQ895" s="34"/>
      <c r="AR895" s="34"/>
      <c r="AS895" s="34"/>
      <c r="AT895" s="44" t="s">
        <v>326</v>
      </c>
      <c r="AU895" s="44"/>
      <c r="AV895" s="477" t="str">
        <f t="array" ref="AV895">_xlfn.IFS(
LEFT(Tabelas!$AI895,1)="N","DN",
LEFT(Tabelas!$AI895,1)="C","DC",
LEFT(Tabelas!$AI895,1)="L","DL",
LEFT(Tabelas!$AI895,1)="A","DA",
LEFT(Tabelas!$AI895,1)="G","DG")</f>
        <v>DN</v>
      </c>
      <c r="AW895" s="34"/>
      <c r="AX895" s="34"/>
      <c r="AY895" s="34"/>
      <c r="AZ895" s="34"/>
      <c r="BA895" s="34"/>
      <c r="BB895" s="34"/>
      <c r="BC895" s="34"/>
      <c r="BD895" s="44">
        <v>41238</v>
      </c>
      <c r="BE895" s="34" t="s">
        <v>3874</v>
      </c>
      <c r="BF895" s="43" t="s">
        <v>1223</v>
      </c>
      <c r="BG895" s="34" t="s">
        <v>425</v>
      </c>
      <c r="BH895" s="34" t="s">
        <v>415</v>
      </c>
      <c r="BI895" s="34" t="s">
        <v>9425</v>
      </c>
      <c r="BJ895" s="44" t="s">
        <v>320</v>
      </c>
      <c r="BK895" s="44" t="s">
        <v>9097</v>
      </c>
      <c r="CY895" s="519" t="s">
        <v>9426</v>
      </c>
      <c r="CZ895" s="520" t="s">
        <v>9427</v>
      </c>
      <c r="DA895" s="595" t="str">
        <f t="shared" si="34"/>
        <v>95220 - REPARAÇÃO E MANUTENÇÃO DE ELETRODOMÉSTICOS E DE OUTROS EQUIPAMENTOS DE USO DOMÉSTICO E PARA JARDIM</v>
      </c>
      <c r="EN895" s="572">
        <v>25968</v>
      </c>
      <c r="EO895" s="561" t="s">
        <v>9428</v>
      </c>
      <c r="EP895" s="561" t="s">
        <v>350</v>
      </c>
      <c r="EQ895" s="576">
        <v>229</v>
      </c>
      <c r="ER895" s="561" t="s">
        <v>4622</v>
      </c>
      <c r="ES895" s="568" t="s">
        <v>9429</v>
      </c>
    </row>
    <row r="896" spans="16:149">
      <c r="P896" s="503"/>
      <c r="Q896" s="504"/>
      <c r="R896" s="505">
        <f t="shared" si="35"/>
        <v>44674</v>
      </c>
      <c r="S896" s="501"/>
      <c r="T896" s="497"/>
      <c r="U896" s="498"/>
      <c r="V896" s="43">
        <v>115</v>
      </c>
      <c r="W896" s="34" t="s">
        <v>3241</v>
      </c>
      <c r="X896" s="44">
        <v>41239</v>
      </c>
      <c r="Y896" s="34" t="s">
        <v>3926</v>
      </c>
      <c r="Z896" s="43" t="s">
        <v>1223</v>
      </c>
      <c r="AA896" s="34" t="s">
        <v>425</v>
      </c>
      <c r="AB896" s="34" t="s">
        <v>415</v>
      </c>
      <c r="AC896" s="34" t="s">
        <v>9430</v>
      </c>
      <c r="AD896" s="44" t="s">
        <v>320</v>
      </c>
      <c r="AE896" s="44" t="s">
        <v>9097</v>
      </c>
      <c r="AF896" s="43">
        <v>115</v>
      </c>
      <c r="AG896" s="34" t="s">
        <v>3241</v>
      </c>
      <c r="AH896" s="34" t="s">
        <v>3240</v>
      </c>
      <c r="AI896" s="43" t="s">
        <v>3242</v>
      </c>
      <c r="AJ896" s="44" t="s">
        <v>3243</v>
      </c>
      <c r="AK896" s="261">
        <v>5300125</v>
      </c>
      <c r="AL896" s="44" t="s">
        <v>415</v>
      </c>
      <c r="AM896" s="44" t="s">
        <v>3247</v>
      </c>
      <c r="AN896" s="262">
        <v>273093740</v>
      </c>
      <c r="AO896" s="34"/>
      <c r="AP896" s="34"/>
      <c r="AQ896" s="34"/>
      <c r="AR896" s="34"/>
      <c r="AS896" s="34"/>
      <c r="AT896" s="44" t="s">
        <v>326</v>
      </c>
      <c r="AU896" s="44"/>
      <c r="AV896" s="477" t="str">
        <f t="array" ref="AV896">_xlfn.IFS(
LEFT(Tabelas!$AI896,1)="N","DN",
LEFT(Tabelas!$AI896,1)="C","DC",
LEFT(Tabelas!$AI896,1)="L","DL",
LEFT(Tabelas!$AI896,1)="A","DA",
LEFT(Tabelas!$AI896,1)="G","DG")</f>
        <v>DN</v>
      </c>
      <c r="AW896" s="34"/>
      <c r="AX896" s="34"/>
      <c r="AY896" s="34"/>
      <c r="AZ896" s="34"/>
      <c r="BA896" s="34"/>
      <c r="BB896" s="34"/>
      <c r="BC896" s="34"/>
      <c r="BD896" s="44">
        <v>41239</v>
      </c>
      <c r="BE896" s="34" t="s">
        <v>3926</v>
      </c>
      <c r="BF896" s="43" t="s">
        <v>1223</v>
      </c>
      <c r="BG896" s="34" t="s">
        <v>425</v>
      </c>
      <c r="BH896" s="34" t="s">
        <v>415</v>
      </c>
      <c r="BI896" s="34" t="s">
        <v>9430</v>
      </c>
      <c r="BJ896" s="44" t="s">
        <v>320</v>
      </c>
      <c r="BK896" s="44" t="s">
        <v>9097</v>
      </c>
      <c r="CY896" s="519" t="s">
        <v>9431</v>
      </c>
      <c r="CZ896" s="520" t="s">
        <v>9432</v>
      </c>
      <c r="DA896" s="595" t="str">
        <f t="shared" si="34"/>
        <v>95230 - REPARAÇÃO E MANUTENÇÃO DE CALÇADO E DE ARTIGOS DE COURO</v>
      </c>
      <c r="EN896" s="572">
        <v>25992</v>
      </c>
      <c r="EO896" s="561" t="s">
        <v>9433</v>
      </c>
      <c r="EP896" s="561" t="s">
        <v>350</v>
      </c>
      <c r="EQ896" s="576">
        <v>219</v>
      </c>
      <c r="ER896" s="561" t="s">
        <v>4409</v>
      </c>
      <c r="ES896" s="568" t="s">
        <v>9434</v>
      </c>
    </row>
    <row r="897" spans="16:149">
      <c r="P897" s="503"/>
      <c r="Q897" s="504"/>
      <c r="R897" s="505">
        <f t="shared" si="35"/>
        <v>44675</v>
      </c>
      <c r="S897" s="501"/>
      <c r="T897" s="497"/>
      <c r="U897" s="498"/>
      <c r="V897" s="43">
        <v>115</v>
      </c>
      <c r="W897" s="34" t="s">
        <v>3241</v>
      </c>
      <c r="X897" s="44">
        <v>41240</v>
      </c>
      <c r="Y897" s="34" t="s">
        <v>3969</v>
      </c>
      <c r="Z897" s="43" t="s">
        <v>1223</v>
      </c>
      <c r="AA897" s="34" t="s">
        <v>425</v>
      </c>
      <c r="AB897" s="34" t="s">
        <v>415</v>
      </c>
      <c r="AC897" s="34" t="s">
        <v>9435</v>
      </c>
      <c r="AD897" s="44" t="s">
        <v>320</v>
      </c>
      <c r="AE897" s="44" t="s">
        <v>9097</v>
      </c>
      <c r="AF897" s="43">
        <v>115</v>
      </c>
      <c r="AG897" s="34" t="s">
        <v>3241</v>
      </c>
      <c r="AH897" s="34" t="s">
        <v>3240</v>
      </c>
      <c r="AI897" s="43" t="s">
        <v>3242</v>
      </c>
      <c r="AJ897" s="44" t="s">
        <v>3243</v>
      </c>
      <c r="AK897" s="261">
        <v>5300125</v>
      </c>
      <c r="AL897" s="44" t="s">
        <v>415</v>
      </c>
      <c r="AM897" s="44" t="s">
        <v>3247</v>
      </c>
      <c r="AN897" s="262">
        <v>273093740</v>
      </c>
      <c r="AO897" s="34"/>
      <c r="AP897" s="34"/>
      <c r="AQ897" s="34"/>
      <c r="AR897" s="34"/>
      <c r="AS897" s="34"/>
      <c r="AT897" s="44" t="s">
        <v>326</v>
      </c>
      <c r="AU897" s="44"/>
      <c r="AV897" s="477" t="str">
        <f t="array" ref="AV897">_xlfn.IFS(
LEFT(Tabelas!$AI897,1)="N","DN",
LEFT(Tabelas!$AI897,1)="C","DC",
LEFT(Tabelas!$AI897,1)="L","DL",
LEFT(Tabelas!$AI897,1)="A","DA",
LEFT(Tabelas!$AI897,1)="G","DG")</f>
        <v>DN</v>
      </c>
      <c r="AW897" s="34"/>
      <c r="AX897" s="34"/>
      <c r="AY897" s="34"/>
      <c r="AZ897" s="34"/>
      <c r="BA897" s="34"/>
      <c r="BB897" s="34"/>
      <c r="BC897" s="34"/>
      <c r="BD897" s="44">
        <v>41240</v>
      </c>
      <c r="BE897" s="34" t="s">
        <v>3969</v>
      </c>
      <c r="BF897" s="43" t="s">
        <v>1223</v>
      </c>
      <c r="BG897" s="34" t="s">
        <v>425</v>
      </c>
      <c r="BH897" s="34" t="s">
        <v>415</v>
      </c>
      <c r="BI897" s="34" t="s">
        <v>9435</v>
      </c>
      <c r="BJ897" s="44" t="s">
        <v>320</v>
      </c>
      <c r="BK897" s="44" t="s">
        <v>9097</v>
      </c>
      <c r="CY897" s="519" t="s">
        <v>9436</v>
      </c>
      <c r="CZ897" s="520" t="s">
        <v>9437</v>
      </c>
      <c r="DA897" s="595" t="str">
        <f t="shared" si="34"/>
        <v>95240 - REPARAÇÃO E MANUTENÇÃO DE MOBILIÁRIO E SIMILARES, DE USO DOMÉSTICO</v>
      </c>
      <c r="EN897" s="571">
        <v>26026</v>
      </c>
      <c r="EO897" s="560" t="s">
        <v>9438</v>
      </c>
      <c r="EP897" s="560" t="s">
        <v>350</v>
      </c>
      <c r="EQ897" s="580">
        <v>219</v>
      </c>
      <c r="ER897" s="560" t="s">
        <v>4409</v>
      </c>
      <c r="ES897" s="567" t="s">
        <v>9439</v>
      </c>
    </row>
    <row r="898" spans="16:149">
      <c r="P898" s="503"/>
      <c r="Q898" s="504"/>
      <c r="R898" s="505">
        <f t="shared" si="35"/>
        <v>44676</v>
      </c>
      <c r="S898" s="501"/>
      <c r="T898" s="497"/>
      <c r="U898" s="498"/>
      <c r="V898" s="43">
        <v>115</v>
      </c>
      <c r="W898" s="34" t="s">
        <v>3241</v>
      </c>
      <c r="X898" s="44">
        <v>41241</v>
      </c>
      <c r="Y898" s="34" t="s">
        <v>4021</v>
      </c>
      <c r="Z898" s="43" t="s">
        <v>1223</v>
      </c>
      <c r="AA898" s="34" t="s">
        <v>425</v>
      </c>
      <c r="AB898" s="34" t="s">
        <v>415</v>
      </c>
      <c r="AC898" s="34" t="s">
        <v>9440</v>
      </c>
      <c r="AD898" s="44" t="s">
        <v>320</v>
      </c>
      <c r="AE898" s="44" t="s">
        <v>9097</v>
      </c>
      <c r="AF898" s="43">
        <v>115</v>
      </c>
      <c r="AG898" s="34" t="s">
        <v>3241</v>
      </c>
      <c r="AH898" s="34" t="s">
        <v>3240</v>
      </c>
      <c r="AI898" s="43" t="s">
        <v>3242</v>
      </c>
      <c r="AJ898" s="44" t="s">
        <v>3243</v>
      </c>
      <c r="AK898" s="261">
        <v>5300125</v>
      </c>
      <c r="AL898" s="44" t="s">
        <v>415</v>
      </c>
      <c r="AM898" s="44" t="s">
        <v>3247</v>
      </c>
      <c r="AN898" s="262">
        <v>273093740</v>
      </c>
      <c r="AO898" s="34"/>
      <c r="AP898" s="34"/>
      <c r="AQ898" s="34"/>
      <c r="AR898" s="34"/>
      <c r="AS898" s="34"/>
      <c r="AT898" s="44" t="s">
        <v>326</v>
      </c>
      <c r="AU898" s="44"/>
      <c r="AV898" s="477" t="str">
        <f t="array" ref="AV898">_xlfn.IFS(
LEFT(Tabelas!$AI898,1)="N","DN",
LEFT(Tabelas!$AI898,1)="C","DC",
LEFT(Tabelas!$AI898,1)="L","DL",
LEFT(Tabelas!$AI898,1)="A","DA",
LEFT(Tabelas!$AI898,1)="G","DG")</f>
        <v>DN</v>
      </c>
      <c r="AW898" s="34"/>
      <c r="AX898" s="34"/>
      <c r="AY898" s="34"/>
      <c r="AZ898" s="34"/>
      <c r="BA898" s="34"/>
      <c r="BB898" s="34"/>
      <c r="BC898" s="34"/>
      <c r="BD898" s="44">
        <v>41241</v>
      </c>
      <c r="BE898" s="34" t="s">
        <v>4021</v>
      </c>
      <c r="BF898" s="43" t="s">
        <v>1223</v>
      </c>
      <c r="BG898" s="34" t="s">
        <v>425</v>
      </c>
      <c r="BH898" s="34" t="s">
        <v>415</v>
      </c>
      <c r="BI898" s="34" t="s">
        <v>9440</v>
      </c>
      <c r="BJ898" s="44" t="s">
        <v>320</v>
      </c>
      <c r="BK898" s="44" t="s">
        <v>9097</v>
      </c>
      <c r="CY898" s="519" t="s">
        <v>9441</v>
      </c>
      <c r="CZ898" s="520" t="s">
        <v>9442</v>
      </c>
      <c r="DA898" s="595" t="str">
        <f t="shared" si="34"/>
        <v>95250 - REPARAÇÃO E MANUTENÇÃO DE RELÓGIOS E DE ARTIGOS DE JOALHARIA</v>
      </c>
      <c r="EN898" s="572">
        <v>26131</v>
      </c>
      <c r="EO898" s="561" t="s">
        <v>9443</v>
      </c>
      <c r="EP898" s="561" t="s">
        <v>289</v>
      </c>
      <c r="EQ898" s="576">
        <v>338</v>
      </c>
      <c r="ER898" s="561" t="s">
        <v>2428</v>
      </c>
      <c r="ES898" s="568" t="s">
        <v>9444</v>
      </c>
    </row>
    <row r="899" spans="16:149">
      <c r="P899" s="503"/>
      <c r="Q899" s="504"/>
      <c r="R899" s="505">
        <f t="shared" si="35"/>
        <v>44677</v>
      </c>
      <c r="S899" s="501"/>
      <c r="T899" s="497"/>
      <c r="U899" s="498"/>
      <c r="V899" s="43">
        <v>115</v>
      </c>
      <c r="W899" s="34" t="s">
        <v>3241</v>
      </c>
      <c r="X899" s="44">
        <v>41242</v>
      </c>
      <c r="Y899" s="34" t="s">
        <v>4071</v>
      </c>
      <c r="Z899" s="43" t="s">
        <v>1223</v>
      </c>
      <c r="AA899" s="34" t="s">
        <v>425</v>
      </c>
      <c r="AB899" s="34" t="s">
        <v>415</v>
      </c>
      <c r="AC899" s="34" t="s">
        <v>9445</v>
      </c>
      <c r="AD899" s="44" t="s">
        <v>320</v>
      </c>
      <c r="AE899" s="44" t="s">
        <v>9097</v>
      </c>
      <c r="AF899" s="43">
        <v>115</v>
      </c>
      <c r="AG899" s="34" t="s">
        <v>3241</v>
      </c>
      <c r="AH899" s="34" t="s">
        <v>3240</v>
      </c>
      <c r="AI899" s="43" t="s">
        <v>3242</v>
      </c>
      <c r="AJ899" s="44" t="s">
        <v>3243</v>
      </c>
      <c r="AK899" s="261">
        <v>5300125</v>
      </c>
      <c r="AL899" s="44" t="s">
        <v>415</v>
      </c>
      <c r="AM899" s="44" t="s">
        <v>3247</v>
      </c>
      <c r="AN899" s="262">
        <v>273093740</v>
      </c>
      <c r="AO899" s="34"/>
      <c r="AP899" s="34"/>
      <c r="AQ899" s="34"/>
      <c r="AR899" s="34"/>
      <c r="AS899" s="34"/>
      <c r="AT899" s="44" t="s">
        <v>326</v>
      </c>
      <c r="AU899" s="44"/>
      <c r="AV899" s="477" t="str">
        <f t="array" ref="AV899">_xlfn.IFS(
LEFT(Tabelas!$AI899,1)="N","DN",
LEFT(Tabelas!$AI899,1)="C","DC",
LEFT(Tabelas!$AI899,1)="L","DL",
LEFT(Tabelas!$AI899,1)="A","DA",
LEFT(Tabelas!$AI899,1)="G","DG")</f>
        <v>DN</v>
      </c>
      <c r="AW899" s="34"/>
      <c r="AX899" s="34"/>
      <c r="AY899" s="34"/>
      <c r="AZ899" s="34"/>
      <c r="BA899" s="34"/>
      <c r="BB899" s="34"/>
      <c r="BC899" s="34"/>
      <c r="BD899" s="44">
        <v>41242</v>
      </c>
      <c r="BE899" s="34" t="s">
        <v>4071</v>
      </c>
      <c r="BF899" s="43" t="s">
        <v>1223</v>
      </c>
      <c r="BG899" s="34" t="s">
        <v>425</v>
      </c>
      <c r="BH899" s="34" t="s">
        <v>415</v>
      </c>
      <c r="BI899" s="34" t="s">
        <v>9445</v>
      </c>
      <c r="BJ899" s="44" t="s">
        <v>320</v>
      </c>
      <c r="BK899" s="44" t="s">
        <v>9097</v>
      </c>
      <c r="CY899" s="519" t="s">
        <v>9446</v>
      </c>
      <c r="CZ899" s="520" t="s">
        <v>9447</v>
      </c>
      <c r="DA899" s="595" t="str">
        <f t="shared" ref="DA899:DA916" si="36">CY899&amp;" - "&amp;CZ899</f>
        <v>95290 - REPARAÇÃO E MANUTENÇÃO DE BENS DE USO PESSOAL E DOMÉSTICO, N.E.</v>
      </c>
      <c r="EN899" s="572">
        <v>26182</v>
      </c>
      <c r="EO899" s="561" t="s">
        <v>9448</v>
      </c>
      <c r="EP899" s="561" t="s">
        <v>370</v>
      </c>
      <c r="EQ899" s="576">
        <v>500</v>
      </c>
      <c r="ER899" s="561" t="s">
        <v>966</v>
      </c>
      <c r="ES899" s="568" t="s">
        <v>9449</v>
      </c>
    </row>
    <row r="900" spans="16:149">
      <c r="P900" s="503"/>
      <c r="Q900" s="504"/>
      <c r="R900" s="505">
        <f t="shared" si="35"/>
        <v>44678</v>
      </c>
      <c r="S900" s="501"/>
      <c r="T900" s="497"/>
      <c r="U900" s="498"/>
      <c r="V900" s="43">
        <v>115</v>
      </c>
      <c r="W900" s="34" t="s">
        <v>3241</v>
      </c>
      <c r="X900" s="44">
        <v>41243</v>
      </c>
      <c r="Y900" s="34" t="s">
        <v>4115</v>
      </c>
      <c r="Z900" s="43" t="s">
        <v>1223</v>
      </c>
      <c r="AA900" s="34" t="s">
        <v>425</v>
      </c>
      <c r="AB900" s="34" t="s">
        <v>415</v>
      </c>
      <c r="AC900" s="34" t="s">
        <v>9450</v>
      </c>
      <c r="AD900" s="44" t="s">
        <v>320</v>
      </c>
      <c r="AE900" s="44" t="s">
        <v>9097</v>
      </c>
      <c r="AF900" s="43">
        <v>115</v>
      </c>
      <c r="AG900" s="34" t="s">
        <v>3241</v>
      </c>
      <c r="AH900" s="34" t="s">
        <v>3240</v>
      </c>
      <c r="AI900" s="43" t="s">
        <v>3242</v>
      </c>
      <c r="AJ900" s="44" t="s">
        <v>3243</v>
      </c>
      <c r="AK900" s="261">
        <v>5300125</v>
      </c>
      <c r="AL900" s="44" t="s">
        <v>415</v>
      </c>
      <c r="AM900" s="44" t="s">
        <v>3247</v>
      </c>
      <c r="AN900" s="262">
        <v>273093740</v>
      </c>
      <c r="AO900" s="34"/>
      <c r="AP900" s="34"/>
      <c r="AQ900" s="34"/>
      <c r="AR900" s="34"/>
      <c r="AS900" s="34"/>
      <c r="AT900" s="44" t="s">
        <v>326</v>
      </c>
      <c r="AU900" s="44"/>
      <c r="AV900" s="477" t="str">
        <f t="array" ref="AV900">_xlfn.IFS(
LEFT(Tabelas!$AI900,1)="N","DN",
LEFT(Tabelas!$AI900,1)="C","DC",
LEFT(Tabelas!$AI900,1)="L","DL",
LEFT(Tabelas!$AI900,1)="A","DA",
LEFT(Tabelas!$AI900,1)="G","DG")</f>
        <v>DN</v>
      </c>
      <c r="AW900" s="34"/>
      <c r="AX900" s="34"/>
      <c r="AY900" s="34"/>
      <c r="AZ900" s="34"/>
      <c r="BA900" s="34"/>
      <c r="BB900" s="34"/>
      <c r="BC900" s="34"/>
      <c r="BD900" s="44">
        <v>41243</v>
      </c>
      <c r="BE900" s="34" t="s">
        <v>4115</v>
      </c>
      <c r="BF900" s="43" t="s">
        <v>1223</v>
      </c>
      <c r="BG900" s="34" t="s">
        <v>425</v>
      </c>
      <c r="BH900" s="34" t="s">
        <v>415</v>
      </c>
      <c r="BI900" s="34" t="s">
        <v>9450</v>
      </c>
      <c r="BJ900" s="44" t="s">
        <v>320</v>
      </c>
      <c r="BK900" s="44" t="s">
        <v>9097</v>
      </c>
      <c r="CY900" s="519" t="s">
        <v>9451</v>
      </c>
      <c r="CZ900" s="520" t="s">
        <v>9452</v>
      </c>
      <c r="DA900" s="595" t="str">
        <f t="shared" si="36"/>
        <v>95310 - REPARAÇÃO E MANUTENÇÃO DE VEÍCULOS AUTOMÓVEIS.</v>
      </c>
      <c r="EN900" s="571">
        <v>26298</v>
      </c>
      <c r="EO900" s="560" t="s">
        <v>9453</v>
      </c>
      <c r="EP900" s="560" t="s">
        <v>947</v>
      </c>
      <c r="EQ900" s="580">
        <v>450</v>
      </c>
      <c r="ER900" s="560" t="s">
        <v>4312</v>
      </c>
      <c r="ES900" s="567" t="s">
        <v>9454</v>
      </c>
    </row>
    <row r="901" spans="16:149">
      <c r="P901" s="503"/>
      <c r="Q901" s="504"/>
      <c r="R901" s="505">
        <f t="shared" si="35"/>
        <v>44679</v>
      </c>
      <c r="S901" s="501"/>
      <c r="T901" s="497"/>
      <c r="U901" s="498"/>
      <c r="V901" s="43">
        <v>115</v>
      </c>
      <c r="W901" s="34" t="s">
        <v>3241</v>
      </c>
      <c r="X901" s="44">
        <v>41227</v>
      </c>
      <c r="Y901" s="34" t="s">
        <v>3170</v>
      </c>
      <c r="Z901" s="43" t="s">
        <v>1223</v>
      </c>
      <c r="AA901" s="34" t="s">
        <v>425</v>
      </c>
      <c r="AB901" s="34" t="s">
        <v>415</v>
      </c>
      <c r="AC901" s="34" t="s">
        <v>3170</v>
      </c>
      <c r="AD901" s="44" t="s">
        <v>320</v>
      </c>
      <c r="AE901" s="44" t="s">
        <v>9097</v>
      </c>
      <c r="AF901" s="43">
        <v>115</v>
      </c>
      <c r="AG901" s="34" t="s">
        <v>3241</v>
      </c>
      <c r="AH901" s="34" t="s">
        <v>3240</v>
      </c>
      <c r="AI901" s="43" t="s">
        <v>3242</v>
      </c>
      <c r="AJ901" s="44" t="s">
        <v>3243</v>
      </c>
      <c r="AK901" s="261">
        <v>5300125</v>
      </c>
      <c r="AL901" s="44" t="s">
        <v>415</v>
      </c>
      <c r="AM901" s="44" t="s">
        <v>3247</v>
      </c>
      <c r="AN901" s="262">
        <v>273093740</v>
      </c>
      <c r="AO901" s="34"/>
      <c r="AP901" s="34"/>
      <c r="AQ901" s="34"/>
      <c r="AR901" s="34"/>
      <c r="AS901" s="34"/>
      <c r="AT901" s="44" t="s">
        <v>326</v>
      </c>
      <c r="AU901" s="44"/>
      <c r="AV901" s="477" t="str">
        <f t="array" ref="AV901">_xlfn.IFS(
LEFT(Tabelas!$AI901,1)="N","DN",
LEFT(Tabelas!$AI901,1)="C","DC",
LEFT(Tabelas!$AI901,1)="L","DL",
LEFT(Tabelas!$AI901,1)="A","DA",
LEFT(Tabelas!$AI901,1)="G","DG")</f>
        <v>DN</v>
      </c>
      <c r="AW901" s="34"/>
      <c r="AX901" s="34"/>
      <c r="AY901" s="34"/>
      <c r="AZ901" s="34"/>
      <c r="BA901" s="34"/>
      <c r="BB901" s="34"/>
      <c r="BC901" s="34"/>
      <c r="BD901" s="44">
        <v>41227</v>
      </c>
      <c r="BE901" s="34" t="s">
        <v>3170</v>
      </c>
      <c r="BF901" s="43" t="s">
        <v>1223</v>
      </c>
      <c r="BG901" s="34" t="s">
        <v>425</v>
      </c>
      <c r="BH901" s="34" t="s">
        <v>415</v>
      </c>
      <c r="BI901" s="34" t="s">
        <v>3170</v>
      </c>
      <c r="BJ901" s="44" t="s">
        <v>320</v>
      </c>
      <c r="BK901" s="44" t="s">
        <v>9097</v>
      </c>
      <c r="CY901" s="519" t="s">
        <v>9455</v>
      </c>
      <c r="CZ901" s="520" t="s">
        <v>9456</v>
      </c>
      <c r="DA901" s="595" t="str">
        <f t="shared" si="36"/>
        <v>95320 - REPARAÇÃO E MANUTENÇÃO DE MOTOCICLOS.</v>
      </c>
      <c r="EN901" s="572">
        <v>26506</v>
      </c>
      <c r="EO901" s="561" t="s">
        <v>9457</v>
      </c>
      <c r="EP901" s="561" t="s">
        <v>350</v>
      </c>
      <c r="EQ901" s="576">
        <v>221</v>
      </c>
      <c r="ER901" s="561" t="s">
        <v>4458</v>
      </c>
      <c r="ES901" s="568" t="s">
        <v>9458</v>
      </c>
    </row>
    <row r="902" spans="16:149">
      <c r="P902" s="503"/>
      <c r="Q902" s="504"/>
      <c r="R902" s="505">
        <f t="shared" si="35"/>
        <v>44680</v>
      </c>
      <c r="S902" s="501"/>
      <c r="T902" s="497"/>
      <c r="U902" s="498"/>
      <c r="V902" s="43">
        <v>115</v>
      </c>
      <c r="W902" s="34" t="s">
        <v>3241</v>
      </c>
      <c r="X902" s="44">
        <v>41229</v>
      </c>
      <c r="Y902" s="34" t="s">
        <v>3287</v>
      </c>
      <c r="Z902" s="43" t="s">
        <v>1223</v>
      </c>
      <c r="AA902" s="34" t="s">
        <v>425</v>
      </c>
      <c r="AB902" s="34" t="s">
        <v>415</v>
      </c>
      <c r="AC902" s="34" t="s">
        <v>3287</v>
      </c>
      <c r="AD902" s="44" t="s">
        <v>320</v>
      </c>
      <c r="AE902" s="44" t="s">
        <v>9097</v>
      </c>
      <c r="AF902" s="43">
        <v>115</v>
      </c>
      <c r="AG902" s="34" t="s">
        <v>3241</v>
      </c>
      <c r="AH902" s="34" t="s">
        <v>3240</v>
      </c>
      <c r="AI902" s="43" t="s">
        <v>3242</v>
      </c>
      <c r="AJ902" s="44" t="s">
        <v>3243</v>
      </c>
      <c r="AK902" s="261">
        <v>5300125</v>
      </c>
      <c r="AL902" s="44" t="s">
        <v>415</v>
      </c>
      <c r="AM902" s="44" t="s">
        <v>3247</v>
      </c>
      <c r="AN902" s="262">
        <v>273093740</v>
      </c>
      <c r="AO902" s="34"/>
      <c r="AP902" s="34"/>
      <c r="AQ902" s="34"/>
      <c r="AR902" s="34"/>
      <c r="AS902" s="34"/>
      <c r="AT902" s="44" t="s">
        <v>326</v>
      </c>
      <c r="AU902" s="44"/>
      <c r="AV902" s="477" t="str">
        <f t="array" ref="AV902">_xlfn.IFS(
LEFT(Tabelas!$AI902,1)="N","DN",
LEFT(Tabelas!$AI902,1)="C","DC",
LEFT(Tabelas!$AI902,1)="L","DL",
LEFT(Tabelas!$AI902,1)="A","DA",
LEFT(Tabelas!$AI902,1)="G","DG")</f>
        <v>DN</v>
      </c>
      <c r="AW902" s="34"/>
      <c r="AX902" s="34"/>
      <c r="AY902" s="34"/>
      <c r="AZ902" s="34"/>
      <c r="BA902" s="34"/>
      <c r="BB902" s="34"/>
      <c r="BC902" s="34"/>
      <c r="BD902" s="44">
        <v>41229</v>
      </c>
      <c r="BE902" s="34" t="s">
        <v>3287</v>
      </c>
      <c r="BF902" s="43" t="s">
        <v>1223</v>
      </c>
      <c r="BG902" s="34" t="s">
        <v>425</v>
      </c>
      <c r="BH902" s="34" t="s">
        <v>415</v>
      </c>
      <c r="BI902" s="34" t="s">
        <v>3287</v>
      </c>
      <c r="BJ902" s="44" t="s">
        <v>320</v>
      </c>
      <c r="BK902" s="44" t="s">
        <v>9097</v>
      </c>
      <c r="CY902" s="519" t="s">
        <v>9459</v>
      </c>
      <c r="CZ902" s="520" t="s">
        <v>9460</v>
      </c>
      <c r="DA902" s="595" t="str">
        <f t="shared" si="36"/>
        <v>95400 - ATIVIDADES DE SERVIÇOS DE INTERMEDIAÇÃO DE REPARAÇÃO E MANUTENÇÃO DE COMPUTADORES, BENS DE USO PESSOAL E DOMÉSTICO, E VEÍCULOS AUTOMÓVEIS E MOTOCICLOS.</v>
      </c>
      <c r="EN902" s="571">
        <v>26603</v>
      </c>
      <c r="EO902" s="560" t="s">
        <v>9461</v>
      </c>
      <c r="EP902" s="560" t="s">
        <v>289</v>
      </c>
      <c r="EQ902" s="580">
        <v>332</v>
      </c>
      <c r="ER902" s="560" t="s">
        <v>4896</v>
      </c>
      <c r="ES902" s="567" t="s">
        <v>9462</v>
      </c>
    </row>
    <row r="903" spans="16:149">
      <c r="P903" s="503"/>
      <c r="Q903" s="504"/>
      <c r="R903" s="505">
        <f t="shared" si="35"/>
        <v>44681</v>
      </c>
      <c r="S903" s="501"/>
      <c r="T903" s="497"/>
      <c r="U903" s="498"/>
      <c r="V903" s="43">
        <v>115</v>
      </c>
      <c r="W903" s="34" t="s">
        <v>3241</v>
      </c>
      <c r="X903" s="44">
        <v>41230</v>
      </c>
      <c r="Y903" s="34" t="s">
        <v>413</v>
      </c>
      <c r="Z903" s="43" t="s">
        <v>1223</v>
      </c>
      <c r="AA903" s="34" t="s">
        <v>425</v>
      </c>
      <c r="AB903" s="34" t="s">
        <v>415</v>
      </c>
      <c r="AC903" s="34" t="s">
        <v>413</v>
      </c>
      <c r="AD903" s="44" t="s">
        <v>320</v>
      </c>
      <c r="AE903" s="44" t="s">
        <v>9097</v>
      </c>
      <c r="AF903" s="43">
        <v>115</v>
      </c>
      <c r="AG903" s="34" t="s">
        <v>3241</v>
      </c>
      <c r="AH903" s="34" t="s">
        <v>3240</v>
      </c>
      <c r="AI903" s="43" t="s">
        <v>3242</v>
      </c>
      <c r="AJ903" s="44" t="s">
        <v>3243</v>
      </c>
      <c r="AK903" s="261">
        <v>5300125</v>
      </c>
      <c r="AL903" s="44" t="s">
        <v>415</v>
      </c>
      <c r="AM903" s="44" t="s">
        <v>3247</v>
      </c>
      <c r="AN903" s="262">
        <v>273093740</v>
      </c>
      <c r="AO903" s="34"/>
      <c r="AP903" s="34"/>
      <c r="AQ903" s="34"/>
      <c r="AR903" s="34"/>
      <c r="AS903" s="34"/>
      <c r="AT903" s="44" t="s">
        <v>326</v>
      </c>
      <c r="AU903" s="44"/>
      <c r="AV903" s="477" t="str">
        <f t="array" ref="AV903">_xlfn.IFS(
LEFT(Tabelas!$AI903,1)="N","DN",
LEFT(Tabelas!$AI903,1)="C","DC",
LEFT(Tabelas!$AI903,1)="L","DL",
LEFT(Tabelas!$AI903,1)="A","DA",
LEFT(Tabelas!$AI903,1)="G","DG")</f>
        <v>DN</v>
      </c>
      <c r="AW903" s="34"/>
      <c r="AX903" s="34"/>
      <c r="AY903" s="34"/>
      <c r="AZ903" s="34"/>
      <c r="BA903" s="34"/>
      <c r="BB903" s="34"/>
      <c r="BC903" s="34"/>
      <c r="BD903" s="44">
        <v>41230</v>
      </c>
      <c r="BE903" s="34" t="s">
        <v>413</v>
      </c>
      <c r="BF903" s="43" t="s">
        <v>1223</v>
      </c>
      <c r="BG903" s="34" t="s">
        <v>425</v>
      </c>
      <c r="BH903" s="34" t="s">
        <v>415</v>
      </c>
      <c r="BI903" s="34" t="s">
        <v>413</v>
      </c>
      <c r="BJ903" s="44" t="s">
        <v>320</v>
      </c>
      <c r="BK903" s="44" t="s">
        <v>9097</v>
      </c>
      <c r="CY903" s="519" t="s">
        <v>9463</v>
      </c>
      <c r="CZ903" s="520" t="s">
        <v>9464</v>
      </c>
      <c r="DA903" s="595" t="str">
        <f t="shared" si="36"/>
        <v>96100 - LAVAGEM E LIMPEZA DE TÊXTEIS E PELES.</v>
      </c>
      <c r="EN903" s="572">
        <v>26689</v>
      </c>
      <c r="EO903" s="561" t="s">
        <v>9465</v>
      </c>
      <c r="EP903" s="561" t="s">
        <v>289</v>
      </c>
      <c r="EQ903" s="576">
        <v>344</v>
      </c>
      <c r="ER903" s="561" t="s">
        <v>5026</v>
      </c>
      <c r="ES903" s="568" t="s">
        <v>9466</v>
      </c>
    </row>
    <row r="904" spans="16:149">
      <c r="P904" s="503"/>
      <c r="Q904" s="504"/>
      <c r="R904" s="505">
        <f t="shared" si="35"/>
        <v>44682</v>
      </c>
      <c r="S904" s="501"/>
      <c r="T904" s="497"/>
      <c r="U904" s="498"/>
      <c r="V904" s="43">
        <v>115</v>
      </c>
      <c r="W904" s="34" t="s">
        <v>3241</v>
      </c>
      <c r="X904" s="44">
        <v>41232</v>
      </c>
      <c r="Y904" s="34" t="s">
        <v>3465</v>
      </c>
      <c r="Z904" s="43" t="s">
        <v>1223</v>
      </c>
      <c r="AA904" s="34" t="s">
        <v>425</v>
      </c>
      <c r="AB904" s="34" t="s">
        <v>415</v>
      </c>
      <c r="AC904" s="34" t="s">
        <v>3465</v>
      </c>
      <c r="AD904" s="44" t="s">
        <v>320</v>
      </c>
      <c r="AE904" s="44" t="s">
        <v>9097</v>
      </c>
      <c r="AF904" s="43">
        <v>115</v>
      </c>
      <c r="AG904" s="34" t="s">
        <v>3241</v>
      </c>
      <c r="AH904" s="34" t="s">
        <v>3240</v>
      </c>
      <c r="AI904" s="43" t="s">
        <v>3242</v>
      </c>
      <c r="AJ904" s="44" t="s">
        <v>3243</v>
      </c>
      <c r="AK904" s="261">
        <v>5300125</v>
      </c>
      <c r="AL904" s="44" t="s">
        <v>415</v>
      </c>
      <c r="AM904" s="44" t="s">
        <v>3247</v>
      </c>
      <c r="AN904" s="262">
        <v>273093740</v>
      </c>
      <c r="AO904" s="34"/>
      <c r="AP904" s="34"/>
      <c r="AQ904" s="34"/>
      <c r="AR904" s="34"/>
      <c r="AS904" s="34"/>
      <c r="AT904" s="44" t="s">
        <v>326</v>
      </c>
      <c r="AU904" s="44"/>
      <c r="AV904" s="477" t="str">
        <f t="array" ref="AV904">_xlfn.IFS(
LEFT(Tabelas!$AI904,1)="N","DN",
LEFT(Tabelas!$AI904,1)="C","DC",
LEFT(Tabelas!$AI904,1)="L","DL",
LEFT(Tabelas!$AI904,1)="A","DA",
LEFT(Tabelas!$AI904,1)="G","DG")</f>
        <v>DN</v>
      </c>
      <c r="AW904" s="34"/>
      <c r="AX904" s="34"/>
      <c r="AY904" s="34"/>
      <c r="AZ904" s="34"/>
      <c r="BA904" s="34"/>
      <c r="BB904" s="34"/>
      <c r="BC904" s="34"/>
      <c r="BD904" s="44">
        <v>41232</v>
      </c>
      <c r="BE904" s="34" t="s">
        <v>3465</v>
      </c>
      <c r="BF904" s="43" t="s">
        <v>1223</v>
      </c>
      <c r="BG904" s="34" t="s">
        <v>425</v>
      </c>
      <c r="BH904" s="34" t="s">
        <v>415</v>
      </c>
      <c r="BI904" s="34" t="s">
        <v>3465</v>
      </c>
      <c r="BJ904" s="44" t="s">
        <v>320</v>
      </c>
      <c r="BK904" s="44" t="s">
        <v>9097</v>
      </c>
      <c r="CY904" s="519" t="s">
        <v>9467</v>
      </c>
      <c r="CZ904" s="520" t="s">
        <v>9468</v>
      </c>
      <c r="DA904" s="595" t="str">
        <f t="shared" si="36"/>
        <v>96210 - ATIVIDADES DE SALÕES DE CABELEIREIRO E BARBEIROS</v>
      </c>
      <c r="EN904" s="571">
        <v>26760</v>
      </c>
      <c r="EO904" s="560" t="s">
        <v>9469</v>
      </c>
      <c r="EP904" s="560" t="s">
        <v>289</v>
      </c>
      <c r="EQ904" s="580">
        <v>338</v>
      </c>
      <c r="ER904" s="560" t="s">
        <v>2428</v>
      </c>
      <c r="ES904" s="567" t="s">
        <v>9470</v>
      </c>
    </row>
    <row r="905" spans="16:149">
      <c r="P905" s="503"/>
      <c r="Q905" s="504"/>
      <c r="R905" s="505">
        <f t="shared" si="35"/>
        <v>44683</v>
      </c>
      <c r="S905" s="501"/>
      <c r="T905" s="497"/>
      <c r="U905" s="498"/>
      <c r="V905" s="43">
        <v>115</v>
      </c>
      <c r="W905" s="34" t="s">
        <v>3241</v>
      </c>
      <c r="X905" s="44">
        <v>41233</v>
      </c>
      <c r="Y905" s="34" t="s">
        <v>3543</v>
      </c>
      <c r="Z905" s="43" t="s">
        <v>1223</v>
      </c>
      <c r="AA905" s="34" t="s">
        <v>425</v>
      </c>
      <c r="AB905" s="34" t="s">
        <v>415</v>
      </c>
      <c r="AC905" s="34" t="s">
        <v>3543</v>
      </c>
      <c r="AD905" s="44" t="s">
        <v>320</v>
      </c>
      <c r="AE905" s="44" t="s">
        <v>9097</v>
      </c>
      <c r="AF905" s="43">
        <v>115</v>
      </c>
      <c r="AG905" s="34" t="s">
        <v>3241</v>
      </c>
      <c r="AH905" s="34" t="s">
        <v>3240</v>
      </c>
      <c r="AI905" s="43" t="s">
        <v>3242</v>
      </c>
      <c r="AJ905" s="44" t="s">
        <v>3243</v>
      </c>
      <c r="AK905" s="261">
        <v>5300125</v>
      </c>
      <c r="AL905" s="44" t="s">
        <v>415</v>
      </c>
      <c r="AM905" s="44" t="s">
        <v>3247</v>
      </c>
      <c r="AN905" s="262">
        <v>273093740</v>
      </c>
      <c r="AO905" s="34"/>
      <c r="AP905" s="34"/>
      <c r="AQ905" s="34"/>
      <c r="AR905" s="34"/>
      <c r="AS905" s="34"/>
      <c r="AT905" s="44" t="s">
        <v>326</v>
      </c>
      <c r="AU905" s="44"/>
      <c r="AV905" s="477" t="str">
        <f t="array" ref="AV905">_xlfn.IFS(
LEFT(Tabelas!$AI905,1)="N","DN",
LEFT(Tabelas!$AI905,1)="C","DC",
LEFT(Tabelas!$AI905,1)="L","DL",
LEFT(Tabelas!$AI905,1)="A","DA",
LEFT(Tabelas!$AI905,1)="G","DG")</f>
        <v>DN</v>
      </c>
      <c r="AW905" s="34"/>
      <c r="AX905" s="34"/>
      <c r="AY905" s="34"/>
      <c r="AZ905" s="34"/>
      <c r="BA905" s="34"/>
      <c r="BB905" s="34"/>
      <c r="BC905" s="34"/>
      <c r="BD905" s="44">
        <v>41233</v>
      </c>
      <c r="BE905" s="34" t="s">
        <v>3543</v>
      </c>
      <c r="BF905" s="43" t="s">
        <v>1223</v>
      </c>
      <c r="BG905" s="34" t="s">
        <v>425</v>
      </c>
      <c r="BH905" s="34" t="s">
        <v>415</v>
      </c>
      <c r="BI905" s="34" t="s">
        <v>3543</v>
      </c>
      <c r="BJ905" s="44" t="s">
        <v>320</v>
      </c>
      <c r="BK905" s="44" t="s">
        <v>9097</v>
      </c>
      <c r="CY905" s="519" t="s">
        <v>9471</v>
      </c>
      <c r="CZ905" s="520" t="s">
        <v>9472</v>
      </c>
      <c r="DA905" s="595" t="str">
        <f t="shared" si="36"/>
        <v>96220 - ATIVIDADES DE CUIDADOS DE BELEZA E OUTRAS ATIVIDADES DE TRATAMENTOS DE BELEZA</v>
      </c>
      <c r="EN905" s="572">
        <v>26786</v>
      </c>
      <c r="EO905" s="561" t="s">
        <v>9473</v>
      </c>
      <c r="EP905" s="561" t="s">
        <v>289</v>
      </c>
      <c r="EQ905" s="576">
        <v>338</v>
      </c>
      <c r="ER905" s="561" t="s">
        <v>2428</v>
      </c>
      <c r="ES905" s="568" t="s">
        <v>9474</v>
      </c>
    </row>
    <row r="906" spans="16:149">
      <c r="P906" s="503"/>
      <c r="Q906" s="504"/>
      <c r="R906" s="505">
        <f t="shared" si="35"/>
        <v>44684</v>
      </c>
      <c r="S906" s="501"/>
      <c r="T906" s="497"/>
      <c r="U906" s="498"/>
      <c r="V906" s="43">
        <v>115</v>
      </c>
      <c r="W906" s="34" t="s">
        <v>3241</v>
      </c>
      <c r="X906" s="44">
        <v>41234</v>
      </c>
      <c r="Y906" s="34" t="s">
        <v>3617</v>
      </c>
      <c r="Z906" s="43" t="s">
        <v>1223</v>
      </c>
      <c r="AA906" s="34" t="s">
        <v>425</v>
      </c>
      <c r="AB906" s="34" t="s">
        <v>415</v>
      </c>
      <c r="AC906" s="34" t="s">
        <v>3617</v>
      </c>
      <c r="AD906" s="44" t="s">
        <v>320</v>
      </c>
      <c r="AE906" s="44" t="s">
        <v>9097</v>
      </c>
      <c r="AF906" s="43">
        <v>115</v>
      </c>
      <c r="AG906" s="34" t="s">
        <v>3241</v>
      </c>
      <c r="AH906" s="34" t="s">
        <v>3240</v>
      </c>
      <c r="AI906" s="43" t="s">
        <v>3242</v>
      </c>
      <c r="AJ906" s="44" t="s">
        <v>3243</v>
      </c>
      <c r="AK906" s="261">
        <v>5300125</v>
      </c>
      <c r="AL906" s="44" t="s">
        <v>415</v>
      </c>
      <c r="AM906" s="44" t="s">
        <v>3247</v>
      </c>
      <c r="AN906" s="262">
        <v>273093740</v>
      </c>
      <c r="AO906" s="34"/>
      <c r="AP906" s="34"/>
      <c r="AQ906" s="34"/>
      <c r="AR906" s="34"/>
      <c r="AS906" s="34"/>
      <c r="AT906" s="44" t="s">
        <v>326</v>
      </c>
      <c r="AU906" s="44"/>
      <c r="AV906" s="477" t="str">
        <f t="array" ref="AV906">_xlfn.IFS(
LEFT(Tabelas!$AI906,1)="N","DN",
LEFT(Tabelas!$AI906,1)="C","DC",
LEFT(Tabelas!$AI906,1)="L","DL",
LEFT(Tabelas!$AI906,1)="A","DA",
LEFT(Tabelas!$AI906,1)="G","DG")</f>
        <v>DN</v>
      </c>
      <c r="AW906" s="34"/>
      <c r="AX906" s="34"/>
      <c r="AY906" s="34"/>
      <c r="AZ906" s="34"/>
      <c r="BA906" s="34"/>
      <c r="BB906" s="34"/>
      <c r="BC906" s="34"/>
      <c r="BD906" s="44">
        <v>41234</v>
      </c>
      <c r="BE906" s="34" t="s">
        <v>3617</v>
      </c>
      <c r="BF906" s="43" t="s">
        <v>1223</v>
      </c>
      <c r="BG906" s="34" t="s">
        <v>425</v>
      </c>
      <c r="BH906" s="34" t="s">
        <v>415</v>
      </c>
      <c r="BI906" s="34" t="s">
        <v>3617</v>
      </c>
      <c r="BJ906" s="44" t="s">
        <v>320</v>
      </c>
      <c r="BK906" s="44" t="s">
        <v>9097</v>
      </c>
      <c r="CY906" s="519" t="s">
        <v>9475</v>
      </c>
      <c r="CZ906" s="520" t="s">
        <v>9476</v>
      </c>
      <c r="DA906" s="595" t="str">
        <f t="shared" si="36"/>
        <v>96230 - ATIVIDADES DE CENTROS DE BEM-ESTAR, SAUNAS E BANHOS DE VAPOR</v>
      </c>
      <c r="EN906" s="571">
        <v>26859</v>
      </c>
      <c r="EO906" s="560" t="s">
        <v>9477</v>
      </c>
      <c r="EP906" s="560" t="s">
        <v>289</v>
      </c>
      <c r="EQ906" s="580">
        <v>323</v>
      </c>
      <c r="ER906" s="560" t="s">
        <v>4864</v>
      </c>
      <c r="ES906" s="567" t="s">
        <v>9478</v>
      </c>
    </row>
    <row r="907" spans="16:149">
      <c r="P907" s="503"/>
      <c r="Q907" s="504"/>
      <c r="R907" s="505">
        <f t="shared" si="35"/>
        <v>44685</v>
      </c>
      <c r="S907" s="501"/>
      <c r="T907" s="497"/>
      <c r="U907" s="498"/>
      <c r="V907" s="43">
        <v>115</v>
      </c>
      <c r="W907" s="34" t="s">
        <v>3241</v>
      </c>
      <c r="X907" s="44">
        <v>41235</v>
      </c>
      <c r="Y907" s="34" t="s">
        <v>425</v>
      </c>
      <c r="Z907" s="43" t="s">
        <v>1223</v>
      </c>
      <c r="AA907" s="34" t="s">
        <v>425</v>
      </c>
      <c r="AB907" s="34" t="s">
        <v>415</v>
      </c>
      <c r="AC907" s="34" t="s">
        <v>425</v>
      </c>
      <c r="AD907" s="44" t="s">
        <v>320</v>
      </c>
      <c r="AE907" s="44" t="s">
        <v>9097</v>
      </c>
      <c r="AF907" s="43">
        <v>115</v>
      </c>
      <c r="AG907" s="34" t="s">
        <v>3241</v>
      </c>
      <c r="AH907" s="34" t="s">
        <v>3240</v>
      </c>
      <c r="AI907" s="43" t="s">
        <v>3242</v>
      </c>
      <c r="AJ907" s="44" t="s">
        <v>3243</v>
      </c>
      <c r="AK907" s="261">
        <v>5300125</v>
      </c>
      <c r="AL907" s="44" t="s">
        <v>415</v>
      </c>
      <c r="AM907" s="44" t="s">
        <v>3247</v>
      </c>
      <c r="AN907" s="262">
        <v>273093740</v>
      </c>
      <c r="AO907" s="34"/>
      <c r="AP907" s="34"/>
      <c r="AQ907" s="34"/>
      <c r="AR907" s="34"/>
      <c r="AS907" s="34"/>
      <c r="AT907" s="44" t="s">
        <v>326</v>
      </c>
      <c r="AU907" s="44"/>
      <c r="AV907" s="477" t="str">
        <f t="array" ref="AV907">_xlfn.IFS(
LEFT(Tabelas!$AI907,1)="N","DN",
LEFT(Tabelas!$AI907,1)="C","DC",
LEFT(Tabelas!$AI907,1)="L","DL",
LEFT(Tabelas!$AI907,1)="A","DA",
LEFT(Tabelas!$AI907,1)="G","DG")</f>
        <v>DN</v>
      </c>
      <c r="AW907" s="34"/>
      <c r="AX907" s="34"/>
      <c r="AY907" s="34"/>
      <c r="AZ907" s="34"/>
      <c r="BA907" s="34"/>
      <c r="BB907" s="34"/>
      <c r="BC907" s="34"/>
      <c r="BD907" s="44">
        <v>41235</v>
      </c>
      <c r="BE907" s="34" t="s">
        <v>425</v>
      </c>
      <c r="BF907" s="43" t="s">
        <v>1223</v>
      </c>
      <c r="BG907" s="34" t="s">
        <v>425</v>
      </c>
      <c r="BH907" s="34" t="s">
        <v>415</v>
      </c>
      <c r="BI907" s="34" t="s">
        <v>425</v>
      </c>
      <c r="BJ907" s="44" t="s">
        <v>320</v>
      </c>
      <c r="BK907" s="44" t="s">
        <v>9097</v>
      </c>
      <c r="CY907" s="519" t="s">
        <v>9479</v>
      </c>
      <c r="CZ907" s="520" t="s">
        <v>9480</v>
      </c>
      <c r="DA907" s="595" t="str">
        <f t="shared" si="36"/>
        <v>96300 - ATIVIDADES FUNERÁRIAS E CONEXAS</v>
      </c>
      <c r="EN907" s="571">
        <v>26883</v>
      </c>
      <c r="EO907" s="560" t="s">
        <v>9481</v>
      </c>
      <c r="EP907" s="560" t="s">
        <v>289</v>
      </c>
      <c r="EQ907" s="580">
        <v>347</v>
      </c>
      <c r="ER907" s="560" t="s">
        <v>5074</v>
      </c>
      <c r="ES907" s="567" t="s">
        <v>9482</v>
      </c>
    </row>
    <row r="908" spans="16:149">
      <c r="P908" s="503"/>
      <c r="Q908" s="504"/>
      <c r="R908" s="505">
        <f t="shared" si="35"/>
        <v>44686</v>
      </c>
      <c r="S908" s="501"/>
      <c r="T908" s="497"/>
      <c r="U908" s="498"/>
      <c r="V908" s="43">
        <v>115</v>
      </c>
      <c r="W908" s="34" t="s">
        <v>3241</v>
      </c>
      <c r="X908" s="44">
        <v>41200</v>
      </c>
      <c r="Y908" s="34" t="s">
        <v>705</v>
      </c>
      <c r="Z908" s="43" t="s">
        <v>1223</v>
      </c>
      <c r="AA908" s="34" t="s">
        <v>425</v>
      </c>
      <c r="AB908" s="34" t="s">
        <v>415</v>
      </c>
      <c r="AC908" s="34" t="s">
        <v>425</v>
      </c>
      <c r="AD908" s="44" t="s">
        <v>320</v>
      </c>
      <c r="AE908" s="44" t="s">
        <v>9097</v>
      </c>
      <c r="AF908" s="43">
        <v>115</v>
      </c>
      <c r="AG908" s="34" t="s">
        <v>3241</v>
      </c>
      <c r="AH908" s="34" t="s">
        <v>3240</v>
      </c>
      <c r="AI908" s="43" t="s">
        <v>3242</v>
      </c>
      <c r="AJ908" s="44" t="s">
        <v>3243</v>
      </c>
      <c r="AK908" s="261">
        <v>5300125</v>
      </c>
      <c r="AL908" s="44" t="s">
        <v>415</v>
      </c>
      <c r="AM908" s="44" t="s">
        <v>3247</v>
      </c>
      <c r="AN908" s="262">
        <v>273093740</v>
      </c>
      <c r="AO908" s="34"/>
      <c r="AP908" s="34"/>
      <c r="AQ908" s="34"/>
      <c r="AR908" s="34"/>
      <c r="AS908" s="34"/>
      <c r="AT908" s="44" t="s">
        <v>326</v>
      </c>
      <c r="AU908" s="44"/>
      <c r="AV908" s="477" t="str">
        <f t="array" ref="AV908">_xlfn.IFS(
LEFT(Tabelas!$AI908,1)="N","DN",
LEFT(Tabelas!$AI908,1)="C","DC",
LEFT(Tabelas!$AI908,1)="L","DL",
LEFT(Tabelas!$AI908,1)="A","DA",
LEFT(Tabelas!$AI908,1)="G","DG")</f>
        <v>DN</v>
      </c>
      <c r="AW908" s="34"/>
      <c r="AX908" s="34"/>
      <c r="AY908" s="34"/>
      <c r="AZ908" s="34"/>
      <c r="BA908" s="34"/>
      <c r="BB908" s="34"/>
      <c r="BC908" s="34"/>
      <c r="BD908" s="44">
        <v>41200</v>
      </c>
      <c r="BE908" s="34" t="s">
        <v>705</v>
      </c>
      <c r="BF908" s="43" t="s">
        <v>1223</v>
      </c>
      <c r="BG908" s="34" t="s">
        <v>425</v>
      </c>
      <c r="BH908" s="34" t="s">
        <v>415</v>
      </c>
      <c r="BI908" s="34" t="s">
        <v>425</v>
      </c>
      <c r="BJ908" s="44" t="s">
        <v>320</v>
      </c>
      <c r="BK908" s="44" t="s">
        <v>9097</v>
      </c>
      <c r="CY908" s="519" t="s">
        <v>9483</v>
      </c>
      <c r="CZ908" s="520" t="s">
        <v>9484</v>
      </c>
      <c r="DA908" s="595" t="str">
        <f t="shared" si="36"/>
        <v>96400 - ATIVIDADES DE SERVIÇOS DE INTERMEDIAÇÃO DOS SERVIÇOS PESSOAIS.</v>
      </c>
      <c r="EN908" s="572">
        <v>26913</v>
      </c>
      <c r="EO908" s="561" t="s">
        <v>9485</v>
      </c>
      <c r="EP908" s="561" t="s">
        <v>350</v>
      </c>
      <c r="EQ908" s="576">
        <v>230</v>
      </c>
      <c r="ER908" s="561" t="s">
        <v>4639</v>
      </c>
      <c r="ES908" s="568" t="s">
        <v>9486</v>
      </c>
    </row>
    <row r="909" spans="16:149">
      <c r="P909" s="503"/>
      <c r="Q909" s="504"/>
      <c r="R909" s="505">
        <f t="shared" si="35"/>
        <v>44687</v>
      </c>
      <c r="S909" s="501"/>
      <c r="T909" s="497"/>
      <c r="U909" s="498"/>
      <c r="V909" s="43">
        <v>116</v>
      </c>
      <c r="W909" s="34" t="s">
        <v>3350</v>
      </c>
      <c r="X909" s="44">
        <v>40102</v>
      </c>
      <c r="Y909" s="34" t="s">
        <v>334</v>
      </c>
      <c r="Z909" s="43" t="s">
        <v>1223</v>
      </c>
      <c r="AA909" s="34" t="s">
        <v>334</v>
      </c>
      <c r="AB909" s="34" t="s">
        <v>415</v>
      </c>
      <c r="AC909" s="34" t="s">
        <v>334</v>
      </c>
      <c r="AD909" s="44" t="s">
        <v>320</v>
      </c>
      <c r="AE909" s="44" t="s">
        <v>9097</v>
      </c>
      <c r="AF909" s="43">
        <v>116</v>
      </c>
      <c r="AG909" s="34" t="s">
        <v>3350</v>
      </c>
      <c r="AH909" s="34" t="s">
        <v>3349</v>
      </c>
      <c r="AI909" s="43" t="s">
        <v>3242</v>
      </c>
      <c r="AJ909" s="44" t="s">
        <v>3351</v>
      </c>
      <c r="AK909" s="261">
        <v>5340202</v>
      </c>
      <c r="AL909" s="44" t="s">
        <v>418</v>
      </c>
      <c r="AM909" s="44" t="s">
        <v>3355</v>
      </c>
      <c r="AN909" s="262">
        <v>278095700</v>
      </c>
      <c r="AO909" s="34"/>
      <c r="AP909" s="34"/>
      <c r="AQ909" s="34"/>
      <c r="AR909" s="34"/>
      <c r="AS909" s="34"/>
      <c r="AT909" s="44" t="s">
        <v>326</v>
      </c>
      <c r="AU909" s="44"/>
      <c r="AV909" s="477" t="str">
        <f t="array" ref="AV909">_xlfn.IFS(
LEFT(Tabelas!$AI909,1)="N","DN",
LEFT(Tabelas!$AI909,1)="C","DC",
LEFT(Tabelas!$AI909,1)="L","DL",
LEFT(Tabelas!$AI909,1)="A","DA",
LEFT(Tabelas!$AI909,1)="G","DG")</f>
        <v>DN</v>
      </c>
      <c r="AW909" s="34"/>
      <c r="AX909" s="34"/>
      <c r="AY909" s="34"/>
      <c r="AZ909" s="34"/>
      <c r="BA909" s="34"/>
      <c r="BB909" s="34"/>
      <c r="BC909" s="34"/>
      <c r="BD909" s="44">
        <v>40102</v>
      </c>
      <c r="BE909" s="34" t="s">
        <v>334</v>
      </c>
      <c r="BF909" s="43" t="s">
        <v>1223</v>
      </c>
      <c r="BG909" s="34" t="s">
        <v>334</v>
      </c>
      <c r="BH909" s="34" t="s">
        <v>415</v>
      </c>
      <c r="BI909" s="34" t="s">
        <v>334</v>
      </c>
      <c r="BJ909" s="44" t="s">
        <v>320</v>
      </c>
      <c r="BK909" s="44" t="s">
        <v>9097</v>
      </c>
      <c r="CY909" s="519" t="s">
        <v>9487</v>
      </c>
      <c r="CZ909" s="520" t="s">
        <v>9488</v>
      </c>
      <c r="DA909" s="595" t="str">
        <f t="shared" si="36"/>
        <v>96910 - ATIVIDADES DE PRESTAÇÃO DE SERVIÇOS PESSOAIS DOMÉSTICOS.</v>
      </c>
      <c r="EN909" s="571">
        <v>26948</v>
      </c>
      <c r="EO909" s="560" t="s">
        <v>9489</v>
      </c>
      <c r="EP909" s="560" t="s">
        <v>289</v>
      </c>
      <c r="EQ909" s="580">
        <v>347</v>
      </c>
      <c r="ER909" s="560" t="s">
        <v>5074</v>
      </c>
      <c r="ES909" s="567" t="s">
        <v>9490</v>
      </c>
    </row>
    <row r="910" spans="16:149">
      <c r="P910" s="503"/>
      <c r="Q910" s="504"/>
      <c r="R910" s="505">
        <f t="shared" si="35"/>
        <v>44688</v>
      </c>
      <c r="S910" s="501"/>
      <c r="T910" s="497"/>
      <c r="U910" s="498"/>
      <c r="V910" s="43">
        <v>116</v>
      </c>
      <c r="W910" s="34" t="s">
        <v>3350</v>
      </c>
      <c r="X910" s="44">
        <v>40100</v>
      </c>
      <c r="Y910" s="34" t="s">
        <v>694</v>
      </c>
      <c r="Z910" s="43" t="s">
        <v>1223</v>
      </c>
      <c r="AA910" s="34" t="s">
        <v>334</v>
      </c>
      <c r="AB910" s="34" t="s">
        <v>415</v>
      </c>
      <c r="AC910" s="34" t="s">
        <v>334</v>
      </c>
      <c r="AD910" s="44" t="s">
        <v>320</v>
      </c>
      <c r="AE910" s="44" t="s">
        <v>9097</v>
      </c>
      <c r="AF910" s="43">
        <v>116</v>
      </c>
      <c r="AG910" s="34" t="s">
        <v>3350</v>
      </c>
      <c r="AH910" s="34" t="s">
        <v>3349</v>
      </c>
      <c r="AI910" s="43" t="s">
        <v>3242</v>
      </c>
      <c r="AJ910" s="44" t="s">
        <v>3351</v>
      </c>
      <c r="AK910" s="261">
        <v>5340202</v>
      </c>
      <c r="AL910" s="44" t="s">
        <v>418</v>
      </c>
      <c r="AM910" s="44" t="s">
        <v>3355</v>
      </c>
      <c r="AN910" s="262">
        <v>278095700</v>
      </c>
      <c r="AO910" s="34"/>
      <c r="AP910" s="34"/>
      <c r="AQ910" s="34"/>
      <c r="AR910" s="34"/>
      <c r="AS910" s="34"/>
      <c r="AT910" s="44" t="s">
        <v>326</v>
      </c>
      <c r="AU910" s="44"/>
      <c r="AV910" s="477" t="str">
        <f t="array" ref="AV910">_xlfn.IFS(
LEFT(Tabelas!$AI910,1)="N","DN",
LEFT(Tabelas!$AI910,1)="C","DC",
LEFT(Tabelas!$AI910,1)="L","DL",
LEFT(Tabelas!$AI910,1)="A","DA",
LEFT(Tabelas!$AI910,1)="G","DG")</f>
        <v>DN</v>
      </c>
      <c r="AW910" s="34"/>
      <c r="AX910" s="34"/>
      <c r="AY910" s="34"/>
      <c r="AZ910" s="34"/>
      <c r="BA910" s="34"/>
      <c r="BB910" s="34"/>
      <c r="BC910" s="34"/>
      <c r="BD910" s="44">
        <v>40100</v>
      </c>
      <c r="BE910" s="34" t="s">
        <v>694</v>
      </c>
      <c r="BF910" s="43" t="s">
        <v>1223</v>
      </c>
      <c r="BG910" s="34" t="s">
        <v>334</v>
      </c>
      <c r="BH910" s="34" t="s">
        <v>415</v>
      </c>
      <c r="BI910" s="34" t="s">
        <v>334</v>
      </c>
      <c r="BJ910" s="44" t="s">
        <v>320</v>
      </c>
      <c r="BK910" s="44" t="s">
        <v>9097</v>
      </c>
      <c r="CY910" s="519" t="s">
        <v>9491</v>
      </c>
      <c r="CZ910" s="520" t="s">
        <v>9492</v>
      </c>
      <c r="DA910" s="595" t="str">
        <f t="shared" si="36"/>
        <v>96991 - ATIVIDADES DE TATUAGEM E SIMILARES</v>
      </c>
      <c r="EN910" s="571">
        <v>27006</v>
      </c>
      <c r="EO910" s="560" t="s">
        <v>9493</v>
      </c>
      <c r="EP910" s="560" t="s">
        <v>370</v>
      </c>
      <c r="EQ910" s="580">
        <v>500</v>
      </c>
      <c r="ER910" s="560" t="s">
        <v>966</v>
      </c>
      <c r="ES910" s="567" t="s">
        <v>9494</v>
      </c>
    </row>
    <row r="911" spans="16:149">
      <c r="P911" s="503"/>
      <c r="Q911" s="504"/>
      <c r="R911" s="505">
        <f t="shared" si="35"/>
        <v>44689</v>
      </c>
      <c r="S911" s="501"/>
      <c r="T911" s="497"/>
      <c r="U911" s="498"/>
      <c r="V911" s="43">
        <v>116</v>
      </c>
      <c r="W911" s="34" t="s">
        <v>3350</v>
      </c>
      <c r="X911" s="44">
        <v>40103</v>
      </c>
      <c r="Y911" s="34" t="s">
        <v>1286</v>
      </c>
      <c r="Z911" s="43" t="s">
        <v>1223</v>
      </c>
      <c r="AA911" s="34" t="s">
        <v>334</v>
      </c>
      <c r="AB911" s="34" t="s">
        <v>415</v>
      </c>
      <c r="AC911" s="34" t="s">
        <v>1286</v>
      </c>
      <c r="AD911" s="44" t="s">
        <v>320</v>
      </c>
      <c r="AE911" s="44" t="s">
        <v>9097</v>
      </c>
      <c r="AF911" s="43">
        <v>116</v>
      </c>
      <c r="AG911" s="34" t="s">
        <v>3350</v>
      </c>
      <c r="AH911" s="34" t="s">
        <v>3349</v>
      </c>
      <c r="AI911" s="43" t="s">
        <v>3242</v>
      </c>
      <c r="AJ911" s="44" t="s">
        <v>3351</v>
      </c>
      <c r="AK911" s="261">
        <v>5340202</v>
      </c>
      <c r="AL911" s="44" t="s">
        <v>418</v>
      </c>
      <c r="AM911" s="44" t="s">
        <v>3355</v>
      </c>
      <c r="AN911" s="262">
        <v>278095700</v>
      </c>
      <c r="AO911" s="34"/>
      <c r="AP911" s="34"/>
      <c r="AQ911" s="34"/>
      <c r="AR911" s="34"/>
      <c r="AS911" s="34"/>
      <c r="AT911" s="44" t="s">
        <v>326</v>
      </c>
      <c r="AU911" s="44"/>
      <c r="AV911" s="477" t="str">
        <f t="array" ref="AV911">_xlfn.IFS(
LEFT(Tabelas!$AI911,1)="N","DN",
LEFT(Tabelas!$AI911,1)="C","DC",
LEFT(Tabelas!$AI911,1)="L","DL",
LEFT(Tabelas!$AI911,1)="A","DA",
LEFT(Tabelas!$AI911,1)="G","DG")</f>
        <v>DN</v>
      </c>
      <c r="AW911" s="34"/>
      <c r="AX911" s="34"/>
      <c r="AY911" s="34"/>
      <c r="AZ911" s="34"/>
      <c r="BA911" s="34"/>
      <c r="BB911" s="34"/>
      <c r="BC911" s="34"/>
      <c r="BD911" s="44">
        <v>40103</v>
      </c>
      <c r="BE911" s="34" t="s">
        <v>1286</v>
      </c>
      <c r="BF911" s="43" t="s">
        <v>1223</v>
      </c>
      <c r="BG911" s="34" t="s">
        <v>334</v>
      </c>
      <c r="BH911" s="34" t="s">
        <v>415</v>
      </c>
      <c r="BI911" s="34" t="s">
        <v>1286</v>
      </c>
      <c r="BJ911" s="44" t="s">
        <v>320</v>
      </c>
      <c r="BK911" s="44" t="s">
        <v>9097</v>
      </c>
      <c r="CY911" s="519" t="s">
        <v>9495</v>
      </c>
      <c r="CZ911" s="520" t="s">
        <v>9496</v>
      </c>
      <c r="DA911" s="595" t="str">
        <f t="shared" si="36"/>
        <v>96992 - ATIVIDADES DOS SERVIÇOS PARA ANIMAIS DE COMPANHIA</v>
      </c>
      <c r="EN911" s="572">
        <v>27030</v>
      </c>
      <c r="EO911" s="561" t="s">
        <v>9497</v>
      </c>
      <c r="EP911" s="561" t="s">
        <v>1519</v>
      </c>
      <c r="EQ911" s="576">
        <v>800</v>
      </c>
      <c r="ER911" s="561" t="s">
        <v>1520</v>
      </c>
      <c r="ES911" s="568" t="s">
        <v>9498</v>
      </c>
    </row>
    <row r="912" spans="16:149">
      <c r="P912" s="503"/>
      <c r="Q912" s="504"/>
      <c r="R912" s="505">
        <f t="shared" si="35"/>
        <v>44690</v>
      </c>
      <c r="S912" s="501"/>
      <c r="T912" s="497"/>
      <c r="U912" s="498"/>
      <c r="V912" s="43">
        <v>116</v>
      </c>
      <c r="W912" s="34" t="s">
        <v>3350</v>
      </c>
      <c r="X912" s="44">
        <v>40111</v>
      </c>
      <c r="Y912" s="34" t="s">
        <v>1562</v>
      </c>
      <c r="Z912" s="43" t="s">
        <v>1223</v>
      </c>
      <c r="AA912" s="34" t="s">
        <v>334</v>
      </c>
      <c r="AB912" s="34" t="s">
        <v>415</v>
      </c>
      <c r="AC912" s="34" t="s">
        <v>1562</v>
      </c>
      <c r="AD912" s="44" t="s">
        <v>320</v>
      </c>
      <c r="AE912" s="44" t="s">
        <v>9097</v>
      </c>
      <c r="AF912" s="43">
        <v>116</v>
      </c>
      <c r="AG912" s="34" t="s">
        <v>3350</v>
      </c>
      <c r="AH912" s="34" t="s">
        <v>3349</v>
      </c>
      <c r="AI912" s="43" t="s">
        <v>3242</v>
      </c>
      <c r="AJ912" s="44" t="s">
        <v>3351</v>
      </c>
      <c r="AK912" s="261">
        <v>5340202</v>
      </c>
      <c r="AL912" s="44" t="s">
        <v>418</v>
      </c>
      <c r="AM912" s="44" t="s">
        <v>3355</v>
      </c>
      <c r="AN912" s="262">
        <v>278095700</v>
      </c>
      <c r="AO912" s="34"/>
      <c r="AP912" s="34"/>
      <c r="AQ912" s="34"/>
      <c r="AR912" s="34"/>
      <c r="AS912" s="34"/>
      <c r="AT912" s="44" t="s">
        <v>326</v>
      </c>
      <c r="AU912" s="44"/>
      <c r="AV912" s="477" t="str">
        <f t="array" ref="AV912">_xlfn.IFS(
LEFT(Tabelas!$AI912,1)="N","DN",
LEFT(Tabelas!$AI912,1)="C","DC",
LEFT(Tabelas!$AI912,1)="L","DL",
LEFT(Tabelas!$AI912,1)="A","DA",
LEFT(Tabelas!$AI912,1)="G","DG")</f>
        <v>DN</v>
      </c>
      <c r="AW912" s="34"/>
      <c r="AX912" s="34"/>
      <c r="AY912" s="34"/>
      <c r="AZ912" s="34"/>
      <c r="BA912" s="34"/>
      <c r="BB912" s="34"/>
      <c r="BC912" s="34"/>
      <c r="BD912" s="44">
        <v>40111</v>
      </c>
      <c r="BE912" s="34" t="s">
        <v>1562</v>
      </c>
      <c r="BF912" s="43" t="s">
        <v>1223</v>
      </c>
      <c r="BG912" s="34" t="s">
        <v>334</v>
      </c>
      <c r="BH912" s="34" t="s">
        <v>415</v>
      </c>
      <c r="BI912" s="34" t="s">
        <v>1562</v>
      </c>
      <c r="BJ912" s="44" t="s">
        <v>320</v>
      </c>
      <c r="BK912" s="44" t="s">
        <v>9097</v>
      </c>
      <c r="CY912" s="519" t="s">
        <v>9499</v>
      </c>
      <c r="CZ912" s="520" t="s">
        <v>9500</v>
      </c>
      <c r="DA912" s="595" t="str">
        <f t="shared" si="36"/>
        <v>96993 - OUTRAS ATIVIDADES DE SERVIÇOS PESSOAIS DIVERSAS, N.E.</v>
      </c>
      <c r="EN912" s="571">
        <v>27120</v>
      </c>
      <c r="EO912" s="560" t="s">
        <v>9501</v>
      </c>
      <c r="EP912" s="560" t="s">
        <v>1519</v>
      </c>
      <c r="EQ912" s="580">
        <v>800</v>
      </c>
      <c r="ER912" s="560" t="s">
        <v>1520</v>
      </c>
      <c r="ES912" s="567" t="s">
        <v>9502</v>
      </c>
    </row>
    <row r="913" spans="16:149">
      <c r="P913" s="503"/>
      <c r="Q913" s="504"/>
      <c r="R913" s="505">
        <f t="shared" si="35"/>
        <v>44691</v>
      </c>
      <c r="S913" s="501"/>
      <c r="T913" s="497"/>
      <c r="U913" s="498"/>
      <c r="V913" s="43">
        <v>116</v>
      </c>
      <c r="W913" s="34" t="s">
        <v>3350</v>
      </c>
      <c r="X913" s="44">
        <v>40121</v>
      </c>
      <c r="Y913" s="34" t="s">
        <v>2453</v>
      </c>
      <c r="Z913" s="43" t="s">
        <v>1223</v>
      </c>
      <c r="AA913" s="34" t="s">
        <v>334</v>
      </c>
      <c r="AB913" s="34" t="s">
        <v>415</v>
      </c>
      <c r="AC913" s="34" t="s">
        <v>9503</v>
      </c>
      <c r="AD913" s="44" t="s">
        <v>320</v>
      </c>
      <c r="AE913" s="44" t="s">
        <v>9097</v>
      </c>
      <c r="AF913" s="43">
        <v>116</v>
      </c>
      <c r="AG913" s="34" t="s">
        <v>3350</v>
      </c>
      <c r="AH913" s="34" t="s">
        <v>3349</v>
      </c>
      <c r="AI913" s="43" t="s">
        <v>3242</v>
      </c>
      <c r="AJ913" s="44" t="s">
        <v>3351</v>
      </c>
      <c r="AK913" s="261">
        <v>5340202</v>
      </c>
      <c r="AL913" s="44" t="s">
        <v>418</v>
      </c>
      <c r="AM913" s="44" t="s">
        <v>3355</v>
      </c>
      <c r="AN913" s="262">
        <v>278095700</v>
      </c>
      <c r="AO913" s="34"/>
      <c r="AP913" s="34"/>
      <c r="AQ913" s="34"/>
      <c r="AR913" s="34"/>
      <c r="AS913" s="34"/>
      <c r="AT913" s="44" t="s">
        <v>326</v>
      </c>
      <c r="AU913" s="44"/>
      <c r="AV913" s="477" t="str">
        <f t="array" ref="AV913">_xlfn.IFS(
LEFT(Tabelas!$AI913,1)="N","DN",
LEFT(Tabelas!$AI913,1)="C","DC",
LEFT(Tabelas!$AI913,1)="L","DL",
LEFT(Tabelas!$AI913,1)="A","DA",
LEFT(Tabelas!$AI913,1)="G","DG")</f>
        <v>DN</v>
      </c>
      <c r="AW913" s="34"/>
      <c r="AX913" s="34"/>
      <c r="AY913" s="34"/>
      <c r="AZ913" s="34"/>
      <c r="BA913" s="34"/>
      <c r="BB913" s="34"/>
      <c r="BC913" s="34"/>
      <c r="BD913" s="44">
        <v>40121</v>
      </c>
      <c r="BE913" s="34" t="s">
        <v>2453</v>
      </c>
      <c r="BF913" s="43" t="s">
        <v>1223</v>
      </c>
      <c r="BG913" s="34" t="s">
        <v>334</v>
      </c>
      <c r="BH913" s="34" t="s">
        <v>415</v>
      </c>
      <c r="BI913" s="34" t="s">
        <v>9503</v>
      </c>
      <c r="BJ913" s="44" t="s">
        <v>320</v>
      </c>
      <c r="BK913" s="44" t="s">
        <v>9097</v>
      </c>
      <c r="CY913" s="519" t="s">
        <v>9504</v>
      </c>
      <c r="CZ913" s="520" t="s">
        <v>9505</v>
      </c>
      <c r="DA913" s="595" t="str">
        <f t="shared" si="36"/>
        <v>97000 - ATIVIDADES DAS FAMÍLIAS EMPREGADORAS DE PESSOAL DOMÉSTICO</v>
      </c>
      <c r="EN913" s="572">
        <v>27189</v>
      </c>
      <c r="EO913" s="561" t="s">
        <v>9506</v>
      </c>
      <c r="EP913" s="561" t="s">
        <v>289</v>
      </c>
      <c r="EQ913" s="576">
        <v>383</v>
      </c>
      <c r="ER913" s="561" t="s">
        <v>2597</v>
      </c>
      <c r="ES913" s="568" t="s">
        <v>9507</v>
      </c>
    </row>
    <row r="914" spans="16:149">
      <c r="P914" s="503"/>
      <c r="Q914" s="504"/>
      <c r="R914" s="505">
        <f t="shared" si="35"/>
        <v>44692</v>
      </c>
      <c r="S914" s="501"/>
      <c r="T914" s="497"/>
      <c r="U914" s="498"/>
      <c r="V914" s="43">
        <v>116</v>
      </c>
      <c r="W914" s="34" t="s">
        <v>3350</v>
      </c>
      <c r="X914" s="44">
        <v>40122</v>
      </c>
      <c r="Y914" s="34" t="s">
        <v>2618</v>
      </c>
      <c r="Z914" s="43" t="s">
        <v>1223</v>
      </c>
      <c r="AA914" s="34" t="s">
        <v>334</v>
      </c>
      <c r="AB914" s="34" t="s">
        <v>415</v>
      </c>
      <c r="AC914" s="34" t="s">
        <v>9508</v>
      </c>
      <c r="AD914" s="44" t="s">
        <v>320</v>
      </c>
      <c r="AE914" s="44" t="s">
        <v>9097</v>
      </c>
      <c r="AF914" s="43">
        <v>116</v>
      </c>
      <c r="AG914" s="34" t="s">
        <v>3350</v>
      </c>
      <c r="AH914" s="34" t="s">
        <v>3349</v>
      </c>
      <c r="AI914" s="43" t="s">
        <v>3242</v>
      </c>
      <c r="AJ914" s="44" t="s">
        <v>3351</v>
      </c>
      <c r="AK914" s="261">
        <v>5340202</v>
      </c>
      <c r="AL914" s="44" t="s">
        <v>418</v>
      </c>
      <c r="AM914" s="44" t="s">
        <v>3355</v>
      </c>
      <c r="AN914" s="262">
        <v>278095700</v>
      </c>
      <c r="AO914" s="34"/>
      <c r="AP914" s="34"/>
      <c r="AQ914" s="34"/>
      <c r="AR914" s="34"/>
      <c r="AS914" s="34"/>
      <c r="AT914" s="44" t="s">
        <v>326</v>
      </c>
      <c r="AU914" s="44"/>
      <c r="AV914" s="477" t="str">
        <f t="array" ref="AV914">_xlfn.IFS(
LEFT(Tabelas!$AI914,1)="N","DN",
LEFT(Tabelas!$AI914,1)="C","DC",
LEFT(Tabelas!$AI914,1)="L","DL",
LEFT(Tabelas!$AI914,1)="A","DA",
LEFT(Tabelas!$AI914,1)="G","DG")</f>
        <v>DN</v>
      </c>
      <c r="AW914" s="34"/>
      <c r="AX914" s="34"/>
      <c r="AY914" s="34"/>
      <c r="AZ914" s="34"/>
      <c r="BA914" s="34"/>
      <c r="BB914" s="34"/>
      <c r="BC914" s="34"/>
      <c r="BD914" s="44">
        <v>40122</v>
      </c>
      <c r="BE914" s="34" t="s">
        <v>2618</v>
      </c>
      <c r="BF914" s="43" t="s">
        <v>1223</v>
      </c>
      <c r="BG914" s="34" t="s">
        <v>334</v>
      </c>
      <c r="BH914" s="34" t="s">
        <v>415</v>
      </c>
      <c r="BI914" s="34" t="s">
        <v>9508</v>
      </c>
      <c r="BJ914" s="44" t="s">
        <v>320</v>
      </c>
      <c r="BK914" s="44" t="s">
        <v>9097</v>
      </c>
      <c r="CY914" s="519" t="s">
        <v>9509</v>
      </c>
      <c r="CZ914" s="520" t="s">
        <v>9510</v>
      </c>
      <c r="DA914" s="595" t="str">
        <f t="shared" si="36"/>
        <v>98100 - ATIVIDADES DE PRODUÇÃO DE BENS PELAS FAMÍLIAS PARA USO PRÓPRIO</v>
      </c>
      <c r="EN914" s="572">
        <v>27200</v>
      </c>
      <c r="EO914" s="561" t="s">
        <v>9511</v>
      </c>
      <c r="EP914" s="561" t="s">
        <v>289</v>
      </c>
      <c r="EQ914" s="576">
        <v>335</v>
      </c>
      <c r="ER914" s="561" t="s">
        <v>1244</v>
      </c>
      <c r="ES914" s="568" t="s">
        <v>9512</v>
      </c>
    </row>
    <row r="915" spans="16:149">
      <c r="P915" s="503"/>
      <c r="Q915" s="504"/>
      <c r="R915" s="505">
        <f t="shared" si="35"/>
        <v>44693</v>
      </c>
      <c r="S915" s="501"/>
      <c r="T915" s="497"/>
      <c r="U915" s="498"/>
      <c r="V915" s="43">
        <v>116</v>
      </c>
      <c r="W915" s="34" t="s">
        <v>3350</v>
      </c>
      <c r="X915" s="44">
        <v>40123</v>
      </c>
      <c r="Y915" s="34" t="s">
        <v>2763</v>
      </c>
      <c r="Z915" s="43" t="s">
        <v>1223</v>
      </c>
      <c r="AA915" s="34" t="s">
        <v>334</v>
      </c>
      <c r="AB915" s="34" t="s">
        <v>415</v>
      </c>
      <c r="AC915" s="34" t="s">
        <v>9513</v>
      </c>
      <c r="AD915" s="44" t="s">
        <v>320</v>
      </c>
      <c r="AE915" s="44" t="s">
        <v>9097</v>
      </c>
      <c r="AF915" s="43">
        <v>116</v>
      </c>
      <c r="AG915" s="34" t="s">
        <v>3350</v>
      </c>
      <c r="AH915" s="34" t="s">
        <v>3349</v>
      </c>
      <c r="AI915" s="43" t="s">
        <v>3242</v>
      </c>
      <c r="AJ915" s="44" t="s">
        <v>3351</v>
      </c>
      <c r="AK915" s="261">
        <v>5340202</v>
      </c>
      <c r="AL915" s="44" t="s">
        <v>418</v>
      </c>
      <c r="AM915" s="44" t="s">
        <v>3355</v>
      </c>
      <c r="AN915" s="262">
        <v>278095700</v>
      </c>
      <c r="AO915" s="34"/>
      <c r="AP915" s="34"/>
      <c r="AQ915" s="34"/>
      <c r="AR915" s="34"/>
      <c r="AS915" s="34"/>
      <c r="AT915" s="44" t="s">
        <v>326</v>
      </c>
      <c r="AU915" s="44"/>
      <c r="AV915" s="477" t="str">
        <f t="array" ref="AV915">_xlfn.IFS(
LEFT(Tabelas!$AI915,1)="N","DN",
LEFT(Tabelas!$AI915,1)="C","DC",
LEFT(Tabelas!$AI915,1)="L","DL",
LEFT(Tabelas!$AI915,1)="A","DA",
LEFT(Tabelas!$AI915,1)="G","DG")</f>
        <v>DN</v>
      </c>
      <c r="AW915" s="34"/>
      <c r="AX915" s="34"/>
      <c r="AY915" s="34"/>
      <c r="AZ915" s="34"/>
      <c r="BA915" s="34"/>
      <c r="BB915" s="34"/>
      <c r="BC915" s="34"/>
      <c r="BD915" s="44">
        <v>40123</v>
      </c>
      <c r="BE915" s="34" t="s">
        <v>2763</v>
      </c>
      <c r="BF915" s="43" t="s">
        <v>1223</v>
      </c>
      <c r="BG915" s="34" t="s">
        <v>334</v>
      </c>
      <c r="BH915" s="34" t="s">
        <v>415</v>
      </c>
      <c r="BI915" s="34" t="s">
        <v>9513</v>
      </c>
      <c r="BJ915" s="44" t="s">
        <v>320</v>
      </c>
      <c r="BK915" s="44" t="s">
        <v>9097</v>
      </c>
      <c r="CY915" s="519" t="s">
        <v>9514</v>
      </c>
      <c r="CZ915" s="520" t="s">
        <v>9515</v>
      </c>
      <c r="DA915" s="595" t="str">
        <f t="shared" si="36"/>
        <v>98200 - ATIVIDADES DE PRODUÇÃO DE SERVIÇOS PELAS FAMÍLIAS PARA USO PRÓPRIO</v>
      </c>
      <c r="EN915" s="571">
        <v>27219</v>
      </c>
      <c r="EO915" s="560" t="s">
        <v>9516</v>
      </c>
      <c r="EP915" s="560" t="s">
        <v>289</v>
      </c>
      <c r="EQ915" s="580">
        <v>384</v>
      </c>
      <c r="ER915" s="560" t="s">
        <v>5163</v>
      </c>
      <c r="ES915" s="567" t="s">
        <v>9517</v>
      </c>
    </row>
    <row r="916" spans="16:149" ht="14.25" thickBot="1">
      <c r="P916" s="503"/>
      <c r="Q916" s="504"/>
      <c r="R916" s="505">
        <f t="shared" si="35"/>
        <v>44694</v>
      </c>
      <c r="S916" s="501"/>
      <c r="T916" s="497"/>
      <c r="U916" s="498"/>
      <c r="V916" s="43">
        <v>116</v>
      </c>
      <c r="W916" s="34" t="s">
        <v>3350</v>
      </c>
      <c r="X916" s="44">
        <v>40124</v>
      </c>
      <c r="Y916" s="34" t="s">
        <v>2902</v>
      </c>
      <c r="Z916" s="43" t="s">
        <v>1223</v>
      </c>
      <c r="AA916" s="34" t="s">
        <v>334</v>
      </c>
      <c r="AB916" s="34" t="s">
        <v>415</v>
      </c>
      <c r="AC916" s="34" t="s">
        <v>9518</v>
      </c>
      <c r="AD916" s="44" t="s">
        <v>320</v>
      </c>
      <c r="AE916" s="44" t="s">
        <v>9097</v>
      </c>
      <c r="AF916" s="43">
        <v>116</v>
      </c>
      <c r="AG916" s="34" t="s">
        <v>3350</v>
      </c>
      <c r="AH916" s="34" t="s">
        <v>3349</v>
      </c>
      <c r="AI916" s="43" t="s">
        <v>3242</v>
      </c>
      <c r="AJ916" s="44" t="s">
        <v>3351</v>
      </c>
      <c r="AK916" s="261">
        <v>5340202</v>
      </c>
      <c r="AL916" s="44" t="s">
        <v>418</v>
      </c>
      <c r="AM916" s="44" t="s">
        <v>3355</v>
      </c>
      <c r="AN916" s="262">
        <v>278095700</v>
      </c>
      <c r="AO916" s="34"/>
      <c r="AP916" s="34"/>
      <c r="AQ916" s="34"/>
      <c r="AR916" s="34"/>
      <c r="AS916" s="34"/>
      <c r="AT916" s="44" t="s">
        <v>326</v>
      </c>
      <c r="AU916" s="44"/>
      <c r="AV916" s="477" t="str">
        <f t="array" ref="AV916">_xlfn.IFS(
LEFT(Tabelas!$AI916,1)="N","DN",
LEFT(Tabelas!$AI916,1)="C","DC",
LEFT(Tabelas!$AI916,1)="L","DL",
LEFT(Tabelas!$AI916,1)="A","DA",
LEFT(Tabelas!$AI916,1)="G","DG")</f>
        <v>DN</v>
      </c>
      <c r="AW916" s="34"/>
      <c r="AX916" s="34"/>
      <c r="AY916" s="34"/>
      <c r="AZ916" s="34"/>
      <c r="BA916" s="34"/>
      <c r="BB916" s="34"/>
      <c r="BC916" s="34"/>
      <c r="BD916" s="44">
        <v>40124</v>
      </c>
      <c r="BE916" s="34" t="s">
        <v>2902</v>
      </c>
      <c r="BF916" s="43" t="s">
        <v>1223</v>
      </c>
      <c r="BG916" s="34" t="s">
        <v>334</v>
      </c>
      <c r="BH916" s="34" t="s">
        <v>415</v>
      </c>
      <c r="BI916" s="34" t="s">
        <v>9518</v>
      </c>
      <c r="BJ916" s="44" t="s">
        <v>320</v>
      </c>
      <c r="BK916" s="44" t="s">
        <v>9097</v>
      </c>
      <c r="CY916" s="521" t="s">
        <v>9519</v>
      </c>
      <c r="CZ916" s="522" t="s">
        <v>9520</v>
      </c>
      <c r="DA916" s="595" t="str">
        <f t="shared" si="36"/>
        <v>99000 - ATIVIDADES DOS ORGANISMOS INTERNACIONAIS E OUTRAS INSTITUIÇÕES EXTRATERRITORIAIS</v>
      </c>
      <c r="EN916" s="572">
        <v>27227</v>
      </c>
      <c r="EO916" s="561" t="s">
        <v>9521</v>
      </c>
      <c r="EP916" s="561" t="s">
        <v>1519</v>
      </c>
      <c r="EQ916" s="576">
        <v>800</v>
      </c>
      <c r="ER916" s="561" t="s">
        <v>1520</v>
      </c>
      <c r="ES916" s="568" t="s">
        <v>9522</v>
      </c>
    </row>
    <row r="917" spans="16:149">
      <c r="P917" s="503"/>
      <c r="Q917" s="504"/>
      <c r="R917" s="505">
        <f t="shared" si="35"/>
        <v>44695</v>
      </c>
      <c r="S917" s="501"/>
      <c r="T917" s="497"/>
      <c r="U917" s="498"/>
      <c r="V917" s="43">
        <v>116</v>
      </c>
      <c r="W917" s="34" t="s">
        <v>3350</v>
      </c>
      <c r="X917" s="44">
        <v>40125</v>
      </c>
      <c r="Y917" s="34" t="s">
        <v>3043</v>
      </c>
      <c r="Z917" s="43" t="s">
        <v>1223</v>
      </c>
      <c r="AA917" s="34" t="s">
        <v>334</v>
      </c>
      <c r="AB917" s="34" t="s">
        <v>415</v>
      </c>
      <c r="AC917" s="34" t="s">
        <v>9523</v>
      </c>
      <c r="AD917" s="44" t="s">
        <v>320</v>
      </c>
      <c r="AE917" s="44" t="s">
        <v>9097</v>
      </c>
      <c r="AF917" s="43">
        <v>116</v>
      </c>
      <c r="AG917" s="34" t="s">
        <v>3350</v>
      </c>
      <c r="AH917" s="34" t="s">
        <v>3349</v>
      </c>
      <c r="AI917" s="43" t="s">
        <v>3242</v>
      </c>
      <c r="AJ917" s="44" t="s">
        <v>3351</v>
      </c>
      <c r="AK917" s="261">
        <v>5340202</v>
      </c>
      <c r="AL917" s="44" t="s">
        <v>418</v>
      </c>
      <c r="AM917" s="44" t="s">
        <v>3355</v>
      </c>
      <c r="AN917" s="262">
        <v>278095700</v>
      </c>
      <c r="AO917" s="34"/>
      <c r="AP917" s="34"/>
      <c r="AQ917" s="34"/>
      <c r="AR917" s="34"/>
      <c r="AS917" s="34"/>
      <c r="AT917" s="44" t="s">
        <v>326</v>
      </c>
      <c r="AU917" s="44"/>
      <c r="AV917" s="477" t="str">
        <f t="array" ref="AV917">_xlfn.IFS(
LEFT(Tabelas!$AI917,1)="N","DN",
LEFT(Tabelas!$AI917,1)="C","DC",
LEFT(Tabelas!$AI917,1)="L","DL",
LEFT(Tabelas!$AI917,1)="A","DA",
LEFT(Tabelas!$AI917,1)="G","DG")</f>
        <v>DN</v>
      </c>
      <c r="AW917" s="34"/>
      <c r="AX917" s="34"/>
      <c r="AY917" s="34"/>
      <c r="AZ917" s="34"/>
      <c r="BA917" s="34"/>
      <c r="BB917" s="34"/>
      <c r="BC917" s="34"/>
      <c r="BD917" s="44">
        <v>40125</v>
      </c>
      <c r="BE917" s="34" t="s">
        <v>3043</v>
      </c>
      <c r="BF917" s="43" t="s">
        <v>1223</v>
      </c>
      <c r="BG917" s="34" t="s">
        <v>334</v>
      </c>
      <c r="BH917" s="34" t="s">
        <v>415</v>
      </c>
      <c r="BI917" s="34" t="s">
        <v>9523</v>
      </c>
      <c r="BJ917" s="44" t="s">
        <v>320</v>
      </c>
      <c r="BK917" s="44" t="s">
        <v>9097</v>
      </c>
      <c r="EN917" s="571">
        <v>27243</v>
      </c>
      <c r="EO917" s="560" t="s">
        <v>9524</v>
      </c>
      <c r="EP917" s="560" t="s">
        <v>289</v>
      </c>
      <c r="EQ917" s="580">
        <v>375</v>
      </c>
      <c r="ER917" s="560" t="s">
        <v>5091</v>
      </c>
      <c r="ES917" s="567" t="s">
        <v>9525</v>
      </c>
    </row>
    <row r="918" spans="16:149">
      <c r="P918" s="503"/>
      <c r="Q918" s="504"/>
      <c r="R918" s="505">
        <f t="shared" si="35"/>
        <v>44696</v>
      </c>
      <c r="S918" s="501"/>
      <c r="T918" s="497"/>
      <c r="U918" s="498"/>
      <c r="V918" s="43">
        <v>116</v>
      </c>
      <c r="W918" s="34" t="s">
        <v>3350</v>
      </c>
      <c r="X918" s="44">
        <v>40126</v>
      </c>
      <c r="Y918" s="34" t="s">
        <v>3161</v>
      </c>
      <c r="Z918" s="43" t="s">
        <v>1223</v>
      </c>
      <c r="AA918" s="34" t="s">
        <v>334</v>
      </c>
      <c r="AB918" s="34" t="s">
        <v>415</v>
      </c>
      <c r="AC918" s="34" t="s">
        <v>9526</v>
      </c>
      <c r="AD918" s="44" t="s">
        <v>320</v>
      </c>
      <c r="AE918" s="44" t="s">
        <v>9097</v>
      </c>
      <c r="AF918" s="43">
        <v>116</v>
      </c>
      <c r="AG918" s="34" t="s">
        <v>3350</v>
      </c>
      <c r="AH918" s="34" t="s">
        <v>3349</v>
      </c>
      <c r="AI918" s="43" t="s">
        <v>3242</v>
      </c>
      <c r="AJ918" s="44" t="s">
        <v>3351</v>
      </c>
      <c r="AK918" s="261">
        <v>5340202</v>
      </c>
      <c r="AL918" s="44" t="s">
        <v>418</v>
      </c>
      <c r="AM918" s="44" t="s">
        <v>3355</v>
      </c>
      <c r="AN918" s="262">
        <v>278095700</v>
      </c>
      <c r="AO918" s="34"/>
      <c r="AP918" s="34"/>
      <c r="AQ918" s="34"/>
      <c r="AR918" s="34"/>
      <c r="AS918" s="34"/>
      <c r="AT918" s="44" t="s">
        <v>326</v>
      </c>
      <c r="AU918" s="44"/>
      <c r="AV918" s="477" t="str">
        <f t="array" ref="AV918">_xlfn.IFS(
LEFT(Tabelas!$AI918,1)="N","DN",
LEFT(Tabelas!$AI918,1)="C","DC",
LEFT(Tabelas!$AI918,1)="L","DL",
LEFT(Tabelas!$AI918,1)="A","DA",
LEFT(Tabelas!$AI918,1)="G","DG")</f>
        <v>DN</v>
      </c>
      <c r="AW918" s="34"/>
      <c r="AX918" s="34"/>
      <c r="AY918" s="34"/>
      <c r="AZ918" s="34"/>
      <c r="BA918" s="34"/>
      <c r="BB918" s="34"/>
      <c r="BC918" s="34"/>
      <c r="BD918" s="44">
        <v>40126</v>
      </c>
      <c r="BE918" s="34" t="s">
        <v>3161</v>
      </c>
      <c r="BF918" s="43" t="s">
        <v>1223</v>
      </c>
      <c r="BG918" s="34" t="s">
        <v>334</v>
      </c>
      <c r="BH918" s="34" t="s">
        <v>415</v>
      </c>
      <c r="BI918" s="34" t="s">
        <v>9526</v>
      </c>
      <c r="BJ918" s="44" t="s">
        <v>320</v>
      </c>
      <c r="BK918" s="44" t="s">
        <v>9097</v>
      </c>
      <c r="EN918" s="572">
        <v>27251</v>
      </c>
      <c r="EO918" s="561" t="s">
        <v>9527</v>
      </c>
      <c r="EP918" s="561" t="s">
        <v>289</v>
      </c>
      <c r="EQ918" s="576">
        <v>332</v>
      </c>
      <c r="ER918" s="561" t="s">
        <v>4896</v>
      </c>
      <c r="ES918" s="568" t="s">
        <v>9528</v>
      </c>
    </row>
    <row r="919" spans="16:149">
      <c r="P919" s="503"/>
      <c r="Q919" s="504"/>
      <c r="R919" s="505">
        <f t="shared" si="35"/>
        <v>44697</v>
      </c>
      <c r="S919" s="501"/>
      <c r="T919" s="497"/>
      <c r="U919" s="498"/>
      <c r="V919" s="43">
        <v>116</v>
      </c>
      <c r="W919" s="34" t="s">
        <v>3350</v>
      </c>
      <c r="X919" s="44">
        <v>40118</v>
      </c>
      <c r="Y919" s="34" t="s">
        <v>1834</v>
      </c>
      <c r="Z919" s="43" t="s">
        <v>1223</v>
      </c>
      <c r="AA919" s="34" t="s">
        <v>334</v>
      </c>
      <c r="AB919" s="34" t="s">
        <v>415</v>
      </c>
      <c r="AC919" s="34" t="s">
        <v>1834</v>
      </c>
      <c r="AD919" s="44" t="s">
        <v>320</v>
      </c>
      <c r="AE919" s="44" t="s">
        <v>9097</v>
      </c>
      <c r="AF919" s="43">
        <v>116</v>
      </c>
      <c r="AG919" s="34" t="s">
        <v>3350</v>
      </c>
      <c r="AH919" s="34" t="s">
        <v>3349</v>
      </c>
      <c r="AI919" s="43" t="s">
        <v>3242</v>
      </c>
      <c r="AJ919" s="44" t="s">
        <v>3351</v>
      </c>
      <c r="AK919" s="261">
        <v>5340202</v>
      </c>
      <c r="AL919" s="44" t="s">
        <v>418</v>
      </c>
      <c r="AM919" s="44" t="s">
        <v>3355</v>
      </c>
      <c r="AN919" s="262">
        <v>278095700</v>
      </c>
      <c r="AO919" s="34"/>
      <c r="AP919" s="34"/>
      <c r="AQ919" s="34"/>
      <c r="AR919" s="34"/>
      <c r="AS919" s="34"/>
      <c r="AT919" s="44" t="s">
        <v>326</v>
      </c>
      <c r="AU919" s="44"/>
      <c r="AV919" s="477" t="str">
        <f t="array" ref="AV919">_xlfn.IFS(
LEFT(Tabelas!$AI919,1)="N","DN",
LEFT(Tabelas!$AI919,1)="C","DC",
LEFT(Tabelas!$AI919,1)="L","DL",
LEFT(Tabelas!$AI919,1)="A","DA",
LEFT(Tabelas!$AI919,1)="G","DG")</f>
        <v>DN</v>
      </c>
      <c r="AW919" s="34"/>
      <c r="AX919" s="34"/>
      <c r="AY919" s="34"/>
      <c r="AZ919" s="34"/>
      <c r="BA919" s="34"/>
      <c r="BB919" s="34"/>
      <c r="BC919" s="34"/>
      <c r="BD919" s="44">
        <v>40118</v>
      </c>
      <c r="BE919" s="34" t="s">
        <v>1834</v>
      </c>
      <c r="BF919" s="43" t="s">
        <v>1223</v>
      </c>
      <c r="BG919" s="34" t="s">
        <v>334</v>
      </c>
      <c r="BH919" s="34" t="s">
        <v>415</v>
      </c>
      <c r="BI919" s="34" t="s">
        <v>1834</v>
      </c>
      <c r="BJ919" s="44" t="s">
        <v>320</v>
      </c>
      <c r="BK919" s="44" t="s">
        <v>9097</v>
      </c>
      <c r="EN919" s="571">
        <v>27260</v>
      </c>
      <c r="EO919" s="560" t="s">
        <v>9529</v>
      </c>
      <c r="EP919" s="560" t="s">
        <v>289</v>
      </c>
      <c r="EQ919" s="580">
        <v>383</v>
      </c>
      <c r="ER919" s="560" t="s">
        <v>2597</v>
      </c>
      <c r="ES919" s="567" t="s">
        <v>9530</v>
      </c>
    </row>
    <row r="920" spans="16:149">
      <c r="P920" s="503"/>
      <c r="Q920" s="504"/>
      <c r="R920" s="505">
        <f t="shared" si="35"/>
        <v>44698</v>
      </c>
      <c r="S920" s="501"/>
      <c r="T920" s="497"/>
      <c r="U920" s="498"/>
      <c r="V920" s="43">
        <v>116</v>
      </c>
      <c r="W920" s="34" t="s">
        <v>3350</v>
      </c>
      <c r="X920" s="44">
        <v>40119</v>
      </c>
      <c r="Y920" s="34" t="s">
        <v>2072</v>
      </c>
      <c r="Z920" s="43" t="s">
        <v>1223</v>
      </c>
      <c r="AA920" s="34" t="s">
        <v>334</v>
      </c>
      <c r="AB920" s="34" t="s">
        <v>415</v>
      </c>
      <c r="AC920" s="34" t="s">
        <v>2072</v>
      </c>
      <c r="AD920" s="44" t="s">
        <v>320</v>
      </c>
      <c r="AE920" s="44" t="s">
        <v>9097</v>
      </c>
      <c r="AF920" s="43">
        <v>116</v>
      </c>
      <c r="AG920" s="34" t="s">
        <v>3350</v>
      </c>
      <c r="AH920" s="34" t="s">
        <v>3349</v>
      </c>
      <c r="AI920" s="43" t="s">
        <v>3242</v>
      </c>
      <c r="AJ920" s="44" t="s">
        <v>3351</v>
      </c>
      <c r="AK920" s="261">
        <v>5340202</v>
      </c>
      <c r="AL920" s="44" t="s">
        <v>418</v>
      </c>
      <c r="AM920" s="44" t="s">
        <v>3355</v>
      </c>
      <c r="AN920" s="262">
        <v>278095700</v>
      </c>
      <c r="AO920" s="34"/>
      <c r="AP920" s="34"/>
      <c r="AQ920" s="34"/>
      <c r="AR920" s="34"/>
      <c r="AS920" s="34"/>
      <c r="AT920" s="44" t="s">
        <v>326</v>
      </c>
      <c r="AU920" s="44"/>
      <c r="AV920" s="477" t="str">
        <f t="array" ref="AV920">_xlfn.IFS(
LEFT(Tabelas!$AI920,1)="N","DN",
LEFT(Tabelas!$AI920,1)="C","DC",
LEFT(Tabelas!$AI920,1)="L","DL",
LEFT(Tabelas!$AI920,1)="A","DA",
LEFT(Tabelas!$AI920,1)="G","DG")</f>
        <v>DN</v>
      </c>
      <c r="AW920" s="34"/>
      <c r="AX920" s="34"/>
      <c r="AY920" s="34"/>
      <c r="AZ920" s="34"/>
      <c r="BA920" s="34"/>
      <c r="BB920" s="34"/>
      <c r="BC920" s="34"/>
      <c r="BD920" s="44">
        <v>40119</v>
      </c>
      <c r="BE920" s="34" t="s">
        <v>2072</v>
      </c>
      <c r="BF920" s="43" t="s">
        <v>1223</v>
      </c>
      <c r="BG920" s="34" t="s">
        <v>334</v>
      </c>
      <c r="BH920" s="34" t="s">
        <v>415</v>
      </c>
      <c r="BI920" s="34" t="s">
        <v>2072</v>
      </c>
      <c r="BJ920" s="44" t="s">
        <v>320</v>
      </c>
      <c r="BK920" s="44" t="s">
        <v>9097</v>
      </c>
      <c r="EN920" s="572">
        <v>27278</v>
      </c>
      <c r="EO920" s="561" t="s">
        <v>9531</v>
      </c>
      <c r="EP920" s="561" t="s">
        <v>289</v>
      </c>
      <c r="EQ920" s="576">
        <v>383</v>
      </c>
      <c r="ER920" s="561" t="s">
        <v>2597</v>
      </c>
      <c r="ES920" s="568" t="s">
        <v>9532</v>
      </c>
    </row>
    <row r="921" spans="16:149">
      <c r="P921" s="503"/>
      <c r="Q921" s="504"/>
      <c r="R921" s="505">
        <f t="shared" si="35"/>
        <v>44699</v>
      </c>
      <c r="S921" s="501"/>
      <c r="T921" s="497"/>
      <c r="U921" s="498"/>
      <c r="V921" s="43">
        <v>116</v>
      </c>
      <c r="W921" s="34" t="s">
        <v>3350</v>
      </c>
      <c r="X921" s="44">
        <v>40120</v>
      </c>
      <c r="Y921" s="34" t="s">
        <v>2273</v>
      </c>
      <c r="Z921" s="43" t="s">
        <v>1223</v>
      </c>
      <c r="AA921" s="34" t="s">
        <v>334</v>
      </c>
      <c r="AB921" s="34" t="s">
        <v>415</v>
      </c>
      <c r="AC921" s="34" t="s">
        <v>2273</v>
      </c>
      <c r="AD921" s="44" t="s">
        <v>320</v>
      </c>
      <c r="AE921" s="44" t="s">
        <v>9097</v>
      </c>
      <c r="AF921" s="43">
        <v>116</v>
      </c>
      <c r="AG921" s="34" t="s">
        <v>3350</v>
      </c>
      <c r="AH921" s="34" t="s">
        <v>3349</v>
      </c>
      <c r="AI921" s="43" t="s">
        <v>3242</v>
      </c>
      <c r="AJ921" s="44" t="s">
        <v>3351</v>
      </c>
      <c r="AK921" s="261">
        <v>5340202</v>
      </c>
      <c r="AL921" s="44" t="s">
        <v>418</v>
      </c>
      <c r="AM921" s="44" t="s">
        <v>3355</v>
      </c>
      <c r="AN921" s="262">
        <v>278095700</v>
      </c>
      <c r="AO921" s="34"/>
      <c r="AP921" s="34"/>
      <c r="AQ921" s="34"/>
      <c r="AR921" s="34"/>
      <c r="AS921" s="34"/>
      <c r="AT921" s="44" t="s">
        <v>326</v>
      </c>
      <c r="AU921" s="44"/>
      <c r="AV921" s="477" t="str">
        <f t="array" ref="AV921">_xlfn.IFS(
LEFT(Tabelas!$AI921,1)="N","DN",
LEFT(Tabelas!$AI921,1)="C","DC",
LEFT(Tabelas!$AI921,1)="L","DL",
LEFT(Tabelas!$AI921,1)="A","DA",
LEFT(Tabelas!$AI921,1)="G","DG")</f>
        <v>DN</v>
      </c>
      <c r="AW921" s="34"/>
      <c r="AX921" s="34"/>
      <c r="AY921" s="34"/>
      <c r="AZ921" s="34"/>
      <c r="BA921" s="34"/>
      <c r="BB921" s="34"/>
      <c r="BC921" s="34"/>
      <c r="BD921" s="44">
        <v>40120</v>
      </c>
      <c r="BE921" s="34" t="s">
        <v>2273</v>
      </c>
      <c r="BF921" s="43" t="s">
        <v>1223</v>
      </c>
      <c r="BG921" s="34" t="s">
        <v>334</v>
      </c>
      <c r="BH921" s="34" t="s">
        <v>415</v>
      </c>
      <c r="BI921" s="34" t="s">
        <v>2273</v>
      </c>
      <c r="BJ921" s="44" t="s">
        <v>320</v>
      </c>
      <c r="BK921" s="44" t="s">
        <v>9097</v>
      </c>
      <c r="EN921" s="571">
        <v>27294</v>
      </c>
      <c r="EO921" s="560" t="s">
        <v>9533</v>
      </c>
      <c r="EP921" s="560" t="s">
        <v>289</v>
      </c>
      <c r="EQ921" s="580">
        <v>333</v>
      </c>
      <c r="ER921" s="560" t="s">
        <v>4908</v>
      </c>
      <c r="ES921" s="567" t="s">
        <v>9534</v>
      </c>
    </row>
    <row r="922" spans="16:149">
      <c r="P922" s="503"/>
      <c r="Q922" s="504"/>
      <c r="R922" s="505">
        <f t="shared" si="35"/>
        <v>44700</v>
      </c>
      <c r="S922" s="501"/>
      <c r="T922" s="497"/>
      <c r="U922" s="498"/>
      <c r="V922" s="43">
        <v>116</v>
      </c>
      <c r="W922" s="34" t="s">
        <v>3350</v>
      </c>
      <c r="X922" s="44">
        <v>40502</v>
      </c>
      <c r="Y922" s="34" t="s">
        <v>1011</v>
      </c>
      <c r="Z922" s="43" t="s">
        <v>1223</v>
      </c>
      <c r="AA922" s="34" t="s">
        <v>418</v>
      </c>
      <c r="AB922" s="34" t="s">
        <v>415</v>
      </c>
      <c r="AC922" s="34" t="s">
        <v>1011</v>
      </c>
      <c r="AD922" s="44" t="s">
        <v>320</v>
      </c>
      <c r="AE922" s="44" t="s">
        <v>9097</v>
      </c>
      <c r="AF922" s="43">
        <v>116</v>
      </c>
      <c r="AG922" s="34" t="s">
        <v>3350</v>
      </c>
      <c r="AH922" s="34" t="s">
        <v>3349</v>
      </c>
      <c r="AI922" s="43" t="s">
        <v>3242</v>
      </c>
      <c r="AJ922" s="44" t="s">
        <v>3351</v>
      </c>
      <c r="AK922" s="261">
        <v>5340202</v>
      </c>
      <c r="AL922" s="44" t="s">
        <v>418</v>
      </c>
      <c r="AM922" s="44" t="s">
        <v>3355</v>
      </c>
      <c r="AN922" s="262">
        <v>278095700</v>
      </c>
      <c r="AO922" s="34"/>
      <c r="AP922" s="34"/>
      <c r="AQ922" s="34"/>
      <c r="AR922" s="34"/>
      <c r="AS922" s="34"/>
      <c r="AT922" s="44" t="s">
        <v>326</v>
      </c>
      <c r="AU922" s="44"/>
      <c r="AV922" s="477" t="str">
        <f t="array" ref="AV922">_xlfn.IFS(
LEFT(Tabelas!$AI922,1)="N","DN",
LEFT(Tabelas!$AI922,1)="C","DC",
LEFT(Tabelas!$AI922,1)="L","DL",
LEFT(Tabelas!$AI922,1)="A","DA",
LEFT(Tabelas!$AI922,1)="G","DG")</f>
        <v>DN</v>
      </c>
      <c r="AW922" s="34"/>
      <c r="AX922" s="34"/>
      <c r="AY922" s="34"/>
      <c r="AZ922" s="34"/>
      <c r="BA922" s="34"/>
      <c r="BB922" s="34"/>
      <c r="BC922" s="34"/>
      <c r="BD922" s="44">
        <v>40502</v>
      </c>
      <c r="BE922" s="34" t="s">
        <v>1011</v>
      </c>
      <c r="BF922" s="43" t="s">
        <v>1223</v>
      </c>
      <c r="BG922" s="34" t="s">
        <v>418</v>
      </c>
      <c r="BH922" s="34" t="s">
        <v>415</v>
      </c>
      <c r="BI922" s="34" t="s">
        <v>1011</v>
      </c>
      <c r="BJ922" s="44" t="s">
        <v>320</v>
      </c>
      <c r="BK922" s="44" t="s">
        <v>9097</v>
      </c>
      <c r="EN922" s="572">
        <v>27332</v>
      </c>
      <c r="EO922" s="561" t="s">
        <v>9535</v>
      </c>
      <c r="EP922" s="561" t="s">
        <v>289</v>
      </c>
      <c r="EQ922" s="576">
        <v>376</v>
      </c>
      <c r="ER922" s="561" t="s">
        <v>5105</v>
      </c>
      <c r="ES922" s="568" t="s">
        <v>9536</v>
      </c>
    </row>
    <row r="923" spans="16:149">
      <c r="P923" s="503"/>
      <c r="Q923" s="504"/>
      <c r="R923" s="505">
        <f t="shared" si="35"/>
        <v>44701</v>
      </c>
      <c r="S923" s="501"/>
      <c r="T923" s="497"/>
      <c r="U923" s="498"/>
      <c r="V923" s="43">
        <v>116</v>
      </c>
      <c r="W923" s="34" t="s">
        <v>3350</v>
      </c>
      <c r="X923" s="44">
        <v>40503</v>
      </c>
      <c r="Y923" s="34" t="s">
        <v>1290</v>
      </c>
      <c r="Z923" s="43" t="s">
        <v>1223</v>
      </c>
      <c r="AA923" s="34" t="s">
        <v>418</v>
      </c>
      <c r="AB923" s="34" t="s">
        <v>415</v>
      </c>
      <c r="AC923" s="34" t="s">
        <v>1290</v>
      </c>
      <c r="AD923" s="44" t="s">
        <v>320</v>
      </c>
      <c r="AE923" s="44" t="s">
        <v>9097</v>
      </c>
      <c r="AF923" s="43">
        <v>116</v>
      </c>
      <c r="AG923" s="34" t="s">
        <v>3350</v>
      </c>
      <c r="AH923" s="34" t="s">
        <v>3349</v>
      </c>
      <c r="AI923" s="43" t="s">
        <v>3242</v>
      </c>
      <c r="AJ923" s="44" t="s">
        <v>3351</v>
      </c>
      <c r="AK923" s="261">
        <v>5340202</v>
      </c>
      <c r="AL923" s="44" t="s">
        <v>418</v>
      </c>
      <c r="AM923" s="44" t="s">
        <v>3355</v>
      </c>
      <c r="AN923" s="262">
        <v>278095700</v>
      </c>
      <c r="AO923" s="34"/>
      <c r="AP923" s="34"/>
      <c r="AQ923" s="34"/>
      <c r="AR923" s="34"/>
      <c r="AS923" s="34"/>
      <c r="AT923" s="44" t="s">
        <v>326</v>
      </c>
      <c r="AU923" s="44"/>
      <c r="AV923" s="477" t="str">
        <f t="array" ref="AV923">_xlfn.IFS(
LEFT(Tabelas!$AI923,1)="N","DN",
LEFT(Tabelas!$AI923,1)="C","DC",
LEFT(Tabelas!$AI923,1)="L","DL",
LEFT(Tabelas!$AI923,1)="A","DA",
LEFT(Tabelas!$AI923,1)="G","DG")</f>
        <v>DN</v>
      </c>
      <c r="AW923" s="34"/>
      <c r="AX923" s="34"/>
      <c r="AY923" s="34"/>
      <c r="AZ923" s="34"/>
      <c r="BA923" s="34"/>
      <c r="BB923" s="34"/>
      <c r="BC923" s="34"/>
      <c r="BD923" s="44">
        <v>40503</v>
      </c>
      <c r="BE923" s="34" t="s">
        <v>1290</v>
      </c>
      <c r="BF923" s="43" t="s">
        <v>1223</v>
      </c>
      <c r="BG923" s="34" t="s">
        <v>418</v>
      </c>
      <c r="BH923" s="34" t="s">
        <v>415</v>
      </c>
      <c r="BI923" s="34" t="s">
        <v>1290</v>
      </c>
      <c r="BJ923" s="44" t="s">
        <v>320</v>
      </c>
      <c r="BK923" s="44" t="s">
        <v>9097</v>
      </c>
      <c r="EN923" s="572">
        <v>27367</v>
      </c>
      <c r="EO923" s="561" t="s">
        <v>9537</v>
      </c>
      <c r="EP923" s="561" t="s">
        <v>320</v>
      </c>
      <c r="EQ923" s="576">
        <v>167</v>
      </c>
      <c r="ER923" s="561" t="s">
        <v>4041</v>
      </c>
      <c r="ES923" s="568" t="s">
        <v>9538</v>
      </c>
    </row>
    <row r="924" spans="16:149">
      <c r="P924" s="503"/>
      <c r="Q924" s="504"/>
      <c r="R924" s="505">
        <f t="shared" si="35"/>
        <v>44702</v>
      </c>
      <c r="S924" s="501"/>
      <c r="T924" s="497"/>
      <c r="U924" s="498"/>
      <c r="V924" s="43">
        <v>116</v>
      </c>
      <c r="W924" s="34" t="s">
        <v>3350</v>
      </c>
      <c r="X924" s="44">
        <v>40507</v>
      </c>
      <c r="Y924" s="34" t="s">
        <v>1566</v>
      </c>
      <c r="Z924" s="43" t="s">
        <v>1223</v>
      </c>
      <c r="AA924" s="34" t="s">
        <v>418</v>
      </c>
      <c r="AB924" s="34" t="s">
        <v>415</v>
      </c>
      <c r="AC924" s="34" t="s">
        <v>1566</v>
      </c>
      <c r="AD924" s="44" t="s">
        <v>320</v>
      </c>
      <c r="AE924" s="44" t="s">
        <v>9097</v>
      </c>
      <c r="AF924" s="43">
        <v>116</v>
      </c>
      <c r="AG924" s="34" t="s">
        <v>3350</v>
      </c>
      <c r="AH924" s="34" t="s">
        <v>3349</v>
      </c>
      <c r="AI924" s="43" t="s">
        <v>3242</v>
      </c>
      <c r="AJ924" s="44" t="s">
        <v>3351</v>
      </c>
      <c r="AK924" s="261">
        <v>5340202</v>
      </c>
      <c r="AL924" s="44" t="s">
        <v>418</v>
      </c>
      <c r="AM924" s="44" t="s">
        <v>3355</v>
      </c>
      <c r="AN924" s="262">
        <v>278095700</v>
      </c>
      <c r="AO924" s="34"/>
      <c r="AP924" s="34"/>
      <c r="AQ924" s="34"/>
      <c r="AR924" s="34"/>
      <c r="AS924" s="34"/>
      <c r="AT924" s="44" t="s">
        <v>326</v>
      </c>
      <c r="AU924" s="44"/>
      <c r="AV924" s="477" t="str">
        <f t="array" ref="AV924">_xlfn.IFS(
LEFT(Tabelas!$AI924,1)="N","DN",
LEFT(Tabelas!$AI924,1)="C","DC",
LEFT(Tabelas!$AI924,1)="L","DL",
LEFT(Tabelas!$AI924,1)="A","DA",
LEFT(Tabelas!$AI924,1)="G","DG")</f>
        <v>DN</v>
      </c>
      <c r="AW924" s="34"/>
      <c r="AX924" s="34"/>
      <c r="AY924" s="34"/>
      <c r="AZ924" s="34"/>
      <c r="BA924" s="34"/>
      <c r="BB924" s="34"/>
      <c r="BC924" s="34"/>
      <c r="BD924" s="44">
        <v>40507</v>
      </c>
      <c r="BE924" s="34" t="s">
        <v>1566</v>
      </c>
      <c r="BF924" s="43" t="s">
        <v>1223</v>
      </c>
      <c r="BG924" s="34" t="s">
        <v>418</v>
      </c>
      <c r="BH924" s="34" t="s">
        <v>415</v>
      </c>
      <c r="BI924" s="34" t="s">
        <v>1566</v>
      </c>
      <c r="BJ924" s="44" t="s">
        <v>320</v>
      </c>
      <c r="BK924" s="44" t="s">
        <v>9097</v>
      </c>
      <c r="EN924" s="571">
        <v>27383</v>
      </c>
      <c r="EO924" s="560" t="s">
        <v>9539</v>
      </c>
      <c r="EP924" s="560" t="s">
        <v>289</v>
      </c>
      <c r="EQ924" s="580">
        <v>338</v>
      </c>
      <c r="ER924" s="560" t="s">
        <v>2428</v>
      </c>
      <c r="ES924" s="567"/>
    </row>
    <row r="925" spans="16:149">
      <c r="P925" s="503"/>
      <c r="Q925" s="504"/>
      <c r="R925" s="505">
        <f t="shared" si="35"/>
        <v>44703</v>
      </c>
      <c r="S925" s="501"/>
      <c r="T925" s="497"/>
      <c r="U925" s="498"/>
      <c r="V925" s="43">
        <v>116</v>
      </c>
      <c r="W925" s="34" t="s">
        <v>3350</v>
      </c>
      <c r="X925" s="44">
        <v>40509</v>
      </c>
      <c r="Y925" s="34" t="s">
        <v>1838</v>
      </c>
      <c r="Z925" s="43" t="s">
        <v>1223</v>
      </c>
      <c r="AA925" s="34" t="s">
        <v>418</v>
      </c>
      <c r="AB925" s="34" t="s">
        <v>415</v>
      </c>
      <c r="AC925" s="34" t="s">
        <v>1838</v>
      </c>
      <c r="AD925" s="44" t="s">
        <v>320</v>
      </c>
      <c r="AE925" s="44" t="s">
        <v>9097</v>
      </c>
      <c r="AF925" s="43">
        <v>116</v>
      </c>
      <c r="AG925" s="34" t="s">
        <v>3350</v>
      </c>
      <c r="AH925" s="34" t="s">
        <v>3349</v>
      </c>
      <c r="AI925" s="43" t="s">
        <v>3242</v>
      </c>
      <c r="AJ925" s="44" t="s">
        <v>3351</v>
      </c>
      <c r="AK925" s="261">
        <v>5340202</v>
      </c>
      <c r="AL925" s="44" t="s">
        <v>418</v>
      </c>
      <c r="AM925" s="44" t="s">
        <v>3355</v>
      </c>
      <c r="AN925" s="262">
        <v>278095700</v>
      </c>
      <c r="AO925" s="34"/>
      <c r="AP925" s="34"/>
      <c r="AQ925" s="34"/>
      <c r="AR925" s="34"/>
      <c r="AS925" s="34"/>
      <c r="AT925" s="44" t="s">
        <v>326</v>
      </c>
      <c r="AU925" s="44"/>
      <c r="AV925" s="477" t="str">
        <f t="array" ref="AV925">_xlfn.IFS(
LEFT(Tabelas!$AI925,1)="N","DN",
LEFT(Tabelas!$AI925,1)="C","DC",
LEFT(Tabelas!$AI925,1)="L","DL",
LEFT(Tabelas!$AI925,1)="A","DA",
LEFT(Tabelas!$AI925,1)="G","DG")</f>
        <v>DN</v>
      </c>
      <c r="AW925" s="34"/>
      <c r="AX925" s="34"/>
      <c r="AY925" s="34"/>
      <c r="AZ925" s="34"/>
      <c r="BA925" s="34"/>
      <c r="BB925" s="34"/>
      <c r="BC925" s="34"/>
      <c r="BD925" s="44">
        <v>40509</v>
      </c>
      <c r="BE925" s="34" t="s">
        <v>1838</v>
      </c>
      <c r="BF925" s="43" t="s">
        <v>1223</v>
      </c>
      <c r="BG925" s="34" t="s">
        <v>418</v>
      </c>
      <c r="BH925" s="34" t="s">
        <v>415</v>
      </c>
      <c r="BI925" s="34" t="s">
        <v>1838</v>
      </c>
      <c r="BJ925" s="44" t="s">
        <v>320</v>
      </c>
      <c r="BK925" s="44" t="s">
        <v>9097</v>
      </c>
      <c r="EN925" s="571">
        <v>27391</v>
      </c>
      <c r="EO925" s="560" t="s">
        <v>9540</v>
      </c>
      <c r="EP925" s="560" t="s">
        <v>289</v>
      </c>
      <c r="EQ925" s="580">
        <v>376</v>
      </c>
      <c r="ER925" s="560" t="s">
        <v>5105</v>
      </c>
      <c r="ES925" s="567" t="s">
        <v>9541</v>
      </c>
    </row>
    <row r="926" spans="16:149">
      <c r="P926" s="503"/>
      <c r="Q926" s="504"/>
      <c r="R926" s="505">
        <f t="shared" si="35"/>
        <v>44704</v>
      </c>
      <c r="S926" s="501"/>
      <c r="T926" s="497"/>
      <c r="U926" s="498"/>
      <c r="V926" s="43">
        <v>116</v>
      </c>
      <c r="W926" s="34" t="s">
        <v>3350</v>
      </c>
      <c r="X926" s="44">
        <v>40510</v>
      </c>
      <c r="Y926" s="34" t="s">
        <v>2075</v>
      </c>
      <c r="Z926" s="43" t="s">
        <v>1223</v>
      </c>
      <c r="AA926" s="34" t="s">
        <v>418</v>
      </c>
      <c r="AB926" s="34" t="s">
        <v>415</v>
      </c>
      <c r="AC926" s="34" t="s">
        <v>2075</v>
      </c>
      <c r="AD926" s="44" t="s">
        <v>320</v>
      </c>
      <c r="AE926" s="44" t="s">
        <v>9097</v>
      </c>
      <c r="AF926" s="43">
        <v>116</v>
      </c>
      <c r="AG926" s="34" t="s">
        <v>3350</v>
      </c>
      <c r="AH926" s="34" t="s">
        <v>3349</v>
      </c>
      <c r="AI926" s="43" t="s">
        <v>3242</v>
      </c>
      <c r="AJ926" s="44" t="s">
        <v>3351</v>
      </c>
      <c r="AK926" s="261">
        <v>5340202</v>
      </c>
      <c r="AL926" s="44" t="s">
        <v>418</v>
      </c>
      <c r="AM926" s="44" t="s">
        <v>3355</v>
      </c>
      <c r="AN926" s="262">
        <v>278095700</v>
      </c>
      <c r="AO926" s="34"/>
      <c r="AP926" s="34"/>
      <c r="AQ926" s="34"/>
      <c r="AR926" s="34"/>
      <c r="AS926" s="34"/>
      <c r="AT926" s="44" t="s">
        <v>326</v>
      </c>
      <c r="AU926" s="44"/>
      <c r="AV926" s="477" t="str">
        <f t="array" ref="AV926">_xlfn.IFS(
LEFT(Tabelas!$AI926,1)="N","DN",
LEFT(Tabelas!$AI926,1)="C","DC",
LEFT(Tabelas!$AI926,1)="L","DL",
LEFT(Tabelas!$AI926,1)="A","DA",
LEFT(Tabelas!$AI926,1)="G","DG")</f>
        <v>DN</v>
      </c>
      <c r="AW926" s="34"/>
      <c r="AX926" s="34"/>
      <c r="AY926" s="34"/>
      <c r="AZ926" s="34"/>
      <c r="BA926" s="34"/>
      <c r="BB926" s="34"/>
      <c r="BC926" s="34"/>
      <c r="BD926" s="44">
        <v>40510</v>
      </c>
      <c r="BE926" s="34" t="s">
        <v>2075</v>
      </c>
      <c r="BF926" s="43" t="s">
        <v>1223</v>
      </c>
      <c r="BG926" s="34" t="s">
        <v>418</v>
      </c>
      <c r="BH926" s="34" t="s">
        <v>415</v>
      </c>
      <c r="BI926" s="34" t="s">
        <v>2075</v>
      </c>
      <c r="BJ926" s="44" t="s">
        <v>320</v>
      </c>
      <c r="BK926" s="44" t="s">
        <v>9097</v>
      </c>
      <c r="EN926" s="571">
        <v>27405</v>
      </c>
      <c r="EO926" s="560" t="s">
        <v>9542</v>
      </c>
      <c r="EP926" s="560" t="s">
        <v>289</v>
      </c>
      <c r="EQ926" s="580">
        <v>339</v>
      </c>
      <c r="ER926" s="560" t="s">
        <v>307</v>
      </c>
      <c r="ES926" s="567" t="s">
        <v>9543</v>
      </c>
    </row>
    <row r="927" spans="16:149">
      <c r="P927" s="503"/>
      <c r="Q927" s="504"/>
      <c r="R927" s="505">
        <f t="shared" si="35"/>
        <v>44705</v>
      </c>
      <c r="S927" s="501"/>
      <c r="T927" s="497"/>
      <c r="U927" s="498"/>
      <c r="V927" s="43">
        <v>116</v>
      </c>
      <c r="W927" s="34" t="s">
        <v>3350</v>
      </c>
      <c r="X927" s="44">
        <v>40511</v>
      </c>
      <c r="Y927" s="34" t="s">
        <v>2276</v>
      </c>
      <c r="Z927" s="43" t="s">
        <v>1223</v>
      </c>
      <c r="AA927" s="34" t="s">
        <v>418</v>
      </c>
      <c r="AB927" s="34" t="s">
        <v>415</v>
      </c>
      <c r="AC927" s="34" t="s">
        <v>2276</v>
      </c>
      <c r="AD927" s="44" t="s">
        <v>320</v>
      </c>
      <c r="AE927" s="44" t="s">
        <v>9097</v>
      </c>
      <c r="AF927" s="43">
        <v>116</v>
      </c>
      <c r="AG927" s="34" t="s">
        <v>3350</v>
      </c>
      <c r="AH927" s="34" t="s">
        <v>3349</v>
      </c>
      <c r="AI927" s="43" t="s">
        <v>3242</v>
      </c>
      <c r="AJ927" s="44" t="s">
        <v>3351</v>
      </c>
      <c r="AK927" s="261">
        <v>5340202</v>
      </c>
      <c r="AL927" s="44" t="s">
        <v>418</v>
      </c>
      <c r="AM927" s="44" t="s">
        <v>3355</v>
      </c>
      <c r="AN927" s="262">
        <v>278095700</v>
      </c>
      <c r="AO927" s="34"/>
      <c r="AP927" s="34"/>
      <c r="AQ927" s="34"/>
      <c r="AR927" s="34"/>
      <c r="AS927" s="34"/>
      <c r="AT927" s="44" t="s">
        <v>326</v>
      </c>
      <c r="AU927" s="44"/>
      <c r="AV927" s="477" t="str">
        <f t="array" ref="AV927">_xlfn.IFS(
LEFT(Tabelas!$AI927,1)="N","DN",
LEFT(Tabelas!$AI927,1)="C","DC",
LEFT(Tabelas!$AI927,1)="L","DL",
LEFT(Tabelas!$AI927,1)="A","DA",
LEFT(Tabelas!$AI927,1)="G","DG")</f>
        <v>DN</v>
      </c>
      <c r="AW927" s="34"/>
      <c r="AX927" s="34"/>
      <c r="AY927" s="34"/>
      <c r="AZ927" s="34"/>
      <c r="BA927" s="34"/>
      <c r="BB927" s="34"/>
      <c r="BC927" s="34"/>
      <c r="BD927" s="44">
        <v>40511</v>
      </c>
      <c r="BE927" s="34" t="s">
        <v>2276</v>
      </c>
      <c r="BF927" s="43" t="s">
        <v>1223</v>
      </c>
      <c r="BG927" s="34" t="s">
        <v>418</v>
      </c>
      <c r="BH927" s="34" t="s">
        <v>415</v>
      </c>
      <c r="BI927" s="34" t="s">
        <v>2276</v>
      </c>
      <c r="BJ927" s="44" t="s">
        <v>320</v>
      </c>
      <c r="BK927" s="44" t="s">
        <v>9097</v>
      </c>
      <c r="EN927" s="572">
        <v>27413</v>
      </c>
      <c r="EO927" s="561" t="s">
        <v>9544</v>
      </c>
      <c r="EP927" s="561" t="s">
        <v>289</v>
      </c>
      <c r="EQ927" s="576">
        <v>331</v>
      </c>
      <c r="ER927" s="561" t="s">
        <v>4880</v>
      </c>
      <c r="ES927" s="568" t="s">
        <v>9545</v>
      </c>
    </row>
    <row r="928" spans="16:149">
      <c r="P928" s="503"/>
      <c r="Q928" s="504"/>
      <c r="R928" s="505">
        <f t="shared" si="35"/>
        <v>44706</v>
      </c>
      <c r="S928" s="501"/>
      <c r="T928" s="497"/>
      <c r="U928" s="498"/>
      <c r="V928" s="43">
        <v>116</v>
      </c>
      <c r="W928" s="34" t="s">
        <v>3350</v>
      </c>
      <c r="X928" s="44">
        <v>40514</v>
      </c>
      <c r="Y928" s="34" t="s">
        <v>1685</v>
      </c>
      <c r="Z928" s="43" t="s">
        <v>1223</v>
      </c>
      <c r="AA928" s="34" t="s">
        <v>418</v>
      </c>
      <c r="AB928" s="34" t="s">
        <v>415</v>
      </c>
      <c r="AC928" s="34" t="s">
        <v>1685</v>
      </c>
      <c r="AD928" s="44" t="s">
        <v>320</v>
      </c>
      <c r="AE928" s="44" t="s">
        <v>9097</v>
      </c>
      <c r="AF928" s="43">
        <v>116</v>
      </c>
      <c r="AG928" s="34" t="s">
        <v>3350</v>
      </c>
      <c r="AH928" s="34" t="s">
        <v>3349</v>
      </c>
      <c r="AI928" s="43" t="s">
        <v>3242</v>
      </c>
      <c r="AJ928" s="44" t="s">
        <v>3351</v>
      </c>
      <c r="AK928" s="261">
        <v>5340202</v>
      </c>
      <c r="AL928" s="44" t="s">
        <v>418</v>
      </c>
      <c r="AM928" s="44" t="s">
        <v>3355</v>
      </c>
      <c r="AN928" s="262">
        <v>278095700</v>
      </c>
      <c r="AO928" s="34"/>
      <c r="AP928" s="34"/>
      <c r="AQ928" s="34"/>
      <c r="AR928" s="34"/>
      <c r="AS928" s="34"/>
      <c r="AT928" s="44" t="s">
        <v>326</v>
      </c>
      <c r="AU928" s="44"/>
      <c r="AV928" s="477" t="str">
        <f t="array" ref="AV928">_xlfn.IFS(
LEFT(Tabelas!$AI928,1)="N","DN",
LEFT(Tabelas!$AI928,1)="C","DC",
LEFT(Tabelas!$AI928,1)="L","DL",
LEFT(Tabelas!$AI928,1)="A","DA",
LEFT(Tabelas!$AI928,1)="G","DG")</f>
        <v>DN</v>
      </c>
      <c r="AW928" s="34"/>
      <c r="AX928" s="34"/>
      <c r="AY928" s="34"/>
      <c r="AZ928" s="34"/>
      <c r="BA928" s="34"/>
      <c r="BB928" s="34"/>
      <c r="BC928" s="34"/>
      <c r="BD928" s="44">
        <v>40514</v>
      </c>
      <c r="BE928" s="34" t="s">
        <v>1685</v>
      </c>
      <c r="BF928" s="43" t="s">
        <v>1223</v>
      </c>
      <c r="BG928" s="34" t="s">
        <v>418</v>
      </c>
      <c r="BH928" s="34" t="s">
        <v>415</v>
      </c>
      <c r="BI928" s="34" t="s">
        <v>1685</v>
      </c>
      <c r="BJ928" s="44" t="s">
        <v>320</v>
      </c>
      <c r="BK928" s="44" t="s">
        <v>9097</v>
      </c>
      <c r="EN928" s="571">
        <v>27464</v>
      </c>
      <c r="EO928" s="560" t="s">
        <v>9546</v>
      </c>
      <c r="EP928" s="560" t="s">
        <v>289</v>
      </c>
      <c r="EQ928" s="580">
        <v>332</v>
      </c>
      <c r="ER928" s="560" t="s">
        <v>4896</v>
      </c>
      <c r="ES928" s="567" t="s">
        <v>9547</v>
      </c>
    </row>
    <row r="929" spans="16:149">
      <c r="P929" s="503"/>
      <c r="Q929" s="504"/>
      <c r="R929" s="505">
        <f t="shared" si="35"/>
        <v>44707</v>
      </c>
      <c r="S929" s="501"/>
      <c r="T929" s="497"/>
      <c r="U929" s="498"/>
      <c r="V929" s="43">
        <v>116</v>
      </c>
      <c r="W929" s="34" t="s">
        <v>3350</v>
      </c>
      <c r="X929" s="44">
        <v>40515</v>
      </c>
      <c r="Y929" s="34" t="s">
        <v>2620</v>
      </c>
      <c r="Z929" s="43" t="s">
        <v>1223</v>
      </c>
      <c r="AA929" s="34" t="s">
        <v>418</v>
      </c>
      <c r="AB929" s="34" t="s">
        <v>415</v>
      </c>
      <c r="AC929" s="34" t="s">
        <v>2620</v>
      </c>
      <c r="AD929" s="44" t="s">
        <v>320</v>
      </c>
      <c r="AE929" s="44" t="s">
        <v>9097</v>
      </c>
      <c r="AF929" s="43">
        <v>116</v>
      </c>
      <c r="AG929" s="34" t="s">
        <v>3350</v>
      </c>
      <c r="AH929" s="34" t="s">
        <v>3349</v>
      </c>
      <c r="AI929" s="43" t="s">
        <v>3242</v>
      </c>
      <c r="AJ929" s="44" t="s">
        <v>3351</v>
      </c>
      <c r="AK929" s="261">
        <v>5340202</v>
      </c>
      <c r="AL929" s="44" t="s">
        <v>418</v>
      </c>
      <c r="AM929" s="44" t="s">
        <v>3355</v>
      </c>
      <c r="AN929" s="262">
        <v>278095700</v>
      </c>
      <c r="AO929" s="34"/>
      <c r="AP929" s="34"/>
      <c r="AQ929" s="34"/>
      <c r="AR929" s="34"/>
      <c r="AS929" s="34"/>
      <c r="AT929" s="44" t="s">
        <v>326</v>
      </c>
      <c r="AU929" s="44"/>
      <c r="AV929" s="477" t="str">
        <f t="array" ref="AV929">_xlfn.IFS(
LEFT(Tabelas!$AI929,1)="N","DN",
LEFT(Tabelas!$AI929,1)="C","DC",
LEFT(Tabelas!$AI929,1)="L","DL",
LEFT(Tabelas!$AI929,1)="A","DA",
LEFT(Tabelas!$AI929,1)="G","DG")</f>
        <v>DN</v>
      </c>
      <c r="AW929" s="34"/>
      <c r="AX929" s="34"/>
      <c r="AY929" s="34"/>
      <c r="AZ929" s="34"/>
      <c r="BA929" s="34"/>
      <c r="BB929" s="34"/>
      <c r="BC929" s="34"/>
      <c r="BD929" s="44">
        <v>40515</v>
      </c>
      <c r="BE929" s="34" t="s">
        <v>2620</v>
      </c>
      <c r="BF929" s="43" t="s">
        <v>1223</v>
      </c>
      <c r="BG929" s="34" t="s">
        <v>418</v>
      </c>
      <c r="BH929" s="34" t="s">
        <v>415</v>
      </c>
      <c r="BI929" s="34" t="s">
        <v>2620</v>
      </c>
      <c r="BJ929" s="44" t="s">
        <v>320</v>
      </c>
      <c r="BK929" s="44" t="s">
        <v>9097</v>
      </c>
      <c r="EN929" s="571">
        <v>27480</v>
      </c>
      <c r="EO929" s="560" t="s">
        <v>9548</v>
      </c>
      <c r="EP929" s="560" t="s">
        <v>320</v>
      </c>
      <c r="EQ929" s="580">
        <v>102</v>
      </c>
      <c r="ER929" s="560" t="s">
        <v>628</v>
      </c>
      <c r="ES929" s="567" t="s">
        <v>9549</v>
      </c>
    </row>
    <row r="930" spans="16:149">
      <c r="P930" s="503"/>
      <c r="Q930" s="504"/>
      <c r="R930" s="505">
        <f t="shared" si="35"/>
        <v>44708</v>
      </c>
      <c r="S930" s="501"/>
      <c r="T930" s="497"/>
      <c r="U930" s="498"/>
      <c r="V930" s="43">
        <v>116</v>
      </c>
      <c r="W930" s="34" t="s">
        <v>3350</v>
      </c>
      <c r="X930" s="44">
        <v>40516</v>
      </c>
      <c r="Y930" s="34" t="s">
        <v>464</v>
      </c>
      <c r="Z930" s="43" t="s">
        <v>1223</v>
      </c>
      <c r="AA930" s="34" t="s">
        <v>418</v>
      </c>
      <c r="AB930" s="34" t="s">
        <v>415</v>
      </c>
      <c r="AC930" s="34" t="s">
        <v>464</v>
      </c>
      <c r="AD930" s="44" t="s">
        <v>320</v>
      </c>
      <c r="AE930" s="44" t="s">
        <v>9097</v>
      </c>
      <c r="AF930" s="43">
        <v>116</v>
      </c>
      <c r="AG930" s="34" t="s">
        <v>3350</v>
      </c>
      <c r="AH930" s="34" t="s">
        <v>3349</v>
      </c>
      <c r="AI930" s="43" t="s">
        <v>3242</v>
      </c>
      <c r="AJ930" s="44" t="s">
        <v>3351</v>
      </c>
      <c r="AK930" s="261">
        <v>5340202</v>
      </c>
      <c r="AL930" s="44" t="s">
        <v>418</v>
      </c>
      <c r="AM930" s="44" t="s">
        <v>3355</v>
      </c>
      <c r="AN930" s="262">
        <v>278095700</v>
      </c>
      <c r="AO930" s="34"/>
      <c r="AP930" s="34"/>
      <c r="AQ930" s="34"/>
      <c r="AR930" s="34"/>
      <c r="AS930" s="34"/>
      <c r="AT930" s="44" t="s">
        <v>326</v>
      </c>
      <c r="AU930" s="44"/>
      <c r="AV930" s="477" t="str">
        <f t="array" ref="AV930">_xlfn.IFS(
LEFT(Tabelas!$AI930,1)="N","DN",
LEFT(Tabelas!$AI930,1)="C","DC",
LEFT(Tabelas!$AI930,1)="L","DL",
LEFT(Tabelas!$AI930,1)="A","DA",
LEFT(Tabelas!$AI930,1)="G","DG")</f>
        <v>DN</v>
      </c>
      <c r="AW930" s="34"/>
      <c r="AX930" s="34"/>
      <c r="AY930" s="34"/>
      <c r="AZ930" s="34"/>
      <c r="BA930" s="34"/>
      <c r="BB930" s="34"/>
      <c r="BC930" s="34"/>
      <c r="BD930" s="44">
        <v>40516</v>
      </c>
      <c r="BE930" s="34" t="s">
        <v>464</v>
      </c>
      <c r="BF930" s="43" t="s">
        <v>1223</v>
      </c>
      <c r="BG930" s="34" t="s">
        <v>418</v>
      </c>
      <c r="BH930" s="34" t="s">
        <v>415</v>
      </c>
      <c r="BI930" s="34" t="s">
        <v>464</v>
      </c>
      <c r="BJ930" s="44" t="s">
        <v>320</v>
      </c>
      <c r="BK930" s="44" t="s">
        <v>9097</v>
      </c>
      <c r="EN930" s="572">
        <v>27529</v>
      </c>
      <c r="EO930" s="561" t="s">
        <v>9550</v>
      </c>
      <c r="EP930" s="561" t="s">
        <v>289</v>
      </c>
      <c r="EQ930" s="576">
        <v>336</v>
      </c>
      <c r="ER930" s="561" t="s">
        <v>4952</v>
      </c>
      <c r="ES930" s="568" t="s">
        <v>9551</v>
      </c>
    </row>
    <row r="931" spans="16:149">
      <c r="P931" s="503"/>
      <c r="Q931" s="504"/>
      <c r="R931" s="505">
        <f t="shared" si="35"/>
        <v>44709</v>
      </c>
      <c r="S931" s="501"/>
      <c r="T931" s="497"/>
      <c r="U931" s="498"/>
      <c r="V931" s="43">
        <v>116</v>
      </c>
      <c r="W931" s="34" t="s">
        <v>3350</v>
      </c>
      <c r="X931" s="44">
        <v>40517</v>
      </c>
      <c r="Y931" s="34" t="s">
        <v>2905</v>
      </c>
      <c r="Z931" s="43" t="s">
        <v>1223</v>
      </c>
      <c r="AA931" s="34" t="s">
        <v>418</v>
      </c>
      <c r="AB931" s="34" t="s">
        <v>415</v>
      </c>
      <c r="AC931" s="34" t="s">
        <v>2905</v>
      </c>
      <c r="AD931" s="44" t="s">
        <v>320</v>
      </c>
      <c r="AE931" s="44" t="s">
        <v>9097</v>
      </c>
      <c r="AF931" s="43">
        <v>116</v>
      </c>
      <c r="AG931" s="34" t="s">
        <v>3350</v>
      </c>
      <c r="AH931" s="34" t="s">
        <v>3349</v>
      </c>
      <c r="AI931" s="43" t="s">
        <v>3242</v>
      </c>
      <c r="AJ931" s="44" t="s">
        <v>3351</v>
      </c>
      <c r="AK931" s="261">
        <v>5340202</v>
      </c>
      <c r="AL931" s="44" t="s">
        <v>418</v>
      </c>
      <c r="AM931" s="44" t="s">
        <v>3355</v>
      </c>
      <c r="AN931" s="262">
        <v>278095700</v>
      </c>
      <c r="AO931" s="34"/>
      <c r="AP931" s="34"/>
      <c r="AQ931" s="34"/>
      <c r="AR931" s="34"/>
      <c r="AS931" s="34"/>
      <c r="AT931" s="44" t="s">
        <v>326</v>
      </c>
      <c r="AU931" s="44"/>
      <c r="AV931" s="477" t="str">
        <f t="array" ref="AV931">_xlfn.IFS(
LEFT(Tabelas!$AI931,1)="N","DN",
LEFT(Tabelas!$AI931,1)="C","DC",
LEFT(Tabelas!$AI931,1)="L","DL",
LEFT(Tabelas!$AI931,1)="A","DA",
LEFT(Tabelas!$AI931,1)="G","DG")</f>
        <v>DN</v>
      </c>
      <c r="AW931" s="34"/>
      <c r="AX931" s="34"/>
      <c r="AY931" s="34"/>
      <c r="AZ931" s="34"/>
      <c r="BA931" s="34"/>
      <c r="BB931" s="34"/>
      <c r="BC931" s="34"/>
      <c r="BD931" s="44">
        <v>40517</v>
      </c>
      <c r="BE931" s="34" t="s">
        <v>2905</v>
      </c>
      <c r="BF931" s="43" t="s">
        <v>1223</v>
      </c>
      <c r="BG931" s="34" t="s">
        <v>418</v>
      </c>
      <c r="BH931" s="34" t="s">
        <v>415</v>
      </c>
      <c r="BI931" s="34" t="s">
        <v>2905</v>
      </c>
      <c r="BJ931" s="44" t="s">
        <v>320</v>
      </c>
      <c r="BK931" s="44" t="s">
        <v>9097</v>
      </c>
      <c r="EN931" s="571">
        <v>27561</v>
      </c>
      <c r="EO931" s="560" t="s">
        <v>9552</v>
      </c>
      <c r="EP931" s="560" t="s">
        <v>320</v>
      </c>
      <c r="EQ931" s="580">
        <v>166</v>
      </c>
      <c r="ER931" s="560" t="s">
        <v>3992</v>
      </c>
      <c r="ES931" s="567" t="s">
        <v>9553</v>
      </c>
    </row>
    <row r="932" spans="16:149">
      <c r="P932" s="503"/>
      <c r="Q932" s="504"/>
      <c r="R932" s="505">
        <f t="shared" si="35"/>
        <v>44710</v>
      </c>
      <c r="S932" s="501"/>
      <c r="T932" s="497"/>
      <c r="U932" s="498"/>
      <c r="V932" s="43">
        <v>116</v>
      </c>
      <c r="W932" s="34" t="s">
        <v>3350</v>
      </c>
      <c r="X932" s="44">
        <v>40518</v>
      </c>
      <c r="Y932" s="34" t="s">
        <v>1036</v>
      </c>
      <c r="Z932" s="43" t="s">
        <v>1223</v>
      </c>
      <c r="AA932" s="34" t="s">
        <v>418</v>
      </c>
      <c r="AB932" s="34" t="s">
        <v>415</v>
      </c>
      <c r="AC932" s="34" t="s">
        <v>1036</v>
      </c>
      <c r="AD932" s="44" t="s">
        <v>320</v>
      </c>
      <c r="AE932" s="44" t="s">
        <v>9097</v>
      </c>
      <c r="AF932" s="43">
        <v>116</v>
      </c>
      <c r="AG932" s="34" t="s">
        <v>3350</v>
      </c>
      <c r="AH932" s="34" t="s">
        <v>3349</v>
      </c>
      <c r="AI932" s="43" t="s">
        <v>3242</v>
      </c>
      <c r="AJ932" s="44" t="s">
        <v>3351</v>
      </c>
      <c r="AK932" s="261">
        <v>5340202</v>
      </c>
      <c r="AL932" s="44" t="s">
        <v>418</v>
      </c>
      <c r="AM932" s="44" t="s">
        <v>3355</v>
      </c>
      <c r="AN932" s="262">
        <v>278095700</v>
      </c>
      <c r="AO932" s="34"/>
      <c r="AP932" s="34"/>
      <c r="AQ932" s="34"/>
      <c r="AR932" s="34"/>
      <c r="AS932" s="34"/>
      <c r="AT932" s="44" t="s">
        <v>326</v>
      </c>
      <c r="AU932" s="44"/>
      <c r="AV932" s="477" t="str">
        <f t="array" ref="AV932">_xlfn.IFS(
LEFT(Tabelas!$AI932,1)="N","DN",
LEFT(Tabelas!$AI932,1)="C","DC",
LEFT(Tabelas!$AI932,1)="L","DL",
LEFT(Tabelas!$AI932,1)="A","DA",
LEFT(Tabelas!$AI932,1)="G","DG")</f>
        <v>DN</v>
      </c>
      <c r="AW932" s="34"/>
      <c r="AX932" s="34"/>
      <c r="AY932" s="34"/>
      <c r="AZ932" s="34"/>
      <c r="BA932" s="34"/>
      <c r="BB932" s="34"/>
      <c r="BC932" s="34"/>
      <c r="BD932" s="44">
        <v>40518</v>
      </c>
      <c r="BE932" s="34" t="s">
        <v>1036</v>
      </c>
      <c r="BF932" s="43" t="s">
        <v>1223</v>
      </c>
      <c r="BG932" s="34" t="s">
        <v>418</v>
      </c>
      <c r="BH932" s="34" t="s">
        <v>415</v>
      </c>
      <c r="BI932" s="34" t="s">
        <v>1036</v>
      </c>
      <c r="BJ932" s="44" t="s">
        <v>320</v>
      </c>
      <c r="BK932" s="44" t="s">
        <v>9097</v>
      </c>
      <c r="EN932" s="572">
        <v>27570</v>
      </c>
      <c r="EO932" s="561" t="s">
        <v>9554</v>
      </c>
      <c r="EP932" s="561" t="s">
        <v>320</v>
      </c>
      <c r="EQ932" s="576">
        <v>166</v>
      </c>
      <c r="ER932" s="561" t="s">
        <v>3992</v>
      </c>
      <c r="ES932" s="568" t="s">
        <v>9555</v>
      </c>
    </row>
    <row r="933" spans="16:149">
      <c r="P933" s="503"/>
      <c r="Q933" s="504"/>
      <c r="R933" s="505">
        <f t="shared" si="35"/>
        <v>44711</v>
      </c>
      <c r="S933" s="501"/>
      <c r="T933" s="497"/>
      <c r="U933" s="498"/>
      <c r="V933" s="43">
        <v>116</v>
      </c>
      <c r="W933" s="34" t="s">
        <v>3350</v>
      </c>
      <c r="X933" s="44">
        <v>40519</v>
      </c>
      <c r="Y933" s="34" t="s">
        <v>3164</v>
      </c>
      <c r="Z933" s="43" t="s">
        <v>1223</v>
      </c>
      <c r="AA933" s="34" t="s">
        <v>418</v>
      </c>
      <c r="AB933" s="34" t="s">
        <v>415</v>
      </c>
      <c r="AC933" s="34" t="s">
        <v>3164</v>
      </c>
      <c r="AD933" s="44" t="s">
        <v>320</v>
      </c>
      <c r="AE933" s="44" t="s">
        <v>9097</v>
      </c>
      <c r="AF933" s="43">
        <v>116</v>
      </c>
      <c r="AG933" s="34" t="s">
        <v>3350</v>
      </c>
      <c r="AH933" s="34" t="s">
        <v>3349</v>
      </c>
      <c r="AI933" s="43" t="s">
        <v>3242</v>
      </c>
      <c r="AJ933" s="44" t="s">
        <v>3351</v>
      </c>
      <c r="AK933" s="261">
        <v>5340202</v>
      </c>
      <c r="AL933" s="44" t="s">
        <v>418</v>
      </c>
      <c r="AM933" s="44" t="s">
        <v>3355</v>
      </c>
      <c r="AN933" s="262">
        <v>278095700</v>
      </c>
      <c r="AO933" s="34"/>
      <c r="AP933" s="34"/>
      <c r="AQ933" s="34"/>
      <c r="AR933" s="34"/>
      <c r="AS933" s="34"/>
      <c r="AT933" s="44" t="s">
        <v>326</v>
      </c>
      <c r="AU933" s="44"/>
      <c r="AV933" s="477" t="str">
        <f t="array" ref="AV933">_xlfn.IFS(
LEFT(Tabelas!$AI933,1)="N","DN",
LEFT(Tabelas!$AI933,1)="C","DC",
LEFT(Tabelas!$AI933,1)="L","DL",
LEFT(Tabelas!$AI933,1)="A","DA",
LEFT(Tabelas!$AI933,1)="G","DG")</f>
        <v>DN</v>
      </c>
      <c r="AW933" s="34"/>
      <c r="AX933" s="34"/>
      <c r="AY933" s="34"/>
      <c r="AZ933" s="34"/>
      <c r="BA933" s="34"/>
      <c r="BB933" s="34"/>
      <c r="BC933" s="34"/>
      <c r="BD933" s="44">
        <v>40519</v>
      </c>
      <c r="BE933" s="34" t="s">
        <v>3164</v>
      </c>
      <c r="BF933" s="43" t="s">
        <v>1223</v>
      </c>
      <c r="BG933" s="34" t="s">
        <v>418</v>
      </c>
      <c r="BH933" s="34" t="s">
        <v>415</v>
      </c>
      <c r="BI933" s="34" t="s">
        <v>3164</v>
      </c>
      <c r="BJ933" s="44" t="s">
        <v>320</v>
      </c>
      <c r="BK933" s="44" t="s">
        <v>9097</v>
      </c>
      <c r="EN933" s="571">
        <v>27588</v>
      </c>
      <c r="EO933" s="560" t="s">
        <v>9556</v>
      </c>
      <c r="EP933" s="560" t="s">
        <v>320</v>
      </c>
      <c r="EQ933" s="580">
        <v>100</v>
      </c>
      <c r="ER933" s="560" t="s">
        <v>4630</v>
      </c>
      <c r="ES933" s="567" t="s">
        <v>9557</v>
      </c>
    </row>
    <row r="934" spans="16:149">
      <c r="P934" s="503"/>
      <c r="Q934" s="504"/>
      <c r="R934" s="505">
        <f t="shared" si="35"/>
        <v>44712</v>
      </c>
      <c r="S934" s="501"/>
      <c r="T934" s="497"/>
      <c r="U934" s="498"/>
      <c r="V934" s="43">
        <v>116</v>
      </c>
      <c r="W934" s="34" t="s">
        <v>3350</v>
      </c>
      <c r="X934" s="44">
        <v>40520</v>
      </c>
      <c r="Y934" s="34" t="s">
        <v>418</v>
      </c>
      <c r="Z934" s="43" t="s">
        <v>1223</v>
      </c>
      <c r="AA934" s="34" t="s">
        <v>418</v>
      </c>
      <c r="AB934" s="34" t="s">
        <v>415</v>
      </c>
      <c r="AC934" s="34" t="s">
        <v>418</v>
      </c>
      <c r="AD934" s="44" t="s">
        <v>320</v>
      </c>
      <c r="AE934" s="44" t="s">
        <v>9097</v>
      </c>
      <c r="AF934" s="43">
        <v>116</v>
      </c>
      <c r="AG934" s="34" t="s">
        <v>3350</v>
      </c>
      <c r="AH934" s="34" t="s">
        <v>3349</v>
      </c>
      <c r="AI934" s="43" t="s">
        <v>3242</v>
      </c>
      <c r="AJ934" s="44" t="s">
        <v>3351</v>
      </c>
      <c r="AK934" s="261">
        <v>5340202</v>
      </c>
      <c r="AL934" s="44" t="s">
        <v>418</v>
      </c>
      <c r="AM934" s="44" t="s">
        <v>3355</v>
      </c>
      <c r="AN934" s="262">
        <v>278095700</v>
      </c>
      <c r="AO934" s="34"/>
      <c r="AP934" s="34"/>
      <c r="AQ934" s="34"/>
      <c r="AR934" s="34"/>
      <c r="AS934" s="34"/>
      <c r="AT934" s="44" t="s">
        <v>326</v>
      </c>
      <c r="AU934" s="44"/>
      <c r="AV934" s="477" t="str">
        <f t="array" ref="AV934">_xlfn.IFS(
LEFT(Tabelas!$AI934,1)="N","DN",
LEFT(Tabelas!$AI934,1)="C","DC",
LEFT(Tabelas!$AI934,1)="L","DL",
LEFT(Tabelas!$AI934,1)="A","DA",
LEFT(Tabelas!$AI934,1)="G","DG")</f>
        <v>DN</v>
      </c>
      <c r="AW934" s="34"/>
      <c r="AX934" s="34"/>
      <c r="AY934" s="34"/>
      <c r="AZ934" s="34"/>
      <c r="BA934" s="34"/>
      <c r="BB934" s="34"/>
      <c r="BC934" s="34"/>
      <c r="BD934" s="44">
        <v>40520</v>
      </c>
      <c r="BE934" s="34" t="s">
        <v>418</v>
      </c>
      <c r="BF934" s="43" t="s">
        <v>1223</v>
      </c>
      <c r="BG934" s="34" t="s">
        <v>418</v>
      </c>
      <c r="BH934" s="34" t="s">
        <v>415</v>
      </c>
      <c r="BI934" s="34" t="s">
        <v>418</v>
      </c>
      <c r="BJ934" s="44" t="s">
        <v>320</v>
      </c>
      <c r="BK934" s="44" t="s">
        <v>9097</v>
      </c>
      <c r="EN934" s="572">
        <v>27596</v>
      </c>
      <c r="EO934" s="561" t="s">
        <v>9558</v>
      </c>
      <c r="EP934" s="561" t="s">
        <v>320</v>
      </c>
      <c r="EQ934" s="576">
        <v>112</v>
      </c>
      <c r="ER934" s="561" t="s">
        <v>2868</v>
      </c>
      <c r="ES934" s="568" t="s">
        <v>9559</v>
      </c>
    </row>
    <row r="935" spans="16:149">
      <c r="P935" s="503"/>
      <c r="Q935" s="504"/>
      <c r="R935" s="505">
        <f t="shared" si="35"/>
        <v>44713</v>
      </c>
      <c r="S935" s="501"/>
      <c r="T935" s="497"/>
      <c r="U935" s="498"/>
      <c r="V935" s="43">
        <v>116</v>
      </c>
      <c r="W935" s="34" t="s">
        <v>3350</v>
      </c>
      <c r="X935" s="44">
        <v>40500</v>
      </c>
      <c r="Y935" s="34" t="s">
        <v>698</v>
      </c>
      <c r="Z935" s="43" t="s">
        <v>1223</v>
      </c>
      <c r="AA935" s="34" t="s">
        <v>418</v>
      </c>
      <c r="AB935" s="34" t="s">
        <v>415</v>
      </c>
      <c r="AC935" s="34" t="s">
        <v>418</v>
      </c>
      <c r="AD935" s="44" t="s">
        <v>320</v>
      </c>
      <c r="AE935" s="44" t="s">
        <v>9097</v>
      </c>
      <c r="AF935" s="43">
        <v>116</v>
      </c>
      <c r="AG935" s="34" t="s">
        <v>3350</v>
      </c>
      <c r="AH935" s="34" t="s">
        <v>3349</v>
      </c>
      <c r="AI935" s="43" t="s">
        <v>3242</v>
      </c>
      <c r="AJ935" s="44" t="s">
        <v>3351</v>
      </c>
      <c r="AK935" s="261">
        <v>5340202</v>
      </c>
      <c r="AL935" s="44" t="s">
        <v>418</v>
      </c>
      <c r="AM935" s="44" t="s">
        <v>3355</v>
      </c>
      <c r="AN935" s="262">
        <v>278095700</v>
      </c>
      <c r="AO935" s="34"/>
      <c r="AP935" s="34"/>
      <c r="AQ935" s="34"/>
      <c r="AR935" s="34"/>
      <c r="AS935" s="34"/>
      <c r="AT935" s="44" t="s">
        <v>326</v>
      </c>
      <c r="AU935" s="44"/>
      <c r="AV935" s="477" t="str">
        <f t="array" ref="AV935">_xlfn.IFS(
LEFT(Tabelas!$AI935,1)="N","DN",
LEFT(Tabelas!$AI935,1)="C","DC",
LEFT(Tabelas!$AI935,1)="L","DL",
LEFT(Tabelas!$AI935,1)="A","DA",
LEFT(Tabelas!$AI935,1)="G","DG")</f>
        <v>DN</v>
      </c>
      <c r="AW935" s="34"/>
      <c r="AX935" s="34"/>
      <c r="AY935" s="34"/>
      <c r="AZ935" s="34"/>
      <c r="BA935" s="34"/>
      <c r="BB935" s="34"/>
      <c r="BC935" s="34"/>
      <c r="BD935" s="44">
        <v>40500</v>
      </c>
      <c r="BE935" s="34" t="s">
        <v>698</v>
      </c>
      <c r="BF935" s="43" t="s">
        <v>1223</v>
      </c>
      <c r="BG935" s="34" t="s">
        <v>418</v>
      </c>
      <c r="BH935" s="34" t="s">
        <v>415</v>
      </c>
      <c r="BI935" s="34" t="s">
        <v>418</v>
      </c>
      <c r="BJ935" s="44" t="s">
        <v>320</v>
      </c>
      <c r="BK935" s="44" t="s">
        <v>9097</v>
      </c>
      <c r="EN935" s="571">
        <v>27600</v>
      </c>
      <c r="EO935" s="560" t="s">
        <v>9560</v>
      </c>
      <c r="EP935" s="560" t="s">
        <v>320</v>
      </c>
      <c r="EQ935" s="580">
        <v>162</v>
      </c>
      <c r="ER935" s="560" t="s">
        <v>3781</v>
      </c>
      <c r="ES935" s="567" t="s">
        <v>9561</v>
      </c>
    </row>
    <row r="936" spans="16:149">
      <c r="P936" s="503"/>
      <c r="Q936" s="504"/>
      <c r="R936" s="505">
        <f t="shared" si="35"/>
        <v>44714</v>
      </c>
      <c r="S936" s="501"/>
      <c r="T936" s="497"/>
      <c r="U936" s="498"/>
      <c r="V936" s="43">
        <v>116</v>
      </c>
      <c r="W936" s="34" t="s">
        <v>3350</v>
      </c>
      <c r="X936" s="44">
        <v>40521</v>
      </c>
      <c r="Y936" s="34" t="s">
        <v>3378</v>
      </c>
      <c r="Z936" s="43" t="s">
        <v>1223</v>
      </c>
      <c r="AA936" s="34" t="s">
        <v>418</v>
      </c>
      <c r="AB936" s="34" t="s">
        <v>415</v>
      </c>
      <c r="AC936" s="34" t="s">
        <v>3378</v>
      </c>
      <c r="AD936" s="44" t="s">
        <v>320</v>
      </c>
      <c r="AE936" s="44" t="s">
        <v>9097</v>
      </c>
      <c r="AF936" s="43">
        <v>116</v>
      </c>
      <c r="AG936" s="34" t="s">
        <v>3350</v>
      </c>
      <c r="AH936" s="34" t="s">
        <v>3349</v>
      </c>
      <c r="AI936" s="43" t="s">
        <v>3242</v>
      </c>
      <c r="AJ936" s="44" t="s">
        <v>3351</v>
      </c>
      <c r="AK936" s="261">
        <v>5340202</v>
      </c>
      <c r="AL936" s="44" t="s">
        <v>418</v>
      </c>
      <c r="AM936" s="44" t="s">
        <v>3355</v>
      </c>
      <c r="AN936" s="262">
        <v>278095700</v>
      </c>
      <c r="AO936" s="34"/>
      <c r="AP936" s="34"/>
      <c r="AQ936" s="34"/>
      <c r="AR936" s="34"/>
      <c r="AS936" s="34"/>
      <c r="AT936" s="44" t="s">
        <v>326</v>
      </c>
      <c r="AU936" s="44"/>
      <c r="AV936" s="477" t="str">
        <f t="array" ref="AV936">_xlfn.IFS(
LEFT(Tabelas!$AI936,1)="N","DN",
LEFT(Tabelas!$AI936,1)="C","DC",
LEFT(Tabelas!$AI936,1)="L","DL",
LEFT(Tabelas!$AI936,1)="A","DA",
LEFT(Tabelas!$AI936,1)="G","DG")</f>
        <v>DN</v>
      </c>
      <c r="AW936" s="34"/>
      <c r="AX936" s="34"/>
      <c r="AY936" s="34"/>
      <c r="AZ936" s="34"/>
      <c r="BA936" s="34"/>
      <c r="BB936" s="34"/>
      <c r="BC936" s="34"/>
      <c r="BD936" s="44">
        <v>40521</v>
      </c>
      <c r="BE936" s="34" t="s">
        <v>3378</v>
      </c>
      <c r="BF936" s="43" t="s">
        <v>1223</v>
      </c>
      <c r="BG936" s="34" t="s">
        <v>418</v>
      </c>
      <c r="BH936" s="34" t="s">
        <v>415</v>
      </c>
      <c r="BI936" s="34" t="s">
        <v>3378</v>
      </c>
      <c r="BJ936" s="44" t="s">
        <v>320</v>
      </c>
      <c r="BK936" s="44" t="s">
        <v>9097</v>
      </c>
      <c r="EN936" s="572">
        <v>27634</v>
      </c>
      <c r="EO936" s="561" t="s">
        <v>9562</v>
      </c>
      <c r="EP936" s="561" t="s">
        <v>320</v>
      </c>
      <c r="EQ936" s="576">
        <v>104</v>
      </c>
      <c r="ER936" s="561" t="s">
        <v>1225</v>
      </c>
      <c r="ES936" s="568" t="s">
        <v>9563</v>
      </c>
    </row>
    <row r="937" spans="16:149">
      <c r="P937" s="503"/>
      <c r="Q937" s="504"/>
      <c r="R937" s="505">
        <f t="shared" si="35"/>
        <v>44715</v>
      </c>
      <c r="S937" s="501"/>
      <c r="T937" s="497"/>
      <c r="U937" s="498"/>
      <c r="V937" s="43">
        <v>116</v>
      </c>
      <c r="W937" s="34" t="s">
        <v>3350</v>
      </c>
      <c r="X937" s="44">
        <v>40523</v>
      </c>
      <c r="Y937" s="34" t="s">
        <v>3463</v>
      </c>
      <c r="Z937" s="43" t="s">
        <v>1223</v>
      </c>
      <c r="AA937" s="34" t="s">
        <v>418</v>
      </c>
      <c r="AB937" s="34" t="s">
        <v>415</v>
      </c>
      <c r="AC937" s="34" t="s">
        <v>3463</v>
      </c>
      <c r="AD937" s="44" t="s">
        <v>320</v>
      </c>
      <c r="AE937" s="44" t="s">
        <v>9097</v>
      </c>
      <c r="AF937" s="43">
        <v>116</v>
      </c>
      <c r="AG937" s="34" t="s">
        <v>3350</v>
      </c>
      <c r="AH937" s="34" t="s">
        <v>3349</v>
      </c>
      <c r="AI937" s="43" t="s">
        <v>3242</v>
      </c>
      <c r="AJ937" s="44" t="s">
        <v>3351</v>
      </c>
      <c r="AK937" s="261">
        <v>5340202</v>
      </c>
      <c r="AL937" s="44" t="s">
        <v>418</v>
      </c>
      <c r="AM937" s="44" t="s">
        <v>3355</v>
      </c>
      <c r="AN937" s="262">
        <v>278095700</v>
      </c>
      <c r="AO937" s="34"/>
      <c r="AP937" s="34"/>
      <c r="AQ937" s="34"/>
      <c r="AR937" s="34"/>
      <c r="AS937" s="34"/>
      <c r="AT937" s="44" t="s">
        <v>326</v>
      </c>
      <c r="AU937" s="44"/>
      <c r="AV937" s="477" t="str">
        <f t="array" ref="AV937">_xlfn.IFS(
LEFT(Tabelas!$AI937,1)="N","DN",
LEFT(Tabelas!$AI937,1)="C","DC",
LEFT(Tabelas!$AI937,1)="L","DL",
LEFT(Tabelas!$AI937,1)="A","DA",
LEFT(Tabelas!$AI937,1)="G","DG")</f>
        <v>DN</v>
      </c>
      <c r="AW937" s="34"/>
      <c r="AX937" s="34"/>
      <c r="AY937" s="34"/>
      <c r="AZ937" s="34"/>
      <c r="BA937" s="34"/>
      <c r="BB937" s="34"/>
      <c r="BC937" s="34"/>
      <c r="BD937" s="44">
        <v>40523</v>
      </c>
      <c r="BE937" s="34" t="s">
        <v>3463</v>
      </c>
      <c r="BF937" s="43" t="s">
        <v>1223</v>
      </c>
      <c r="BG937" s="34" t="s">
        <v>418</v>
      </c>
      <c r="BH937" s="34" t="s">
        <v>415</v>
      </c>
      <c r="BI937" s="34" t="s">
        <v>3463</v>
      </c>
      <c r="BJ937" s="44" t="s">
        <v>320</v>
      </c>
      <c r="BK937" s="44" t="s">
        <v>9097</v>
      </c>
      <c r="EN937" s="571">
        <v>27642</v>
      </c>
      <c r="EO937" s="560" t="s">
        <v>9564</v>
      </c>
      <c r="EP937" s="560" t="s">
        <v>320</v>
      </c>
      <c r="EQ937" s="580">
        <v>126</v>
      </c>
      <c r="ER937" s="560" t="s">
        <v>3720</v>
      </c>
      <c r="ES937" s="567" t="s">
        <v>9565</v>
      </c>
    </row>
    <row r="938" spans="16:149">
      <c r="P938" s="503"/>
      <c r="Q938" s="504"/>
      <c r="R938" s="505">
        <f t="shared" si="35"/>
        <v>44716</v>
      </c>
      <c r="S938" s="501"/>
      <c r="T938" s="497"/>
      <c r="U938" s="498"/>
      <c r="V938" s="43">
        <v>116</v>
      </c>
      <c r="W938" s="34" t="s">
        <v>3350</v>
      </c>
      <c r="X938" s="44">
        <v>40524</v>
      </c>
      <c r="Y938" s="34" t="s">
        <v>3540</v>
      </c>
      <c r="Z938" s="43" t="s">
        <v>1223</v>
      </c>
      <c r="AA938" s="34" t="s">
        <v>418</v>
      </c>
      <c r="AB938" s="34" t="s">
        <v>415</v>
      </c>
      <c r="AC938" s="34" t="s">
        <v>3540</v>
      </c>
      <c r="AD938" s="44" t="s">
        <v>320</v>
      </c>
      <c r="AE938" s="44" t="s">
        <v>9097</v>
      </c>
      <c r="AF938" s="43">
        <v>116</v>
      </c>
      <c r="AG938" s="34" t="s">
        <v>3350</v>
      </c>
      <c r="AH938" s="34" t="s">
        <v>3349</v>
      </c>
      <c r="AI938" s="43" t="s">
        <v>3242</v>
      </c>
      <c r="AJ938" s="44" t="s">
        <v>3351</v>
      </c>
      <c r="AK938" s="261">
        <v>5340202</v>
      </c>
      <c r="AL938" s="44" t="s">
        <v>418</v>
      </c>
      <c r="AM938" s="44" t="s">
        <v>3355</v>
      </c>
      <c r="AN938" s="262">
        <v>278095700</v>
      </c>
      <c r="AO938" s="34"/>
      <c r="AP938" s="34"/>
      <c r="AQ938" s="34"/>
      <c r="AR938" s="34"/>
      <c r="AS938" s="34"/>
      <c r="AT938" s="44" t="s">
        <v>326</v>
      </c>
      <c r="AU938" s="44"/>
      <c r="AV938" s="477" t="str">
        <f t="array" ref="AV938">_xlfn.IFS(
LEFT(Tabelas!$AI938,1)="N","DN",
LEFT(Tabelas!$AI938,1)="C","DC",
LEFT(Tabelas!$AI938,1)="L","DL",
LEFT(Tabelas!$AI938,1)="A","DA",
LEFT(Tabelas!$AI938,1)="G","DG")</f>
        <v>DN</v>
      </c>
      <c r="AW938" s="34"/>
      <c r="AX938" s="34"/>
      <c r="AY938" s="34"/>
      <c r="AZ938" s="34"/>
      <c r="BA938" s="34"/>
      <c r="BB938" s="34"/>
      <c r="BC938" s="34"/>
      <c r="BD938" s="44">
        <v>40524</v>
      </c>
      <c r="BE938" s="34" t="s">
        <v>3540</v>
      </c>
      <c r="BF938" s="43" t="s">
        <v>1223</v>
      </c>
      <c r="BG938" s="34" t="s">
        <v>418</v>
      </c>
      <c r="BH938" s="34" t="s">
        <v>415</v>
      </c>
      <c r="BI938" s="34" t="s">
        <v>3540</v>
      </c>
      <c r="BJ938" s="44" t="s">
        <v>320</v>
      </c>
      <c r="BK938" s="44" t="s">
        <v>9097</v>
      </c>
      <c r="EN938" s="572">
        <v>27650</v>
      </c>
      <c r="EO938" s="561" t="s">
        <v>9566</v>
      </c>
      <c r="EP938" s="561" t="s">
        <v>320</v>
      </c>
      <c r="EQ938" s="576">
        <v>165</v>
      </c>
      <c r="ER938" s="561" t="s">
        <v>3946</v>
      </c>
      <c r="ES938" s="568" t="s">
        <v>9567</v>
      </c>
    </row>
    <row r="939" spans="16:149">
      <c r="P939" s="503"/>
      <c r="Q939" s="504"/>
      <c r="R939" s="505">
        <f t="shared" si="35"/>
        <v>44717</v>
      </c>
      <c r="S939" s="501"/>
      <c r="T939" s="497"/>
      <c r="U939" s="498"/>
      <c r="V939" s="43">
        <v>116</v>
      </c>
      <c r="W939" s="34" t="s">
        <v>3350</v>
      </c>
      <c r="X939" s="44">
        <v>40526</v>
      </c>
      <c r="Y939" s="34" t="s">
        <v>3615</v>
      </c>
      <c r="Z939" s="43" t="s">
        <v>1223</v>
      </c>
      <c r="AA939" s="34" t="s">
        <v>418</v>
      </c>
      <c r="AB939" s="34" t="s">
        <v>415</v>
      </c>
      <c r="AC939" s="34" t="s">
        <v>3615</v>
      </c>
      <c r="AD939" s="44" t="s">
        <v>320</v>
      </c>
      <c r="AE939" s="44" t="s">
        <v>9097</v>
      </c>
      <c r="AF939" s="43">
        <v>116</v>
      </c>
      <c r="AG939" s="34" t="s">
        <v>3350</v>
      </c>
      <c r="AH939" s="34" t="s">
        <v>3349</v>
      </c>
      <c r="AI939" s="43" t="s">
        <v>3242</v>
      </c>
      <c r="AJ939" s="44" t="s">
        <v>3351</v>
      </c>
      <c r="AK939" s="261">
        <v>5340202</v>
      </c>
      <c r="AL939" s="44" t="s">
        <v>418</v>
      </c>
      <c r="AM939" s="44" t="s">
        <v>3355</v>
      </c>
      <c r="AN939" s="262">
        <v>278095700</v>
      </c>
      <c r="AO939" s="34"/>
      <c r="AP939" s="34"/>
      <c r="AQ939" s="34"/>
      <c r="AR939" s="34"/>
      <c r="AS939" s="34"/>
      <c r="AT939" s="44" t="s">
        <v>326</v>
      </c>
      <c r="AU939" s="44"/>
      <c r="AV939" s="477" t="str">
        <f t="array" ref="AV939">_xlfn.IFS(
LEFT(Tabelas!$AI939,1)="N","DN",
LEFT(Tabelas!$AI939,1)="C","DC",
LEFT(Tabelas!$AI939,1)="L","DL",
LEFT(Tabelas!$AI939,1)="A","DA",
LEFT(Tabelas!$AI939,1)="G","DG")</f>
        <v>DN</v>
      </c>
      <c r="AW939" s="34"/>
      <c r="AX939" s="34"/>
      <c r="AY939" s="34"/>
      <c r="AZ939" s="34"/>
      <c r="BA939" s="34"/>
      <c r="BB939" s="34"/>
      <c r="BC939" s="34"/>
      <c r="BD939" s="44">
        <v>40526</v>
      </c>
      <c r="BE939" s="34" t="s">
        <v>3615</v>
      </c>
      <c r="BF939" s="43" t="s">
        <v>1223</v>
      </c>
      <c r="BG939" s="34" t="s">
        <v>418</v>
      </c>
      <c r="BH939" s="34" t="s">
        <v>415</v>
      </c>
      <c r="BI939" s="34" t="s">
        <v>3615</v>
      </c>
      <c r="BJ939" s="44" t="s">
        <v>320</v>
      </c>
      <c r="BK939" s="44" t="s">
        <v>9097</v>
      </c>
      <c r="EN939" s="571">
        <v>27669</v>
      </c>
      <c r="EO939" s="560" t="s">
        <v>9568</v>
      </c>
      <c r="EP939" s="560" t="s">
        <v>320</v>
      </c>
      <c r="EQ939" s="580">
        <v>107</v>
      </c>
      <c r="ER939" s="560" t="s">
        <v>2024</v>
      </c>
      <c r="ES939" s="567" t="s">
        <v>9569</v>
      </c>
    </row>
    <row r="940" spans="16:149">
      <c r="P940" s="503"/>
      <c r="Q940" s="504"/>
      <c r="R940" s="505">
        <f t="shared" si="35"/>
        <v>44718</v>
      </c>
      <c r="S940" s="501"/>
      <c r="T940" s="497"/>
      <c r="U940" s="498"/>
      <c r="V940" s="43">
        <v>116</v>
      </c>
      <c r="W940" s="34" t="s">
        <v>3350</v>
      </c>
      <c r="X940" s="44">
        <v>40528</v>
      </c>
      <c r="Y940" s="34" t="s">
        <v>3679</v>
      </c>
      <c r="Z940" s="43" t="s">
        <v>1223</v>
      </c>
      <c r="AA940" s="34" t="s">
        <v>418</v>
      </c>
      <c r="AB940" s="34" t="s">
        <v>415</v>
      </c>
      <c r="AC940" s="34" t="s">
        <v>3679</v>
      </c>
      <c r="AD940" s="44" t="s">
        <v>320</v>
      </c>
      <c r="AE940" s="44" t="s">
        <v>9097</v>
      </c>
      <c r="AF940" s="43">
        <v>116</v>
      </c>
      <c r="AG940" s="34" t="s">
        <v>3350</v>
      </c>
      <c r="AH940" s="34" t="s">
        <v>3349</v>
      </c>
      <c r="AI940" s="43" t="s">
        <v>3242</v>
      </c>
      <c r="AJ940" s="44" t="s">
        <v>3351</v>
      </c>
      <c r="AK940" s="261">
        <v>5340202</v>
      </c>
      <c r="AL940" s="44" t="s">
        <v>418</v>
      </c>
      <c r="AM940" s="44" t="s">
        <v>3355</v>
      </c>
      <c r="AN940" s="262">
        <v>278095700</v>
      </c>
      <c r="AO940" s="34"/>
      <c r="AP940" s="34"/>
      <c r="AQ940" s="34"/>
      <c r="AR940" s="34"/>
      <c r="AS940" s="34"/>
      <c r="AT940" s="44" t="s">
        <v>326</v>
      </c>
      <c r="AU940" s="44"/>
      <c r="AV940" s="477" t="str">
        <f t="array" ref="AV940">_xlfn.IFS(
LEFT(Tabelas!$AI940,1)="N","DN",
LEFT(Tabelas!$AI940,1)="C","DC",
LEFT(Tabelas!$AI940,1)="L","DL",
LEFT(Tabelas!$AI940,1)="A","DA",
LEFT(Tabelas!$AI940,1)="G","DG")</f>
        <v>DN</v>
      </c>
      <c r="AW940" s="34"/>
      <c r="AX940" s="34"/>
      <c r="AY940" s="34"/>
      <c r="AZ940" s="34"/>
      <c r="BA940" s="34"/>
      <c r="BB940" s="34"/>
      <c r="BC940" s="34"/>
      <c r="BD940" s="44">
        <v>40528</v>
      </c>
      <c r="BE940" s="34" t="s">
        <v>3679</v>
      </c>
      <c r="BF940" s="43" t="s">
        <v>1223</v>
      </c>
      <c r="BG940" s="34" t="s">
        <v>418</v>
      </c>
      <c r="BH940" s="34" t="s">
        <v>415</v>
      </c>
      <c r="BI940" s="34" t="s">
        <v>3679</v>
      </c>
      <c r="BJ940" s="44" t="s">
        <v>320</v>
      </c>
      <c r="BK940" s="44" t="s">
        <v>9097</v>
      </c>
      <c r="EN940" s="572">
        <v>27677</v>
      </c>
      <c r="EO940" s="561" t="s">
        <v>9570</v>
      </c>
      <c r="EP940" s="561" t="s">
        <v>320</v>
      </c>
      <c r="EQ940" s="576">
        <v>109</v>
      </c>
      <c r="ER940" s="561" t="s">
        <v>2409</v>
      </c>
      <c r="ES940" s="568" t="s">
        <v>9571</v>
      </c>
    </row>
    <row r="941" spans="16:149">
      <c r="P941" s="503"/>
      <c r="Q941" s="504"/>
      <c r="R941" s="505">
        <f t="shared" si="35"/>
        <v>44719</v>
      </c>
      <c r="S941" s="501"/>
      <c r="T941" s="497"/>
      <c r="U941" s="498"/>
      <c r="V941" s="43">
        <v>116</v>
      </c>
      <c r="W941" s="34" t="s">
        <v>3350</v>
      </c>
      <c r="X941" s="44">
        <v>40530</v>
      </c>
      <c r="Y941" s="34" t="s">
        <v>3745</v>
      </c>
      <c r="Z941" s="43" t="s">
        <v>1223</v>
      </c>
      <c r="AA941" s="34" t="s">
        <v>418</v>
      </c>
      <c r="AB941" s="34" t="s">
        <v>415</v>
      </c>
      <c r="AC941" s="34" t="s">
        <v>3745</v>
      </c>
      <c r="AD941" s="44" t="s">
        <v>320</v>
      </c>
      <c r="AE941" s="44" t="s">
        <v>9097</v>
      </c>
      <c r="AF941" s="43">
        <v>116</v>
      </c>
      <c r="AG941" s="34" t="s">
        <v>3350</v>
      </c>
      <c r="AH941" s="34" t="s">
        <v>3349</v>
      </c>
      <c r="AI941" s="43" t="s">
        <v>3242</v>
      </c>
      <c r="AJ941" s="44" t="s">
        <v>3351</v>
      </c>
      <c r="AK941" s="261">
        <v>5340202</v>
      </c>
      <c r="AL941" s="44" t="s">
        <v>418</v>
      </c>
      <c r="AM941" s="44" t="s">
        <v>3355</v>
      </c>
      <c r="AN941" s="262">
        <v>278095700</v>
      </c>
      <c r="AO941" s="34"/>
      <c r="AP941" s="34"/>
      <c r="AQ941" s="34"/>
      <c r="AR941" s="34"/>
      <c r="AS941" s="34"/>
      <c r="AT941" s="44" t="s">
        <v>326</v>
      </c>
      <c r="AU941" s="44"/>
      <c r="AV941" s="477" t="str">
        <f t="array" ref="AV941">_xlfn.IFS(
LEFT(Tabelas!$AI941,1)="N","DN",
LEFT(Tabelas!$AI941,1)="C","DC",
LEFT(Tabelas!$AI941,1)="L","DL",
LEFT(Tabelas!$AI941,1)="A","DA",
LEFT(Tabelas!$AI941,1)="G","DG")</f>
        <v>DN</v>
      </c>
      <c r="AW941" s="34"/>
      <c r="AX941" s="34"/>
      <c r="AY941" s="34"/>
      <c r="AZ941" s="34"/>
      <c r="BA941" s="34"/>
      <c r="BB941" s="34"/>
      <c r="BC941" s="34"/>
      <c r="BD941" s="44">
        <v>40530</v>
      </c>
      <c r="BE941" s="34" t="s">
        <v>3745</v>
      </c>
      <c r="BF941" s="43" t="s">
        <v>1223</v>
      </c>
      <c r="BG941" s="34" t="s">
        <v>418</v>
      </c>
      <c r="BH941" s="34" t="s">
        <v>415</v>
      </c>
      <c r="BI941" s="34" t="s">
        <v>3745</v>
      </c>
      <c r="BJ941" s="44" t="s">
        <v>320</v>
      </c>
      <c r="BK941" s="44" t="s">
        <v>9097</v>
      </c>
      <c r="EN941" s="572">
        <v>27685</v>
      </c>
      <c r="EO941" s="561" t="s">
        <v>9572</v>
      </c>
      <c r="EP941" s="561" t="s">
        <v>320</v>
      </c>
      <c r="EQ941" s="576">
        <v>112</v>
      </c>
      <c r="ER941" s="561" t="s">
        <v>2868</v>
      </c>
      <c r="ES941" s="568" t="s">
        <v>9573</v>
      </c>
    </row>
    <row r="942" spans="16:149">
      <c r="P942" s="503"/>
      <c r="Q942" s="504"/>
      <c r="R942" s="505">
        <f t="shared" si="35"/>
        <v>44720</v>
      </c>
      <c r="S942" s="501"/>
      <c r="T942" s="497"/>
      <c r="U942" s="498"/>
      <c r="V942" s="43">
        <v>116</v>
      </c>
      <c r="W942" s="34" t="s">
        <v>3350</v>
      </c>
      <c r="X942" s="44">
        <v>40539</v>
      </c>
      <c r="Y942" s="34" t="s">
        <v>4069</v>
      </c>
      <c r="Z942" s="43" t="s">
        <v>1223</v>
      </c>
      <c r="AA942" s="34" t="s">
        <v>418</v>
      </c>
      <c r="AB942" s="34" t="s">
        <v>415</v>
      </c>
      <c r="AC942" s="34" t="s">
        <v>9574</v>
      </c>
      <c r="AD942" s="44" t="s">
        <v>320</v>
      </c>
      <c r="AE942" s="44" t="s">
        <v>9097</v>
      </c>
      <c r="AF942" s="43">
        <v>116</v>
      </c>
      <c r="AG942" s="34" t="s">
        <v>3350</v>
      </c>
      <c r="AH942" s="34" t="s">
        <v>3349</v>
      </c>
      <c r="AI942" s="43" t="s">
        <v>3242</v>
      </c>
      <c r="AJ942" s="44" t="s">
        <v>3351</v>
      </c>
      <c r="AK942" s="261">
        <v>5340202</v>
      </c>
      <c r="AL942" s="44" t="s">
        <v>418</v>
      </c>
      <c r="AM942" s="44" t="s">
        <v>3355</v>
      </c>
      <c r="AN942" s="262">
        <v>278095700</v>
      </c>
      <c r="AO942" s="34"/>
      <c r="AP942" s="34"/>
      <c r="AQ942" s="34"/>
      <c r="AR942" s="34"/>
      <c r="AS942" s="34"/>
      <c r="AT942" s="44" t="s">
        <v>326</v>
      </c>
      <c r="AU942" s="44"/>
      <c r="AV942" s="477" t="str">
        <f t="array" ref="AV942">_xlfn.IFS(
LEFT(Tabelas!$AI942,1)="N","DN",
LEFT(Tabelas!$AI942,1)="C","DC",
LEFT(Tabelas!$AI942,1)="L","DL",
LEFT(Tabelas!$AI942,1)="A","DA",
LEFT(Tabelas!$AI942,1)="G","DG")</f>
        <v>DN</v>
      </c>
      <c r="AW942" s="34"/>
      <c r="AX942" s="34"/>
      <c r="AY942" s="34"/>
      <c r="AZ942" s="34"/>
      <c r="BA942" s="34"/>
      <c r="BB942" s="34"/>
      <c r="BC942" s="34"/>
      <c r="BD942" s="44">
        <v>40539</v>
      </c>
      <c r="BE942" s="34" t="s">
        <v>4069</v>
      </c>
      <c r="BF942" s="43" t="s">
        <v>1223</v>
      </c>
      <c r="BG942" s="34" t="s">
        <v>418</v>
      </c>
      <c r="BH942" s="34" t="s">
        <v>415</v>
      </c>
      <c r="BI942" s="34" t="s">
        <v>9574</v>
      </c>
      <c r="BJ942" s="44" t="s">
        <v>320</v>
      </c>
      <c r="BK942" s="44" t="s">
        <v>9097</v>
      </c>
      <c r="EN942" s="571">
        <v>27707</v>
      </c>
      <c r="EO942" s="560" t="s">
        <v>9575</v>
      </c>
      <c r="EP942" s="560" t="s">
        <v>320</v>
      </c>
      <c r="EQ942" s="580">
        <v>164</v>
      </c>
      <c r="ER942" s="560" t="s">
        <v>3901</v>
      </c>
      <c r="ES942" s="567" t="s">
        <v>9576</v>
      </c>
    </row>
    <row r="943" spans="16:149">
      <c r="P943" s="503"/>
      <c r="Q943" s="504"/>
      <c r="R943" s="505">
        <f t="shared" si="35"/>
        <v>44721</v>
      </c>
      <c r="S943" s="501"/>
      <c r="T943" s="497"/>
      <c r="U943" s="498"/>
      <c r="V943" s="43">
        <v>116</v>
      </c>
      <c r="W943" s="34" t="s">
        <v>3350</v>
      </c>
      <c r="X943" s="44">
        <v>40540</v>
      </c>
      <c r="Y943" s="34" t="s">
        <v>4113</v>
      </c>
      <c r="Z943" s="43" t="s">
        <v>1223</v>
      </c>
      <c r="AA943" s="34" t="s">
        <v>418</v>
      </c>
      <c r="AB943" s="34" t="s">
        <v>415</v>
      </c>
      <c r="AC943" s="34" t="s">
        <v>9577</v>
      </c>
      <c r="AD943" s="44" t="s">
        <v>320</v>
      </c>
      <c r="AE943" s="44" t="s">
        <v>9097</v>
      </c>
      <c r="AF943" s="43">
        <v>116</v>
      </c>
      <c r="AG943" s="34" t="s">
        <v>3350</v>
      </c>
      <c r="AH943" s="34" t="s">
        <v>3349</v>
      </c>
      <c r="AI943" s="43" t="s">
        <v>3242</v>
      </c>
      <c r="AJ943" s="44" t="s">
        <v>3351</v>
      </c>
      <c r="AK943" s="261">
        <v>5340202</v>
      </c>
      <c r="AL943" s="44" t="s">
        <v>418</v>
      </c>
      <c r="AM943" s="44" t="s">
        <v>3355</v>
      </c>
      <c r="AN943" s="262">
        <v>278095700</v>
      </c>
      <c r="AO943" s="34"/>
      <c r="AP943" s="34"/>
      <c r="AQ943" s="34"/>
      <c r="AR943" s="34"/>
      <c r="AS943" s="34"/>
      <c r="AT943" s="44" t="s">
        <v>326</v>
      </c>
      <c r="AU943" s="44"/>
      <c r="AV943" s="477" t="str">
        <f t="array" ref="AV943">_xlfn.IFS(
LEFT(Tabelas!$AI943,1)="N","DN",
LEFT(Tabelas!$AI943,1)="C","DC",
LEFT(Tabelas!$AI943,1)="L","DL",
LEFT(Tabelas!$AI943,1)="A","DA",
LEFT(Tabelas!$AI943,1)="G","DG")</f>
        <v>DN</v>
      </c>
      <c r="AW943" s="34"/>
      <c r="AX943" s="34"/>
      <c r="AY943" s="34"/>
      <c r="AZ943" s="34"/>
      <c r="BA943" s="34"/>
      <c r="BB943" s="34"/>
      <c r="BC943" s="34"/>
      <c r="BD943" s="44">
        <v>40540</v>
      </c>
      <c r="BE943" s="34" t="s">
        <v>4113</v>
      </c>
      <c r="BF943" s="43" t="s">
        <v>1223</v>
      </c>
      <c r="BG943" s="34" t="s">
        <v>418</v>
      </c>
      <c r="BH943" s="34" t="s">
        <v>415</v>
      </c>
      <c r="BI943" s="34" t="s">
        <v>9577</v>
      </c>
      <c r="BJ943" s="44" t="s">
        <v>320</v>
      </c>
      <c r="BK943" s="44" t="s">
        <v>9097</v>
      </c>
      <c r="EN943" s="571">
        <v>27715</v>
      </c>
      <c r="EO943" s="560" t="s">
        <v>9578</v>
      </c>
      <c r="EP943" s="560" t="s">
        <v>320</v>
      </c>
      <c r="EQ943" s="580">
        <v>106</v>
      </c>
      <c r="ER943" s="560" t="s">
        <v>1774</v>
      </c>
      <c r="ES943" s="567" t="s">
        <v>9579</v>
      </c>
    </row>
    <row r="944" spans="16:149">
      <c r="P944" s="503"/>
      <c r="Q944" s="504"/>
      <c r="R944" s="505">
        <f t="shared" si="35"/>
        <v>44722</v>
      </c>
      <c r="S944" s="501"/>
      <c r="T944" s="497"/>
      <c r="U944" s="498"/>
      <c r="V944" s="43">
        <v>116</v>
      </c>
      <c r="W944" s="34" t="s">
        <v>3350</v>
      </c>
      <c r="X944" s="44">
        <v>40541</v>
      </c>
      <c r="Y944" s="34" t="s">
        <v>4150</v>
      </c>
      <c r="Z944" s="43" t="s">
        <v>1223</v>
      </c>
      <c r="AA944" s="34" t="s">
        <v>418</v>
      </c>
      <c r="AB944" s="34" t="s">
        <v>415</v>
      </c>
      <c r="AC944" s="34" t="s">
        <v>9580</v>
      </c>
      <c r="AD944" s="44" t="s">
        <v>320</v>
      </c>
      <c r="AE944" s="44" t="s">
        <v>9097</v>
      </c>
      <c r="AF944" s="43">
        <v>116</v>
      </c>
      <c r="AG944" s="34" t="s">
        <v>3350</v>
      </c>
      <c r="AH944" s="34" t="s">
        <v>3349</v>
      </c>
      <c r="AI944" s="43" t="s">
        <v>3242</v>
      </c>
      <c r="AJ944" s="44" t="s">
        <v>3351</v>
      </c>
      <c r="AK944" s="261">
        <v>5340202</v>
      </c>
      <c r="AL944" s="44" t="s">
        <v>418</v>
      </c>
      <c r="AM944" s="44" t="s">
        <v>3355</v>
      </c>
      <c r="AN944" s="262">
        <v>278095700</v>
      </c>
      <c r="AO944" s="34"/>
      <c r="AP944" s="34"/>
      <c r="AQ944" s="34"/>
      <c r="AR944" s="34"/>
      <c r="AS944" s="34"/>
      <c r="AT944" s="44" t="s">
        <v>326</v>
      </c>
      <c r="AU944" s="44"/>
      <c r="AV944" s="477" t="str">
        <f t="array" ref="AV944">_xlfn.IFS(
LEFT(Tabelas!$AI944,1)="N","DN",
LEFT(Tabelas!$AI944,1)="C","DC",
LEFT(Tabelas!$AI944,1)="L","DL",
LEFT(Tabelas!$AI944,1)="A","DA",
LEFT(Tabelas!$AI944,1)="G","DG")</f>
        <v>DN</v>
      </c>
      <c r="AW944" s="34"/>
      <c r="AX944" s="34"/>
      <c r="AY944" s="34"/>
      <c r="AZ944" s="34"/>
      <c r="BA944" s="34"/>
      <c r="BB944" s="34"/>
      <c r="BC944" s="34"/>
      <c r="BD944" s="44">
        <v>40541</v>
      </c>
      <c r="BE944" s="34" t="s">
        <v>4150</v>
      </c>
      <c r="BF944" s="43" t="s">
        <v>1223</v>
      </c>
      <c r="BG944" s="34" t="s">
        <v>418</v>
      </c>
      <c r="BH944" s="34" t="s">
        <v>415</v>
      </c>
      <c r="BI944" s="34" t="s">
        <v>9580</v>
      </c>
      <c r="BJ944" s="44" t="s">
        <v>320</v>
      </c>
      <c r="BK944" s="44" t="s">
        <v>9097</v>
      </c>
      <c r="EN944" s="571">
        <v>27731</v>
      </c>
      <c r="EO944" s="560" t="s">
        <v>9581</v>
      </c>
      <c r="EP944" s="560" t="s">
        <v>350</v>
      </c>
      <c r="EQ944" s="580">
        <v>222</v>
      </c>
      <c r="ER944" s="560" t="s">
        <v>4479</v>
      </c>
      <c r="ES944" s="567" t="s">
        <v>9582</v>
      </c>
    </row>
    <row r="945" spans="16:149">
      <c r="P945" s="503"/>
      <c r="Q945" s="504"/>
      <c r="R945" s="505">
        <f t="shared" si="35"/>
        <v>44723</v>
      </c>
      <c r="S945" s="501"/>
      <c r="T945" s="497"/>
      <c r="U945" s="498"/>
      <c r="V945" s="43">
        <v>116</v>
      </c>
      <c r="W945" s="34" t="s">
        <v>3350</v>
      </c>
      <c r="X945" s="44">
        <v>40543</v>
      </c>
      <c r="Y945" s="34" t="s">
        <v>4225</v>
      </c>
      <c r="Z945" s="43" t="s">
        <v>1223</v>
      </c>
      <c r="AA945" s="34" t="s">
        <v>418</v>
      </c>
      <c r="AB945" s="34" t="s">
        <v>415</v>
      </c>
      <c r="AC945" s="34" t="s">
        <v>9583</v>
      </c>
      <c r="AD945" s="44" t="s">
        <v>320</v>
      </c>
      <c r="AE945" s="44" t="s">
        <v>9097</v>
      </c>
      <c r="AF945" s="43">
        <v>116</v>
      </c>
      <c r="AG945" s="34" t="s">
        <v>3350</v>
      </c>
      <c r="AH945" s="34" t="s">
        <v>3349</v>
      </c>
      <c r="AI945" s="43" t="s">
        <v>3242</v>
      </c>
      <c r="AJ945" s="44" t="s">
        <v>3351</v>
      </c>
      <c r="AK945" s="261">
        <v>5340202</v>
      </c>
      <c r="AL945" s="44" t="s">
        <v>418</v>
      </c>
      <c r="AM945" s="44" t="s">
        <v>3355</v>
      </c>
      <c r="AN945" s="262">
        <v>278095700</v>
      </c>
      <c r="AO945" s="34"/>
      <c r="AP945" s="34"/>
      <c r="AQ945" s="34"/>
      <c r="AR945" s="34"/>
      <c r="AS945" s="34"/>
      <c r="AT945" s="44" t="s">
        <v>326</v>
      </c>
      <c r="AU945" s="44"/>
      <c r="AV945" s="477" t="str">
        <f t="array" ref="AV945">_xlfn.IFS(
LEFT(Tabelas!$AI945,1)="N","DN",
LEFT(Tabelas!$AI945,1)="C","DC",
LEFT(Tabelas!$AI945,1)="L","DL",
LEFT(Tabelas!$AI945,1)="A","DA",
LEFT(Tabelas!$AI945,1)="G","DG")</f>
        <v>DN</v>
      </c>
      <c r="AW945" s="34"/>
      <c r="AX945" s="34"/>
      <c r="AY945" s="34"/>
      <c r="AZ945" s="34"/>
      <c r="BA945" s="34"/>
      <c r="BB945" s="34"/>
      <c r="BC945" s="34"/>
      <c r="BD945" s="44">
        <v>40543</v>
      </c>
      <c r="BE945" s="34" t="s">
        <v>4225</v>
      </c>
      <c r="BF945" s="43" t="s">
        <v>1223</v>
      </c>
      <c r="BG945" s="34" t="s">
        <v>418</v>
      </c>
      <c r="BH945" s="34" t="s">
        <v>415</v>
      </c>
      <c r="BI945" s="34" t="s">
        <v>9583</v>
      </c>
      <c r="BJ945" s="44" t="s">
        <v>320</v>
      </c>
      <c r="BK945" s="44" t="s">
        <v>9097</v>
      </c>
      <c r="EN945" s="572">
        <v>27740</v>
      </c>
      <c r="EO945" s="561" t="s">
        <v>9584</v>
      </c>
      <c r="EP945" s="561" t="s">
        <v>350</v>
      </c>
      <c r="EQ945" s="576">
        <v>200</v>
      </c>
      <c r="ER945" s="561" t="s">
        <v>5084</v>
      </c>
      <c r="ES945" s="568" t="s">
        <v>9585</v>
      </c>
    </row>
    <row r="946" spans="16:149">
      <c r="P946" s="503"/>
      <c r="Q946" s="504"/>
      <c r="R946" s="505">
        <f t="shared" si="35"/>
        <v>44724</v>
      </c>
      <c r="S946" s="501"/>
      <c r="T946" s="497"/>
      <c r="U946" s="498"/>
      <c r="V946" s="43">
        <v>116</v>
      </c>
      <c r="W946" s="34" t="s">
        <v>3350</v>
      </c>
      <c r="X946" s="44">
        <v>40544</v>
      </c>
      <c r="Y946" s="34" t="s">
        <v>4260</v>
      </c>
      <c r="Z946" s="43" t="s">
        <v>1223</v>
      </c>
      <c r="AA946" s="34" t="s">
        <v>418</v>
      </c>
      <c r="AB946" s="34" t="s">
        <v>415</v>
      </c>
      <c r="AC946" s="34" t="s">
        <v>9586</v>
      </c>
      <c r="AD946" s="44" t="s">
        <v>320</v>
      </c>
      <c r="AE946" s="44" t="s">
        <v>9097</v>
      </c>
      <c r="AF946" s="43">
        <v>116</v>
      </c>
      <c r="AG946" s="34" t="s">
        <v>3350</v>
      </c>
      <c r="AH946" s="34" t="s">
        <v>3349</v>
      </c>
      <c r="AI946" s="43" t="s">
        <v>3242</v>
      </c>
      <c r="AJ946" s="44" t="s">
        <v>3351</v>
      </c>
      <c r="AK946" s="261">
        <v>5340202</v>
      </c>
      <c r="AL946" s="44" t="s">
        <v>418</v>
      </c>
      <c r="AM946" s="44" t="s">
        <v>3355</v>
      </c>
      <c r="AN946" s="262">
        <v>278095700</v>
      </c>
      <c r="AO946" s="34"/>
      <c r="AP946" s="34"/>
      <c r="AQ946" s="34"/>
      <c r="AR946" s="34"/>
      <c r="AS946" s="34"/>
      <c r="AT946" s="44" t="s">
        <v>326</v>
      </c>
      <c r="AU946" s="44"/>
      <c r="AV946" s="477" t="str">
        <f t="array" ref="AV946">_xlfn.IFS(
LEFT(Tabelas!$AI946,1)="N","DN",
LEFT(Tabelas!$AI946,1)="C","DC",
LEFT(Tabelas!$AI946,1)="L","DL",
LEFT(Tabelas!$AI946,1)="A","DA",
LEFT(Tabelas!$AI946,1)="G","DG")</f>
        <v>DN</v>
      </c>
      <c r="AW946" s="34"/>
      <c r="AX946" s="34"/>
      <c r="AY946" s="34"/>
      <c r="AZ946" s="34"/>
      <c r="BA946" s="34"/>
      <c r="BB946" s="34"/>
      <c r="BC946" s="34"/>
      <c r="BD946" s="44">
        <v>40544</v>
      </c>
      <c r="BE946" s="34" t="s">
        <v>4260</v>
      </c>
      <c r="BF946" s="43" t="s">
        <v>1223</v>
      </c>
      <c r="BG946" s="34" t="s">
        <v>418</v>
      </c>
      <c r="BH946" s="34" t="s">
        <v>415</v>
      </c>
      <c r="BI946" s="34" t="s">
        <v>9586</v>
      </c>
      <c r="BJ946" s="44" t="s">
        <v>320</v>
      </c>
      <c r="BK946" s="44" t="s">
        <v>9097</v>
      </c>
      <c r="EN946" s="571">
        <v>27758</v>
      </c>
      <c r="EO946" s="560" t="s">
        <v>9587</v>
      </c>
      <c r="EP946" s="560" t="s">
        <v>350</v>
      </c>
      <c r="EQ946" s="580">
        <v>200</v>
      </c>
      <c r="ER946" s="560" t="s">
        <v>5084</v>
      </c>
      <c r="ES946" s="567" t="s">
        <v>9588</v>
      </c>
    </row>
    <row r="947" spans="16:149">
      <c r="P947" s="503"/>
      <c r="Q947" s="504"/>
      <c r="R947" s="505">
        <f t="shared" si="35"/>
        <v>44725</v>
      </c>
      <c r="S947" s="501"/>
      <c r="T947" s="497"/>
      <c r="U947" s="498"/>
      <c r="V947" s="43">
        <v>116</v>
      </c>
      <c r="W947" s="34" t="s">
        <v>3350</v>
      </c>
      <c r="X947" s="44">
        <v>40542</v>
      </c>
      <c r="Y947" s="34" t="s">
        <v>4185</v>
      </c>
      <c r="Z947" s="43" t="s">
        <v>1223</v>
      </c>
      <c r="AA947" s="34" t="s">
        <v>418</v>
      </c>
      <c r="AB947" s="34" t="s">
        <v>415</v>
      </c>
      <c r="AC947" s="34" t="s">
        <v>9589</v>
      </c>
      <c r="AD947" s="44" t="s">
        <v>320</v>
      </c>
      <c r="AE947" s="44" t="s">
        <v>9097</v>
      </c>
      <c r="AF947" s="43">
        <v>116</v>
      </c>
      <c r="AG947" s="34" t="s">
        <v>3350</v>
      </c>
      <c r="AH947" s="34" t="s">
        <v>3349</v>
      </c>
      <c r="AI947" s="43" t="s">
        <v>3242</v>
      </c>
      <c r="AJ947" s="44" t="s">
        <v>3351</v>
      </c>
      <c r="AK947" s="261">
        <v>5340202</v>
      </c>
      <c r="AL947" s="44" t="s">
        <v>418</v>
      </c>
      <c r="AM947" s="44" t="s">
        <v>3355</v>
      </c>
      <c r="AN947" s="262">
        <v>278095700</v>
      </c>
      <c r="AO947" s="34"/>
      <c r="AP947" s="34"/>
      <c r="AQ947" s="34"/>
      <c r="AR947" s="34"/>
      <c r="AS947" s="34"/>
      <c r="AT947" s="44" t="s">
        <v>326</v>
      </c>
      <c r="AU947" s="44"/>
      <c r="AV947" s="477" t="str">
        <f t="array" ref="AV947">_xlfn.IFS(
LEFT(Tabelas!$AI947,1)="N","DN",
LEFT(Tabelas!$AI947,1)="C","DC",
LEFT(Tabelas!$AI947,1)="L","DL",
LEFT(Tabelas!$AI947,1)="A","DA",
LEFT(Tabelas!$AI947,1)="G","DG")</f>
        <v>DN</v>
      </c>
      <c r="AW947" s="34"/>
      <c r="AX947" s="34"/>
      <c r="AY947" s="34"/>
      <c r="AZ947" s="34"/>
      <c r="BA947" s="34"/>
      <c r="BB947" s="34"/>
      <c r="BC947" s="34"/>
      <c r="BD947" s="44">
        <v>40542</v>
      </c>
      <c r="BE947" s="34" t="s">
        <v>4185</v>
      </c>
      <c r="BF947" s="43" t="s">
        <v>1223</v>
      </c>
      <c r="BG947" s="34" t="s">
        <v>418</v>
      </c>
      <c r="BH947" s="34" t="s">
        <v>415</v>
      </c>
      <c r="BI947" s="34" t="s">
        <v>9589</v>
      </c>
      <c r="BJ947" s="44" t="s">
        <v>320</v>
      </c>
      <c r="BK947" s="44" t="s">
        <v>9097</v>
      </c>
      <c r="EN947" s="572">
        <v>27774</v>
      </c>
      <c r="EO947" s="561" t="s">
        <v>9590</v>
      </c>
      <c r="EP947" s="561" t="s">
        <v>350</v>
      </c>
      <c r="EQ947" s="576">
        <v>227</v>
      </c>
      <c r="ER947" s="561" t="s">
        <v>4584</v>
      </c>
      <c r="ES947" s="568" t="s">
        <v>9591</v>
      </c>
    </row>
    <row r="948" spans="16:149">
      <c r="P948" s="503"/>
      <c r="Q948" s="504"/>
      <c r="R948" s="505">
        <f t="shared" si="35"/>
        <v>44726</v>
      </c>
      <c r="S948" s="501"/>
      <c r="T948" s="497"/>
      <c r="U948" s="498"/>
      <c r="V948" s="43">
        <v>116</v>
      </c>
      <c r="W948" s="34" t="s">
        <v>3350</v>
      </c>
      <c r="X948" s="44">
        <v>40532</v>
      </c>
      <c r="Y948" s="34" t="s">
        <v>3809</v>
      </c>
      <c r="Z948" s="43" t="s">
        <v>1223</v>
      </c>
      <c r="AA948" s="34" t="s">
        <v>418</v>
      </c>
      <c r="AB948" s="34" t="s">
        <v>415</v>
      </c>
      <c r="AC948" s="34" t="s">
        <v>3809</v>
      </c>
      <c r="AD948" s="44" t="s">
        <v>320</v>
      </c>
      <c r="AE948" s="44" t="s">
        <v>9097</v>
      </c>
      <c r="AF948" s="43">
        <v>116</v>
      </c>
      <c r="AG948" s="34" t="s">
        <v>3350</v>
      </c>
      <c r="AH948" s="34" t="s">
        <v>3349</v>
      </c>
      <c r="AI948" s="43" t="s">
        <v>3242</v>
      </c>
      <c r="AJ948" s="44" t="s">
        <v>3351</v>
      </c>
      <c r="AK948" s="261">
        <v>5340202</v>
      </c>
      <c r="AL948" s="44" t="s">
        <v>418</v>
      </c>
      <c r="AM948" s="44" t="s">
        <v>3355</v>
      </c>
      <c r="AN948" s="262">
        <v>278095700</v>
      </c>
      <c r="AO948" s="34"/>
      <c r="AP948" s="34"/>
      <c r="AQ948" s="34"/>
      <c r="AR948" s="34"/>
      <c r="AS948" s="34"/>
      <c r="AT948" s="44" t="s">
        <v>326</v>
      </c>
      <c r="AU948" s="44"/>
      <c r="AV948" s="477" t="str">
        <f t="array" ref="AV948">_xlfn.IFS(
LEFT(Tabelas!$AI948,1)="N","DN",
LEFT(Tabelas!$AI948,1)="C","DC",
LEFT(Tabelas!$AI948,1)="L","DL",
LEFT(Tabelas!$AI948,1)="A","DA",
LEFT(Tabelas!$AI948,1)="G","DG")</f>
        <v>DN</v>
      </c>
      <c r="AW948" s="34"/>
      <c r="AX948" s="34"/>
      <c r="AY948" s="34"/>
      <c r="AZ948" s="34"/>
      <c r="BA948" s="34"/>
      <c r="BB948" s="34"/>
      <c r="BC948" s="34"/>
      <c r="BD948" s="44">
        <v>40532</v>
      </c>
      <c r="BE948" s="34" t="s">
        <v>3809</v>
      </c>
      <c r="BF948" s="43" t="s">
        <v>1223</v>
      </c>
      <c r="BG948" s="34" t="s">
        <v>418</v>
      </c>
      <c r="BH948" s="34" t="s">
        <v>415</v>
      </c>
      <c r="BI948" s="34" t="s">
        <v>3809</v>
      </c>
      <c r="BJ948" s="44" t="s">
        <v>320</v>
      </c>
      <c r="BK948" s="44" t="s">
        <v>9097</v>
      </c>
      <c r="EN948" s="571">
        <v>27855</v>
      </c>
      <c r="EO948" s="560" t="s">
        <v>9592</v>
      </c>
      <c r="EP948" s="560" t="s">
        <v>289</v>
      </c>
      <c r="EQ948" s="580">
        <v>335</v>
      </c>
      <c r="ER948" s="560" t="s">
        <v>1244</v>
      </c>
      <c r="ES948" s="567" t="s">
        <v>9593</v>
      </c>
    </row>
    <row r="949" spans="16:149">
      <c r="P949" s="503"/>
      <c r="Q949" s="504"/>
      <c r="R949" s="505">
        <f t="shared" si="35"/>
        <v>44727</v>
      </c>
      <c r="S949" s="501"/>
      <c r="T949" s="497"/>
      <c r="U949" s="498"/>
      <c r="V949" s="43">
        <v>116</v>
      </c>
      <c r="W949" s="34" t="s">
        <v>3350</v>
      </c>
      <c r="X949" s="44">
        <v>40533</v>
      </c>
      <c r="Y949" s="34" t="s">
        <v>3871</v>
      </c>
      <c r="Z949" s="43" t="s">
        <v>1223</v>
      </c>
      <c r="AA949" s="34" t="s">
        <v>418</v>
      </c>
      <c r="AB949" s="34" t="s">
        <v>415</v>
      </c>
      <c r="AC949" s="34" t="s">
        <v>3871</v>
      </c>
      <c r="AD949" s="44" t="s">
        <v>320</v>
      </c>
      <c r="AE949" s="44" t="s">
        <v>9097</v>
      </c>
      <c r="AF949" s="43">
        <v>116</v>
      </c>
      <c r="AG949" s="34" t="s">
        <v>3350</v>
      </c>
      <c r="AH949" s="34" t="s">
        <v>3349</v>
      </c>
      <c r="AI949" s="43" t="s">
        <v>3242</v>
      </c>
      <c r="AJ949" s="44" t="s">
        <v>3351</v>
      </c>
      <c r="AK949" s="261">
        <v>5340202</v>
      </c>
      <c r="AL949" s="44" t="s">
        <v>418</v>
      </c>
      <c r="AM949" s="44" t="s">
        <v>3355</v>
      </c>
      <c r="AN949" s="262">
        <v>278095700</v>
      </c>
      <c r="AO949" s="34"/>
      <c r="AP949" s="34"/>
      <c r="AQ949" s="34"/>
      <c r="AR949" s="34"/>
      <c r="AS949" s="34"/>
      <c r="AT949" s="44" t="s">
        <v>326</v>
      </c>
      <c r="AU949" s="44"/>
      <c r="AV949" s="477" t="str">
        <f t="array" ref="AV949">_xlfn.IFS(
LEFT(Tabelas!$AI949,1)="N","DN",
LEFT(Tabelas!$AI949,1)="C","DC",
LEFT(Tabelas!$AI949,1)="L","DL",
LEFT(Tabelas!$AI949,1)="A","DA",
LEFT(Tabelas!$AI949,1)="G","DG")</f>
        <v>DN</v>
      </c>
      <c r="AW949" s="34"/>
      <c r="AX949" s="34"/>
      <c r="AY949" s="34"/>
      <c r="AZ949" s="34"/>
      <c r="BA949" s="34"/>
      <c r="BB949" s="34"/>
      <c r="BC949" s="34"/>
      <c r="BD949" s="44">
        <v>40533</v>
      </c>
      <c r="BE949" s="34" t="s">
        <v>3871</v>
      </c>
      <c r="BF949" s="43" t="s">
        <v>1223</v>
      </c>
      <c r="BG949" s="34" t="s">
        <v>418</v>
      </c>
      <c r="BH949" s="34" t="s">
        <v>415</v>
      </c>
      <c r="BI949" s="34" t="s">
        <v>3871</v>
      </c>
      <c r="BJ949" s="44" t="s">
        <v>320</v>
      </c>
      <c r="BK949" s="44" t="s">
        <v>9097</v>
      </c>
      <c r="EN949" s="572">
        <v>27863</v>
      </c>
      <c r="EO949" s="561" t="s">
        <v>9594</v>
      </c>
      <c r="EP949" s="561" t="s">
        <v>350</v>
      </c>
      <c r="EQ949" s="576">
        <v>227</v>
      </c>
      <c r="ER949" s="561" t="s">
        <v>4584</v>
      </c>
      <c r="ES949" s="568" t="s">
        <v>9595</v>
      </c>
    </row>
    <row r="950" spans="16:149">
      <c r="P950" s="503"/>
      <c r="Q950" s="504"/>
      <c r="R950" s="505">
        <f t="shared" si="35"/>
        <v>44728</v>
      </c>
      <c r="S950" s="501"/>
      <c r="T950" s="497"/>
      <c r="U950" s="498"/>
      <c r="V950" s="43">
        <v>116</v>
      </c>
      <c r="W950" s="34" t="s">
        <v>3350</v>
      </c>
      <c r="X950" s="44">
        <v>40534</v>
      </c>
      <c r="Y950" s="34" t="s">
        <v>3924</v>
      </c>
      <c r="Z950" s="43" t="s">
        <v>1223</v>
      </c>
      <c r="AA950" s="34" t="s">
        <v>418</v>
      </c>
      <c r="AB950" s="34" t="s">
        <v>415</v>
      </c>
      <c r="AC950" s="34" t="s">
        <v>3924</v>
      </c>
      <c r="AD950" s="44" t="s">
        <v>320</v>
      </c>
      <c r="AE950" s="44" t="s">
        <v>9097</v>
      </c>
      <c r="AF950" s="43">
        <v>116</v>
      </c>
      <c r="AG950" s="34" t="s">
        <v>3350</v>
      </c>
      <c r="AH950" s="34" t="s">
        <v>3349</v>
      </c>
      <c r="AI950" s="43" t="s">
        <v>3242</v>
      </c>
      <c r="AJ950" s="44" t="s">
        <v>3351</v>
      </c>
      <c r="AK950" s="261">
        <v>5340202</v>
      </c>
      <c r="AL950" s="44" t="s">
        <v>418</v>
      </c>
      <c r="AM950" s="44" t="s">
        <v>3355</v>
      </c>
      <c r="AN950" s="262">
        <v>278095700</v>
      </c>
      <c r="AO950" s="34"/>
      <c r="AP950" s="34"/>
      <c r="AQ950" s="34"/>
      <c r="AR950" s="34"/>
      <c r="AS950" s="34"/>
      <c r="AT950" s="44" t="s">
        <v>326</v>
      </c>
      <c r="AU950" s="44"/>
      <c r="AV950" s="477" t="str">
        <f t="array" ref="AV950">_xlfn.IFS(
LEFT(Tabelas!$AI950,1)="N","DN",
LEFT(Tabelas!$AI950,1)="C","DC",
LEFT(Tabelas!$AI950,1)="L","DL",
LEFT(Tabelas!$AI950,1)="A","DA",
LEFT(Tabelas!$AI950,1)="G","DG")</f>
        <v>DN</v>
      </c>
      <c r="AW950" s="34"/>
      <c r="AX950" s="34"/>
      <c r="AY950" s="34"/>
      <c r="AZ950" s="34"/>
      <c r="BA950" s="34"/>
      <c r="BB950" s="34"/>
      <c r="BC950" s="34"/>
      <c r="BD950" s="44">
        <v>40534</v>
      </c>
      <c r="BE950" s="34" t="s">
        <v>3924</v>
      </c>
      <c r="BF950" s="43" t="s">
        <v>1223</v>
      </c>
      <c r="BG950" s="34" t="s">
        <v>418</v>
      </c>
      <c r="BH950" s="34" t="s">
        <v>415</v>
      </c>
      <c r="BI950" s="34" t="s">
        <v>3924</v>
      </c>
      <c r="BJ950" s="44" t="s">
        <v>320</v>
      </c>
      <c r="BK950" s="44" t="s">
        <v>9097</v>
      </c>
      <c r="EN950" s="571">
        <v>27871</v>
      </c>
      <c r="EO950" s="560" t="s">
        <v>9596</v>
      </c>
      <c r="EP950" s="560" t="s">
        <v>350</v>
      </c>
      <c r="EQ950" s="580">
        <v>230</v>
      </c>
      <c r="ER950" s="560" t="s">
        <v>4639</v>
      </c>
      <c r="ES950" s="567" t="s">
        <v>9597</v>
      </c>
    </row>
    <row r="951" spans="16:149">
      <c r="P951" s="503"/>
      <c r="Q951" s="504"/>
      <c r="R951" s="505">
        <f t="shared" si="35"/>
        <v>44729</v>
      </c>
      <c r="S951" s="501"/>
      <c r="T951" s="497"/>
      <c r="U951" s="498"/>
      <c r="V951" s="43">
        <v>116</v>
      </c>
      <c r="W951" s="34" t="s">
        <v>3350</v>
      </c>
      <c r="X951" s="44">
        <v>40536</v>
      </c>
      <c r="Y951" s="34" t="s">
        <v>3967</v>
      </c>
      <c r="Z951" s="43" t="s">
        <v>1223</v>
      </c>
      <c r="AA951" s="34" t="s">
        <v>418</v>
      </c>
      <c r="AB951" s="34" t="s">
        <v>415</v>
      </c>
      <c r="AC951" s="34" t="s">
        <v>3967</v>
      </c>
      <c r="AD951" s="44" t="s">
        <v>320</v>
      </c>
      <c r="AE951" s="44" t="s">
        <v>9097</v>
      </c>
      <c r="AF951" s="43">
        <v>116</v>
      </c>
      <c r="AG951" s="34" t="s">
        <v>3350</v>
      </c>
      <c r="AH951" s="34" t="s">
        <v>3349</v>
      </c>
      <c r="AI951" s="43" t="s">
        <v>3242</v>
      </c>
      <c r="AJ951" s="44" t="s">
        <v>3351</v>
      </c>
      <c r="AK951" s="261">
        <v>5340202</v>
      </c>
      <c r="AL951" s="44" t="s">
        <v>418</v>
      </c>
      <c r="AM951" s="44" t="s">
        <v>3355</v>
      </c>
      <c r="AN951" s="262">
        <v>278095700</v>
      </c>
      <c r="AO951" s="34"/>
      <c r="AP951" s="34"/>
      <c r="AQ951" s="34"/>
      <c r="AR951" s="34"/>
      <c r="AS951" s="34"/>
      <c r="AT951" s="44" t="s">
        <v>326</v>
      </c>
      <c r="AU951" s="44"/>
      <c r="AV951" s="477" t="str">
        <f t="array" ref="AV951">_xlfn.IFS(
LEFT(Tabelas!$AI951,1)="N","DN",
LEFT(Tabelas!$AI951,1)="C","DC",
LEFT(Tabelas!$AI951,1)="L","DL",
LEFT(Tabelas!$AI951,1)="A","DA",
LEFT(Tabelas!$AI951,1)="G","DG")</f>
        <v>DN</v>
      </c>
      <c r="AW951" s="34"/>
      <c r="AX951" s="34"/>
      <c r="AY951" s="34"/>
      <c r="AZ951" s="34"/>
      <c r="BA951" s="34"/>
      <c r="BB951" s="34"/>
      <c r="BC951" s="34"/>
      <c r="BD951" s="44">
        <v>40536</v>
      </c>
      <c r="BE951" s="34" t="s">
        <v>3967</v>
      </c>
      <c r="BF951" s="43" t="s">
        <v>1223</v>
      </c>
      <c r="BG951" s="34" t="s">
        <v>418</v>
      </c>
      <c r="BH951" s="34" t="s">
        <v>415</v>
      </c>
      <c r="BI951" s="34" t="s">
        <v>3967</v>
      </c>
      <c r="BJ951" s="44" t="s">
        <v>320</v>
      </c>
      <c r="BK951" s="44" t="s">
        <v>9097</v>
      </c>
      <c r="EN951" s="572">
        <v>27880</v>
      </c>
      <c r="EO951" s="561" t="s">
        <v>9598</v>
      </c>
      <c r="EP951" s="561" t="s">
        <v>350</v>
      </c>
      <c r="EQ951" s="576">
        <v>274</v>
      </c>
      <c r="ER951" s="561" t="s">
        <v>4748</v>
      </c>
      <c r="ES951" s="568" t="s">
        <v>9599</v>
      </c>
    </row>
    <row r="952" spans="16:149">
      <c r="P952" s="503"/>
      <c r="Q952" s="504"/>
      <c r="R952" s="505">
        <f t="shared" ref="R952:R1015" si="37">R951+1</f>
        <v>44730</v>
      </c>
      <c r="S952" s="501"/>
      <c r="T952" s="497"/>
      <c r="U952" s="498"/>
      <c r="V952" s="43">
        <v>116</v>
      </c>
      <c r="W952" s="34" t="s">
        <v>3350</v>
      </c>
      <c r="X952" s="44">
        <v>40538</v>
      </c>
      <c r="Y952" s="34" t="s">
        <v>4019</v>
      </c>
      <c r="Z952" s="43" t="s">
        <v>1223</v>
      </c>
      <c r="AA952" s="34" t="s">
        <v>418</v>
      </c>
      <c r="AB952" s="34" t="s">
        <v>415</v>
      </c>
      <c r="AC952" s="34" t="s">
        <v>4019</v>
      </c>
      <c r="AD952" s="44" t="s">
        <v>320</v>
      </c>
      <c r="AE952" s="44" t="s">
        <v>9097</v>
      </c>
      <c r="AF952" s="43">
        <v>116</v>
      </c>
      <c r="AG952" s="34" t="s">
        <v>3350</v>
      </c>
      <c r="AH952" s="34" t="s">
        <v>3349</v>
      </c>
      <c r="AI952" s="43" t="s">
        <v>3242</v>
      </c>
      <c r="AJ952" s="44" t="s">
        <v>3351</v>
      </c>
      <c r="AK952" s="261">
        <v>5340202</v>
      </c>
      <c r="AL952" s="44" t="s">
        <v>418</v>
      </c>
      <c r="AM952" s="44" t="s">
        <v>3355</v>
      </c>
      <c r="AN952" s="262">
        <v>278095700</v>
      </c>
      <c r="AO952" s="34"/>
      <c r="AP952" s="34"/>
      <c r="AQ952" s="34"/>
      <c r="AR952" s="34"/>
      <c r="AS952" s="34"/>
      <c r="AT952" s="44" t="s">
        <v>326</v>
      </c>
      <c r="AU952" s="44"/>
      <c r="AV952" s="477" t="str">
        <f t="array" ref="AV952">_xlfn.IFS(
LEFT(Tabelas!$AI952,1)="N","DN",
LEFT(Tabelas!$AI952,1)="C","DC",
LEFT(Tabelas!$AI952,1)="L","DL",
LEFT(Tabelas!$AI952,1)="A","DA",
LEFT(Tabelas!$AI952,1)="G","DG")</f>
        <v>DN</v>
      </c>
      <c r="AW952" s="34"/>
      <c r="AX952" s="34"/>
      <c r="AY952" s="34"/>
      <c r="AZ952" s="34"/>
      <c r="BA952" s="34"/>
      <c r="BB952" s="34"/>
      <c r="BC952" s="34"/>
      <c r="BD952" s="44">
        <v>40538</v>
      </c>
      <c r="BE952" s="34" t="s">
        <v>4019</v>
      </c>
      <c r="BF952" s="43" t="s">
        <v>1223</v>
      </c>
      <c r="BG952" s="34" t="s">
        <v>418</v>
      </c>
      <c r="BH952" s="34" t="s">
        <v>415</v>
      </c>
      <c r="BI952" s="34" t="s">
        <v>4019</v>
      </c>
      <c r="BJ952" s="44" t="s">
        <v>320</v>
      </c>
      <c r="BK952" s="44" t="s">
        <v>9097</v>
      </c>
      <c r="EN952" s="571">
        <v>27910</v>
      </c>
      <c r="EO952" s="560" t="s">
        <v>9600</v>
      </c>
      <c r="EP952" s="560" t="s">
        <v>370</v>
      </c>
      <c r="EQ952" s="580">
        <v>555</v>
      </c>
      <c r="ER952" s="560" t="s">
        <v>371</v>
      </c>
      <c r="ES952" s="567" t="s">
        <v>9601</v>
      </c>
    </row>
    <row r="953" spans="16:149">
      <c r="P953" s="503"/>
      <c r="Q953" s="504"/>
      <c r="R953" s="505">
        <f t="shared" si="37"/>
        <v>44731</v>
      </c>
      <c r="S953" s="501"/>
      <c r="T953" s="497"/>
      <c r="U953" s="498"/>
      <c r="V953" s="43">
        <v>116</v>
      </c>
      <c r="W953" s="34" t="s">
        <v>3350</v>
      </c>
      <c r="X953" s="44">
        <v>40801</v>
      </c>
      <c r="Y953" s="34" t="s">
        <v>1014</v>
      </c>
      <c r="Z953" s="43" t="s">
        <v>1223</v>
      </c>
      <c r="AA953" s="34" t="s">
        <v>421</v>
      </c>
      <c r="AB953" s="34" t="s">
        <v>415</v>
      </c>
      <c r="AC953" s="34" t="s">
        <v>1014</v>
      </c>
      <c r="AD953" s="44" t="s">
        <v>320</v>
      </c>
      <c r="AE953" s="44" t="s">
        <v>9097</v>
      </c>
      <c r="AF953" s="43">
        <v>116</v>
      </c>
      <c r="AG953" s="34" t="s">
        <v>3350</v>
      </c>
      <c r="AH953" s="34" t="s">
        <v>3349</v>
      </c>
      <c r="AI953" s="43" t="s">
        <v>3242</v>
      </c>
      <c r="AJ953" s="44" t="s">
        <v>3351</v>
      </c>
      <c r="AK953" s="261">
        <v>5340202</v>
      </c>
      <c r="AL953" s="44" t="s">
        <v>418</v>
      </c>
      <c r="AM953" s="44" t="s">
        <v>3355</v>
      </c>
      <c r="AN953" s="262">
        <v>278095700</v>
      </c>
      <c r="AO953" s="34"/>
      <c r="AP953" s="34"/>
      <c r="AQ953" s="34"/>
      <c r="AR953" s="34"/>
      <c r="AS953" s="34"/>
      <c r="AT953" s="44" t="s">
        <v>326</v>
      </c>
      <c r="AU953" s="44"/>
      <c r="AV953" s="477" t="str">
        <f t="array" ref="AV953">_xlfn.IFS(
LEFT(Tabelas!$AI953,1)="N","DN",
LEFT(Tabelas!$AI953,1)="C","DC",
LEFT(Tabelas!$AI953,1)="L","DL",
LEFT(Tabelas!$AI953,1)="A","DA",
LEFT(Tabelas!$AI953,1)="G","DG")</f>
        <v>DN</v>
      </c>
      <c r="AW953" s="34"/>
      <c r="AX953" s="34"/>
      <c r="AY953" s="34"/>
      <c r="AZ953" s="34"/>
      <c r="BA953" s="34"/>
      <c r="BB953" s="34"/>
      <c r="BC953" s="34"/>
      <c r="BD953" s="44">
        <v>40801</v>
      </c>
      <c r="BE953" s="34" t="s">
        <v>1014</v>
      </c>
      <c r="BF953" s="43" t="s">
        <v>1223</v>
      </c>
      <c r="BG953" s="34" t="s">
        <v>421</v>
      </c>
      <c r="BH953" s="34" t="s">
        <v>415</v>
      </c>
      <c r="BI953" s="34" t="s">
        <v>1014</v>
      </c>
      <c r="BJ953" s="44" t="s">
        <v>320</v>
      </c>
      <c r="BK953" s="44" t="s">
        <v>9097</v>
      </c>
      <c r="EN953" s="572">
        <v>27944</v>
      </c>
      <c r="EO953" s="561" t="s">
        <v>9602</v>
      </c>
      <c r="EP953" s="561" t="s">
        <v>350</v>
      </c>
      <c r="EQ953" s="576">
        <v>228</v>
      </c>
      <c r="ER953" s="561" t="s">
        <v>4603</v>
      </c>
      <c r="ES953" s="568" t="s">
        <v>9603</v>
      </c>
    </row>
    <row r="954" spans="16:149">
      <c r="P954" s="503"/>
      <c r="Q954" s="504"/>
      <c r="R954" s="505">
        <f t="shared" si="37"/>
        <v>44732</v>
      </c>
      <c r="S954" s="501"/>
      <c r="T954" s="497"/>
      <c r="U954" s="498"/>
      <c r="V954" s="43">
        <v>116</v>
      </c>
      <c r="W954" s="34" t="s">
        <v>3350</v>
      </c>
      <c r="X954" s="44">
        <v>40802</v>
      </c>
      <c r="Y954" s="34" t="s">
        <v>1142</v>
      </c>
      <c r="Z954" s="43" t="s">
        <v>1223</v>
      </c>
      <c r="AA954" s="34" t="s">
        <v>421</v>
      </c>
      <c r="AB954" s="34" t="s">
        <v>415</v>
      </c>
      <c r="AC954" s="34" t="s">
        <v>1142</v>
      </c>
      <c r="AD954" s="44" t="s">
        <v>320</v>
      </c>
      <c r="AE954" s="44" t="s">
        <v>9097</v>
      </c>
      <c r="AF954" s="43">
        <v>116</v>
      </c>
      <c r="AG954" s="34" t="s">
        <v>3350</v>
      </c>
      <c r="AH954" s="34" t="s">
        <v>3349</v>
      </c>
      <c r="AI954" s="43" t="s">
        <v>3242</v>
      </c>
      <c r="AJ954" s="44" t="s">
        <v>3351</v>
      </c>
      <c r="AK954" s="261">
        <v>5340202</v>
      </c>
      <c r="AL954" s="44" t="s">
        <v>418</v>
      </c>
      <c r="AM954" s="44" t="s">
        <v>3355</v>
      </c>
      <c r="AN954" s="262">
        <v>278095700</v>
      </c>
      <c r="AO954" s="34"/>
      <c r="AP954" s="34"/>
      <c r="AQ954" s="34"/>
      <c r="AR954" s="34"/>
      <c r="AS954" s="34"/>
      <c r="AT954" s="44" t="s">
        <v>326</v>
      </c>
      <c r="AU954" s="44"/>
      <c r="AV954" s="477" t="str">
        <f t="array" ref="AV954">_xlfn.IFS(
LEFT(Tabelas!$AI954,1)="N","DN",
LEFT(Tabelas!$AI954,1)="C","DC",
LEFT(Tabelas!$AI954,1)="L","DL",
LEFT(Tabelas!$AI954,1)="A","DA",
LEFT(Tabelas!$AI954,1)="G","DG")</f>
        <v>DN</v>
      </c>
      <c r="AW954" s="34"/>
      <c r="AX954" s="34"/>
      <c r="AY954" s="34"/>
      <c r="AZ954" s="34"/>
      <c r="BA954" s="34"/>
      <c r="BB954" s="34"/>
      <c r="BC954" s="34"/>
      <c r="BD954" s="44">
        <v>40802</v>
      </c>
      <c r="BE954" s="34" t="s">
        <v>1142</v>
      </c>
      <c r="BF954" s="43" t="s">
        <v>1223</v>
      </c>
      <c r="BG954" s="34" t="s">
        <v>421</v>
      </c>
      <c r="BH954" s="34" t="s">
        <v>415</v>
      </c>
      <c r="BI954" s="34" t="s">
        <v>1142</v>
      </c>
      <c r="BJ954" s="44" t="s">
        <v>320</v>
      </c>
      <c r="BK954" s="44" t="s">
        <v>9097</v>
      </c>
      <c r="EN954" s="571">
        <v>27979</v>
      </c>
      <c r="EO954" s="560" t="s">
        <v>9604</v>
      </c>
      <c r="EP954" s="560" t="s">
        <v>289</v>
      </c>
      <c r="EQ954" s="580">
        <v>345</v>
      </c>
      <c r="ER954" s="560" t="s">
        <v>645</v>
      </c>
      <c r="ES954" s="567" t="s">
        <v>9605</v>
      </c>
    </row>
    <row r="955" spans="16:149">
      <c r="P955" s="503"/>
      <c r="Q955" s="504"/>
      <c r="R955" s="505">
        <f t="shared" si="37"/>
        <v>44733</v>
      </c>
      <c r="S955" s="501"/>
      <c r="T955" s="497"/>
      <c r="U955" s="498"/>
      <c r="V955" s="43">
        <v>116</v>
      </c>
      <c r="W955" s="34" t="s">
        <v>3350</v>
      </c>
      <c r="X955" s="44">
        <v>40803</v>
      </c>
      <c r="Y955" s="34" t="s">
        <v>1569</v>
      </c>
      <c r="Z955" s="43" t="s">
        <v>1223</v>
      </c>
      <c r="AA955" s="34" t="s">
        <v>421</v>
      </c>
      <c r="AB955" s="34" t="s">
        <v>415</v>
      </c>
      <c r="AC955" s="34" t="s">
        <v>1569</v>
      </c>
      <c r="AD955" s="44" t="s">
        <v>320</v>
      </c>
      <c r="AE955" s="44" t="s">
        <v>9097</v>
      </c>
      <c r="AF955" s="43">
        <v>116</v>
      </c>
      <c r="AG955" s="34" t="s">
        <v>3350</v>
      </c>
      <c r="AH955" s="34" t="s">
        <v>3349</v>
      </c>
      <c r="AI955" s="43" t="s">
        <v>3242</v>
      </c>
      <c r="AJ955" s="44" t="s">
        <v>3351</v>
      </c>
      <c r="AK955" s="261">
        <v>5340202</v>
      </c>
      <c r="AL955" s="44" t="s">
        <v>418</v>
      </c>
      <c r="AM955" s="44" t="s">
        <v>3355</v>
      </c>
      <c r="AN955" s="262">
        <v>278095700</v>
      </c>
      <c r="AO955" s="34"/>
      <c r="AP955" s="34"/>
      <c r="AQ955" s="34"/>
      <c r="AR955" s="34"/>
      <c r="AS955" s="34"/>
      <c r="AT955" s="44" t="s">
        <v>326</v>
      </c>
      <c r="AU955" s="44"/>
      <c r="AV955" s="477" t="str">
        <f t="array" ref="AV955">_xlfn.IFS(
LEFT(Tabelas!$AI955,1)="N","DN",
LEFT(Tabelas!$AI955,1)="C","DC",
LEFT(Tabelas!$AI955,1)="L","DL",
LEFT(Tabelas!$AI955,1)="A","DA",
LEFT(Tabelas!$AI955,1)="G","DG")</f>
        <v>DN</v>
      </c>
      <c r="AW955" s="34"/>
      <c r="AX955" s="34"/>
      <c r="AY955" s="34"/>
      <c r="AZ955" s="34"/>
      <c r="BA955" s="34"/>
      <c r="BB955" s="34"/>
      <c r="BC955" s="34"/>
      <c r="BD955" s="44">
        <v>40803</v>
      </c>
      <c r="BE955" s="34" t="s">
        <v>1569</v>
      </c>
      <c r="BF955" s="43" t="s">
        <v>1223</v>
      </c>
      <c r="BG955" s="34" t="s">
        <v>421</v>
      </c>
      <c r="BH955" s="34" t="s">
        <v>415</v>
      </c>
      <c r="BI955" s="34" t="s">
        <v>1569</v>
      </c>
      <c r="BJ955" s="44" t="s">
        <v>320</v>
      </c>
      <c r="BK955" s="44" t="s">
        <v>9097</v>
      </c>
      <c r="EN955" s="572">
        <v>27987</v>
      </c>
      <c r="EO955" s="561" t="s">
        <v>9606</v>
      </c>
      <c r="EP955" s="561" t="s">
        <v>289</v>
      </c>
      <c r="EQ955" s="576">
        <v>344</v>
      </c>
      <c r="ER955" s="561" t="s">
        <v>5026</v>
      </c>
      <c r="ES955" s="568" t="s">
        <v>9607</v>
      </c>
    </row>
    <row r="956" spans="16:149">
      <c r="P956" s="503"/>
      <c r="Q956" s="504"/>
      <c r="R956" s="505">
        <f t="shared" si="37"/>
        <v>44734</v>
      </c>
      <c r="S956" s="501"/>
      <c r="T956" s="497"/>
      <c r="U956" s="498"/>
      <c r="V956" s="43">
        <v>116</v>
      </c>
      <c r="W956" s="34" t="s">
        <v>3350</v>
      </c>
      <c r="X956" s="44">
        <v>40804</v>
      </c>
      <c r="Y956" s="34" t="s">
        <v>1840</v>
      </c>
      <c r="Z956" s="43" t="s">
        <v>1223</v>
      </c>
      <c r="AA956" s="34" t="s">
        <v>421</v>
      </c>
      <c r="AB956" s="34" t="s">
        <v>415</v>
      </c>
      <c r="AC956" s="34" t="s">
        <v>1840</v>
      </c>
      <c r="AD956" s="44" t="s">
        <v>320</v>
      </c>
      <c r="AE956" s="44" t="s">
        <v>9097</v>
      </c>
      <c r="AF956" s="43">
        <v>116</v>
      </c>
      <c r="AG956" s="34" t="s">
        <v>3350</v>
      </c>
      <c r="AH956" s="34" t="s">
        <v>3349</v>
      </c>
      <c r="AI956" s="43" t="s">
        <v>3242</v>
      </c>
      <c r="AJ956" s="44" t="s">
        <v>3351</v>
      </c>
      <c r="AK956" s="261">
        <v>5340202</v>
      </c>
      <c r="AL956" s="44" t="s">
        <v>418</v>
      </c>
      <c r="AM956" s="44" t="s">
        <v>3355</v>
      </c>
      <c r="AN956" s="262">
        <v>278095700</v>
      </c>
      <c r="AO956" s="34"/>
      <c r="AP956" s="34"/>
      <c r="AQ956" s="34"/>
      <c r="AR956" s="34"/>
      <c r="AS956" s="34"/>
      <c r="AT956" s="44" t="s">
        <v>326</v>
      </c>
      <c r="AU956" s="44"/>
      <c r="AV956" s="477" t="str">
        <f t="array" ref="AV956">_xlfn.IFS(
LEFT(Tabelas!$AI956,1)="N","DN",
LEFT(Tabelas!$AI956,1)="C","DC",
LEFT(Tabelas!$AI956,1)="L","DL",
LEFT(Tabelas!$AI956,1)="A","DA",
LEFT(Tabelas!$AI956,1)="G","DG")</f>
        <v>DN</v>
      </c>
      <c r="AW956" s="34"/>
      <c r="AX956" s="34"/>
      <c r="AY956" s="34"/>
      <c r="AZ956" s="34"/>
      <c r="BA956" s="34"/>
      <c r="BB956" s="34"/>
      <c r="BC956" s="34"/>
      <c r="BD956" s="44">
        <v>40804</v>
      </c>
      <c r="BE956" s="34" t="s">
        <v>1840</v>
      </c>
      <c r="BF956" s="43" t="s">
        <v>1223</v>
      </c>
      <c r="BG956" s="34" t="s">
        <v>421</v>
      </c>
      <c r="BH956" s="34" t="s">
        <v>415</v>
      </c>
      <c r="BI956" s="34" t="s">
        <v>1840</v>
      </c>
      <c r="BJ956" s="44" t="s">
        <v>320</v>
      </c>
      <c r="BK956" s="44" t="s">
        <v>9097</v>
      </c>
      <c r="EN956" s="571">
        <v>27995</v>
      </c>
      <c r="EO956" s="560" t="s">
        <v>9608</v>
      </c>
      <c r="EP956" s="560" t="s">
        <v>289</v>
      </c>
      <c r="EQ956" s="580">
        <v>376</v>
      </c>
      <c r="ER956" s="560" t="s">
        <v>5105</v>
      </c>
      <c r="ES956" s="567" t="s">
        <v>9609</v>
      </c>
    </row>
    <row r="957" spans="16:149">
      <c r="P957" s="503"/>
      <c r="Q957" s="504"/>
      <c r="R957" s="505">
        <f t="shared" si="37"/>
        <v>44735</v>
      </c>
      <c r="S957" s="501"/>
      <c r="T957" s="497"/>
      <c r="U957" s="498"/>
      <c r="V957" s="43">
        <v>116</v>
      </c>
      <c r="W957" s="34" t="s">
        <v>3350</v>
      </c>
      <c r="X957" s="44">
        <v>40807</v>
      </c>
      <c r="Y957" s="34" t="s">
        <v>272</v>
      </c>
      <c r="Z957" s="43" t="s">
        <v>1223</v>
      </c>
      <c r="AA957" s="34" t="s">
        <v>421</v>
      </c>
      <c r="AB957" s="34" t="s">
        <v>415</v>
      </c>
      <c r="AC957" s="34" t="s">
        <v>272</v>
      </c>
      <c r="AD957" s="44" t="s">
        <v>320</v>
      </c>
      <c r="AE957" s="44" t="s">
        <v>9097</v>
      </c>
      <c r="AF957" s="43">
        <v>116</v>
      </c>
      <c r="AG957" s="34" t="s">
        <v>3350</v>
      </c>
      <c r="AH957" s="34" t="s">
        <v>3349</v>
      </c>
      <c r="AI957" s="43" t="s">
        <v>3242</v>
      </c>
      <c r="AJ957" s="44" t="s">
        <v>3351</v>
      </c>
      <c r="AK957" s="261">
        <v>5340202</v>
      </c>
      <c r="AL957" s="44" t="s">
        <v>418</v>
      </c>
      <c r="AM957" s="44" t="s">
        <v>3355</v>
      </c>
      <c r="AN957" s="262">
        <v>278095700</v>
      </c>
      <c r="AO957" s="34"/>
      <c r="AP957" s="34"/>
      <c r="AQ957" s="34"/>
      <c r="AR957" s="34"/>
      <c r="AS957" s="34"/>
      <c r="AT957" s="44" t="s">
        <v>326</v>
      </c>
      <c r="AU957" s="44"/>
      <c r="AV957" s="477" t="str">
        <f t="array" ref="AV957">_xlfn.IFS(
LEFT(Tabelas!$AI957,1)="N","DN",
LEFT(Tabelas!$AI957,1)="C","DC",
LEFT(Tabelas!$AI957,1)="L","DL",
LEFT(Tabelas!$AI957,1)="A","DA",
LEFT(Tabelas!$AI957,1)="G","DG")</f>
        <v>DN</v>
      </c>
      <c r="AW957" s="34"/>
      <c r="AX957" s="34"/>
      <c r="AY957" s="34"/>
      <c r="AZ957" s="34"/>
      <c r="BA957" s="34"/>
      <c r="BB957" s="34"/>
      <c r="BC957" s="34"/>
      <c r="BD957" s="44">
        <v>40807</v>
      </c>
      <c r="BE957" s="34" t="s">
        <v>272</v>
      </c>
      <c r="BF957" s="43" t="s">
        <v>1223</v>
      </c>
      <c r="BG957" s="34" t="s">
        <v>421</v>
      </c>
      <c r="BH957" s="34" t="s">
        <v>415</v>
      </c>
      <c r="BI957" s="34" t="s">
        <v>272</v>
      </c>
      <c r="BJ957" s="44" t="s">
        <v>320</v>
      </c>
      <c r="BK957" s="44" t="s">
        <v>9097</v>
      </c>
      <c r="EN957" s="572">
        <v>28053</v>
      </c>
      <c r="EO957" s="561" t="s">
        <v>9610</v>
      </c>
      <c r="EP957" s="561" t="s">
        <v>947</v>
      </c>
      <c r="EQ957" s="576">
        <v>448</v>
      </c>
      <c r="ER957" s="561" t="s">
        <v>4369</v>
      </c>
      <c r="ES957" s="568" t="s">
        <v>9611</v>
      </c>
    </row>
    <row r="958" spans="16:149">
      <c r="P958" s="503"/>
      <c r="Q958" s="504"/>
      <c r="R958" s="505">
        <f t="shared" si="37"/>
        <v>44736</v>
      </c>
      <c r="S958" s="501"/>
      <c r="T958" s="497"/>
      <c r="U958" s="498"/>
      <c r="V958" s="43">
        <v>116</v>
      </c>
      <c r="W958" s="34" t="s">
        <v>3350</v>
      </c>
      <c r="X958" s="44">
        <v>40808</v>
      </c>
      <c r="Y958" s="34" t="s">
        <v>2278</v>
      </c>
      <c r="Z958" s="43" t="s">
        <v>1223</v>
      </c>
      <c r="AA958" s="34" t="s">
        <v>421</v>
      </c>
      <c r="AB958" s="34" t="s">
        <v>415</v>
      </c>
      <c r="AC958" s="34" t="s">
        <v>2278</v>
      </c>
      <c r="AD958" s="44" t="s">
        <v>320</v>
      </c>
      <c r="AE958" s="44" t="s">
        <v>9097</v>
      </c>
      <c r="AF958" s="43">
        <v>116</v>
      </c>
      <c r="AG958" s="34" t="s">
        <v>3350</v>
      </c>
      <c r="AH958" s="34" t="s">
        <v>3349</v>
      </c>
      <c r="AI958" s="43" t="s">
        <v>3242</v>
      </c>
      <c r="AJ958" s="44" t="s">
        <v>3351</v>
      </c>
      <c r="AK958" s="261">
        <v>5340202</v>
      </c>
      <c r="AL958" s="44" t="s">
        <v>418</v>
      </c>
      <c r="AM958" s="44" t="s">
        <v>3355</v>
      </c>
      <c r="AN958" s="262">
        <v>278095700</v>
      </c>
      <c r="AO958" s="34"/>
      <c r="AP958" s="34"/>
      <c r="AQ958" s="34"/>
      <c r="AR958" s="34"/>
      <c r="AS958" s="34"/>
      <c r="AT958" s="44" t="s">
        <v>326</v>
      </c>
      <c r="AU958" s="44"/>
      <c r="AV958" s="477" t="str">
        <f t="array" ref="AV958">_xlfn.IFS(
LEFT(Tabelas!$AI958,1)="N","DN",
LEFT(Tabelas!$AI958,1)="C","DC",
LEFT(Tabelas!$AI958,1)="L","DL",
LEFT(Tabelas!$AI958,1)="A","DA",
LEFT(Tabelas!$AI958,1)="G","DG")</f>
        <v>DN</v>
      </c>
      <c r="AW958" s="34"/>
      <c r="AX958" s="34"/>
      <c r="AY958" s="34"/>
      <c r="AZ958" s="34"/>
      <c r="BA958" s="34"/>
      <c r="BB958" s="34"/>
      <c r="BC958" s="34"/>
      <c r="BD958" s="44">
        <v>40808</v>
      </c>
      <c r="BE958" s="34" t="s">
        <v>2278</v>
      </c>
      <c r="BF958" s="43" t="s">
        <v>1223</v>
      </c>
      <c r="BG958" s="34" t="s">
        <v>421</v>
      </c>
      <c r="BH958" s="34" t="s">
        <v>415</v>
      </c>
      <c r="BI958" s="34" t="s">
        <v>2278</v>
      </c>
      <c r="BJ958" s="44" t="s">
        <v>320</v>
      </c>
      <c r="BK958" s="44" t="s">
        <v>9097</v>
      </c>
      <c r="EN958" s="571">
        <v>28126</v>
      </c>
      <c r="EO958" s="560" t="s">
        <v>9612</v>
      </c>
      <c r="EP958" s="560" t="s">
        <v>320</v>
      </c>
      <c r="EQ958" s="580">
        <v>162</v>
      </c>
      <c r="ER958" s="560" t="s">
        <v>3781</v>
      </c>
      <c r="ES958" s="567" t="s">
        <v>9613</v>
      </c>
    </row>
    <row r="959" spans="16:149">
      <c r="P959" s="503"/>
      <c r="Q959" s="504"/>
      <c r="R959" s="505">
        <f t="shared" si="37"/>
        <v>44737</v>
      </c>
      <c r="S959" s="501"/>
      <c r="T959" s="497"/>
      <c r="U959" s="498"/>
      <c r="V959" s="43">
        <v>116</v>
      </c>
      <c r="W959" s="34" t="s">
        <v>3350</v>
      </c>
      <c r="X959" s="44">
        <v>40809</v>
      </c>
      <c r="Y959" s="34" t="s">
        <v>2458</v>
      </c>
      <c r="Z959" s="43" t="s">
        <v>1223</v>
      </c>
      <c r="AA959" s="34" t="s">
        <v>421</v>
      </c>
      <c r="AB959" s="34" t="s">
        <v>415</v>
      </c>
      <c r="AC959" s="34" t="s">
        <v>2458</v>
      </c>
      <c r="AD959" s="44" t="s">
        <v>320</v>
      </c>
      <c r="AE959" s="44" t="s">
        <v>9097</v>
      </c>
      <c r="AF959" s="43">
        <v>116</v>
      </c>
      <c r="AG959" s="34" t="s">
        <v>3350</v>
      </c>
      <c r="AH959" s="34" t="s">
        <v>3349</v>
      </c>
      <c r="AI959" s="43" t="s">
        <v>3242</v>
      </c>
      <c r="AJ959" s="44" t="s">
        <v>3351</v>
      </c>
      <c r="AK959" s="261">
        <v>5340202</v>
      </c>
      <c r="AL959" s="44" t="s">
        <v>418</v>
      </c>
      <c r="AM959" s="44" t="s">
        <v>3355</v>
      </c>
      <c r="AN959" s="262">
        <v>278095700</v>
      </c>
      <c r="AO959" s="34"/>
      <c r="AP959" s="34"/>
      <c r="AQ959" s="34"/>
      <c r="AR959" s="34"/>
      <c r="AS959" s="34"/>
      <c r="AT959" s="44" t="s">
        <v>326</v>
      </c>
      <c r="AU959" s="44"/>
      <c r="AV959" s="477" t="str">
        <f t="array" ref="AV959">_xlfn.IFS(
LEFT(Tabelas!$AI959,1)="N","DN",
LEFT(Tabelas!$AI959,1)="C","DC",
LEFT(Tabelas!$AI959,1)="L","DL",
LEFT(Tabelas!$AI959,1)="A","DA",
LEFT(Tabelas!$AI959,1)="G","DG")</f>
        <v>DN</v>
      </c>
      <c r="AW959" s="34"/>
      <c r="AX959" s="34"/>
      <c r="AY959" s="34"/>
      <c r="AZ959" s="34"/>
      <c r="BA959" s="34"/>
      <c r="BB959" s="34"/>
      <c r="BC959" s="34"/>
      <c r="BD959" s="44">
        <v>40809</v>
      </c>
      <c r="BE959" s="34" t="s">
        <v>2458</v>
      </c>
      <c r="BF959" s="43" t="s">
        <v>1223</v>
      </c>
      <c r="BG959" s="34" t="s">
        <v>421</v>
      </c>
      <c r="BH959" s="34" t="s">
        <v>415</v>
      </c>
      <c r="BI959" s="34" t="s">
        <v>2458</v>
      </c>
      <c r="BJ959" s="44" t="s">
        <v>320</v>
      </c>
      <c r="BK959" s="44" t="s">
        <v>9097</v>
      </c>
      <c r="EN959" s="572">
        <v>28142</v>
      </c>
      <c r="EO959" s="561" t="s">
        <v>9614</v>
      </c>
      <c r="EP959" s="561" t="s">
        <v>320</v>
      </c>
      <c r="EQ959" s="576">
        <v>107</v>
      </c>
      <c r="ER959" s="561" t="s">
        <v>2024</v>
      </c>
      <c r="ES959" s="568" t="s">
        <v>9615</v>
      </c>
    </row>
    <row r="960" spans="16:149">
      <c r="P960" s="503"/>
      <c r="Q960" s="504"/>
      <c r="R960" s="505">
        <f t="shared" si="37"/>
        <v>44738</v>
      </c>
      <c r="S960" s="501"/>
      <c r="T960" s="497"/>
      <c r="U960" s="498"/>
      <c r="V960" s="43">
        <v>116</v>
      </c>
      <c r="W960" s="34" t="s">
        <v>3350</v>
      </c>
      <c r="X960" s="44">
        <v>40800</v>
      </c>
      <c r="Y960" s="34" t="s">
        <v>701</v>
      </c>
      <c r="Z960" s="43" t="s">
        <v>1223</v>
      </c>
      <c r="AA960" s="34" t="s">
        <v>421</v>
      </c>
      <c r="AB960" s="34" t="s">
        <v>415</v>
      </c>
      <c r="AC960" s="34" t="s">
        <v>9616</v>
      </c>
      <c r="AD960" s="44" t="s">
        <v>320</v>
      </c>
      <c r="AE960" s="44" t="s">
        <v>9097</v>
      </c>
      <c r="AF960" s="43">
        <v>116</v>
      </c>
      <c r="AG960" s="34" t="s">
        <v>3350</v>
      </c>
      <c r="AH960" s="34" t="s">
        <v>3349</v>
      </c>
      <c r="AI960" s="43" t="s">
        <v>3242</v>
      </c>
      <c r="AJ960" s="44" t="s">
        <v>3351</v>
      </c>
      <c r="AK960" s="261">
        <v>5340202</v>
      </c>
      <c r="AL960" s="44" t="s">
        <v>418</v>
      </c>
      <c r="AM960" s="44" t="s">
        <v>3355</v>
      </c>
      <c r="AN960" s="262">
        <v>278095700</v>
      </c>
      <c r="AO960" s="34"/>
      <c r="AP960" s="34"/>
      <c r="AQ960" s="34"/>
      <c r="AR960" s="34"/>
      <c r="AS960" s="34"/>
      <c r="AT960" s="44" t="s">
        <v>326</v>
      </c>
      <c r="AU960" s="44"/>
      <c r="AV960" s="477" t="str">
        <f t="array" ref="AV960">_xlfn.IFS(
LEFT(Tabelas!$AI960,1)="N","DN",
LEFT(Tabelas!$AI960,1)="C","DC",
LEFT(Tabelas!$AI960,1)="L","DL",
LEFT(Tabelas!$AI960,1)="A","DA",
LEFT(Tabelas!$AI960,1)="G","DG")</f>
        <v>DN</v>
      </c>
      <c r="AW960" s="34"/>
      <c r="AX960" s="34"/>
      <c r="AY960" s="34"/>
      <c r="AZ960" s="34"/>
      <c r="BA960" s="34"/>
      <c r="BB960" s="34"/>
      <c r="BC960" s="34"/>
      <c r="BD960" s="44">
        <v>40800</v>
      </c>
      <c r="BE960" s="34" t="s">
        <v>701</v>
      </c>
      <c r="BF960" s="43" t="s">
        <v>1223</v>
      </c>
      <c r="BG960" s="34" t="s">
        <v>421</v>
      </c>
      <c r="BH960" s="34" t="s">
        <v>415</v>
      </c>
      <c r="BI960" s="34" t="s">
        <v>9616</v>
      </c>
      <c r="BJ960" s="44" t="s">
        <v>320</v>
      </c>
      <c r="BK960" s="44" t="s">
        <v>9097</v>
      </c>
      <c r="EN960" s="571">
        <v>28150</v>
      </c>
      <c r="EO960" s="560" t="s">
        <v>9617</v>
      </c>
      <c r="EP960" s="560" t="s">
        <v>350</v>
      </c>
      <c r="EQ960" s="580">
        <v>228</v>
      </c>
      <c r="ER960" s="560" t="s">
        <v>4603</v>
      </c>
      <c r="ES960" s="567" t="s">
        <v>9618</v>
      </c>
    </row>
    <row r="961" spans="16:149">
      <c r="P961" s="503"/>
      <c r="Q961" s="504"/>
      <c r="R961" s="505">
        <f t="shared" si="37"/>
        <v>44739</v>
      </c>
      <c r="S961" s="501"/>
      <c r="T961" s="497"/>
      <c r="U961" s="498"/>
      <c r="V961" s="43">
        <v>116</v>
      </c>
      <c r="W961" s="34" t="s">
        <v>3350</v>
      </c>
      <c r="X961" s="44">
        <v>40811</v>
      </c>
      <c r="Y961" s="34" t="s">
        <v>2623</v>
      </c>
      <c r="Z961" s="43" t="s">
        <v>1223</v>
      </c>
      <c r="AA961" s="34" t="s">
        <v>421</v>
      </c>
      <c r="AB961" s="34" t="s">
        <v>415</v>
      </c>
      <c r="AC961" s="34" t="s">
        <v>2623</v>
      </c>
      <c r="AD961" s="44" t="s">
        <v>320</v>
      </c>
      <c r="AE961" s="44" t="s">
        <v>9097</v>
      </c>
      <c r="AF961" s="43">
        <v>116</v>
      </c>
      <c r="AG961" s="34" t="s">
        <v>3350</v>
      </c>
      <c r="AH961" s="34" t="s">
        <v>3349</v>
      </c>
      <c r="AI961" s="43" t="s">
        <v>3242</v>
      </c>
      <c r="AJ961" s="44" t="s">
        <v>3351</v>
      </c>
      <c r="AK961" s="261">
        <v>5340202</v>
      </c>
      <c r="AL961" s="44" t="s">
        <v>418</v>
      </c>
      <c r="AM961" s="44" t="s">
        <v>3355</v>
      </c>
      <c r="AN961" s="262">
        <v>278095700</v>
      </c>
      <c r="AO961" s="34"/>
      <c r="AP961" s="34"/>
      <c r="AQ961" s="34"/>
      <c r="AR961" s="34"/>
      <c r="AS961" s="34"/>
      <c r="AT961" s="44" t="s">
        <v>326</v>
      </c>
      <c r="AU961" s="44"/>
      <c r="AV961" s="477" t="str">
        <f t="array" ref="AV961">_xlfn.IFS(
LEFT(Tabelas!$AI961,1)="N","DN",
LEFT(Tabelas!$AI961,1)="C","DC",
LEFT(Tabelas!$AI961,1)="L","DL",
LEFT(Tabelas!$AI961,1)="A","DA",
LEFT(Tabelas!$AI961,1)="G","DG")</f>
        <v>DN</v>
      </c>
      <c r="AW961" s="34"/>
      <c r="AX961" s="34"/>
      <c r="AY961" s="34"/>
      <c r="AZ961" s="34"/>
      <c r="BA961" s="34"/>
      <c r="BB961" s="34"/>
      <c r="BC961" s="34"/>
      <c r="BD961" s="44">
        <v>40811</v>
      </c>
      <c r="BE961" s="34" t="s">
        <v>2623</v>
      </c>
      <c r="BF961" s="43" t="s">
        <v>1223</v>
      </c>
      <c r="BG961" s="34" t="s">
        <v>421</v>
      </c>
      <c r="BH961" s="34" t="s">
        <v>415</v>
      </c>
      <c r="BI961" s="34" t="s">
        <v>2623</v>
      </c>
      <c r="BJ961" s="44" t="s">
        <v>320</v>
      </c>
      <c r="BK961" s="44" t="s">
        <v>9097</v>
      </c>
      <c r="EN961" s="572">
        <v>28177</v>
      </c>
      <c r="EO961" s="561" t="s">
        <v>9619</v>
      </c>
      <c r="EP961" s="561" t="s">
        <v>289</v>
      </c>
      <c r="EQ961" s="576">
        <v>382</v>
      </c>
      <c r="ER961" s="561" t="s">
        <v>5135</v>
      </c>
      <c r="ES961" s="568" t="s">
        <v>9620</v>
      </c>
    </row>
    <row r="962" spans="16:149">
      <c r="P962" s="503"/>
      <c r="Q962" s="504"/>
      <c r="R962" s="505">
        <f t="shared" si="37"/>
        <v>44740</v>
      </c>
      <c r="S962" s="501"/>
      <c r="T962" s="497"/>
      <c r="U962" s="498"/>
      <c r="V962" s="43">
        <v>116</v>
      </c>
      <c r="W962" s="34" t="s">
        <v>3350</v>
      </c>
      <c r="X962" s="44">
        <v>40812</v>
      </c>
      <c r="Y962" s="34" t="s">
        <v>2768</v>
      </c>
      <c r="Z962" s="43" t="s">
        <v>1223</v>
      </c>
      <c r="AA962" s="34" t="s">
        <v>421</v>
      </c>
      <c r="AB962" s="34" t="s">
        <v>415</v>
      </c>
      <c r="AC962" s="34" t="s">
        <v>2768</v>
      </c>
      <c r="AD962" s="44" t="s">
        <v>320</v>
      </c>
      <c r="AE962" s="44" t="s">
        <v>9097</v>
      </c>
      <c r="AF962" s="43">
        <v>116</v>
      </c>
      <c r="AG962" s="34" t="s">
        <v>3350</v>
      </c>
      <c r="AH962" s="34" t="s">
        <v>3349</v>
      </c>
      <c r="AI962" s="43" t="s">
        <v>3242</v>
      </c>
      <c r="AJ962" s="44" t="s">
        <v>3351</v>
      </c>
      <c r="AK962" s="261">
        <v>5340202</v>
      </c>
      <c r="AL962" s="44" t="s">
        <v>418</v>
      </c>
      <c r="AM962" s="44" t="s">
        <v>3355</v>
      </c>
      <c r="AN962" s="262">
        <v>278095700</v>
      </c>
      <c r="AO962" s="34"/>
      <c r="AP962" s="34"/>
      <c r="AQ962" s="34"/>
      <c r="AR962" s="34"/>
      <c r="AS962" s="34"/>
      <c r="AT962" s="44" t="s">
        <v>326</v>
      </c>
      <c r="AU962" s="44"/>
      <c r="AV962" s="477" t="str">
        <f t="array" ref="AV962">_xlfn.IFS(
LEFT(Tabelas!$AI962,1)="N","DN",
LEFT(Tabelas!$AI962,1)="C","DC",
LEFT(Tabelas!$AI962,1)="L","DL",
LEFT(Tabelas!$AI962,1)="A","DA",
LEFT(Tabelas!$AI962,1)="G","DG")</f>
        <v>DN</v>
      </c>
      <c r="AW962" s="34"/>
      <c r="AX962" s="34"/>
      <c r="AY962" s="34"/>
      <c r="AZ962" s="34"/>
      <c r="BA962" s="34"/>
      <c r="BB962" s="34"/>
      <c r="BC962" s="34"/>
      <c r="BD962" s="44">
        <v>40812</v>
      </c>
      <c r="BE962" s="34" t="s">
        <v>2768</v>
      </c>
      <c r="BF962" s="43" t="s">
        <v>1223</v>
      </c>
      <c r="BG962" s="34" t="s">
        <v>421</v>
      </c>
      <c r="BH962" s="34" t="s">
        <v>415</v>
      </c>
      <c r="BI962" s="34" t="s">
        <v>2768</v>
      </c>
      <c r="BJ962" s="44" t="s">
        <v>320</v>
      </c>
      <c r="BK962" s="44" t="s">
        <v>9097</v>
      </c>
      <c r="EN962" s="571">
        <v>28185</v>
      </c>
      <c r="EO962" s="560" t="s">
        <v>9621</v>
      </c>
      <c r="EP962" s="560" t="s">
        <v>289</v>
      </c>
      <c r="EQ962" s="580">
        <v>335</v>
      </c>
      <c r="ER962" s="560" t="s">
        <v>1244</v>
      </c>
      <c r="ES962" s="567" t="s">
        <v>9622</v>
      </c>
    </row>
    <row r="963" spans="16:149">
      <c r="P963" s="503"/>
      <c r="Q963" s="504"/>
      <c r="R963" s="505">
        <f t="shared" si="37"/>
        <v>44741</v>
      </c>
      <c r="S963" s="501"/>
      <c r="T963" s="497"/>
      <c r="U963" s="498"/>
      <c r="V963" s="43">
        <v>116</v>
      </c>
      <c r="W963" s="34" t="s">
        <v>3350</v>
      </c>
      <c r="X963" s="44">
        <v>40813</v>
      </c>
      <c r="Y963" s="34" t="s">
        <v>2908</v>
      </c>
      <c r="Z963" s="43" t="s">
        <v>1223</v>
      </c>
      <c r="AA963" s="34" t="s">
        <v>421</v>
      </c>
      <c r="AB963" s="34" t="s">
        <v>415</v>
      </c>
      <c r="AC963" s="34" t="s">
        <v>2908</v>
      </c>
      <c r="AD963" s="44" t="s">
        <v>320</v>
      </c>
      <c r="AE963" s="44" t="s">
        <v>9097</v>
      </c>
      <c r="AF963" s="43">
        <v>116</v>
      </c>
      <c r="AG963" s="34" t="s">
        <v>3350</v>
      </c>
      <c r="AH963" s="34" t="s">
        <v>3349</v>
      </c>
      <c r="AI963" s="43" t="s">
        <v>3242</v>
      </c>
      <c r="AJ963" s="44" t="s">
        <v>3351</v>
      </c>
      <c r="AK963" s="261">
        <v>5340202</v>
      </c>
      <c r="AL963" s="44" t="s">
        <v>418</v>
      </c>
      <c r="AM963" s="44" t="s">
        <v>3355</v>
      </c>
      <c r="AN963" s="262">
        <v>278095700</v>
      </c>
      <c r="AO963" s="34"/>
      <c r="AP963" s="34"/>
      <c r="AQ963" s="34"/>
      <c r="AR963" s="34"/>
      <c r="AS963" s="34"/>
      <c r="AT963" s="44" t="s">
        <v>326</v>
      </c>
      <c r="AU963" s="44"/>
      <c r="AV963" s="477" t="str">
        <f t="array" ref="AV963">_xlfn.IFS(
LEFT(Tabelas!$AI963,1)="N","DN",
LEFT(Tabelas!$AI963,1)="C","DC",
LEFT(Tabelas!$AI963,1)="L","DL",
LEFT(Tabelas!$AI963,1)="A","DA",
LEFT(Tabelas!$AI963,1)="G","DG")</f>
        <v>DN</v>
      </c>
      <c r="AW963" s="34"/>
      <c r="AX963" s="34"/>
      <c r="AY963" s="34"/>
      <c r="AZ963" s="34"/>
      <c r="BA963" s="34"/>
      <c r="BB963" s="34"/>
      <c r="BC963" s="34"/>
      <c r="BD963" s="44">
        <v>40813</v>
      </c>
      <c r="BE963" s="34" t="s">
        <v>2908</v>
      </c>
      <c r="BF963" s="43" t="s">
        <v>1223</v>
      </c>
      <c r="BG963" s="34" t="s">
        <v>421</v>
      </c>
      <c r="BH963" s="34" t="s">
        <v>415</v>
      </c>
      <c r="BI963" s="34" t="s">
        <v>2908</v>
      </c>
      <c r="BJ963" s="44" t="s">
        <v>320</v>
      </c>
      <c r="BK963" s="44" t="s">
        <v>9097</v>
      </c>
      <c r="EN963" s="572">
        <v>28193</v>
      </c>
      <c r="EO963" s="561" t="s">
        <v>9623</v>
      </c>
      <c r="EP963" s="561" t="s">
        <v>289</v>
      </c>
      <c r="EQ963" s="576">
        <v>344</v>
      </c>
      <c r="ER963" s="561" t="s">
        <v>5026</v>
      </c>
      <c r="ES963" s="568" t="s">
        <v>9624</v>
      </c>
    </row>
    <row r="964" spans="16:149">
      <c r="P964" s="503"/>
      <c r="Q964" s="504"/>
      <c r="R964" s="505">
        <f t="shared" si="37"/>
        <v>44742</v>
      </c>
      <c r="S964" s="501"/>
      <c r="T964" s="497"/>
      <c r="U964" s="498"/>
      <c r="V964" s="43">
        <v>116</v>
      </c>
      <c r="W964" s="34" t="s">
        <v>3350</v>
      </c>
      <c r="X964" s="44">
        <v>40815</v>
      </c>
      <c r="Y964" s="34" t="s">
        <v>3048</v>
      </c>
      <c r="Z964" s="43" t="s">
        <v>1223</v>
      </c>
      <c r="AA964" s="34" t="s">
        <v>421</v>
      </c>
      <c r="AB964" s="34" t="s">
        <v>415</v>
      </c>
      <c r="AC964" s="34" t="s">
        <v>3048</v>
      </c>
      <c r="AD964" s="44" t="s">
        <v>320</v>
      </c>
      <c r="AE964" s="44" t="s">
        <v>9097</v>
      </c>
      <c r="AF964" s="43">
        <v>116</v>
      </c>
      <c r="AG964" s="34" t="s">
        <v>3350</v>
      </c>
      <c r="AH964" s="34" t="s">
        <v>3349</v>
      </c>
      <c r="AI964" s="43" t="s">
        <v>3242</v>
      </c>
      <c r="AJ964" s="44" t="s">
        <v>3351</v>
      </c>
      <c r="AK964" s="261">
        <v>5340202</v>
      </c>
      <c r="AL964" s="44" t="s">
        <v>418</v>
      </c>
      <c r="AM964" s="44" t="s">
        <v>3355</v>
      </c>
      <c r="AN964" s="262">
        <v>278095700</v>
      </c>
      <c r="AO964" s="34"/>
      <c r="AP964" s="34"/>
      <c r="AQ964" s="34"/>
      <c r="AR964" s="34"/>
      <c r="AS964" s="34"/>
      <c r="AT964" s="44" t="s">
        <v>326</v>
      </c>
      <c r="AU964" s="44"/>
      <c r="AV964" s="477" t="str">
        <f t="array" ref="AV964">_xlfn.IFS(
LEFT(Tabelas!$AI964,1)="N","DN",
LEFT(Tabelas!$AI964,1)="C","DC",
LEFT(Tabelas!$AI964,1)="L","DL",
LEFT(Tabelas!$AI964,1)="A","DA",
LEFT(Tabelas!$AI964,1)="G","DG")</f>
        <v>DN</v>
      </c>
      <c r="AW964" s="34"/>
      <c r="AX964" s="34"/>
      <c r="AY964" s="34"/>
      <c r="AZ964" s="34"/>
      <c r="BA964" s="34"/>
      <c r="BB964" s="34"/>
      <c r="BC964" s="34"/>
      <c r="BD964" s="44">
        <v>40815</v>
      </c>
      <c r="BE964" s="34" t="s">
        <v>3048</v>
      </c>
      <c r="BF964" s="43" t="s">
        <v>1223</v>
      </c>
      <c r="BG964" s="34" t="s">
        <v>421</v>
      </c>
      <c r="BH964" s="34" t="s">
        <v>415</v>
      </c>
      <c r="BI964" s="34" t="s">
        <v>3048</v>
      </c>
      <c r="BJ964" s="44" t="s">
        <v>320</v>
      </c>
      <c r="BK964" s="44" t="s">
        <v>9097</v>
      </c>
      <c r="EN964" s="571">
        <v>28207</v>
      </c>
      <c r="EO964" s="560" t="s">
        <v>9625</v>
      </c>
      <c r="EP964" s="560" t="s">
        <v>289</v>
      </c>
      <c r="EQ964" s="580">
        <v>375</v>
      </c>
      <c r="ER964" s="560" t="s">
        <v>5091</v>
      </c>
      <c r="ES964" s="567" t="s">
        <v>9626</v>
      </c>
    </row>
    <row r="965" spans="16:149">
      <c r="P965" s="503"/>
      <c r="Q965" s="504"/>
      <c r="R965" s="505">
        <f t="shared" si="37"/>
        <v>44743</v>
      </c>
      <c r="S965" s="501"/>
      <c r="T965" s="497"/>
      <c r="U965" s="498"/>
      <c r="V965" s="43">
        <v>116</v>
      </c>
      <c r="W965" s="34" t="s">
        <v>3350</v>
      </c>
      <c r="X965" s="44">
        <v>40817</v>
      </c>
      <c r="Y965" s="34" t="s">
        <v>3167</v>
      </c>
      <c r="Z965" s="43" t="s">
        <v>1223</v>
      </c>
      <c r="AA965" s="34" t="s">
        <v>421</v>
      </c>
      <c r="AB965" s="34" t="s">
        <v>415</v>
      </c>
      <c r="AC965" s="34" t="s">
        <v>3167</v>
      </c>
      <c r="AD965" s="44" t="s">
        <v>320</v>
      </c>
      <c r="AE965" s="44" t="s">
        <v>9097</v>
      </c>
      <c r="AF965" s="43">
        <v>116</v>
      </c>
      <c r="AG965" s="34" t="s">
        <v>3350</v>
      </c>
      <c r="AH965" s="34" t="s">
        <v>3349</v>
      </c>
      <c r="AI965" s="43" t="s">
        <v>3242</v>
      </c>
      <c r="AJ965" s="44" t="s">
        <v>3351</v>
      </c>
      <c r="AK965" s="261">
        <v>5340202</v>
      </c>
      <c r="AL965" s="44" t="s">
        <v>418</v>
      </c>
      <c r="AM965" s="44" t="s">
        <v>3355</v>
      </c>
      <c r="AN965" s="262">
        <v>278095700</v>
      </c>
      <c r="AO965" s="34"/>
      <c r="AP965" s="34"/>
      <c r="AQ965" s="34"/>
      <c r="AR965" s="34"/>
      <c r="AS965" s="34"/>
      <c r="AT965" s="44" t="s">
        <v>326</v>
      </c>
      <c r="AU965" s="44"/>
      <c r="AV965" s="477" t="str">
        <f t="array" ref="AV965">_xlfn.IFS(
LEFT(Tabelas!$AI965,1)="N","DN",
LEFT(Tabelas!$AI965,1)="C","DC",
LEFT(Tabelas!$AI965,1)="L","DL",
LEFT(Tabelas!$AI965,1)="A","DA",
LEFT(Tabelas!$AI965,1)="G","DG")</f>
        <v>DN</v>
      </c>
      <c r="AW965" s="34"/>
      <c r="AX965" s="34"/>
      <c r="AY965" s="34"/>
      <c r="AZ965" s="34"/>
      <c r="BA965" s="34"/>
      <c r="BB965" s="34"/>
      <c r="BC965" s="34"/>
      <c r="BD965" s="44">
        <v>40817</v>
      </c>
      <c r="BE965" s="34" t="s">
        <v>3167</v>
      </c>
      <c r="BF965" s="43" t="s">
        <v>1223</v>
      </c>
      <c r="BG965" s="34" t="s">
        <v>421</v>
      </c>
      <c r="BH965" s="34" t="s">
        <v>415</v>
      </c>
      <c r="BI965" s="34" t="s">
        <v>3167</v>
      </c>
      <c r="BJ965" s="44" t="s">
        <v>320</v>
      </c>
      <c r="BK965" s="44" t="s">
        <v>9097</v>
      </c>
      <c r="EN965" s="572">
        <v>28215</v>
      </c>
      <c r="EO965" s="561" t="s">
        <v>9627</v>
      </c>
      <c r="EP965" s="561" t="s">
        <v>289</v>
      </c>
      <c r="EQ965" s="576">
        <v>347</v>
      </c>
      <c r="ER965" s="561" t="s">
        <v>5074</v>
      </c>
      <c r="ES965" s="568" t="s">
        <v>9628</v>
      </c>
    </row>
    <row r="966" spans="16:149">
      <c r="P966" s="503"/>
      <c r="Q966" s="504"/>
      <c r="R966" s="505">
        <f t="shared" si="37"/>
        <v>44744</v>
      </c>
      <c r="S966" s="501"/>
      <c r="T966" s="497"/>
      <c r="U966" s="498"/>
      <c r="V966" s="43">
        <v>116</v>
      </c>
      <c r="W966" s="34" t="s">
        <v>3350</v>
      </c>
      <c r="X966" s="44">
        <v>40819</v>
      </c>
      <c r="Y966" s="34" t="s">
        <v>3284</v>
      </c>
      <c r="Z966" s="43" t="s">
        <v>1223</v>
      </c>
      <c r="AA966" s="34" t="s">
        <v>421</v>
      </c>
      <c r="AB966" s="34" t="s">
        <v>415</v>
      </c>
      <c r="AC966" s="34" t="s">
        <v>3284</v>
      </c>
      <c r="AD966" s="44" t="s">
        <v>320</v>
      </c>
      <c r="AE966" s="44" t="s">
        <v>9097</v>
      </c>
      <c r="AF966" s="43">
        <v>116</v>
      </c>
      <c r="AG966" s="34" t="s">
        <v>3350</v>
      </c>
      <c r="AH966" s="34" t="s">
        <v>3349</v>
      </c>
      <c r="AI966" s="43" t="s">
        <v>3242</v>
      </c>
      <c r="AJ966" s="44" t="s">
        <v>3351</v>
      </c>
      <c r="AK966" s="261">
        <v>5340202</v>
      </c>
      <c r="AL966" s="44" t="s">
        <v>418</v>
      </c>
      <c r="AM966" s="44" t="s">
        <v>3355</v>
      </c>
      <c r="AN966" s="262">
        <v>278095700</v>
      </c>
      <c r="AO966" s="34"/>
      <c r="AP966" s="34"/>
      <c r="AQ966" s="34"/>
      <c r="AR966" s="34"/>
      <c r="AS966" s="34"/>
      <c r="AT966" s="44" t="s">
        <v>326</v>
      </c>
      <c r="AU966" s="44"/>
      <c r="AV966" s="477" t="str">
        <f t="array" ref="AV966">_xlfn.IFS(
LEFT(Tabelas!$AI966,1)="N","DN",
LEFT(Tabelas!$AI966,1)="C","DC",
LEFT(Tabelas!$AI966,1)="L","DL",
LEFT(Tabelas!$AI966,1)="A","DA",
LEFT(Tabelas!$AI966,1)="G","DG")</f>
        <v>DN</v>
      </c>
      <c r="AW966" s="34"/>
      <c r="AX966" s="34"/>
      <c r="AY966" s="34"/>
      <c r="AZ966" s="34"/>
      <c r="BA966" s="34"/>
      <c r="BB966" s="34"/>
      <c r="BC966" s="34"/>
      <c r="BD966" s="44">
        <v>40819</v>
      </c>
      <c r="BE966" s="34" t="s">
        <v>3284</v>
      </c>
      <c r="BF966" s="43" t="s">
        <v>1223</v>
      </c>
      <c r="BG966" s="34" t="s">
        <v>421</v>
      </c>
      <c r="BH966" s="34" t="s">
        <v>415</v>
      </c>
      <c r="BI966" s="34" t="s">
        <v>3284</v>
      </c>
      <c r="BJ966" s="44" t="s">
        <v>320</v>
      </c>
      <c r="BK966" s="44" t="s">
        <v>9097</v>
      </c>
      <c r="EN966" s="571">
        <v>28223</v>
      </c>
      <c r="EO966" s="560" t="s">
        <v>9629</v>
      </c>
      <c r="EP966" s="560" t="s">
        <v>289</v>
      </c>
      <c r="EQ966" s="580">
        <v>342</v>
      </c>
      <c r="ER966" s="560" t="s">
        <v>5009</v>
      </c>
      <c r="ES966" s="567" t="s">
        <v>9630</v>
      </c>
    </row>
    <row r="967" spans="16:149">
      <c r="P967" s="503"/>
      <c r="Q967" s="504"/>
      <c r="R967" s="505">
        <f t="shared" si="37"/>
        <v>44745</v>
      </c>
      <c r="S967" s="501"/>
      <c r="T967" s="497"/>
      <c r="U967" s="498"/>
      <c r="V967" s="43">
        <v>116</v>
      </c>
      <c r="W967" s="34" t="s">
        <v>3350</v>
      </c>
      <c r="X967" s="44">
        <v>40820</v>
      </c>
      <c r="Y967" s="34" t="s">
        <v>3335</v>
      </c>
      <c r="Z967" s="43" t="s">
        <v>1223</v>
      </c>
      <c r="AA967" s="34" t="s">
        <v>421</v>
      </c>
      <c r="AB967" s="34" t="s">
        <v>415</v>
      </c>
      <c r="AC967" s="34" t="s">
        <v>3335</v>
      </c>
      <c r="AD967" s="44" t="s">
        <v>320</v>
      </c>
      <c r="AE967" s="44" t="s">
        <v>9097</v>
      </c>
      <c r="AF967" s="43">
        <v>116</v>
      </c>
      <c r="AG967" s="34" t="s">
        <v>3350</v>
      </c>
      <c r="AH967" s="34" t="s">
        <v>3349</v>
      </c>
      <c r="AI967" s="43" t="s">
        <v>3242</v>
      </c>
      <c r="AJ967" s="44" t="s">
        <v>3351</v>
      </c>
      <c r="AK967" s="261">
        <v>5340202</v>
      </c>
      <c r="AL967" s="44" t="s">
        <v>418</v>
      </c>
      <c r="AM967" s="44" t="s">
        <v>3355</v>
      </c>
      <c r="AN967" s="262">
        <v>278095700</v>
      </c>
      <c r="AO967" s="34"/>
      <c r="AP967" s="34"/>
      <c r="AQ967" s="34"/>
      <c r="AR967" s="34"/>
      <c r="AS967" s="34"/>
      <c r="AT967" s="44" t="s">
        <v>326</v>
      </c>
      <c r="AU967" s="44"/>
      <c r="AV967" s="477" t="str">
        <f t="array" ref="AV967">_xlfn.IFS(
LEFT(Tabelas!$AI967,1)="N","DN",
LEFT(Tabelas!$AI967,1)="C","DC",
LEFT(Tabelas!$AI967,1)="L","DL",
LEFT(Tabelas!$AI967,1)="A","DA",
LEFT(Tabelas!$AI967,1)="G","DG")</f>
        <v>DN</v>
      </c>
      <c r="AW967" s="34"/>
      <c r="AX967" s="34"/>
      <c r="AY967" s="34"/>
      <c r="AZ967" s="34"/>
      <c r="BA967" s="34"/>
      <c r="BB967" s="34"/>
      <c r="BC967" s="34"/>
      <c r="BD967" s="44">
        <v>40820</v>
      </c>
      <c r="BE967" s="34" t="s">
        <v>3335</v>
      </c>
      <c r="BF967" s="43" t="s">
        <v>1223</v>
      </c>
      <c r="BG967" s="34" t="s">
        <v>421</v>
      </c>
      <c r="BH967" s="34" t="s">
        <v>415</v>
      </c>
      <c r="BI967" s="34" t="s">
        <v>3335</v>
      </c>
      <c r="BJ967" s="44" t="s">
        <v>320</v>
      </c>
      <c r="BK967" s="44" t="s">
        <v>9097</v>
      </c>
      <c r="EN967" s="572">
        <v>28240</v>
      </c>
      <c r="EO967" s="561" t="s">
        <v>9631</v>
      </c>
      <c r="EP967" s="561" t="s">
        <v>320</v>
      </c>
      <c r="EQ967" s="576">
        <v>110</v>
      </c>
      <c r="ER967" s="561" t="s">
        <v>2579</v>
      </c>
      <c r="ES967" s="568" t="s">
        <v>9632</v>
      </c>
    </row>
    <row r="968" spans="16:149">
      <c r="P968" s="503"/>
      <c r="Q968" s="504"/>
      <c r="R968" s="505">
        <f t="shared" si="37"/>
        <v>44746</v>
      </c>
      <c r="S968" s="501"/>
      <c r="T968" s="497"/>
      <c r="U968" s="498"/>
      <c r="V968" s="43">
        <v>116</v>
      </c>
      <c r="W968" s="34" t="s">
        <v>3350</v>
      </c>
      <c r="X968" s="44">
        <v>40829</v>
      </c>
      <c r="Y968" s="34" t="s">
        <v>3681</v>
      </c>
      <c r="Z968" s="43" t="s">
        <v>1223</v>
      </c>
      <c r="AA968" s="34" t="s">
        <v>421</v>
      </c>
      <c r="AB968" s="34" t="s">
        <v>415</v>
      </c>
      <c r="AC968" s="34" t="s">
        <v>9633</v>
      </c>
      <c r="AD968" s="44" t="s">
        <v>320</v>
      </c>
      <c r="AE968" s="44" t="s">
        <v>9097</v>
      </c>
      <c r="AF968" s="43">
        <v>116</v>
      </c>
      <c r="AG968" s="34" t="s">
        <v>3350</v>
      </c>
      <c r="AH968" s="34" t="s">
        <v>3349</v>
      </c>
      <c r="AI968" s="43" t="s">
        <v>3242</v>
      </c>
      <c r="AJ968" s="44" t="s">
        <v>3351</v>
      </c>
      <c r="AK968" s="261">
        <v>5340202</v>
      </c>
      <c r="AL968" s="44" t="s">
        <v>418</v>
      </c>
      <c r="AM968" s="44" t="s">
        <v>3355</v>
      </c>
      <c r="AN968" s="262">
        <v>278095700</v>
      </c>
      <c r="AO968" s="34"/>
      <c r="AP968" s="34"/>
      <c r="AQ968" s="34"/>
      <c r="AR968" s="34"/>
      <c r="AS968" s="34"/>
      <c r="AT968" s="44" t="s">
        <v>326</v>
      </c>
      <c r="AU968" s="44"/>
      <c r="AV968" s="477" t="str">
        <f t="array" ref="AV968">_xlfn.IFS(
LEFT(Tabelas!$AI968,1)="N","DN",
LEFT(Tabelas!$AI968,1)="C","DC",
LEFT(Tabelas!$AI968,1)="L","DL",
LEFT(Tabelas!$AI968,1)="A","DA",
LEFT(Tabelas!$AI968,1)="G","DG")</f>
        <v>DN</v>
      </c>
      <c r="AW968" s="34"/>
      <c r="AX968" s="34"/>
      <c r="AY968" s="34"/>
      <c r="AZ968" s="34"/>
      <c r="BA968" s="34"/>
      <c r="BB968" s="34"/>
      <c r="BC968" s="34"/>
      <c r="BD968" s="44">
        <v>40829</v>
      </c>
      <c r="BE968" s="34" t="s">
        <v>3681</v>
      </c>
      <c r="BF968" s="43" t="s">
        <v>1223</v>
      </c>
      <c r="BG968" s="34" t="s">
        <v>421</v>
      </c>
      <c r="BH968" s="34" t="s">
        <v>415</v>
      </c>
      <c r="BI968" s="34" t="s">
        <v>9633</v>
      </c>
      <c r="BJ968" s="44" t="s">
        <v>320</v>
      </c>
      <c r="BK968" s="44" t="s">
        <v>9097</v>
      </c>
      <c r="EN968" s="571">
        <v>28258</v>
      </c>
      <c r="EO968" s="560" t="s">
        <v>9634</v>
      </c>
      <c r="EP968" s="560" t="s">
        <v>320</v>
      </c>
      <c r="EQ968" s="580">
        <v>165</v>
      </c>
      <c r="ER968" s="560" t="s">
        <v>3946</v>
      </c>
      <c r="ES968" s="567" t="s">
        <v>9635</v>
      </c>
    </row>
    <row r="969" spans="16:149">
      <c r="P969" s="503"/>
      <c r="Q969" s="504"/>
      <c r="R969" s="505">
        <f t="shared" si="37"/>
        <v>44747</v>
      </c>
      <c r="S969" s="501"/>
      <c r="T969" s="497"/>
      <c r="U969" s="498"/>
      <c r="V969" s="43">
        <v>116</v>
      </c>
      <c r="W969" s="34" t="s">
        <v>3350</v>
      </c>
      <c r="X969" s="44">
        <v>40831</v>
      </c>
      <c r="Y969" s="34" t="s">
        <v>3811</v>
      </c>
      <c r="Z969" s="43" t="s">
        <v>1223</v>
      </c>
      <c r="AA969" s="34" t="s">
        <v>421</v>
      </c>
      <c r="AB969" s="34" t="s">
        <v>415</v>
      </c>
      <c r="AC969" s="34" t="s">
        <v>9636</v>
      </c>
      <c r="AD969" s="44" t="s">
        <v>320</v>
      </c>
      <c r="AE969" s="44" t="s">
        <v>9097</v>
      </c>
      <c r="AF969" s="43">
        <v>116</v>
      </c>
      <c r="AG969" s="34" t="s">
        <v>3350</v>
      </c>
      <c r="AH969" s="34" t="s">
        <v>3349</v>
      </c>
      <c r="AI969" s="43" t="s">
        <v>3242</v>
      </c>
      <c r="AJ969" s="44" t="s">
        <v>3351</v>
      </c>
      <c r="AK969" s="261">
        <v>5340202</v>
      </c>
      <c r="AL969" s="44" t="s">
        <v>418</v>
      </c>
      <c r="AM969" s="44" t="s">
        <v>3355</v>
      </c>
      <c r="AN969" s="262">
        <v>278095700</v>
      </c>
      <c r="AO969" s="34"/>
      <c r="AP969" s="34"/>
      <c r="AQ969" s="34"/>
      <c r="AR969" s="34"/>
      <c r="AS969" s="34"/>
      <c r="AT969" s="44" t="s">
        <v>326</v>
      </c>
      <c r="AU969" s="44"/>
      <c r="AV969" s="477" t="str">
        <f t="array" ref="AV969">_xlfn.IFS(
LEFT(Tabelas!$AI969,1)="N","DN",
LEFT(Tabelas!$AI969,1)="C","DC",
LEFT(Tabelas!$AI969,1)="L","DL",
LEFT(Tabelas!$AI969,1)="A","DA",
LEFT(Tabelas!$AI969,1)="G","DG")</f>
        <v>DN</v>
      </c>
      <c r="AW969" s="34"/>
      <c r="AX969" s="34"/>
      <c r="AY969" s="34"/>
      <c r="AZ969" s="34"/>
      <c r="BA969" s="34"/>
      <c r="BB969" s="34"/>
      <c r="BC969" s="34"/>
      <c r="BD969" s="44">
        <v>40831</v>
      </c>
      <c r="BE969" s="34" t="s">
        <v>3811</v>
      </c>
      <c r="BF969" s="43" t="s">
        <v>1223</v>
      </c>
      <c r="BG969" s="34" t="s">
        <v>421</v>
      </c>
      <c r="BH969" s="34" t="s">
        <v>415</v>
      </c>
      <c r="BI969" s="34" t="s">
        <v>9636</v>
      </c>
      <c r="BJ969" s="44" t="s">
        <v>320</v>
      </c>
      <c r="BK969" s="44" t="s">
        <v>9097</v>
      </c>
      <c r="EN969" s="572">
        <v>28266</v>
      </c>
      <c r="EO969" s="561" t="s">
        <v>9637</v>
      </c>
      <c r="EP969" s="561" t="s">
        <v>289</v>
      </c>
      <c r="EQ969" s="576">
        <v>375</v>
      </c>
      <c r="ER969" s="561" t="s">
        <v>5091</v>
      </c>
      <c r="ES969" s="568" t="s">
        <v>9638</v>
      </c>
    </row>
    <row r="970" spans="16:149">
      <c r="P970" s="503"/>
      <c r="Q970" s="504"/>
      <c r="R970" s="505">
        <f t="shared" si="37"/>
        <v>44748</v>
      </c>
      <c r="S970" s="501"/>
      <c r="T970" s="497"/>
      <c r="U970" s="498"/>
      <c r="V970" s="43">
        <v>116</v>
      </c>
      <c r="W970" s="34" t="s">
        <v>3350</v>
      </c>
      <c r="X970" s="44">
        <v>40832</v>
      </c>
      <c r="Y970" s="34" t="s">
        <v>3873</v>
      </c>
      <c r="Z970" s="43" t="s">
        <v>1223</v>
      </c>
      <c r="AA970" s="34" t="s">
        <v>421</v>
      </c>
      <c r="AB970" s="34" t="s">
        <v>415</v>
      </c>
      <c r="AC970" s="34" t="s">
        <v>9639</v>
      </c>
      <c r="AD970" s="44" t="s">
        <v>320</v>
      </c>
      <c r="AE970" s="44" t="s">
        <v>9097</v>
      </c>
      <c r="AF970" s="43">
        <v>116</v>
      </c>
      <c r="AG970" s="34" t="s">
        <v>3350</v>
      </c>
      <c r="AH970" s="34" t="s">
        <v>3349</v>
      </c>
      <c r="AI970" s="43" t="s">
        <v>3242</v>
      </c>
      <c r="AJ970" s="44" t="s">
        <v>3351</v>
      </c>
      <c r="AK970" s="261">
        <v>5340202</v>
      </c>
      <c r="AL970" s="44" t="s">
        <v>418</v>
      </c>
      <c r="AM970" s="44" t="s">
        <v>3355</v>
      </c>
      <c r="AN970" s="262">
        <v>278095700</v>
      </c>
      <c r="AO970" s="34"/>
      <c r="AP970" s="34"/>
      <c r="AQ970" s="34"/>
      <c r="AR970" s="34"/>
      <c r="AS970" s="34"/>
      <c r="AT970" s="44" t="s">
        <v>326</v>
      </c>
      <c r="AU970" s="44"/>
      <c r="AV970" s="477" t="str">
        <f t="array" ref="AV970">_xlfn.IFS(
LEFT(Tabelas!$AI970,1)="N","DN",
LEFT(Tabelas!$AI970,1)="C","DC",
LEFT(Tabelas!$AI970,1)="L","DL",
LEFT(Tabelas!$AI970,1)="A","DA",
LEFT(Tabelas!$AI970,1)="G","DG")</f>
        <v>DN</v>
      </c>
      <c r="AW970" s="34"/>
      <c r="AX970" s="34"/>
      <c r="AY970" s="34"/>
      <c r="AZ970" s="34"/>
      <c r="BA970" s="34"/>
      <c r="BB970" s="34"/>
      <c r="BC970" s="34"/>
      <c r="BD970" s="44">
        <v>40832</v>
      </c>
      <c r="BE970" s="34" t="s">
        <v>3873</v>
      </c>
      <c r="BF970" s="43" t="s">
        <v>1223</v>
      </c>
      <c r="BG970" s="34" t="s">
        <v>421</v>
      </c>
      <c r="BH970" s="34" t="s">
        <v>415</v>
      </c>
      <c r="BI970" s="34" t="s">
        <v>9639</v>
      </c>
      <c r="BJ970" s="44" t="s">
        <v>320</v>
      </c>
      <c r="BK970" s="44" t="s">
        <v>9097</v>
      </c>
      <c r="EN970" s="571">
        <v>28274</v>
      </c>
      <c r="EO970" s="560" t="s">
        <v>9640</v>
      </c>
      <c r="EP970" s="560" t="s">
        <v>289</v>
      </c>
      <c r="EQ970" s="580">
        <v>323</v>
      </c>
      <c r="ER970" s="560" t="s">
        <v>4864</v>
      </c>
      <c r="ES970" s="567" t="s">
        <v>9641</v>
      </c>
    </row>
    <row r="971" spans="16:149">
      <c r="P971" s="503"/>
      <c r="Q971" s="504"/>
      <c r="R971" s="505">
        <f t="shared" si="37"/>
        <v>44749</v>
      </c>
      <c r="S971" s="501"/>
      <c r="T971" s="497"/>
      <c r="U971" s="498"/>
      <c r="V971" s="43">
        <v>116</v>
      </c>
      <c r="W971" s="34" t="s">
        <v>3350</v>
      </c>
      <c r="X971" s="44">
        <v>40830</v>
      </c>
      <c r="Y971" s="34" t="s">
        <v>3747</v>
      </c>
      <c r="Z971" s="43" t="s">
        <v>1223</v>
      </c>
      <c r="AA971" s="34" t="s">
        <v>421</v>
      </c>
      <c r="AB971" s="34" t="s">
        <v>415</v>
      </c>
      <c r="AC971" s="34" t="s">
        <v>9616</v>
      </c>
      <c r="AD971" s="44" t="s">
        <v>320</v>
      </c>
      <c r="AE971" s="44" t="s">
        <v>9097</v>
      </c>
      <c r="AF971" s="43">
        <v>116</v>
      </c>
      <c r="AG971" s="34" t="s">
        <v>3350</v>
      </c>
      <c r="AH971" s="34" t="s">
        <v>3349</v>
      </c>
      <c r="AI971" s="43" t="s">
        <v>3242</v>
      </c>
      <c r="AJ971" s="44" t="s">
        <v>3351</v>
      </c>
      <c r="AK971" s="261">
        <v>5340202</v>
      </c>
      <c r="AL971" s="44" t="s">
        <v>418</v>
      </c>
      <c r="AM971" s="44" t="s">
        <v>3355</v>
      </c>
      <c r="AN971" s="262">
        <v>278095700</v>
      </c>
      <c r="AO971" s="34"/>
      <c r="AP971" s="34"/>
      <c r="AQ971" s="34"/>
      <c r="AR971" s="34"/>
      <c r="AS971" s="34"/>
      <c r="AT971" s="44" t="s">
        <v>326</v>
      </c>
      <c r="AU971" s="44"/>
      <c r="AV971" s="477" t="str">
        <f t="array" ref="AV971">_xlfn.IFS(
LEFT(Tabelas!$AI971,1)="N","DN",
LEFT(Tabelas!$AI971,1)="C","DC",
LEFT(Tabelas!$AI971,1)="L","DL",
LEFT(Tabelas!$AI971,1)="A","DA",
LEFT(Tabelas!$AI971,1)="G","DG")</f>
        <v>DN</v>
      </c>
      <c r="AW971" s="34"/>
      <c r="AX971" s="34"/>
      <c r="AY971" s="34"/>
      <c r="AZ971" s="34"/>
      <c r="BA971" s="34"/>
      <c r="BB971" s="34"/>
      <c r="BC971" s="34"/>
      <c r="BD971" s="44">
        <v>40830</v>
      </c>
      <c r="BE971" s="34" t="s">
        <v>3747</v>
      </c>
      <c r="BF971" s="43" t="s">
        <v>1223</v>
      </c>
      <c r="BG971" s="34" t="s">
        <v>421</v>
      </c>
      <c r="BH971" s="34" t="s">
        <v>415</v>
      </c>
      <c r="BI971" s="34" t="s">
        <v>9616</v>
      </c>
      <c r="BJ971" s="44" t="s">
        <v>320</v>
      </c>
      <c r="BK971" s="44" t="s">
        <v>9097</v>
      </c>
      <c r="EN971" s="571">
        <v>28282</v>
      </c>
      <c r="EO971" s="560" t="s">
        <v>9642</v>
      </c>
      <c r="EP971" s="560" t="s">
        <v>289</v>
      </c>
      <c r="EQ971" s="580">
        <v>336</v>
      </c>
      <c r="ER971" s="560" t="s">
        <v>4952</v>
      </c>
      <c r="ES971" s="567" t="s">
        <v>9643</v>
      </c>
    </row>
    <row r="972" spans="16:149">
      <c r="P972" s="503"/>
      <c r="Q972" s="504"/>
      <c r="R972" s="505">
        <f t="shared" si="37"/>
        <v>44750</v>
      </c>
      <c r="S972" s="501"/>
      <c r="T972" s="497"/>
      <c r="U972" s="498"/>
      <c r="V972" s="43">
        <v>116</v>
      </c>
      <c r="W972" s="34" t="s">
        <v>3350</v>
      </c>
      <c r="X972" s="44">
        <v>40821</v>
      </c>
      <c r="Y972" s="34" t="s">
        <v>3464</v>
      </c>
      <c r="Z972" s="43" t="s">
        <v>1223</v>
      </c>
      <c r="AA972" s="34" t="s">
        <v>421</v>
      </c>
      <c r="AB972" s="34" t="s">
        <v>415</v>
      </c>
      <c r="AC972" s="34" t="s">
        <v>3464</v>
      </c>
      <c r="AD972" s="44" t="s">
        <v>320</v>
      </c>
      <c r="AE972" s="44" t="s">
        <v>9097</v>
      </c>
      <c r="AF972" s="43">
        <v>116</v>
      </c>
      <c r="AG972" s="34" t="s">
        <v>3350</v>
      </c>
      <c r="AH972" s="34" t="s">
        <v>3349</v>
      </c>
      <c r="AI972" s="43" t="s">
        <v>3242</v>
      </c>
      <c r="AJ972" s="44" t="s">
        <v>3351</v>
      </c>
      <c r="AK972" s="261">
        <v>5340202</v>
      </c>
      <c r="AL972" s="44" t="s">
        <v>418</v>
      </c>
      <c r="AM972" s="44" t="s">
        <v>3355</v>
      </c>
      <c r="AN972" s="262">
        <v>278095700</v>
      </c>
      <c r="AO972" s="34"/>
      <c r="AP972" s="34"/>
      <c r="AQ972" s="34"/>
      <c r="AR972" s="34"/>
      <c r="AS972" s="34"/>
      <c r="AT972" s="44" t="s">
        <v>326</v>
      </c>
      <c r="AU972" s="44"/>
      <c r="AV972" s="477" t="str">
        <f t="array" ref="AV972">_xlfn.IFS(
LEFT(Tabelas!$AI972,1)="N","DN",
LEFT(Tabelas!$AI972,1)="C","DC",
LEFT(Tabelas!$AI972,1)="L","DL",
LEFT(Tabelas!$AI972,1)="A","DA",
LEFT(Tabelas!$AI972,1)="G","DG")</f>
        <v>DN</v>
      </c>
      <c r="AW972" s="34"/>
      <c r="AX972" s="34"/>
      <c r="AY972" s="34"/>
      <c r="AZ972" s="34"/>
      <c r="BA972" s="34"/>
      <c r="BB972" s="34"/>
      <c r="BC972" s="34"/>
      <c r="BD972" s="44">
        <v>40821</v>
      </c>
      <c r="BE972" s="34" t="s">
        <v>3464</v>
      </c>
      <c r="BF972" s="43" t="s">
        <v>1223</v>
      </c>
      <c r="BG972" s="34" t="s">
        <v>421</v>
      </c>
      <c r="BH972" s="34" t="s">
        <v>415</v>
      </c>
      <c r="BI972" s="34" t="s">
        <v>3464</v>
      </c>
      <c r="BJ972" s="44" t="s">
        <v>320</v>
      </c>
      <c r="BK972" s="44" t="s">
        <v>9097</v>
      </c>
      <c r="EN972" s="572">
        <v>28304</v>
      </c>
      <c r="EO972" s="561" t="s">
        <v>9644</v>
      </c>
      <c r="EP972" s="561" t="s">
        <v>947</v>
      </c>
      <c r="EQ972" s="576">
        <v>484</v>
      </c>
      <c r="ER972" s="561" t="s">
        <v>4443</v>
      </c>
      <c r="ES972" s="568" t="s">
        <v>9645</v>
      </c>
    </row>
    <row r="973" spans="16:149">
      <c r="P973" s="503"/>
      <c r="Q973" s="504"/>
      <c r="R973" s="505">
        <f t="shared" si="37"/>
        <v>44751</v>
      </c>
      <c r="S973" s="501"/>
      <c r="T973" s="497"/>
      <c r="U973" s="498"/>
      <c r="V973" s="43">
        <v>116</v>
      </c>
      <c r="W973" s="34" t="s">
        <v>3350</v>
      </c>
      <c r="X973" s="44">
        <v>40822</v>
      </c>
      <c r="Y973" s="34" t="s">
        <v>3542</v>
      </c>
      <c r="Z973" s="43" t="s">
        <v>1223</v>
      </c>
      <c r="AA973" s="34" t="s">
        <v>421</v>
      </c>
      <c r="AB973" s="34" t="s">
        <v>415</v>
      </c>
      <c r="AC973" s="34" t="s">
        <v>3542</v>
      </c>
      <c r="AD973" s="44" t="s">
        <v>320</v>
      </c>
      <c r="AE973" s="44" t="s">
        <v>9097</v>
      </c>
      <c r="AF973" s="43">
        <v>116</v>
      </c>
      <c r="AG973" s="34" t="s">
        <v>3350</v>
      </c>
      <c r="AH973" s="34" t="s">
        <v>3349</v>
      </c>
      <c r="AI973" s="43" t="s">
        <v>3242</v>
      </c>
      <c r="AJ973" s="44" t="s">
        <v>3351</v>
      </c>
      <c r="AK973" s="261">
        <v>5340202</v>
      </c>
      <c r="AL973" s="44" t="s">
        <v>418</v>
      </c>
      <c r="AM973" s="44" t="s">
        <v>3355</v>
      </c>
      <c r="AN973" s="262">
        <v>278095700</v>
      </c>
      <c r="AO973" s="34"/>
      <c r="AP973" s="34"/>
      <c r="AQ973" s="34"/>
      <c r="AR973" s="34"/>
      <c r="AS973" s="34"/>
      <c r="AT973" s="44" t="s">
        <v>326</v>
      </c>
      <c r="AU973" s="44"/>
      <c r="AV973" s="477" t="str">
        <f t="array" ref="AV973">_xlfn.IFS(
LEFT(Tabelas!$AI973,1)="N","DN",
LEFT(Tabelas!$AI973,1)="C","DC",
LEFT(Tabelas!$AI973,1)="L","DL",
LEFT(Tabelas!$AI973,1)="A","DA",
LEFT(Tabelas!$AI973,1)="G","DG")</f>
        <v>DN</v>
      </c>
      <c r="AW973" s="34"/>
      <c r="AX973" s="34"/>
      <c r="AY973" s="34"/>
      <c r="AZ973" s="34"/>
      <c r="BA973" s="34"/>
      <c r="BB973" s="34"/>
      <c r="BC973" s="34"/>
      <c r="BD973" s="44">
        <v>40822</v>
      </c>
      <c r="BE973" s="34" t="s">
        <v>3542</v>
      </c>
      <c r="BF973" s="43" t="s">
        <v>1223</v>
      </c>
      <c r="BG973" s="34" t="s">
        <v>421</v>
      </c>
      <c r="BH973" s="34" t="s">
        <v>415</v>
      </c>
      <c r="BI973" s="34" t="s">
        <v>3542</v>
      </c>
      <c r="BJ973" s="44" t="s">
        <v>320</v>
      </c>
      <c r="BK973" s="44" t="s">
        <v>9097</v>
      </c>
      <c r="EN973" s="571">
        <v>28312</v>
      </c>
      <c r="EO973" s="560" t="s">
        <v>9646</v>
      </c>
      <c r="EP973" s="560" t="s">
        <v>289</v>
      </c>
      <c r="EQ973" s="580">
        <v>379</v>
      </c>
      <c r="ER973" s="560" t="s">
        <v>2245</v>
      </c>
      <c r="ES973" s="567" t="s">
        <v>9647</v>
      </c>
    </row>
    <row r="974" spans="16:149">
      <c r="P974" s="503"/>
      <c r="Q974" s="504"/>
      <c r="R974" s="505">
        <f t="shared" si="37"/>
        <v>44752</v>
      </c>
      <c r="S974" s="501"/>
      <c r="T974" s="497"/>
      <c r="U974" s="498"/>
      <c r="V974" s="43">
        <v>116</v>
      </c>
      <c r="W974" s="34" t="s">
        <v>3350</v>
      </c>
      <c r="X974" s="44">
        <v>40826</v>
      </c>
      <c r="Y974" s="34" t="s">
        <v>3616</v>
      </c>
      <c r="Z974" s="43" t="s">
        <v>1223</v>
      </c>
      <c r="AA974" s="34" t="s">
        <v>421</v>
      </c>
      <c r="AB974" s="34" t="s">
        <v>415</v>
      </c>
      <c r="AC974" s="34" t="s">
        <v>3616</v>
      </c>
      <c r="AD974" s="44" t="s">
        <v>320</v>
      </c>
      <c r="AE974" s="44" t="s">
        <v>9097</v>
      </c>
      <c r="AF974" s="43">
        <v>116</v>
      </c>
      <c r="AG974" s="34" t="s">
        <v>3350</v>
      </c>
      <c r="AH974" s="34" t="s">
        <v>3349</v>
      </c>
      <c r="AI974" s="43" t="s">
        <v>3242</v>
      </c>
      <c r="AJ974" s="44" t="s">
        <v>3351</v>
      </c>
      <c r="AK974" s="261">
        <v>5340202</v>
      </c>
      <c r="AL974" s="44" t="s">
        <v>418</v>
      </c>
      <c r="AM974" s="44" t="s">
        <v>3355</v>
      </c>
      <c r="AN974" s="262">
        <v>278095700</v>
      </c>
      <c r="AO974" s="34"/>
      <c r="AP974" s="34"/>
      <c r="AQ974" s="34"/>
      <c r="AR974" s="34"/>
      <c r="AS974" s="34"/>
      <c r="AT974" s="44" t="s">
        <v>326</v>
      </c>
      <c r="AU974" s="44"/>
      <c r="AV974" s="477" t="str">
        <f t="array" ref="AV974">_xlfn.IFS(
LEFT(Tabelas!$AI974,1)="N","DN",
LEFT(Tabelas!$AI974,1)="C","DC",
LEFT(Tabelas!$AI974,1)="L","DL",
LEFT(Tabelas!$AI974,1)="A","DA",
LEFT(Tabelas!$AI974,1)="G","DG")</f>
        <v>DN</v>
      </c>
      <c r="AW974" s="34"/>
      <c r="AX974" s="34"/>
      <c r="AY974" s="34"/>
      <c r="AZ974" s="34"/>
      <c r="BA974" s="34"/>
      <c r="BB974" s="34"/>
      <c r="BC974" s="34"/>
      <c r="BD974" s="44">
        <v>40826</v>
      </c>
      <c r="BE974" s="34" t="s">
        <v>3616</v>
      </c>
      <c r="BF974" s="43" t="s">
        <v>1223</v>
      </c>
      <c r="BG974" s="34" t="s">
        <v>421</v>
      </c>
      <c r="BH974" s="34" t="s">
        <v>415</v>
      </c>
      <c r="BI974" s="34" t="s">
        <v>3616</v>
      </c>
      <c r="BJ974" s="44" t="s">
        <v>320</v>
      </c>
      <c r="BK974" s="44" t="s">
        <v>9097</v>
      </c>
      <c r="EN974" s="572">
        <v>28320</v>
      </c>
      <c r="EO974" s="561" t="s">
        <v>9648</v>
      </c>
      <c r="EP974" s="561" t="s">
        <v>350</v>
      </c>
      <c r="EQ974" s="576">
        <v>274</v>
      </c>
      <c r="ER974" s="561" t="s">
        <v>4748</v>
      </c>
      <c r="ES974" s="568" t="s">
        <v>9649</v>
      </c>
    </row>
    <row r="975" spans="16:149">
      <c r="P975" s="503"/>
      <c r="Q975" s="504"/>
      <c r="R975" s="505">
        <f t="shared" si="37"/>
        <v>44753</v>
      </c>
      <c r="S975" s="501"/>
      <c r="T975" s="497"/>
      <c r="U975" s="498"/>
      <c r="V975" s="43">
        <v>117</v>
      </c>
      <c r="W975" s="34" t="s">
        <v>3438</v>
      </c>
      <c r="X975" s="44">
        <v>40701</v>
      </c>
      <c r="Y975" s="34" t="s">
        <v>1013</v>
      </c>
      <c r="Z975" s="43" t="s">
        <v>1223</v>
      </c>
      <c r="AA975" s="34" t="s">
        <v>420</v>
      </c>
      <c r="AB975" s="34" t="s">
        <v>415</v>
      </c>
      <c r="AC975" s="34" t="s">
        <v>1013</v>
      </c>
      <c r="AD975" s="44" t="s">
        <v>320</v>
      </c>
      <c r="AE975" s="44" t="s">
        <v>9097</v>
      </c>
      <c r="AF975" s="43">
        <v>117</v>
      </c>
      <c r="AG975" s="34" t="s">
        <v>3438</v>
      </c>
      <c r="AH975" s="34" t="s">
        <v>3437</v>
      </c>
      <c r="AI975" s="43" t="s">
        <v>3242</v>
      </c>
      <c r="AJ975" s="44" t="s">
        <v>3439</v>
      </c>
      <c r="AK975" s="261">
        <v>5370285</v>
      </c>
      <c r="AL975" s="44" t="s">
        <v>420</v>
      </c>
      <c r="AM975" s="44" t="s">
        <v>3443</v>
      </c>
      <c r="AN975" s="262">
        <v>278095720</v>
      </c>
      <c r="AO975" s="34"/>
      <c r="AP975" s="34"/>
      <c r="AQ975" s="34"/>
      <c r="AR975" s="34"/>
      <c r="AS975" s="34"/>
      <c r="AT975" s="44" t="s">
        <v>326</v>
      </c>
      <c r="AU975" s="44"/>
      <c r="AV975" s="477" t="str">
        <f t="array" ref="AV975">_xlfn.IFS(
LEFT(Tabelas!$AI975,1)="N","DN",
LEFT(Tabelas!$AI975,1)="C","DC",
LEFT(Tabelas!$AI975,1)="L","DL",
LEFT(Tabelas!$AI975,1)="A","DA",
LEFT(Tabelas!$AI975,1)="G","DG")</f>
        <v>DN</v>
      </c>
      <c r="AW975" s="34"/>
      <c r="AX975" s="34"/>
      <c r="AY975" s="34"/>
      <c r="AZ975" s="34"/>
      <c r="BA975" s="34"/>
      <c r="BB975" s="34"/>
      <c r="BC975" s="34"/>
      <c r="BD975" s="44">
        <v>40701</v>
      </c>
      <c r="BE975" s="34" t="s">
        <v>1013</v>
      </c>
      <c r="BF975" s="43" t="s">
        <v>1223</v>
      </c>
      <c r="BG975" s="34" t="s">
        <v>420</v>
      </c>
      <c r="BH975" s="34" t="s">
        <v>415</v>
      </c>
      <c r="BI975" s="34" t="s">
        <v>1013</v>
      </c>
      <c r="BJ975" s="44" t="s">
        <v>320</v>
      </c>
      <c r="BK975" s="44" t="s">
        <v>9097</v>
      </c>
      <c r="EN975" s="571">
        <v>28339</v>
      </c>
      <c r="EO975" s="560" t="s">
        <v>9650</v>
      </c>
      <c r="EP975" s="560" t="s">
        <v>320</v>
      </c>
      <c r="EQ975" s="580">
        <v>166</v>
      </c>
      <c r="ER975" s="560" t="s">
        <v>3992</v>
      </c>
      <c r="ES975" s="567" t="s">
        <v>9651</v>
      </c>
    </row>
    <row r="976" spans="16:149">
      <c r="P976" s="503"/>
      <c r="Q976" s="504"/>
      <c r="R976" s="505">
        <f t="shared" si="37"/>
        <v>44754</v>
      </c>
      <c r="S976" s="501"/>
      <c r="T976" s="497"/>
      <c r="U976" s="498"/>
      <c r="V976" s="43">
        <v>117</v>
      </c>
      <c r="W976" s="34" t="s">
        <v>3438</v>
      </c>
      <c r="X976" s="44">
        <v>40702</v>
      </c>
      <c r="Y976" s="34" t="s">
        <v>1292</v>
      </c>
      <c r="Z976" s="43" t="s">
        <v>1223</v>
      </c>
      <c r="AA976" s="34" t="s">
        <v>420</v>
      </c>
      <c r="AB976" s="34" t="s">
        <v>415</v>
      </c>
      <c r="AC976" s="34" t="s">
        <v>1292</v>
      </c>
      <c r="AD976" s="44" t="s">
        <v>320</v>
      </c>
      <c r="AE976" s="44" t="s">
        <v>9097</v>
      </c>
      <c r="AF976" s="43">
        <v>117</v>
      </c>
      <c r="AG976" s="34" t="s">
        <v>3438</v>
      </c>
      <c r="AH976" s="34" t="s">
        <v>3437</v>
      </c>
      <c r="AI976" s="43" t="s">
        <v>3242</v>
      </c>
      <c r="AJ976" s="44" t="s">
        <v>3439</v>
      </c>
      <c r="AK976" s="261">
        <v>5370285</v>
      </c>
      <c r="AL976" s="44" t="s">
        <v>420</v>
      </c>
      <c r="AM976" s="44" t="s">
        <v>3443</v>
      </c>
      <c r="AN976" s="262">
        <v>278095720</v>
      </c>
      <c r="AO976" s="34"/>
      <c r="AP976" s="34"/>
      <c r="AQ976" s="34"/>
      <c r="AR976" s="34"/>
      <c r="AS976" s="34"/>
      <c r="AT976" s="44" t="s">
        <v>326</v>
      </c>
      <c r="AU976" s="44"/>
      <c r="AV976" s="477" t="str">
        <f t="array" ref="AV976">_xlfn.IFS(
LEFT(Tabelas!$AI976,1)="N","DN",
LEFT(Tabelas!$AI976,1)="C","DC",
LEFT(Tabelas!$AI976,1)="L","DL",
LEFT(Tabelas!$AI976,1)="A","DA",
LEFT(Tabelas!$AI976,1)="G","DG")</f>
        <v>DN</v>
      </c>
      <c r="AW976" s="34"/>
      <c r="AX976" s="34"/>
      <c r="AY976" s="34"/>
      <c r="AZ976" s="34"/>
      <c r="BA976" s="34"/>
      <c r="BB976" s="34"/>
      <c r="BC976" s="34"/>
      <c r="BD976" s="44">
        <v>40702</v>
      </c>
      <c r="BE976" s="34" t="s">
        <v>1292</v>
      </c>
      <c r="BF976" s="43" t="s">
        <v>1223</v>
      </c>
      <c r="BG976" s="34" t="s">
        <v>420</v>
      </c>
      <c r="BH976" s="34" t="s">
        <v>415</v>
      </c>
      <c r="BI976" s="34" t="s">
        <v>1292</v>
      </c>
      <c r="BJ976" s="44" t="s">
        <v>320</v>
      </c>
      <c r="BK976" s="44" t="s">
        <v>9097</v>
      </c>
      <c r="EN976" s="572">
        <v>28347</v>
      </c>
      <c r="EO976" s="561" t="s">
        <v>9652</v>
      </c>
      <c r="EP976" s="561" t="s">
        <v>320</v>
      </c>
      <c r="EQ976" s="576">
        <v>105</v>
      </c>
      <c r="ER976" s="561" t="s">
        <v>1498</v>
      </c>
      <c r="ES976" s="568" t="s">
        <v>9653</v>
      </c>
    </row>
    <row r="977" spans="16:149">
      <c r="P977" s="503"/>
      <c r="Q977" s="504"/>
      <c r="R977" s="505">
        <f t="shared" si="37"/>
        <v>44755</v>
      </c>
      <c r="S977" s="501"/>
      <c r="T977" s="497"/>
      <c r="U977" s="498"/>
      <c r="V977" s="43">
        <v>117</v>
      </c>
      <c r="W977" s="34" t="s">
        <v>3438</v>
      </c>
      <c r="X977" s="44">
        <v>40703</v>
      </c>
      <c r="Y977" s="34" t="s">
        <v>1568</v>
      </c>
      <c r="Z977" s="43" t="s">
        <v>1223</v>
      </c>
      <c r="AA977" s="34" t="s">
        <v>420</v>
      </c>
      <c r="AB977" s="34" t="s">
        <v>415</v>
      </c>
      <c r="AC977" s="34" t="s">
        <v>1568</v>
      </c>
      <c r="AD977" s="44" t="s">
        <v>320</v>
      </c>
      <c r="AE977" s="44" t="s">
        <v>9097</v>
      </c>
      <c r="AF977" s="43">
        <v>117</v>
      </c>
      <c r="AG977" s="34" t="s">
        <v>3438</v>
      </c>
      <c r="AH977" s="34" t="s">
        <v>3437</v>
      </c>
      <c r="AI977" s="43" t="s">
        <v>3242</v>
      </c>
      <c r="AJ977" s="44" t="s">
        <v>3439</v>
      </c>
      <c r="AK977" s="261">
        <v>5370285</v>
      </c>
      <c r="AL977" s="44" t="s">
        <v>420</v>
      </c>
      <c r="AM977" s="44" t="s">
        <v>3443</v>
      </c>
      <c r="AN977" s="262">
        <v>278095720</v>
      </c>
      <c r="AO977" s="34"/>
      <c r="AP977" s="34"/>
      <c r="AQ977" s="34"/>
      <c r="AR977" s="34"/>
      <c r="AS977" s="34"/>
      <c r="AT977" s="44" t="s">
        <v>326</v>
      </c>
      <c r="AU977" s="44"/>
      <c r="AV977" s="477" t="str">
        <f t="array" ref="AV977">_xlfn.IFS(
LEFT(Tabelas!$AI977,1)="N","DN",
LEFT(Tabelas!$AI977,1)="C","DC",
LEFT(Tabelas!$AI977,1)="L","DL",
LEFT(Tabelas!$AI977,1)="A","DA",
LEFT(Tabelas!$AI977,1)="G","DG")</f>
        <v>DN</v>
      </c>
      <c r="AW977" s="34"/>
      <c r="AX977" s="34"/>
      <c r="AY977" s="34"/>
      <c r="AZ977" s="34"/>
      <c r="BA977" s="34"/>
      <c r="BB977" s="34"/>
      <c r="BC977" s="34"/>
      <c r="BD977" s="44">
        <v>40703</v>
      </c>
      <c r="BE977" s="34" t="s">
        <v>1568</v>
      </c>
      <c r="BF977" s="43" t="s">
        <v>1223</v>
      </c>
      <c r="BG977" s="34" t="s">
        <v>420</v>
      </c>
      <c r="BH977" s="34" t="s">
        <v>415</v>
      </c>
      <c r="BI977" s="34" t="s">
        <v>1568</v>
      </c>
      <c r="BJ977" s="44" t="s">
        <v>320</v>
      </c>
      <c r="BK977" s="44" t="s">
        <v>9097</v>
      </c>
      <c r="EN977" s="571">
        <v>28355</v>
      </c>
      <c r="EO977" s="560" t="s">
        <v>9654</v>
      </c>
      <c r="EP977" s="560" t="s">
        <v>320</v>
      </c>
      <c r="EQ977" s="580">
        <v>162</v>
      </c>
      <c r="ER977" s="560" t="s">
        <v>3781</v>
      </c>
      <c r="ES977" s="567" t="s">
        <v>9655</v>
      </c>
    </row>
    <row r="978" spans="16:149">
      <c r="P978" s="503"/>
      <c r="Q978" s="504"/>
      <c r="R978" s="505">
        <f t="shared" si="37"/>
        <v>44756</v>
      </c>
      <c r="S978" s="501"/>
      <c r="T978" s="497"/>
      <c r="U978" s="498"/>
      <c r="V978" s="43">
        <v>117</v>
      </c>
      <c r="W978" s="34" t="s">
        <v>3438</v>
      </c>
      <c r="X978" s="44">
        <v>40704</v>
      </c>
      <c r="Y978" s="34" t="s">
        <v>1839</v>
      </c>
      <c r="Z978" s="43" t="s">
        <v>1223</v>
      </c>
      <c r="AA978" s="34" t="s">
        <v>420</v>
      </c>
      <c r="AB978" s="34" t="s">
        <v>415</v>
      </c>
      <c r="AC978" s="34" t="s">
        <v>1839</v>
      </c>
      <c r="AD978" s="44" t="s">
        <v>320</v>
      </c>
      <c r="AE978" s="44" t="s">
        <v>9097</v>
      </c>
      <c r="AF978" s="43">
        <v>117</v>
      </c>
      <c r="AG978" s="34" t="s">
        <v>3438</v>
      </c>
      <c r="AH978" s="34" t="s">
        <v>3437</v>
      </c>
      <c r="AI978" s="43" t="s">
        <v>3242</v>
      </c>
      <c r="AJ978" s="44" t="s">
        <v>3439</v>
      </c>
      <c r="AK978" s="261">
        <v>5370285</v>
      </c>
      <c r="AL978" s="44" t="s">
        <v>420</v>
      </c>
      <c r="AM978" s="44" t="s">
        <v>3443</v>
      </c>
      <c r="AN978" s="262">
        <v>278095720</v>
      </c>
      <c r="AO978" s="34"/>
      <c r="AP978" s="34"/>
      <c r="AQ978" s="34"/>
      <c r="AR978" s="34"/>
      <c r="AS978" s="34"/>
      <c r="AT978" s="44" t="s">
        <v>326</v>
      </c>
      <c r="AU978" s="44"/>
      <c r="AV978" s="477" t="str">
        <f t="array" ref="AV978">_xlfn.IFS(
LEFT(Tabelas!$AI978,1)="N","DN",
LEFT(Tabelas!$AI978,1)="C","DC",
LEFT(Tabelas!$AI978,1)="L","DL",
LEFT(Tabelas!$AI978,1)="A","DA",
LEFT(Tabelas!$AI978,1)="G","DG")</f>
        <v>DN</v>
      </c>
      <c r="AW978" s="34"/>
      <c r="AX978" s="34"/>
      <c r="AY978" s="34"/>
      <c r="AZ978" s="34"/>
      <c r="BA978" s="34"/>
      <c r="BB978" s="34"/>
      <c r="BC978" s="34"/>
      <c r="BD978" s="44">
        <v>40704</v>
      </c>
      <c r="BE978" s="34" t="s">
        <v>1839</v>
      </c>
      <c r="BF978" s="43" t="s">
        <v>1223</v>
      </c>
      <c r="BG978" s="34" t="s">
        <v>420</v>
      </c>
      <c r="BH978" s="34" t="s">
        <v>415</v>
      </c>
      <c r="BI978" s="34" t="s">
        <v>1839</v>
      </c>
      <c r="BJ978" s="44" t="s">
        <v>320</v>
      </c>
      <c r="BK978" s="44" t="s">
        <v>9097</v>
      </c>
      <c r="EN978" s="571">
        <v>28363</v>
      </c>
      <c r="EO978" s="560" t="s">
        <v>9656</v>
      </c>
      <c r="EP978" s="560" t="s">
        <v>947</v>
      </c>
      <c r="EQ978" s="580">
        <v>452</v>
      </c>
      <c r="ER978" s="560" t="s">
        <v>3734</v>
      </c>
      <c r="ES978" s="567" t="s">
        <v>9657</v>
      </c>
    </row>
    <row r="979" spans="16:149">
      <c r="P979" s="503"/>
      <c r="Q979" s="504"/>
      <c r="R979" s="505">
        <f t="shared" si="37"/>
        <v>44757</v>
      </c>
      <c r="S979" s="501"/>
      <c r="T979" s="497"/>
      <c r="U979" s="498"/>
      <c r="V979" s="43">
        <v>117</v>
      </c>
      <c r="W979" s="34" t="s">
        <v>3438</v>
      </c>
      <c r="X979" s="44">
        <v>40708</v>
      </c>
      <c r="Y979" s="34" t="s">
        <v>2077</v>
      </c>
      <c r="Z979" s="43" t="s">
        <v>1223</v>
      </c>
      <c r="AA979" s="34" t="s">
        <v>420</v>
      </c>
      <c r="AB979" s="34" t="s">
        <v>415</v>
      </c>
      <c r="AC979" s="34" t="s">
        <v>2077</v>
      </c>
      <c r="AD979" s="44" t="s">
        <v>320</v>
      </c>
      <c r="AE979" s="44" t="s">
        <v>9097</v>
      </c>
      <c r="AF979" s="43">
        <v>117</v>
      </c>
      <c r="AG979" s="34" t="s">
        <v>3438</v>
      </c>
      <c r="AH979" s="34" t="s">
        <v>3437</v>
      </c>
      <c r="AI979" s="43" t="s">
        <v>3242</v>
      </c>
      <c r="AJ979" s="44" t="s">
        <v>3439</v>
      </c>
      <c r="AK979" s="261">
        <v>5370285</v>
      </c>
      <c r="AL979" s="44" t="s">
        <v>420</v>
      </c>
      <c r="AM979" s="44" t="s">
        <v>3443</v>
      </c>
      <c r="AN979" s="262">
        <v>278095720</v>
      </c>
      <c r="AO979" s="34"/>
      <c r="AP979" s="34"/>
      <c r="AQ979" s="34"/>
      <c r="AR979" s="34"/>
      <c r="AS979" s="34"/>
      <c r="AT979" s="44" t="s">
        <v>326</v>
      </c>
      <c r="AU979" s="44"/>
      <c r="AV979" s="477" t="str">
        <f t="array" ref="AV979">_xlfn.IFS(
LEFT(Tabelas!$AI979,1)="N","DN",
LEFT(Tabelas!$AI979,1)="C","DC",
LEFT(Tabelas!$AI979,1)="L","DL",
LEFT(Tabelas!$AI979,1)="A","DA",
LEFT(Tabelas!$AI979,1)="G","DG")</f>
        <v>DN</v>
      </c>
      <c r="AW979" s="34"/>
      <c r="AX979" s="34"/>
      <c r="AY979" s="34"/>
      <c r="AZ979" s="34"/>
      <c r="BA979" s="34"/>
      <c r="BB979" s="34"/>
      <c r="BC979" s="34"/>
      <c r="BD979" s="44">
        <v>40708</v>
      </c>
      <c r="BE979" s="34" t="s">
        <v>2077</v>
      </c>
      <c r="BF979" s="43" t="s">
        <v>1223</v>
      </c>
      <c r="BG979" s="34" t="s">
        <v>420</v>
      </c>
      <c r="BH979" s="34" t="s">
        <v>415</v>
      </c>
      <c r="BI979" s="34" t="s">
        <v>2077</v>
      </c>
      <c r="BJ979" s="44" t="s">
        <v>320</v>
      </c>
      <c r="BK979" s="44" t="s">
        <v>9097</v>
      </c>
      <c r="EN979" s="572">
        <v>28371</v>
      </c>
      <c r="EO979" s="561" t="s">
        <v>9658</v>
      </c>
      <c r="EP979" s="561" t="s">
        <v>320</v>
      </c>
      <c r="EQ979" s="576">
        <v>107</v>
      </c>
      <c r="ER979" s="561" t="s">
        <v>2024</v>
      </c>
      <c r="ES979" s="568" t="s">
        <v>9659</v>
      </c>
    </row>
    <row r="980" spans="16:149">
      <c r="P980" s="503"/>
      <c r="Q980" s="504"/>
      <c r="R980" s="505">
        <f t="shared" si="37"/>
        <v>44758</v>
      </c>
      <c r="S980" s="501"/>
      <c r="T980" s="497"/>
      <c r="U980" s="498"/>
      <c r="V980" s="43">
        <v>117</v>
      </c>
      <c r="W980" s="34" t="s">
        <v>3438</v>
      </c>
      <c r="X980" s="44">
        <v>40709</v>
      </c>
      <c r="Y980" s="34" t="s">
        <v>1284</v>
      </c>
      <c r="Z980" s="43" t="s">
        <v>1223</v>
      </c>
      <c r="AA980" s="34" t="s">
        <v>420</v>
      </c>
      <c r="AB980" s="34" t="s">
        <v>415</v>
      </c>
      <c r="AC980" s="34" t="s">
        <v>1284</v>
      </c>
      <c r="AD980" s="44" t="s">
        <v>320</v>
      </c>
      <c r="AE980" s="44" t="s">
        <v>9097</v>
      </c>
      <c r="AF980" s="43">
        <v>117</v>
      </c>
      <c r="AG980" s="34" t="s">
        <v>3438</v>
      </c>
      <c r="AH980" s="34" t="s">
        <v>3437</v>
      </c>
      <c r="AI980" s="43" t="s">
        <v>3242</v>
      </c>
      <c r="AJ980" s="44" t="s">
        <v>3439</v>
      </c>
      <c r="AK980" s="261">
        <v>5370285</v>
      </c>
      <c r="AL980" s="44" t="s">
        <v>420</v>
      </c>
      <c r="AM980" s="44" t="s">
        <v>3443</v>
      </c>
      <c r="AN980" s="262">
        <v>278095720</v>
      </c>
      <c r="AO980" s="34"/>
      <c r="AP980" s="34"/>
      <c r="AQ980" s="34"/>
      <c r="AR980" s="34"/>
      <c r="AS980" s="34"/>
      <c r="AT980" s="44" t="s">
        <v>326</v>
      </c>
      <c r="AU980" s="44"/>
      <c r="AV980" s="477" t="str">
        <f t="array" ref="AV980">_xlfn.IFS(
LEFT(Tabelas!$AI980,1)="N","DN",
LEFT(Tabelas!$AI980,1)="C","DC",
LEFT(Tabelas!$AI980,1)="L","DL",
LEFT(Tabelas!$AI980,1)="A","DA",
LEFT(Tabelas!$AI980,1)="G","DG")</f>
        <v>DN</v>
      </c>
      <c r="AW980" s="34"/>
      <c r="AX980" s="34"/>
      <c r="AY980" s="34"/>
      <c r="AZ980" s="34"/>
      <c r="BA980" s="34"/>
      <c r="BB980" s="34"/>
      <c r="BC980" s="34"/>
      <c r="BD980" s="44">
        <v>40709</v>
      </c>
      <c r="BE980" s="34" t="s">
        <v>1284</v>
      </c>
      <c r="BF980" s="43" t="s">
        <v>1223</v>
      </c>
      <c r="BG980" s="34" t="s">
        <v>420</v>
      </c>
      <c r="BH980" s="34" t="s">
        <v>415</v>
      </c>
      <c r="BI980" s="34" t="s">
        <v>1284</v>
      </c>
      <c r="BJ980" s="44" t="s">
        <v>320</v>
      </c>
      <c r="BK980" s="44" t="s">
        <v>9097</v>
      </c>
      <c r="EN980" s="571">
        <v>28380</v>
      </c>
      <c r="EO980" s="560" t="s">
        <v>9660</v>
      </c>
      <c r="EP980" s="560" t="s">
        <v>1519</v>
      </c>
      <c r="EQ980" s="580">
        <v>800</v>
      </c>
      <c r="ER980" s="560" t="s">
        <v>1520</v>
      </c>
      <c r="ES980" s="567" t="s">
        <v>9661</v>
      </c>
    </row>
    <row r="981" spans="16:149">
      <c r="P981" s="503"/>
      <c r="Q981" s="504"/>
      <c r="R981" s="505">
        <f t="shared" si="37"/>
        <v>44759</v>
      </c>
      <c r="S981" s="501"/>
      <c r="T981" s="497"/>
      <c r="U981" s="498"/>
      <c r="V981" s="43">
        <v>117</v>
      </c>
      <c r="W981" s="34" t="s">
        <v>3438</v>
      </c>
      <c r="X981" s="44">
        <v>40710</v>
      </c>
      <c r="Y981" s="34" t="s">
        <v>2457</v>
      </c>
      <c r="Z981" s="43" t="s">
        <v>1223</v>
      </c>
      <c r="AA981" s="34" t="s">
        <v>420</v>
      </c>
      <c r="AB981" s="34" t="s">
        <v>415</v>
      </c>
      <c r="AC981" s="34" t="s">
        <v>2457</v>
      </c>
      <c r="AD981" s="44" t="s">
        <v>320</v>
      </c>
      <c r="AE981" s="44" t="s">
        <v>9097</v>
      </c>
      <c r="AF981" s="43">
        <v>117</v>
      </c>
      <c r="AG981" s="34" t="s">
        <v>3438</v>
      </c>
      <c r="AH981" s="34" t="s">
        <v>3437</v>
      </c>
      <c r="AI981" s="43" t="s">
        <v>3242</v>
      </c>
      <c r="AJ981" s="44" t="s">
        <v>3439</v>
      </c>
      <c r="AK981" s="261">
        <v>5370285</v>
      </c>
      <c r="AL981" s="44" t="s">
        <v>420</v>
      </c>
      <c r="AM981" s="44" t="s">
        <v>3443</v>
      </c>
      <c r="AN981" s="262">
        <v>278095720</v>
      </c>
      <c r="AO981" s="34"/>
      <c r="AP981" s="34"/>
      <c r="AQ981" s="34"/>
      <c r="AR981" s="34"/>
      <c r="AS981" s="34"/>
      <c r="AT981" s="44" t="s">
        <v>326</v>
      </c>
      <c r="AU981" s="44"/>
      <c r="AV981" s="477" t="str">
        <f t="array" ref="AV981">_xlfn.IFS(
LEFT(Tabelas!$AI981,1)="N","DN",
LEFT(Tabelas!$AI981,1)="C","DC",
LEFT(Tabelas!$AI981,1)="L","DL",
LEFT(Tabelas!$AI981,1)="A","DA",
LEFT(Tabelas!$AI981,1)="G","DG")</f>
        <v>DN</v>
      </c>
      <c r="AW981" s="34"/>
      <c r="AX981" s="34"/>
      <c r="AY981" s="34"/>
      <c r="AZ981" s="34"/>
      <c r="BA981" s="34"/>
      <c r="BB981" s="34"/>
      <c r="BC981" s="34"/>
      <c r="BD981" s="44">
        <v>40710</v>
      </c>
      <c r="BE981" s="34" t="s">
        <v>2457</v>
      </c>
      <c r="BF981" s="43" t="s">
        <v>1223</v>
      </c>
      <c r="BG981" s="34" t="s">
        <v>420</v>
      </c>
      <c r="BH981" s="34" t="s">
        <v>415</v>
      </c>
      <c r="BI981" s="34" t="s">
        <v>2457</v>
      </c>
      <c r="BJ981" s="44" t="s">
        <v>320</v>
      </c>
      <c r="BK981" s="44" t="s">
        <v>9097</v>
      </c>
      <c r="EN981" s="572">
        <v>28401</v>
      </c>
      <c r="EO981" s="561" t="s">
        <v>9662</v>
      </c>
      <c r="EP981" s="561" t="s">
        <v>320</v>
      </c>
      <c r="EQ981" s="576">
        <v>164</v>
      </c>
      <c r="ER981" s="561" t="s">
        <v>3901</v>
      </c>
      <c r="ES981" s="568" t="s">
        <v>9663</v>
      </c>
    </row>
    <row r="982" spans="16:149">
      <c r="P982" s="503"/>
      <c r="Q982" s="504"/>
      <c r="R982" s="505">
        <f t="shared" si="37"/>
        <v>44760</v>
      </c>
      <c r="S982" s="501"/>
      <c r="T982" s="497"/>
      <c r="U982" s="498"/>
      <c r="V982" s="43">
        <v>117</v>
      </c>
      <c r="W982" s="34" t="s">
        <v>3438</v>
      </c>
      <c r="X982" s="44">
        <v>40711</v>
      </c>
      <c r="Y982" s="34" t="s">
        <v>2622</v>
      </c>
      <c r="Z982" s="43" t="s">
        <v>1223</v>
      </c>
      <c r="AA982" s="34" t="s">
        <v>420</v>
      </c>
      <c r="AB982" s="34" t="s">
        <v>415</v>
      </c>
      <c r="AC982" s="34" t="s">
        <v>2622</v>
      </c>
      <c r="AD982" s="44" t="s">
        <v>320</v>
      </c>
      <c r="AE982" s="44" t="s">
        <v>9097</v>
      </c>
      <c r="AF982" s="43">
        <v>117</v>
      </c>
      <c r="AG982" s="34" t="s">
        <v>3438</v>
      </c>
      <c r="AH982" s="34" t="s">
        <v>3437</v>
      </c>
      <c r="AI982" s="43" t="s">
        <v>3242</v>
      </c>
      <c r="AJ982" s="44" t="s">
        <v>3439</v>
      </c>
      <c r="AK982" s="261">
        <v>5370285</v>
      </c>
      <c r="AL982" s="44" t="s">
        <v>420</v>
      </c>
      <c r="AM982" s="44" t="s">
        <v>3443</v>
      </c>
      <c r="AN982" s="262">
        <v>278095720</v>
      </c>
      <c r="AO982" s="34"/>
      <c r="AP982" s="34"/>
      <c r="AQ982" s="34"/>
      <c r="AR982" s="34"/>
      <c r="AS982" s="34"/>
      <c r="AT982" s="44" t="s">
        <v>326</v>
      </c>
      <c r="AU982" s="44"/>
      <c r="AV982" s="477" t="str">
        <f t="array" ref="AV982">_xlfn.IFS(
LEFT(Tabelas!$AI982,1)="N","DN",
LEFT(Tabelas!$AI982,1)="C","DC",
LEFT(Tabelas!$AI982,1)="L","DL",
LEFT(Tabelas!$AI982,1)="A","DA",
LEFT(Tabelas!$AI982,1)="G","DG")</f>
        <v>DN</v>
      </c>
      <c r="AW982" s="34"/>
      <c r="AX982" s="34"/>
      <c r="AY982" s="34"/>
      <c r="AZ982" s="34"/>
      <c r="BA982" s="34"/>
      <c r="BB982" s="34"/>
      <c r="BC982" s="34"/>
      <c r="BD982" s="44">
        <v>40711</v>
      </c>
      <c r="BE982" s="34" t="s">
        <v>2622</v>
      </c>
      <c r="BF982" s="43" t="s">
        <v>1223</v>
      </c>
      <c r="BG982" s="34" t="s">
        <v>420</v>
      </c>
      <c r="BH982" s="34" t="s">
        <v>415</v>
      </c>
      <c r="BI982" s="34" t="s">
        <v>2622</v>
      </c>
      <c r="BJ982" s="44" t="s">
        <v>320</v>
      </c>
      <c r="BK982" s="44" t="s">
        <v>9097</v>
      </c>
      <c r="EN982" s="571">
        <v>28428</v>
      </c>
      <c r="EO982" s="560" t="s">
        <v>9664</v>
      </c>
      <c r="EP982" s="560" t="s">
        <v>350</v>
      </c>
      <c r="EQ982" s="580">
        <v>220</v>
      </c>
      <c r="ER982" s="560" t="s">
        <v>4434</v>
      </c>
      <c r="ES982" s="567" t="s">
        <v>9665</v>
      </c>
    </row>
    <row r="983" spans="16:149">
      <c r="P983" s="503"/>
      <c r="Q983" s="504"/>
      <c r="R983" s="505">
        <f t="shared" si="37"/>
        <v>44761</v>
      </c>
      <c r="S983" s="501"/>
      <c r="T983" s="497"/>
      <c r="U983" s="498"/>
      <c r="V983" s="43">
        <v>117</v>
      </c>
      <c r="W983" s="34" t="s">
        <v>3438</v>
      </c>
      <c r="X983" s="44">
        <v>40712</v>
      </c>
      <c r="Y983" s="34" t="s">
        <v>2767</v>
      </c>
      <c r="Z983" s="43" t="s">
        <v>1223</v>
      </c>
      <c r="AA983" s="34" t="s">
        <v>420</v>
      </c>
      <c r="AB983" s="34" t="s">
        <v>415</v>
      </c>
      <c r="AC983" s="34" t="s">
        <v>2767</v>
      </c>
      <c r="AD983" s="44" t="s">
        <v>320</v>
      </c>
      <c r="AE983" s="44" t="s">
        <v>9097</v>
      </c>
      <c r="AF983" s="43">
        <v>117</v>
      </c>
      <c r="AG983" s="34" t="s">
        <v>3438</v>
      </c>
      <c r="AH983" s="34" t="s">
        <v>3437</v>
      </c>
      <c r="AI983" s="43" t="s">
        <v>3242</v>
      </c>
      <c r="AJ983" s="44" t="s">
        <v>3439</v>
      </c>
      <c r="AK983" s="261">
        <v>5370285</v>
      </c>
      <c r="AL983" s="44" t="s">
        <v>420</v>
      </c>
      <c r="AM983" s="44" t="s">
        <v>3443</v>
      </c>
      <c r="AN983" s="262">
        <v>278095720</v>
      </c>
      <c r="AO983" s="34"/>
      <c r="AP983" s="34"/>
      <c r="AQ983" s="34"/>
      <c r="AR983" s="34"/>
      <c r="AS983" s="34"/>
      <c r="AT983" s="44" t="s">
        <v>326</v>
      </c>
      <c r="AU983" s="44"/>
      <c r="AV983" s="477" t="str">
        <f t="array" ref="AV983">_xlfn.IFS(
LEFT(Tabelas!$AI983,1)="N","DN",
LEFT(Tabelas!$AI983,1)="C","DC",
LEFT(Tabelas!$AI983,1)="L","DL",
LEFT(Tabelas!$AI983,1)="A","DA",
LEFT(Tabelas!$AI983,1)="G","DG")</f>
        <v>DN</v>
      </c>
      <c r="AW983" s="34"/>
      <c r="AX983" s="34"/>
      <c r="AY983" s="34"/>
      <c r="AZ983" s="34"/>
      <c r="BA983" s="34"/>
      <c r="BB983" s="34"/>
      <c r="BC983" s="34"/>
      <c r="BD983" s="44">
        <v>40712</v>
      </c>
      <c r="BE983" s="34" t="s">
        <v>2767</v>
      </c>
      <c r="BF983" s="43" t="s">
        <v>1223</v>
      </c>
      <c r="BG983" s="34" t="s">
        <v>420</v>
      </c>
      <c r="BH983" s="34" t="s">
        <v>415</v>
      </c>
      <c r="BI983" s="34" t="s">
        <v>2767</v>
      </c>
      <c r="BJ983" s="44" t="s">
        <v>320</v>
      </c>
      <c r="BK983" s="44" t="s">
        <v>9097</v>
      </c>
      <c r="EN983" s="572">
        <v>28436</v>
      </c>
      <c r="EO983" s="561" t="s">
        <v>9666</v>
      </c>
      <c r="EP983" s="561" t="s">
        <v>320</v>
      </c>
      <c r="EQ983" s="576">
        <v>105</v>
      </c>
      <c r="ER983" s="561" t="s">
        <v>1498</v>
      </c>
      <c r="ES983" s="568" t="s">
        <v>9667</v>
      </c>
    </row>
    <row r="984" spans="16:149">
      <c r="P984" s="503"/>
      <c r="Q984" s="504"/>
      <c r="R984" s="505">
        <f t="shared" si="37"/>
        <v>44762</v>
      </c>
      <c r="S984" s="501"/>
      <c r="T984" s="497"/>
      <c r="U984" s="498"/>
      <c r="V984" s="43">
        <v>117</v>
      </c>
      <c r="W984" s="34" t="s">
        <v>3438</v>
      </c>
      <c r="X984" s="44">
        <v>40713</v>
      </c>
      <c r="Y984" s="34" t="s">
        <v>2907</v>
      </c>
      <c r="Z984" s="43" t="s">
        <v>1223</v>
      </c>
      <c r="AA984" s="34" t="s">
        <v>420</v>
      </c>
      <c r="AB984" s="34" t="s">
        <v>415</v>
      </c>
      <c r="AC984" s="34" t="s">
        <v>2907</v>
      </c>
      <c r="AD984" s="44" t="s">
        <v>320</v>
      </c>
      <c r="AE984" s="44" t="s">
        <v>9097</v>
      </c>
      <c r="AF984" s="43">
        <v>117</v>
      </c>
      <c r="AG984" s="34" t="s">
        <v>3438</v>
      </c>
      <c r="AH984" s="34" t="s">
        <v>3437</v>
      </c>
      <c r="AI984" s="43" t="s">
        <v>3242</v>
      </c>
      <c r="AJ984" s="44" t="s">
        <v>3439</v>
      </c>
      <c r="AK984" s="261">
        <v>5370285</v>
      </c>
      <c r="AL984" s="44" t="s">
        <v>420</v>
      </c>
      <c r="AM984" s="44" t="s">
        <v>3443</v>
      </c>
      <c r="AN984" s="262">
        <v>278095720</v>
      </c>
      <c r="AO984" s="34"/>
      <c r="AP984" s="34"/>
      <c r="AQ984" s="34"/>
      <c r="AR984" s="34"/>
      <c r="AS984" s="34"/>
      <c r="AT984" s="44" t="s">
        <v>326</v>
      </c>
      <c r="AU984" s="44"/>
      <c r="AV984" s="477" t="str">
        <f t="array" ref="AV984">_xlfn.IFS(
LEFT(Tabelas!$AI984,1)="N","DN",
LEFT(Tabelas!$AI984,1)="C","DC",
LEFT(Tabelas!$AI984,1)="L","DL",
LEFT(Tabelas!$AI984,1)="A","DA",
LEFT(Tabelas!$AI984,1)="G","DG")</f>
        <v>DN</v>
      </c>
      <c r="AW984" s="34"/>
      <c r="AX984" s="34"/>
      <c r="AY984" s="34"/>
      <c r="AZ984" s="34"/>
      <c r="BA984" s="34"/>
      <c r="BB984" s="34"/>
      <c r="BC984" s="34"/>
      <c r="BD984" s="44">
        <v>40713</v>
      </c>
      <c r="BE984" s="34" t="s">
        <v>2907</v>
      </c>
      <c r="BF984" s="43" t="s">
        <v>1223</v>
      </c>
      <c r="BG984" s="34" t="s">
        <v>420</v>
      </c>
      <c r="BH984" s="34" t="s">
        <v>415</v>
      </c>
      <c r="BI984" s="34" t="s">
        <v>2907</v>
      </c>
      <c r="BJ984" s="44" t="s">
        <v>320</v>
      </c>
      <c r="BK984" s="44" t="s">
        <v>9097</v>
      </c>
      <c r="EN984" s="571">
        <v>28444</v>
      </c>
      <c r="EO984" s="560" t="s">
        <v>9668</v>
      </c>
      <c r="EP984" s="560" t="s">
        <v>289</v>
      </c>
      <c r="EQ984" s="580">
        <v>335</v>
      </c>
      <c r="ER984" s="560" t="s">
        <v>1244</v>
      </c>
      <c r="ES984" s="567" t="s">
        <v>9669</v>
      </c>
    </row>
    <row r="985" spans="16:149">
      <c r="P985" s="503"/>
      <c r="Q985" s="504"/>
      <c r="R985" s="505">
        <f t="shared" si="37"/>
        <v>44763</v>
      </c>
      <c r="S985" s="501"/>
      <c r="T985" s="497"/>
      <c r="U985" s="498"/>
      <c r="V985" s="43">
        <v>117</v>
      </c>
      <c r="W985" s="34" t="s">
        <v>3438</v>
      </c>
      <c r="X985" s="44">
        <v>40714</v>
      </c>
      <c r="Y985" s="34" t="s">
        <v>3047</v>
      </c>
      <c r="Z985" s="43" t="s">
        <v>1223</v>
      </c>
      <c r="AA985" s="34" t="s">
        <v>420</v>
      </c>
      <c r="AB985" s="34" t="s">
        <v>415</v>
      </c>
      <c r="AC985" s="34" t="s">
        <v>3047</v>
      </c>
      <c r="AD985" s="44" t="s">
        <v>320</v>
      </c>
      <c r="AE985" s="44" t="s">
        <v>9097</v>
      </c>
      <c r="AF985" s="43">
        <v>117</v>
      </c>
      <c r="AG985" s="34" t="s">
        <v>3438</v>
      </c>
      <c r="AH985" s="34" t="s">
        <v>3437</v>
      </c>
      <c r="AI985" s="43" t="s">
        <v>3242</v>
      </c>
      <c r="AJ985" s="44" t="s">
        <v>3439</v>
      </c>
      <c r="AK985" s="261">
        <v>5370285</v>
      </c>
      <c r="AL985" s="44" t="s">
        <v>420</v>
      </c>
      <c r="AM985" s="44" t="s">
        <v>3443</v>
      </c>
      <c r="AN985" s="262">
        <v>278095720</v>
      </c>
      <c r="AO985" s="34"/>
      <c r="AP985" s="34"/>
      <c r="AQ985" s="34"/>
      <c r="AR985" s="34"/>
      <c r="AS985" s="34"/>
      <c r="AT985" s="44" t="s">
        <v>326</v>
      </c>
      <c r="AU985" s="44"/>
      <c r="AV985" s="477" t="str">
        <f t="array" ref="AV985">_xlfn.IFS(
LEFT(Tabelas!$AI985,1)="N","DN",
LEFT(Tabelas!$AI985,1)="C","DC",
LEFT(Tabelas!$AI985,1)="L","DL",
LEFT(Tabelas!$AI985,1)="A","DA",
LEFT(Tabelas!$AI985,1)="G","DG")</f>
        <v>DN</v>
      </c>
      <c r="AW985" s="34"/>
      <c r="AX985" s="34"/>
      <c r="AY985" s="34"/>
      <c r="AZ985" s="34"/>
      <c r="BA985" s="34"/>
      <c r="BB985" s="34"/>
      <c r="BC985" s="34"/>
      <c r="BD985" s="44">
        <v>40714</v>
      </c>
      <c r="BE985" s="34" t="s">
        <v>3047</v>
      </c>
      <c r="BF985" s="43" t="s">
        <v>1223</v>
      </c>
      <c r="BG985" s="34" t="s">
        <v>420</v>
      </c>
      <c r="BH985" s="34" t="s">
        <v>415</v>
      </c>
      <c r="BI985" s="34" t="s">
        <v>3047</v>
      </c>
      <c r="BJ985" s="44" t="s">
        <v>320</v>
      </c>
      <c r="BK985" s="44" t="s">
        <v>9097</v>
      </c>
      <c r="EN985" s="572">
        <v>28460</v>
      </c>
      <c r="EO985" s="561" t="s">
        <v>9670</v>
      </c>
      <c r="EP985" s="561" t="s">
        <v>289</v>
      </c>
      <c r="EQ985" s="576">
        <v>379</v>
      </c>
      <c r="ER985" s="561" t="s">
        <v>2245</v>
      </c>
      <c r="ES985" s="568" t="s">
        <v>9671</v>
      </c>
    </row>
    <row r="986" spans="16:149">
      <c r="P986" s="503"/>
      <c r="Q986" s="504"/>
      <c r="R986" s="505">
        <f t="shared" si="37"/>
        <v>44764</v>
      </c>
      <c r="S986" s="501"/>
      <c r="T986" s="497"/>
      <c r="U986" s="498"/>
      <c r="V986" s="43">
        <v>117</v>
      </c>
      <c r="W986" s="34" t="s">
        <v>3438</v>
      </c>
      <c r="X986" s="44">
        <v>40716</v>
      </c>
      <c r="Y986" s="34" t="s">
        <v>3166</v>
      </c>
      <c r="Z986" s="43" t="s">
        <v>1223</v>
      </c>
      <c r="AA986" s="34" t="s">
        <v>420</v>
      </c>
      <c r="AB986" s="34" t="s">
        <v>415</v>
      </c>
      <c r="AC986" s="34" t="s">
        <v>3166</v>
      </c>
      <c r="AD986" s="44" t="s">
        <v>320</v>
      </c>
      <c r="AE986" s="44" t="s">
        <v>9097</v>
      </c>
      <c r="AF986" s="43">
        <v>117</v>
      </c>
      <c r="AG986" s="34" t="s">
        <v>3438</v>
      </c>
      <c r="AH986" s="34" t="s">
        <v>3437</v>
      </c>
      <c r="AI986" s="43" t="s">
        <v>3242</v>
      </c>
      <c r="AJ986" s="44" t="s">
        <v>3439</v>
      </c>
      <c r="AK986" s="261">
        <v>5370285</v>
      </c>
      <c r="AL986" s="44" t="s">
        <v>420</v>
      </c>
      <c r="AM986" s="44" t="s">
        <v>3443</v>
      </c>
      <c r="AN986" s="262">
        <v>278095720</v>
      </c>
      <c r="AO986" s="34"/>
      <c r="AP986" s="34"/>
      <c r="AQ986" s="34"/>
      <c r="AR986" s="34"/>
      <c r="AS986" s="34"/>
      <c r="AT986" s="44" t="s">
        <v>326</v>
      </c>
      <c r="AU986" s="44"/>
      <c r="AV986" s="477" t="str">
        <f t="array" ref="AV986">_xlfn.IFS(
LEFT(Tabelas!$AI986,1)="N","DN",
LEFT(Tabelas!$AI986,1)="C","DC",
LEFT(Tabelas!$AI986,1)="L","DL",
LEFT(Tabelas!$AI986,1)="A","DA",
LEFT(Tabelas!$AI986,1)="G","DG")</f>
        <v>DN</v>
      </c>
      <c r="AW986" s="34"/>
      <c r="AX986" s="34"/>
      <c r="AY986" s="34"/>
      <c r="AZ986" s="34"/>
      <c r="BA986" s="34"/>
      <c r="BB986" s="34"/>
      <c r="BC986" s="34"/>
      <c r="BD986" s="44">
        <v>40716</v>
      </c>
      <c r="BE986" s="34" t="s">
        <v>3166</v>
      </c>
      <c r="BF986" s="43" t="s">
        <v>1223</v>
      </c>
      <c r="BG986" s="34" t="s">
        <v>420</v>
      </c>
      <c r="BH986" s="34" t="s">
        <v>415</v>
      </c>
      <c r="BI986" s="34" t="s">
        <v>3166</v>
      </c>
      <c r="BJ986" s="44" t="s">
        <v>320</v>
      </c>
      <c r="BK986" s="44" t="s">
        <v>9097</v>
      </c>
      <c r="EN986" s="571">
        <v>28479</v>
      </c>
      <c r="EO986" s="560" t="s">
        <v>9672</v>
      </c>
      <c r="EP986" s="560" t="s">
        <v>289</v>
      </c>
      <c r="EQ986" s="580">
        <v>332</v>
      </c>
      <c r="ER986" s="560" t="s">
        <v>4896</v>
      </c>
      <c r="ES986" s="567" t="s">
        <v>9673</v>
      </c>
    </row>
    <row r="987" spans="16:149">
      <c r="P987" s="503"/>
      <c r="Q987" s="504"/>
      <c r="R987" s="505">
        <f t="shared" si="37"/>
        <v>44765</v>
      </c>
      <c r="S987" s="501"/>
      <c r="T987" s="497"/>
      <c r="U987" s="498"/>
      <c r="V987" s="43">
        <v>117</v>
      </c>
      <c r="W987" s="34" t="s">
        <v>3438</v>
      </c>
      <c r="X987" s="44">
        <v>40718</v>
      </c>
      <c r="Y987" s="34" t="s">
        <v>3283</v>
      </c>
      <c r="Z987" s="43" t="s">
        <v>1223</v>
      </c>
      <c r="AA987" s="34" t="s">
        <v>420</v>
      </c>
      <c r="AB987" s="34" t="s">
        <v>415</v>
      </c>
      <c r="AC987" s="34" t="s">
        <v>3283</v>
      </c>
      <c r="AD987" s="44" t="s">
        <v>320</v>
      </c>
      <c r="AE987" s="44" t="s">
        <v>9097</v>
      </c>
      <c r="AF987" s="43">
        <v>117</v>
      </c>
      <c r="AG987" s="34" t="s">
        <v>3438</v>
      </c>
      <c r="AH987" s="34" t="s">
        <v>3437</v>
      </c>
      <c r="AI987" s="43" t="s">
        <v>3242</v>
      </c>
      <c r="AJ987" s="44" t="s">
        <v>3439</v>
      </c>
      <c r="AK987" s="261">
        <v>5370285</v>
      </c>
      <c r="AL987" s="44" t="s">
        <v>420</v>
      </c>
      <c r="AM987" s="44" t="s">
        <v>3443</v>
      </c>
      <c r="AN987" s="262">
        <v>278095720</v>
      </c>
      <c r="AO987" s="34"/>
      <c r="AP987" s="34"/>
      <c r="AQ987" s="34"/>
      <c r="AR987" s="34"/>
      <c r="AS987" s="34"/>
      <c r="AT987" s="44" t="s">
        <v>326</v>
      </c>
      <c r="AU987" s="44"/>
      <c r="AV987" s="477" t="str">
        <f t="array" ref="AV987">_xlfn.IFS(
LEFT(Tabelas!$AI987,1)="N","DN",
LEFT(Tabelas!$AI987,1)="C","DC",
LEFT(Tabelas!$AI987,1)="L","DL",
LEFT(Tabelas!$AI987,1)="A","DA",
LEFT(Tabelas!$AI987,1)="G","DG")</f>
        <v>DN</v>
      </c>
      <c r="AW987" s="34"/>
      <c r="AX987" s="34"/>
      <c r="AY987" s="34"/>
      <c r="AZ987" s="34"/>
      <c r="BA987" s="34"/>
      <c r="BB987" s="34"/>
      <c r="BC987" s="34"/>
      <c r="BD987" s="44">
        <v>40718</v>
      </c>
      <c r="BE987" s="34" t="s">
        <v>3283</v>
      </c>
      <c r="BF987" s="43" t="s">
        <v>1223</v>
      </c>
      <c r="BG987" s="34" t="s">
        <v>420</v>
      </c>
      <c r="BH987" s="34" t="s">
        <v>415</v>
      </c>
      <c r="BI987" s="34" t="s">
        <v>3283</v>
      </c>
      <c r="BJ987" s="44" t="s">
        <v>320</v>
      </c>
      <c r="BK987" s="44" t="s">
        <v>9097</v>
      </c>
      <c r="EN987" s="571">
        <v>28517</v>
      </c>
      <c r="EO987" s="560" t="s">
        <v>9674</v>
      </c>
      <c r="EP987" s="560" t="s">
        <v>350</v>
      </c>
      <c r="EQ987" s="580">
        <v>271</v>
      </c>
      <c r="ER987" s="560" t="s">
        <v>4694</v>
      </c>
      <c r="ES987" s="567" t="s">
        <v>9675</v>
      </c>
    </row>
    <row r="988" spans="16:149">
      <c r="P988" s="503"/>
      <c r="Q988" s="504"/>
      <c r="R988" s="505">
        <f t="shared" si="37"/>
        <v>44766</v>
      </c>
      <c r="S988" s="501"/>
      <c r="T988" s="497"/>
      <c r="U988" s="498"/>
      <c r="V988" s="43">
        <v>117</v>
      </c>
      <c r="W988" s="34" t="s">
        <v>3438</v>
      </c>
      <c r="X988" s="44">
        <v>40720</v>
      </c>
      <c r="Y988" s="34" t="s">
        <v>3379</v>
      </c>
      <c r="Z988" s="43" t="s">
        <v>1223</v>
      </c>
      <c r="AA988" s="34" t="s">
        <v>420</v>
      </c>
      <c r="AB988" s="34" t="s">
        <v>415</v>
      </c>
      <c r="AC988" s="34" t="s">
        <v>3379</v>
      </c>
      <c r="AD988" s="44" t="s">
        <v>320</v>
      </c>
      <c r="AE988" s="44" t="s">
        <v>9097</v>
      </c>
      <c r="AF988" s="43">
        <v>117</v>
      </c>
      <c r="AG988" s="34" t="s">
        <v>3438</v>
      </c>
      <c r="AH988" s="34" t="s">
        <v>3437</v>
      </c>
      <c r="AI988" s="43" t="s">
        <v>3242</v>
      </c>
      <c r="AJ988" s="44" t="s">
        <v>3439</v>
      </c>
      <c r="AK988" s="261">
        <v>5370285</v>
      </c>
      <c r="AL988" s="44" t="s">
        <v>420</v>
      </c>
      <c r="AM988" s="44" t="s">
        <v>3443</v>
      </c>
      <c r="AN988" s="262">
        <v>278095720</v>
      </c>
      <c r="AO988" s="34"/>
      <c r="AP988" s="34"/>
      <c r="AQ988" s="34"/>
      <c r="AR988" s="34"/>
      <c r="AS988" s="34"/>
      <c r="AT988" s="44" t="s">
        <v>326</v>
      </c>
      <c r="AU988" s="44"/>
      <c r="AV988" s="477" t="str">
        <f t="array" ref="AV988">_xlfn.IFS(
LEFT(Tabelas!$AI988,1)="N","DN",
LEFT(Tabelas!$AI988,1)="C","DC",
LEFT(Tabelas!$AI988,1)="L","DL",
LEFT(Tabelas!$AI988,1)="A","DA",
LEFT(Tabelas!$AI988,1)="G","DG")</f>
        <v>DN</v>
      </c>
      <c r="AW988" s="34"/>
      <c r="AX988" s="34"/>
      <c r="AY988" s="34"/>
      <c r="AZ988" s="34"/>
      <c r="BA988" s="34"/>
      <c r="BB988" s="34"/>
      <c r="BC988" s="34"/>
      <c r="BD988" s="44">
        <v>40720</v>
      </c>
      <c r="BE988" s="34" t="s">
        <v>3379</v>
      </c>
      <c r="BF988" s="43" t="s">
        <v>1223</v>
      </c>
      <c r="BG988" s="34" t="s">
        <v>420</v>
      </c>
      <c r="BH988" s="34" t="s">
        <v>415</v>
      </c>
      <c r="BI988" s="34" t="s">
        <v>3379</v>
      </c>
      <c r="BJ988" s="44" t="s">
        <v>320</v>
      </c>
      <c r="BK988" s="44" t="s">
        <v>9097</v>
      </c>
      <c r="EN988" s="572">
        <v>28525</v>
      </c>
      <c r="EO988" s="561" t="s">
        <v>9676</v>
      </c>
      <c r="EP988" s="561" t="s">
        <v>289</v>
      </c>
      <c r="EQ988" s="576">
        <v>338</v>
      </c>
      <c r="ER988" s="561" t="s">
        <v>2428</v>
      </c>
      <c r="ES988" s="568" t="s">
        <v>9677</v>
      </c>
    </row>
    <row r="989" spans="16:149">
      <c r="P989" s="503"/>
      <c r="Q989" s="504"/>
      <c r="R989" s="505">
        <f t="shared" si="37"/>
        <v>44767</v>
      </c>
      <c r="S989" s="501"/>
      <c r="T989" s="497"/>
      <c r="U989" s="498"/>
      <c r="V989" s="43">
        <v>117</v>
      </c>
      <c r="W989" s="34" t="s">
        <v>3438</v>
      </c>
      <c r="X989" s="44">
        <v>40721</v>
      </c>
      <c r="Y989" s="34" t="s">
        <v>420</v>
      </c>
      <c r="Z989" s="43" t="s">
        <v>1223</v>
      </c>
      <c r="AA989" s="34" t="s">
        <v>420</v>
      </c>
      <c r="AB989" s="34" t="s">
        <v>415</v>
      </c>
      <c r="AC989" s="34" t="s">
        <v>420</v>
      </c>
      <c r="AD989" s="44" t="s">
        <v>320</v>
      </c>
      <c r="AE989" s="44" t="s">
        <v>9097</v>
      </c>
      <c r="AF989" s="43">
        <v>117</v>
      </c>
      <c r="AG989" s="34" t="s">
        <v>3438</v>
      </c>
      <c r="AH989" s="34" t="s">
        <v>3437</v>
      </c>
      <c r="AI989" s="43" t="s">
        <v>3242</v>
      </c>
      <c r="AJ989" s="44" t="s">
        <v>3439</v>
      </c>
      <c r="AK989" s="261">
        <v>5370285</v>
      </c>
      <c r="AL989" s="44" t="s">
        <v>420</v>
      </c>
      <c r="AM989" s="44" t="s">
        <v>3443</v>
      </c>
      <c r="AN989" s="262">
        <v>278095720</v>
      </c>
      <c r="AO989" s="34"/>
      <c r="AP989" s="34"/>
      <c r="AQ989" s="34"/>
      <c r="AR989" s="34"/>
      <c r="AS989" s="34"/>
      <c r="AT989" s="44" t="s">
        <v>326</v>
      </c>
      <c r="AU989" s="44"/>
      <c r="AV989" s="477" t="str">
        <f t="array" ref="AV989">_xlfn.IFS(
LEFT(Tabelas!$AI989,1)="N","DN",
LEFT(Tabelas!$AI989,1)="C","DC",
LEFT(Tabelas!$AI989,1)="L","DL",
LEFT(Tabelas!$AI989,1)="A","DA",
LEFT(Tabelas!$AI989,1)="G","DG")</f>
        <v>DN</v>
      </c>
      <c r="AW989" s="34"/>
      <c r="AX989" s="34"/>
      <c r="AY989" s="34"/>
      <c r="AZ989" s="34"/>
      <c r="BA989" s="34"/>
      <c r="BB989" s="34"/>
      <c r="BC989" s="34"/>
      <c r="BD989" s="44">
        <v>40721</v>
      </c>
      <c r="BE989" s="34" t="s">
        <v>420</v>
      </c>
      <c r="BF989" s="43" t="s">
        <v>1223</v>
      </c>
      <c r="BG989" s="34" t="s">
        <v>420</v>
      </c>
      <c r="BH989" s="34" t="s">
        <v>415</v>
      </c>
      <c r="BI989" s="34" t="s">
        <v>420</v>
      </c>
      <c r="BJ989" s="44" t="s">
        <v>320</v>
      </c>
      <c r="BK989" s="44" t="s">
        <v>9097</v>
      </c>
      <c r="EN989" s="571">
        <v>28533</v>
      </c>
      <c r="EO989" s="560" t="s">
        <v>9678</v>
      </c>
      <c r="EP989" s="560" t="s">
        <v>320</v>
      </c>
      <c r="EQ989" s="580">
        <v>117</v>
      </c>
      <c r="ER989" s="560" t="s">
        <v>3438</v>
      </c>
      <c r="ES989" s="567" t="s">
        <v>9679</v>
      </c>
    </row>
    <row r="990" spans="16:149">
      <c r="P990" s="503"/>
      <c r="Q990" s="504"/>
      <c r="R990" s="505">
        <f t="shared" si="37"/>
        <v>44768</v>
      </c>
      <c r="S990" s="501"/>
      <c r="T990" s="497"/>
      <c r="U990" s="498"/>
      <c r="V990" s="43">
        <v>117</v>
      </c>
      <c r="W990" s="34" t="s">
        <v>3438</v>
      </c>
      <c r="X990" s="44">
        <v>40700</v>
      </c>
      <c r="Y990" s="34" t="s">
        <v>700</v>
      </c>
      <c r="Z990" s="43" t="s">
        <v>1223</v>
      </c>
      <c r="AA990" s="34" t="s">
        <v>420</v>
      </c>
      <c r="AB990" s="34" t="s">
        <v>415</v>
      </c>
      <c r="AC990" s="34" t="s">
        <v>420</v>
      </c>
      <c r="AD990" s="44" t="s">
        <v>320</v>
      </c>
      <c r="AE990" s="44" t="s">
        <v>9097</v>
      </c>
      <c r="AF990" s="43">
        <v>117</v>
      </c>
      <c r="AG990" s="34" t="s">
        <v>3438</v>
      </c>
      <c r="AH990" s="34" t="s">
        <v>3437</v>
      </c>
      <c r="AI990" s="43" t="s">
        <v>3242</v>
      </c>
      <c r="AJ990" s="44" t="s">
        <v>3439</v>
      </c>
      <c r="AK990" s="261">
        <v>5370285</v>
      </c>
      <c r="AL990" s="44" t="s">
        <v>420</v>
      </c>
      <c r="AM990" s="44" t="s">
        <v>3443</v>
      </c>
      <c r="AN990" s="262">
        <v>278095720</v>
      </c>
      <c r="AO990" s="34"/>
      <c r="AP990" s="34"/>
      <c r="AQ990" s="34"/>
      <c r="AR990" s="34"/>
      <c r="AS990" s="34"/>
      <c r="AT990" s="44" t="s">
        <v>326</v>
      </c>
      <c r="AU990" s="44"/>
      <c r="AV990" s="477" t="str">
        <f t="array" ref="AV990">_xlfn.IFS(
LEFT(Tabelas!$AI990,1)="N","DN",
LEFT(Tabelas!$AI990,1)="C","DC",
LEFT(Tabelas!$AI990,1)="L","DL",
LEFT(Tabelas!$AI990,1)="A","DA",
LEFT(Tabelas!$AI990,1)="G","DG")</f>
        <v>DN</v>
      </c>
      <c r="AW990" s="34"/>
      <c r="AX990" s="34"/>
      <c r="AY990" s="34"/>
      <c r="AZ990" s="34"/>
      <c r="BA990" s="34"/>
      <c r="BB990" s="34"/>
      <c r="BC990" s="34"/>
      <c r="BD990" s="44">
        <v>40700</v>
      </c>
      <c r="BE990" s="34" t="s">
        <v>700</v>
      </c>
      <c r="BF990" s="43" t="s">
        <v>1223</v>
      </c>
      <c r="BG990" s="34" t="s">
        <v>420</v>
      </c>
      <c r="BH990" s="34" t="s">
        <v>415</v>
      </c>
      <c r="BI990" s="34" t="s">
        <v>420</v>
      </c>
      <c r="BJ990" s="44" t="s">
        <v>320</v>
      </c>
      <c r="BK990" s="44" t="s">
        <v>9097</v>
      </c>
      <c r="EN990" s="572">
        <v>28550</v>
      </c>
      <c r="EO990" s="561" t="s">
        <v>9680</v>
      </c>
      <c r="EP990" s="561" t="s">
        <v>320</v>
      </c>
      <c r="EQ990" s="576">
        <v>117</v>
      </c>
      <c r="ER990" s="561" t="s">
        <v>3438</v>
      </c>
      <c r="ES990" s="568" t="s">
        <v>9681</v>
      </c>
    </row>
    <row r="991" spans="16:149">
      <c r="P991" s="503"/>
      <c r="Q991" s="504"/>
      <c r="R991" s="505">
        <f t="shared" si="37"/>
        <v>44769</v>
      </c>
      <c r="S991" s="501"/>
      <c r="T991" s="497"/>
      <c r="U991" s="498"/>
      <c r="V991" s="43">
        <v>117</v>
      </c>
      <c r="W991" s="34" t="s">
        <v>3438</v>
      </c>
      <c r="X991" s="44">
        <v>40722</v>
      </c>
      <c r="Y991" s="34" t="s">
        <v>3541</v>
      </c>
      <c r="Z991" s="43" t="s">
        <v>1223</v>
      </c>
      <c r="AA991" s="34" t="s">
        <v>420</v>
      </c>
      <c r="AB991" s="34" t="s">
        <v>415</v>
      </c>
      <c r="AC991" s="34" t="s">
        <v>3541</v>
      </c>
      <c r="AD991" s="44" t="s">
        <v>320</v>
      </c>
      <c r="AE991" s="44" t="s">
        <v>9097</v>
      </c>
      <c r="AF991" s="43">
        <v>117</v>
      </c>
      <c r="AG991" s="34" t="s">
        <v>3438</v>
      </c>
      <c r="AH991" s="34" t="s">
        <v>3437</v>
      </c>
      <c r="AI991" s="43" t="s">
        <v>3242</v>
      </c>
      <c r="AJ991" s="44" t="s">
        <v>3439</v>
      </c>
      <c r="AK991" s="261">
        <v>5370285</v>
      </c>
      <c r="AL991" s="44" t="s">
        <v>420</v>
      </c>
      <c r="AM991" s="44" t="s">
        <v>3443</v>
      </c>
      <c r="AN991" s="262">
        <v>278095720</v>
      </c>
      <c r="AO991" s="34"/>
      <c r="AP991" s="34"/>
      <c r="AQ991" s="34"/>
      <c r="AR991" s="34"/>
      <c r="AS991" s="34"/>
      <c r="AT991" s="44" t="s">
        <v>326</v>
      </c>
      <c r="AU991" s="44"/>
      <c r="AV991" s="477" t="str">
        <f t="array" ref="AV991">_xlfn.IFS(
LEFT(Tabelas!$AI991,1)="N","DN",
LEFT(Tabelas!$AI991,1)="C","DC",
LEFT(Tabelas!$AI991,1)="L","DL",
LEFT(Tabelas!$AI991,1)="A","DA",
LEFT(Tabelas!$AI991,1)="G","DG")</f>
        <v>DN</v>
      </c>
      <c r="AW991" s="34"/>
      <c r="AX991" s="34"/>
      <c r="AY991" s="34"/>
      <c r="AZ991" s="34"/>
      <c r="BA991" s="34"/>
      <c r="BB991" s="34"/>
      <c r="BC991" s="34"/>
      <c r="BD991" s="44">
        <v>40722</v>
      </c>
      <c r="BE991" s="34" t="s">
        <v>3541</v>
      </c>
      <c r="BF991" s="43" t="s">
        <v>1223</v>
      </c>
      <c r="BG991" s="34" t="s">
        <v>420</v>
      </c>
      <c r="BH991" s="34" t="s">
        <v>415</v>
      </c>
      <c r="BI991" s="34" t="s">
        <v>3541</v>
      </c>
      <c r="BJ991" s="44" t="s">
        <v>320</v>
      </c>
      <c r="BK991" s="44" t="s">
        <v>9097</v>
      </c>
      <c r="EN991" s="571">
        <v>28568</v>
      </c>
      <c r="EO991" s="560" t="s">
        <v>9682</v>
      </c>
      <c r="EP991" s="560" t="s">
        <v>320</v>
      </c>
      <c r="EQ991" s="580">
        <v>104</v>
      </c>
      <c r="ER991" s="560" t="s">
        <v>1225</v>
      </c>
      <c r="ES991" s="567" t="s">
        <v>9683</v>
      </c>
    </row>
    <row r="992" spans="16:149">
      <c r="P992" s="503"/>
      <c r="Q992" s="504"/>
      <c r="R992" s="505">
        <f t="shared" si="37"/>
        <v>44770</v>
      </c>
      <c r="S992" s="501"/>
      <c r="T992" s="497"/>
      <c r="U992" s="498"/>
      <c r="V992" s="43">
        <v>117</v>
      </c>
      <c r="W992" s="34" t="s">
        <v>3438</v>
      </c>
      <c r="X992" s="44">
        <v>40724</v>
      </c>
      <c r="Y992" s="34" t="s">
        <v>2448</v>
      </c>
      <c r="Z992" s="43" t="s">
        <v>1223</v>
      </c>
      <c r="AA992" s="34" t="s">
        <v>420</v>
      </c>
      <c r="AB992" s="34" t="s">
        <v>415</v>
      </c>
      <c r="AC992" s="34" t="s">
        <v>2448</v>
      </c>
      <c r="AD992" s="44" t="s">
        <v>320</v>
      </c>
      <c r="AE992" s="44" t="s">
        <v>9097</v>
      </c>
      <c r="AF992" s="43">
        <v>117</v>
      </c>
      <c r="AG992" s="34" t="s">
        <v>3438</v>
      </c>
      <c r="AH992" s="34" t="s">
        <v>3437</v>
      </c>
      <c r="AI992" s="43" t="s">
        <v>3242</v>
      </c>
      <c r="AJ992" s="44" t="s">
        <v>3439</v>
      </c>
      <c r="AK992" s="261">
        <v>5370285</v>
      </c>
      <c r="AL992" s="44" t="s">
        <v>420</v>
      </c>
      <c r="AM992" s="44" t="s">
        <v>3443</v>
      </c>
      <c r="AN992" s="262">
        <v>278095720</v>
      </c>
      <c r="AO992" s="34"/>
      <c r="AP992" s="34"/>
      <c r="AQ992" s="34"/>
      <c r="AR992" s="34"/>
      <c r="AS992" s="34"/>
      <c r="AT992" s="44" t="s">
        <v>326</v>
      </c>
      <c r="AU992" s="44"/>
      <c r="AV992" s="477" t="str">
        <f t="array" ref="AV992">_xlfn.IFS(
LEFT(Tabelas!$AI992,1)="N","DN",
LEFT(Tabelas!$AI992,1)="C","DC",
LEFT(Tabelas!$AI992,1)="L","DL",
LEFT(Tabelas!$AI992,1)="A","DA",
LEFT(Tabelas!$AI992,1)="G","DG")</f>
        <v>DN</v>
      </c>
      <c r="AW992" s="34"/>
      <c r="AX992" s="34"/>
      <c r="AY992" s="34"/>
      <c r="AZ992" s="34"/>
      <c r="BA992" s="34"/>
      <c r="BB992" s="34"/>
      <c r="BC992" s="34"/>
      <c r="BD992" s="44">
        <v>40724</v>
      </c>
      <c r="BE992" s="34" t="s">
        <v>2448</v>
      </c>
      <c r="BF992" s="43" t="s">
        <v>1223</v>
      </c>
      <c r="BG992" s="34" t="s">
        <v>420</v>
      </c>
      <c r="BH992" s="34" t="s">
        <v>415</v>
      </c>
      <c r="BI992" s="34" t="s">
        <v>2448</v>
      </c>
      <c r="BJ992" s="44" t="s">
        <v>320</v>
      </c>
      <c r="BK992" s="44" t="s">
        <v>9097</v>
      </c>
      <c r="EN992" s="572">
        <v>28576</v>
      </c>
      <c r="EO992" s="561" t="s">
        <v>9684</v>
      </c>
      <c r="EP992" s="561" t="s">
        <v>320</v>
      </c>
      <c r="EQ992" s="576">
        <v>108</v>
      </c>
      <c r="ER992" s="561" t="s">
        <v>2224</v>
      </c>
      <c r="ES992" s="568" t="s">
        <v>9685</v>
      </c>
    </row>
    <row r="993" spans="16:149">
      <c r="P993" s="503"/>
      <c r="Q993" s="504"/>
      <c r="R993" s="505">
        <f t="shared" si="37"/>
        <v>44771</v>
      </c>
      <c r="S993" s="501"/>
      <c r="T993" s="497"/>
      <c r="U993" s="498"/>
      <c r="V993" s="43">
        <v>117</v>
      </c>
      <c r="W993" s="34" t="s">
        <v>3438</v>
      </c>
      <c r="X993" s="44">
        <v>40727</v>
      </c>
      <c r="Y993" s="34" t="s">
        <v>3680</v>
      </c>
      <c r="Z993" s="43" t="s">
        <v>1223</v>
      </c>
      <c r="AA993" s="34" t="s">
        <v>420</v>
      </c>
      <c r="AB993" s="34" t="s">
        <v>415</v>
      </c>
      <c r="AC993" s="34" t="s">
        <v>3680</v>
      </c>
      <c r="AD993" s="44" t="s">
        <v>320</v>
      </c>
      <c r="AE993" s="44" t="s">
        <v>9097</v>
      </c>
      <c r="AF993" s="43">
        <v>117</v>
      </c>
      <c r="AG993" s="34" t="s">
        <v>3438</v>
      </c>
      <c r="AH993" s="34" t="s">
        <v>3437</v>
      </c>
      <c r="AI993" s="43" t="s">
        <v>3242</v>
      </c>
      <c r="AJ993" s="44" t="s">
        <v>3439</v>
      </c>
      <c r="AK993" s="261">
        <v>5370285</v>
      </c>
      <c r="AL993" s="44" t="s">
        <v>420</v>
      </c>
      <c r="AM993" s="44" t="s">
        <v>3443</v>
      </c>
      <c r="AN993" s="262">
        <v>278095720</v>
      </c>
      <c r="AO993" s="34"/>
      <c r="AP993" s="34"/>
      <c r="AQ993" s="34"/>
      <c r="AR993" s="34"/>
      <c r="AS993" s="34"/>
      <c r="AT993" s="44" t="s">
        <v>326</v>
      </c>
      <c r="AU993" s="44"/>
      <c r="AV993" s="477" t="str">
        <f t="array" ref="AV993">_xlfn.IFS(
LEFT(Tabelas!$AI993,1)="N","DN",
LEFT(Tabelas!$AI993,1)="C","DC",
LEFT(Tabelas!$AI993,1)="L","DL",
LEFT(Tabelas!$AI993,1)="A","DA",
LEFT(Tabelas!$AI993,1)="G","DG")</f>
        <v>DN</v>
      </c>
      <c r="AW993" s="34"/>
      <c r="AX993" s="34"/>
      <c r="AY993" s="34"/>
      <c r="AZ993" s="34"/>
      <c r="BA993" s="34"/>
      <c r="BB993" s="34"/>
      <c r="BC993" s="34"/>
      <c r="BD993" s="44">
        <v>40727</v>
      </c>
      <c r="BE993" s="34" t="s">
        <v>3680</v>
      </c>
      <c r="BF993" s="43" t="s">
        <v>1223</v>
      </c>
      <c r="BG993" s="34" t="s">
        <v>420</v>
      </c>
      <c r="BH993" s="34" t="s">
        <v>415</v>
      </c>
      <c r="BI993" s="34" t="s">
        <v>3680</v>
      </c>
      <c r="BJ993" s="44" t="s">
        <v>320</v>
      </c>
      <c r="BK993" s="44" t="s">
        <v>9097</v>
      </c>
      <c r="EN993" s="571">
        <v>28584</v>
      </c>
      <c r="EO993" s="560" t="s">
        <v>9686</v>
      </c>
      <c r="EP993" s="560" t="s">
        <v>320</v>
      </c>
      <c r="EQ993" s="580">
        <v>162</v>
      </c>
      <c r="ER993" s="560" t="s">
        <v>3781</v>
      </c>
      <c r="ES993" s="567" t="s">
        <v>9687</v>
      </c>
    </row>
    <row r="994" spans="16:149">
      <c r="P994" s="503"/>
      <c r="Q994" s="504"/>
      <c r="R994" s="505">
        <f t="shared" si="37"/>
        <v>44772</v>
      </c>
      <c r="S994" s="501"/>
      <c r="T994" s="497"/>
      <c r="U994" s="498"/>
      <c r="V994" s="43">
        <v>117</v>
      </c>
      <c r="W994" s="34" t="s">
        <v>3438</v>
      </c>
      <c r="X994" s="44">
        <v>40728</v>
      </c>
      <c r="Y994" s="34" t="s">
        <v>3746</v>
      </c>
      <c r="Z994" s="43" t="s">
        <v>1223</v>
      </c>
      <c r="AA994" s="34" t="s">
        <v>420</v>
      </c>
      <c r="AB994" s="34" t="s">
        <v>415</v>
      </c>
      <c r="AC994" s="34" t="s">
        <v>3746</v>
      </c>
      <c r="AD994" s="44" t="s">
        <v>320</v>
      </c>
      <c r="AE994" s="44" t="s">
        <v>9097</v>
      </c>
      <c r="AF994" s="43">
        <v>117</v>
      </c>
      <c r="AG994" s="34" t="s">
        <v>3438</v>
      </c>
      <c r="AH994" s="34" t="s">
        <v>3437</v>
      </c>
      <c r="AI994" s="43" t="s">
        <v>3242</v>
      </c>
      <c r="AJ994" s="44" t="s">
        <v>3439</v>
      </c>
      <c r="AK994" s="261">
        <v>5370285</v>
      </c>
      <c r="AL994" s="44" t="s">
        <v>420</v>
      </c>
      <c r="AM994" s="44" t="s">
        <v>3443</v>
      </c>
      <c r="AN994" s="262">
        <v>278095720</v>
      </c>
      <c r="AO994" s="34"/>
      <c r="AP994" s="34"/>
      <c r="AQ994" s="34"/>
      <c r="AR994" s="34"/>
      <c r="AS994" s="34"/>
      <c r="AT994" s="44" t="s">
        <v>326</v>
      </c>
      <c r="AU994" s="44"/>
      <c r="AV994" s="477" t="str">
        <f t="array" ref="AV994">_xlfn.IFS(
LEFT(Tabelas!$AI994,1)="N","DN",
LEFT(Tabelas!$AI994,1)="C","DC",
LEFT(Tabelas!$AI994,1)="L","DL",
LEFT(Tabelas!$AI994,1)="A","DA",
LEFT(Tabelas!$AI994,1)="G","DG")</f>
        <v>DN</v>
      </c>
      <c r="AW994" s="34"/>
      <c r="AX994" s="34"/>
      <c r="AY994" s="34"/>
      <c r="AZ994" s="34"/>
      <c r="BA994" s="34"/>
      <c r="BB994" s="34"/>
      <c r="BC994" s="34"/>
      <c r="BD994" s="44">
        <v>40728</v>
      </c>
      <c r="BE994" s="34" t="s">
        <v>3746</v>
      </c>
      <c r="BF994" s="43" t="s">
        <v>1223</v>
      </c>
      <c r="BG994" s="34" t="s">
        <v>420</v>
      </c>
      <c r="BH994" s="34" t="s">
        <v>415</v>
      </c>
      <c r="BI994" s="34" t="s">
        <v>3746</v>
      </c>
      <c r="BJ994" s="44" t="s">
        <v>320</v>
      </c>
      <c r="BK994" s="44" t="s">
        <v>9097</v>
      </c>
      <c r="EN994" s="572">
        <v>28592</v>
      </c>
      <c r="EO994" s="561" t="s">
        <v>9688</v>
      </c>
      <c r="EP994" s="561" t="s">
        <v>320</v>
      </c>
      <c r="EQ994" s="576">
        <v>170</v>
      </c>
      <c r="ER994" s="561" t="s">
        <v>4090</v>
      </c>
      <c r="ES994" s="568" t="s">
        <v>9689</v>
      </c>
    </row>
    <row r="995" spans="16:149">
      <c r="P995" s="503"/>
      <c r="Q995" s="504"/>
      <c r="R995" s="505">
        <f t="shared" si="37"/>
        <v>44773</v>
      </c>
      <c r="S995" s="501"/>
      <c r="T995" s="497"/>
      <c r="U995" s="498"/>
      <c r="V995" s="43">
        <v>117</v>
      </c>
      <c r="W995" s="34" t="s">
        <v>3438</v>
      </c>
      <c r="X995" s="44">
        <v>40729</v>
      </c>
      <c r="Y995" s="34" t="s">
        <v>3810</v>
      </c>
      <c r="Z995" s="43" t="s">
        <v>1223</v>
      </c>
      <c r="AA995" s="34" t="s">
        <v>420</v>
      </c>
      <c r="AB995" s="34" t="s">
        <v>415</v>
      </c>
      <c r="AC995" s="34" t="s">
        <v>3810</v>
      </c>
      <c r="AD995" s="44" t="s">
        <v>320</v>
      </c>
      <c r="AE995" s="44" t="s">
        <v>9097</v>
      </c>
      <c r="AF995" s="43">
        <v>117</v>
      </c>
      <c r="AG995" s="34" t="s">
        <v>3438</v>
      </c>
      <c r="AH995" s="34" t="s">
        <v>3437</v>
      </c>
      <c r="AI995" s="43" t="s">
        <v>3242</v>
      </c>
      <c r="AJ995" s="44" t="s">
        <v>3439</v>
      </c>
      <c r="AK995" s="261">
        <v>5370285</v>
      </c>
      <c r="AL995" s="44" t="s">
        <v>420</v>
      </c>
      <c r="AM995" s="44" t="s">
        <v>3443</v>
      </c>
      <c r="AN995" s="262">
        <v>278095720</v>
      </c>
      <c r="AO995" s="34"/>
      <c r="AP995" s="34"/>
      <c r="AQ995" s="34"/>
      <c r="AR995" s="34"/>
      <c r="AS995" s="34"/>
      <c r="AT995" s="44" t="s">
        <v>326</v>
      </c>
      <c r="AU995" s="44"/>
      <c r="AV995" s="477" t="str">
        <f t="array" ref="AV995">_xlfn.IFS(
LEFT(Tabelas!$AI995,1)="N","DN",
LEFT(Tabelas!$AI995,1)="C","DC",
LEFT(Tabelas!$AI995,1)="L","DL",
LEFT(Tabelas!$AI995,1)="A","DA",
LEFT(Tabelas!$AI995,1)="G","DG")</f>
        <v>DN</v>
      </c>
      <c r="AW995" s="34"/>
      <c r="AX995" s="34"/>
      <c r="AY995" s="34"/>
      <c r="AZ995" s="34"/>
      <c r="BA995" s="34"/>
      <c r="BB995" s="34"/>
      <c r="BC995" s="34"/>
      <c r="BD995" s="44">
        <v>40729</v>
      </c>
      <c r="BE995" s="34" t="s">
        <v>3810</v>
      </c>
      <c r="BF995" s="43" t="s">
        <v>1223</v>
      </c>
      <c r="BG995" s="34" t="s">
        <v>420</v>
      </c>
      <c r="BH995" s="34" t="s">
        <v>415</v>
      </c>
      <c r="BI995" s="34" t="s">
        <v>3810</v>
      </c>
      <c r="BJ995" s="44" t="s">
        <v>320</v>
      </c>
      <c r="BK995" s="44" t="s">
        <v>9097</v>
      </c>
      <c r="EN995" s="571">
        <v>28606</v>
      </c>
      <c r="EO995" s="560" t="s">
        <v>9690</v>
      </c>
      <c r="EP995" s="560" t="s">
        <v>320</v>
      </c>
      <c r="EQ995" s="580">
        <v>107</v>
      </c>
      <c r="ER995" s="560" t="s">
        <v>2024</v>
      </c>
      <c r="ES995" s="567" t="s">
        <v>9691</v>
      </c>
    </row>
    <row r="996" spans="16:149">
      <c r="P996" s="503"/>
      <c r="Q996" s="504"/>
      <c r="R996" s="505">
        <f t="shared" si="37"/>
        <v>44774</v>
      </c>
      <c r="S996" s="501"/>
      <c r="T996" s="497"/>
      <c r="U996" s="498"/>
      <c r="V996" s="43">
        <v>117</v>
      </c>
      <c r="W996" s="34" t="s">
        <v>3438</v>
      </c>
      <c r="X996" s="44">
        <v>40730</v>
      </c>
      <c r="Y996" s="34" t="s">
        <v>3872</v>
      </c>
      <c r="Z996" s="43" t="s">
        <v>1223</v>
      </c>
      <c r="AA996" s="34" t="s">
        <v>420</v>
      </c>
      <c r="AB996" s="34" t="s">
        <v>415</v>
      </c>
      <c r="AC996" s="34" t="s">
        <v>3872</v>
      </c>
      <c r="AD996" s="44" t="s">
        <v>320</v>
      </c>
      <c r="AE996" s="44" t="s">
        <v>9097</v>
      </c>
      <c r="AF996" s="43">
        <v>117</v>
      </c>
      <c r="AG996" s="34" t="s">
        <v>3438</v>
      </c>
      <c r="AH996" s="34" t="s">
        <v>3437</v>
      </c>
      <c r="AI996" s="43" t="s">
        <v>3242</v>
      </c>
      <c r="AJ996" s="44" t="s">
        <v>3439</v>
      </c>
      <c r="AK996" s="261">
        <v>5370285</v>
      </c>
      <c r="AL996" s="44" t="s">
        <v>420</v>
      </c>
      <c r="AM996" s="44" t="s">
        <v>3443</v>
      </c>
      <c r="AN996" s="262">
        <v>278095720</v>
      </c>
      <c r="AO996" s="34"/>
      <c r="AP996" s="34"/>
      <c r="AQ996" s="34"/>
      <c r="AR996" s="34"/>
      <c r="AS996" s="34"/>
      <c r="AT996" s="44" t="s">
        <v>326</v>
      </c>
      <c r="AU996" s="44"/>
      <c r="AV996" s="477" t="str">
        <f t="array" ref="AV996">_xlfn.IFS(
LEFT(Tabelas!$AI996,1)="N","DN",
LEFT(Tabelas!$AI996,1)="C","DC",
LEFT(Tabelas!$AI996,1)="L","DL",
LEFT(Tabelas!$AI996,1)="A","DA",
LEFT(Tabelas!$AI996,1)="G","DG")</f>
        <v>DN</v>
      </c>
      <c r="AW996" s="34"/>
      <c r="AX996" s="34"/>
      <c r="AY996" s="34"/>
      <c r="AZ996" s="34"/>
      <c r="BA996" s="34"/>
      <c r="BB996" s="34"/>
      <c r="BC996" s="34"/>
      <c r="BD996" s="44">
        <v>40730</v>
      </c>
      <c r="BE996" s="34" t="s">
        <v>3872</v>
      </c>
      <c r="BF996" s="43" t="s">
        <v>1223</v>
      </c>
      <c r="BG996" s="34" t="s">
        <v>420</v>
      </c>
      <c r="BH996" s="34" t="s">
        <v>415</v>
      </c>
      <c r="BI996" s="34" t="s">
        <v>3872</v>
      </c>
      <c r="BJ996" s="44" t="s">
        <v>320</v>
      </c>
      <c r="BK996" s="44" t="s">
        <v>9097</v>
      </c>
      <c r="EN996" s="572">
        <v>28614</v>
      </c>
      <c r="EO996" s="561" t="s">
        <v>9692</v>
      </c>
      <c r="EP996" s="561" t="s">
        <v>350</v>
      </c>
      <c r="EQ996" s="576">
        <v>227</v>
      </c>
      <c r="ER996" s="561" t="s">
        <v>4584</v>
      </c>
      <c r="ES996" s="568" t="s">
        <v>9693</v>
      </c>
    </row>
    <row r="997" spans="16:149">
      <c r="P997" s="503"/>
      <c r="Q997" s="504"/>
      <c r="R997" s="505">
        <f t="shared" si="37"/>
        <v>44775</v>
      </c>
      <c r="S997" s="501"/>
      <c r="T997" s="497"/>
      <c r="U997" s="498"/>
      <c r="V997" s="43">
        <v>117</v>
      </c>
      <c r="W997" s="34" t="s">
        <v>3438</v>
      </c>
      <c r="X997" s="44">
        <v>40740</v>
      </c>
      <c r="Y997" s="34" t="s">
        <v>4186</v>
      </c>
      <c r="Z997" s="43" t="s">
        <v>1223</v>
      </c>
      <c r="AA997" s="34" t="s">
        <v>420</v>
      </c>
      <c r="AB997" s="34" t="s">
        <v>415</v>
      </c>
      <c r="AC997" s="34" t="s">
        <v>9694</v>
      </c>
      <c r="AD997" s="44" t="s">
        <v>320</v>
      </c>
      <c r="AE997" s="44" t="s">
        <v>9097</v>
      </c>
      <c r="AF997" s="43">
        <v>117</v>
      </c>
      <c r="AG997" s="34" t="s">
        <v>3438</v>
      </c>
      <c r="AH997" s="34" t="s">
        <v>3437</v>
      </c>
      <c r="AI997" s="43" t="s">
        <v>3242</v>
      </c>
      <c r="AJ997" s="44" t="s">
        <v>3439</v>
      </c>
      <c r="AK997" s="261">
        <v>5370285</v>
      </c>
      <c r="AL997" s="44" t="s">
        <v>420</v>
      </c>
      <c r="AM997" s="44" t="s">
        <v>3443</v>
      </c>
      <c r="AN997" s="262">
        <v>278095720</v>
      </c>
      <c r="AO997" s="34"/>
      <c r="AP997" s="34"/>
      <c r="AQ997" s="34"/>
      <c r="AR997" s="34"/>
      <c r="AS997" s="34"/>
      <c r="AT997" s="44" t="s">
        <v>326</v>
      </c>
      <c r="AU997" s="44"/>
      <c r="AV997" s="477" t="str">
        <f t="array" ref="AV997">_xlfn.IFS(
LEFT(Tabelas!$AI997,1)="N","DN",
LEFT(Tabelas!$AI997,1)="C","DC",
LEFT(Tabelas!$AI997,1)="L","DL",
LEFT(Tabelas!$AI997,1)="A","DA",
LEFT(Tabelas!$AI997,1)="G","DG")</f>
        <v>DN</v>
      </c>
      <c r="AW997" s="34"/>
      <c r="AX997" s="34"/>
      <c r="AY997" s="34"/>
      <c r="AZ997" s="34"/>
      <c r="BA997" s="34"/>
      <c r="BB997" s="34"/>
      <c r="BC997" s="34"/>
      <c r="BD997" s="44">
        <v>40740</v>
      </c>
      <c r="BE997" s="34" t="s">
        <v>4186</v>
      </c>
      <c r="BF997" s="43" t="s">
        <v>1223</v>
      </c>
      <c r="BG997" s="34" t="s">
        <v>420</v>
      </c>
      <c r="BH997" s="34" t="s">
        <v>415</v>
      </c>
      <c r="BI997" s="34" t="s">
        <v>9694</v>
      </c>
      <c r="BJ997" s="44" t="s">
        <v>320</v>
      </c>
      <c r="BK997" s="44" t="s">
        <v>9097</v>
      </c>
      <c r="EN997" s="571">
        <v>28622</v>
      </c>
      <c r="EO997" s="560" t="s">
        <v>9695</v>
      </c>
      <c r="EP997" s="560" t="s">
        <v>289</v>
      </c>
      <c r="EQ997" s="580">
        <v>383</v>
      </c>
      <c r="ER997" s="560" t="s">
        <v>2597</v>
      </c>
      <c r="ES997" s="567" t="s">
        <v>9696</v>
      </c>
    </row>
    <row r="998" spans="16:149">
      <c r="P998" s="503"/>
      <c r="Q998" s="504"/>
      <c r="R998" s="505">
        <f t="shared" si="37"/>
        <v>44776</v>
      </c>
      <c r="S998" s="501"/>
      <c r="T998" s="497"/>
      <c r="U998" s="498"/>
      <c r="V998" s="43">
        <v>117</v>
      </c>
      <c r="W998" s="34" t="s">
        <v>3438</v>
      </c>
      <c r="X998" s="44">
        <v>40738</v>
      </c>
      <c r="Y998" s="34" t="s">
        <v>4114</v>
      </c>
      <c r="Z998" s="43" t="s">
        <v>1223</v>
      </c>
      <c r="AA998" s="34" t="s">
        <v>420</v>
      </c>
      <c r="AB998" s="34" t="s">
        <v>415</v>
      </c>
      <c r="AC998" s="34" t="s">
        <v>9697</v>
      </c>
      <c r="AD998" s="44" t="s">
        <v>320</v>
      </c>
      <c r="AE998" s="44" t="s">
        <v>9097</v>
      </c>
      <c r="AF998" s="43">
        <v>117</v>
      </c>
      <c r="AG998" s="34" t="s">
        <v>3438</v>
      </c>
      <c r="AH998" s="34" t="s">
        <v>3437</v>
      </c>
      <c r="AI998" s="43" t="s">
        <v>3242</v>
      </c>
      <c r="AJ998" s="44" t="s">
        <v>3439</v>
      </c>
      <c r="AK998" s="261">
        <v>5370285</v>
      </c>
      <c r="AL998" s="44" t="s">
        <v>420</v>
      </c>
      <c r="AM998" s="44" t="s">
        <v>3443</v>
      </c>
      <c r="AN998" s="262">
        <v>278095720</v>
      </c>
      <c r="AO998" s="34"/>
      <c r="AP998" s="34"/>
      <c r="AQ998" s="34"/>
      <c r="AR998" s="34"/>
      <c r="AS998" s="34"/>
      <c r="AT998" s="44" t="s">
        <v>326</v>
      </c>
      <c r="AU998" s="44"/>
      <c r="AV998" s="477" t="str">
        <f t="array" ref="AV998">_xlfn.IFS(
LEFT(Tabelas!$AI998,1)="N","DN",
LEFT(Tabelas!$AI998,1)="C","DC",
LEFT(Tabelas!$AI998,1)="L","DL",
LEFT(Tabelas!$AI998,1)="A","DA",
LEFT(Tabelas!$AI998,1)="G","DG")</f>
        <v>DN</v>
      </c>
      <c r="AW998" s="34"/>
      <c r="AX998" s="34"/>
      <c r="AY998" s="34"/>
      <c r="AZ998" s="34"/>
      <c r="BA998" s="34"/>
      <c r="BB998" s="34"/>
      <c r="BC998" s="34"/>
      <c r="BD998" s="44">
        <v>40738</v>
      </c>
      <c r="BE998" s="34" t="s">
        <v>4114</v>
      </c>
      <c r="BF998" s="43" t="s">
        <v>1223</v>
      </c>
      <c r="BG998" s="34" t="s">
        <v>420</v>
      </c>
      <c r="BH998" s="34" t="s">
        <v>415</v>
      </c>
      <c r="BI998" s="34" t="s">
        <v>9697</v>
      </c>
      <c r="BJ998" s="44" t="s">
        <v>320</v>
      </c>
      <c r="BK998" s="44" t="s">
        <v>9097</v>
      </c>
      <c r="EN998" s="572">
        <v>28630</v>
      </c>
      <c r="EO998" s="561" t="s">
        <v>9698</v>
      </c>
      <c r="EP998" s="561" t="s">
        <v>289</v>
      </c>
      <c r="EQ998" s="576">
        <v>323</v>
      </c>
      <c r="ER998" s="561" t="s">
        <v>4864</v>
      </c>
      <c r="ES998" s="568" t="s">
        <v>9699</v>
      </c>
    </row>
    <row r="999" spans="16:149">
      <c r="P999" s="503"/>
      <c r="Q999" s="504"/>
      <c r="R999" s="505">
        <f t="shared" si="37"/>
        <v>44777</v>
      </c>
      <c r="S999" s="501"/>
      <c r="T999" s="497"/>
      <c r="U999" s="498"/>
      <c r="V999" s="43">
        <v>117</v>
      </c>
      <c r="W999" s="34" t="s">
        <v>3438</v>
      </c>
      <c r="X999" s="44">
        <v>40739</v>
      </c>
      <c r="Y999" s="34" t="s">
        <v>4151</v>
      </c>
      <c r="Z999" s="43" t="s">
        <v>1223</v>
      </c>
      <c r="AA999" s="34" t="s">
        <v>420</v>
      </c>
      <c r="AB999" s="34" t="s">
        <v>415</v>
      </c>
      <c r="AC999" s="34" t="s">
        <v>9700</v>
      </c>
      <c r="AD999" s="44" t="s">
        <v>320</v>
      </c>
      <c r="AE999" s="44" t="s">
        <v>9097</v>
      </c>
      <c r="AF999" s="43">
        <v>117</v>
      </c>
      <c r="AG999" s="34" t="s">
        <v>3438</v>
      </c>
      <c r="AH999" s="34" t="s">
        <v>3437</v>
      </c>
      <c r="AI999" s="43" t="s">
        <v>3242</v>
      </c>
      <c r="AJ999" s="44" t="s">
        <v>3439</v>
      </c>
      <c r="AK999" s="261">
        <v>5370285</v>
      </c>
      <c r="AL999" s="44" t="s">
        <v>420</v>
      </c>
      <c r="AM999" s="44" t="s">
        <v>3443</v>
      </c>
      <c r="AN999" s="262">
        <v>278095720</v>
      </c>
      <c r="AO999" s="34"/>
      <c r="AP999" s="34"/>
      <c r="AQ999" s="34"/>
      <c r="AR999" s="34"/>
      <c r="AS999" s="34"/>
      <c r="AT999" s="44" t="s">
        <v>326</v>
      </c>
      <c r="AU999" s="44"/>
      <c r="AV999" s="477" t="str">
        <f t="array" ref="AV999">_xlfn.IFS(
LEFT(Tabelas!$AI999,1)="N","DN",
LEFT(Tabelas!$AI999,1)="C","DC",
LEFT(Tabelas!$AI999,1)="L","DL",
LEFT(Tabelas!$AI999,1)="A","DA",
LEFT(Tabelas!$AI999,1)="G","DG")</f>
        <v>DN</v>
      </c>
      <c r="AW999" s="34"/>
      <c r="AX999" s="34"/>
      <c r="AY999" s="34"/>
      <c r="AZ999" s="34"/>
      <c r="BA999" s="34"/>
      <c r="BB999" s="34"/>
      <c r="BC999" s="34"/>
      <c r="BD999" s="44">
        <v>40739</v>
      </c>
      <c r="BE999" s="34" t="s">
        <v>4151</v>
      </c>
      <c r="BF999" s="43" t="s">
        <v>1223</v>
      </c>
      <c r="BG999" s="34" t="s">
        <v>420</v>
      </c>
      <c r="BH999" s="34" t="s">
        <v>415</v>
      </c>
      <c r="BI999" s="34" t="s">
        <v>9700</v>
      </c>
      <c r="BJ999" s="44" t="s">
        <v>320</v>
      </c>
      <c r="BK999" s="44" t="s">
        <v>9097</v>
      </c>
      <c r="EN999" s="571">
        <v>28657</v>
      </c>
      <c r="EO999" s="560" t="s">
        <v>9701</v>
      </c>
      <c r="EP999" s="560" t="s">
        <v>289</v>
      </c>
      <c r="EQ999" s="580">
        <v>335</v>
      </c>
      <c r="ER999" s="560" t="s">
        <v>1244</v>
      </c>
      <c r="ES999" s="567" t="s">
        <v>9702</v>
      </c>
    </row>
    <row r="1000" spans="16:149">
      <c r="P1000" s="503"/>
      <c r="Q1000" s="504"/>
      <c r="R1000" s="505">
        <f t="shared" si="37"/>
        <v>44778</v>
      </c>
      <c r="S1000" s="501"/>
      <c r="T1000" s="497"/>
      <c r="U1000" s="498"/>
      <c r="V1000" s="43">
        <v>117</v>
      </c>
      <c r="W1000" s="34" t="s">
        <v>3438</v>
      </c>
      <c r="X1000" s="44">
        <v>40741</v>
      </c>
      <c r="Y1000" s="34" t="s">
        <v>4226</v>
      </c>
      <c r="Z1000" s="43" t="s">
        <v>1223</v>
      </c>
      <c r="AA1000" s="34" t="s">
        <v>420</v>
      </c>
      <c r="AB1000" s="34" t="s">
        <v>415</v>
      </c>
      <c r="AC1000" s="34" t="s">
        <v>9703</v>
      </c>
      <c r="AD1000" s="44" t="s">
        <v>320</v>
      </c>
      <c r="AE1000" s="44" t="s">
        <v>9097</v>
      </c>
      <c r="AF1000" s="43">
        <v>117</v>
      </c>
      <c r="AG1000" s="34" t="s">
        <v>3438</v>
      </c>
      <c r="AH1000" s="34" t="s">
        <v>3437</v>
      </c>
      <c r="AI1000" s="43" t="s">
        <v>3242</v>
      </c>
      <c r="AJ1000" s="44" t="s">
        <v>3439</v>
      </c>
      <c r="AK1000" s="261">
        <v>5370285</v>
      </c>
      <c r="AL1000" s="44" t="s">
        <v>420</v>
      </c>
      <c r="AM1000" s="44" t="s">
        <v>3443</v>
      </c>
      <c r="AN1000" s="262">
        <v>278095720</v>
      </c>
      <c r="AO1000" s="34"/>
      <c r="AP1000" s="34"/>
      <c r="AQ1000" s="34"/>
      <c r="AR1000" s="34"/>
      <c r="AS1000" s="34"/>
      <c r="AT1000" s="44" t="s">
        <v>326</v>
      </c>
      <c r="AU1000" s="44"/>
      <c r="AV1000" s="477" t="str">
        <f t="array" ref="AV1000">_xlfn.IFS(
LEFT(Tabelas!$AI1000,1)="N","DN",
LEFT(Tabelas!$AI1000,1)="C","DC",
LEFT(Tabelas!$AI1000,1)="L","DL",
LEFT(Tabelas!$AI1000,1)="A","DA",
LEFT(Tabelas!$AI1000,1)="G","DG")</f>
        <v>DN</v>
      </c>
      <c r="AW1000" s="34"/>
      <c r="AX1000" s="34"/>
      <c r="AY1000" s="34"/>
      <c r="AZ1000" s="34"/>
      <c r="BA1000" s="34"/>
      <c r="BB1000" s="34"/>
      <c r="BC1000" s="34"/>
      <c r="BD1000" s="44">
        <v>40741</v>
      </c>
      <c r="BE1000" s="34" t="s">
        <v>4226</v>
      </c>
      <c r="BF1000" s="43" t="s">
        <v>1223</v>
      </c>
      <c r="BG1000" s="34" t="s">
        <v>420</v>
      </c>
      <c r="BH1000" s="34" t="s">
        <v>415</v>
      </c>
      <c r="BI1000" s="34" t="s">
        <v>9703</v>
      </c>
      <c r="BJ1000" s="44" t="s">
        <v>320</v>
      </c>
      <c r="BK1000" s="44" t="s">
        <v>9097</v>
      </c>
      <c r="EN1000" s="572">
        <v>28665</v>
      </c>
      <c r="EO1000" s="561" t="s">
        <v>9704</v>
      </c>
      <c r="EP1000" s="561" t="s">
        <v>289</v>
      </c>
      <c r="EQ1000" s="576">
        <v>384</v>
      </c>
      <c r="ER1000" s="561" t="s">
        <v>5163</v>
      </c>
      <c r="ES1000" s="568" t="s">
        <v>9705</v>
      </c>
    </row>
    <row r="1001" spans="16:149">
      <c r="P1001" s="503"/>
      <c r="Q1001" s="504"/>
      <c r="R1001" s="505">
        <f t="shared" si="37"/>
        <v>44779</v>
      </c>
      <c r="S1001" s="501"/>
      <c r="T1001" s="497"/>
      <c r="U1001" s="498"/>
      <c r="V1001" s="43">
        <v>117</v>
      </c>
      <c r="W1001" s="34" t="s">
        <v>3438</v>
      </c>
      <c r="X1001" s="44">
        <v>40742</v>
      </c>
      <c r="Y1001" s="34" t="s">
        <v>4261</v>
      </c>
      <c r="Z1001" s="43" t="s">
        <v>1223</v>
      </c>
      <c r="AA1001" s="34" t="s">
        <v>420</v>
      </c>
      <c r="AB1001" s="34" t="s">
        <v>415</v>
      </c>
      <c r="AC1001" s="34" t="s">
        <v>9706</v>
      </c>
      <c r="AD1001" s="44" t="s">
        <v>320</v>
      </c>
      <c r="AE1001" s="44" t="s">
        <v>9097</v>
      </c>
      <c r="AF1001" s="43">
        <v>117</v>
      </c>
      <c r="AG1001" s="34" t="s">
        <v>3438</v>
      </c>
      <c r="AH1001" s="34" t="s">
        <v>3437</v>
      </c>
      <c r="AI1001" s="43" t="s">
        <v>3242</v>
      </c>
      <c r="AJ1001" s="44" t="s">
        <v>3439</v>
      </c>
      <c r="AK1001" s="261">
        <v>5370285</v>
      </c>
      <c r="AL1001" s="44" t="s">
        <v>420</v>
      </c>
      <c r="AM1001" s="44" t="s">
        <v>3443</v>
      </c>
      <c r="AN1001" s="262">
        <v>278095720</v>
      </c>
      <c r="AO1001" s="34"/>
      <c r="AP1001" s="34"/>
      <c r="AQ1001" s="34"/>
      <c r="AR1001" s="34"/>
      <c r="AS1001" s="34"/>
      <c r="AT1001" s="44" t="s">
        <v>326</v>
      </c>
      <c r="AU1001" s="44"/>
      <c r="AV1001" s="477" t="str">
        <f t="array" ref="AV1001">_xlfn.IFS(
LEFT(Tabelas!$AI1001,1)="N","DN",
LEFT(Tabelas!$AI1001,1)="C","DC",
LEFT(Tabelas!$AI1001,1)="L","DL",
LEFT(Tabelas!$AI1001,1)="A","DA",
LEFT(Tabelas!$AI1001,1)="G","DG")</f>
        <v>DN</v>
      </c>
      <c r="AW1001" s="34"/>
      <c r="AX1001" s="34"/>
      <c r="AY1001" s="34"/>
      <c r="AZ1001" s="34"/>
      <c r="BA1001" s="34"/>
      <c r="BB1001" s="34"/>
      <c r="BC1001" s="34"/>
      <c r="BD1001" s="44">
        <v>40742</v>
      </c>
      <c r="BE1001" s="34" t="s">
        <v>4261</v>
      </c>
      <c r="BF1001" s="43" t="s">
        <v>1223</v>
      </c>
      <c r="BG1001" s="34" t="s">
        <v>420</v>
      </c>
      <c r="BH1001" s="34" t="s">
        <v>415</v>
      </c>
      <c r="BI1001" s="34" t="s">
        <v>9706</v>
      </c>
      <c r="BJ1001" s="44" t="s">
        <v>320</v>
      </c>
      <c r="BK1001" s="44" t="s">
        <v>9097</v>
      </c>
      <c r="EN1001" s="571">
        <v>28673</v>
      </c>
      <c r="EO1001" s="560" t="s">
        <v>9707</v>
      </c>
      <c r="EP1001" s="560" t="s">
        <v>289</v>
      </c>
      <c r="EQ1001" s="580">
        <v>383</v>
      </c>
      <c r="ER1001" s="560" t="s">
        <v>2597</v>
      </c>
      <c r="ES1001" s="567" t="s">
        <v>9708</v>
      </c>
    </row>
    <row r="1002" spans="16:149">
      <c r="P1002" s="503"/>
      <c r="Q1002" s="504"/>
      <c r="R1002" s="505">
        <f t="shared" si="37"/>
        <v>44780</v>
      </c>
      <c r="S1002" s="501"/>
      <c r="T1002" s="497"/>
      <c r="U1002" s="498"/>
      <c r="V1002" s="43">
        <v>117</v>
      </c>
      <c r="W1002" s="34" t="s">
        <v>3438</v>
      </c>
      <c r="X1002" s="44">
        <v>40731</v>
      </c>
      <c r="Y1002" s="34" t="s">
        <v>3925</v>
      </c>
      <c r="Z1002" s="43" t="s">
        <v>1223</v>
      </c>
      <c r="AA1002" s="34" t="s">
        <v>420</v>
      </c>
      <c r="AB1002" s="34" t="s">
        <v>415</v>
      </c>
      <c r="AC1002" s="34" t="s">
        <v>3925</v>
      </c>
      <c r="AD1002" s="44" t="s">
        <v>320</v>
      </c>
      <c r="AE1002" s="44" t="s">
        <v>9097</v>
      </c>
      <c r="AF1002" s="43">
        <v>117</v>
      </c>
      <c r="AG1002" s="34" t="s">
        <v>3438</v>
      </c>
      <c r="AH1002" s="34" t="s">
        <v>3437</v>
      </c>
      <c r="AI1002" s="43" t="s">
        <v>3242</v>
      </c>
      <c r="AJ1002" s="44" t="s">
        <v>3439</v>
      </c>
      <c r="AK1002" s="261">
        <v>5370285</v>
      </c>
      <c r="AL1002" s="44" t="s">
        <v>420</v>
      </c>
      <c r="AM1002" s="44" t="s">
        <v>3443</v>
      </c>
      <c r="AN1002" s="262">
        <v>278095720</v>
      </c>
      <c r="AO1002" s="34"/>
      <c r="AP1002" s="34"/>
      <c r="AQ1002" s="34"/>
      <c r="AR1002" s="34"/>
      <c r="AS1002" s="34"/>
      <c r="AT1002" s="44" t="s">
        <v>326</v>
      </c>
      <c r="AU1002" s="44"/>
      <c r="AV1002" s="477" t="str">
        <f t="array" ref="AV1002">_xlfn.IFS(
LEFT(Tabelas!$AI1002,1)="N","DN",
LEFT(Tabelas!$AI1002,1)="C","DC",
LEFT(Tabelas!$AI1002,1)="L","DL",
LEFT(Tabelas!$AI1002,1)="A","DA",
LEFT(Tabelas!$AI1002,1)="G","DG")</f>
        <v>DN</v>
      </c>
      <c r="AW1002" s="34"/>
      <c r="AX1002" s="34"/>
      <c r="AY1002" s="34"/>
      <c r="AZ1002" s="34"/>
      <c r="BA1002" s="34"/>
      <c r="BB1002" s="34"/>
      <c r="BC1002" s="34"/>
      <c r="BD1002" s="44">
        <v>40731</v>
      </c>
      <c r="BE1002" s="34" t="s">
        <v>3925</v>
      </c>
      <c r="BF1002" s="43" t="s">
        <v>1223</v>
      </c>
      <c r="BG1002" s="34" t="s">
        <v>420</v>
      </c>
      <c r="BH1002" s="34" t="s">
        <v>415</v>
      </c>
      <c r="BI1002" s="34" t="s">
        <v>3925</v>
      </c>
      <c r="BJ1002" s="44" t="s">
        <v>320</v>
      </c>
      <c r="BK1002" s="44" t="s">
        <v>9097</v>
      </c>
      <c r="EN1002" s="572">
        <v>28681</v>
      </c>
      <c r="EO1002" s="561" t="s">
        <v>9709</v>
      </c>
      <c r="EP1002" s="561" t="s">
        <v>1519</v>
      </c>
      <c r="EQ1002" s="576">
        <v>800</v>
      </c>
      <c r="ER1002" s="561" t="s">
        <v>1520</v>
      </c>
      <c r="ES1002" s="568" t="s">
        <v>9710</v>
      </c>
    </row>
    <row r="1003" spans="16:149">
      <c r="P1003" s="503"/>
      <c r="Q1003" s="504"/>
      <c r="R1003" s="505">
        <f t="shared" si="37"/>
        <v>44781</v>
      </c>
      <c r="S1003" s="501"/>
      <c r="T1003" s="497"/>
      <c r="U1003" s="498"/>
      <c r="V1003" s="43">
        <v>117</v>
      </c>
      <c r="W1003" s="34" t="s">
        <v>3438</v>
      </c>
      <c r="X1003" s="44">
        <v>40732</v>
      </c>
      <c r="Y1003" s="34" t="s">
        <v>3968</v>
      </c>
      <c r="Z1003" s="43" t="s">
        <v>1223</v>
      </c>
      <c r="AA1003" s="34" t="s">
        <v>420</v>
      </c>
      <c r="AB1003" s="34" t="s">
        <v>415</v>
      </c>
      <c r="AC1003" s="34" t="s">
        <v>3968</v>
      </c>
      <c r="AD1003" s="44" t="s">
        <v>320</v>
      </c>
      <c r="AE1003" s="44" t="s">
        <v>9097</v>
      </c>
      <c r="AF1003" s="43">
        <v>117</v>
      </c>
      <c r="AG1003" s="34" t="s">
        <v>3438</v>
      </c>
      <c r="AH1003" s="34" t="s">
        <v>3437</v>
      </c>
      <c r="AI1003" s="43" t="s">
        <v>3242</v>
      </c>
      <c r="AJ1003" s="44" t="s">
        <v>3439</v>
      </c>
      <c r="AK1003" s="261">
        <v>5370285</v>
      </c>
      <c r="AL1003" s="44" t="s">
        <v>420</v>
      </c>
      <c r="AM1003" s="44" t="s">
        <v>3443</v>
      </c>
      <c r="AN1003" s="262">
        <v>278095720</v>
      </c>
      <c r="AO1003" s="34"/>
      <c r="AP1003" s="34"/>
      <c r="AQ1003" s="34"/>
      <c r="AR1003" s="34"/>
      <c r="AS1003" s="34"/>
      <c r="AT1003" s="44" t="s">
        <v>326</v>
      </c>
      <c r="AU1003" s="44"/>
      <c r="AV1003" s="477" t="str">
        <f t="array" ref="AV1003">_xlfn.IFS(
LEFT(Tabelas!$AI1003,1)="N","DN",
LEFT(Tabelas!$AI1003,1)="C","DC",
LEFT(Tabelas!$AI1003,1)="L","DL",
LEFT(Tabelas!$AI1003,1)="A","DA",
LEFT(Tabelas!$AI1003,1)="G","DG")</f>
        <v>DN</v>
      </c>
      <c r="AW1003" s="34"/>
      <c r="AX1003" s="34"/>
      <c r="AY1003" s="34"/>
      <c r="AZ1003" s="34"/>
      <c r="BA1003" s="34"/>
      <c r="BB1003" s="34"/>
      <c r="BC1003" s="34"/>
      <c r="BD1003" s="44">
        <v>40732</v>
      </c>
      <c r="BE1003" s="34" t="s">
        <v>3968</v>
      </c>
      <c r="BF1003" s="43" t="s">
        <v>1223</v>
      </c>
      <c r="BG1003" s="34" t="s">
        <v>420</v>
      </c>
      <c r="BH1003" s="34" t="s">
        <v>415</v>
      </c>
      <c r="BI1003" s="34" t="s">
        <v>3968</v>
      </c>
      <c r="BJ1003" s="44" t="s">
        <v>320</v>
      </c>
      <c r="BK1003" s="44" t="s">
        <v>9097</v>
      </c>
      <c r="EN1003" s="571">
        <v>28690</v>
      </c>
      <c r="EO1003" s="560" t="s">
        <v>9711</v>
      </c>
      <c r="EP1003" s="560" t="s">
        <v>1519</v>
      </c>
      <c r="EQ1003" s="580">
        <v>800</v>
      </c>
      <c r="ER1003" s="560" t="s">
        <v>1520</v>
      </c>
      <c r="ES1003" s="567" t="s">
        <v>9712</v>
      </c>
    </row>
    <row r="1004" spans="16:149">
      <c r="P1004" s="503"/>
      <c r="Q1004" s="504"/>
      <c r="R1004" s="505">
        <f t="shared" si="37"/>
        <v>44782</v>
      </c>
      <c r="S1004" s="501"/>
      <c r="T1004" s="497"/>
      <c r="U1004" s="498"/>
      <c r="V1004" s="43">
        <v>117</v>
      </c>
      <c r="W1004" s="34" t="s">
        <v>3438</v>
      </c>
      <c r="X1004" s="44">
        <v>40733</v>
      </c>
      <c r="Y1004" s="34" t="s">
        <v>4020</v>
      </c>
      <c r="Z1004" s="43" t="s">
        <v>1223</v>
      </c>
      <c r="AA1004" s="34" t="s">
        <v>420</v>
      </c>
      <c r="AB1004" s="34" t="s">
        <v>415</v>
      </c>
      <c r="AC1004" s="34" t="s">
        <v>4020</v>
      </c>
      <c r="AD1004" s="44" t="s">
        <v>320</v>
      </c>
      <c r="AE1004" s="44" t="s">
        <v>9097</v>
      </c>
      <c r="AF1004" s="43">
        <v>117</v>
      </c>
      <c r="AG1004" s="34" t="s">
        <v>3438</v>
      </c>
      <c r="AH1004" s="34" t="s">
        <v>3437</v>
      </c>
      <c r="AI1004" s="43" t="s">
        <v>3242</v>
      </c>
      <c r="AJ1004" s="44" t="s">
        <v>3439</v>
      </c>
      <c r="AK1004" s="261">
        <v>5370285</v>
      </c>
      <c r="AL1004" s="44" t="s">
        <v>420</v>
      </c>
      <c r="AM1004" s="44" t="s">
        <v>3443</v>
      </c>
      <c r="AN1004" s="262">
        <v>278095720</v>
      </c>
      <c r="AO1004" s="34"/>
      <c r="AP1004" s="34"/>
      <c r="AQ1004" s="34"/>
      <c r="AR1004" s="34"/>
      <c r="AS1004" s="34"/>
      <c r="AT1004" s="44" t="s">
        <v>326</v>
      </c>
      <c r="AU1004" s="44"/>
      <c r="AV1004" s="477" t="str">
        <f t="array" ref="AV1004">_xlfn.IFS(
LEFT(Tabelas!$AI1004,1)="N","DN",
LEFT(Tabelas!$AI1004,1)="C","DC",
LEFT(Tabelas!$AI1004,1)="L","DL",
LEFT(Tabelas!$AI1004,1)="A","DA",
LEFT(Tabelas!$AI1004,1)="G","DG")</f>
        <v>DN</v>
      </c>
      <c r="AW1004" s="34"/>
      <c r="AX1004" s="34"/>
      <c r="AY1004" s="34"/>
      <c r="AZ1004" s="34"/>
      <c r="BA1004" s="34"/>
      <c r="BB1004" s="34"/>
      <c r="BC1004" s="34"/>
      <c r="BD1004" s="44">
        <v>40733</v>
      </c>
      <c r="BE1004" s="34" t="s">
        <v>4020</v>
      </c>
      <c r="BF1004" s="43" t="s">
        <v>1223</v>
      </c>
      <c r="BG1004" s="34" t="s">
        <v>420</v>
      </c>
      <c r="BH1004" s="34" t="s">
        <v>415</v>
      </c>
      <c r="BI1004" s="34" t="s">
        <v>4020</v>
      </c>
      <c r="BJ1004" s="44" t="s">
        <v>320</v>
      </c>
      <c r="BK1004" s="44" t="s">
        <v>9097</v>
      </c>
      <c r="EN1004" s="572">
        <v>28703</v>
      </c>
      <c r="EO1004" s="561" t="s">
        <v>9713</v>
      </c>
      <c r="EP1004" s="561" t="s">
        <v>289</v>
      </c>
      <c r="EQ1004" s="576">
        <v>333</v>
      </c>
      <c r="ER1004" s="561" t="s">
        <v>4908</v>
      </c>
      <c r="ES1004" s="568" t="s">
        <v>9714</v>
      </c>
    </row>
    <row r="1005" spans="16:149">
      <c r="P1005" s="503"/>
      <c r="Q1005" s="504"/>
      <c r="R1005" s="505">
        <f t="shared" si="37"/>
        <v>44783</v>
      </c>
      <c r="S1005" s="501"/>
      <c r="T1005" s="497"/>
      <c r="U1005" s="498"/>
      <c r="V1005" s="43">
        <v>117</v>
      </c>
      <c r="W1005" s="34" t="s">
        <v>3438</v>
      </c>
      <c r="X1005" s="44">
        <v>40734</v>
      </c>
      <c r="Y1005" s="34" t="s">
        <v>4070</v>
      </c>
      <c r="Z1005" s="43" t="s">
        <v>1223</v>
      </c>
      <c r="AA1005" s="34" t="s">
        <v>420</v>
      </c>
      <c r="AB1005" s="34" t="s">
        <v>415</v>
      </c>
      <c r="AC1005" s="34" t="s">
        <v>4070</v>
      </c>
      <c r="AD1005" s="44" t="s">
        <v>320</v>
      </c>
      <c r="AE1005" s="44" t="s">
        <v>9097</v>
      </c>
      <c r="AF1005" s="43">
        <v>117</v>
      </c>
      <c r="AG1005" s="34" t="s">
        <v>3438</v>
      </c>
      <c r="AH1005" s="34" t="s">
        <v>3437</v>
      </c>
      <c r="AI1005" s="43" t="s">
        <v>3242</v>
      </c>
      <c r="AJ1005" s="44" t="s">
        <v>3439</v>
      </c>
      <c r="AK1005" s="261">
        <v>5370285</v>
      </c>
      <c r="AL1005" s="44" t="s">
        <v>420</v>
      </c>
      <c r="AM1005" s="44" t="s">
        <v>3443</v>
      </c>
      <c r="AN1005" s="262">
        <v>278095720</v>
      </c>
      <c r="AO1005" s="34"/>
      <c r="AP1005" s="34"/>
      <c r="AQ1005" s="34"/>
      <c r="AR1005" s="34"/>
      <c r="AS1005" s="34"/>
      <c r="AT1005" s="44" t="s">
        <v>326</v>
      </c>
      <c r="AU1005" s="44"/>
      <c r="AV1005" s="477" t="str">
        <f t="array" ref="AV1005">_xlfn.IFS(
LEFT(Tabelas!$AI1005,1)="N","DN",
LEFT(Tabelas!$AI1005,1)="C","DC",
LEFT(Tabelas!$AI1005,1)="L","DL",
LEFT(Tabelas!$AI1005,1)="A","DA",
LEFT(Tabelas!$AI1005,1)="G","DG")</f>
        <v>DN</v>
      </c>
      <c r="AW1005" s="34"/>
      <c r="AX1005" s="34"/>
      <c r="AY1005" s="34"/>
      <c r="AZ1005" s="34"/>
      <c r="BA1005" s="34"/>
      <c r="BB1005" s="34"/>
      <c r="BC1005" s="34"/>
      <c r="BD1005" s="44">
        <v>40734</v>
      </c>
      <c r="BE1005" s="34" t="s">
        <v>4070</v>
      </c>
      <c r="BF1005" s="43" t="s">
        <v>1223</v>
      </c>
      <c r="BG1005" s="34" t="s">
        <v>420</v>
      </c>
      <c r="BH1005" s="34" t="s">
        <v>415</v>
      </c>
      <c r="BI1005" s="34" t="s">
        <v>4070</v>
      </c>
      <c r="BJ1005" s="44" t="s">
        <v>320</v>
      </c>
      <c r="BK1005" s="44" t="s">
        <v>9097</v>
      </c>
      <c r="EN1005" s="571">
        <v>28720</v>
      </c>
      <c r="EO1005" s="560" t="s">
        <v>9715</v>
      </c>
      <c r="EP1005" s="560" t="s">
        <v>320</v>
      </c>
      <c r="EQ1005" s="580">
        <v>170</v>
      </c>
      <c r="ER1005" s="560" t="s">
        <v>4090</v>
      </c>
      <c r="ES1005" s="567" t="s">
        <v>9716</v>
      </c>
    </row>
    <row r="1006" spans="16:149">
      <c r="P1006" s="503"/>
      <c r="Q1006" s="504"/>
      <c r="R1006" s="505">
        <f t="shared" si="37"/>
        <v>44784</v>
      </c>
      <c r="S1006" s="501"/>
      <c r="T1006" s="497"/>
      <c r="U1006" s="498"/>
      <c r="V1006" s="43">
        <v>117</v>
      </c>
      <c r="W1006" s="34" t="s">
        <v>3438</v>
      </c>
      <c r="X1006" s="44">
        <v>41002</v>
      </c>
      <c r="Y1006" s="34" t="s">
        <v>1016</v>
      </c>
      <c r="Z1006" s="43" t="s">
        <v>1223</v>
      </c>
      <c r="AA1006" s="34" t="s">
        <v>423</v>
      </c>
      <c r="AB1006" s="34" t="s">
        <v>415</v>
      </c>
      <c r="AC1006" s="34" t="s">
        <v>1016</v>
      </c>
      <c r="AD1006" s="44" t="s">
        <v>320</v>
      </c>
      <c r="AE1006" s="44" t="s">
        <v>9097</v>
      </c>
      <c r="AF1006" s="43">
        <v>117</v>
      </c>
      <c r="AG1006" s="34" t="s">
        <v>3438</v>
      </c>
      <c r="AH1006" s="34" t="s">
        <v>3437</v>
      </c>
      <c r="AI1006" s="43" t="s">
        <v>3242</v>
      </c>
      <c r="AJ1006" s="44" t="s">
        <v>3439</v>
      </c>
      <c r="AK1006" s="261">
        <v>5370285</v>
      </c>
      <c r="AL1006" s="44" t="s">
        <v>420</v>
      </c>
      <c r="AM1006" s="44" t="s">
        <v>3443</v>
      </c>
      <c r="AN1006" s="262">
        <v>278095720</v>
      </c>
      <c r="AO1006" s="34"/>
      <c r="AP1006" s="34"/>
      <c r="AQ1006" s="34"/>
      <c r="AR1006" s="34"/>
      <c r="AS1006" s="34"/>
      <c r="AT1006" s="44" t="s">
        <v>326</v>
      </c>
      <c r="AU1006" s="44"/>
      <c r="AV1006" s="477" t="str">
        <f t="array" ref="AV1006">_xlfn.IFS(
LEFT(Tabelas!$AI1006,1)="N","DN",
LEFT(Tabelas!$AI1006,1)="C","DC",
LEFT(Tabelas!$AI1006,1)="L","DL",
LEFT(Tabelas!$AI1006,1)="A","DA",
LEFT(Tabelas!$AI1006,1)="G","DG")</f>
        <v>DN</v>
      </c>
      <c r="AW1006" s="34"/>
      <c r="AX1006" s="34"/>
      <c r="AY1006" s="34"/>
      <c r="AZ1006" s="34"/>
      <c r="BA1006" s="34"/>
      <c r="BB1006" s="34"/>
      <c r="BC1006" s="34"/>
      <c r="BD1006" s="44">
        <v>41002</v>
      </c>
      <c r="BE1006" s="34" t="s">
        <v>1016</v>
      </c>
      <c r="BF1006" s="43" t="s">
        <v>1223</v>
      </c>
      <c r="BG1006" s="34" t="s">
        <v>423</v>
      </c>
      <c r="BH1006" s="34" t="s">
        <v>415</v>
      </c>
      <c r="BI1006" s="34" t="s">
        <v>1016</v>
      </c>
      <c r="BJ1006" s="44" t="s">
        <v>320</v>
      </c>
      <c r="BK1006" s="44" t="s">
        <v>9097</v>
      </c>
      <c r="EN1006" s="572">
        <v>28738</v>
      </c>
      <c r="EO1006" s="561" t="s">
        <v>9717</v>
      </c>
      <c r="EP1006" s="561" t="s">
        <v>289</v>
      </c>
      <c r="EQ1006" s="576">
        <v>338</v>
      </c>
      <c r="ER1006" s="561" t="s">
        <v>2428</v>
      </c>
      <c r="ES1006" s="568" t="s">
        <v>9718</v>
      </c>
    </row>
    <row r="1007" spans="16:149">
      <c r="P1007" s="503"/>
      <c r="Q1007" s="504"/>
      <c r="R1007" s="505">
        <f t="shared" si="37"/>
        <v>44785</v>
      </c>
      <c r="S1007" s="501"/>
      <c r="T1007" s="497"/>
      <c r="U1007" s="498"/>
      <c r="V1007" s="43">
        <v>117</v>
      </c>
      <c r="W1007" s="34" t="s">
        <v>3438</v>
      </c>
      <c r="X1007" s="44">
        <v>41005</v>
      </c>
      <c r="Y1007" s="34" t="s">
        <v>1294</v>
      </c>
      <c r="Z1007" s="43" t="s">
        <v>1223</v>
      </c>
      <c r="AA1007" s="34" t="s">
        <v>423</v>
      </c>
      <c r="AB1007" s="34" t="s">
        <v>415</v>
      </c>
      <c r="AC1007" s="34" t="s">
        <v>1294</v>
      </c>
      <c r="AD1007" s="44" t="s">
        <v>320</v>
      </c>
      <c r="AE1007" s="44" t="s">
        <v>9097</v>
      </c>
      <c r="AF1007" s="43">
        <v>117</v>
      </c>
      <c r="AG1007" s="34" t="s">
        <v>3438</v>
      </c>
      <c r="AH1007" s="34" t="s">
        <v>3437</v>
      </c>
      <c r="AI1007" s="43" t="s">
        <v>3242</v>
      </c>
      <c r="AJ1007" s="44" t="s">
        <v>3439</v>
      </c>
      <c r="AK1007" s="261">
        <v>5370285</v>
      </c>
      <c r="AL1007" s="44" t="s">
        <v>420</v>
      </c>
      <c r="AM1007" s="44" t="s">
        <v>3443</v>
      </c>
      <c r="AN1007" s="262">
        <v>278095720</v>
      </c>
      <c r="AO1007" s="34"/>
      <c r="AP1007" s="34"/>
      <c r="AQ1007" s="34"/>
      <c r="AR1007" s="34"/>
      <c r="AS1007" s="34"/>
      <c r="AT1007" s="44" t="s">
        <v>326</v>
      </c>
      <c r="AU1007" s="44"/>
      <c r="AV1007" s="477" t="str">
        <f t="array" ref="AV1007">_xlfn.IFS(
LEFT(Tabelas!$AI1007,1)="N","DN",
LEFT(Tabelas!$AI1007,1)="C","DC",
LEFT(Tabelas!$AI1007,1)="L","DL",
LEFT(Tabelas!$AI1007,1)="A","DA",
LEFT(Tabelas!$AI1007,1)="G","DG")</f>
        <v>DN</v>
      </c>
      <c r="AW1007" s="34"/>
      <c r="AX1007" s="34"/>
      <c r="AY1007" s="34"/>
      <c r="AZ1007" s="34"/>
      <c r="BA1007" s="34"/>
      <c r="BB1007" s="34"/>
      <c r="BC1007" s="34"/>
      <c r="BD1007" s="44">
        <v>41005</v>
      </c>
      <c r="BE1007" s="34" t="s">
        <v>1294</v>
      </c>
      <c r="BF1007" s="43" t="s">
        <v>1223</v>
      </c>
      <c r="BG1007" s="34" t="s">
        <v>423</v>
      </c>
      <c r="BH1007" s="34" t="s">
        <v>415</v>
      </c>
      <c r="BI1007" s="34" t="s">
        <v>1294</v>
      </c>
      <c r="BJ1007" s="44" t="s">
        <v>320</v>
      </c>
      <c r="BK1007" s="44" t="s">
        <v>9097</v>
      </c>
      <c r="EN1007" s="571">
        <v>28746</v>
      </c>
      <c r="EO1007" s="560" t="s">
        <v>9719</v>
      </c>
      <c r="EP1007" s="560" t="s">
        <v>350</v>
      </c>
      <c r="EQ1007" s="580">
        <v>274</v>
      </c>
      <c r="ER1007" s="560" t="s">
        <v>4748</v>
      </c>
      <c r="ES1007" s="567" t="s">
        <v>9720</v>
      </c>
    </row>
    <row r="1008" spans="16:149">
      <c r="P1008" s="503"/>
      <c r="Q1008" s="504"/>
      <c r="R1008" s="505">
        <f t="shared" si="37"/>
        <v>44786</v>
      </c>
      <c r="S1008" s="501"/>
      <c r="T1008" s="497"/>
      <c r="U1008" s="498"/>
      <c r="V1008" s="43">
        <v>117</v>
      </c>
      <c r="W1008" s="34" t="s">
        <v>3438</v>
      </c>
      <c r="X1008" s="44">
        <v>41009</v>
      </c>
      <c r="Y1008" s="34" t="s">
        <v>1571</v>
      </c>
      <c r="Z1008" s="43" t="s">
        <v>1223</v>
      </c>
      <c r="AA1008" s="34" t="s">
        <v>423</v>
      </c>
      <c r="AB1008" s="34" t="s">
        <v>415</v>
      </c>
      <c r="AC1008" s="34" t="s">
        <v>1571</v>
      </c>
      <c r="AD1008" s="44" t="s">
        <v>320</v>
      </c>
      <c r="AE1008" s="44" t="s">
        <v>9097</v>
      </c>
      <c r="AF1008" s="43">
        <v>117</v>
      </c>
      <c r="AG1008" s="34" t="s">
        <v>3438</v>
      </c>
      <c r="AH1008" s="34" t="s">
        <v>3437</v>
      </c>
      <c r="AI1008" s="43" t="s">
        <v>3242</v>
      </c>
      <c r="AJ1008" s="44" t="s">
        <v>3439</v>
      </c>
      <c r="AK1008" s="261">
        <v>5370285</v>
      </c>
      <c r="AL1008" s="44" t="s">
        <v>420</v>
      </c>
      <c r="AM1008" s="44" t="s">
        <v>3443</v>
      </c>
      <c r="AN1008" s="262">
        <v>278095720</v>
      </c>
      <c r="AO1008" s="34"/>
      <c r="AP1008" s="34"/>
      <c r="AQ1008" s="34"/>
      <c r="AR1008" s="34"/>
      <c r="AS1008" s="34"/>
      <c r="AT1008" s="44" t="s">
        <v>326</v>
      </c>
      <c r="AU1008" s="44"/>
      <c r="AV1008" s="477" t="str">
        <f t="array" ref="AV1008">_xlfn.IFS(
LEFT(Tabelas!$AI1008,1)="N","DN",
LEFT(Tabelas!$AI1008,1)="C","DC",
LEFT(Tabelas!$AI1008,1)="L","DL",
LEFT(Tabelas!$AI1008,1)="A","DA",
LEFT(Tabelas!$AI1008,1)="G","DG")</f>
        <v>DN</v>
      </c>
      <c r="AW1008" s="34"/>
      <c r="AX1008" s="34"/>
      <c r="AY1008" s="34"/>
      <c r="AZ1008" s="34"/>
      <c r="BA1008" s="34"/>
      <c r="BB1008" s="34"/>
      <c r="BC1008" s="34"/>
      <c r="BD1008" s="44">
        <v>41009</v>
      </c>
      <c r="BE1008" s="34" t="s">
        <v>1571</v>
      </c>
      <c r="BF1008" s="43" t="s">
        <v>1223</v>
      </c>
      <c r="BG1008" s="34" t="s">
        <v>423</v>
      </c>
      <c r="BH1008" s="34" t="s">
        <v>415</v>
      </c>
      <c r="BI1008" s="34" t="s">
        <v>1571</v>
      </c>
      <c r="BJ1008" s="44" t="s">
        <v>320</v>
      </c>
      <c r="BK1008" s="44" t="s">
        <v>9097</v>
      </c>
      <c r="EN1008" s="572">
        <v>28762</v>
      </c>
      <c r="EO1008" s="561" t="s">
        <v>9721</v>
      </c>
      <c r="EP1008" s="561" t="s">
        <v>947</v>
      </c>
      <c r="EQ1008" s="576">
        <v>451</v>
      </c>
      <c r="ER1008" s="561" t="s">
        <v>4104</v>
      </c>
      <c r="ES1008" s="568" t="s">
        <v>9722</v>
      </c>
    </row>
    <row r="1009" spans="16:149">
      <c r="P1009" s="503"/>
      <c r="Q1009" s="504"/>
      <c r="R1009" s="505">
        <f t="shared" si="37"/>
        <v>44787</v>
      </c>
      <c r="S1009" s="501"/>
      <c r="T1009" s="497"/>
      <c r="U1009" s="498"/>
      <c r="V1009" s="43">
        <v>117</v>
      </c>
      <c r="W1009" s="34" t="s">
        <v>3438</v>
      </c>
      <c r="X1009" s="44">
        <v>41010</v>
      </c>
      <c r="Y1009" s="34" t="s">
        <v>1842</v>
      </c>
      <c r="Z1009" s="43" t="s">
        <v>1223</v>
      </c>
      <c r="AA1009" s="34" t="s">
        <v>423</v>
      </c>
      <c r="AB1009" s="34" t="s">
        <v>415</v>
      </c>
      <c r="AC1009" s="34" t="s">
        <v>1842</v>
      </c>
      <c r="AD1009" s="44" t="s">
        <v>320</v>
      </c>
      <c r="AE1009" s="44" t="s">
        <v>9097</v>
      </c>
      <c r="AF1009" s="43">
        <v>117</v>
      </c>
      <c r="AG1009" s="34" t="s">
        <v>3438</v>
      </c>
      <c r="AH1009" s="34" t="s">
        <v>3437</v>
      </c>
      <c r="AI1009" s="43" t="s">
        <v>3242</v>
      </c>
      <c r="AJ1009" s="44" t="s">
        <v>3439</v>
      </c>
      <c r="AK1009" s="261">
        <v>5370285</v>
      </c>
      <c r="AL1009" s="44" t="s">
        <v>420</v>
      </c>
      <c r="AM1009" s="44" t="s">
        <v>3443</v>
      </c>
      <c r="AN1009" s="262">
        <v>278095720</v>
      </c>
      <c r="AO1009" s="34"/>
      <c r="AP1009" s="34"/>
      <c r="AQ1009" s="34"/>
      <c r="AR1009" s="34"/>
      <c r="AS1009" s="34"/>
      <c r="AT1009" s="44" t="s">
        <v>326</v>
      </c>
      <c r="AU1009" s="44"/>
      <c r="AV1009" s="477" t="str">
        <f t="array" ref="AV1009">_xlfn.IFS(
LEFT(Tabelas!$AI1009,1)="N","DN",
LEFT(Tabelas!$AI1009,1)="C","DC",
LEFT(Tabelas!$AI1009,1)="L","DL",
LEFT(Tabelas!$AI1009,1)="A","DA",
LEFT(Tabelas!$AI1009,1)="G","DG")</f>
        <v>DN</v>
      </c>
      <c r="AW1009" s="34"/>
      <c r="AX1009" s="34"/>
      <c r="AY1009" s="34"/>
      <c r="AZ1009" s="34"/>
      <c r="BA1009" s="34"/>
      <c r="BB1009" s="34"/>
      <c r="BC1009" s="34"/>
      <c r="BD1009" s="44">
        <v>41010</v>
      </c>
      <c r="BE1009" s="34" t="s">
        <v>1842</v>
      </c>
      <c r="BF1009" s="43" t="s">
        <v>1223</v>
      </c>
      <c r="BG1009" s="34" t="s">
        <v>423</v>
      </c>
      <c r="BH1009" s="34" t="s">
        <v>415</v>
      </c>
      <c r="BI1009" s="34" t="s">
        <v>1842</v>
      </c>
      <c r="BJ1009" s="44" t="s">
        <v>320</v>
      </c>
      <c r="BK1009" s="44" t="s">
        <v>9097</v>
      </c>
      <c r="EN1009" s="571">
        <v>28770</v>
      </c>
      <c r="EO1009" s="560" t="s">
        <v>9723</v>
      </c>
      <c r="EP1009" s="560" t="s">
        <v>947</v>
      </c>
      <c r="EQ1009" s="580">
        <v>400</v>
      </c>
      <c r="ER1009" s="560" t="s">
        <v>3263</v>
      </c>
      <c r="ES1009" s="567" t="s">
        <v>9724</v>
      </c>
    </row>
    <row r="1010" spans="16:149">
      <c r="P1010" s="503"/>
      <c r="Q1010" s="504"/>
      <c r="R1010" s="505">
        <f t="shared" si="37"/>
        <v>44788</v>
      </c>
      <c r="S1010" s="501"/>
      <c r="T1010" s="497"/>
      <c r="U1010" s="498"/>
      <c r="V1010" s="43">
        <v>117</v>
      </c>
      <c r="W1010" s="34" t="s">
        <v>3438</v>
      </c>
      <c r="X1010" s="44">
        <v>41011</v>
      </c>
      <c r="Y1010" s="34" t="s">
        <v>2079</v>
      </c>
      <c r="Z1010" s="43" t="s">
        <v>1223</v>
      </c>
      <c r="AA1010" s="34" t="s">
        <v>423</v>
      </c>
      <c r="AB1010" s="34" t="s">
        <v>415</v>
      </c>
      <c r="AC1010" s="34" t="s">
        <v>2079</v>
      </c>
      <c r="AD1010" s="44" t="s">
        <v>320</v>
      </c>
      <c r="AE1010" s="44" t="s">
        <v>9097</v>
      </c>
      <c r="AF1010" s="43">
        <v>117</v>
      </c>
      <c r="AG1010" s="34" t="s">
        <v>3438</v>
      </c>
      <c r="AH1010" s="34" t="s">
        <v>3437</v>
      </c>
      <c r="AI1010" s="43" t="s">
        <v>3242</v>
      </c>
      <c r="AJ1010" s="44" t="s">
        <v>3439</v>
      </c>
      <c r="AK1010" s="261">
        <v>5370285</v>
      </c>
      <c r="AL1010" s="44" t="s">
        <v>420</v>
      </c>
      <c r="AM1010" s="44" t="s">
        <v>3443</v>
      </c>
      <c r="AN1010" s="262">
        <v>278095720</v>
      </c>
      <c r="AO1010" s="34"/>
      <c r="AP1010" s="34"/>
      <c r="AQ1010" s="34"/>
      <c r="AR1010" s="34"/>
      <c r="AS1010" s="34"/>
      <c r="AT1010" s="44" t="s">
        <v>326</v>
      </c>
      <c r="AU1010" s="44"/>
      <c r="AV1010" s="477" t="str">
        <f t="array" ref="AV1010">_xlfn.IFS(
LEFT(Tabelas!$AI1010,1)="N","DN",
LEFT(Tabelas!$AI1010,1)="C","DC",
LEFT(Tabelas!$AI1010,1)="L","DL",
LEFT(Tabelas!$AI1010,1)="A","DA",
LEFT(Tabelas!$AI1010,1)="G","DG")</f>
        <v>DN</v>
      </c>
      <c r="AW1010" s="34"/>
      <c r="AX1010" s="34"/>
      <c r="AY1010" s="34"/>
      <c r="AZ1010" s="34"/>
      <c r="BA1010" s="34"/>
      <c r="BB1010" s="34"/>
      <c r="BC1010" s="34"/>
      <c r="BD1010" s="44">
        <v>41011</v>
      </c>
      <c r="BE1010" s="34" t="s">
        <v>2079</v>
      </c>
      <c r="BF1010" s="43" t="s">
        <v>1223</v>
      </c>
      <c r="BG1010" s="34" t="s">
        <v>423</v>
      </c>
      <c r="BH1010" s="34" t="s">
        <v>415</v>
      </c>
      <c r="BI1010" s="34" t="s">
        <v>2079</v>
      </c>
      <c r="BJ1010" s="44" t="s">
        <v>320</v>
      </c>
      <c r="BK1010" s="44" t="s">
        <v>9097</v>
      </c>
      <c r="EN1010" s="572">
        <v>28789</v>
      </c>
      <c r="EO1010" s="561" t="s">
        <v>9725</v>
      </c>
      <c r="EP1010" s="561" t="s">
        <v>289</v>
      </c>
      <c r="EQ1010" s="576">
        <v>342</v>
      </c>
      <c r="ER1010" s="561" t="s">
        <v>5009</v>
      </c>
      <c r="ES1010" s="568" t="s">
        <v>9726</v>
      </c>
    </row>
    <row r="1011" spans="16:149">
      <c r="P1011" s="503"/>
      <c r="Q1011" s="504"/>
      <c r="R1011" s="505">
        <f t="shared" si="37"/>
        <v>44789</v>
      </c>
      <c r="S1011" s="501"/>
      <c r="T1011" s="497"/>
      <c r="U1011" s="498"/>
      <c r="V1011" s="43">
        <v>117</v>
      </c>
      <c r="W1011" s="34" t="s">
        <v>3438</v>
      </c>
      <c r="X1011" s="44">
        <v>41012</v>
      </c>
      <c r="Y1011" s="34" t="s">
        <v>2280</v>
      </c>
      <c r="Z1011" s="43" t="s">
        <v>1223</v>
      </c>
      <c r="AA1011" s="34" t="s">
        <v>423</v>
      </c>
      <c r="AB1011" s="34" t="s">
        <v>415</v>
      </c>
      <c r="AC1011" s="34" t="s">
        <v>2280</v>
      </c>
      <c r="AD1011" s="44" t="s">
        <v>320</v>
      </c>
      <c r="AE1011" s="44" t="s">
        <v>9097</v>
      </c>
      <c r="AF1011" s="43">
        <v>117</v>
      </c>
      <c r="AG1011" s="34" t="s">
        <v>3438</v>
      </c>
      <c r="AH1011" s="34" t="s">
        <v>3437</v>
      </c>
      <c r="AI1011" s="43" t="s">
        <v>3242</v>
      </c>
      <c r="AJ1011" s="44" t="s">
        <v>3439</v>
      </c>
      <c r="AK1011" s="261">
        <v>5370285</v>
      </c>
      <c r="AL1011" s="44" t="s">
        <v>420</v>
      </c>
      <c r="AM1011" s="44" t="s">
        <v>3443</v>
      </c>
      <c r="AN1011" s="262">
        <v>278095720</v>
      </c>
      <c r="AO1011" s="34"/>
      <c r="AP1011" s="34"/>
      <c r="AQ1011" s="34"/>
      <c r="AR1011" s="34"/>
      <c r="AS1011" s="34"/>
      <c r="AT1011" s="44" t="s">
        <v>326</v>
      </c>
      <c r="AU1011" s="44"/>
      <c r="AV1011" s="477" t="str">
        <f t="array" ref="AV1011">_xlfn.IFS(
LEFT(Tabelas!$AI1011,1)="N","DN",
LEFT(Tabelas!$AI1011,1)="C","DC",
LEFT(Tabelas!$AI1011,1)="L","DL",
LEFT(Tabelas!$AI1011,1)="A","DA",
LEFT(Tabelas!$AI1011,1)="G","DG")</f>
        <v>DN</v>
      </c>
      <c r="AW1011" s="34"/>
      <c r="AX1011" s="34"/>
      <c r="AY1011" s="34"/>
      <c r="AZ1011" s="34"/>
      <c r="BA1011" s="34"/>
      <c r="BB1011" s="34"/>
      <c r="BC1011" s="34"/>
      <c r="BD1011" s="44">
        <v>41012</v>
      </c>
      <c r="BE1011" s="34" t="s">
        <v>2280</v>
      </c>
      <c r="BF1011" s="43" t="s">
        <v>1223</v>
      </c>
      <c r="BG1011" s="34" t="s">
        <v>423</v>
      </c>
      <c r="BH1011" s="34" t="s">
        <v>415</v>
      </c>
      <c r="BI1011" s="34" t="s">
        <v>2280</v>
      </c>
      <c r="BJ1011" s="44" t="s">
        <v>320</v>
      </c>
      <c r="BK1011" s="44" t="s">
        <v>9097</v>
      </c>
      <c r="EN1011" s="571">
        <v>28827</v>
      </c>
      <c r="EO1011" s="560" t="s">
        <v>9727</v>
      </c>
      <c r="EP1011" s="560" t="s">
        <v>350</v>
      </c>
      <c r="EQ1011" s="580">
        <v>219</v>
      </c>
      <c r="ER1011" s="560" t="s">
        <v>4409</v>
      </c>
      <c r="ES1011" s="567" t="s">
        <v>9728</v>
      </c>
    </row>
    <row r="1012" spans="16:149">
      <c r="P1012" s="503"/>
      <c r="Q1012" s="504"/>
      <c r="R1012" s="505">
        <f t="shared" si="37"/>
        <v>44790</v>
      </c>
      <c r="S1012" s="501"/>
      <c r="T1012" s="497"/>
      <c r="U1012" s="498"/>
      <c r="V1012" s="43">
        <v>117</v>
      </c>
      <c r="W1012" s="34" t="s">
        <v>3438</v>
      </c>
      <c r="X1012" s="44">
        <v>41013</v>
      </c>
      <c r="Y1012" s="34" t="s">
        <v>2459</v>
      </c>
      <c r="Z1012" s="43" t="s">
        <v>1223</v>
      </c>
      <c r="AA1012" s="34" t="s">
        <v>423</v>
      </c>
      <c r="AB1012" s="34" t="s">
        <v>415</v>
      </c>
      <c r="AC1012" s="34" t="s">
        <v>2459</v>
      </c>
      <c r="AD1012" s="44" t="s">
        <v>320</v>
      </c>
      <c r="AE1012" s="44" t="s">
        <v>9097</v>
      </c>
      <c r="AF1012" s="43">
        <v>117</v>
      </c>
      <c r="AG1012" s="34" t="s">
        <v>3438</v>
      </c>
      <c r="AH1012" s="34" t="s">
        <v>3437</v>
      </c>
      <c r="AI1012" s="43" t="s">
        <v>3242</v>
      </c>
      <c r="AJ1012" s="44" t="s">
        <v>3439</v>
      </c>
      <c r="AK1012" s="261">
        <v>5370285</v>
      </c>
      <c r="AL1012" s="44" t="s">
        <v>420</v>
      </c>
      <c r="AM1012" s="44" t="s">
        <v>3443</v>
      </c>
      <c r="AN1012" s="262">
        <v>278095720</v>
      </c>
      <c r="AO1012" s="34"/>
      <c r="AP1012" s="34"/>
      <c r="AQ1012" s="34"/>
      <c r="AR1012" s="34"/>
      <c r="AS1012" s="34"/>
      <c r="AT1012" s="44" t="s">
        <v>326</v>
      </c>
      <c r="AU1012" s="44"/>
      <c r="AV1012" s="477" t="str">
        <f t="array" ref="AV1012">_xlfn.IFS(
LEFT(Tabelas!$AI1012,1)="N","DN",
LEFT(Tabelas!$AI1012,1)="C","DC",
LEFT(Tabelas!$AI1012,1)="L","DL",
LEFT(Tabelas!$AI1012,1)="A","DA",
LEFT(Tabelas!$AI1012,1)="G","DG")</f>
        <v>DN</v>
      </c>
      <c r="AW1012" s="34"/>
      <c r="AX1012" s="34"/>
      <c r="AY1012" s="34"/>
      <c r="AZ1012" s="34"/>
      <c r="BA1012" s="34"/>
      <c r="BB1012" s="34"/>
      <c r="BC1012" s="34"/>
      <c r="BD1012" s="44">
        <v>41013</v>
      </c>
      <c r="BE1012" s="34" t="s">
        <v>2459</v>
      </c>
      <c r="BF1012" s="43" t="s">
        <v>1223</v>
      </c>
      <c r="BG1012" s="34" t="s">
        <v>423</v>
      </c>
      <c r="BH1012" s="34" t="s">
        <v>415</v>
      </c>
      <c r="BI1012" s="34" t="s">
        <v>2459</v>
      </c>
      <c r="BJ1012" s="44" t="s">
        <v>320</v>
      </c>
      <c r="BK1012" s="44" t="s">
        <v>9097</v>
      </c>
      <c r="EN1012" s="572">
        <v>28843</v>
      </c>
      <c r="EO1012" s="561" t="s">
        <v>9729</v>
      </c>
      <c r="EP1012" s="561" t="s">
        <v>947</v>
      </c>
      <c r="EQ1012" s="576">
        <v>454</v>
      </c>
      <c r="ER1012" s="561" t="s">
        <v>5380</v>
      </c>
      <c r="ES1012" s="568" t="s">
        <v>9730</v>
      </c>
    </row>
    <row r="1013" spans="16:149">
      <c r="P1013" s="503"/>
      <c r="Q1013" s="504"/>
      <c r="R1013" s="505">
        <f t="shared" si="37"/>
        <v>44791</v>
      </c>
      <c r="S1013" s="501"/>
      <c r="T1013" s="497"/>
      <c r="U1013" s="498"/>
      <c r="V1013" s="43">
        <v>117</v>
      </c>
      <c r="W1013" s="34" t="s">
        <v>3438</v>
      </c>
      <c r="X1013" s="44">
        <v>41014</v>
      </c>
      <c r="Y1013" s="34" t="s">
        <v>2625</v>
      </c>
      <c r="Z1013" s="43" t="s">
        <v>1223</v>
      </c>
      <c r="AA1013" s="34" t="s">
        <v>423</v>
      </c>
      <c r="AB1013" s="34" t="s">
        <v>415</v>
      </c>
      <c r="AC1013" s="34" t="s">
        <v>2625</v>
      </c>
      <c r="AD1013" s="44" t="s">
        <v>320</v>
      </c>
      <c r="AE1013" s="44" t="s">
        <v>9097</v>
      </c>
      <c r="AF1013" s="43">
        <v>117</v>
      </c>
      <c r="AG1013" s="34" t="s">
        <v>3438</v>
      </c>
      <c r="AH1013" s="34" t="s">
        <v>3437</v>
      </c>
      <c r="AI1013" s="43" t="s">
        <v>3242</v>
      </c>
      <c r="AJ1013" s="44" t="s">
        <v>3439</v>
      </c>
      <c r="AK1013" s="261">
        <v>5370285</v>
      </c>
      <c r="AL1013" s="44" t="s">
        <v>420</v>
      </c>
      <c r="AM1013" s="44" t="s">
        <v>3443</v>
      </c>
      <c r="AN1013" s="262">
        <v>278095720</v>
      </c>
      <c r="AO1013" s="34"/>
      <c r="AP1013" s="34"/>
      <c r="AQ1013" s="34"/>
      <c r="AR1013" s="34"/>
      <c r="AS1013" s="34"/>
      <c r="AT1013" s="44" t="s">
        <v>326</v>
      </c>
      <c r="AU1013" s="44"/>
      <c r="AV1013" s="477" t="str">
        <f t="array" ref="AV1013">_xlfn.IFS(
LEFT(Tabelas!$AI1013,1)="N","DN",
LEFT(Tabelas!$AI1013,1)="C","DC",
LEFT(Tabelas!$AI1013,1)="L","DL",
LEFT(Tabelas!$AI1013,1)="A","DA",
LEFT(Tabelas!$AI1013,1)="G","DG")</f>
        <v>DN</v>
      </c>
      <c r="AW1013" s="34"/>
      <c r="AX1013" s="34"/>
      <c r="AY1013" s="34"/>
      <c r="AZ1013" s="34"/>
      <c r="BA1013" s="34"/>
      <c r="BB1013" s="34"/>
      <c r="BC1013" s="34"/>
      <c r="BD1013" s="44">
        <v>41014</v>
      </c>
      <c r="BE1013" s="34" t="s">
        <v>2625</v>
      </c>
      <c r="BF1013" s="43" t="s">
        <v>1223</v>
      </c>
      <c r="BG1013" s="34" t="s">
        <v>423</v>
      </c>
      <c r="BH1013" s="34" t="s">
        <v>415</v>
      </c>
      <c r="BI1013" s="34" t="s">
        <v>2625</v>
      </c>
      <c r="BJ1013" s="44" t="s">
        <v>320</v>
      </c>
      <c r="BK1013" s="44" t="s">
        <v>9097</v>
      </c>
      <c r="EN1013" s="571">
        <v>28860</v>
      </c>
      <c r="EO1013" s="560" t="s">
        <v>9731</v>
      </c>
      <c r="EP1013" s="560" t="s">
        <v>947</v>
      </c>
      <c r="EQ1013" s="580">
        <v>474</v>
      </c>
      <c r="ER1013" s="560" t="s">
        <v>5374</v>
      </c>
      <c r="ES1013" s="567" t="s">
        <v>9732</v>
      </c>
    </row>
    <row r="1014" spans="16:149">
      <c r="P1014" s="503"/>
      <c r="Q1014" s="504"/>
      <c r="R1014" s="505">
        <f t="shared" si="37"/>
        <v>44792</v>
      </c>
      <c r="S1014" s="501"/>
      <c r="T1014" s="497"/>
      <c r="U1014" s="498"/>
      <c r="V1014" s="43">
        <v>117</v>
      </c>
      <c r="W1014" s="34" t="s">
        <v>3438</v>
      </c>
      <c r="X1014" s="44">
        <v>41020</v>
      </c>
      <c r="Y1014" s="34" t="s">
        <v>2910</v>
      </c>
      <c r="Z1014" s="43" t="s">
        <v>1223</v>
      </c>
      <c r="AA1014" s="34" t="s">
        <v>423</v>
      </c>
      <c r="AB1014" s="34" t="s">
        <v>415</v>
      </c>
      <c r="AC1014" s="34" t="s">
        <v>9733</v>
      </c>
      <c r="AD1014" s="44" t="s">
        <v>320</v>
      </c>
      <c r="AE1014" s="44" t="s">
        <v>9097</v>
      </c>
      <c r="AF1014" s="43">
        <v>117</v>
      </c>
      <c r="AG1014" s="34" t="s">
        <v>3438</v>
      </c>
      <c r="AH1014" s="34" t="s">
        <v>3437</v>
      </c>
      <c r="AI1014" s="43" t="s">
        <v>3242</v>
      </c>
      <c r="AJ1014" s="44" t="s">
        <v>3439</v>
      </c>
      <c r="AK1014" s="261">
        <v>5370285</v>
      </c>
      <c r="AL1014" s="44" t="s">
        <v>420</v>
      </c>
      <c r="AM1014" s="44" t="s">
        <v>3443</v>
      </c>
      <c r="AN1014" s="262">
        <v>278095720</v>
      </c>
      <c r="AO1014" s="34"/>
      <c r="AP1014" s="34"/>
      <c r="AQ1014" s="34"/>
      <c r="AR1014" s="34"/>
      <c r="AS1014" s="34"/>
      <c r="AT1014" s="44" t="s">
        <v>326</v>
      </c>
      <c r="AU1014" s="44"/>
      <c r="AV1014" s="477" t="str">
        <f t="array" ref="AV1014">_xlfn.IFS(
LEFT(Tabelas!$AI1014,1)="N","DN",
LEFT(Tabelas!$AI1014,1)="C","DC",
LEFT(Tabelas!$AI1014,1)="L","DL",
LEFT(Tabelas!$AI1014,1)="A","DA",
LEFT(Tabelas!$AI1014,1)="G","DG")</f>
        <v>DN</v>
      </c>
      <c r="AW1014" s="34"/>
      <c r="AX1014" s="34"/>
      <c r="AY1014" s="34"/>
      <c r="AZ1014" s="34"/>
      <c r="BA1014" s="34"/>
      <c r="BB1014" s="34"/>
      <c r="BC1014" s="34"/>
      <c r="BD1014" s="44">
        <v>41020</v>
      </c>
      <c r="BE1014" s="34" t="s">
        <v>2910</v>
      </c>
      <c r="BF1014" s="43" t="s">
        <v>1223</v>
      </c>
      <c r="BG1014" s="34" t="s">
        <v>423</v>
      </c>
      <c r="BH1014" s="34" t="s">
        <v>415</v>
      </c>
      <c r="BI1014" s="34" t="s">
        <v>9733</v>
      </c>
      <c r="BJ1014" s="44" t="s">
        <v>320</v>
      </c>
      <c r="BK1014" s="44" t="s">
        <v>9097</v>
      </c>
      <c r="EN1014" s="572">
        <v>28878</v>
      </c>
      <c r="EO1014" s="561" t="s">
        <v>9734</v>
      </c>
      <c r="EP1014" s="561" t="s">
        <v>947</v>
      </c>
      <c r="EQ1014" s="576">
        <v>400</v>
      </c>
      <c r="ER1014" s="561" t="s">
        <v>3263</v>
      </c>
      <c r="ES1014" s="568" t="s">
        <v>9735</v>
      </c>
    </row>
    <row r="1015" spans="16:149">
      <c r="P1015" s="503"/>
      <c r="Q1015" s="504"/>
      <c r="R1015" s="505">
        <f t="shared" si="37"/>
        <v>44793</v>
      </c>
      <c r="S1015" s="501"/>
      <c r="T1015" s="497"/>
      <c r="U1015" s="498"/>
      <c r="V1015" s="43">
        <v>117</v>
      </c>
      <c r="W1015" s="34" t="s">
        <v>3438</v>
      </c>
      <c r="X1015" s="44">
        <v>41021</v>
      </c>
      <c r="Y1015" s="34" t="s">
        <v>3050</v>
      </c>
      <c r="Z1015" s="43" t="s">
        <v>1223</v>
      </c>
      <c r="AA1015" s="34" t="s">
        <v>423</v>
      </c>
      <c r="AB1015" s="34" t="s">
        <v>415</v>
      </c>
      <c r="AC1015" s="34" t="s">
        <v>9736</v>
      </c>
      <c r="AD1015" s="44" t="s">
        <v>320</v>
      </c>
      <c r="AE1015" s="44" t="s">
        <v>9097</v>
      </c>
      <c r="AF1015" s="43">
        <v>117</v>
      </c>
      <c r="AG1015" s="34" t="s">
        <v>3438</v>
      </c>
      <c r="AH1015" s="34" t="s">
        <v>3437</v>
      </c>
      <c r="AI1015" s="43" t="s">
        <v>3242</v>
      </c>
      <c r="AJ1015" s="44" t="s">
        <v>3439</v>
      </c>
      <c r="AK1015" s="261">
        <v>5370285</v>
      </c>
      <c r="AL1015" s="44" t="s">
        <v>420</v>
      </c>
      <c r="AM1015" s="44" t="s">
        <v>3443</v>
      </c>
      <c r="AN1015" s="262">
        <v>278095720</v>
      </c>
      <c r="AO1015" s="34"/>
      <c r="AP1015" s="34"/>
      <c r="AQ1015" s="34"/>
      <c r="AR1015" s="34"/>
      <c r="AS1015" s="34"/>
      <c r="AT1015" s="44" t="s">
        <v>326</v>
      </c>
      <c r="AU1015" s="44"/>
      <c r="AV1015" s="477" t="str">
        <f t="array" ref="AV1015">_xlfn.IFS(
LEFT(Tabelas!$AI1015,1)="N","DN",
LEFT(Tabelas!$AI1015,1)="C","DC",
LEFT(Tabelas!$AI1015,1)="L","DL",
LEFT(Tabelas!$AI1015,1)="A","DA",
LEFT(Tabelas!$AI1015,1)="G","DG")</f>
        <v>DN</v>
      </c>
      <c r="AW1015" s="34"/>
      <c r="AX1015" s="34"/>
      <c r="AY1015" s="34"/>
      <c r="AZ1015" s="34"/>
      <c r="BA1015" s="34"/>
      <c r="BB1015" s="34"/>
      <c r="BC1015" s="34"/>
      <c r="BD1015" s="44">
        <v>41021</v>
      </c>
      <c r="BE1015" s="34" t="s">
        <v>3050</v>
      </c>
      <c r="BF1015" s="43" t="s">
        <v>1223</v>
      </c>
      <c r="BG1015" s="34" t="s">
        <v>423</v>
      </c>
      <c r="BH1015" s="34" t="s">
        <v>415</v>
      </c>
      <c r="BI1015" s="34" t="s">
        <v>9736</v>
      </c>
      <c r="BJ1015" s="44" t="s">
        <v>320</v>
      </c>
      <c r="BK1015" s="44" t="s">
        <v>9097</v>
      </c>
      <c r="EN1015" s="571">
        <v>28908</v>
      </c>
      <c r="EO1015" s="560" t="s">
        <v>9737</v>
      </c>
      <c r="EP1015" s="560" t="s">
        <v>289</v>
      </c>
      <c r="EQ1015" s="580">
        <v>376</v>
      </c>
      <c r="ER1015" s="560" t="s">
        <v>5105</v>
      </c>
      <c r="ES1015" s="567" t="s">
        <v>9738</v>
      </c>
    </row>
    <row r="1016" spans="16:149">
      <c r="P1016" s="503"/>
      <c r="Q1016" s="504"/>
      <c r="R1016" s="505">
        <f t="shared" ref="R1016:R1079" si="38">R1015+1</f>
        <v>44794</v>
      </c>
      <c r="S1016" s="501"/>
      <c r="T1016" s="497"/>
      <c r="U1016" s="498"/>
      <c r="V1016" s="43">
        <v>117</v>
      </c>
      <c r="W1016" s="34" t="s">
        <v>3438</v>
      </c>
      <c r="X1016" s="44">
        <v>41022</v>
      </c>
      <c r="Y1016" s="34" t="s">
        <v>3169</v>
      </c>
      <c r="Z1016" s="43" t="s">
        <v>1223</v>
      </c>
      <c r="AA1016" s="34" t="s">
        <v>423</v>
      </c>
      <c r="AB1016" s="34" t="s">
        <v>415</v>
      </c>
      <c r="AC1016" s="34" t="s">
        <v>9739</v>
      </c>
      <c r="AD1016" s="44" t="s">
        <v>320</v>
      </c>
      <c r="AE1016" s="44" t="s">
        <v>9097</v>
      </c>
      <c r="AF1016" s="43">
        <v>117</v>
      </c>
      <c r="AG1016" s="34" t="s">
        <v>3438</v>
      </c>
      <c r="AH1016" s="34" t="s">
        <v>3437</v>
      </c>
      <c r="AI1016" s="43" t="s">
        <v>3242</v>
      </c>
      <c r="AJ1016" s="44" t="s">
        <v>3439</v>
      </c>
      <c r="AK1016" s="261">
        <v>5370285</v>
      </c>
      <c r="AL1016" s="44" t="s">
        <v>420</v>
      </c>
      <c r="AM1016" s="44" t="s">
        <v>3443</v>
      </c>
      <c r="AN1016" s="262">
        <v>278095720</v>
      </c>
      <c r="AO1016" s="34"/>
      <c r="AP1016" s="34"/>
      <c r="AQ1016" s="34"/>
      <c r="AR1016" s="34"/>
      <c r="AS1016" s="34"/>
      <c r="AT1016" s="44" t="s">
        <v>326</v>
      </c>
      <c r="AU1016" s="44"/>
      <c r="AV1016" s="477" t="str">
        <f t="array" ref="AV1016">_xlfn.IFS(
LEFT(Tabelas!$AI1016,1)="N","DN",
LEFT(Tabelas!$AI1016,1)="C","DC",
LEFT(Tabelas!$AI1016,1)="L","DL",
LEFT(Tabelas!$AI1016,1)="A","DA",
LEFT(Tabelas!$AI1016,1)="G","DG")</f>
        <v>DN</v>
      </c>
      <c r="AW1016" s="34"/>
      <c r="AX1016" s="34"/>
      <c r="AY1016" s="34"/>
      <c r="AZ1016" s="34"/>
      <c r="BA1016" s="34"/>
      <c r="BB1016" s="34"/>
      <c r="BC1016" s="34"/>
      <c r="BD1016" s="44">
        <v>41022</v>
      </c>
      <c r="BE1016" s="34" t="s">
        <v>3169</v>
      </c>
      <c r="BF1016" s="43" t="s">
        <v>1223</v>
      </c>
      <c r="BG1016" s="34" t="s">
        <v>423</v>
      </c>
      <c r="BH1016" s="34" t="s">
        <v>415</v>
      </c>
      <c r="BI1016" s="34" t="s">
        <v>9739</v>
      </c>
      <c r="BJ1016" s="44" t="s">
        <v>320</v>
      </c>
      <c r="BK1016" s="44" t="s">
        <v>9097</v>
      </c>
      <c r="EN1016" s="572">
        <v>28916</v>
      </c>
      <c r="EO1016" s="561" t="s">
        <v>9740</v>
      </c>
      <c r="EP1016" s="561" t="s">
        <v>289</v>
      </c>
      <c r="EQ1016" s="576">
        <v>376</v>
      </c>
      <c r="ER1016" s="561" t="s">
        <v>5105</v>
      </c>
      <c r="ES1016" s="568" t="s">
        <v>9741</v>
      </c>
    </row>
    <row r="1017" spans="16:149">
      <c r="P1017" s="503"/>
      <c r="Q1017" s="504"/>
      <c r="R1017" s="505">
        <f t="shared" si="38"/>
        <v>44795</v>
      </c>
      <c r="S1017" s="501"/>
      <c r="T1017" s="497"/>
      <c r="U1017" s="498"/>
      <c r="V1017" s="43">
        <v>117</v>
      </c>
      <c r="W1017" s="34" t="s">
        <v>3438</v>
      </c>
      <c r="X1017" s="44">
        <v>41023</v>
      </c>
      <c r="Y1017" s="34" t="s">
        <v>3286</v>
      </c>
      <c r="Z1017" s="43" t="s">
        <v>1223</v>
      </c>
      <c r="AA1017" s="34" t="s">
        <v>423</v>
      </c>
      <c r="AB1017" s="34" t="s">
        <v>415</v>
      </c>
      <c r="AC1017" s="34" t="s">
        <v>9742</v>
      </c>
      <c r="AD1017" s="44" t="s">
        <v>320</v>
      </c>
      <c r="AE1017" s="44" t="s">
        <v>9097</v>
      </c>
      <c r="AF1017" s="43">
        <v>117</v>
      </c>
      <c r="AG1017" s="34" t="s">
        <v>3438</v>
      </c>
      <c r="AH1017" s="34" t="s">
        <v>3437</v>
      </c>
      <c r="AI1017" s="43" t="s">
        <v>3242</v>
      </c>
      <c r="AJ1017" s="44" t="s">
        <v>3439</v>
      </c>
      <c r="AK1017" s="261">
        <v>5370285</v>
      </c>
      <c r="AL1017" s="44" t="s">
        <v>420</v>
      </c>
      <c r="AM1017" s="44" t="s">
        <v>3443</v>
      </c>
      <c r="AN1017" s="262">
        <v>278095720</v>
      </c>
      <c r="AO1017" s="34"/>
      <c r="AP1017" s="34"/>
      <c r="AQ1017" s="34"/>
      <c r="AR1017" s="34"/>
      <c r="AS1017" s="34"/>
      <c r="AT1017" s="44" t="s">
        <v>326</v>
      </c>
      <c r="AU1017" s="44"/>
      <c r="AV1017" s="477" t="str">
        <f t="array" ref="AV1017">_xlfn.IFS(
LEFT(Tabelas!$AI1017,1)="N","DN",
LEFT(Tabelas!$AI1017,1)="C","DC",
LEFT(Tabelas!$AI1017,1)="L","DL",
LEFT(Tabelas!$AI1017,1)="A","DA",
LEFT(Tabelas!$AI1017,1)="G","DG")</f>
        <v>DN</v>
      </c>
      <c r="AW1017" s="34"/>
      <c r="AX1017" s="34"/>
      <c r="AY1017" s="34"/>
      <c r="AZ1017" s="34"/>
      <c r="BA1017" s="34"/>
      <c r="BB1017" s="34"/>
      <c r="BC1017" s="34"/>
      <c r="BD1017" s="44">
        <v>41023</v>
      </c>
      <c r="BE1017" s="34" t="s">
        <v>3286</v>
      </c>
      <c r="BF1017" s="43" t="s">
        <v>1223</v>
      </c>
      <c r="BG1017" s="34" t="s">
        <v>423</v>
      </c>
      <c r="BH1017" s="34" t="s">
        <v>415</v>
      </c>
      <c r="BI1017" s="34" t="s">
        <v>9742</v>
      </c>
      <c r="BJ1017" s="44" t="s">
        <v>320</v>
      </c>
      <c r="BK1017" s="44" t="s">
        <v>9097</v>
      </c>
      <c r="EN1017" s="571">
        <v>28940</v>
      </c>
      <c r="EO1017" s="560" t="s">
        <v>9743</v>
      </c>
      <c r="EP1017" s="560" t="s">
        <v>350</v>
      </c>
      <c r="EQ1017" s="580">
        <v>268</v>
      </c>
      <c r="ER1017" s="560" t="s">
        <v>4659</v>
      </c>
      <c r="ES1017" s="567" t="s">
        <v>9741</v>
      </c>
    </row>
    <row r="1018" spans="16:149">
      <c r="P1018" s="503"/>
      <c r="Q1018" s="504"/>
      <c r="R1018" s="505">
        <f t="shared" si="38"/>
        <v>44796</v>
      </c>
      <c r="S1018" s="501"/>
      <c r="T1018" s="497"/>
      <c r="U1018" s="498"/>
      <c r="V1018" s="43">
        <v>117</v>
      </c>
      <c r="W1018" s="34" t="s">
        <v>3438</v>
      </c>
      <c r="X1018" s="44">
        <v>41024</v>
      </c>
      <c r="Y1018" s="34" t="s">
        <v>3380</v>
      </c>
      <c r="Z1018" s="43" t="s">
        <v>1223</v>
      </c>
      <c r="AA1018" s="34" t="s">
        <v>423</v>
      </c>
      <c r="AB1018" s="34" t="s">
        <v>415</v>
      </c>
      <c r="AC1018" s="34" t="s">
        <v>9744</v>
      </c>
      <c r="AD1018" s="44" t="s">
        <v>320</v>
      </c>
      <c r="AE1018" s="44" t="s">
        <v>9097</v>
      </c>
      <c r="AF1018" s="43">
        <v>117</v>
      </c>
      <c r="AG1018" s="34" t="s">
        <v>3438</v>
      </c>
      <c r="AH1018" s="34" t="s">
        <v>3437</v>
      </c>
      <c r="AI1018" s="43" t="s">
        <v>3242</v>
      </c>
      <c r="AJ1018" s="44" t="s">
        <v>3439</v>
      </c>
      <c r="AK1018" s="261">
        <v>5370285</v>
      </c>
      <c r="AL1018" s="44" t="s">
        <v>420</v>
      </c>
      <c r="AM1018" s="44" t="s">
        <v>3443</v>
      </c>
      <c r="AN1018" s="262">
        <v>278095720</v>
      </c>
      <c r="AO1018" s="34"/>
      <c r="AP1018" s="34"/>
      <c r="AQ1018" s="34"/>
      <c r="AR1018" s="34"/>
      <c r="AS1018" s="34"/>
      <c r="AT1018" s="44" t="s">
        <v>326</v>
      </c>
      <c r="AU1018" s="44"/>
      <c r="AV1018" s="477" t="str">
        <f t="array" ref="AV1018">_xlfn.IFS(
LEFT(Tabelas!$AI1018,1)="N","DN",
LEFT(Tabelas!$AI1018,1)="C","DC",
LEFT(Tabelas!$AI1018,1)="L","DL",
LEFT(Tabelas!$AI1018,1)="A","DA",
LEFT(Tabelas!$AI1018,1)="G","DG")</f>
        <v>DN</v>
      </c>
      <c r="AW1018" s="34"/>
      <c r="AX1018" s="34"/>
      <c r="AY1018" s="34"/>
      <c r="AZ1018" s="34"/>
      <c r="BA1018" s="34"/>
      <c r="BB1018" s="34"/>
      <c r="BC1018" s="34"/>
      <c r="BD1018" s="44">
        <v>41024</v>
      </c>
      <c r="BE1018" s="34" t="s">
        <v>3380</v>
      </c>
      <c r="BF1018" s="43" t="s">
        <v>1223</v>
      </c>
      <c r="BG1018" s="34" t="s">
        <v>423</v>
      </c>
      <c r="BH1018" s="34" t="s">
        <v>415</v>
      </c>
      <c r="BI1018" s="34" t="s">
        <v>9744</v>
      </c>
      <c r="BJ1018" s="44" t="s">
        <v>320</v>
      </c>
      <c r="BK1018" s="44" t="s">
        <v>9097</v>
      </c>
      <c r="EN1018" s="572">
        <v>28959</v>
      </c>
      <c r="EO1018" s="561" t="s">
        <v>9745</v>
      </c>
      <c r="EP1018" s="561" t="s">
        <v>370</v>
      </c>
      <c r="EQ1018" s="576">
        <v>555</v>
      </c>
      <c r="ER1018" s="561" t="s">
        <v>371</v>
      </c>
      <c r="ES1018" s="568" t="s">
        <v>9746</v>
      </c>
    </row>
    <row r="1019" spans="16:149">
      <c r="P1019" s="503"/>
      <c r="Q1019" s="504"/>
      <c r="R1019" s="505">
        <f t="shared" si="38"/>
        <v>44797</v>
      </c>
      <c r="S1019" s="501"/>
      <c r="T1019" s="497"/>
      <c r="U1019" s="498"/>
      <c r="V1019" s="43">
        <v>117</v>
      </c>
      <c r="W1019" s="34" t="s">
        <v>3438</v>
      </c>
      <c r="X1019" s="44">
        <v>41015</v>
      </c>
      <c r="Y1019" s="34" t="s">
        <v>2769</v>
      </c>
      <c r="Z1019" s="43" t="s">
        <v>1223</v>
      </c>
      <c r="AA1019" s="34" t="s">
        <v>423</v>
      </c>
      <c r="AB1019" s="34" t="s">
        <v>415</v>
      </c>
      <c r="AC1019" s="34" t="s">
        <v>2769</v>
      </c>
      <c r="AD1019" s="44" t="s">
        <v>320</v>
      </c>
      <c r="AE1019" s="44" t="s">
        <v>9097</v>
      </c>
      <c r="AF1019" s="43">
        <v>117</v>
      </c>
      <c r="AG1019" s="34" t="s">
        <v>3438</v>
      </c>
      <c r="AH1019" s="34" t="s">
        <v>3437</v>
      </c>
      <c r="AI1019" s="43" t="s">
        <v>3242</v>
      </c>
      <c r="AJ1019" s="44" t="s">
        <v>3439</v>
      </c>
      <c r="AK1019" s="261">
        <v>5370285</v>
      </c>
      <c r="AL1019" s="44" t="s">
        <v>420</v>
      </c>
      <c r="AM1019" s="44" t="s">
        <v>3443</v>
      </c>
      <c r="AN1019" s="262">
        <v>278095720</v>
      </c>
      <c r="AO1019" s="34"/>
      <c r="AP1019" s="34"/>
      <c r="AQ1019" s="34"/>
      <c r="AR1019" s="34"/>
      <c r="AS1019" s="34"/>
      <c r="AT1019" s="44" t="s">
        <v>326</v>
      </c>
      <c r="AU1019" s="44"/>
      <c r="AV1019" s="477" t="str">
        <f t="array" ref="AV1019">_xlfn.IFS(
LEFT(Tabelas!$AI1019,1)="N","DN",
LEFT(Tabelas!$AI1019,1)="C","DC",
LEFT(Tabelas!$AI1019,1)="L","DL",
LEFT(Tabelas!$AI1019,1)="A","DA",
LEFT(Tabelas!$AI1019,1)="G","DG")</f>
        <v>DN</v>
      </c>
      <c r="AW1019" s="34"/>
      <c r="AX1019" s="34"/>
      <c r="AY1019" s="34"/>
      <c r="AZ1019" s="34"/>
      <c r="BA1019" s="34"/>
      <c r="BB1019" s="34"/>
      <c r="BC1019" s="34"/>
      <c r="BD1019" s="44">
        <v>41015</v>
      </c>
      <c r="BE1019" s="34" t="s">
        <v>2769</v>
      </c>
      <c r="BF1019" s="43" t="s">
        <v>1223</v>
      </c>
      <c r="BG1019" s="34" t="s">
        <v>423</v>
      </c>
      <c r="BH1019" s="34" t="s">
        <v>415</v>
      </c>
      <c r="BI1019" s="34" t="s">
        <v>2769</v>
      </c>
      <c r="BJ1019" s="44" t="s">
        <v>320</v>
      </c>
      <c r="BK1019" s="44" t="s">
        <v>9097</v>
      </c>
      <c r="EN1019" s="571">
        <v>28967</v>
      </c>
      <c r="EO1019" s="560" t="s">
        <v>9747</v>
      </c>
      <c r="EP1019" s="560" t="s">
        <v>289</v>
      </c>
      <c r="EQ1019" s="580">
        <v>300</v>
      </c>
      <c r="ER1019" s="560" t="s">
        <v>4916</v>
      </c>
      <c r="ES1019" s="567" t="s">
        <v>9748</v>
      </c>
    </row>
    <row r="1020" spans="16:149">
      <c r="P1020" s="503"/>
      <c r="Q1020" s="504"/>
      <c r="R1020" s="505">
        <f t="shared" si="38"/>
        <v>44798</v>
      </c>
      <c r="S1020" s="501"/>
      <c r="T1020" s="497"/>
      <c r="U1020" s="498"/>
      <c r="V1020" s="43">
        <v>117</v>
      </c>
      <c r="W1020" s="34" t="s">
        <v>3438</v>
      </c>
      <c r="X1020" s="44">
        <v>41000</v>
      </c>
      <c r="Y1020" s="34" t="s">
        <v>703</v>
      </c>
      <c r="Z1020" s="43" t="s">
        <v>1223</v>
      </c>
      <c r="AA1020" s="34" t="s">
        <v>423</v>
      </c>
      <c r="AB1020" s="34" t="s">
        <v>415</v>
      </c>
      <c r="AC1020" s="34" t="s">
        <v>9742</v>
      </c>
      <c r="AD1020" s="44" t="s">
        <v>320</v>
      </c>
      <c r="AE1020" s="44" t="s">
        <v>9097</v>
      </c>
      <c r="AF1020" s="43">
        <v>117</v>
      </c>
      <c r="AG1020" s="34" t="s">
        <v>3438</v>
      </c>
      <c r="AH1020" s="34" t="s">
        <v>3437</v>
      </c>
      <c r="AI1020" s="43" t="s">
        <v>3242</v>
      </c>
      <c r="AJ1020" s="44" t="s">
        <v>3439</v>
      </c>
      <c r="AK1020" s="261">
        <v>5370285</v>
      </c>
      <c r="AL1020" s="44" t="s">
        <v>420</v>
      </c>
      <c r="AM1020" s="44" t="s">
        <v>3443</v>
      </c>
      <c r="AN1020" s="262">
        <v>278095720</v>
      </c>
      <c r="AO1020" s="34"/>
      <c r="AP1020" s="34"/>
      <c r="AQ1020" s="34"/>
      <c r="AR1020" s="34"/>
      <c r="AS1020" s="34"/>
      <c r="AT1020" s="44" t="s">
        <v>326</v>
      </c>
      <c r="AU1020" s="44"/>
      <c r="AV1020" s="477" t="str">
        <f t="array" ref="AV1020">_xlfn.IFS(
LEFT(Tabelas!$AI1020,1)="N","DN",
LEFT(Tabelas!$AI1020,1)="C","DC",
LEFT(Tabelas!$AI1020,1)="L","DL",
LEFT(Tabelas!$AI1020,1)="A","DA",
LEFT(Tabelas!$AI1020,1)="G","DG")</f>
        <v>DN</v>
      </c>
      <c r="AW1020" s="34"/>
      <c r="AX1020" s="34"/>
      <c r="AY1020" s="34"/>
      <c r="AZ1020" s="34"/>
      <c r="BA1020" s="34"/>
      <c r="BB1020" s="34"/>
      <c r="BC1020" s="34"/>
      <c r="BD1020" s="44">
        <v>41000</v>
      </c>
      <c r="BE1020" s="34" t="s">
        <v>703</v>
      </c>
      <c r="BF1020" s="43" t="s">
        <v>1223</v>
      </c>
      <c r="BG1020" s="34" t="s">
        <v>423</v>
      </c>
      <c r="BH1020" s="34" t="s">
        <v>415</v>
      </c>
      <c r="BI1020" s="34" t="s">
        <v>9742</v>
      </c>
      <c r="BJ1020" s="44" t="s">
        <v>320</v>
      </c>
      <c r="BK1020" s="44" t="s">
        <v>9097</v>
      </c>
      <c r="EN1020" s="572">
        <v>29009</v>
      </c>
      <c r="EO1020" s="561" t="s">
        <v>9749</v>
      </c>
      <c r="EP1020" s="561" t="s">
        <v>289</v>
      </c>
      <c r="EQ1020" s="576">
        <v>379</v>
      </c>
      <c r="ER1020" s="561" t="s">
        <v>2245</v>
      </c>
      <c r="ES1020" s="568" t="s">
        <v>9750</v>
      </c>
    </row>
    <row r="1021" spans="16:149">
      <c r="P1021" s="503"/>
      <c r="Q1021" s="504"/>
      <c r="R1021" s="505">
        <f t="shared" si="38"/>
        <v>44799</v>
      </c>
      <c r="S1021" s="501"/>
      <c r="T1021" s="497"/>
      <c r="U1021" s="498"/>
      <c r="V1021" s="43">
        <v>118</v>
      </c>
      <c r="W1021" s="34" t="s">
        <v>3513</v>
      </c>
      <c r="X1021" s="44">
        <v>40400</v>
      </c>
      <c r="Y1021" s="34" t="s">
        <v>697</v>
      </c>
      <c r="Z1021" s="43" t="s">
        <v>1223</v>
      </c>
      <c r="AA1021" s="34" t="s">
        <v>417</v>
      </c>
      <c r="AB1021" s="34" t="s">
        <v>415</v>
      </c>
      <c r="AC1021" s="34" t="s">
        <v>9751</v>
      </c>
      <c r="AD1021" s="44" t="s">
        <v>320</v>
      </c>
      <c r="AE1021" s="44" t="s">
        <v>3428</v>
      </c>
      <c r="AF1021" s="43">
        <v>118</v>
      </c>
      <c r="AG1021" s="34" t="s">
        <v>3513</v>
      </c>
      <c r="AH1021" s="34" t="s">
        <v>3512</v>
      </c>
      <c r="AI1021" s="43" t="s">
        <v>3008</v>
      </c>
      <c r="AJ1021" s="44" t="s">
        <v>3514</v>
      </c>
      <c r="AK1021" s="261">
        <v>5160217</v>
      </c>
      <c r="AL1021" s="44" t="s">
        <v>422</v>
      </c>
      <c r="AM1021" s="44" t="s">
        <v>3518</v>
      </c>
      <c r="AN1021" s="262">
        <v>279095700</v>
      </c>
      <c r="AO1021" s="34"/>
      <c r="AP1021" s="34"/>
      <c r="AQ1021" s="34"/>
      <c r="AR1021" s="34"/>
      <c r="AS1021" s="34"/>
      <c r="AT1021" s="44" t="s">
        <v>326</v>
      </c>
      <c r="AU1021" s="44"/>
      <c r="AV1021" s="477" t="str">
        <f t="array" ref="AV1021">_xlfn.IFS(
LEFT(Tabelas!$AI1021,1)="N","DN",
LEFT(Tabelas!$AI1021,1)="C","DC",
LEFT(Tabelas!$AI1021,1)="L","DL",
LEFT(Tabelas!$AI1021,1)="A","DA",
LEFT(Tabelas!$AI1021,1)="G","DG")</f>
        <v>DN</v>
      </c>
      <c r="AW1021" s="34"/>
      <c r="AX1021" s="34"/>
      <c r="AY1021" s="34"/>
      <c r="AZ1021" s="34"/>
      <c r="BA1021" s="34"/>
      <c r="BB1021" s="34"/>
      <c r="BC1021" s="34"/>
      <c r="BD1021" s="44">
        <v>40400</v>
      </c>
      <c r="BE1021" s="34" t="s">
        <v>697</v>
      </c>
      <c r="BF1021" s="43" t="s">
        <v>1223</v>
      </c>
      <c r="BG1021" s="34" t="s">
        <v>417</v>
      </c>
      <c r="BH1021" s="34" t="s">
        <v>415</v>
      </c>
      <c r="BI1021" s="34" t="s">
        <v>9751</v>
      </c>
      <c r="BJ1021" s="44" t="s">
        <v>320</v>
      </c>
      <c r="BK1021" s="44" t="s">
        <v>3428</v>
      </c>
      <c r="EN1021" s="571">
        <v>29025</v>
      </c>
      <c r="EO1021" s="560" t="s">
        <v>9752</v>
      </c>
      <c r="EP1021" s="560" t="s">
        <v>289</v>
      </c>
      <c r="EQ1021" s="580">
        <v>339</v>
      </c>
      <c r="ER1021" s="560" t="s">
        <v>307</v>
      </c>
      <c r="ES1021" s="567" t="s">
        <v>9753</v>
      </c>
    </row>
    <row r="1022" spans="16:149">
      <c r="P1022" s="503"/>
      <c r="Q1022" s="504"/>
      <c r="R1022" s="505">
        <f t="shared" si="38"/>
        <v>44800</v>
      </c>
      <c r="S1022" s="501"/>
      <c r="T1022" s="497"/>
      <c r="U1022" s="498"/>
      <c r="V1022" s="43">
        <v>118</v>
      </c>
      <c r="W1022" s="34" t="s">
        <v>3513</v>
      </c>
      <c r="X1022" s="44">
        <v>40404</v>
      </c>
      <c r="Y1022" s="34" t="s">
        <v>1010</v>
      </c>
      <c r="Z1022" s="43" t="s">
        <v>1223</v>
      </c>
      <c r="AA1022" s="34" t="s">
        <v>417</v>
      </c>
      <c r="AB1022" s="34" t="s">
        <v>415</v>
      </c>
      <c r="AC1022" s="34" t="s">
        <v>1010</v>
      </c>
      <c r="AD1022" s="44" t="s">
        <v>320</v>
      </c>
      <c r="AE1022" s="44" t="s">
        <v>3428</v>
      </c>
      <c r="AF1022" s="43">
        <v>118</v>
      </c>
      <c r="AG1022" s="34" t="s">
        <v>3513</v>
      </c>
      <c r="AH1022" s="34" t="s">
        <v>3512</v>
      </c>
      <c r="AI1022" s="43" t="s">
        <v>3008</v>
      </c>
      <c r="AJ1022" s="44" t="s">
        <v>3514</v>
      </c>
      <c r="AK1022" s="261">
        <v>5160217</v>
      </c>
      <c r="AL1022" s="44" t="s">
        <v>422</v>
      </c>
      <c r="AM1022" s="44" t="s">
        <v>3518</v>
      </c>
      <c r="AN1022" s="262">
        <v>279095700</v>
      </c>
      <c r="AO1022" s="34"/>
      <c r="AP1022" s="34"/>
      <c r="AQ1022" s="34"/>
      <c r="AR1022" s="34"/>
      <c r="AS1022" s="34"/>
      <c r="AT1022" s="44" t="s">
        <v>326</v>
      </c>
      <c r="AU1022" s="44"/>
      <c r="AV1022" s="477" t="str">
        <f t="array" ref="AV1022">_xlfn.IFS(
LEFT(Tabelas!$AI1022,1)="N","DN",
LEFT(Tabelas!$AI1022,1)="C","DC",
LEFT(Tabelas!$AI1022,1)="L","DL",
LEFT(Tabelas!$AI1022,1)="A","DA",
LEFT(Tabelas!$AI1022,1)="G","DG")</f>
        <v>DN</v>
      </c>
      <c r="AW1022" s="34"/>
      <c r="AX1022" s="34"/>
      <c r="AY1022" s="34"/>
      <c r="AZ1022" s="34"/>
      <c r="BA1022" s="34"/>
      <c r="BB1022" s="34"/>
      <c r="BC1022" s="34"/>
      <c r="BD1022" s="44">
        <v>40404</v>
      </c>
      <c r="BE1022" s="34" t="s">
        <v>1010</v>
      </c>
      <c r="BF1022" s="43" t="s">
        <v>1223</v>
      </c>
      <c r="BG1022" s="34" t="s">
        <v>417</v>
      </c>
      <c r="BH1022" s="34" t="s">
        <v>415</v>
      </c>
      <c r="BI1022" s="34" t="s">
        <v>1010</v>
      </c>
      <c r="BJ1022" s="44" t="s">
        <v>320</v>
      </c>
      <c r="BK1022" s="44" t="s">
        <v>3428</v>
      </c>
      <c r="EN1022" s="572">
        <v>29041</v>
      </c>
      <c r="EO1022" s="561" t="s">
        <v>9754</v>
      </c>
      <c r="EP1022" s="561" t="s">
        <v>350</v>
      </c>
      <c r="EQ1022" s="576">
        <v>222</v>
      </c>
      <c r="ER1022" s="561" t="s">
        <v>4479</v>
      </c>
      <c r="ES1022" s="568" t="s">
        <v>9755</v>
      </c>
    </row>
    <row r="1023" spans="16:149">
      <c r="P1023" s="503"/>
      <c r="Q1023" s="504"/>
      <c r="R1023" s="505">
        <f t="shared" si="38"/>
        <v>44801</v>
      </c>
      <c r="S1023" s="501"/>
      <c r="T1023" s="497"/>
      <c r="U1023" s="498"/>
      <c r="V1023" s="43">
        <v>118</v>
      </c>
      <c r="W1023" s="34" t="s">
        <v>3513</v>
      </c>
      <c r="X1023" s="44">
        <v>40406</v>
      </c>
      <c r="Y1023" s="34" t="s">
        <v>1289</v>
      </c>
      <c r="Z1023" s="43" t="s">
        <v>1223</v>
      </c>
      <c r="AA1023" s="34" t="s">
        <v>417</v>
      </c>
      <c r="AB1023" s="34" t="s">
        <v>415</v>
      </c>
      <c r="AC1023" s="34" t="s">
        <v>1289</v>
      </c>
      <c r="AD1023" s="44" t="s">
        <v>320</v>
      </c>
      <c r="AE1023" s="44" t="s">
        <v>3428</v>
      </c>
      <c r="AF1023" s="43">
        <v>118</v>
      </c>
      <c r="AG1023" s="34" t="s">
        <v>3513</v>
      </c>
      <c r="AH1023" s="34" t="s">
        <v>3512</v>
      </c>
      <c r="AI1023" s="43" t="s">
        <v>3008</v>
      </c>
      <c r="AJ1023" s="44" t="s">
        <v>3514</v>
      </c>
      <c r="AK1023" s="261">
        <v>5160217</v>
      </c>
      <c r="AL1023" s="44" t="s">
        <v>422</v>
      </c>
      <c r="AM1023" s="44" t="s">
        <v>3518</v>
      </c>
      <c r="AN1023" s="262">
        <v>279095700</v>
      </c>
      <c r="AO1023" s="34"/>
      <c r="AP1023" s="34"/>
      <c r="AQ1023" s="34"/>
      <c r="AR1023" s="34"/>
      <c r="AS1023" s="34"/>
      <c r="AT1023" s="44" t="s">
        <v>326</v>
      </c>
      <c r="AU1023" s="44"/>
      <c r="AV1023" s="477" t="str">
        <f t="array" ref="AV1023">_xlfn.IFS(
LEFT(Tabelas!$AI1023,1)="N","DN",
LEFT(Tabelas!$AI1023,1)="C","DC",
LEFT(Tabelas!$AI1023,1)="L","DL",
LEFT(Tabelas!$AI1023,1)="A","DA",
LEFT(Tabelas!$AI1023,1)="G","DG")</f>
        <v>DN</v>
      </c>
      <c r="AW1023" s="34"/>
      <c r="AX1023" s="34"/>
      <c r="AY1023" s="34"/>
      <c r="AZ1023" s="34"/>
      <c r="BA1023" s="34"/>
      <c r="BB1023" s="34"/>
      <c r="BC1023" s="34"/>
      <c r="BD1023" s="44">
        <v>40406</v>
      </c>
      <c r="BE1023" s="34" t="s">
        <v>1289</v>
      </c>
      <c r="BF1023" s="43" t="s">
        <v>1223</v>
      </c>
      <c r="BG1023" s="34" t="s">
        <v>417</v>
      </c>
      <c r="BH1023" s="34" t="s">
        <v>415</v>
      </c>
      <c r="BI1023" s="34" t="s">
        <v>1289</v>
      </c>
      <c r="BJ1023" s="44" t="s">
        <v>320</v>
      </c>
      <c r="BK1023" s="44" t="s">
        <v>3428</v>
      </c>
      <c r="EN1023" s="571">
        <v>29068</v>
      </c>
      <c r="EO1023" s="560" t="s">
        <v>9756</v>
      </c>
      <c r="EP1023" s="560" t="s">
        <v>289</v>
      </c>
      <c r="EQ1023" s="580">
        <v>336</v>
      </c>
      <c r="ER1023" s="560" t="s">
        <v>4952</v>
      </c>
      <c r="ES1023" s="567" t="s">
        <v>9757</v>
      </c>
    </row>
    <row r="1024" spans="16:149">
      <c r="P1024" s="503"/>
      <c r="Q1024" s="504"/>
      <c r="R1024" s="505">
        <f t="shared" si="38"/>
        <v>44802</v>
      </c>
      <c r="S1024" s="501"/>
      <c r="T1024" s="497"/>
      <c r="U1024" s="498"/>
      <c r="V1024" s="43">
        <v>118</v>
      </c>
      <c r="W1024" s="34" t="s">
        <v>3513</v>
      </c>
      <c r="X1024" s="44">
        <v>40407</v>
      </c>
      <c r="Y1024" s="34" t="s">
        <v>1565</v>
      </c>
      <c r="Z1024" s="43" t="s">
        <v>1223</v>
      </c>
      <c r="AA1024" s="34" t="s">
        <v>417</v>
      </c>
      <c r="AB1024" s="34" t="s">
        <v>415</v>
      </c>
      <c r="AC1024" s="34" t="s">
        <v>9751</v>
      </c>
      <c r="AD1024" s="44" t="s">
        <v>320</v>
      </c>
      <c r="AE1024" s="44" t="s">
        <v>3428</v>
      </c>
      <c r="AF1024" s="43">
        <v>118</v>
      </c>
      <c r="AG1024" s="34" t="s">
        <v>3513</v>
      </c>
      <c r="AH1024" s="34" t="s">
        <v>3512</v>
      </c>
      <c r="AI1024" s="43" t="s">
        <v>3008</v>
      </c>
      <c r="AJ1024" s="44" t="s">
        <v>3514</v>
      </c>
      <c r="AK1024" s="261">
        <v>5160217</v>
      </c>
      <c r="AL1024" s="44" t="s">
        <v>422</v>
      </c>
      <c r="AM1024" s="44" t="s">
        <v>3518</v>
      </c>
      <c r="AN1024" s="262">
        <v>279095700</v>
      </c>
      <c r="AO1024" s="34"/>
      <c r="AP1024" s="34"/>
      <c r="AQ1024" s="34"/>
      <c r="AR1024" s="34"/>
      <c r="AS1024" s="34"/>
      <c r="AT1024" s="44" t="s">
        <v>326</v>
      </c>
      <c r="AU1024" s="44"/>
      <c r="AV1024" s="477" t="str">
        <f t="array" ref="AV1024">_xlfn.IFS(
LEFT(Tabelas!$AI1024,1)="N","DN",
LEFT(Tabelas!$AI1024,1)="C","DC",
LEFT(Tabelas!$AI1024,1)="L","DL",
LEFT(Tabelas!$AI1024,1)="A","DA",
LEFT(Tabelas!$AI1024,1)="G","DG")</f>
        <v>DN</v>
      </c>
      <c r="AW1024" s="34"/>
      <c r="AX1024" s="34"/>
      <c r="AY1024" s="34"/>
      <c r="AZ1024" s="34"/>
      <c r="BA1024" s="34"/>
      <c r="BB1024" s="34"/>
      <c r="BC1024" s="34"/>
      <c r="BD1024" s="44">
        <v>40407</v>
      </c>
      <c r="BE1024" s="34" t="s">
        <v>1565</v>
      </c>
      <c r="BF1024" s="43" t="s">
        <v>1223</v>
      </c>
      <c r="BG1024" s="34" t="s">
        <v>417</v>
      </c>
      <c r="BH1024" s="34" t="s">
        <v>415</v>
      </c>
      <c r="BI1024" s="34" t="s">
        <v>9751</v>
      </c>
      <c r="BJ1024" s="44" t="s">
        <v>320</v>
      </c>
      <c r="BK1024" s="44" t="s">
        <v>3428</v>
      </c>
      <c r="EN1024" s="572">
        <v>29106</v>
      </c>
      <c r="EO1024" s="561" t="s">
        <v>9758</v>
      </c>
      <c r="EP1024" s="561" t="s">
        <v>350</v>
      </c>
      <c r="EQ1024" s="576">
        <v>227</v>
      </c>
      <c r="ER1024" s="561" t="s">
        <v>4584</v>
      </c>
      <c r="ES1024" s="568" t="s">
        <v>9759</v>
      </c>
    </row>
    <row r="1025" spans="16:149">
      <c r="P1025" s="503"/>
      <c r="Q1025" s="504"/>
      <c r="R1025" s="505">
        <f t="shared" si="38"/>
        <v>44803</v>
      </c>
      <c r="S1025" s="501"/>
      <c r="T1025" s="497"/>
      <c r="U1025" s="498"/>
      <c r="V1025" s="43">
        <v>118</v>
      </c>
      <c r="W1025" s="34" t="s">
        <v>3513</v>
      </c>
      <c r="X1025" s="44">
        <v>40408</v>
      </c>
      <c r="Y1025" s="34" t="s">
        <v>1837</v>
      </c>
      <c r="Z1025" s="43" t="s">
        <v>1223</v>
      </c>
      <c r="AA1025" s="34" t="s">
        <v>417</v>
      </c>
      <c r="AB1025" s="34" t="s">
        <v>415</v>
      </c>
      <c r="AC1025" s="34" t="s">
        <v>9760</v>
      </c>
      <c r="AD1025" s="44" t="s">
        <v>320</v>
      </c>
      <c r="AE1025" s="44" t="s">
        <v>3428</v>
      </c>
      <c r="AF1025" s="43">
        <v>118</v>
      </c>
      <c r="AG1025" s="34" t="s">
        <v>3513</v>
      </c>
      <c r="AH1025" s="34" t="s">
        <v>3512</v>
      </c>
      <c r="AI1025" s="43" t="s">
        <v>3008</v>
      </c>
      <c r="AJ1025" s="44" t="s">
        <v>3514</v>
      </c>
      <c r="AK1025" s="261">
        <v>5160217</v>
      </c>
      <c r="AL1025" s="44" t="s">
        <v>422</v>
      </c>
      <c r="AM1025" s="44" t="s">
        <v>3518</v>
      </c>
      <c r="AN1025" s="262">
        <v>279095700</v>
      </c>
      <c r="AO1025" s="34"/>
      <c r="AP1025" s="34"/>
      <c r="AQ1025" s="34"/>
      <c r="AR1025" s="34"/>
      <c r="AS1025" s="34"/>
      <c r="AT1025" s="44" t="s">
        <v>326</v>
      </c>
      <c r="AU1025" s="44"/>
      <c r="AV1025" s="477" t="str">
        <f t="array" ref="AV1025">_xlfn.IFS(
LEFT(Tabelas!$AI1025,1)="N","DN",
LEFT(Tabelas!$AI1025,1)="C","DC",
LEFT(Tabelas!$AI1025,1)="L","DL",
LEFT(Tabelas!$AI1025,1)="A","DA",
LEFT(Tabelas!$AI1025,1)="G","DG")</f>
        <v>DN</v>
      </c>
      <c r="AW1025" s="34"/>
      <c r="AX1025" s="34"/>
      <c r="AY1025" s="34"/>
      <c r="AZ1025" s="34"/>
      <c r="BA1025" s="34"/>
      <c r="BB1025" s="34"/>
      <c r="BC1025" s="34"/>
      <c r="BD1025" s="44">
        <v>40408</v>
      </c>
      <c r="BE1025" s="34" t="s">
        <v>1837</v>
      </c>
      <c r="BF1025" s="43" t="s">
        <v>1223</v>
      </c>
      <c r="BG1025" s="34" t="s">
        <v>417</v>
      </c>
      <c r="BH1025" s="34" t="s">
        <v>415</v>
      </c>
      <c r="BI1025" s="34" t="s">
        <v>9760</v>
      </c>
      <c r="BJ1025" s="44" t="s">
        <v>320</v>
      </c>
      <c r="BK1025" s="44" t="s">
        <v>3428</v>
      </c>
      <c r="EN1025" s="571">
        <v>29114</v>
      </c>
      <c r="EO1025" s="560" t="s">
        <v>9761</v>
      </c>
      <c r="EP1025" s="560" t="s">
        <v>350</v>
      </c>
      <c r="EQ1025" s="580">
        <v>221</v>
      </c>
      <c r="ER1025" s="560" t="s">
        <v>4458</v>
      </c>
      <c r="ES1025" s="567" t="s">
        <v>9762</v>
      </c>
    </row>
    <row r="1026" spans="16:149">
      <c r="P1026" s="503"/>
      <c r="Q1026" s="504"/>
      <c r="R1026" s="505">
        <f t="shared" si="38"/>
        <v>44804</v>
      </c>
      <c r="S1026" s="501"/>
      <c r="T1026" s="497"/>
      <c r="U1026" s="498"/>
      <c r="V1026" s="43">
        <v>118</v>
      </c>
      <c r="W1026" s="34" t="s">
        <v>3513</v>
      </c>
      <c r="X1026" s="44">
        <v>40901</v>
      </c>
      <c r="Y1026" s="34" t="s">
        <v>1015</v>
      </c>
      <c r="Z1026" s="43" t="s">
        <v>1223</v>
      </c>
      <c r="AA1026" s="34" t="s">
        <v>422</v>
      </c>
      <c r="AB1026" s="34" t="s">
        <v>415</v>
      </c>
      <c r="AC1026" s="34" t="s">
        <v>1015</v>
      </c>
      <c r="AD1026" s="44" t="s">
        <v>320</v>
      </c>
      <c r="AE1026" s="44" t="s">
        <v>3428</v>
      </c>
      <c r="AF1026" s="43">
        <v>118</v>
      </c>
      <c r="AG1026" s="34" t="s">
        <v>3513</v>
      </c>
      <c r="AH1026" s="34" t="s">
        <v>3512</v>
      </c>
      <c r="AI1026" s="43" t="s">
        <v>3008</v>
      </c>
      <c r="AJ1026" s="44" t="s">
        <v>3514</v>
      </c>
      <c r="AK1026" s="261">
        <v>5160217</v>
      </c>
      <c r="AL1026" s="44" t="s">
        <v>422</v>
      </c>
      <c r="AM1026" s="44" t="s">
        <v>3518</v>
      </c>
      <c r="AN1026" s="262">
        <v>279095700</v>
      </c>
      <c r="AO1026" s="34"/>
      <c r="AP1026" s="34"/>
      <c r="AQ1026" s="34"/>
      <c r="AR1026" s="34"/>
      <c r="AS1026" s="34"/>
      <c r="AT1026" s="44" t="s">
        <v>326</v>
      </c>
      <c r="AU1026" s="44"/>
      <c r="AV1026" s="477" t="str">
        <f t="array" ref="AV1026">_xlfn.IFS(
LEFT(Tabelas!$AI1026,1)="N","DN",
LEFT(Tabelas!$AI1026,1)="C","DC",
LEFT(Tabelas!$AI1026,1)="L","DL",
LEFT(Tabelas!$AI1026,1)="A","DA",
LEFT(Tabelas!$AI1026,1)="G","DG")</f>
        <v>DN</v>
      </c>
      <c r="AW1026" s="34"/>
      <c r="AX1026" s="34"/>
      <c r="AY1026" s="34"/>
      <c r="AZ1026" s="34"/>
      <c r="BA1026" s="34"/>
      <c r="BB1026" s="34"/>
      <c r="BC1026" s="34"/>
      <c r="BD1026" s="44">
        <v>40901</v>
      </c>
      <c r="BE1026" s="34" t="s">
        <v>1015</v>
      </c>
      <c r="BF1026" s="43" t="s">
        <v>1223</v>
      </c>
      <c r="BG1026" s="34" t="s">
        <v>422</v>
      </c>
      <c r="BH1026" s="34" t="s">
        <v>415</v>
      </c>
      <c r="BI1026" s="34" t="s">
        <v>1015</v>
      </c>
      <c r="BJ1026" s="44" t="s">
        <v>320</v>
      </c>
      <c r="BK1026" s="44" t="s">
        <v>3428</v>
      </c>
      <c r="EN1026" s="572">
        <v>29122</v>
      </c>
      <c r="EO1026" s="561" t="s">
        <v>9763</v>
      </c>
      <c r="EP1026" s="561" t="s">
        <v>350</v>
      </c>
      <c r="EQ1026" s="576">
        <v>272</v>
      </c>
      <c r="ER1026" s="561" t="s">
        <v>4711</v>
      </c>
      <c r="ES1026" s="568" t="s">
        <v>9764</v>
      </c>
    </row>
    <row r="1027" spans="16:149">
      <c r="P1027" s="503"/>
      <c r="Q1027" s="504"/>
      <c r="R1027" s="505">
        <f t="shared" si="38"/>
        <v>44805</v>
      </c>
      <c r="S1027" s="501"/>
      <c r="T1027" s="497"/>
      <c r="U1027" s="498"/>
      <c r="V1027" s="43">
        <v>118</v>
      </c>
      <c r="W1027" s="34" t="s">
        <v>3513</v>
      </c>
      <c r="X1027" s="44">
        <v>40903</v>
      </c>
      <c r="Y1027" s="34" t="s">
        <v>1293</v>
      </c>
      <c r="Z1027" s="43" t="s">
        <v>1223</v>
      </c>
      <c r="AA1027" s="34" t="s">
        <v>422</v>
      </c>
      <c r="AB1027" s="34" t="s">
        <v>415</v>
      </c>
      <c r="AC1027" s="34" t="s">
        <v>1293</v>
      </c>
      <c r="AD1027" s="44" t="s">
        <v>320</v>
      </c>
      <c r="AE1027" s="44" t="s">
        <v>3428</v>
      </c>
      <c r="AF1027" s="43">
        <v>118</v>
      </c>
      <c r="AG1027" s="34" t="s">
        <v>3513</v>
      </c>
      <c r="AH1027" s="34" t="s">
        <v>3512</v>
      </c>
      <c r="AI1027" s="43" t="s">
        <v>3008</v>
      </c>
      <c r="AJ1027" s="44" t="s">
        <v>3514</v>
      </c>
      <c r="AK1027" s="261">
        <v>5160217</v>
      </c>
      <c r="AL1027" s="44" t="s">
        <v>422</v>
      </c>
      <c r="AM1027" s="44" t="s">
        <v>3518</v>
      </c>
      <c r="AN1027" s="262">
        <v>279095700</v>
      </c>
      <c r="AO1027" s="34"/>
      <c r="AP1027" s="34"/>
      <c r="AQ1027" s="34"/>
      <c r="AR1027" s="34"/>
      <c r="AS1027" s="34"/>
      <c r="AT1027" s="44" t="s">
        <v>326</v>
      </c>
      <c r="AU1027" s="44"/>
      <c r="AV1027" s="477" t="str">
        <f t="array" ref="AV1027">_xlfn.IFS(
LEFT(Tabelas!$AI1027,1)="N","DN",
LEFT(Tabelas!$AI1027,1)="C","DC",
LEFT(Tabelas!$AI1027,1)="L","DL",
LEFT(Tabelas!$AI1027,1)="A","DA",
LEFT(Tabelas!$AI1027,1)="G","DG")</f>
        <v>DN</v>
      </c>
      <c r="AW1027" s="34"/>
      <c r="AX1027" s="34"/>
      <c r="AY1027" s="34"/>
      <c r="AZ1027" s="34"/>
      <c r="BA1027" s="34"/>
      <c r="BB1027" s="34"/>
      <c r="BC1027" s="34"/>
      <c r="BD1027" s="44">
        <v>40903</v>
      </c>
      <c r="BE1027" s="34" t="s">
        <v>1293</v>
      </c>
      <c r="BF1027" s="43" t="s">
        <v>1223</v>
      </c>
      <c r="BG1027" s="34" t="s">
        <v>422</v>
      </c>
      <c r="BH1027" s="34" t="s">
        <v>415</v>
      </c>
      <c r="BI1027" s="34" t="s">
        <v>1293</v>
      </c>
      <c r="BJ1027" s="44" t="s">
        <v>320</v>
      </c>
      <c r="BK1027" s="44" t="s">
        <v>3428</v>
      </c>
      <c r="EN1027" s="571">
        <v>29149</v>
      </c>
      <c r="EO1027" s="560" t="s">
        <v>9765</v>
      </c>
      <c r="EP1027" s="560" t="s">
        <v>320</v>
      </c>
      <c r="EQ1027" s="580">
        <v>114</v>
      </c>
      <c r="ER1027" s="560" t="s">
        <v>3132</v>
      </c>
      <c r="ES1027" s="567" t="s">
        <v>9766</v>
      </c>
    </row>
    <row r="1028" spans="16:149">
      <c r="P1028" s="503"/>
      <c r="Q1028" s="504"/>
      <c r="R1028" s="505">
        <f t="shared" si="38"/>
        <v>44806</v>
      </c>
      <c r="S1028" s="501"/>
      <c r="T1028" s="497"/>
      <c r="U1028" s="498"/>
      <c r="V1028" s="43">
        <v>118</v>
      </c>
      <c r="W1028" s="34" t="s">
        <v>3513</v>
      </c>
      <c r="X1028" s="44">
        <v>40905</v>
      </c>
      <c r="Y1028" s="34" t="s">
        <v>1570</v>
      </c>
      <c r="Z1028" s="43" t="s">
        <v>1223</v>
      </c>
      <c r="AA1028" s="34" t="s">
        <v>422</v>
      </c>
      <c r="AB1028" s="34" t="s">
        <v>415</v>
      </c>
      <c r="AC1028" s="34" t="s">
        <v>1570</v>
      </c>
      <c r="AD1028" s="44" t="s">
        <v>320</v>
      </c>
      <c r="AE1028" s="44" t="s">
        <v>3428</v>
      </c>
      <c r="AF1028" s="43">
        <v>118</v>
      </c>
      <c r="AG1028" s="34" t="s">
        <v>3513</v>
      </c>
      <c r="AH1028" s="34" t="s">
        <v>3512</v>
      </c>
      <c r="AI1028" s="43" t="s">
        <v>3008</v>
      </c>
      <c r="AJ1028" s="44" t="s">
        <v>3514</v>
      </c>
      <c r="AK1028" s="261">
        <v>5160217</v>
      </c>
      <c r="AL1028" s="44" t="s">
        <v>422</v>
      </c>
      <c r="AM1028" s="44" t="s">
        <v>3518</v>
      </c>
      <c r="AN1028" s="262">
        <v>279095700</v>
      </c>
      <c r="AO1028" s="34"/>
      <c r="AP1028" s="34"/>
      <c r="AQ1028" s="34"/>
      <c r="AR1028" s="34"/>
      <c r="AS1028" s="34"/>
      <c r="AT1028" s="44" t="s">
        <v>326</v>
      </c>
      <c r="AU1028" s="44"/>
      <c r="AV1028" s="477" t="str">
        <f t="array" ref="AV1028">_xlfn.IFS(
LEFT(Tabelas!$AI1028,1)="N","DN",
LEFT(Tabelas!$AI1028,1)="C","DC",
LEFT(Tabelas!$AI1028,1)="L","DL",
LEFT(Tabelas!$AI1028,1)="A","DA",
LEFT(Tabelas!$AI1028,1)="G","DG")</f>
        <v>DN</v>
      </c>
      <c r="AW1028" s="34"/>
      <c r="AX1028" s="34"/>
      <c r="AY1028" s="34"/>
      <c r="AZ1028" s="34"/>
      <c r="BA1028" s="34"/>
      <c r="BB1028" s="34"/>
      <c r="BC1028" s="34"/>
      <c r="BD1028" s="44">
        <v>40905</v>
      </c>
      <c r="BE1028" s="34" t="s">
        <v>1570</v>
      </c>
      <c r="BF1028" s="43" t="s">
        <v>1223</v>
      </c>
      <c r="BG1028" s="34" t="s">
        <v>422</v>
      </c>
      <c r="BH1028" s="34" t="s">
        <v>415</v>
      </c>
      <c r="BI1028" s="34" t="s">
        <v>1570</v>
      </c>
      <c r="BJ1028" s="44" t="s">
        <v>320</v>
      </c>
      <c r="BK1028" s="44" t="s">
        <v>3428</v>
      </c>
      <c r="EN1028" s="572">
        <v>29157</v>
      </c>
      <c r="EO1028" s="561" t="s">
        <v>9767</v>
      </c>
      <c r="EP1028" s="561" t="s">
        <v>1519</v>
      </c>
      <c r="EQ1028" s="576">
        <v>800</v>
      </c>
      <c r="ER1028" s="561" t="s">
        <v>1520</v>
      </c>
      <c r="ES1028" s="568" t="s">
        <v>9768</v>
      </c>
    </row>
    <row r="1029" spans="16:149">
      <c r="P1029" s="503"/>
      <c r="Q1029" s="504"/>
      <c r="R1029" s="505">
        <f t="shared" si="38"/>
        <v>44807</v>
      </c>
      <c r="S1029" s="501"/>
      <c r="T1029" s="497"/>
      <c r="U1029" s="498"/>
      <c r="V1029" s="43">
        <v>118</v>
      </c>
      <c r="W1029" s="34" t="s">
        <v>3513</v>
      </c>
      <c r="X1029" s="44">
        <v>40906</v>
      </c>
      <c r="Y1029" s="34" t="s">
        <v>1841</v>
      </c>
      <c r="Z1029" s="43" t="s">
        <v>1223</v>
      </c>
      <c r="AA1029" s="34" t="s">
        <v>422</v>
      </c>
      <c r="AB1029" s="34" t="s">
        <v>415</v>
      </c>
      <c r="AC1029" s="34" t="s">
        <v>1841</v>
      </c>
      <c r="AD1029" s="44" t="s">
        <v>320</v>
      </c>
      <c r="AE1029" s="44" t="s">
        <v>3428</v>
      </c>
      <c r="AF1029" s="43">
        <v>118</v>
      </c>
      <c r="AG1029" s="34" t="s">
        <v>3513</v>
      </c>
      <c r="AH1029" s="34" t="s">
        <v>3512</v>
      </c>
      <c r="AI1029" s="43" t="s">
        <v>3008</v>
      </c>
      <c r="AJ1029" s="44" t="s">
        <v>3514</v>
      </c>
      <c r="AK1029" s="261">
        <v>5160217</v>
      </c>
      <c r="AL1029" s="44" t="s">
        <v>422</v>
      </c>
      <c r="AM1029" s="44" t="s">
        <v>3518</v>
      </c>
      <c r="AN1029" s="262">
        <v>279095700</v>
      </c>
      <c r="AO1029" s="34"/>
      <c r="AP1029" s="34"/>
      <c r="AQ1029" s="34"/>
      <c r="AR1029" s="34"/>
      <c r="AS1029" s="34"/>
      <c r="AT1029" s="44" t="s">
        <v>326</v>
      </c>
      <c r="AU1029" s="44"/>
      <c r="AV1029" s="477" t="str">
        <f t="array" ref="AV1029">_xlfn.IFS(
LEFT(Tabelas!$AI1029,1)="N","DN",
LEFT(Tabelas!$AI1029,1)="C","DC",
LEFT(Tabelas!$AI1029,1)="L","DL",
LEFT(Tabelas!$AI1029,1)="A","DA",
LEFT(Tabelas!$AI1029,1)="G","DG")</f>
        <v>DN</v>
      </c>
      <c r="AW1029" s="34"/>
      <c r="AX1029" s="34"/>
      <c r="AY1029" s="34"/>
      <c r="AZ1029" s="34"/>
      <c r="BA1029" s="34"/>
      <c r="BB1029" s="34"/>
      <c r="BC1029" s="34"/>
      <c r="BD1029" s="44">
        <v>40906</v>
      </c>
      <c r="BE1029" s="34" t="s">
        <v>1841</v>
      </c>
      <c r="BF1029" s="43" t="s">
        <v>1223</v>
      </c>
      <c r="BG1029" s="34" t="s">
        <v>422</v>
      </c>
      <c r="BH1029" s="34" t="s">
        <v>415</v>
      </c>
      <c r="BI1029" s="34" t="s">
        <v>1841</v>
      </c>
      <c r="BJ1029" s="44" t="s">
        <v>320</v>
      </c>
      <c r="BK1029" s="44" t="s">
        <v>3428</v>
      </c>
      <c r="EN1029" s="571">
        <v>29181</v>
      </c>
      <c r="EO1029" s="560" t="s">
        <v>9769</v>
      </c>
      <c r="EP1029" s="560" t="s">
        <v>947</v>
      </c>
      <c r="EQ1029" s="580">
        <v>453</v>
      </c>
      <c r="ER1029" s="560" t="s">
        <v>3912</v>
      </c>
      <c r="ES1029" s="567" t="s">
        <v>9770</v>
      </c>
    </row>
    <row r="1030" spans="16:149">
      <c r="P1030" s="503"/>
      <c r="Q1030" s="504"/>
      <c r="R1030" s="505">
        <f t="shared" si="38"/>
        <v>44808</v>
      </c>
      <c r="S1030" s="501"/>
      <c r="T1030" s="497"/>
      <c r="U1030" s="498"/>
      <c r="V1030" s="43">
        <v>118</v>
      </c>
      <c r="W1030" s="34" t="s">
        <v>3513</v>
      </c>
      <c r="X1030" s="44">
        <v>40909</v>
      </c>
      <c r="Y1030" s="34" t="s">
        <v>2078</v>
      </c>
      <c r="Z1030" s="43" t="s">
        <v>1223</v>
      </c>
      <c r="AA1030" s="34" t="s">
        <v>422</v>
      </c>
      <c r="AB1030" s="34" t="s">
        <v>415</v>
      </c>
      <c r="AC1030" s="34" t="s">
        <v>2078</v>
      </c>
      <c r="AD1030" s="44" t="s">
        <v>320</v>
      </c>
      <c r="AE1030" s="44" t="s">
        <v>3428</v>
      </c>
      <c r="AF1030" s="43">
        <v>118</v>
      </c>
      <c r="AG1030" s="34" t="s">
        <v>3513</v>
      </c>
      <c r="AH1030" s="34" t="s">
        <v>3512</v>
      </c>
      <c r="AI1030" s="43" t="s">
        <v>3008</v>
      </c>
      <c r="AJ1030" s="44" t="s">
        <v>3514</v>
      </c>
      <c r="AK1030" s="261">
        <v>5160217</v>
      </c>
      <c r="AL1030" s="44" t="s">
        <v>422</v>
      </c>
      <c r="AM1030" s="44" t="s">
        <v>3518</v>
      </c>
      <c r="AN1030" s="262">
        <v>279095700</v>
      </c>
      <c r="AO1030" s="34"/>
      <c r="AP1030" s="34"/>
      <c r="AQ1030" s="34"/>
      <c r="AR1030" s="34"/>
      <c r="AS1030" s="34"/>
      <c r="AT1030" s="44" t="s">
        <v>326</v>
      </c>
      <c r="AU1030" s="44"/>
      <c r="AV1030" s="477" t="str">
        <f t="array" ref="AV1030">_xlfn.IFS(
LEFT(Tabelas!$AI1030,1)="N","DN",
LEFT(Tabelas!$AI1030,1)="C","DC",
LEFT(Tabelas!$AI1030,1)="L","DL",
LEFT(Tabelas!$AI1030,1)="A","DA",
LEFT(Tabelas!$AI1030,1)="G","DG")</f>
        <v>DN</v>
      </c>
      <c r="AW1030" s="34"/>
      <c r="AX1030" s="34"/>
      <c r="AY1030" s="34"/>
      <c r="AZ1030" s="34"/>
      <c r="BA1030" s="34"/>
      <c r="BB1030" s="34"/>
      <c r="BC1030" s="34"/>
      <c r="BD1030" s="44">
        <v>40909</v>
      </c>
      <c r="BE1030" s="34" t="s">
        <v>2078</v>
      </c>
      <c r="BF1030" s="43" t="s">
        <v>1223</v>
      </c>
      <c r="BG1030" s="34" t="s">
        <v>422</v>
      </c>
      <c r="BH1030" s="34" t="s">
        <v>415</v>
      </c>
      <c r="BI1030" s="34" t="s">
        <v>2078</v>
      </c>
      <c r="BJ1030" s="44" t="s">
        <v>320</v>
      </c>
      <c r="BK1030" s="44" t="s">
        <v>3428</v>
      </c>
      <c r="EN1030" s="572">
        <v>29190</v>
      </c>
      <c r="EO1030" s="561" t="s">
        <v>9771</v>
      </c>
      <c r="EP1030" s="561" t="s">
        <v>947</v>
      </c>
      <c r="EQ1030" s="576">
        <v>400</v>
      </c>
      <c r="ER1030" s="561" t="s">
        <v>3263</v>
      </c>
      <c r="ES1030" s="568" t="s">
        <v>9772</v>
      </c>
    </row>
    <row r="1031" spans="16:149">
      <c r="P1031" s="503"/>
      <c r="Q1031" s="504"/>
      <c r="R1031" s="505">
        <f t="shared" si="38"/>
        <v>44809</v>
      </c>
      <c r="S1031" s="501"/>
      <c r="T1031" s="497"/>
      <c r="U1031" s="498"/>
      <c r="V1031" s="43">
        <v>118</v>
      </c>
      <c r="W1031" s="34" t="s">
        <v>3513</v>
      </c>
      <c r="X1031" s="44">
        <v>40910</v>
      </c>
      <c r="Y1031" s="34" t="s">
        <v>2279</v>
      </c>
      <c r="Z1031" s="43" t="s">
        <v>1223</v>
      </c>
      <c r="AA1031" s="34" t="s">
        <v>422</v>
      </c>
      <c r="AB1031" s="34" t="s">
        <v>415</v>
      </c>
      <c r="AC1031" s="34" t="s">
        <v>2279</v>
      </c>
      <c r="AD1031" s="44" t="s">
        <v>320</v>
      </c>
      <c r="AE1031" s="44" t="s">
        <v>3428</v>
      </c>
      <c r="AF1031" s="43">
        <v>118</v>
      </c>
      <c r="AG1031" s="34" t="s">
        <v>3513</v>
      </c>
      <c r="AH1031" s="34" t="s">
        <v>3512</v>
      </c>
      <c r="AI1031" s="43" t="s">
        <v>3008</v>
      </c>
      <c r="AJ1031" s="44" t="s">
        <v>3514</v>
      </c>
      <c r="AK1031" s="261">
        <v>5160217</v>
      </c>
      <c r="AL1031" s="44" t="s">
        <v>422</v>
      </c>
      <c r="AM1031" s="44" t="s">
        <v>3518</v>
      </c>
      <c r="AN1031" s="262">
        <v>279095700</v>
      </c>
      <c r="AO1031" s="34"/>
      <c r="AP1031" s="34"/>
      <c r="AQ1031" s="34"/>
      <c r="AR1031" s="34"/>
      <c r="AS1031" s="34"/>
      <c r="AT1031" s="44" t="s">
        <v>326</v>
      </c>
      <c r="AU1031" s="44"/>
      <c r="AV1031" s="477" t="str">
        <f t="array" ref="AV1031">_xlfn.IFS(
LEFT(Tabelas!$AI1031,1)="N","DN",
LEFT(Tabelas!$AI1031,1)="C","DC",
LEFT(Tabelas!$AI1031,1)="L","DL",
LEFT(Tabelas!$AI1031,1)="A","DA",
LEFT(Tabelas!$AI1031,1)="G","DG")</f>
        <v>DN</v>
      </c>
      <c r="AW1031" s="34"/>
      <c r="AX1031" s="34"/>
      <c r="AY1031" s="34"/>
      <c r="AZ1031" s="34"/>
      <c r="BA1031" s="34"/>
      <c r="BB1031" s="34"/>
      <c r="BC1031" s="34"/>
      <c r="BD1031" s="44">
        <v>40910</v>
      </c>
      <c r="BE1031" s="34" t="s">
        <v>2279</v>
      </c>
      <c r="BF1031" s="43" t="s">
        <v>1223</v>
      </c>
      <c r="BG1031" s="34" t="s">
        <v>422</v>
      </c>
      <c r="BH1031" s="34" t="s">
        <v>415</v>
      </c>
      <c r="BI1031" s="34" t="s">
        <v>2279</v>
      </c>
      <c r="BJ1031" s="44" t="s">
        <v>320</v>
      </c>
      <c r="BK1031" s="44" t="s">
        <v>3428</v>
      </c>
      <c r="EN1031" s="571">
        <v>29203</v>
      </c>
      <c r="EO1031" s="560" t="s">
        <v>9773</v>
      </c>
      <c r="EP1031" s="560" t="s">
        <v>320</v>
      </c>
      <c r="EQ1031" s="580">
        <v>101</v>
      </c>
      <c r="ER1031" s="560" t="s">
        <v>316</v>
      </c>
      <c r="ES1031" s="567" t="s">
        <v>9774</v>
      </c>
    </row>
    <row r="1032" spans="16:149">
      <c r="P1032" s="503"/>
      <c r="Q1032" s="504"/>
      <c r="R1032" s="505">
        <f t="shared" si="38"/>
        <v>44810</v>
      </c>
      <c r="S1032" s="501"/>
      <c r="T1032" s="497"/>
      <c r="U1032" s="498"/>
      <c r="V1032" s="43">
        <v>118</v>
      </c>
      <c r="W1032" s="34" t="s">
        <v>3513</v>
      </c>
      <c r="X1032" s="44">
        <v>40911</v>
      </c>
      <c r="Y1032" s="34" t="s">
        <v>1915</v>
      </c>
      <c r="Z1032" s="43" t="s">
        <v>1223</v>
      </c>
      <c r="AA1032" s="34" t="s">
        <v>422</v>
      </c>
      <c r="AB1032" s="34" t="s">
        <v>415</v>
      </c>
      <c r="AC1032" s="34" t="s">
        <v>1915</v>
      </c>
      <c r="AD1032" s="44" t="s">
        <v>320</v>
      </c>
      <c r="AE1032" s="44" t="s">
        <v>3428</v>
      </c>
      <c r="AF1032" s="43">
        <v>118</v>
      </c>
      <c r="AG1032" s="34" t="s">
        <v>3513</v>
      </c>
      <c r="AH1032" s="34" t="s">
        <v>3512</v>
      </c>
      <c r="AI1032" s="43" t="s">
        <v>3008</v>
      </c>
      <c r="AJ1032" s="44" t="s">
        <v>3514</v>
      </c>
      <c r="AK1032" s="261">
        <v>5160217</v>
      </c>
      <c r="AL1032" s="44" t="s">
        <v>422</v>
      </c>
      <c r="AM1032" s="44" t="s">
        <v>3518</v>
      </c>
      <c r="AN1032" s="262">
        <v>279095700</v>
      </c>
      <c r="AO1032" s="34"/>
      <c r="AP1032" s="34"/>
      <c r="AQ1032" s="34"/>
      <c r="AR1032" s="34"/>
      <c r="AS1032" s="34"/>
      <c r="AT1032" s="44" t="s">
        <v>326</v>
      </c>
      <c r="AU1032" s="44"/>
      <c r="AV1032" s="477" t="str">
        <f t="array" ref="AV1032">_xlfn.IFS(
LEFT(Tabelas!$AI1032,1)="N","DN",
LEFT(Tabelas!$AI1032,1)="C","DC",
LEFT(Tabelas!$AI1032,1)="L","DL",
LEFT(Tabelas!$AI1032,1)="A","DA",
LEFT(Tabelas!$AI1032,1)="G","DG")</f>
        <v>DN</v>
      </c>
      <c r="AW1032" s="34"/>
      <c r="AX1032" s="34"/>
      <c r="AY1032" s="34"/>
      <c r="AZ1032" s="34"/>
      <c r="BA1032" s="34"/>
      <c r="BB1032" s="34"/>
      <c r="BC1032" s="34"/>
      <c r="BD1032" s="44">
        <v>40911</v>
      </c>
      <c r="BE1032" s="34" t="s">
        <v>1915</v>
      </c>
      <c r="BF1032" s="43" t="s">
        <v>1223</v>
      </c>
      <c r="BG1032" s="34" t="s">
        <v>422</v>
      </c>
      <c r="BH1032" s="34" t="s">
        <v>415</v>
      </c>
      <c r="BI1032" s="34" t="s">
        <v>1915</v>
      </c>
      <c r="BJ1032" s="44" t="s">
        <v>320</v>
      </c>
      <c r="BK1032" s="44" t="s">
        <v>3428</v>
      </c>
      <c r="EN1032" s="572">
        <v>29211</v>
      </c>
      <c r="EO1032" s="561" t="s">
        <v>9775</v>
      </c>
      <c r="EP1032" s="561" t="s">
        <v>947</v>
      </c>
      <c r="EQ1032" s="576">
        <v>450</v>
      </c>
      <c r="ER1032" s="561" t="s">
        <v>4312</v>
      </c>
      <c r="ES1032" s="568" t="s">
        <v>9776</v>
      </c>
    </row>
    <row r="1033" spans="16:149">
      <c r="P1033" s="503"/>
      <c r="Q1033" s="504"/>
      <c r="R1033" s="505">
        <f t="shared" si="38"/>
        <v>44811</v>
      </c>
      <c r="S1033" s="501"/>
      <c r="T1033" s="497"/>
      <c r="U1033" s="498"/>
      <c r="V1033" s="43">
        <v>118</v>
      </c>
      <c r="W1033" s="34" t="s">
        <v>3513</v>
      </c>
      <c r="X1033" s="44">
        <v>40913</v>
      </c>
      <c r="Y1033" s="34" t="s">
        <v>2624</v>
      </c>
      <c r="Z1033" s="43" t="s">
        <v>1223</v>
      </c>
      <c r="AA1033" s="34" t="s">
        <v>422</v>
      </c>
      <c r="AB1033" s="34" t="s">
        <v>415</v>
      </c>
      <c r="AC1033" s="34" t="s">
        <v>2624</v>
      </c>
      <c r="AD1033" s="44" t="s">
        <v>320</v>
      </c>
      <c r="AE1033" s="44" t="s">
        <v>3428</v>
      </c>
      <c r="AF1033" s="43">
        <v>118</v>
      </c>
      <c r="AG1033" s="34" t="s">
        <v>3513</v>
      </c>
      <c r="AH1033" s="34" t="s">
        <v>3512</v>
      </c>
      <c r="AI1033" s="43" t="s">
        <v>3008</v>
      </c>
      <c r="AJ1033" s="44" t="s">
        <v>3514</v>
      </c>
      <c r="AK1033" s="261">
        <v>5160217</v>
      </c>
      <c r="AL1033" s="44" t="s">
        <v>422</v>
      </c>
      <c r="AM1033" s="44" t="s">
        <v>3518</v>
      </c>
      <c r="AN1033" s="262">
        <v>279095700</v>
      </c>
      <c r="AO1033" s="34"/>
      <c r="AP1033" s="34"/>
      <c r="AQ1033" s="34"/>
      <c r="AR1033" s="34"/>
      <c r="AS1033" s="34"/>
      <c r="AT1033" s="44" t="s">
        <v>326</v>
      </c>
      <c r="AU1033" s="44"/>
      <c r="AV1033" s="477" t="str">
        <f t="array" ref="AV1033">_xlfn.IFS(
LEFT(Tabelas!$AI1033,1)="N","DN",
LEFT(Tabelas!$AI1033,1)="C","DC",
LEFT(Tabelas!$AI1033,1)="L","DL",
LEFT(Tabelas!$AI1033,1)="A","DA",
LEFT(Tabelas!$AI1033,1)="G","DG")</f>
        <v>DN</v>
      </c>
      <c r="AW1033" s="34"/>
      <c r="AX1033" s="34"/>
      <c r="AY1033" s="34"/>
      <c r="AZ1033" s="34"/>
      <c r="BA1033" s="34"/>
      <c r="BB1033" s="34"/>
      <c r="BC1033" s="34"/>
      <c r="BD1033" s="44">
        <v>40913</v>
      </c>
      <c r="BE1033" s="34" t="s">
        <v>2624</v>
      </c>
      <c r="BF1033" s="43" t="s">
        <v>1223</v>
      </c>
      <c r="BG1033" s="34" t="s">
        <v>422</v>
      </c>
      <c r="BH1033" s="34" t="s">
        <v>415</v>
      </c>
      <c r="BI1033" s="34" t="s">
        <v>2624</v>
      </c>
      <c r="BJ1033" s="44" t="s">
        <v>320</v>
      </c>
      <c r="BK1033" s="44" t="s">
        <v>3428</v>
      </c>
      <c r="EN1033" s="571">
        <v>29220</v>
      </c>
      <c r="EO1033" s="560" t="s">
        <v>9777</v>
      </c>
      <c r="EP1033" s="560" t="s">
        <v>289</v>
      </c>
      <c r="EQ1033" s="580">
        <v>339</v>
      </c>
      <c r="ER1033" s="560" t="s">
        <v>307</v>
      </c>
      <c r="ES1033" s="567" t="s">
        <v>9778</v>
      </c>
    </row>
    <row r="1034" spans="16:149">
      <c r="P1034" s="503"/>
      <c r="Q1034" s="504"/>
      <c r="R1034" s="505">
        <f t="shared" si="38"/>
        <v>44812</v>
      </c>
      <c r="S1034" s="501"/>
      <c r="T1034" s="497"/>
      <c r="U1034" s="498"/>
      <c r="V1034" s="43">
        <v>118</v>
      </c>
      <c r="W1034" s="34" t="s">
        <v>3513</v>
      </c>
      <c r="X1034" s="44">
        <v>40916</v>
      </c>
      <c r="Y1034" s="34" t="s">
        <v>422</v>
      </c>
      <c r="Z1034" s="43" t="s">
        <v>1223</v>
      </c>
      <c r="AA1034" s="34" t="s">
        <v>422</v>
      </c>
      <c r="AB1034" s="34" t="s">
        <v>415</v>
      </c>
      <c r="AC1034" s="34" t="s">
        <v>422</v>
      </c>
      <c r="AD1034" s="44" t="s">
        <v>320</v>
      </c>
      <c r="AE1034" s="44" t="s">
        <v>3428</v>
      </c>
      <c r="AF1034" s="43">
        <v>118</v>
      </c>
      <c r="AG1034" s="34" t="s">
        <v>3513</v>
      </c>
      <c r="AH1034" s="34" t="s">
        <v>3512</v>
      </c>
      <c r="AI1034" s="43" t="s">
        <v>3008</v>
      </c>
      <c r="AJ1034" s="44" t="s">
        <v>3514</v>
      </c>
      <c r="AK1034" s="261">
        <v>5160217</v>
      </c>
      <c r="AL1034" s="44" t="s">
        <v>422</v>
      </c>
      <c r="AM1034" s="44" t="s">
        <v>3518</v>
      </c>
      <c r="AN1034" s="262">
        <v>279095700</v>
      </c>
      <c r="AO1034" s="34"/>
      <c r="AP1034" s="34"/>
      <c r="AQ1034" s="34"/>
      <c r="AR1034" s="34"/>
      <c r="AS1034" s="34"/>
      <c r="AT1034" s="44" t="s">
        <v>326</v>
      </c>
      <c r="AU1034" s="44"/>
      <c r="AV1034" s="477" t="str">
        <f t="array" ref="AV1034">_xlfn.IFS(
LEFT(Tabelas!$AI1034,1)="N","DN",
LEFT(Tabelas!$AI1034,1)="C","DC",
LEFT(Tabelas!$AI1034,1)="L","DL",
LEFT(Tabelas!$AI1034,1)="A","DA",
LEFT(Tabelas!$AI1034,1)="G","DG")</f>
        <v>DN</v>
      </c>
      <c r="AW1034" s="34"/>
      <c r="AX1034" s="34"/>
      <c r="AY1034" s="34"/>
      <c r="AZ1034" s="34"/>
      <c r="BA1034" s="34"/>
      <c r="BB1034" s="34"/>
      <c r="BC1034" s="34"/>
      <c r="BD1034" s="44">
        <v>40916</v>
      </c>
      <c r="BE1034" s="34" t="s">
        <v>422</v>
      </c>
      <c r="BF1034" s="43" t="s">
        <v>1223</v>
      </c>
      <c r="BG1034" s="34" t="s">
        <v>422</v>
      </c>
      <c r="BH1034" s="34" t="s">
        <v>415</v>
      </c>
      <c r="BI1034" s="34" t="s">
        <v>422</v>
      </c>
      <c r="BJ1034" s="44" t="s">
        <v>320</v>
      </c>
      <c r="BK1034" s="44" t="s">
        <v>3428</v>
      </c>
      <c r="EN1034" s="572">
        <v>29238</v>
      </c>
      <c r="EO1034" s="561" t="s">
        <v>9779</v>
      </c>
      <c r="EP1034" s="561" t="s">
        <v>289</v>
      </c>
      <c r="EQ1034" s="576">
        <v>342</v>
      </c>
      <c r="ER1034" s="561" t="s">
        <v>5009</v>
      </c>
      <c r="ES1034" s="568" t="s">
        <v>9780</v>
      </c>
    </row>
    <row r="1035" spans="16:149">
      <c r="P1035" s="503"/>
      <c r="Q1035" s="504"/>
      <c r="R1035" s="505">
        <f t="shared" si="38"/>
        <v>44813</v>
      </c>
      <c r="S1035" s="501"/>
      <c r="T1035" s="497"/>
      <c r="U1035" s="498"/>
      <c r="V1035" s="43">
        <v>118</v>
      </c>
      <c r="W1035" s="34" t="s">
        <v>3513</v>
      </c>
      <c r="X1035" s="44">
        <v>40900</v>
      </c>
      <c r="Y1035" s="34" t="s">
        <v>702</v>
      </c>
      <c r="Z1035" s="43" t="s">
        <v>1223</v>
      </c>
      <c r="AA1035" s="34" t="s">
        <v>422</v>
      </c>
      <c r="AB1035" s="34" t="s">
        <v>415</v>
      </c>
      <c r="AC1035" s="34" t="s">
        <v>422</v>
      </c>
      <c r="AD1035" s="44" t="s">
        <v>320</v>
      </c>
      <c r="AE1035" s="44" t="s">
        <v>3428</v>
      </c>
      <c r="AF1035" s="43">
        <v>118</v>
      </c>
      <c r="AG1035" s="34" t="s">
        <v>3513</v>
      </c>
      <c r="AH1035" s="34" t="s">
        <v>3512</v>
      </c>
      <c r="AI1035" s="43" t="s">
        <v>3008</v>
      </c>
      <c r="AJ1035" s="44" t="s">
        <v>3514</v>
      </c>
      <c r="AK1035" s="261">
        <v>5160217</v>
      </c>
      <c r="AL1035" s="44" t="s">
        <v>422</v>
      </c>
      <c r="AM1035" s="44" t="s">
        <v>3518</v>
      </c>
      <c r="AN1035" s="262">
        <v>279095700</v>
      </c>
      <c r="AO1035" s="34"/>
      <c r="AP1035" s="34"/>
      <c r="AQ1035" s="34"/>
      <c r="AR1035" s="34"/>
      <c r="AS1035" s="34"/>
      <c r="AT1035" s="44" t="s">
        <v>326</v>
      </c>
      <c r="AU1035" s="44"/>
      <c r="AV1035" s="477" t="str">
        <f t="array" ref="AV1035">_xlfn.IFS(
LEFT(Tabelas!$AI1035,1)="N","DN",
LEFT(Tabelas!$AI1035,1)="C","DC",
LEFT(Tabelas!$AI1035,1)="L","DL",
LEFT(Tabelas!$AI1035,1)="A","DA",
LEFT(Tabelas!$AI1035,1)="G","DG")</f>
        <v>DN</v>
      </c>
      <c r="AW1035" s="34"/>
      <c r="AX1035" s="34"/>
      <c r="AY1035" s="34"/>
      <c r="AZ1035" s="34"/>
      <c r="BA1035" s="34"/>
      <c r="BB1035" s="34"/>
      <c r="BC1035" s="34"/>
      <c r="BD1035" s="44">
        <v>40900</v>
      </c>
      <c r="BE1035" s="34" t="s">
        <v>702</v>
      </c>
      <c r="BF1035" s="43" t="s">
        <v>1223</v>
      </c>
      <c r="BG1035" s="34" t="s">
        <v>422</v>
      </c>
      <c r="BH1035" s="34" t="s">
        <v>415</v>
      </c>
      <c r="BI1035" s="34" t="s">
        <v>422</v>
      </c>
      <c r="BJ1035" s="44" t="s">
        <v>320</v>
      </c>
      <c r="BK1035" s="44" t="s">
        <v>3428</v>
      </c>
      <c r="EN1035" s="571">
        <v>29246</v>
      </c>
      <c r="EO1035" s="560" t="s">
        <v>9781</v>
      </c>
      <c r="EP1035" s="560" t="s">
        <v>289</v>
      </c>
      <c r="EQ1035" s="580">
        <v>383</v>
      </c>
      <c r="ER1035" s="560" t="s">
        <v>2597</v>
      </c>
      <c r="ES1035" s="567" t="s">
        <v>9782</v>
      </c>
    </row>
    <row r="1036" spans="16:149">
      <c r="P1036" s="503"/>
      <c r="Q1036" s="504"/>
      <c r="R1036" s="505">
        <f t="shared" si="38"/>
        <v>44814</v>
      </c>
      <c r="S1036" s="501"/>
      <c r="T1036" s="497"/>
      <c r="U1036" s="498"/>
      <c r="V1036" s="43">
        <v>118</v>
      </c>
      <c r="W1036" s="34" t="s">
        <v>3513</v>
      </c>
      <c r="X1036" s="44">
        <v>40918</v>
      </c>
      <c r="Y1036" s="34" t="s">
        <v>2909</v>
      </c>
      <c r="Z1036" s="43" t="s">
        <v>1223</v>
      </c>
      <c r="AA1036" s="34" t="s">
        <v>422</v>
      </c>
      <c r="AB1036" s="34" t="s">
        <v>415</v>
      </c>
      <c r="AC1036" s="34" t="s">
        <v>9783</v>
      </c>
      <c r="AD1036" s="44" t="s">
        <v>320</v>
      </c>
      <c r="AE1036" s="44" t="s">
        <v>3428</v>
      </c>
      <c r="AF1036" s="43">
        <v>118</v>
      </c>
      <c r="AG1036" s="34" t="s">
        <v>3513</v>
      </c>
      <c r="AH1036" s="34" t="s">
        <v>3512</v>
      </c>
      <c r="AI1036" s="43" t="s">
        <v>3008</v>
      </c>
      <c r="AJ1036" s="44" t="s">
        <v>3514</v>
      </c>
      <c r="AK1036" s="261">
        <v>5160217</v>
      </c>
      <c r="AL1036" s="44" t="s">
        <v>422</v>
      </c>
      <c r="AM1036" s="44" t="s">
        <v>3518</v>
      </c>
      <c r="AN1036" s="262">
        <v>279095700</v>
      </c>
      <c r="AO1036" s="34"/>
      <c r="AP1036" s="34"/>
      <c r="AQ1036" s="34"/>
      <c r="AR1036" s="34"/>
      <c r="AS1036" s="34"/>
      <c r="AT1036" s="44" t="s">
        <v>326</v>
      </c>
      <c r="AU1036" s="44"/>
      <c r="AV1036" s="477" t="str">
        <f t="array" ref="AV1036">_xlfn.IFS(
LEFT(Tabelas!$AI1036,1)="N","DN",
LEFT(Tabelas!$AI1036,1)="C","DC",
LEFT(Tabelas!$AI1036,1)="L","DL",
LEFT(Tabelas!$AI1036,1)="A","DA",
LEFT(Tabelas!$AI1036,1)="G","DG")</f>
        <v>DN</v>
      </c>
      <c r="AW1036" s="34"/>
      <c r="AX1036" s="34"/>
      <c r="AY1036" s="34"/>
      <c r="AZ1036" s="34"/>
      <c r="BA1036" s="34"/>
      <c r="BB1036" s="34"/>
      <c r="BC1036" s="34"/>
      <c r="BD1036" s="44">
        <v>40918</v>
      </c>
      <c r="BE1036" s="34" t="s">
        <v>2909</v>
      </c>
      <c r="BF1036" s="43" t="s">
        <v>1223</v>
      </c>
      <c r="BG1036" s="34" t="s">
        <v>422</v>
      </c>
      <c r="BH1036" s="34" t="s">
        <v>415</v>
      </c>
      <c r="BI1036" s="34" t="s">
        <v>9783</v>
      </c>
      <c r="BJ1036" s="44" t="s">
        <v>320</v>
      </c>
      <c r="BK1036" s="44" t="s">
        <v>3428</v>
      </c>
      <c r="EN1036" s="572">
        <v>29254</v>
      </c>
      <c r="EO1036" s="561" t="s">
        <v>9784</v>
      </c>
      <c r="EP1036" s="561" t="s">
        <v>289</v>
      </c>
      <c r="EQ1036" s="576">
        <v>342</v>
      </c>
      <c r="ER1036" s="561" t="s">
        <v>5009</v>
      </c>
      <c r="ES1036" s="568" t="s">
        <v>9785</v>
      </c>
    </row>
    <row r="1037" spans="16:149">
      <c r="P1037" s="503"/>
      <c r="Q1037" s="504"/>
      <c r="R1037" s="505">
        <f t="shared" si="38"/>
        <v>44815</v>
      </c>
      <c r="S1037" s="501"/>
      <c r="T1037" s="497"/>
      <c r="U1037" s="498"/>
      <c r="V1037" s="43">
        <v>118</v>
      </c>
      <c r="W1037" s="34" t="s">
        <v>3513</v>
      </c>
      <c r="X1037" s="44">
        <v>40919</v>
      </c>
      <c r="Y1037" s="34" t="s">
        <v>3049</v>
      </c>
      <c r="Z1037" s="43" t="s">
        <v>1223</v>
      </c>
      <c r="AA1037" s="34" t="s">
        <v>422</v>
      </c>
      <c r="AB1037" s="34" t="s">
        <v>415</v>
      </c>
      <c r="AC1037" s="34" t="s">
        <v>9786</v>
      </c>
      <c r="AD1037" s="44" t="s">
        <v>320</v>
      </c>
      <c r="AE1037" s="44" t="s">
        <v>3428</v>
      </c>
      <c r="AF1037" s="43">
        <v>118</v>
      </c>
      <c r="AG1037" s="34" t="s">
        <v>3513</v>
      </c>
      <c r="AH1037" s="34" t="s">
        <v>3512</v>
      </c>
      <c r="AI1037" s="43" t="s">
        <v>3008</v>
      </c>
      <c r="AJ1037" s="44" t="s">
        <v>3514</v>
      </c>
      <c r="AK1037" s="261">
        <v>5160217</v>
      </c>
      <c r="AL1037" s="44" t="s">
        <v>422</v>
      </c>
      <c r="AM1037" s="44" t="s">
        <v>3518</v>
      </c>
      <c r="AN1037" s="262">
        <v>279095700</v>
      </c>
      <c r="AO1037" s="34"/>
      <c r="AP1037" s="34"/>
      <c r="AQ1037" s="34"/>
      <c r="AR1037" s="34"/>
      <c r="AS1037" s="34"/>
      <c r="AT1037" s="44" t="s">
        <v>326</v>
      </c>
      <c r="AU1037" s="44"/>
      <c r="AV1037" s="477" t="str">
        <f t="array" ref="AV1037">_xlfn.IFS(
LEFT(Tabelas!$AI1037,1)="N","DN",
LEFT(Tabelas!$AI1037,1)="C","DC",
LEFT(Tabelas!$AI1037,1)="L","DL",
LEFT(Tabelas!$AI1037,1)="A","DA",
LEFT(Tabelas!$AI1037,1)="G","DG")</f>
        <v>DN</v>
      </c>
      <c r="AW1037" s="34"/>
      <c r="AX1037" s="34"/>
      <c r="AY1037" s="34"/>
      <c r="AZ1037" s="34"/>
      <c r="BA1037" s="34"/>
      <c r="BB1037" s="34"/>
      <c r="BC1037" s="34"/>
      <c r="BD1037" s="44">
        <v>40919</v>
      </c>
      <c r="BE1037" s="34" t="s">
        <v>3049</v>
      </c>
      <c r="BF1037" s="43" t="s">
        <v>1223</v>
      </c>
      <c r="BG1037" s="34" t="s">
        <v>422</v>
      </c>
      <c r="BH1037" s="34" t="s">
        <v>415</v>
      </c>
      <c r="BI1037" s="34" t="s">
        <v>9786</v>
      </c>
      <c r="BJ1037" s="44" t="s">
        <v>320</v>
      </c>
      <c r="BK1037" s="44" t="s">
        <v>3428</v>
      </c>
      <c r="EN1037" s="571">
        <v>29262</v>
      </c>
      <c r="EO1037" s="560" t="s">
        <v>9787</v>
      </c>
      <c r="EP1037" s="560" t="s">
        <v>289</v>
      </c>
      <c r="EQ1037" s="580">
        <v>382</v>
      </c>
      <c r="ER1037" s="560" t="s">
        <v>5135</v>
      </c>
      <c r="ES1037" s="567" t="s">
        <v>9788</v>
      </c>
    </row>
    <row r="1038" spans="16:149">
      <c r="P1038" s="503"/>
      <c r="Q1038" s="504"/>
      <c r="R1038" s="505">
        <f t="shared" si="38"/>
        <v>44816</v>
      </c>
      <c r="S1038" s="501"/>
      <c r="T1038" s="497"/>
      <c r="U1038" s="498"/>
      <c r="V1038" s="43">
        <v>118</v>
      </c>
      <c r="W1038" s="34" t="s">
        <v>3513</v>
      </c>
      <c r="X1038" s="44">
        <v>40920</v>
      </c>
      <c r="Y1038" s="34" t="s">
        <v>3168</v>
      </c>
      <c r="Z1038" s="43" t="s">
        <v>1223</v>
      </c>
      <c r="AA1038" s="34" t="s">
        <v>422</v>
      </c>
      <c r="AB1038" s="34" t="s">
        <v>415</v>
      </c>
      <c r="AC1038" s="34" t="s">
        <v>9789</v>
      </c>
      <c r="AD1038" s="44" t="s">
        <v>320</v>
      </c>
      <c r="AE1038" s="44" t="s">
        <v>3428</v>
      </c>
      <c r="AF1038" s="43">
        <v>118</v>
      </c>
      <c r="AG1038" s="34" t="s">
        <v>3513</v>
      </c>
      <c r="AH1038" s="34" t="s">
        <v>3512</v>
      </c>
      <c r="AI1038" s="43" t="s">
        <v>3008</v>
      </c>
      <c r="AJ1038" s="44" t="s">
        <v>3514</v>
      </c>
      <c r="AK1038" s="261">
        <v>5160217</v>
      </c>
      <c r="AL1038" s="44" t="s">
        <v>422</v>
      </c>
      <c r="AM1038" s="44" t="s">
        <v>3518</v>
      </c>
      <c r="AN1038" s="262">
        <v>279095700</v>
      </c>
      <c r="AO1038" s="34"/>
      <c r="AP1038" s="34"/>
      <c r="AQ1038" s="34"/>
      <c r="AR1038" s="34"/>
      <c r="AS1038" s="34"/>
      <c r="AT1038" s="44" t="s">
        <v>326</v>
      </c>
      <c r="AU1038" s="44"/>
      <c r="AV1038" s="477" t="str">
        <f t="array" ref="AV1038">_xlfn.IFS(
LEFT(Tabelas!$AI1038,1)="N","DN",
LEFT(Tabelas!$AI1038,1)="C","DC",
LEFT(Tabelas!$AI1038,1)="L","DL",
LEFT(Tabelas!$AI1038,1)="A","DA",
LEFT(Tabelas!$AI1038,1)="G","DG")</f>
        <v>DN</v>
      </c>
      <c r="AW1038" s="34"/>
      <c r="AX1038" s="34"/>
      <c r="AY1038" s="34"/>
      <c r="AZ1038" s="34"/>
      <c r="BA1038" s="34"/>
      <c r="BB1038" s="34"/>
      <c r="BC1038" s="34"/>
      <c r="BD1038" s="44">
        <v>40920</v>
      </c>
      <c r="BE1038" s="34" t="s">
        <v>3168</v>
      </c>
      <c r="BF1038" s="43" t="s">
        <v>1223</v>
      </c>
      <c r="BG1038" s="34" t="s">
        <v>422</v>
      </c>
      <c r="BH1038" s="34" t="s">
        <v>415</v>
      </c>
      <c r="BI1038" s="34" t="s">
        <v>9789</v>
      </c>
      <c r="BJ1038" s="44" t="s">
        <v>320</v>
      </c>
      <c r="BK1038" s="44" t="s">
        <v>3428</v>
      </c>
      <c r="EN1038" s="572">
        <v>29289</v>
      </c>
      <c r="EO1038" s="561" t="s">
        <v>9790</v>
      </c>
      <c r="EP1038" s="561" t="s">
        <v>289</v>
      </c>
      <c r="EQ1038" s="576">
        <v>331</v>
      </c>
      <c r="ER1038" s="561" t="s">
        <v>4880</v>
      </c>
      <c r="ES1038" s="568" t="s">
        <v>9791</v>
      </c>
    </row>
    <row r="1039" spans="16:149">
      <c r="P1039" s="503"/>
      <c r="Q1039" s="504"/>
      <c r="R1039" s="505">
        <f t="shared" si="38"/>
        <v>44817</v>
      </c>
      <c r="S1039" s="501"/>
      <c r="T1039" s="497"/>
      <c r="U1039" s="498"/>
      <c r="V1039" s="43">
        <v>118</v>
      </c>
      <c r="W1039" s="34" t="s">
        <v>3513</v>
      </c>
      <c r="X1039" s="44">
        <v>40921</v>
      </c>
      <c r="Y1039" s="34" t="s">
        <v>3285</v>
      </c>
      <c r="Z1039" s="43" t="s">
        <v>1223</v>
      </c>
      <c r="AA1039" s="34" t="s">
        <v>422</v>
      </c>
      <c r="AB1039" s="34" t="s">
        <v>415</v>
      </c>
      <c r="AC1039" s="34" t="s">
        <v>9792</v>
      </c>
      <c r="AD1039" s="44" t="s">
        <v>320</v>
      </c>
      <c r="AE1039" s="44" t="s">
        <v>3428</v>
      </c>
      <c r="AF1039" s="43">
        <v>118</v>
      </c>
      <c r="AG1039" s="34" t="s">
        <v>3513</v>
      </c>
      <c r="AH1039" s="34" t="s">
        <v>3512</v>
      </c>
      <c r="AI1039" s="43" t="s">
        <v>3008</v>
      </c>
      <c r="AJ1039" s="44" t="s">
        <v>3514</v>
      </c>
      <c r="AK1039" s="261">
        <v>5160217</v>
      </c>
      <c r="AL1039" s="44" t="s">
        <v>422</v>
      </c>
      <c r="AM1039" s="44" t="s">
        <v>3518</v>
      </c>
      <c r="AN1039" s="262">
        <v>279095700</v>
      </c>
      <c r="AO1039" s="34"/>
      <c r="AP1039" s="34"/>
      <c r="AQ1039" s="34"/>
      <c r="AR1039" s="34"/>
      <c r="AS1039" s="34"/>
      <c r="AT1039" s="44" t="s">
        <v>326</v>
      </c>
      <c r="AU1039" s="44"/>
      <c r="AV1039" s="477" t="str">
        <f t="array" ref="AV1039">_xlfn.IFS(
LEFT(Tabelas!$AI1039,1)="N","DN",
LEFT(Tabelas!$AI1039,1)="C","DC",
LEFT(Tabelas!$AI1039,1)="L","DL",
LEFT(Tabelas!$AI1039,1)="A","DA",
LEFT(Tabelas!$AI1039,1)="G","DG")</f>
        <v>DN</v>
      </c>
      <c r="AW1039" s="34"/>
      <c r="AX1039" s="34"/>
      <c r="AY1039" s="34"/>
      <c r="AZ1039" s="34"/>
      <c r="BA1039" s="34"/>
      <c r="BB1039" s="34"/>
      <c r="BC1039" s="34"/>
      <c r="BD1039" s="44">
        <v>40921</v>
      </c>
      <c r="BE1039" s="34" t="s">
        <v>3285</v>
      </c>
      <c r="BF1039" s="43" t="s">
        <v>1223</v>
      </c>
      <c r="BG1039" s="34" t="s">
        <v>422</v>
      </c>
      <c r="BH1039" s="34" t="s">
        <v>415</v>
      </c>
      <c r="BI1039" s="34" t="s">
        <v>9792</v>
      </c>
      <c r="BJ1039" s="44" t="s">
        <v>320</v>
      </c>
      <c r="BK1039" s="44" t="s">
        <v>3428</v>
      </c>
      <c r="EN1039" s="571">
        <v>29327</v>
      </c>
      <c r="EO1039" s="560" t="s">
        <v>9793</v>
      </c>
      <c r="EP1039" s="560" t="s">
        <v>289</v>
      </c>
      <c r="EQ1039" s="580">
        <v>396</v>
      </c>
      <c r="ER1039" s="560" t="s">
        <v>5249</v>
      </c>
      <c r="ES1039" s="567" t="s">
        <v>9794</v>
      </c>
    </row>
    <row r="1040" spans="16:149">
      <c r="P1040" s="503"/>
      <c r="Q1040" s="504"/>
      <c r="R1040" s="505">
        <f t="shared" si="38"/>
        <v>44818</v>
      </c>
      <c r="S1040" s="501"/>
      <c r="T1040" s="497"/>
      <c r="U1040" s="498"/>
      <c r="V1040" s="43">
        <v>118</v>
      </c>
      <c r="W1040" s="34" t="s">
        <v>3513</v>
      </c>
      <c r="X1040" s="44">
        <v>91401</v>
      </c>
      <c r="Y1040" s="34" t="s">
        <v>1082</v>
      </c>
      <c r="Z1040" s="43" t="s">
        <v>1223</v>
      </c>
      <c r="AA1040" s="34" t="s">
        <v>486</v>
      </c>
      <c r="AB1040" s="34" t="s">
        <v>276</v>
      </c>
      <c r="AC1040" s="34" t="s">
        <v>1082</v>
      </c>
      <c r="AD1040" s="44" t="s">
        <v>320</v>
      </c>
      <c r="AE1040" s="44" t="s">
        <v>3428</v>
      </c>
      <c r="AF1040" s="43">
        <v>118</v>
      </c>
      <c r="AG1040" s="34" t="s">
        <v>3513</v>
      </c>
      <c r="AH1040" s="34" t="s">
        <v>3512</v>
      </c>
      <c r="AI1040" s="43" t="s">
        <v>3008</v>
      </c>
      <c r="AJ1040" s="44" t="s">
        <v>3514</v>
      </c>
      <c r="AK1040" s="261">
        <v>5160217</v>
      </c>
      <c r="AL1040" s="44" t="s">
        <v>422</v>
      </c>
      <c r="AM1040" s="44" t="s">
        <v>3518</v>
      </c>
      <c r="AN1040" s="262">
        <v>279095700</v>
      </c>
      <c r="AO1040" s="34"/>
      <c r="AP1040" s="34"/>
      <c r="AQ1040" s="34"/>
      <c r="AR1040" s="34"/>
      <c r="AS1040" s="34"/>
      <c r="AT1040" s="44" t="s">
        <v>326</v>
      </c>
      <c r="AU1040" s="44"/>
      <c r="AV1040" s="477" t="str">
        <f t="array" ref="AV1040">_xlfn.IFS(
LEFT(Tabelas!$AI1040,1)="N","DN",
LEFT(Tabelas!$AI1040,1)="C","DC",
LEFT(Tabelas!$AI1040,1)="L","DL",
LEFT(Tabelas!$AI1040,1)="A","DA",
LEFT(Tabelas!$AI1040,1)="G","DG")</f>
        <v>DN</v>
      </c>
      <c r="AW1040" s="34"/>
      <c r="AX1040" s="34"/>
      <c r="AY1040" s="34"/>
      <c r="AZ1040" s="34"/>
      <c r="BA1040" s="34"/>
      <c r="BB1040" s="34"/>
      <c r="BC1040" s="34"/>
      <c r="BD1040" s="44">
        <v>91401</v>
      </c>
      <c r="BE1040" s="34" t="s">
        <v>1082</v>
      </c>
      <c r="BF1040" s="43" t="s">
        <v>1223</v>
      </c>
      <c r="BG1040" s="34" t="s">
        <v>486</v>
      </c>
      <c r="BH1040" s="34" t="s">
        <v>276</v>
      </c>
      <c r="BI1040" s="34" t="s">
        <v>1082</v>
      </c>
      <c r="BJ1040" s="44" t="s">
        <v>320</v>
      </c>
      <c r="BK1040" s="44" t="s">
        <v>3428</v>
      </c>
      <c r="EN1040" s="572">
        <v>29335</v>
      </c>
      <c r="EO1040" s="561" t="s">
        <v>9795</v>
      </c>
      <c r="EP1040" s="561" t="s">
        <v>289</v>
      </c>
      <c r="EQ1040" s="576">
        <v>338</v>
      </c>
      <c r="ER1040" s="561" t="s">
        <v>2428</v>
      </c>
      <c r="ES1040" s="568" t="s">
        <v>9796</v>
      </c>
    </row>
    <row r="1041" spans="16:149">
      <c r="P1041" s="503"/>
      <c r="Q1041" s="504"/>
      <c r="R1041" s="505">
        <f t="shared" si="38"/>
        <v>44819</v>
      </c>
      <c r="S1041" s="501"/>
      <c r="T1041" s="497"/>
      <c r="U1041" s="498"/>
      <c r="V1041" s="43">
        <v>118</v>
      </c>
      <c r="W1041" s="34" t="s">
        <v>3513</v>
      </c>
      <c r="X1041" s="44">
        <v>91402</v>
      </c>
      <c r="Y1041" s="34" t="s">
        <v>1356</v>
      </c>
      <c r="Z1041" s="43" t="s">
        <v>1223</v>
      </c>
      <c r="AA1041" s="34" t="s">
        <v>486</v>
      </c>
      <c r="AB1041" s="34" t="s">
        <v>276</v>
      </c>
      <c r="AC1041" s="34" t="s">
        <v>1356</v>
      </c>
      <c r="AD1041" s="44" t="s">
        <v>320</v>
      </c>
      <c r="AE1041" s="44" t="s">
        <v>3428</v>
      </c>
      <c r="AF1041" s="43">
        <v>118</v>
      </c>
      <c r="AG1041" s="34" t="s">
        <v>3513</v>
      </c>
      <c r="AH1041" s="34" t="s">
        <v>3512</v>
      </c>
      <c r="AI1041" s="43" t="s">
        <v>3008</v>
      </c>
      <c r="AJ1041" s="44" t="s">
        <v>3514</v>
      </c>
      <c r="AK1041" s="261">
        <v>5160217</v>
      </c>
      <c r="AL1041" s="44" t="s">
        <v>422</v>
      </c>
      <c r="AM1041" s="44" t="s">
        <v>3518</v>
      </c>
      <c r="AN1041" s="262">
        <v>279095700</v>
      </c>
      <c r="AO1041" s="34"/>
      <c r="AP1041" s="34"/>
      <c r="AQ1041" s="34"/>
      <c r="AR1041" s="34"/>
      <c r="AS1041" s="34"/>
      <c r="AT1041" s="44" t="s">
        <v>326</v>
      </c>
      <c r="AU1041" s="44"/>
      <c r="AV1041" s="477" t="str">
        <f t="array" ref="AV1041">_xlfn.IFS(
LEFT(Tabelas!$AI1041,1)="N","DN",
LEFT(Tabelas!$AI1041,1)="C","DC",
LEFT(Tabelas!$AI1041,1)="L","DL",
LEFT(Tabelas!$AI1041,1)="A","DA",
LEFT(Tabelas!$AI1041,1)="G","DG")</f>
        <v>DN</v>
      </c>
      <c r="AW1041" s="34"/>
      <c r="AX1041" s="34"/>
      <c r="AY1041" s="34"/>
      <c r="AZ1041" s="34"/>
      <c r="BA1041" s="34"/>
      <c r="BB1041" s="34"/>
      <c r="BC1041" s="34"/>
      <c r="BD1041" s="44">
        <v>91402</v>
      </c>
      <c r="BE1041" s="34" t="s">
        <v>1356</v>
      </c>
      <c r="BF1041" s="43" t="s">
        <v>1223</v>
      </c>
      <c r="BG1041" s="34" t="s">
        <v>486</v>
      </c>
      <c r="BH1041" s="34" t="s">
        <v>276</v>
      </c>
      <c r="BI1041" s="34" t="s">
        <v>1356</v>
      </c>
      <c r="BJ1041" s="44" t="s">
        <v>320</v>
      </c>
      <c r="BK1041" s="44" t="s">
        <v>3428</v>
      </c>
      <c r="EN1041" s="571">
        <v>29351</v>
      </c>
      <c r="EO1041" s="560" t="s">
        <v>9797</v>
      </c>
      <c r="EP1041" s="560" t="s">
        <v>289</v>
      </c>
      <c r="EQ1041" s="580">
        <v>300</v>
      </c>
      <c r="ER1041" s="560" t="s">
        <v>4916</v>
      </c>
      <c r="ES1041" s="567" t="s">
        <v>9798</v>
      </c>
    </row>
    <row r="1042" spans="16:149">
      <c r="P1042" s="503"/>
      <c r="Q1042" s="504"/>
      <c r="R1042" s="505">
        <f t="shared" si="38"/>
        <v>44820</v>
      </c>
      <c r="S1042" s="501"/>
      <c r="T1042" s="497"/>
      <c r="U1042" s="498"/>
      <c r="V1042" s="43">
        <v>118</v>
      </c>
      <c r="W1042" s="34" t="s">
        <v>3513</v>
      </c>
      <c r="X1042" s="44">
        <v>91403</v>
      </c>
      <c r="Y1042" s="34" t="s">
        <v>1635</v>
      </c>
      <c r="Z1042" s="43" t="s">
        <v>1223</v>
      </c>
      <c r="AA1042" s="34" t="s">
        <v>486</v>
      </c>
      <c r="AB1042" s="34" t="s">
        <v>276</v>
      </c>
      <c r="AC1042" s="34" t="s">
        <v>1635</v>
      </c>
      <c r="AD1042" s="44" t="s">
        <v>320</v>
      </c>
      <c r="AE1042" s="44" t="s">
        <v>3428</v>
      </c>
      <c r="AF1042" s="43">
        <v>118</v>
      </c>
      <c r="AG1042" s="34" t="s">
        <v>3513</v>
      </c>
      <c r="AH1042" s="34" t="s">
        <v>3512</v>
      </c>
      <c r="AI1042" s="43" t="s">
        <v>3008</v>
      </c>
      <c r="AJ1042" s="44" t="s">
        <v>3514</v>
      </c>
      <c r="AK1042" s="261">
        <v>5160217</v>
      </c>
      <c r="AL1042" s="44" t="s">
        <v>422</v>
      </c>
      <c r="AM1042" s="44" t="s">
        <v>3518</v>
      </c>
      <c r="AN1042" s="262">
        <v>279095700</v>
      </c>
      <c r="AO1042" s="34"/>
      <c r="AP1042" s="34"/>
      <c r="AQ1042" s="34"/>
      <c r="AR1042" s="34"/>
      <c r="AS1042" s="34"/>
      <c r="AT1042" s="44" t="s">
        <v>326</v>
      </c>
      <c r="AU1042" s="44"/>
      <c r="AV1042" s="477" t="str">
        <f t="array" ref="AV1042">_xlfn.IFS(
LEFT(Tabelas!$AI1042,1)="N","DN",
LEFT(Tabelas!$AI1042,1)="C","DC",
LEFT(Tabelas!$AI1042,1)="L","DL",
LEFT(Tabelas!$AI1042,1)="A","DA",
LEFT(Tabelas!$AI1042,1)="G","DG")</f>
        <v>DN</v>
      </c>
      <c r="AW1042" s="34"/>
      <c r="AX1042" s="34"/>
      <c r="AY1042" s="34"/>
      <c r="AZ1042" s="34"/>
      <c r="BA1042" s="34"/>
      <c r="BB1042" s="34"/>
      <c r="BC1042" s="34"/>
      <c r="BD1042" s="44">
        <v>91403</v>
      </c>
      <c r="BE1042" s="34" t="s">
        <v>1635</v>
      </c>
      <c r="BF1042" s="43" t="s">
        <v>1223</v>
      </c>
      <c r="BG1042" s="34" t="s">
        <v>486</v>
      </c>
      <c r="BH1042" s="34" t="s">
        <v>276</v>
      </c>
      <c r="BI1042" s="34" t="s">
        <v>1635</v>
      </c>
      <c r="BJ1042" s="44" t="s">
        <v>320</v>
      </c>
      <c r="BK1042" s="44" t="s">
        <v>3428</v>
      </c>
      <c r="EN1042" s="572">
        <v>29378</v>
      </c>
      <c r="EO1042" s="561" t="s">
        <v>9799</v>
      </c>
      <c r="EP1042" s="561" t="s">
        <v>289</v>
      </c>
      <c r="EQ1042" s="576">
        <v>338</v>
      </c>
      <c r="ER1042" s="561" t="s">
        <v>2428</v>
      </c>
      <c r="ES1042" s="568" t="s">
        <v>9800</v>
      </c>
    </row>
    <row r="1043" spans="16:149">
      <c r="P1043" s="503"/>
      <c r="Q1043" s="504"/>
      <c r="R1043" s="505">
        <f t="shared" si="38"/>
        <v>44821</v>
      </c>
      <c r="S1043" s="501"/>
      <c r="T1043" s="497"/>
      <c r="U1043" s="498"/>
      <c r="V1043" s="43">
        <v>118</v>
      </c>
      <c r="W1043" s="34" t="s">
        <v>3513</v>
      </c>
      <c r="X1043" s="44">
        <v>91404</v>
      </c>
      <c r="Y1043" s="34" t="s">
        <v>1899</v>
      </c>
      <c r="Z1043" s="43" t="s">
        <v>1223</v>
      </c>
      <c r="AA1043" s="34" t="s">
        <v>486</v>
      </c>
      <c r="AB1043" s="34" t="s">
        <v>276</v>
      </c>
      <c r="AC1043" s="34" t="s">
        <v>1899</v>
      </c>
      <c r="AD1043" s="44" t="s">
        <v>320</v>
      </c>
      <c r="AE1043" s="44" t="s">
        <v>3428</v>
      </c>
      <c r="AF1043" s="43">
        <v>118</v>
      </c>
      <c r="AG1043" s="34" t="s">
        <v>3513</v>
      </c>
      <c r="AH1043" s="34" t="s">
        <v>3512</v>
      </c>
      <c r="AI1043" s="43" t="s">
        <v>3008</v>
      </c>
      <c r="AJ1043" s="44" t="s">
        <v>3514</v>
      </c>
      <c r="AK1043" s="261">
        <v>5160217</v>
      </c>
      <c r="AL1043" s="44" t="s">
        <v>422</v>
      </c>
      <c r="AM1043" s="44" t="s">
        <v>3518</v>
      </c>
      <c r="AN1043" s="262">
        <v>279095700</v>
      </c>
      <c r="AO1043" s="34"/>
      <c r="AP1043" s="34"/>
      <c r="AQ1043" s="34"/>
      <c r="AR1043" s="34"/>
      <c r="AS1043" s="34"/>
      <c r="AT1043" s="44" t="s">
        <v>326</v>
      </c>
      <c r="AU1043" s="44"/>
      <c r="AV1043" s="477" t="str">
        <f t="array" ref="AV1043">_xlfn.IFS(
LEFT(Tabelas!$AI1043,1)="N","DN",
LEFT(Tabelas!$AI1043,1)="C","DC",
LEFT(Tabelas!$AI1043,1)="L","DL",
LEFT(Tabelas!$AI1043,1)="A","DA",
LEFT(Tabelas!$AI1043,1)="G","DG")</f>
        <v>DN</v>
      </c>
      <c r="AW1043" s="34"/>
      <c r="AX1043" s="34"/>
      <c r="AY1043" s="34"/>
      <c r="AZ1043" s="34"/>
      <c r="BA1043" s="34"/>
      <c r="BB1043" s="34"/>
      <c r="BC1043" s="34"/>
      <c r="BD1043" s="44">
        <v>91404</v>
      </c>
      <c r="BE1043" s="34" t="s">
        <v>1899</v>
      </c>
      <c r="BF1043" s="43" t="s">
        <v>1223</v>
      </c>
      <c r="BG1043" s="34" t="s">
        <v>486</v>
      </c>
      <c r="BH1043" s="34" t="s">
        <v>276</v>
      </c>
      <c r="BI1043" s="34" t="s">
        <v>1899</v>
      </c>
      <c r="BJ1043" s="44" t="s">
        <v>320</v>
      </c>
      <c r="BK1043" s="44" t="s">
        <v>3428</v>
      </c>
      <c r="EN1043" s="571">
        <v>29386</v>
      </c>
      <c r="EO1043" s="560" t="s">
        <v>9801</v>
      </c>
      <c r="EP1043" s="560" t="s">
        <v>289</v>
      </c>
      <c r="EQ1043" s="580">
        <v>375</v>
      </c>
      <c r="ER1043" s="560" t="s">
        <v>5091</v>
      </c>
      <c r="ES1043" s="567" t="s">
        <v>9802</v>
      </c>
    </row>
    <row r="1044" spans="16:149">
      <c r="P1044" s="503"/>
      <c r="Q1044" s="504"/>
      <c r="R1044" s="505">
        <f t="shared" si="38"/>
        <v>44822</v>
      </c>
      <c r="S1044" s="501"/>
      <c r="T1044" s="497"/>
      <c r="U1044" s="498"/>
      <c r="V1044" s="43">
        <v>118</v>
      </c>
      <c r="W1044" s="34" t="s">
        <v>3513</v>
      </c>
      <c r="X1044" s="44">
        <v>91405</v>
      </c>
      <c r="Y1044" s="34" t="s">
        <v>2112</v>
      </c>
      <c r="Z1044" s="43" t="s">
        <v>1223</v>
      </c>
      <c r="AA1044" s="34" t="s">
        <v>486</v>
      </c>
      <c r="AB1044" s="34" t="s">
        <v>276</v>
      </c>
      <c r="AC1044" s="34" t="s">
        <v>2112</v>
      </c>
      <c r="AD1044" s="44" t="s">
        <v>320</v>
      </c>
      <c r="AE1044" s="44" t="s">
        <v>3428</v>
      </c>
      <c r="AF1044" s="43">
        <v>118</v>
      </c>
      <c r="AG1044" s="34" t="s">
        <v>3513</v>
      </c>
      <c r="AH1044" s="34" t="s">
        <v>3512</v>
      </c>
      <c r="AI1044" s="43" t="s">
        <v>3008</v>
      </c>
      <c r="AJ1044" s="44" t="s">
        <v>3514</v>
      </c>
      <c r="AK1044" s="261">
        <v>5160217</v>
      </c>
      <c r="AL1044" s="44" t="s">
        <v>422</v>
      </c>
      <c r="AM1044" s="44" t="s">
        <v>3518</v>
      </c>
      <c r="AN1044" s="262">
        <v>279095700</v>
      </c>
      <c r="AO1044" s="34"/>
      <c r="AP1044" s="34"/>
      <c r="AQ1044" s="34"/>
      <c r="AR1044" s="34"/>
      <c r="AS1044" s="34"/>
      <c r="AT1044" s="44" t="s">
        <v>326</v>
      </c>
      <c r="AU1044" s="44"/>
      <c r="AV1044" s="477" t="str">
        <f t="array" ref="AV1044">_xlfn.IFS(
LEFT(Tabelas!$AI1044,1)="N","DN",
LEFT(Tabelas!$AI1044,1)="C","DC",
LEFT(Tabelas!$AI1044,1)="L","DL",
LEFT(Tabelas!$AI1044,1)="A","DA",
LEFT(Tabelas!$AI1044,1)="G","DG")</f>
        <v>DN</v>
      </c>
      <c r="AW1044" s="34"/>
      <c r="AX1044" s="34"/>
      <c r="AY1044" s="34"/>
      <c r="AZ1044" s="34"/>
      <c r="BA1044" s="34"/>
      <c r="BB1044" s="34"/>
      <c r="BC1044" s="34"/>
      <c r="BD1044" s="44">
        <v>91405</v>
      </c>
      <c r="BE1044" s="34" t="s">
        <v>2112</v>
      </c>
      <c r="BF1044" s="43" t="s">
        <v>1223</v>
      </c>
      <c r="BG1044" s="34" t="s">
        <v>486</v>
      </c>
      <c r="BH1044" s="34" t="s">
        <v>276</v>
      </c>
      <c r="BI1044" s="34" t="s">
        <v>2112</v>
      </c>
      <c r="BJ1044" s="44" t="s">
        <v>320</v>
      </c>
      <c r="BK1044" s="44" t="s">
        <v>3428</v>
      </c>
      <c r="EN1044" s="572">
        <v>29394</v>
      </c>
      <c r="EO1044" s="561" t="s">
        <v>9803</v>
      </c>
      <c r="EP1044" s="561" t="s">
        <v>289</v>
      </c>
      <c r="EQ1044" s="576">
        <v>332</v>
      </c>
      <c r="ER1044" s="561" t="s">
        <v>4896</v>
      </c>
      <c r="ES1044" s="568" t="s">
        <v>9804</v>
      </c>
    </row>
    <row r="1045" spans="16:149">
      <c r="P1045" s="503"/>
      <c r="Q1045" s="504"/>
      <c r="R1045" s="505">
        <f t="shared" si="38"/>
        <v>44823</v>
      </c>
      <c r="S1045" s="501"/>
      <c r="T1045" s="497"/>
      <c r="U1045" s="498"/>
      <c r="V1045" s="43">
        <v>118</v>
      </c>
      <c r="W1045" s="34" t="s">
        <v>3513</v>
      </c>
      <c r="X1045" s="44">
        <v>91418</v>
      </c>
      <c r="Y1045" s="34" t="s">
        <v>3305</v>
      </c>
      <c r="Z1045" s="43" t="s">
        <v>1223</v>
      </c>
      <c r="AA1045" s="34" t="s">
        <v>486</v>
      </c>
      <c r="AB1045" s="34" t="s">
        <v>276</v>
      </c>
      <c r="AC1045" s="34" t="s">
        <v>3305</v>
      </c>
      <c r="AD1045" s="44" t="s">
        <v>320</v>
      </c>
      <c r="AE1045" s="44" t="s">
        <v>3428</v>
      </c>
      <c r="AF1045" s="43">
        <v>118</v>
      </c>
      <c r="AG1045" s="34" t="s">
        <v>3513</v>
      </c>
      <c r="AH1045" s="34" t="s">
        <v>3512</v>
      </c>
      <c r="AI1045" s="43" t="s">
        <v>3008</v>
      </c>
      <c r="AJ1045" s="44" t="s">
        <v>3514</v>
      </c>
      <c r="AK1045" s="261">
        <v>5160217</v>
      </c>
      <c r="AL1045" s="44" t="s">
        <v>422</v>
      </c>
      <c r="AM1045" s="44" t="s">
        <v>3518</v>
      </c>
      <c r="AN1045" s="262">
        <v>279095700</v>
      </c>
      <c r="AO1045" s="34"/>
      <c r="AP1045" s="34"/>
      <c r="AQ1045" s="34"/>
      <c r="AR1045" s="34"/>
      <c r="AS1045" s="34"/>
      <c r="AT1045" s="44" t="s">
        <v>326</v>
      </c>
      <c r="AU1045" s="44"/>
      <c r="AV1045" s="477" t="str">
        <f t="array" ref="AV1045">_xlfn.IFS(
LEFT(Tabelas!$AI1045,1)="N","DN",
LEFT(Tabelas!$AI1045,1)="C","DC",
LEFT(Tabelas!$AI1045,1)="L","DL",
LEFT(Tabelas!$AI1045,1)="A","DA",
LEFT(Tabelas!$AI1045,1)="G","DG")</f>
        <v>DN</v>
      </c>
      <c r="AW1045" s="34"/>
      <c r="AX1045" s="34"/>
      <c r="AY1045" s="34"/>
      <c r="AZ1045" s="34"/>
      <c r="BA1045" s="34"/>
      <c r="BB1045" s="34"/>
      <c r="BC1045" s="34"/>
      <c r="BD1045" s="44">
        <v>91418</v>
      </c>
      <c r="BE1045" s="34" t="s">
        <v>3305</v>
      </c>
      <c r="BF1045" s="43" t="s">
        <v>1223</v>
      </c>
      <c r="BG1045" s="34" t="s">
        <v>486</v>
      </c>
      <c r="BH1045" s="34" t="s">
        <v>276</v>
      </c>
      <c r="BI1045" s="34" t="s">
        <v>3305</v>
      </c>
      <c r="BJ1045" s="44" t="s">
        <v>320</v>
      </c>
      <c r="BK1045" s="44" t="s">
        <v>3428</v>
      </c>
      <c r="EN1045" s="571">
        <v>29408</v>
      </c>
      <c r="EO1045" s="560" t="s">
        <v>9805</v>
      </c>
      <c r="EP1045" s="560" t="s">
        <v>289</v>
      </c>
      <c r="EQ1045" s="580">
        <v>339</v>
      </c>
      <c r="ER1045" s="560" t="s">
        <v>307</v>
      </c>
      <c r="ES1045" s="567" t="s">
        <v>9806</v>
      </c>
    </row>
    <row r="1046" spans="16:149">
      <c r="P1046" s="503"/>
      <c r="Q1046" s="504"/>
      <c r="R1046" s="505">
        <f t="shared" si="38"/>
        <v>44824</v>
      </c>
      <c r="S1046" s="501"/>
      <c r="T1046" s="497"/>
      <c r="U1046" s="498"/>
      <c r="V1046" s="43">
        <v>118</v>
      </c>
      <c r="W1046" s="34" t="s">
        <v>3513</v>
      </c>
      <c r="X1046" s="44">
        <v>91407</v>
      </c>
      <c r="Y1046" s="34" t="s">
        <v>2313</v>
      </c>
      <c r="Z1046" s="43" t="s">
        <v>1223</v>
      </c>
      <c r="AA1046" s="34" t="s">
        <v>486</v>
      </c>
      <c r="AB1046" s="34" t="s">
        <v>276</v>
      </c>
      <c r="AC1046" s="34" t="s">
        <v>2313</v>
      </c>
      <c r="AD1046" s="44" t="s">
        <v>320</v>
      </c>
      <c r="AE1046" s="44" t="s">
        <v>3428</v>
      </c>
      <c r="AF1046" s="43">
        <v>118</v>
      </c>
      <c r="AG1046" s="34" t="s">
        <v>3513</v>
      </c>
      <c r="AH1046" s="34" t="s">
        <v>3512</v>
      </c>
      <c r="AI1046" s="43" t="s">
        <v>3008</v>
      </c>
      <c r="AJ1046" s="44" t="s">
        <v>3514</v>
      </c>
      <c r="AK1046" s="261">
        <v>5160217</v>
      </c>
      <c r="AL1046" s="44" t="s">
        <v>422</v>
      </c>
      <c r="AM1046" s="44" t="s">
        <v>3518</v>
      </c>
      <c r="AN1046" s="262">
        <v>279095700</v>
      </c>
      <c r="AO1046" s="34"/>
      <c r="AP1046" s="34"/>
      <c r="AQ1046" s="34"/>
      <c r="AR1046" s="34"/>
      <c r="AS1046" s="34"/>
      <c r="AT1046" s="44" t="s">
        <v>326</v>
      </c>
      <c r="AU1046" s="44"/>
      <c r="AV1046" s="477" t="str">
        <f t="array" ref="AV1046">_xlfn.IFS(
LEFT(Tabelas!$AI1046,1)="N","DN",
LEFT(Tabelas!$AI1046,1)="C","DC",
LEFT(Tabelas!$AI1046,1)="L","DL",
LEFT(Tabelas!$AI1046,1)="A","DA",
LEFT(Tabelas!$AI1046,1)="G","DG")</f>
        <v>DN</v>
      </c>
      <c r="AW1046" s="34"/>
      <c r="AX1046" s="34"/>
      <c r="AY1046" s="34"/>
      <c r="AZ1046" s="34"/>
      <c r="BA1046" s="34"/>
      <c r="BB1046" s="34"/>
      <c r="BC1046" s="34"/>
      <c r="BD1046" s="44">
        <v>91407</v>
      </c>
      <c r="BE1046" s="34" t="s">
        <v>2313</v>
      </c>
      <c r="BF1046" s="43" t="s">
        <v>1223</v>
      </c>
      <c r="BG1046" s="34" t="s">
        <v>486</v>
      </c>
      <c r="BH1046" s="34" t="s">
        <v>276</v>
      </c>
      <c r="BI1046" s="34" t="s">
        <v>2313</v>
      </c>
      <c r="BJ1046" s="44" t="s">
        <v>320</v>
      </c>
      <c r="BK1046" s="44" t="s">
        <v>3428</v>
      </c>
      <c r="EN1046" s="572">
        <v>29416</v>
      </c>
      <c r="EO1046" s="561" t="s">
        <v>9807</v>
      </c>
      <c r="EP1046" s="561" t="s">
        <v>289</v>
      </c>
      <c r="EQ1046" s="576">
        <v>338</v>
      </c>
      <c r="ER1046" s="561" t="s">
        <v>2428</v>
      </c>
      <c r="ES1046" s="568" t="s">
        <v>9808</v>
      </c>
    </row>
    <row r="1047" spans="16:149">
      <c r="P1047" s="503"/>
      <c r="Q1047" s="504"/>
      <c r="R1047" s="505">
        <f t="shared" si="38"/>
        <v>44825</v>
      </c>
      <c r="S1047" s="501"/>
      <c r="T1047" s="497"/>
      <c r="U1047" s="498"/>
      <c r="V1047" s="43">
        <v>118</v>
      </c>
      <c r="W1047" s="34" t="s">
        <v>3513</v>
      </c>
      <c r="X1047" s="44">
        <v>91410</v>
      </c>
      <c r="Y1047" s="34" t="s">
        <v>2492</v>
      </c>
      <c r="Z1047" s="43" t="s">
        <v>1223</v>
      </c>
      <c r="AA1047" s="34" t="s">
        <v>486</v>
      </c>
      <c r="AB1047" s="34" t="s">
        <v>276</v>
      </c>
      <c r="AC1047" s="34" t="s">
        <v>2492</v>
      </c>
      <c r="AD1047" s="44" t="s">
        <v>320</v>
      </c>
      <c r="AE1047" s="44" t="s">
        <v>3428</v>
      </c>
      <c r="AF1047" s="43">
        <v>118</v>
      </c>
      <c r="AG1047" s="34" t="s">
        <v>3513</v>
      </c>
      <c r="AH1047" s="34" t="s">
        <v>3512</v>
      </c>
      <c r="AI1047" s="43" t="s">
        <v>3008</v>
      </c>
      <c r="AJ1047" s="44" t="s">
        <v>3514</v>
      </c>
      <c r="AK1047" s="261">
        <v>5160217</v>
      </c>
      <c r="AL1047" s="44" t="s">
        <v>422</v>
      </c>
      <c r="AM1047" s="44" t="s">
        <v>3518</v>
      </c>
      <c r="AN1047" s="262">
        <v>279095700</v>
      </c>
      <c r="AO1047" s="34"/>
      <c r="AP1047" s="34"/>
      <c r="AQ1047" s="34"/>
      <c r="AR1047" s="34"/>
      <c r="AS1047" s="34"/>
      <c r="AT1047" s="44" t="s">
        <v>326</v>
      </c>
      <c r="AU1047" s="44"/>
      <c r="AV1047" s="477" t="str">
        <f t="array" ref="AV1047">_xlfn.IFS(
LEFT(Tabelas!$AI1047,1)="N","DN",
LEFT(Tabelas!$AI1047,1)="C","DC",
LEFT(Tabelas!$AI1047,1)="L","DL",
LEFT(Tabelas!$AI1047,1)="A","DA",
LEFT(Tabelas!$AI1047,1)="G","DG")</f>
        <v>DN</v>
      </c>
      <c r="AW1047" s="34"/>
      <c r="AX1047" s="34"/>
      <c r="AY1047" s="34"/>
      <c r="AZ1047" s="34"/>
      <c r="BA1047" s="34"/>
      <c r="BB1047" s="34"/>
      <c r="BC1047" s="34"/>
      <c r="BD1047" s="44">
        <v>91410</v>
      </c>
      <c r="BE1047" s="34" t="s">
        <v>2492</v>
      </c>
      <c r="BF1047" s="43" t="s">
        <v>1223</v>
      </c>
      <c r="BG1047" s="34" t="s">
        <v>486</v>
      </c>
      <c r="BH1047" s="34" t="s">
        <v>276</v>
      </c>
      <c r="BI1047" s="34" t="s">
        <v>2492</v>
      </c>
      <c r="BJ1047" s="44" t="s">
        <v>320</v>
      </c>
      <c r="BK1047" s="44" t="s">
        <v>3428</v>
      </c>
      <c r="EN1047" s="571">
        <v>29424</v>
      </c>
      <c r="EO1047" s="560" t="s">
        <v>9809</v>
      </c>
      <c r="EP1047" s="560" t="s">
        <v>289</v>
      </c>
      <c r="EQ1047" s="580">
        <v>383</v>
      </c>
      <c r="ER1047" s="560" t="s">
        <v>2597</v>
      </c>
      <c r="ES1047" s="567" t="s">
        <v>9810</v>
      </c>
    </row>
    <row r="1048" spans="16:149">
      <c r="P1048" s="503"/>
      <c r="Q1048" s="504"/>
      <c r="R1048" s="505">
        <f t="shared" si="38"/>
        <v>44826</v>
      </c>
      <c r="S1048" s="501"/>
      <c r="T1048" s="497"/>
      <c r="U1048" s="498"/>
      <c r="V1048" s="43">
        <v>118</v>
      </c>
      <c r="W1048" s="34" t="s">
        <v>3513</v>
      </c>
      <c r="X1048" s="44">
        <v>91411</v>
      </c>
      <c r="Y1048" s="34" t="s">
        <v>2657</v>
      </c>
      <c r="Z1048" s="43" t="s">
        <v>1223</v>
      </c>
      <c r="AA1048" s="34" t="s">
        <v>486</v>
      </c>
      <c r="AB1048" s="34" t="s">
        <v>276</v>
      </c>
      <c r="AC1048" s="34" t="s">
        <v>2657</v>
      </c>
      <c r="AD1048" s="44" t="s">
        <v>320</v>
      </c>
      <c r="AE1048" s="44" t="s">
        <v>3428</v>
      </c>
      <c r="AF1048" s="43">
        <v>118</v>
      </c>
      <c r="AG1048" s="34" t="s">
        <v>3513</v>
      </c>
      <c r="AH1048" s="34" t="s">
        <v>3512</v>
      </c>
      <c r="AI1048" s="43" t="s">
        <v>3008</v>
      </c>
      <c r="AJ1048" s="44" t="s">
        <v>3514</v>
      </c>
      <c r="AK1048" s="261">
        <v>5160217</v>
      </c>
      <c r="AL1048" s="44" t="s">
        <v>422</v>
      </c>
      <c r="AM1048" s="44" t="s">
        <v>3518</v>
      </c>
      <c r="AN1048" s="262">
        <v>279095700</v>
      </c>
      <c r="AO1048" s="34"/>
      <c r="AP1048" s="34"/>
      <c r="AQ1048" s="34"/>
      <c r="AR1048" s="34"/>
      <c r="AS1048" s="34"/>
      <c r="AT1048" s="44" t="s">
        <v>326</v>
      </c>
      <c r="AU1048" s="44"/>
      <c r="AV1048" s="477" t="str">
        <f t="array" ref="AV1048">_xlfn.IFS(
LEFT(Tabelas!$AI1048,1)="N","DN",
LEFT(Tabelas!$AI1048,1)="C","DC",
LEFT(Tabelas!$AI1048,1)="L","DL",
LEFT(Tabelas!$AI1048,1)="A","DA",
LEFT(Tabelas!$AI1048,1)="G","DG")</f>
        <v>DN</v>
      </c>
      <c r="AW1048" s="34"/>
      <c r="AX1048" s="34"/>
      <c r="AY1048" s="34"/>
      <c r="AZ1048" s="34"/>
      <c r="BA1048" s="34"/>
      <c r="BB1048" s="34"/>
      <c r="BC1048" s="34"/>
      <c r="BD1048" s="44">
        <v>91411</v>
      </c>
      <c r="BE1048" s="34" t="s">
        <v>2657</v>
      </c>
      <c r="BF1048" s="43" t="s">
        <v>1223</v>
      </c>
      <c r="BG1048" s="34" t="s">
        <v>486</v>
      </c>
      <c r="BH1048" s="34" t="s">
        <v>276</v>
      </c>
      <c r="BI1048" s="34" t="s">
        <v>2657</v>
      </c>
      <c r="BJ1048" s="44" t="s">
        <v>320</v>
      </c>
      <c r="BK1048" s="44" t="s">
        <v>3428</v>
      </c>
      <c r="EN1048" s="572">
        <v>29432</v>
      </c>
      <c r="EO1048" s="561" t="s">
        <v>9811</v>
      </c>
      <c r="EP1048" s="561" t="s">
        <v>289</v>
      </c>
      <c r="EQ1048" s="576">
        <v>347</v>
      </c>
      <c r="ER1048" s="561" t="s">
        <v>5074</v>
      </c>
      <c r="ES1048" s="568" t="s">
        <v>9812</v>
      </c>
    </row>
    <row r="1049" spans="16:149">
      <c r="P1049" s="503"/>
      <c r="Q1049" s="504"/>
      <c r="R1049" s="505">
        <f t="shared" si="38"/>
        <v>44827</v>
      </c>
      <c r="S1049" s="501"/>
      <c r="T1049" s="497"/>
      <c r="U1049" s="498"/>
      <c r="V1049" s="43">
        <v>118</v>
      </c>
      <c r="W1049" s="34" t="s">
        <v>3513</v>
      </c>
      <c r="X1049" s="44">
        <v>91412</v>
      </c>
      <c r="Y1049" s="34" t="s">
        <v>2655</v>
      </c>
      <c r="Z1049" s="43" t="s">
        <v>1223</v>
      </c>
      <c r="AA1049" s="34" t="s">
        <v>486</v>
      </c>
      <c r="AB1049" s="34" t="s">
        <v>276</v>
      </c>
      <c r="AC1049" s="34" t="s">
        <v>2655</v>
      </c>
      <c r="AD1049" s="44" t="s">
        <v>320</v>
      </c>
      <c r="AE1049" s="44" t="s">
        <v>3428</v>
      </c>
      <c r="AF1049" s="43">
        <v>118</v>
      </c>
      <c r="AG1049" s="34" t="s">
        <v>3513</v>
      </c>
      <c r="AH1049" s="34" t="s">
        <v>3512</v>
      </c>
      <c r="AI1049" s="43" t="s">
        <v>3008</v>
      </c>
      <c r="AJ1049" s="44" t="s">
        <v>3514</v>
      </c>
      <c r="AK1049" s="261">
        <v>5160217</v>
      </c>
      <c r="AL1049" s="44" t="s">
        <v>422</v>
      </c>
      <c r="AM1049" s="44" t="s">
        <v>3518</v>
      </c>
      <c r="AN1049" s="262">
        <v>279095700</v>
      </c>
      <c r="AO1049" s="34"/>
      <c r="AP1049" s="34"/>
      <c r="AQ1049" s="34"/>
      <c r="AR1049" s="34"/>
      <c r="AS1049" s="34"/>
      <c r="AT1049" s="44" t="s">
        <v>326</v>
      </c>
      <c r="AU1049" s="44"/>
      <c r="AV1049" s="477" t="str">
        <f t="array" ref="AV1049">_xlfn.IFS(
LEFT(Tabelas!$AI1049,1)="N","DN",
LEFT(Tabelas!$AI1049,1)="C","DC",
LEFT(Tabelas!$AI1049,1)="L","DL",
LEFT(Tabelas!$AI1049,1)="A","DA",
LEFT(Tabelas!$AI1049,1)="G","DG")</f>
        <v>DN</v>
      </c>
      <c r="AW1049" s="34"/>
      <c r="AX1049" s="34"/>
      <c r="AY1049" s="34"/>
      <c r="AZ1049" s="34"/>
      <c r="BA1049" s="34"/>
      <c r="BB1049" s="34"/>
      <c r="BC1049" s="34"/>
      <c r="BD1049" s="44">
        <v>91412</v>
      </c>
      <c r="BE1049" s="34" t="s">
        <v>2655</v>
      </c>
      <c r="BF1049" s="43" t="s">
        <v>1223</v>
      </c>
      <c r="BG1049" s="34" t="s">
        <v>486</v>
      </c>
      <c r="BH1049" s="34" t="s">
        <v>276</v>
      </c>
      <c r="BI1049" s="34" t="s">
        <v>2655</v>
      </c>
      <c r="BJ1049" s="44" t="s">
        <v>320</v>
      </c>
      <c r="BK1049" s="44" t="s">
        <v>3428</v>
      </c>
      <c r="EN1049" s="571">
        <v>29491</v>
      </c>
      <c r="EO1049" s="560" t="s">
        <v>9813</v>
      </c>
      <c r="EP1049" s="560" t="s">
        <v>320</v>
      </c>
      <c r="EQ1049" s="580">
        <v>109</v>
      </c>
      <c r="ER1049" s="560" t="s">
        <v>2409</v>
      </c>
      <c r="ES1049" s="567" t="s">
        <v>9814</v>
      </c>
    </row>
    <row r="1050" spans="16:149">
      <c r="P1050" s="503"/>
      <c r="Q1050" s="504"/>
      <c r="R1050" s="505">
        <f t="shared" si="38"/>
        <v>44828</v>
      </c>
      <c r="S1050" s="501"/>
      <c r="T1050" s="497"/>
      <c r="U1050" s="498"/>
      <c r="V1050" s="43">
        <v>118</v>
      </c>
      <c r="W1050" s="34" t="s">
        <v>3513</v>
      </c>
      <c r="X1050" s="44">
        <v>91414</v>
      </c>
      <c r="Y1050" s="34" t="s">
        <v>2940</v>
      </c>
      <c r="Z1050" s="43" t="s">
        <v>1223</v>
      </c>
      <c r="AA1050" s="34" t="s">
        <v>486</v>
      </c>
      <c r="AB1050" s="34" t="s">
        <v>276</v>
      </c>
      <c r="AC1050" s="34" t="s">
        <v>2940</v>
      </c>
      <c r="AD1050" s="44" t="s">
        <v>320</v>
      </c>
      <c r="AE1050" s="44" t="s">
        <v>3428</v>
      </c>
      <c r="AF1050" s="43">
        <v>118</v>
      </c>
      <c r="AG1050" s="34" t="s">
        <v>3513</v>
      </c>
      <c r="AH1050" s="34" t="s">
        <v>3512</v>
      </c>
      <c r="AI1050" s="43" t="s">
        <v>3008</v>
      </c>
      <c r="AJ1050" s="44" t="s">
        <v>3514</v>
      </c>
      <c r="AK1050" s="261">
        <v>5160217</v>
      </c>
      <c r="AL1050" s="44" t="s">
        <v>422</v>
      </c>
      <c r="AM1050" s="44" t="s">
        <v>3518</v>
      </c>
      <c r="AN1050" s="262">
        <v>279095700</v>
      </c>
      <c r="AO1050" s="34"/>
      <c r="AP1050" s="34"/>
      <c r="AQ1050" s="34"/>
      <c r="AR1050" s="34"/>
      <c r="AS1050" s="34"/>
      <c r="AT1050" s="44" t="s">
        <v>326</v>
      </c>
      <c r="AU1050" s="44"/>
      <c r="AV1050" s="477" t="str">
        <f t="array" ref="AV1050">_xlfn.IFS(
LEFT(Tabelas!$AI1050,1)="N","DN",
LEFT(Tabelas!$AI1050,1)="C","DC",
LEFT(Tabelas!$AI1050,1)="L","DL",
LEFT(Tabelas!$AI1050,1)="A","DA",
LEFT(Tabelas!$AI1050,1)="G","DG")</f>
        <v>DN</v>
      </c>
      <c r="AW1050" s="34"/>
      <c r="AX1050" s="34"/>
      <c r="AY1050" s="34"/>
      <c r="AZ1050" s="34"/>
      <c r="BA1050" s="34"/>
      <c r="BB1050" s="34"/>
      <c r="BC1050" s="34"/>
      <c r="BD1050" s="44">
        <v>91414</v>
      </c>
      <c r="BE1050" s="34" t="s">
        <v>2940</v>
      </c>
      <c r="BF1050" s="43" t="s">
        <v>1223</v>
      </c>
      <c r="BG1050" s="34" t="s">
        <v>486</v>
      </c>
      <c r="BH1050" s="34" t="s">
        <v>276</v>
      </c>
      <c r="BI1050" s="34" t="s">
        <v>2940</v>
      </c>
      <c r="BJ1050" s="44" t="s">
        <v>320</v>
      </c>
      <c r="BK1050" s="44" t="s">
        <v>3428</v>
      </c>
      <c r="EN1050" s="572">
        <v>29505</v>
      </c>
      <c r="EO1050" s="561" t="s">
        <v>9815</v>
      </c>
      <c r="EP1050" s="561" t="s">
        <v>320</v>
      </c>
      <c r="EQ1050" s="576">
        <v>113</v>
      </c>
      <c r="ER1050" s="561" t="s">
        <v>3007</v>
      </c>
      <c r="ES1050" s="568" t="s">
        <v>9816</v>
      </c>
    </row>
    <row r="1051" spans="16:149">
      <c r="P1051" s="503"/>
      <c r="Q1051" s="504"/>
      <c r="R1051" s="505">
        <f t="shared" si="38"/>
        <v>44829</v>
      </c>
      <c r="S1051" s="501"/>
      <c r="T1051" s="497"/>
      <c r="U1051" s="498"/>
      <c r="V1051" s="43">
        <v>118</v>
      </c>
      <c r="W1051" s="34" t="s">
        <v>3513</v>
      </c>
      <c r="X1051" s="44">
        <v>91415</v>
      </c>
      <c r="Y1051" s="34" t="s">
        <v>2021</v>
      </c>
      <c r="Z1051" s="43" t="s">
        <v>1223</v>
      </c>
      <c r="AA1051" s="34" t="s">
        <v>486</v>
      </c>
      <c r="AB1051" s="34" t="s">
        <v>276</v>
      </c>
      <c r="AC1051" s="34" t="s">
        <v>2021</v>
      </c>
      <c r="AD1051" s="44" t="s">
        <v>320</v>
      </c>
      <c r="AE1051" s="44" t="s">
        <v>3428</v>
      </c>
      <c r="AF1051" s="43">
        <v>118</v>
      </c>
      <c r="AG1051" s="34" t="s">
        <v>3513</v>
      </c>
      <c r="AH1051" s="34" t="s">
        <v>3512</v>
      </c>
      <c r="AI1051" s="43" t="s">
        <v>3008</v>
      </c>
      <c r="AJ1051" s="44" t="s">
        <v>3514</v>
      </c>
      <c r="AK1051" s="261">
        <v>5160217</v>
      </c>
      <c r="AL1051" s="44" t="s">
        <v>422</v>
      </c>
      <c r="AM1051" s="44" t="s">
        <v>3518</v>
      </c>
      <c r="AN1051" s="262">
        <v>279095700</v>
      </c>
      <c r="AO1051" s="34"/>
      <c r="AP1051" s="34"/>
      <c r="AQ1051" s="34"/>
      <c r="AR1051" s="34"/>
      <c r="AS1051" s="34"/>
      <c r="AT1051" s="44" t="s">
        <v>326</v>
      </c>
      <c r="AU1051" s="44"/>
      <c r="AV1051" s="477" t="str">
        <f t="array" ref="AV1051">_xlfn.IFS(
LEFT(Tabelas!$AI1051,1)="N","DN",
LEFT(Tabelas!$AI1051,1)="C","DC",
LEFT(Tabelas!$AI1051,1)="L","DL",
LEFT(Tabelas!$AI1051,1)="A","DA",
LEFT(Tabelas!$AI1051,1)="G","DG")</f>
        <v>DN</v>
      </c>
      <c r="AW1051" s="34"/>
      <c r="AX1051" s="34"/>
      <c r="AY1051" s="34"/>
      <c r="AZ1051" s="34"/>
      <c r="BA1051" s="34"/>
      <c r="BB1051" s="34"/>
      <c r="BC1051" s="34"/>
      <c r="BD1051" s="44">
        <v>91415</v>
      </c>
      <c r="BE1051" s="34" t="s">
        <v>2021</v>
      </c>
      <c r="BF1051" s="43" t="s">
        <v>1223</v>
      </c>
      <c r="BG1051" s="34" t="s">
        <v>486</v>
      </c>
      <c r="BH1051" s="34" t="s">
        <v>276</v>
      </c>
      <c r="BI1051" s="34" t="s">
        <v>2021</v>
      </c>
      <c r="BJ1051" s="44" t="s">
        <v>320</v>
      </c>
      <c r="BK1051" s="44" t="s">
        <v>3428</v>
      </c>
      <c r="EN1051" s="571">
        <v>29513</v>
      </c>
      <c r="EO1051" s="560" t="s">
        <v>9817</v>
      </c>
      <c r="EP1051" s="560" t="s">
        <v>320</v>
      </c>
      <c r="EQ1051" s="580">
        <v>109</v>
      </c>
      <c r="ER1051" s="560" t="s">
        <v>2409</v>
      </c>
      <c r="ES1051" s="567"/>
    </row>
    <row r="1052" spans="16:149">
      <c r="P1052" s="503"/>
      <c r="Q1052" s="504"/>
      <c r="R1052" s="505">
        <f t="shared" si="38"/>
        <v>44830</v>
      </c>
      <c r="S1052" s="501"/>
      <c r="T1052" s="497"/>
      <c r="U1052" s="498"/>
      <c r="V1052" s="43">
        <v>118</v>
      </c>
      <c r="W1052" s="34" t="s">
        <v>3513</v>
      </c>
      <c r="X1052" s="44">
        <v>91416</v>
      </c>
      <c r="Y1052" s="34" t="s">
        <v>3189</v>
      </c>
      <c r="Z1052" s="43" t="s">
        <v>1223</v>
      </c>
      <c r="AA1052" s="34" t="s">
        <v>486</v>
      </c>
      <c r="AB1052" s="34" t="s">
        <v>276</v>
      </c>
      <c r="AC1052" s="34" t="s">
        <v>3189</v>
      </c>
      <c r="AD1052" s="44" t="s">
        <v>320</v>
      </c>
      <c r="AE1052" s="44" t="s">
        <v>3428</v>
      </c>
      <c r="AF1052" s="43">
        <v>118</v>
      </c>
      <c r="AG1052" s="34" t="s">
        <v>3513</v>
      </c>
      <c r="AH1052" s="34" t="s">
        <v>3512</v>
      </c>
      <c r="AI1052" s="43" t="s">
        <v>3008</v>
      </c>
      <c r="AJ1052" s="44" t="s">
        <v>3514</v>
      </c>
      <c r="AK1052" s="261">
        <v>5160217</v>
      </c>
      <c r="AL1052" s="44" t="s">
        <v>422</v>
      </c>
      <c r="AM1052" s="44" t="s">
        <v>3518</v>
      </c>
      <c r="AN1052" s="262">
        <v>279095700</v>
      </c>
      <c r="AO1052" s="34"/>
      <c r="AP1052" s="34"/>
      <c r="AQ1052" s="34"/>
      <c r="AR1052" s="34"/>
      <c r="AS1052" s="34"/>
      <c r="AT1052" s="44" t="s">
        <v>326</v>
      </c>
      <c r="AU1052" s="44"/>
      <c r="AV1052" s="477" t="str">
        <f t="array" ref="AV1052">_xlfn.IFS(
LEFT(Tabelas!$AI1052,1)="N","DN",
LEFT(Tabelas!$AI1052,1)="C","DC",
LEFT(Tabelas!$AI1052,1)="L","DL",
LEFT(Tabelas!$AI1052,1)="A","DA",
LEFT(Tabelas!$AI1052,1)="G","DG")</f>
        <v>DN</v>
      </c>
      <c r="AW1052" s="34"/>
      <c r="AX1052" s="34"/>
      <c r="AY1052" s="34"/>
      <c r="AZ1052" s="34"/>
      <c r="BA1052" s="34"/>
      <c r="BB1052" s="34"/>
      <c r="BC1052" s="34"/>
      <c r="BD1052" s="44">
        <v>91416</v>
      </c>
      <c r="BE1052" s="34" t="s">
        <v>3189</v>
      </c>
      <c r="BF1052" s="43" t="s">
        <v>1223</v>
      </c>
      <c r="BG1052" s="34" t="s">
        <v>486</v>
      </c>
      <c r="BH1052" s="34" t="s">
        <v>276</v>
      </c>
      <c r="BI1052" s="34" t="s">
        <v>3189</v>
      </c>
      <c r="BJ1052" s="44" t="s">
        <v>320</v>
      </c>
      <c r="BK1052" s="44" t="s">
        <v>3428</v>
      </c>
      <c r="EN1052" s="572">
        <v>29548</v>
      </c>
      <c r="EO1052" s="561" t="s">
        <v>9818</v>
      </c>
      <c r="EP1052" s="561" t="s">
        <v>350</v>
      </c>
      <c r="EQ1052" s="576">
        <v>200</v>
      </c>
      <c r="ER1052" s="561" t="s">
        <v>5084</v>
      </c>
      <c r="ES1052" s="568" t="s">
        <v>9819</v>
      </c>
    </row>
    <row r="1053" spans="16:149">
      <c r="P1053" s="503"/>
      <c r="Q1053" s="504"/>
      <c r="R1053" s="505">
        <f t="shared" si="38"/>
        <v>44831</v>
      </c>
      <c r="S1053" s="501"/>
      <c r="T1053" s="497"/>
      <c r="U1053" s="498"/>
      <c r="V1053" s="43">
        <v>118</v>
      </c>
      <c r="W1053" s="34" t="s">
        <v>3513</v>
      </c>
      <c r="X1053" s="44">
        <v>91419</v>
      </c>
      <c r="Y1053" s="34" t="s">
        <v>486</v>
      </c>
      <c r="Z1053" s="43" t="s">
        <v>1223</v>
      </c>
      <c r="AA1053" s="34" t="s">
        <v>486</v>
      </c>
      <c r="AB1053" s="34" t="s">
        <v>276</v>
      </c>
      <c r="AC1053" s="34" t="s">
        <v>486</v>
      </c>
      <c r="AD1053" s="44" t="s">
        <v>320</v>
      </c>
      <c r="AE1053" s="44" t="s">
        <v>3428</v>
      </c>
      <c r="AF1053" s="43">
        <v>118</v>
      </c>
      <c r="AG1053" s="34" t="s">
        <v>3513</v>
      </c>
      <c r="AH1053" s="34" t="s">
        <v>3512</v>
      </c>
      <c r="AI1053" s="43" t="s">
        <v>3008</v>
      </c>
      <c r="AJ1053" s="44" t="s">
        <v>3514</v>
      </c>
      <c r="AK1053" s="261">
        <v>5160217</v>
      </c>
      <c r="AL1053" s="44" t="s">
        <v>422</v>
      </c>
      <c r="AM1053" s="44" t="s">
        <v>3518</v>
      </c>
      <c r="AN1053" s="262">
        <v>279095700</v>
      </c>
      <c r="AO1053" s="34"/>
      <c r="AP1053" s="34"/>
      <c r="AQ1053" s="34"/>
      <c r="AR1053" s="34"/>
      <c r="AS1053" s="34"/>
      <c r="AT1053" s="44" t="s">
        <v>326</v>
      </c>
      <c r="AU1053" s="44"/>
      <c r="AV1053" s="477" t="str">
        <f t="array" ref="AV1053">_xlfn.IFS(
LEFT(Tabelas!$AI1053,1)="N","DN",
LEFT(Tabelas!$AI1053,1)="C","DC",
LEFT(Tabelas!$AI1053,1)="L","DL",
LEFT(Tabelas!$AI1053,1)="A","DA",
LEFT(Tabelas!$AI1053,1)="G","DG")</f>
        <v>DN</v>
      </c>
      <c r="AW1053" s="34"/>
      <c r="AX1053" s="34"/>
      <c r="AY1053" s="34"/>
      <c r="AZ1053" s="34"/>
      <c r="BA1053" s="34"/>
      <c r="BB1053" s="34"/>
      <c r="BC1053" s="34"/>
      <c r="BD1053" s="44">
        <v>91419</v>
      </c>
      <c r="BE1053" s="34" t="s">
        <v>486</v>
      </c>
      <c r="BF1053" s="43" t="s">
        <v>1223</v>
      </c>
      <c r="BG1053" s="34" t="s">
        <v>486</v>
      </c>
      <c r="BH1053" s="34" t="s">
        <v>276</v>
      </c>
      <c r="BI1053" s="34" t="s">
        <v>486</v>
      </c>
      <c r="BJ1053" s="44" t="s">
        <v>320</v>
      </c>
      <c r="BK1053" s="44" t="s">
        <v>3428</v>
      </c>
      <c r="EN1053" s="571">
        <v>29564</v>
      </c>
      <c r="EO1053" s="560" t="s">
        <v>9820</v>
      </c>
      <c r="EP1053" s="560" t="s">
        <v>350</v>
      </c>
      <c r="EQ1053" s="580">
        <v>219</v>
      </c>
      <c r="ER1053" s="560" t="s">
        <v>4409</v>
      </c>
      <c r="ES1053" s="567" t="s">
        <v>9821</v>
      </c>
    </row>
    <row r="1054" spans="16:149">
      <c r="P1054" s="503"/>
      <c r="Q1054" s="504"/>
      <c r="R1054" s="505">
        <f t="shared" si="38"/>
        <v>44832</v>
      </c>
      <c r="S1054" s="501"/>
      <c r="T1054" s="497"/>
      <c r="U1054" s="498"/>
      <c r="V1054" s="43">
        <v>118</v>
      </c>
      <c r="W1054" s="34" t="s">
        <v>3513</v>
      </c>
      <c r="X1054" s="44">
        <v>91400</v>
      </c>
      <c r="Y1054" s="34" t="s">
        <v>777</v>
      </c>
      <c r="Z1054" s="43" t="s">
        <v>1223</v>
      </c>
      <c r="AA1054" s="34" t="s">
        <v>486</v>
      </c>
      <c r="AB1054" s="34" t="s">
        <v>276</v>
      </c>
      <c r="AC1054" s="34" t="s">
        <v>486</v>
      </c>
      <c r="AD1054" s="44" t="s">
        <v>320</v>
      </c>
      <c r="AE1054" s="44" t="s">
        <v>3428</v>
      </c>
      <c r="AF1054" s="43">
        <v>118</v>
      </c>
      <c r="AG1054" s="34" t="s">
        <v>3513</v>
      </c>
      <c r="AH1054" s="34" t="s">
        <v>3512</v>
      </c>
      <c r="AI1054" s="43" t="s">
        <v>3008</v>
      </c>
      <c r="AJ1054" s="44" t="s">
        <v>3514</v>
      </c>
      <c r="AK1054" s="261">
        <v>5160217</v>
      </c>
      <c r="AL1054" s="44" t="s">
        <v>422</v>
      </c>
      <c r="AM1054" s="44" t="s">
        <v>3518</v>
      </c>
      <c r="AN1054" s="262">
        <v>279095700</v>
      </c>
      <c r="AO1054" s="34"/>
      <c r="AP1054" s="34"/>
      <c r="AQ1054" s="34"/>
      <c r="AR1054" s="34"/>
      <c r="AS1054" s="34"/>
      <c r="AT1054" s="44" t="s">
        <v>326</v>
      </c>
      <c r="AU1054" s="44"/>
      <c r="AV1054" s="477" t="str">
        <f t="array" ref="AV1054">_xlfn.IFS(
LEFT(Tabelas!$AI1054,1)="N","DN",
LEFT(Tabelas!$AI1054,1)="C","DC",
LEFT(Tabelas!$AI1054,1)="L","DL",
LEFT(Tabelas!$AI1054,1)="A","DA",
LEFT(Tabelas!$AI1054,1)="G","DG")</f>
        <v>DN</v>
      </c>
      <c r="AW1054" s="34"/>
      <c r="AX1054" s="34"/>
      <c r="AY1054" s="34"/>
      <c r="AZ1054" s="34"/>
      <c r="BA1054" s="34"/>
      <c r="BB1054" s="34"/>
      <c r="BC1054" s="34"/>
      <c r="BD1054" s="44">
        <v>91400</v>
      </c>
      <c r="BE1054" s="34" t="s">
        <v>777</v>
      </c>
      <c r="BF1054" s="43" t="s">
        <v>1223</v>
      </c>
      <c r="BG1054" s="34" t="s">
        <v>486</v>
      </c>
      <c r="BH1054" s="34" t="s">
        <v>276</v>
      </c>
      <c r="BI1054" s="34" t="s">
        <v>486</v>
      </c>
      <c r="BJ1054" s="44" t="s">
        <v>320</v>
      </c>
      <c r="BK1054" s="44" t="s">
        <v>3428</v>
      </c>
      <c r="EN1054" s="572">
        <v>29572</v>
      </c>
      <c r="EO1054" s="561" t="s">
        <v>9822</v>
      </c>
      <c r="EP1054" s="561" t="s">
        <v>320</v>
      </c>
      <c r="EQ1054" s="576">
        <v>166</v>
      </c>
      <c r="ER1054" s="561" t="s">
        <v>3992</v>
      </c>
      <c r="ES1054" s="568" t="s">
        <v>9823</v>
      </c>
    </row>
    <row r="1055" spans="16:149">
      <c r="P1055" s="503"/>
      <c r="Q1055" s="504"/>
      <c r="R1055" s="505">
        <f t="shared" si="38"/>
        <v>44833</v>
      </c>
      <c r="S1055" s="501"/>
      <c r="T1055" s="497"/>
      <c r="U1055" s="498"/>
      <c r="V1055" s="43">
        <v>119</v>
      </c>
      <c r="W1055" s="34" t="s">
        <v>3588</v>
      </c>
      <c r="X1055" s="44">
        <v>130301</v>
      </c>
      <c r="Y1055" s="34" t="s">
        <v>1128</v>
      </c>
      <c r="Z1055" s="43" t="s">
        <v>318</v>
      </c>
      <c r="AA1055" s="34" t="s">
        <v>529</v>
      </c>
      <c r="AB1055" s="34" t="s">
        <v>280</v>
      </c>
      <c r="AC1055" s="34" t="s">
        <v>1128</v>
      </c>
      <c r="AD1055" s="44" t="s">
        <v>320</v>
      </c>
      <c r="AE1055" s="44" t="s">
        <v>6991</v>
      </c>
      <c r="AF1055" s="43">
        <v>119</v>
      </c>
      <c r="AG1055" s="34" t="s">
        <v>3588</v>
      </c>
      <c r="AH1055" s="34" t="s">
        <v>3587</v>
      </c>
      <c r="AI1055" s="43" t="s">
        <v>1775</v>
      </c>
      <c r="AJ1055" s="44" t="s">
        <v>3589</v>
      </c>
      <c r="AK1055" s="261">
        <v>4610195</v>
      </c>
      <c r="AL1055" s="44" t="s">
        <v>529</v>
      </c>
      <c r="AM1055" s="44" t="s">
        <v>3593</v>
      </c>
      <c r="AN1055" s="262">
        <v>255131400</v>
      </c>
      <c r="AO1055" s="34"/>
      <c r="AP1055" s="34"/>
      <c r="AQ1055" s="34"/>
      <c r="AR1055" s="34"/>
      <c r="AS1055" s="34"/>
      <c r="AT1055" s="44" t="s">
        <v>326</v>
      </c>
      <c r="AU1055" s="44"/>
      <c r="AV1055" s="477" t="str">
        <f t="array" ref="AV1055">_xlfn.IFS(
LEFT(Tabelas!$AI1055,1)="N","DN",
LEFT(Tabelas!$AI1055,1)="C","DC",
LEFT(Tabelas!$AI1055,1)="L","DL",
LEFT(Tabelas!$AI1055,1)="A","DA",
LEFT(Tabelas!$AI1055,1)="G","DG")</f>
        <v>DN</v>
      </c>
      <c r="AW1055" s="34"/>
      <c r="AX1055" s="34"/>
      <c r="AY1055" s="34"/>
      <c r="AZ1055" s="34"/>
      <c r="BA1055" s="34"/>
      <c r="BB1055" s="34"/>
      <c r="BC1055" s="34"/>
      <c r="BD1055" s="44">
        <v>130301</v>
      </c>
      <c r="BE1055" s="34" t="s">
        <v>1128</v>
      </c>
      <c r="BF1055" s="43" t="s">
        <v>318</v>
      </c>
      <c r="BG1055" s="34" t="s">
        <v>529</v>
      </c>
      <c r="BH1055" s="34" t="s">
        <v>280</v>
      </c>
      <c r="BI1055" s="34" t="s">
        <v>1128</v>
      </c>
      <c r="BJ1055" s="44" t="s">
        <v>320</v>
      </c>
      <c r="BK1055" s="44" t="s">
        <v>6991</v>
      </c>
      <c r="EN1055" s="571">
        <v>29580</v>
      </c>
      <c r="EO1055" s="560" t="s">
        <v>9824</v>
      </c>
      <c r="EP1055" s="560" t="s">
        <v>370</v>
      </c>
      <c r="EQ1055" s="580">
        <v>556</v>
      </c>
      <c r="ER1055" s="560" t="s">
        <v>3143</v>
      </c>
      <c r="ES1055" s="567" t="s">
        <v>9825</v>
      </c>
    </row>
    <row r="1056" spans="16:149">
      <c r="P1056" s="503"/>
      <c r="Q1056" s="504"/>
      <c r="R1056" s="505">
        <f t="shared" si="38"/>
        <v>44834</v>
      </c>
      <c r="S1056" s="501"/>
      <c r="T1056" s="497"/>
      <c r="U1056" s="498"/>
      <c r="V1056" s="43">
        <v>119</v>
      </c>
      <c r="W1056" s="34" t="s">
        <v>3588</v>
      </c>
      <c r="X1056" s="44">
        <v>130302</v>
      </c>
      <c r="Y1056" s="34" t="s">
        <v>1398</v>
      </c>
      <c r="Z1056" s="43" t="s">
        <v>318</v>
      </c>
      <c r="AA1056" s="34" t="s">
        <v>529</v>
      </c>
      <c r="AB1056" s="34" t="s">
        <v>280</v>
      </c>
      <c r="AC1056" s="34" t="s">
        <v>1398</v>
      </c>
      <c r="AD1056" s="44" t="s">
        <v>320</v>
      </c>
      <c r="AE1056" s="44" t="s">
        <v>6991</v>
      </c>
      <c r="AF1056" s="43">
        <v>119</v>
      </c>
      <c r="AG1056" s="34" t="s">
        <v>3588</v>
      </c>
      <c r="AH1056" s="34" t="s">
        <v>3587</v>
      </c>
      <c r="AI1056" s="43" t="s">
        <v>1775</v>
      </c>
      <c r="AJ1056" s="44" t="s">
        <v>3589</v>
      </c>
      <c r="AK1056" s="261">
        <v>4610195</v>
      </c>
      <c r="AL1056" s="44" t="s">
        <v>529</v>
      </c>
      <c r="AM1056" s="44" t="s">
        <v>3593</v>
      </c>
      <c r="AN1056" s="262">
        <v>255131400</v>
      </c>
      <c r="AO1056" s="34"/>
      <c r="AP1056" s="34"/>
      <c r="AQ1056" s="34"/>
      <c r="AR1056" s="34"/>
      <c r="AS1056" s="34"/>
      <c r="AT1056" s="44" t="s">
        <v>326</v>
      </c>
      <c r="AU1056" s="44"/>
      <c r="AV1056" s="477" t="str">
        <f t="array" ref="AV1056">_xlfn.IFS(
LEFT(Tabelas!$AI1056,1)="N","DN",
LEFT(Tabelas!$AI1056,1)="C","DC",
LEFT(Tabelas!$AI1056,1)="L","DL",
LEFT(Tabelas!$AI1056,1)="A","DA",
LEFT(Tabelas!$AI1056,1)="G","DG")</f>
        <v>DN</v>
      </c>
      <c r="AW1056" s="34"/>
      <c r="AX1056" s="34"/>
      <c r="AY1056" s="34"/>
      <c r="AZ1056" s="34"/>
      <c r="BA1056" s="34"/>
      <c r="BB1056" s="34"/>
      <c r="BC1056" s="34"/>
      <c r="BD1056" s="44">
        <v>130302</v>
      </c>
      <c r="BE1056" s="34" t="s">
        <v>1398</v>
      </c>
      <c r="BF1056" s="43" t="s">
        <v>318</v>
      </c>
      <c r="BG1056" s="34" t="s">
        <v>529</v>
      </c>
      <c r="BH1056" s="34" t="s">
        <v>280</v>
      </c>
      <c r="BI1056" s="34" t="s">
        <v>1398</v>
      </c>
      <c r="BJ1056" s="44" t="s">
        <v>320</v>
      </c>
      <c r="BK1056" s="44" t="s">
        <v>6991</v>
      </c>
      <c r="EN1056" s="572">
        <v>29602</v>
      </c>
      <c r="EO1056" s="561" t="s">
        <v>9826</v>
      </c>
      <c r="EP1056" s="561" t="s">
        <v>320</v>
      </c>
      <c r="EQ1056" s="576">
        <v>162</v>
      </c>
      <c r="ER1056" s="561" t="s">
        <v>3781</v>
      </c>
      <c r="ES1056" s="568" t="s">
        <v>9827</v>
      </c>
    </row>
    <row r="1057" spans="16:149">
      <c r="P1057" s="503"/>
      <c r="Q1057" s="504"/>
      <c r="R1057" s="505">
        <f t="shared" si="38"/>
        <v>44835</v>
      </c>
      <c r="S1057" s="501"/>
      <c r="T1057" s="497"/>
      <c r="U1057" s="498"/>
      <c r="V1057" s="43">
        <v>119</v>
      </c>
      <c r="W1057" s="34" t="s">
        <v>3588</v>
      </c>
      <c r="X1057" s="44">
        <v>130300</v>
      </c>
      <c r="Y1057" s="34" t="s">
        <v>827</v>
      </c>
      <c r="Z1057" s="43" t="s">
        <v>318</v>
      </c>
      <c r="AA1057" s="34" t="s">
        <v>529</v>
      </c>
      <c r="AB1057" s="34" t="s">
        <v>280</v>
      </c>
      <c r="AC1057" s="34" t="s">
        <v>9828</v>
      </c>
      <c r="AD1057" s="44" t="s">
        <v>320</v>
      </c>
      <c r="AE1057" s="44" t="s">
        <v>6991</v>
      </c>
      <c r="AF1057" s="43">
        <v>119</v>
      </c>
      <c r="AG1057" s="34" t="s">
        <v>3588</v>
      </c>
      <c r="AH1057" s="34" t="s">
        <v>3587</v>
      </c>
      <c r="AI1057" s="43" t="s">
        <v>1775</v>
      </c>
      <c r="AJ1057" s="44" t="s">
        <v>3589</v>
      </c>
      <c r="AK1057" s="261">
        <v>4610195</v>
      </c>
      <c r="AL1057" s="44" t="s">
        <v>529</v>
      </c>
      <c r="AM1057" s="44" t="s">
        <v>3593</v>
      </c>
      <c r="AN1057" s="262">
        <v>255131400</v>
      </c>
      <c r="AO1057" s="34"/>
      <c r="AP1057" s="34"/>
      <c r="AQ1057" s="34"/>
      <c r="AR1057" s="34"/>
      <c r="AS1057" s="34"/>
      <c r="AT1057" s="44" t="s">
        <v>326</v>
      </c>
      <c r="AU1057" s="44"/>
      <c r="AV1057" s="477" t="str">
        <f t="array" ref="AV1057">_xlfn.IFS(
LEFT(Tabelas!$AI1057,1)="N","DN",
LEFT(Tabelas!$AI1057,1)="C","DC",
LEFT(Tabelas!$AI1057,1)="L","DL",
LEFT(Tabelas!$AI1057,1)="A","DA",
LEFT(Tabelas!$AI1057,1)="G","DG")</f>
        <v>DN</v>
      </c>
      <c r="AW1057" s="34"/>
      <c r="AX1057" s="34"/>
      <c r="AY1057" s="34"/>
      <c r="AZ1057" s="34"/>
      <c r="BA1057" s="34"/>
      <c r="BB1057" s="34"/>
      <c r="BC1057" s="34"/>
      <c r="BD1057" s="44">
        <v>130300</v>
      </c>
      <c r="BE1057" s="34" t="s">
        <v>827</v>
      </c>
      <c r="BF1057" s="43" t="s">
        <v>318</v>
      </c>
      <c r="BG1057" s="34" t="s">
        <v>529</v>
      </c>
      <c r="BH1057" s="34" t="s">
        <v>280</v>
      </c>
      <c r="BI1057" s="34" t="s">
        <v>9828</v>
      </c>
      <c r="BJ1057" s="44" t="s">
        <v>320</v>
      </c>
      <c r="BK1057" s="44" t="s">
        <v>6991</v>
      </c>
      <c r="EN1057" s="571">
        <v>29610</v>
      </c>
      <c r="EO1057" s="560" t="s">
        <v>9829</v>
      </c>
      <c r="EP1057" s="560" t="s">
        <v>350</v>
      </c>
      <c r="EQ1057" s="580">
        <v>221</v>
      </c>
      <c r="ER1057" s="560" t="s">
        <v>4458</v>
      </c>
      <c r="ES1057" s="567" t="s">
        <v>9830</v>
      </c>
    </row>
    <row r="1058" spans="16:149">
      <c r="P1058" s="503"/>
      <c r="Q1058" s="504"/>
      <c r="R1058" s="505">
        <f t="shared" si="38"/>
        <v>44836</v>
      </c>
      <c r="S1058" s="501"/>
      <c r="T1058" s="497"/>
      <c r="U1058" s="498"/>
      <c r="V1058" s="43">
        <v>119</v>
      </c>
      <c r="W1058" s="34" t="s">
        <v>3588</v>
      </c>
      <c r="X1058" s="44">
        <v>130305</v>
      </c>
      <c r="Y1058" s="34" t="s">
        <v>1679</v>
      </c>
      <c r="Z1058" s="43" t="s">
        <v>318</v>
      </c>
      <c r="AA1058" s="34" t="s">
        <v>529</v>
      </c>
      <c r="AB1058" s="34" t="s">
        <v>280</v>
      </c>
      <c r="AC1058" s="34" t="s">
        <v>1679</v>
      </c>
      <c r="AD1058" s="44" t="s">
        <v>320</v>
      </c>
      <c r="AE1058" s="44" t="s">
        <v>6991</v>
      </c>
      <c r="AF1058" s="43">
        <v>119</v>
      </c>
      <c r="AG1058" s="34" t="s">
        <v>3588</v>
      </c>
      <c r="AH1058" s="34" t="s">
        <v>3587</v>
      </c>
      <c r="AI1058" s="43" t="s">
        <v>1775</v>
      </c>
      <c r="AJ1058" s="44" t="s">
        <v>3589</v>
      </c>
      <c r="AK1058" s="261">
        <v>4610195</v>
      </c>
      <c r="AL1058" s="44" t="s">
        <v>529</v>
      </c>
      <c r="AM1058" s="44" t="s">
        <v>3593</v>
      </c>
      <c r="AN1058" s="262">
        <v>255131400</v>
      </c>
      <c r="AO1058" s="34"/>
      <c r="AP1058" s="34"/>
      <c r="AQ1058" s="34"/>
      <c r="AR1058" s="34"/>
      <c r="AS1058" s="34"/>
      <c r="AT1058" s="44" t="s">
        <v>326</v>
      </c>
      <c r="AU1058" s="44"/>
      <c r="AV1058" s="477" t="str">
        <f t="array" ref="AV1058">_xlfn.IFS(
LEFT(Tabelas!$AI1058,1)="N","DN",
LEFT(Tabelas!$AI1058,1)="C","DC",
LEFT(Tabelas!$AI1058,1)="L","DL",
LEFT(Tabelas!$AI1058,1)="A","DA",
LEFT(Tabelas!$AI1058,1)="G","DG")</f>
        <v>DN</v>
      </c>
      <c r="AW1058" s="34"/>
      <c r="AX1058" s="34"/>
      <c r="AY1058" s="34"/>
      <c r="AZ1058" s="34"/>
      <c r="BA1058" s="34"/>
      <c r="BB1058" s="34"/>
      <c r="BC1058" s="34"/>
      <c r="BD1058" s="44">
        <v>130305</v>
      </c>
      <c r="BE1058" s="34" t="s">
        <v>1679</v>
      </c>
      <c r="BF1058" s="43" t="s">
        <v>318</v>
      </c>
      <c r="BG1058" s="34" t="s">
        <v>529</v>
      </c>
      <c r="BH1058" s="34" t="s">
        <v>280</v>
      </c>
      <c r="BI1058" s="34" t="s">
        <v>1679</v>
      </c>
      <c r="BJ1058" s="44" t="s">
        <v>320</v>
      </c>
      <c r="BK1058" s="44" t="s">
        <v>6991</v>
      </c>
      <c r="EN1058" s="572">
        <v>29629</v>
      </c>
      <c r="EO1058" s="561" t="s">
        <v>9831</v>
      </c>
      <c r="EP1058" s="561" t="s">
        <v>350</v>
      </c>
      <c r="EQ1058" s="576">
        <v>230</v>
      </c>
      <c r="ER1058" s="561" t="s">
        <v>4639</v>
      </c>
      <c r="ES1058" s="568" t="s">
        <v>9832</v>
      </c>
    </row>
    <row r="1059" spans="16:149">
      <c r="P1059" s="503"/>
      <c r="Q1059" s="504"/>
      <c r="R1059" s="505">
        <f t="shared" si="38"/>
        <v>44837</v>
      </c>
      <c r="S1059" s="501"/>
      <c r="T1059" s="497"/>
      <c r="U1059" s="498"/>
      <c r="V1059" s="43">
        <v>119</v>
      </c>
      <c r="W1059" s="34" t="s">
        <v>3588</v>
      </c>
      <c r="X1059" s="44">
        <v>130306</v>
      </c>
      <c r="Y1059" s="34" t="s">
        <v>1934</v>
      </c>
      <c r="Z1059" s="43" t="s">
        <v>318</v>
      </c>
      <c r="AA1059" s="34" t="s">
        <v>529</v>
      </c>
      <c r="AB1059" s="34" t="s">
        <v>280</v>
      </c>
      <c r="AC1059" s="34" t="s">
        <v>1934</v>
      </c>
      <c r="AD1059" s="44" t="s">
        <v>320</v>
      </c>
      <c r="AE1059" s="44" t="s">
        <v>6991</v>
      </c>
      <c r="AF1059" s="43">
        <v>119</v>
      </c>
      <c r="AG1059" s="34" t="s">
        <v>3588</v>
      </c>
      <c r="AH1059" s="34" t="s">
        <v>3587</v>
      </c>
      <c r="AI1059" s="43" t="s">
        <v>1775</v>
      </c>
      <c r="AJ1059" s="44" t="s">
        <v>3589</v>
      </c>
      <c r="AK1059" s="261">
        <v>4610195</v>
      </c>
      <c r="AL1059" s="44" t="s">
        <v>529</v>
      </c>
      <c r="AM1059" s="44" t="s">
        <v>3593</v>
      </c>
      <c r="AN1059" s="262">
        <v>255131400</v>
      </c>
      <c r="AO1059" s="34"/>
      <c r="AP1059" s="34"/>
      <c r="AQ1059" s="34"/>
      <c r="AR1059" s="34"/>
      <c r="AS1059" s="34"/>
      <c r="AT1059" s="44" t="s">
        <v>326</v>
      </c>
      <c r="AU1059" s="44"/>
      <c r="AV1059" s="477" t="str">
        <f t="array" ref="AV1059">_xlfn.IFS(
LEFT(Tabelas!$AI1059,1)="N","DN",
LEFT(Tabelas!$AI1059,1)="C","DC",
LEFT(Tabelas!$AI1059,1)="L","DL",
LEFT(Tabelas!$AI1059,1)="A","DA",
LEFT(Tabelas!$AI1059,1)="G","DG")</f>
        <v>DN</v>
      </c>
      <c r="AW1059" s="34"/>
      <c r="AX1059" s="34"/>
      <c r="AY1059" s="34"/>
      <c r="AZ1059" s="34"/>
      <c r="BA1059" s="34"/>
      <c r="BB1059" s="34"/>
      <c r="BC1059" s="34"/>
      <c r="BD1059" s="44">
        <v>130306</v>
      </c>
      <c r="BE1059" s="34" t="s">
        <v>1934</v>
      </c>
      <c r="BF1059" s="43" t="s">
        <v>318</v>
      </c>
      <c r="BG1059" s="34" t="s">
        <v>529</v>
      </c>
      <c r="BH1059" s="34" t="s">
        <v>280</v>
      </c>
      <c r="BI1059" s="34" t="s">
        <v>1934</v>
      </c>
      <c r="BJ1059" s="44" t="s">
        <v>320</v>
      </c>
      <c r="BK1059" s="44" t="s">
        <v>6991</v>
      </c>
      <c r="EN1059" s="571">
        <v>29637</v>
      </c>
      <c r="EO1059" s="560" t="s">
        <v>9833</v>
      </c>
      <c r="EP1059" s="560" t="s">
        <v>350</v>
      </c>
      <c r="EQ1059" s="580">
        <v>274</v>
      </c>
      <c r="ER1059" s="560" t="s">
        <v>4748</v>
      </c>
      <c r="ES1059" s="567" t="s">
        <v>9834</v>
      </c>
    </row>
    <row r="1060" spans="16:149">
      <c r="P1060" s="503"/>
      <c r="Q1060" s="504"/>
      <c r="R1060" s="505">
        <f t="shared" si="38"/>
        <v>44838</v>
      </c>
      <c r="S1060" s="501"/>
      <c r="T1060" s="497"/>
      <c r="U1060" s="498"/>
      <c r="V1060" s="43">
        <v>119</v>
      </c>
      <c r="W1060" s="34" t="s">
        <v>3588</v>
      </c>
      <c r="X1060" s="44">
        <v>130307</v>
      </c>
      <c r="Y1060" s="34" t="s">
        <v>2140</v>
      </c>
      <c r="Z1060" s="43" t="s">
        <v>318</v>
      </c>
      <c r="AA1060" s="34" t="s">
        <v>529</v>
      </c>
      <c r="AB1060" s="34" t="s">
        <v>280</v>
      </c>
      <c r="AC1060" s="34" t="s">
        <v>2140</v>
      </c>
      <c r="AD1060" s="44" t="s">
        <v>320</v>
      </c>
      <c r="AE1060" s="44" t="s">
        <v>6991</v>
      </c>
      <c r="AF1060" s="43">
        <v>119</v>
      </c>
      <c r="AG1060" s="34" t="s">
        <v>3588</v>
      </c>
      <c r="AH1060" s="34" t="s">
        <v>3587</v>
      </c>
      <c r="AI1060" s="43" t="s">
        <v>1775</v>
      </c>
      <c r="AJ1060" s="44" t="s">
        <v>3589</v>
      </c>
      <c r="AK1060" s="261">
        <v>4610195</v>
      </c>
      <c r="AL1060" s="44" t="s">
        <v>529</v>
      </c>
      <c r="AM1060" s="44" t="s">
        <v>3593</v>
      </c>
      <c r="AN1060" s="262">
        <v>255131400</v>
      </c>
      <c r="AO1060" s="34"/>
      <c r="AP1060" s="34"/>
      <c r="AQ1060" s="34"/>
      <c r="AR1060" s="34"/>
      <c r="AS1060" s="34"/>
      <c r="AT1060" s="44" t="s">
        <v>326</v>
      </c>
      <c r="AU1060" s="44"/>
      <c r="AV1060" s="477" t="str">
        <f t="array" ref="AV1060">_xlfn.IFS(
LEFT(Tabelas!$AI1060,1)="N","DN",
LEFT(Tabelas!$AI1060,1)="C","DC",
LEFT(Tabelas!$AI1060,1)="L","DL",
LEFT(Tabelas!$AI1060,1)="A","DA",
LEFT(Tabelas!$AI1060,1)="G","DG")</f>
        <v>DN</v>
      </c>
      <c r="AW1060" s="34"/>
      <c r="AX1060" s="34"/>
      <c r="AY1060" s="34"/>
      <c r="AZ1060" s="34"/>
      <c r="BA1060" s="34"/>
      <c r="BB1060" s="34"/>
      <c r="BC1060" s="34"/>
      <c r="BD1060" s="44">
        <v>130307</v>
      </c>
      <c r="BE1060" s="34" t="s">
        <v>2140</v>
      </c>
      <c r="BF1060" s="43" t="s">
        <v>318</v>
      </c>
      <c r="BG1060" s="34" t="s">
        <v>529</v>
      </c>
      <c r="BH1060" s="34" t="s">
        <v>280</v>
      </c>
      <c r="BI1060" s="34" t="s">
        <v>2140</v>
      </c>
      <c r="BJ1060" s="44" t="s">
        <v>320</v>
      </c>
      <c r="BK1060" s="44" t="s">
        <v>6991</v>
      </c>
      <c r="EN1060" s="572">
        <v>29645</v>
      </c>
      <c r="EO1060" s="561" t="s">
        <v>9835</v>
      </c>
      <c r="EP1060" s="561" t="s">
        <v>289</v>
      </c>
      <c r="EQ1060" s="576">
        <v>338</v>
      </c>
      <c r="ER1060" s="561" t="s">
        <v>2428</v>
      </c>
      <c r="ES1060" s="568" t="s">
        <v>9836</v>
      </c>
    </row>
    <row r="1061" spans="16:149">
      <c r="P1061" s="503"/>
      <c r="Q1061" s="504"/>
      <c r="R1061" s="505">
        <f t="shared" si="38"/>
        <v>44839</v>
      </c>
      <c r="S1061" s="501"/>
      <c r="T1061" s="497"/>
      <c r="U1061" s="498"/>
      <c r="V1061" s="43">
        <v>119</v>
      </c>
      <c r="W1061" s="34" t="s">
        <v>3588</v>
      </c>
      <c r="X1061" s="44">
        <v>130313</v>
      </c>
      <c r="Y1061" s="34" t="s">
        <v>444</v>
      </c>
      <c r="Z1061" s="43" t="s">
        <v>318</v>
      </c>
      <c r="AA1061" s="34" t="s">
        <v>529</v>
      </c>
      <c r="AB1061" s="34" t="s">
        <v>280</v>
      </c>
      <c r="AC1061" s="34" t="s">
        <v>444</v>
      </c>
      <c r="AD1061" s="44" t="s">
        <v>320</v>
      </c>
      <c r="AE1061" s="44" t="s">
        <v>6991</v>
      </c>
      <c r="AF1061" s="43">
        <v>119</v>
      </c>
      <c r="AG1061" s="34" t="s">
        <v>3588</v>
      </c>
      <c r="AH1061" s="34" t="s">
        <v>3587</v>
      </c>
      <c r="AI1061" s="43" t="s">
        <v>1775</v>
      </c>
      <c r="AJ1061" s="44" t="s">
        <v>3589</v>
      </c>
      <c r="AK1061" s="261">
        <v>4610195</v>
      </c>
      <c r="AL1061" s="44" t="s">
        <v>529</v>
      </c>
      <c r="AM1061" s="44" t="s">
        <v>3593</v>
      </c>
      <c r="AN1061" s="262">
        <v>255131400</v>
      </c>
      <c r="AO1061" s="34"/>
      <c r="AP1061" s="34"/>
      <c r="AQ1061" s="34"/>
      <c r="AR1061" s="34"/>
      <c r="AS1061" s="34"/>
      <c r="AT1061" s="44" t="s">
        <v>326</v>
      </c>
      <c r="AU1061" s="44"/>
      <c r="AV1061" s="477" t="str">
        <f t="array" ref="AV1061">_xlfn.IFS(
LEFT(Tabelas!$AI1061,1)="N","DN",
LEFT(Tabelas!$AI1061,1)="C","DC",
LEFT(Tabelas!$AI1061,1)="L","DL",
LEFT(Tabelas!$AI1061,1)="A","DA",
LEFT(Tabelas!$AI1061,1)="G","DG")</f>
        <v>DN</v>
      </c>
      <c r="AW1061" s="34"/>
      <c r="AX1061" s="34"/>
      <c r="AY1061" s="34"/>
      <c r="AZ1061" s="34"/>
      <c r="BA1061" s="34"/>
      <c r="BB1061" s="34"/>
      <c r="BC1061" s="34"/>
      <c r="BD1061" s="44">
        <v>130313</v>
      </c>
      <c r="BE1061" s="34" t="s">
        <v>444</v>
      </c>
      <c r="BF1061" s="43" t="s">
        <v>318</v>
      </c>
      <c r="BG1061" s="34" t="s">
        <v>529</v>
      </c>
      <c r="BH1061" s="34" t="s">
        <v>280</v>
      </c>
      <c r="BI1061" s="34" t="s">
        <v>444</v>
      </c>
      <c r="BJ1061" s="44" t="s">
        <v>320</v>
      </c>
      <c r="BK1061" s="44" t="s">
        <v>6991</v>
      </c>
      <c r="EN1061" s="571">
        <v>29653</v>
      </c>
      <c r="EO1061" s="560" t="s">
        <v>9837</v>
      </c>
      <c r="EP1061" s="560" t="s">
        <v>350</v>
      </c>
      <c r="EQ1061" s="580">
        <v>272</v>
      </c>
      <c r="ER1061" s="560" t="s">
        <v>4711</v>
      </c>
      <c r="ES1061" s="567" t="s">
        <v>9838</v>
      </c>
    </row>
    <row r="1062" spans="16:149">
      <c r="P1062" s="503"/>
      <c r="Q1062" s="504"/>
      <c r="R1062" s="505">
        <f t="shared" si="38"/>
        <v>44840</v>
      </c>
      <c r="S1062" s="501"/>
      <c r="T1062" s="497"/>
      <c r="U1062" s="498"/>
      <c r="V1062" s="43">
        <v>119</v>
      </c>
      <c r="W1062" s="34" t="s">
        <v>3588</v>
      </c>
      <c r="X1062" s="44">
        <v>130314</v>
      </c>
      <c r="Y1062" s="34" t="s">
        <v>1471</v>
      </c>
      <c r="Z1062" s="43" t="s">
        <v>318</v>
      </c>
      <c r="AA1062" s="34" t="s">
        <v>529</v>
      </c>
      <c r="AB1062" s="34" t="s">
        <v>280</v>
      </c>
      <c r="AC1062" s="34" t="s">
        <v>1471</v>
      </c>
      <c r="AD1062" s="44" t="s">
        <v>320</v>
      </c>
      <c r="AE1062" s="44" t="s">
        <v>6991</v>
      </c>
      <c r="AF1062" s="43">
        <v>119</v>
      </c>
      <c r="AG1062" s="34" t="s">
        <v>3588</v>
      </c>
      <c r="AH1062" s="34" t="s">
        <v>3587</v>
      </c>
      <c r="AI1062" s="43" t="s">
        <v>1775</v>
      </c>
      <c r="AJ1062" s="44" t="s">
        <v>3589</v>
      </c>
      <c r="AK1062" s="261">
        <v>4610195</v>
      </c>
      <c r="AL1062" s="44" t="s">
        <v>529</v>
      </c>
      <c r="AM1062" s="44" t="s">
        <v>3593</v>
      </c>
      <c r="AN1062" s="262">
        <v>255131400</v>
      </c>
      <c r="AO1062" s="34"/>
      <c r="AP1062" s="34"/>
      <c r="AQ1062" s="34"/>
      <c r="AR1062" s="34"/>
      <c r="AS1062" s="34"/>
      <c r="AT1062" s="44" t="s">
        <v>326</v>
      </c>
      <c r="AU1062" s="44"/>
      <c r="AV1062" s="477" t="str">
        <f t="array" ref="AV1062">_xlfn.IFS(
LEFT(Tabelas!$AI1062,1)="N","DN",
LEFT(Tabelas!$AI1062,1)="C","DC",
LEFT(Tabelas!$AI1062,1)="L","DL",
LEFT(Tabelas!$AI1062,1)="A","DA",
LEFT(Tabelas!$AI1062,1)="G","DG")</f>
        <v>DN</v>
      </c>
      <c r="AW1062" s="34"/>
      <c r="AX1062" s="34"/>
      <c r="AY1062" s="34"/>
      <c r="AZ1062" s="34"/>
      <c r="BA1062" s="34"/>
      <c r="BB1062" s="34"/>
      <c r="BC1062" s="34"/>
      <c r="BD1062" s="44">
        <v>130314</v>
      </c>
      <c r="BE1062" s="34" t="s">
        <v>1471</v>
      </c>
      <c r="BF1062" s="43" t="s">
        <v>318</v>
      </c>
      <c r="BG1062" s="34" t="s">
        <v>529</v>
      </c>
      <c r="BH1062" s="34" t="s">
        <v>280</v>
      </c>
      <c r="BI1062" s="34" t="s">
        <v>1471</v>
      </c>
      <c r="BJ1062" s="44" t="s">
        <v>320</v>
      </c>
      <c r="BK1062" s="44" t="s">
        <v>6991</v>
      </c>
      <c r="EN1062" s="572">
        <v>29661</v>
      </c>
      <c r="EO1062" s="561" t="s">
        <v>9839</v>
      </c>
      <c r="EP1062" s="561" t="s">
        <v>289</v>
      </c>
      <c r="EQ1062" s="576">
        <v>330</v>
      </c>
      <c r="ER1062" s="561" t="s">
        <v>4729</v>
      </c>
      <c r="ES1062" s="568" t="s">
        <v>9840</v>
      </c>
    </row>
    <row r="1063" spans="16:149">
      <c r="P1063" s="503"/>
      <c r="Q1063" s="504"/>
      <c r="R1063" s="505">
        <f t="shared" si="38"/>
        <v>44841</v>
      </c>
      <c r="S1063" s="501"/>
      <c r="T1063" s="497"/>
      <c r="U1063" s="498"/>
      <c r="V1063" s="43">
        <v>119</v>
      </c>
      <c r="W1063" s="34" t="s">
        <v>3588</v>
      </c>
      <c r="X1063" s="44">
        <v>130315</v>
      </c>
      <c r="Y1063" s="34" t="s">
        <v>2671</v>
      </c>
      <c r="Z1063" s="43" t="s">
        <v>318</v>
      </c>
      <c r="AA1063" s="34" t="s">
        <v>529</v>
      </c>
      <c r="AB1063" s="34" t="s">
        <v>280</v>
      </c>
      <c r="AC1063" s="34" t="s">
        <v>2671</v>
      </c>
      <c r="AD1063" s="44" t="s">
        <v>320</v>
      </c>
      <c r="AE1063" s="44" t="s">
        <v>6991</v>
      </c>
      <c r="AF1063" s="43">
        <v>119</v>
      </c>
      <c r="AG1063" s="34" t="s">
        <v>3588</v>
      </c>
      <c r="AH1063" s="34" t="s">
        <v>3587</v>
      </c>
      <c r="AI1063" s="43" t="s">
        <v>1775</v>
      </c>
      <c r="AJ1063" s="44" t="s">
        <v>3589</v>
      </c>
      <c r="AK1063" s="261">
        <v>4610195</v>
      </c>
      <c r="AL1063" s="44" t="s">
        <v>529</v>
      </c>
      <c r="AM1063" s="44" t="s">
        <v>3593</v>
      </c>
      <c r="AN1063" s="262">
        <v>255131400</v>
      </c>
      <c r="AO1063" s="34"/>
      <c r="AP1063" s="34"/>
      <c r="AQ1063" s="34"/>
      <c r="AR1063" s="34"/>
      <c r="AS1063" s="34"/>
      <c r="AT1063" s="44" t="s">
        <v>326</v>
      </c>
      <c r="AU1063" s="44"/>
      <c r="AV1063" s="477" t="str">
        <f t="array" ref="AV1063">_xlfn.IFS(
LEFT(Tabelas!$AI1063,1)="N","DN",
LEFT(Tabelas!$AI1063,1)="C","DC",
LEFT(Tabelas!$AI1063,1)="L","DL",
LEFT(Tabelas!$AI1063,1)="A","DA",
LEFT(Tabelas!$AI1063,1)="G","DG")</f>
        <v>DN</v>
      </c>
      <c r="AW1063" s="34"/>
      <c r="AX1063" s="34"/>
      <c r="AY1063" s="34"/>
      <c r="AZ1063" s="34"/>
      <c r="BA1063" s="34"/>
      <c r="BB1063" s="34"/>
      <c r="BC1063" s="34"/>
      <c r="BD1063" s="44">
        <v>130315</v>
      </c>
      <c r="BE1063" s="34" t="s">
        <v>2671</v>
      </c>
      <c r="BF1063" s="43" t="s">
        <v>318</v>
      </c>
      <c r="BG1063" s="34" t="s">
        <v>529</v>
      </c>
      <c r="BH1063" s="34" t="s">
        <v>280</v>
      </c>
      <c r="BI1063" s="34" t="s">
        <v>2671</v>
      </c>
      <c r="BJ1063" s="44" t="s">
        <v>320</v>
      </c>
      <c r="BK1063" s="44" t="s">
        <v>6991</v>
      </c>
      <c r="EN1063" s="571">
        <v>29688</v>
      </c>
      <c r="EO1063" s="560" t="s">
        <v>9841</v>
      </c>
      <c r="EP1063" s="560" t="s">
        <v>289</v>
      </c>
      <c r="EQ1063" s="580">
        <v>383</v>
      </c>
      <c r="ER1063" s="560" t="s">
        <v>2597</v>
      </c>
      <c r="ES1063" s="567" t="s">
        <v>9842</v>
      </c>
    </row>
    <row r="1064" spans="16:149">
      <c r="P1064" s="503"/>
      <c r="Q1064" s="504"/>
      <c r="R1064" s="505">
        <f t="shared" si="38"/>
        <v>44842</v>
      </c>
      <c r="S1064" s="501"/>
      <c r="T1064" s="497"/>
      <c r="U1064" s="498"/>
      <c r="V1064" s="43">
        <v>119</v>
      </c>
      <c r="W1064" s="34" t="s">
        <v>3588</v>
      </c>
      <c r="X1064" s="44">
        <v>130317</v>
      </c>
      <c r="Y1064" s="34" t="s">
        <v>2814</v>
      </c>
      <c r="Z1064" s="43" t="s">
        <v>318</v>
      </c>
      <c r="AA1064" s="34" t="s">
        <v>529</v>
      </c>
      <c r="AB1064" s="34" t="s">
        <v>280</v>
      </c>
      <c r="AC1064" s="34" t="s">
        <v>2814</v>
      </c>
      <c r="AD1064" s="44" t="s">
        <v>320</v>
      </c>
      <c r="AE1064" s="44" t="s">
        <v>6991</v>
      </c>
      <c r="AF1064" s="43">
        <v>119</v>
      </c>
      <c r="AG1064" s="34" t="s">
        <v>3588</v>
      </c>
      <c r="AH1064" s="34" t="s">
        <v>3587</v>
      </c>
      <c r="AI1064" s="43" t="s">
        <v>1775</v>
      </c>
      <c r="AJ1064" s="44" t="s">
        <v>3589</v>
      </c>
      <c r="AK1064" s="261">
        <v>4610195</v>
      </c>
      <c r="AL1064" s="44" t="s">
        <v>529</v>
      </c>
      <c r="AM1064" s="44" t="s">
        <v>3593</v>
      </c>
      <c r="AN1064" s="262">
        <v>255131400</v>
      </c>
      <c r="AO1064" s="34"/>
      <c r="AP1064" s="34"/>
      <c r="AQ1064" s="34"/>
      <c r="AR1064" s="34"/>
      <c r="AS1064" s="34"/>
      <c r="AT1064" s="44" t="s">
        <v>326</v>
      </c>
      <c r="AU1064" s="44"/>
      <c r="AV1064" s="477" t="str">
        <f t="array" ref="AV1064">_xlfn.IFS(
LEFT(Tabelas!$AI1064,1)="N","DN",
LEFT(Tabelas!$AI1064,1)="C","DC",
LEFT(Tabelas!$AI1064,1)="L","DL",
LEFT(Tabelas!$AI1064,1)="A","DA",
LEFT(Tabelas!$AI1064,1)="G","DG")</f>
        <v>DN</v>
      </c>
      <c r="AW1064" s="34"/>
      <c r="AX1064" s="34"/>
      <c r="AY1064" s="34"/>
      <c r="AZ1064" s="34"/>
      <c r="BA1064" s="34"/>
      <c r="BB1064" s="34"/>
      <c r="BC1064" s="34"/>
      <c r="BD1064" s="44">
        <v>130317</v>
      </c>
      <c r="BE1064" s="34" t="s">
        <v>2814</v>
      </c>
      <c r="BF1064" s="43" t="s">
        <v>318</v>
      </c>
      <c r="BG1064" s="34" t="s">
        <v>529</v>
      </c>
      <c r="BH1064" s="34" t="s">
        <v>280</v>
      </c>
      <c r="BI1064" s="34" t="s">
        <v>2814</v>
      </c>
      <c r="BJ1064" s="44" t="s">
        <v>320</v>
      </c>
      <c r="BK1064" s="44" t="s">
        <v>6991</v>
      </c>
      <c r="EN1064" s="572">
        <v>29718</v>
      </c>
      <c r="EO1064" s="561" t="s">
        <v>9843</v>
      </c>
      <c r="EP1064" s="561" t="s">
        <v>350</v>
      </c>
      <c r="EQ1064" s="576">
        <v>224</v>
      </c>
      <c r="ER1064" s="561" t="s">
        <v>4524</v>
      </c>
      <c r="ES1064" s="568" t="s">
        <v>9844</v>
      </c>
    </row>
    <row r="1065" spans="16:149">
      <c r="P1065" s="503"/>
      <c r="Q1065" s="504"/>
      <c r="R1065" s="505">
        <f t="shared" si="38"/>
        <v>44843</v>
      </c>
      <c r="S1065" s="501"/>
      <c r="T1065" s="497"/>
      <c r="U1065" s="498"/>
      <c r="V1065" s="43">
        <v>119</v>
      </c>
      <c r="W1065" s="34" t="s">
        <v>3588</v>
      </c>
      <c r="X1065" s="44">
        <v>130318</v>
      </c>
      <c r="Y1065" s="34" t="s">
        <v>2954</v>
      </c>
      <c r="Z1065" s="43" t="s">
        <v>318</v>
      </c>
      <c r="AA1065" s="34" t="s">
        <v>529</v>
      </c>
      <c r="AB1065" s="34" t="s">
        <v>280</v>
      </c>
      <c r="AC1065" s="34" t="s">
        <v>2954</v>
      </c>
      <c r="AD1065" s="44" t="s">
        <v>320</v>
      </c>
      <c r="AE1065" s="44" t="s">
        <v>6991</v>
      </c>
      <c r="AF1065" s="43">
        <v>119</v>
      </c>
      <c r="AG1065" s="34" t="s">
        <v>3588</v>
      </c>
      <c r="AH1065" s="34" t="s">
        <v>3587</v>
      </c>
      <c r="AI1065" s="43" t="s">
        <v>1775</v>
      </c>
      <c r="AJ1065" s="44" t="s">
        <v>3589</v>
      </c>
      <c r="AK1065" s="261">
        <v>4610195</v>
      </c>
      <c r="AL1065" s="44" t="s">
        <v>529</v>
      </c>
      <c r="AM1065" s="44" t="s">
        <v>3593</v>
      </c>
      <c r="AN1065" s="262">
        <v>255131400</v>
      </c>
      <c r="AO1065" s="34"/>
      <c r="AP1065" s="34"/>
      <c r="AQ1065" s="34"/>
      <c r="AR1065" s="34"/>
      <c r="AS1065" s="34"/>
      <c r="AT1065" s="44" t="s">
        <v>326</v>
      </c>
      <c r="AU1065" s="44"/>
      <c r="AV1065" s="477" t="str">
        <f t="array" ref="AV1065">_xlfn.IFS(
LEFT(Tabelas!$AI1065,1)="N","DN",
LEFT(Tabelas!$AI1065,1)="C","DC",
LEFT(Tabelas!$AI1065,1)="L","DL",
LEFT(Tabelas!$AI1065,1)="A","DA",
LEFT(Tabelas!$AI1065,1)="G","DG")</f>
        <v>DN</v>
      </c>
      <c r="AW1065" s="34"/>
      <c r="AX1065" s="34"/>
      <c r="AY1065" s="34"/>
      <c r="AZ1065" s="34"/>
      <c r="BA1065" s="34"/>
      <c r="BB1065" s="34"/>
      <c r="BC1065" s="34"/>
      <c r="BD1065" s="44">
        <v>130318</v>
      </c>
      <c r="BE1065" s="34" t="s">
        <v>2954</v>
      </c>
      <c r="BF1065" s="43" t="s">
        <v>318</v>
      </c>
      <c r="BG1065" s="34" t="s">
        <v>529</v>
      </c>
      <c r="BH1065" s="34" t="s">
        <v>280</v>
      </c>
      <c r="BI1065" s="34" t="s">
        <v>2954</v>
      </c>
      <c r="BJ1065" s="44" t="s">
        <v>320</v>
      </c>
      <c r="BK1065" s="44" t="s">
        <v>6991</v>
      </c>
      <c r="EN1065" s="571">
        <v>29726</v>
      </c>
      <c r="EO1065" s="560" t="s">
        <v>9845</v>
      </c>
      <c r="EP1065" s="560" t="s">
        <v>350</v>
      </c>
      <c r="EQ1065" s="580">
        <v>271</v>
      </c>
      <c r="ER1065" s="560" t="s">
        <v>4694</v>
      </c>
      <c r="ES1065" s="567" t="s">
        <v>9846</v>
      </c>
    </row>
    <row r="1066" spans="16:149">
      <c r="P1066" s="503"/>
      <c r="Q1066" s="504"/>
      <c r="R1066" s="505">
        <f t="shared" si="38"/>
        <v>44844</v>
      </c>
      <c r="S1066" s="501"/>
      <c r="T1066" s="497"/>
      <c r="U1066" s="498"/>
      <c r="V1066" s="43">
        <v>119</v>
      </c>
      <c r="W1066" s="34" t="s">
        <v>3588</v>
      </c>
      <c r="X1066" s="44">
        <v>130319</v>
      </c>
      <c r="Y1066" s="34" t="s">
        <v>3083</v>
      </c>
      <c r="Z1066" s="43" t="s">
        <v>318</v>
      </c>
      <c r="AA1066" s="34" t="s">
        <v>529</v>
      </c>
      <c r="AB1066" s="34" t="s">
        <v>280</v>
      </c>
      <c r="AC1066" s="34" t="s">
        <v>3083</v>
      </c>
      <c r="AD1066" s="44" t="s">
        <v>320</v>
      </c>
      <c r="AE1066" s="44" t="s">
        <v>6991</v>
      </c>
      <c r="AF1066" s="43">
        <v>119</v>
      </c>
      <c r="AG1066" s="34" t="s">
        <v>3588</v>
      </c>
      <c r="AH1066" s="34" t="s">
        <v>3587</v>
      </c>
      <c r="AI1066" s="43" t="s">
        <v>1775</v>
      </c>
      <c r="AJ1066" s="44" t="s">
        <v>3589</v>
      </c>
      <c r="AK1066" s="261">
        <v>4610195</v>
      </c>
      <c r="AL1066" s="44" t="s">
        <v>529</v>
      </c>
      <c r="AM1066" s="44" t="s">
        <v>3593</v>
      </c>
      <c r="AN1066" s="262">
        <v>255131400</v>
      </c>
      <c r="AO1066" s="34"/>
      <c r="AP1066" s="34"/>
      <c r="AQ1066" s="34"/>
      <c r="AR1066" s="34"/>
      <c r="AS1066" s="34"/>
      <c r="AT1066" s="44" t="s">
        <v>326</v>
      </c>
      <c r="AU1066" s="44"/>
      <c r="AV1066" s="477" t="str">
        <f t="array" ref="AV1066">_xlfn.IFS(
LEFT(Tabelas!$AI1066,1)="N","DN",
LEFT(Tabelas!$AI1066,1)="C","DC",
LEFT(Tabelas!$AI1066,1)="L","DL",
LEFT(Tabelas!$AI1066,1)="A","DA",
LEFT(Tabelas!$AI1066,1)="G","DG")</f>
        <v>DN</v>
      </c>
      <c r="AW1066" s="34"/>
      <c r="AX1066" s="34"/>
      <c r="AY1066" s="34"/>
      <c r="AZ1066" s="34"/>
      <c r="BA1066" s="34"/>
      <c r="BB1066" s="34"/>
      <c r="BC1066" s="34"/>
      <c r="BD1066" s="44">
        <v>130319</v>
      </c>
      <c r="BE1066" s="34" t="s">
        <v>3083</v>
      </c>
      <c r="BF1066" s="43" t="s">
        <v>318</v>
      </c>
      <c r="BG1066" s="34" t="s">
        <v>529</v>
      </c>
      <c r="BH1066" s="34" t="s">
        <v>280</v>
      </c>
      <c r="BI1066" s="34" t="s">
        <v>3083</v>
      </c>
      <c r="BJ1066" s="44" t="s">
        <v>320</v>
      </c>
      <c r="BK1066" s="44" t="s">
        <v>6991</v>
      </c>
      <c r="EN1066" s="572">
        <v>29769</v>
      </c>
      <c r="EO1066" s="561" t="s">
        <v>9847</v>
      </c>
      <c r="EP1066" s="561" t="s">
        <v>320</v>
      </c>
      <c r="EQ1066" s="576">
        <v>100</v>
      </c>
      <c r="ER1066" s="561" t="s">
        <v>4630</v>
      </c>
      <c r="ES1066" s="568" t="s">
        <v>9848</v>
      </c>
    </row>
    <row r="1067" spans="16:149">
      <c r="P1067" s="503"/>
      <c r="Q1067" s="504"/>
      <c r="R1067" s="505">
        <f t="shared" si="38"/>
        <v>44845</v>
      </c>
      <c r="S1067" s="501"/>
      <c r="T1067" s="497"/>
      <c r="U1067" s="498"/>
      <c r="V1067" s="43">
        <v>119</v>
      </c>
      <c r="W1067" s="34" t="s">
        <v>3588</v>
      </c>
      <c r="X1067" s="44">
        <v>130324</v>
      </c>
      <c r="Y1067" s="34" t="s">
        <v>2561</v>
      </c>
      <c r="Z1067" s="43" t="s">
        <v>318</v>
      </c>
      <c r="AA1067" s="34" t="s">
        <v>529</v>
      </c>
      <c r="AB1067" s="34" t="s">
        <v>280</v>
      </c>
      <c r="AC1067" s="34" t="s">
        <v>2561</v>
      </c>
      <c r="AD1067" s="44" t="s">
        <v>320</v>
      </c>
      <c r="AE1067" s="44" t="s">
        <v>6991</v>
      </c>
      <c r="AF1067" s="43">
        <v>119</v>
      </c>
      <c r="AG1067" s="34" t="s">
        <v>3588</v>
      </c>
      <c r="AH1067" s="34" t="s">
        <v>3587</v>
      </c>
      <c r="AI1067" s="43" t="s">
        <v>1775</v>
      </c>
      <c r="AJ1067" s="44" t="s">
        <v>3589</v>
      </c>
      <c r="AK1067" s="261">
        <v>4610195</v>
      </c>
      <c r="AL1067" s="44" t="s">
        <v>529</v>
      </c>
      <c r="AM1067" s="44" t="s">
        <v>3593</v>
      </c>
      <c r="AN1067" s="262">
        <v>255131400</v>
      </c>
      <c r="AO1067" s="34"/>
      <c r="AP1067" s="34"/>
      <c r="AQ1067" s="34"/>
      <c r="AR1067" s="34"/>
      <c r="AS1067" s="34"/>
      <c r="AT1067" s="44" t="s">
        <v>326</v>
      </c>
      <c r="AU1067" s="44"/>
      <c r="AV1067" s="477" t="str">
        <f t="array" ref="AV1067">_xlfn.IFS(
LEFT(Tabelas!$AI1067,1)="N","DN",
LEFT(Tabelas!$AI1067,1)="C","DC",
LEFT(Tabelas!$AI1067,1)="L","DL",
LEFT(Tabelas!$AI1067,1)="A","DA",
LEFT(Tabelas!$AI1067,1)="G","DG")</f>
        <v>DN</v>
      </c>
      <c r="AW1067" s="34"/>
      <c r="AX1067" s="34"/>
      <c r="AY1067" s="34"/>
      <c r="AZ1067" s="34"/>
      <c r="BA1067" s="34"/>
      <c r="BB1067" s="34"/>
      <c r="BC1067" s="34"/>
      <c r="BD1067" s="44">
        <v>130324</v>
      </c>
      <c r="BE1067" s="34" t="s">
        <v>2561</v>
      </c>
      <c r="BF1067" s="43" t="s">
        <v>318</v>
      </c>
      <c r="BG1067" s="34" t="s">
        <v>529</v>
      </c>
      <c r="BH1067" s="34" t="s">
        <v>280</v>
      </c>
      <c r="BI1067" s="34" t="s">
        <v>2561</v>
      </c>
      <c r="BJ1067" s="44" t="s">
        <v>320</v>
      </c>
      <c r="BK1067" s="44" t="s">
        <v>6991</v>
      </c>
      <c r="EN1067" s="571">
        <v>29777</v>
      </c>
      <c r="EO1067" s="560" t="s">
        <v>9849</v>
      </c>
      <c r="EP1067" s="560" t="s">
        <v>289</v>
      </c>
      <c r="EQ1067" s="580">
        <v>336</v>
      </c>
      <c r="ER1067" s="560" t="s">
        <v>4952</v>
      </c>
      <c r="ES1067" s="567" t="s">
        <v>9850</v>
      </c>
    </row>
    <row r="1068" spans="16:149">
      <c r="P1068" s="503"/>
      <c r="Q1068" s="504"/>
      <c r="R1068" s="505">
        <f t="shared" si="38"/>
        <v>44846</v>
      </c>
      <c r="S1068" s="501"/>
      <c r="T1068" s="497"/>
      <c r="U1068" s="498"/>
      <c r="V1068" s="43">
        <v>119</v>
      </c>
      <c r="W1068" s="34" t="s">
        <v>3588</v>
      </c>
      <c r="X1068" s="44">
        <v>130334</v>
      </c>
      <c r="Y1068" s="34" t="s">
        <v>3312</v>
      </c>
      <c r="Z1068" s="43" t="s">
        <v>318</v>
      </c>
      <c r="AA1068" s="34" t="s">
        <v>529</v>
      </c>
      <c r="AB1068" s="34" t="s">
        <v>280</v>
      </c>
      <c r="AC1068" s="34" t="s">
        <v>9851</v>
      </c>
      <c r="AD1068" s="44" t="s">
        <v>320</v>
      </c>
      <c r="AE1068" s="44" t="s">
        <v>6991</v>
      </c>
      <c r="AF1068" s="43">
        <v>119</v>
      </c>
      <c r="AG1068" s="34" t="s">
        <v>3588</v>
      </c>
      <c r="AH1068" s="34" t="s">
        <v>3587</v>
      </c>
      <c r="AI1068" s="43" t="s">
        <v>1775</v>
      </c>
      <c r="AJ1068" s="44" t="s">
        <v>3589</v>
      </c>
      <c r="AK1068" s="261">
        <v>4610195</v>
      </c>
      <c r="AL1068" s="44" t="s">
        <v>529</v>
      </c>
      <c r="AM1068" s="44" t="s">
        <v>3593</v>
      </c>
      <c r="AN1068" s="262">
        <v>255131400</v>
      </c>
      <c r="AO1068" s="34"/>
      <c r="AP1068" s="34"/>
      <c r="AQ1068" s="34"/>
      <c r="AR1068" s="34"/>
      <c r="AS1068" s="34"/>
      <c r="AT1068" s="44" t="s">
        <v>326</v>
      </c>
      <c r="AU1068" s="44"/>
      <c r="AV1068" s="477" t="str">
        <f t="array" ref="AV1068">_xlfn.IFS(
LEFT(Tabelas!$AI1068,1)="N","DN",
LEFT(Tabelas!$AI1068,1)="C","DC",
LEFT(Tabelas!$AI1068,1)="L","DL",
LEFT(Tabelas!$AI1068,1)="A","DA",
LEFT(Tabelas!$AI1068,1)="G","DG")</f>
        <v>DN</v>
      </c>
      <c r="AW1068" s="34"/>
      <c r="AX1068" s="34"/>
      <c r="AY1068" s="34"/>
      <c r="AZ1068" s="34"/>
      <c r="BA1068" s="34"/>
      <c r="BB1068" s="34"/>
      <c r="BC1068" s="34"/>
      <c r="BD1068" s="44">
        <v>130334</v>
      </c>
      <c r="BE1068" s="34" t="s">
        <v>3312</v>
      </c>
      <c r="BF1068" s="43" t="s">
        <v>318</v>
      </c>
      <c r="BG1068" s="34" t="s">
        <v>529</v>
      </c>
      <c r="BH1068" s="34" t="s">
        <v>280</v>
      </c>
      <c r="BI1068" s="34" t="s">
        <v>9851</v>
      </c>
      <c r="BJ1068" s="44" t="s">
        <v>320</v>
      </c>
      <c r="BK1068" s="44" t="s">
        <v>6991</v>
      </c>
      <c r="EN1068" s="571">
        <v>29815</v>
      </c>
      <c r="EO1068" s="560" t="s">
        <v>9852</v>
      </c>
      <c r="EP1068" s="560" t="s">
        <v>289</v>
      </c>
      <c r="EQ1068" s="580">
        <v>344</v>
      </c>
      <c r="ER1068" s="560" t="s">
        <v>5026</v>
      </c>
      <c r="ES1068" s="567" t="s">
        <v>9853</v>
      </c>
    </row>
    <row r="1069" spans="16:149">
      <c r="P1069" s="503"/>
      <c r="Q1069" s="504"/>
      <c r="R1069" s="505">
        <f t="shared" si="38"/>
        <v>44847</v>
      </c>
      <c r="S1069" s="501"/>
      <c r="T1069" s="497"/>
      <c r="U1069" s="498"/>
      <c r="V1069" s="43">
        <v>119</v>
      </c>
      <c r="W1069" s="34" t="s">
        <v>3588</v>
      </c>
      <c r="X1069" s="44">
        <v>130335</v>
      </c>
      <c r="Y1069" s="34" t="s">
        <v>3400</v>
      </c>
      <c r="Z1069" s="43" t="s">
        <v>318</v>
      </c>
      <c r="AA1069" s="34" t="s">
        <v>529</v>
      </c>
      <c r="AB1069" s="34" t="s">
        <v>280</v>
      </c>
      <c r="AC1069" s="34" t="s">
        <v>9828</v>
      </c>
      <c r="AD1069" s="44" t="s">
        <v>320</v>
      </c>
      <c r="AE1069" s="44" t="s">
        <v>6991</v>
      </c>
      <c r="AF1069" s="43">
        <v>119</v>
      </c>
      <c r="AG1069" s="34" t="s">
        <v>3588</v>
      </c>
      <c r="AH1069" s="34" t="s">
        <v>3587</v>
      </c>
      <c r="AI1069" s="43" t="s">
        <v>1775</v>
      </c>
      <c r="AJ1069" s="44" t="s">
        <v>3589</v>
      </c>
      <c r="AK1069" s="261">
        <v>4610195</v>
      </c>
      <c r="AL1069" s="44" t="s">
        <v>529</v>
      </c>
      <c r="AM1069" s="44" t="s">
        <v>3593</v>
      </c>
      <c r="AN1069" s="262">
        <v>255131400</v>
      </c>
      <c r="AO1069" s="34"/>
      <c r="AP1069" s="34"/>
      <c r="AQ1069" s="34"/>
      <c r="AR1069" s="34"/>
      <c r="AS1069" s="34"/>
      <c r="AT1069" s="44" t="s">
        <v>326</v>
      </c>
      <c r="AU1069" s="44"/>
      <c r="AV1069" s="477" t="str">
        <f t="array" ref="AV1069">_xlfn.IFS(
LEFT(Tabelas!$AI1069,1)="N","DN",
LEFT(Tabelas!$AI1069,1)="C","DC",
LEFT(Tabelas!$AI1069,1)="L","DL",
LEFT(Tabelas!$AI1069,1)="A","DA",
LEFT(Tabelas!$AI1069,1)="G","DG")</f>
        <v>DN</v>
      </c>
      <c r="AW1069" s="34"/>
      <c r="AX1069" s="34"/>
      <c r="AY1069" s="34"/>
      <c r="AZ1069" s="34"/>
      <c r="BA1069" s="34"/>
      <c r="BB1069" s="34"/>
      <c r="BC1069" s="34"/>
      <c r="BD1069" s="44">
        <v>130335</v>
      </c>
      <c r="BE1069" s="34" t="s">
        <v>3400</v>
      </c>
      <c r="BF1069" s="43" t="s">
        <v>318</v>
      </c>
      <c r="BG1069" s="34" t="s">
        <v>529</v>
      </c>
      <c r="BH1069" s="34" t="s">
        <v>280</v>
      </c>
      <c r="BI1069" s="34" t="s">
        <v>9828</v>
      </c>
      <c r="BJ1069" s="44" t="s">
        <v>320</v>
      </c>
      <c r="BK1069" s="44" t="s">
        <v>6991</v>
      </c>
      <c r="EN1069" s="572">
        <v>29823</v>
      </c>
      <c r="EO1069" s="561" t="s">
        <v>9854</v>
      </c>
      <c r="EP1069" s="561" t="s">
        <v>289</v>
      </c>
      <c r="EQ1069" s="576">
        <v>342</v>
      </c>
      <c r="ER1069" s="561" t="s">
        <v>5009</v>
      </c>
      <c r="ES1069" s="568" t="s">
        <v>9855</v>
      </c>
    </row>
    <row r="1070" spans="16:149">
      <c r="P1070" s="503"/>
      <c r="Q1070" s="504"/>
      <c r="R1070" s="505">
        <f t="shared" si="38"/>
        <v>44848</v>
      </c>
      <c r="S1070" s="501"/>
      <c r="T1070" s="497"/>
      <c r="U1070" s="498"/>
      <c r="V1070" s="43">
        <v>119</v>
      </c>
      <c r="W1070" s="34" t="s">
        <v>3588</v>
      </c>
      <c r="X1070" s="44">
        <v>130336</v>
      </c>
      <c r="Y1070" s="34" t="s">
        <v>3481</v>
      </c>
      <c r="Z1070" s="43" t="s">
        <v>318</v>
      </c>
      <c r="AA1070" s="34" t="s">
        <v>529</v>
      </c>
      <c r="AB1070" s="34" t="s">
        <v>280</v>
      </c>
      <c r="AC1070" s="34" t="s">
        <v>9856</v>
      </c>
      <c r="AD1070" s="44" t="s">
        <v>320</v>
      </c>
      <c r="AE1070" s="44" t="s">
        <v>6991</v>
      </c>
      <c r="AF1070" s="43">
        <v>119</v>
      </c>
      <c r="AG1070" s="34" t="s">
        <v>3588</v>
      </c>
      <c r="AH1070" s="34" t="s">
        <v>3587</v>
      </c>
      <c r="AI1070" s="43" t="s">
        <v>1775</v>
      </c>
      <c r="AJ1070" s="44" t="s">
        <v>3589</v>
      </c>
      <c r="AK1070" s="261">
        <v>4610195</v>
      </c>
      <c r="AL1070" s="44" t="s">
        <v>529</v>
      </c>
      <c r="AM1070" s="44" t="s">
        <v>3593</v>
      </c>
      <c r="AN1070" s="262">
        <v>255131400</v>
      </c>
      <c r="AO1070" s="34"/>
      <c r="AP1070" s="34"/>
      <c r="AQ1070" s="34"/>
      <c r="AR1070" s="34"/>
      <c r="AS1070" s="34"/>
      <c r="AT1070" s="44" t="s">
        <v>326</v>
      </c>
      <c r="AU1070" s="44"/>
      <c r="AV1070" s="477" t="str">
        <f t="array" ref="AV1070">_xlfn.IFS(
LEFT(Tabelas!$AI1070,1)="N","DN",
LEFT(Tabelas!$AI1070,1)="C","DC",
LEFT(Tabelas!$AI1070,1)="L","DL",
LEFT(Tabelas!$AI1070,1)="A","DA",
LEFT(Tabelas!$AI1070,1)="G","DG")</f>
        <v>DN</v>
      </c>
      <c r="AW1070" s="34"/>
      <c r="AX1070" s="34"/>
      <c r="AY1070" s="34"/>
      <c r="AZ1070" s="34"/>
      <c r="BA1070" s="34"/>
      <c r="BB1070" s="34"/>
      <c r="BC1070" s="34"/>
      <c r="BD1070" s="44">
        <v>130336</v>
      </c>
      <c r="BE1070" s="34" t="s">
        <v>3481</v>
      </c>
      <c r="BF1070" s="43" t="s">
        <v>318</v>
      </c>
      <c r="BG1070" s="34" t="s">
        <v>529</v>
      </c>
      <c r="BH1070" s="34" t="s">
        <v>280</v>
      </c>
      <c r="BI1070" s="34" t="s">
        <v>9856</v>
      </c>
      <c r="BJ1070" s="44" t="s">
        <v>320</v>
      </c>
      <c r="BK1070" s="44" t="s">
        <v>6991</v>
      </c>
      <c r="EN1070" s="572">
        <v>29840</v>
      </c>
      <c r="EO1070" s="561" t="s">
        <v>9857</v>
      </c>
      <c r="EP1070" s="561" t="s">
        <v>289</v>
      </c>
      <c r="EQ1070" s="576">
        <v>338</v>
      </c>
      <c r="ER1070" s="561" t="s">
        <v>2428</v>
      </c>
      <c r="ES1070" s="568" t="s">
        <v>9858</v>
      </c>
    </row>
    <row r="1071" spans="16:149">
      <c r="P1071" s="503"/>
      <c r="Q1071" s="504"/>
      <c r="R1071" s="505">
        <f t="shared" si="38"/>
        <v>44849</v>
      </c>
      <c r="S1071" s="501"/>
      <c r="T1071" s="497"/>
      <c r="U1071" s="498"/>
      <c r="V1071" s="43">
        <v>119</v>
      </c>
      <c r="W1071" s="34" t="s">
        <v>3588</v>
      </c>
      <c r="X1071" s="44">
        <v>130337</v>
      </c>
      <c r="Y1071" s="34" t="s">
        <v>3558</v>
      </c>
      <c r="Z1071" s="43" t="s">
        <v>318</v>
      </c>
      <c r="AA1071" s="34" t="s">
        <v>529</v>
      </c>
      <c r="AB1071" s="34" t="s">
        <v>280</v>
      </c>
      <c r="AC1071" s="34" t="s">
        <v>9859</v>
      </c>
      <c r="AD1071" s="44" t="s">
        <v>320</v>
      </c>
      <c r="AE1071" s="44" t="s">
        <v>6991</v>
      </c>
      <c r="AF1071" s="43">
        <v>119</v>
      </c>
      <c r="AG1071" s="34" t="s">
        <v>3588</v>
      </c>
      <c r="AH1071" s="34" t="s">
        <v>3587</v>
      </c>
      <c r="AI1071" s="43" t="s">
        <v>1775</v>
      </c>
      <c r="AJ1071" s="44" t="s">
        <v>3589</v>
      </c>
      <c r="AK1071" s="261">
        <v>4610195</v>
      </c>
      <c r="AL1071" s="44" t="s">
        <v>529</v>
      </c>
      <c r="AM1071" s="44" t="s">
        <v>3593</v>
      </c>
      <c r="AN1071" s="262">
        <v>255131400</v>
      </c>
      <c r="AO1071" s="34"/>
      <c r="AP1071" s="34"/>
      <c r="AQ1071" s="34"/>
      <c r="AR1071" s="34"/>
      <c r="AS1071" s="34"/>
      <c r="AT1071" s="44" t="s">
        <v>326</v>
      </c>
      <c r="AU1071" s="44"/>
      <c r="AV1071" s="477" t="str">
        <f t="array" ref="AV1071">_xlfn.IFS(
LEFT(Tabelas!$AI1071,1)="N","DN",
LEFT(Tabelas!$AI1071,1)="C","DC",
LEFT(Tabelas!$AI1071,1)="L","DL",
LEFT(Tabelas!$AI1071,1)="A","DA",
LEFT(Tabelas!$AI1071,1)="G","DG")</f>
        <v>DN</v>
      </c>
      <c r="AW1071" s="34"/>
      <c r="AX1071" s="34"/>
      <c r="AY1071" s="34"/>
      <c r="AZ1071" s="34"/>
      <c r="BA1071" s="34"/>
      <c r="BB1071" s="34"/>
      <c r="BC1071" s="34"/>
      <c r="BD1071" s="44">
        <v>130337</v>
      </c>
      <c r="BE1071" s="34" t="s">
        <v>3558</v>
      </c>
      <c r="BF1071" s="43" t="s">
        <v>318</v>
      </c>
      <c r="BG1071" s="34" t="s">
        <v>529</v>
      </c>
      <c r="BH1071" s="34" t="s">
        <v>280</v>
      </c>
      <c r="BI1071" s="34" t="s">
        <v>9859</v>
      </c>
      <c r="BJ1071" s="44" t="s">
        <v>320</v>
      </c>
      <c r="BK1071" s="44" t="s">
        <v>6991</v>
      </c>
      <c r="EN1071" s="572">
        <v>29866</v>
      </c>
      <c r="EO1071" s="561" t="s">
        <v>9860</v>
      </c>
      <c r="EP1071" s="561" t="s">
        <v>289</v>
      </c>
      <c r="EQ1071" s="576">
        <v>333</v>
      </c>
      <c r="ER1071" s="561" t="s">
        <v>4908</v>
      </c>
      <c r="ES1071" s="568" t="s">
        <v>9861</v>
      </c>
    </row>
    <row r="1072" spans="16:149">
      <c r="P1072" s="503"/>
      <c r="Q1072" s="504"/>
      <c r="R1072" s="505">
        <f t="shared" si="38"/>
        <v>44850</v>
      </c>
      <c r="S1072" s="501"/>
      <c r="T1072" s="497"/>
      <c r="U1072" s="498"/>
      <c r="V1072" s="43">
        <v>119</v>
      </c>
      <c r="W1072" s="34" t="s">
        <v>3588</v>
      </c>
      <c r="X1072" s="44">
        <v>130338</v>
      </c>
      <c r="Y1072" s="34" t="s">
        <v>3630</v>
      </c>
      <c r="Z1072" s="43" t="s">
        <v>318</v>
      </c>
      <c r="AA1072" s="34" t="s">
        <v>529</v>
      </c>
      <c r="AB1072" s="34" t="s">
        <v>280</v>
      </c>
      <c r="AC1072" s="34" t="s">
        <v>9862</v>
      </c>
      <c r="AD1072" s="44" t="s">
        <v>320</v>
      </c>
      <c r="AE1072" s="44" t="s">
        <v>6991</v>
      </c>
      <c r="AF1072" s="43">
        <v>119</v>
      </c>
      <c r="AG1072" s="34" t="s">
        <v>3588</v>
      </c>
      <c r="AH1072" s="34" t="s">
        <v>3587</v>
      </c>
      <c r="AI1072" s="43" t="s">
        <v>1775</v>
      </c>
      <c r="AJ1072" s="44" t="s">
        <v>3589</v>
      </c>
      <c r="AK1072" s="261">
        <v>4610195</v>
      </c>
      <c r="AL1072" s="44" t="s">
        <v>529</v>
      </c>
      <c r="AM1072" s="44" t="s">
        <v>3593</v>
      </c>
      <c r="AN1072" s="262">
        <v>255131400</v>
      </c>
      <c r="AO1072" s="34"/>
      <c r="AP1072" s="34"/>
      <c r="AQ1072" s="34"/>
      <c r="AR1072" s="34"/>
      <c r="AS1072" s="34"/>
      <c r="AT1072" s="44" t="s">
        <v>326</v>
      </c>
      <c r="AU1072" s="44"/>
      <c r="AV1072" s="477" t="str">
        <f t="array" ref="AV1072">_xlfn.IFS(
LEFT(Tabelas!$AI1072,1)="N","DN",
LEFT(Tabelas!$AI1072,1)="C","DC",
LEFT(Tabelas!$AI1072,1)="L","DL",
LEFT(Tabelas!$AI1072,1)="A","DA",
LEFT(Tabelas!$AI1072,1)="G","DG")</f>
        <v>DN</v>
      </c>
      <c r="AW1072" s="34"/>
      <c r="AX1072" s="34"/>
      <c r="AY1072" s="34"/>
      <c r="AZ1072" s="34"/>
      <c r="BA1072" s="34"/>
      <c r="BB1072" s="34"/>
      <c r="BC1072" s="34"/>
      <c r="BD1072" s="44">
        <v>130338</v>
      </c>
      <c r="BE1072" s="34" t="s">
        <v>3630</v>
      </c>
      <c r="BF1072" s="43" t="s">
        <v>318</v>
      </c>
      <c r="BG1072" s="34" t="s">
        <v>529</v>
      </c>
      <c r="BH1072" s="34" t="s">
        <v>280</v>
      </c>
      <c r="BI1072" s="34" t="s">
        <v>9862</v>
      </c>
      <c r="BJ1072" s="44" t="s">
        <v>320</v>
      </c>
      <c r="BK1072" s="44" t="s">
        <v>6991</v>
      </c>
      <c r="EN1072" s="571">
        <v>29874</v>
      </c>
      <c r="EO1072" s="560" t="s">
        <v>9863</v>
      </c>
      <c r="EP1072" s="560" t="s">
        <v>289</v>
      </c>
      <c r="EQ1072" s="580">
        <v>342</v>
      </c>
      <c r="ER1072" s="560" t="s">
        <v>5009</v>
      </c>
      <c r="ES1072" s="567" t="s">
        <v>9864</v>
      </c>
    </row>
    <row r="1073" spans="16:149">
      <c r="P1073" s="503"/>
      <c r="Q1073" s="504"/>
      <c r="R1073" s="505">
        <f t="shared" si="38"/>
        <v>44851</v>
      </c>
      <c r="S1073" s="501"/>
      <c r="T1073" s="497"/>
      <c r="U1073" s="498"/>
      <c r="V1073" s="43">
        <v>119</v>
      </c>
      <c r="W1073" s="34" t="s">
        <v>3588</v>
      </c>
      <c r="X1073" s="44">
        <v>130339</v>
      </c>
      <c r="Y1073" s="34" t="s">
        <v>3694</v>
      </c>
      <c r="Z1073" s="43" t="s">
        <v>318</v>
      </c>
      <c r="AA1073" s="34" t="s">
        <v>529</v>
      </c>
      <c r="AB1073" s="34" t="s">
        <v>280</v>
      </c>
      <c r="AC1073" s="34" t="s">
        <v>9865</v>
      </c>
      <c r="AD1073" s="44" t="s">
        <v>320</v>
      </c>
      <c r="AE1073" s="44" t="s">
        <v>6991</v>
      </c>
      <c r="AF1073" s="43">
        <v>119</v>
      </c>
      <c r="AG1073" s="34" t="s">
        <v>3588</v>
      </c>
      <c r="AH1073" s="34" t="s">
        <v>3587</v>
      </c>
      <c r="AI1073" s="43" t="s">
        <v>1775</v>
      </c>
      <c r="AJ1073" s="44" t="s">
        <v>3589</v>
      </c>
      <c r="AK1073" s="261">
        <v>4610195</v>
      </c>
      <c r="AL1073" s="44" t="s">
        <v>529</v>
      </c>
      <c r="AM1073" s="44" t="s">
        <v>3593</v>
      </c>
      <c r="AN1073" s="262">
        <v>255131400</v>
      </c>
      <c r="AO1073" s="34"/>
      <c r="AP1073" s="34"/>
      <c r="AQ1073" s="34"/>
      <c r="AR1073" s="34"/>
      <c r="AS1073" s="34"/>
      <c r="AT1073" s="44" t="s">
        <v>326</v>
      </c>
      <c r="AU1073" s="44"/>
      <c r="AV1073" s="477" t="str">
        <f t="array" ref="AV1073">_xlfn.IFS(
LEFT(Tabelas!$AI1073,1)="N","DN",
LEFT(Tabelas!$AI1073,1)="C","DC",
LEFT(Tabelas!$AI1073,1)="L","DL",
LEFT(Tabelas!$AI1073,1)="A","DA",
LEFT(Tabelas!$AI1073,1)="G","DG")</f>
        <v>DN</v>
      </c>
      <c r="AW1073" s="34"/>
      <c r="AX1073" s="34"/>
      <c r="AY1073" s="34"/>
      <c r="AZ1073" s="34"/>
      <c r="BA1073" s="34"/>
      <c r="BB1073" s="34"/>
      <c r="BC1073" s="34"/>
      <c r="BD1073" s="44">
        <v>130339</v>
      </c>
      <c r="BE1073" s="34" t="s">
        <v>3694</v>
      </c>
      <c r="BF1073" s="43" t="s">
        <v>318</v>
      </c>
      <c r="BG1073" s="34" t="s">
        <v>529</v>
      </c>
      <c r="BH1073" s="34" t="s">
        <v>280</v>
      </c>
      <c r="BI1073" s="34" t="s">
        <v>9865</v>
      </c>
      <c r="BJ1073" s="44" t="s">
        <v>320</v>
      </c>
      <c r="BK1073" s="44" t="s">
        <v>6991</v>
      </c>
      <c r="EN1073" s="572">
        <v>29882</v>
      </c>
      <c r="EO1073" s="561" t="s">
        <v>9866</v>
      </c>
      <c r="EP1073" s="561" t="s">
        <v>289</v>
      </c>
      <c r="EQ1073" s="576">
        <v>347</v>
      </c>
      <c r="ER1073" s="561" t="s">
        <v>5074</v>
      </c>
      <c r="ES1073" s="568" t="s">
        <v>9867</v>
      </c>
    </row>
    <row r="1074" spans="16:149">
      <c r="P1074" s="503"/>
      <c r="Q1074" s="504"/>
      <c r="R1074" s="505">
        <f t="shared" si="38"/>
        <v>44852</v>
      </c>
      <c r="S1074" s="501"/>
      <c r="T1074" s="497"/>
      <c r="U1074" s="498"/>
      <c r="V1074" s="43">
        <v>119</v>
      </c>
      <c r="W1074" s="34" t="s">
        <v>3588</v>
      </c>
      <c r="X1074" s="44">
        <v>130340</v>
      </c>
      <c r="Y1074" s="34" t="s">
        <v>3758</v>
      </c>
      <c r="Z1074" s="43" t="s">
        <v>318</v>
      </c>
      <c r="AA1074" s="34" t="s">
        <v>529</v>
      </c>
      <c r="AB1074" s="34" t="s">
        <v>280</v>
      </c>
      <c r="AC1074" s="34" t="s">
        <v>9868</v>
      </c>
      <c r="AD1074" s="44" t="s">
        <v>320</v>
      </c>
      <c r="AE1074" s="44" t="s">
        <v>6991</v>
      </c>
      <c r="AF1074" s="43">
        <v>119</v>
      </c>
      <c r="AG1074" s="34" t="s">
        <v>3588</v>
      </c>
      <c r="AH1074" s="34" t="s">
        <v>3587</v>
      </c>
      <c r="AI1074" s="43" t="s">
        <v>1775</v>
      </c>
      <c r="AJ1074" s="44" t="s">
        <v>3589</v>
      </c>
      <c r="AK1074" s="261">
        <v>4610195</v>
      </c>
      <c r="AL1074" s="44" t="s">
        <v>529</v>
      </c>
      <c r="AM1074" s="44" t="s">
        <v>3593</v>
      </c>
      <c r="AN1074" s="262">
        <v>255131400</v>
      </c>
      <c r="AO1074" s="34"/>
      <c r="AP1074" s="34"/>
      <c r="AQ1074" s="34"/>
      <c r="AR1074" s="34"/>
      <c r="AS1074" s="34"/>
      <c r="AT1074" s="44" t="s">
        <v>326</v>
      </c>
      <c r="AU1074" s="44"/>
      <c r="AV1074" s="477" t="str">
        <f t="array" ref="AV1074">_xlfn.IFS(
LEFT(Tabelas!$AI1074,1)="N","DN",
LEFT(Tabelas!$AI1074,1)="C","DC",
LEFT(Tabelas!$AI1074,1)="L","DL",
LEFT(Tabelas!$AI1074,1)="A","DA",
LEFT(Tabelas!$AI1074,1)="G","DG")</f>
        <v>DN</v>
      </c>
      <c r="AW1074" s="34"/>
      <c r="AX1074" s="34"/>
      <c r="AY1074" s="34"/>
      <c r="AZ1074" s="34"/>
      <c r="BA1074" s="34"/>
      <c r="BB1074" s="34"/>
      <c r="BC1074" s="34"/>
      <c r="BD1074" s="44">
        <v>130340</v>
      </c>
      <c r="BE1074" s="34" t="s">
        <v>3758</v>
      </c>
      <c r="BF1074" s="43" t="s">
        <v>318</v>
      </c>
      <c r="BG1074" s="34" t="s">
        <v>529</v>
      </c>
      <c r="BH1074" s="34" t="s">
        <v>280</v>
      </c>
      <c r="BI1074" s="34" t="s">
        <v>9868</v>
      </c>
      <c r="BJ1074" s="44" t="s">
        <v>320</v>
      </c>
      <c r="BK1074" s="44" t="s">
        <v>6991</v>
      </c>
      <c r="EN1074" s="571">
        <v>29904</v>
      </c>
      <c r="EO1074" s="560" t="s">
        <v>9869</v>
      </c>
      <c r="EP1074" s="560" t="s">
        <v>289</v>
      </c>
      <c r="EQ1074" s="580">
        <v>341</v>
      </c>
      <c r="ER1074" s="560" t="s">
        <v>2038</v>
      </c>
      <c r="ES1074" s="567" t="s">
        <v>9870</v>
      </c>
    </row>
    <row r="1075" spans="16:149">
      <c r="P1075" s="503"/>
      <c r="Q1075" s="504"/>
      <c r="R1075" s="505">
        <f t="shared" si="38"/>
        <v>44853</v>
      </c>
      <c r="S1075" s="501"/>
      <c r="T1075" s="497"/>
      <c r="U1075" s="498"/>
      <c r="V1075" s="43">
        <v>119</v>
      </c>
      <c r="W1075" s="34" t="s">
        <v>3588</v>
      </c>
      <c r="X1075" s="44">
        <v>130341</v>
      </c>
      <c r="Y1075" s="34" t="s">
        <v>3820</v>
      </c>
      <c r="Z1075" s="43" t="s">
        <v>318</v>
      </c>
      <c r="AA1075" s="34" t="s">
        <v>529</v>
      </c>
      <c r="AB1075" s="34" t="s">
        <v>280</v>
      </c>
      <c r="AC1075" s="34" t="s">
        <v>9871</v>
      </c>
      <c r="AD1075" s="44" t="s">
        <v>320</v>
      </c>
      <c r="AE1075" s="44" t="s">
        <v>6991</v>
      </c>
      <c r="AF1075" s="43">
        <v>119</v>
      </c>
      <c r="AG1075" s="34" t="s">
        <v>3588</v>
      </c>
      <c r="AH1075" s="34" t="s">
        <v>3587</v>
      </c>
      <c r="AI1075" s="43" t="s">
        <v>1775</v>
      </c>
      <c r="AJ1075" s="44" t="s">
        <v>3589</v>
      </c>
      <c r="AK1075" s="261">
        <v>4610195</v>
      </c>
      <c r="AL1075" s="44" t="s">
        <v>529</v>
      </c>
      <c r="AM1075" s="44" t="s">
        <v>3593</v>
      </c>
      <c r="AN1075" s="262">
        <v>255131400</v>
      </c>
      <c r="AO1075" s="34"/>
      <c r="AP1075" s="34"/>
      <c r="AQ1075" s="34"/>
      <c r="AR1075" s="34"/>
      <c r="AS1075" s="34"/>
      <c r="AT1075" s="44" t="s">
        <v>326</v>
      </c>
      <c r="AU1075" s="44"/>
      <c r="AV1075" s="477" t="str">
        <f t="array" ref="AV1075">_xlfn.IFS(
LEFT(Tabelas!$AI1075,1)="N","DN",
LEFT(Tabelas!$AI1075,1)="C","DC",
LEFT(Tabelas!$AI1075,1)="L","DL",
LEFT(Tabelas!$AI1075,1)="A","DA",
LEFT(Tabelas!$AI1075,1)="G","DG")</f>
        <v>DN</v>
      </c>
      <c r="AW1075" s="34"/>
      <c r="AX1075" s="34"/>
      <c r="AY1075" s="34"/>
      <c r="AZ1075" s="34"/>
      <c r="BA1075" s="34"/>
      <c r="BB1075" s="34"/>
      <c r="BC1075" s="34"/>
      <c r="BD1075" s="44">
        <v>130341</v>
      </c>
      <c r="BE1075" s="34" t="s">
        <v>3820</v>
      </c>
      <c r="BF1075" s="43" t="s">
        <v>318</v>
      </c>
      <c r="BG1075" s="34" t="s">
        <v>529</v>
      </c>
      <c r="BH1075" s="34" t="s">
        <v>280</v>
      </c>
      <c r="BI1075" s="34" t="s">
        <v>9871</v>
      </c>
      <c r="BJ1075" s="44" t="s">
        <v>320</v>
      </c>
      <c r="BK1075" s="44" t="s">
        <v>6991</v>
      </c>
      <c r="EN1075" s="572">
        <v>29939</v>
      </c>
      <c r="EO1075" s="561" t="s">
        <v>9872</v>
      </c>
      <c r="EP1075" s="561" t="s">
        <v>320</v>
      </c>
      <c r="EQ1075" s="576">
        <v>113</v>
      </c>
      <c r="ER1075" s="561" t="s">
        <v>3007</v>
      </c>
      <c r="ES1075" s="568" t="s">
        <v>9873</v>
      </c>
    </row>
    <row r="1076" spans="16:149">
      <c r="P1076" s="503"/>
      <c r="Q1076" s="504"/>
      <c r="R1076" s="505">
        <f t="shared" si="38"/>
        <v>44854</v>
      </c>
      <c r="S1076" s="501"/>
      <c r="T1076" s="497"/>
      <c r="U1076" s="498"/>
      <c r="V1076" s="43">
        <v>120</v>
      </c>
      <c r="W1076" s="34" t="s">
        <v>3654</v>
      </c>
      <c r="X1076" s="44">
        <v>30401</v>
      </c>
      <c r="Y1076" s="34" t="s">
        <v>998</v>
      </c>
      <c r="Z1076" s="43" t="s">
        <v>1223</v>
      </c>
      <c r="AA1076" s="34" t="s">
        <v>404</v>
      </c>
      <c r="AB1076" s="34" t="s">
        <v>270</v>
      </c>
      <c r="AC1076" s="34" t="s">
        <v>998</v>
      </c>
      <c r="AD1076" s="44" t="s">
        <v>320</v>
      </c>
      <c r="AE1076" s="44" t="s">
        <v>6045</v>
      </c>
      <c r="AF1076" s="43">
        <v>120</v>
      </c>
      <c r="AG1076" s="34" t="s">
        <v>3654</v>
      </c>
      <c r="AH1076" s="34" t="s">
        <v>3653</v>
      </c>
      <c r="AI1076" s="43" t="s">
        <v>939</v>
      </c>
      <c r="AJ1076" s="44" t="s">
        <v>3655</v>
      </c>
      <c r="AK1076" s="261">
        <v>4860068</v>
      </c>
      <c r="AL1076" s="44" t="s">
        <v>3658</v>
      </c>
      <c r="AM1076" s="44" t="s">
        <v>3660</v>
      </c>
      <c r="AN1076" s="262">
        <v>253469600</v>
      </c>
      <c r="AO1076" s="34"/>
      <c r="AP1076" s="34"/>
      <c r="AQ1076" s="34"/>
      <c r="AR1076" s="34"/>
      <c r="AS1076" s="34"/>
      <c r="AT1076" s="44" t="s">
        <v>326</v>
      </c>
      <c r="AU1076" s="44"/>
      <c r="AV1076" s="477" t="str">
        <f t="array" ref="AV1076">_xlfn.IFS(
LEFT(Tabelas!$AI1076,1)="N","DN",
LEFT(Tabelas!$AI1076,1)="C","DC",
LEFT(Tabelas!$AI1076,1)="L","DL",
LEFT(Tabelas!$AI1076,1)="A","DA",
LEFT(Tabelas!$AI1076,1)="G","DG")</f>
        <v>DN</v>
      </c>
      <c r="AW1076" s="34"/>
      <c r="AX1076" s="34"/>
      <c r="AY1076" s="34"/>
      <c r="AZ1076" s="34"/>
      <c r="BA1076" s="34"/>
      <c r="BB1076" s="34"/>
      <c r="BC1076" s="34"/>
      <c r="BD1076" s="44">
        <v>30401</v>
      </c>
      <c r="BE1076" s="34" t="s">
        <v>998</v>
      </c>
      <c r="BF1076" s="43" t="s">
        <v>1223</v>
      </c>
      <c r="BG1076" s="34" t="s">
        <v>404</v>
      </c>
      <c r="BH1076" s="34" t="s">
        <v>270</v>
      </c>
      <c r="BI1076" s="34" t="s">
        <v>998</v>
      </c>
      <c r="BJ1076" s="44" t="s">
        <v>320</v>
      </c>
      <c r="BK1076" s="44" t="s">
        <v>6045</v>
      </c>
      <c r="EN1076" s="571">
        <v>29947</v>
      </c>
      <c r="EO1076" s="560" t="s">
        <v>9874</v>
      </c>
      <c r="EP1076" s="560" t="s">
        <v>320</v>
      </c>
      <c r="EQ1076" s="580">
        <v>120</v>
      </c>
      <c r="ER1076" s="560" t="s">
        <v>3654</v>
      </c>
      <c r="ES1076" s="567" t="s">
        <v>9875</v>
      </c>
    </row>
    <row r="1077" spans="16:149">
      <c r="P1077" s="503"/>
      <c r="Q1077" s="504"/>
      <c r="R1077" s="505">
        <f t="shared" si="38"/>
        <v>44855</v>
      </c>
      <c r="S1077" s="501"/>
      <c r="T1077" s="497"/>
      <c r="U1077" s="498"/>
      <c r="V1077" s="43">
        <v>120</v>
      </c>
      <c r="W1077" s="34" t="s">
        <v>3654</v>
      </c>
      <c r="X1077" s="44">
        <v>30404</v>
      </c>
      <c r="Y1077" s="34" t="s">
        <v>1275</v>
      </c>
      <c r="Z1077" s="43" t="s">
        <v>1223</v>
      </c>
      <c r="AA1077" s="34" t="s">
        <v>404</v>
      </c>
      <c r="AB1077" s="34" t="s">
        <v>270</v>
      </c>
      <c r="AC1077" s="34" t="s">
        <v>1275</v>
      </c>
      <c r="AD1077" s="44" t="s">
        <v>320</v>
      </c>
      <c r="AE1077" s="44" t="s">
        <v>6045</v>
      </c>
      <c r="AF1077" s="43">
        <v>120</v>
      </c>
      <c r="AG1077" s="34" t="s">
        <v>3654</v>
      </c>
      <c r="AH1077" s="34" t="s">
        <v>3653</v>
      </c>
      <c r="AI1077" s="43" t="s">
        <v>939</v>
      </c>
      <c r="AJ1077" s="44" t="s">
        <v>3655</v>
      </c>
      <c r="AK1077" s="261">
        <v>4860068</v>
      </c>
      <c r="AL1077" s="44" t="s">
        <v>3658</v>
      </c>
      <c r="AM1077" s="44" t="s">
        <v>3660</v>
      </c>
      <c r="AN1077" s="262">
        <v>253469600</v>
      </c>
      <c r="AO1077" s="34"/>
      <c r="AP1077" s="34"/>
      <c r="AQ1077" s="34"/>
      <c r="AR1077" s="34"/>
      <c r="AS1077" s="34"/>
      <c r="AT1077" s="44" t="s">
        <v>326</v>
      </c>
      <c r="AU1077" s="44"/>
      <c r="AV1077" s="477" t="str">
        <f t="array" ref="AV1077">_xlfn.IFS(
LEFT(Tabelas!$AI1077,1)="N","DN",
LEFT(Tabelas!$AI1077,1)="C","DC",
LEFT(Tabelas!$AI1077,1)="L","DL",
LEFT(Tabelas!$AI1077,1)="A","DA",
LEFT(Tabelas!$AI1077,1)="G","DG")</f>
        <v>DN</v>
      </c>
      <c r="AW1077" s="34"/>
      <c r="AX1077" s="34"/>
      <c r="AY1077" s="34"/>
      <c r="AZ1077" s="34"/>
      <c r="BA1077" s="34"/>
      <c r="BB1077" s="34"/>
      <c r="BC1077" s="34"/>
      <c r="BD1077" s="44">
        <v>30404</v>
      </c>
      <c r="BE1077" s="34" t="s">
        <v>1275</v>
      </c>
      <c r="BF1077" s="43" t="s">
        <v>1223</v>
      </c>
      <c r="BG1077" s="34" t="s">
        <v>404</v>
      </c>
      <c r="BH1077" s="34" t="s">
        <v>270</v>
      </c>
      <c r="BI1077" s="34" t="s">
        <v>1275</v>
      </c>
      <c r="BJ1077" s="44" t="s">
        <v>320</v>
      </c>
      <c r="BK1077" s="44" t="s">
        <v>6045</v>
      </c>
      <c r="EN1077" s="572">
        <v>29963</v>
      </c>
      <c r="EO1077" s="561" t="s">
        <v>9876</v>
      </c>
      <c r="EP1077" s="561" t="s">
        <v>320</v>
      </c>
      <c r="EQ1077" s="576">
        <v>116</v>
      </c>
      <c r="ER1077" s="561" t="s">
        <v>3350</v>
      </c>
      <c r="ES1077" s="568" t="s">
        <v>9877</v>
      </c>
    </row>
    <row r="1078" spans="16:149">
      <c r="P1078" s="503"/>
      <c r="Q1078" s="504"/>
      <c r="R1078" s="505">
        <f t="shared" si="38"/>
        <v>44856</v>
      </c>
      <c r="S1078" s="501"/>
      <c r="T1078" s="497"/>
      <c r="U1078" s="498"/>
      <c r="V1078" s="43">
        <v>120</v>
      </c>
      <c r="W1078" s="34" t="s">
        <v>3654</v>
      </c>
      <c r="X1078" s="44">
        <v>30405</v>
      </c>
      <c r="Y1078" s="34" t="s">
        <v>1552</v>
      </c>
      <c r="Z1078" s="43" t="s">
        <v>1223</v>
      </c>
      <c r="AA1078" s="34" t="s">
        <v>404</v>
      </c>
      <c r="AB1078" s="34" t="s">
        <v>270</v>
      </c>
      <c r="AC1078" s="34" t="s">
        <v>1552</v>
      </c>
      <c r="AD1078" s="44" t="s">
        <v>320</v>
      </c>
      <c r="AE1078" s="44" t="s">
        <v>6045</v>
      </c>
      <c r="AF1078" s="43">
        <v>120</v>
      </c>
      <c r="AG1078" s="34" t="s">
        <v>3654</v>
      </c>
      <c r="AH1078" s="34" t="s">
        <v>3653</v>
      </c>
      <c r="AI1078" s="43" t="s">
        <v>939</v>
      </c>
      <c r="AJ1078" s="44" t="s">
        <v>3655</v>
      </c>
      <c r="AK1078" s="261">
        <v>4860068</v>
      </c>
      <c r="AL1078" s="44" t="s">
        <v>3658</v>
      </c>
      <c r="AM1078" s="44" t="s">
        <v>3660</v>
      </c>
      <c r="AN1078" s="262">
        <v>253469600</v>
      </c>
      <c r="AO1078" s="34"/>
      <c r="AP1078" s="34"/>
      <c r="AQ1078" s="34"/>
      <c r="AR1078" s="34"/>
      <c r="AS1078" s="34"/>
      <c r="AT1078" s="44" t="s">
        <v>326</v>
      </c>
      <c r="AU1078" s="44"/>
      <c r="AV1078" s="477" t="str">
        <f t="array" ref="AV1078">_xlfn.IFS(
LEFT(Tabelas!$AI1078,1)="N","DN",
LEFT(Tabelas!$AI1078,1)="C","DC",
LEFT(Tabelas!$AI1078,1)="L","DL",
LEFT(Tabelas!$AI1078,1)="A","DA",
LEFT(Tabelas!$AI1078,1)="G","DG")</f>
        <v>DN</v>
      </c>
      <c r="AW1078" s="34"/>
      <c r="AX1078" s="34"/>
      <c r="AY1078" s="34"/>
      <c r="AZ1078" s="34"/>
      <c r="BA1078" s="34"/>
      <c r="BB1078" s="34"/>
      <c r="BC1078" s="34"/>
      <c r="BD1078" s="44">
        <v>30405</v>
      </c>
      <c r="BE1078" s="34" t="s">
        <v>1552</v>
      </c>
      <c r="BF1078" s="43" t="s">
        <v>1223</v>
      </c>
      <c r="BG1078" s="34" t="s">
        <v>404</v>
      </c>
      <c r="BH1078" s="34" t="s">
        <v>270</v>
      </c>
      <c r="BI1078" s="34" t="s">
        <v>1552</v>
      </c>
      <c r="BJ1078" s="44" t="s">
        <v>320</v>
      </c>
      <c r="BK1078" s="44" t="s">
        <v>6045</v>
      </c>
      <c r="EN1078" s="571">
        <v>29971</v>
      </c>
      <c r="EO1078" s="560" t="s">
        <v>9878</v>
      </c>
      <c r="EP1078" s="560" t="s">
        <v>320</v>
      </c>
      <c r="EQ1078" s="580">
        <v>164</v>
      </c>
      <c r="ER1078" s="560" t="s">
        <v>3901</v>
      </c>
      <c r="ES1078" s="567" t="s">
        <v>9879</v>
      </c>
    </row>
    <row r="1079" spans="16:149">
      <c r="P1079" s="503"/>
      <c r="Q1079" s="504"/>
      <c r="R1079" s="505">
        <f t="shared" si="38"/>
        <v>44857</v>
      </c>
      <c r="S1079" s="501"/>
      <c r="T1079" s="497"/>
      <c r="U1079" s="498"/>
      <c r="V1079" s="43">
        <v>120</v>
      </c>
      <c r="W1079" s="34" t="s">
        <v>3654</v>
      </c>
      <c r="X1079" s="44">
        <v>30406</v>
      </c>
      <c r="Y1079" s="34" t="s">
        <v>404</v>
      </c>
      <c r="Z1079" s="43" t="s">
        <v>1223</v>
      </c>
      <c r="AA1079" s="34" t="s">
        <v>404</v>
      </c>
      <c r="AB1079" s="34" t="s">
        <v>270</v>
      </c>
      <c r="AC1079" s="34" t="s">
        <v>404</v>
      </c>
      <c r="AD1079" s="44" t="s">
        <v>320</v>
      </c>
      <c r="AE1079" s="44" t="s">
        <v>6045</v>
      </c>
      <c r="AF1079" s="43">
        <v>120</v>
      </c>
      <c r="AG1079" s="34" t="s">
        <v>3654</v>
      </c>
      <c r="AH1079" s="34" t="s">
        <v>3653</v>
      </c>
      <c r="AI1079" s="43" t="s">
        <v>939</v>
      </c>
      <c r="AJ1079" s="44" t="s">
        <v>3655</v>
      </c>
      <c r="AK1079" s="261">
        <v>4860068</v>
      </c>
      <c r="AL1079" s="44" t="s">
        <v>3658</v>
      </c>
      <c r="AM1079" s="44" t="s">
        <v>3660</v>
      </c>
      <c r="AN1079" s="262">
        <v>253469600</v>
      </c>
      <c r="AO1079" s="34"/>
      <c r="AP1079" s="34"/>
      <c r="AQ1079" s="34"/>
      <c r="AR1079" s="34"/>
      <c r="AS1079" s="34"/>
      <c r="AT1079" s="44" t="s">
        <v>326</v>
      </c>
      <c r="AU1079" s="44"/>
      <c r="AV1079" s="477" t="str">
        <f t="array" ref="AV1079">_xlfn.IFS(
LEFT(Tabelas!$AI1079,1)="N","DN",
LEFT(Tabelas!$AI1079,1)="C","DC",
LEFT(Tabelas!$AI1079,1)="L","DL",
LEFT(Tabelas!$AI1079,1)="A","DA",
LEFT(Tabelas!$AI1079,1)="G","DG")</f>
        <v>DN</v>
      </c>
      <c r="AW1079" s="34"/>
      <c r="AX1079" s="34"/>
      <c r="AY1079" s="34"/>
      <c r="AZ1079" s="34"/>
      <c r="BA1079" s="34"/>
      <c r="BB1079" s="34"/>
      <c r="BC1079" s="34"/>
      <c r="BD1079" s="44">
        <v>30406</v>
      </c>
      <c r="BE1079" s="34" t="s">
        <v>404</v>
      </c>
      <c r="BF1079" s="43" t="s">
        <v>1223</v>
      </c>
      <c r="BG1079" s="34" t="s">
        <v>404</v>
      </c>
      <c r="BH1079" s="34" t="s">
        <v>270</v>
      </c>
      <c r="BI1079" s="34" t="s">
        <v>404</v>
      </c>
      <c r="BJ1079" s="44" t="s">
        <v>320</v>
      </c>
      <c r="BK1079" s="44" t="s">
        <v>6045</v>
      </c>
      <c r="EN1079" s="572">
        <v>29980</v>
      </c>
      <c r="EO1079" s="561" t="s">
        <v>9880</v>
      </c>
      <c r="EP1079" s="561" t="s">
        <v>320</v>
      </c>
      <c r="EQ1079" s="576">
        <v>108</v>
      </c>
      <c r="ER1079" s="561" t="s">
        <v>2224</v>
      </c>
      <c r="ES1079" s="568" t="s">
        <v>9881</v>
      </c>
    </row>
    <row r="1080" spans="16:149">
      <c r="P1080" s="503"/>
      <c r="Q1080" s="504"/>
      <c r="R1080" s="505">
        <f t="shared" ref="R1080:R1143" si="39">R1079+1</f>
        <v>44858</v>
      </c>
      <c r="S1080" s="501"/>
      <c r="T1080" s="497"/>
      <c r="U1080" s="498"/>
      <c r="V1080" s="43">
        <v>120</v>
      </c>
      <c r="W1080" s="34" t="s">
        <v>3654</v>
      </c>
      <c r="X1080" s="44">
        <v>30400</v>
      </c>
      <c r="Y1080" s="34" t="s">
        <v>683</v>
      </c>
      <c r="Z1080" s="43" t="s">
        <v>1223</v>
      </c>
      <c r="AA1080" s="34" t="s">
        <v>404</v>
      </c>
      <c r="AB1080" s="34" t="s">
        <v>270</v>
      </c>
      <c r="AC1080" s="34" t="s">
        <v>404</v>
      </c>
      <c r="AD1080" s="44" t="s">
        <v>320</v>
      </c>
      <c r="AE1080" s="44" t="s">
        <v>6045</v>
      </c>
      <c r="AF1080" s="43">
        <v>120</v>
      </c>
      <c r="AG1080" s="34" t="s">
        <v>3654</v>
      </c>
      <c r="AH1080" s="34" t="s">
        <v>3653</v>
      </c>
      <c r="AI1080" s="43" t="s">
        <v>939</v>
      </c>
      <c r="AJ1080" s="44" t="s">
        <v>3655</v>
      </c>
      <c r="AK1080" s="261">
        <v>4860068</v>
      </c>
      <c r="AL1080" s="44" t="s">
        <v>3658</v>
      </c>
      <c r="AM1080" s="44" t="s">
        <v>3660</v>
      </c>
      <c r="AN1080" s="262">
        <v>253469600</v>
      </c>
      <c r="AO1080" s="34"/>
      <c r="AP1080" s="34"/>
      <c r="AQ1080" s="34"/>
      <c r="AR1080" s="34"/>
      <c r="AS1080" s="34"/>
      <c r="AT1080" s="44" t="s">
        <v>326</v>
      </c>
      <c r="AU1080" s="44"/>
      <c r="AV1080" s="477" t="str">
        <f t="array" ref="AV1080">_xlfn.IFS(
LEFT(Tabelas!$AI1080,1)="N","DN",
LEFT(Tabelas!$AI1080,1)="C","DC",
LEFT(Tabelas!$AI1080,1)="L","DL",
LEFT(Tabelas!$AI1080,1)="A","DA",
LEFT(Tabelas!$AI1080,1)="G","DG")</f>
        <v>DN</v>
      </c>
      <c r="AW1080" s="34"/>
      <c r="AX1080" s="34"/>
      <c r="AY1080" s="34"/>
      <c r="AZ1080" s="34"/>
      <c r="BA1080" s="34"/>
      <c r="BB1080" s="34"/>
      <c r="BC1080" s="34"/>
      <c r="BD1080" s="44">
        <v>30400</v>
      </c>
      <c r="BE1080" s="34" t="s">
        <v>683</v>
      </c>
      <c r="BF1080" s="43" t="s">
        <v>1223</v>
      </c>
      <c r="BG1080" s="34" t="s">
        <v>404</v>
      </c>
      <c r="BH1080" s="34" t="s">
        <v>270</v>
      </c>
      <c r="BI1080" s="34" t="s">
        <v>404</v>
      </c>
      <c r="BJ1080" s="44" t="s">
        <v>320</v>
      </c>
      <c r="BK1080" s="44" t="s">
        <v>6045</v>
      </c>
      <c r="EN1080" s="571">
        <v>29998</v>
      </c>
      <c r="EO1080" s="560" t="s">
        <v>9882</v>
      </c>
      <c r="EP1080" s="560" t="s">
        <v>320</v>
      </c>
      <c r="EQ1080" s="580">
        <v>106</v>
      </c>
      <c r="ER1080" s="560" t="s">
        <v>1774</v>
      </c>
      <c r="ES1080" s="567" t="s">
        <v>9883</v>
      </c>
    </row>
    <row r="1081" spans="16:149">
      <c r="P1081" s="503"/>
      <c r="Q1081" s="504"/>
      <c r="R1081" s="505">
        <f t="shared" si="39"/>
        <v>44859</v>
      </c>
      <c r="S1081" s="501"/>
      <c r="T1081" s="497"/>
      <c r="U1081" s="498"/>
      <c r="V1081" s="43">
        <v>120</v>
      </c>
      <c r="W1081" s="34" t="s">
        <v>3654</v>
      </c>
      <c r="X1081" s="44">
        <v>30407</v>
      </c>
      <c r="Y1081" s="34" t="s">
        <v>2061</v>
      </c>
      <c r="Z1081" s="43" t="s">
        <v>1223</v>
      </c>
      <c r="AA1081" s="34" t="s">
        <v>404</v>
      </c>
      <c r="AB1081" s="34" t="s">
        <v>270</v>
      </c>
      <c r="AC1081" s="34" t="s">
        <v>2061</v>
      </c>
      <c r="AD1081" s="44" t="s">
        <v>320</v>
      </c>
      <c r="AE1081" s="44" t="s">
        <v>6045</v>
      </c>
      <c r="AF1081" s="43">
        <v>120</v>
      </c>
      <c r="AG1081" s="34" t="s">
        <v>3654</v>
      </c>
      <c r="AH1081" s="34" t="s">
        <v>3653</v>
      </c>
      <c r="AI1081" s="43" t="s">
        <v>939</v>
      </c>
      <c r="AJ1081" s="44" t="s">
        <v>3655</v>
      </c>
      <c r="AK1081" s="261">
        <v>4860068</v>
      </c>
      <c r="AL1081" s="44" t="s">
        <v>3658</v>
      </c>
      <c r="AM1081" s="44" t="s">
        <v>3660</v>
      </c>
      <c r="AN1081" s="262">
        <v>253469600</v>
      </c>
      <c r="AO1081" s="34"/>
      <c r="AP1081" s="34"/>
      <c r="AQ1081" s="34"/>
      <c r="AR1081" s="34"/>
      <c r="AS1081" s="34"/>
      <c r="AT1081" s="44" t="s">
        <v>326</v>
      </c>
      <c r="AU1081" s="44"/>
      <c r="AV1081" s="477" t="str">
        <f t="array" ref="AV1081">_xlfn.IFS(
LEFT(Tabelas!$AI1081,1)="N","DN",
LEFT(Tabelas!$AI1081,1)="C","DC",
LEFT(Tabelas!$AI1081,1)="L","DL",
LEFT(Tabelas!$AI1081,1)="A","DA",
LEFT(Tabelas!$AI1081,1)="G","DG")</f>
        <v>DN</v>
      </c>
      <c r="AW1081" s="34"/>
      <c r="AX1081" s="34"/>
      <c r="AY1081" s="34"/>
      <c r="AZ1081" s="34"/>
      <c r="BA1081" s="34"/>
      <c r="BB1081" s="34"/>
      <c r="BC1081" s="34"/>
      <c r="BD1081" s="44">
        <v>30407</v>
      </c>
      <c r="BE1081" s="34" t="s">
        <v>2061</v>
      </c>
      <c r="BF1081" s="43" t="s">
        <v>1223</v>
      </c>
      <c r="BG1081" s="34" t="s">
        <v>404</v>
      </c>
      <c r="BH1081" s="34" t="s">
        <v>270</v>
      </c>
      <c r="BI1081" s="34" t="s">
        <v>2061</v>
      </c>
      <c r="BJ1081" s="44" t="s">
        <v>320</v>
      </c>
      <c r="BK1081" s="44" t="s">
        <v>6045</v>
      </c>
      <c r="EN1081" s="571">
        <v>30007</v>
      </c>
      <c r="EO1081" s="560" t="s">
        <v>9884</v>
      </c>
      <c r="EP1081" s="560" t="s">
        <v>320</v>
      </c>
      <c r="EQ1081" s="580">
        <v>114</v>
      </c>
      <c r="ER1081" s="560" t="s">
        <v>3132</v>
      </c>
      <c r="ES1081" s="567" t="s">
        <v>9885</v>
      </c>
    </row>
    <row r="1082" spans="16:149">
      <c r="P1082" s="503"/>
      <c r="Q1082" s="504"/>
      <c r="R1082" s="505">
        <f t="shared" si="39"/>
        <v>44860</v>
      </c>
      <c r="S1082" s="501"/>
      <c r="T1082" s="497"/>
      <c r="U1082" s="498"/>
      <c r="V1082" s="43">
        <v>120</v>
      </c>
      <c r="W1082" s="34" t="s">
        <v>3654</v>
      </c>
      <c r="X1082" s="44">
        <v>30408</v>
      </c>
      <c r="Y1082" s="34" t="s">
        <v>2204</v>
      </c>
      <c r="Z1082" s="43" t="s">
        <v>1223</v>
      </c>
      <c r="AA1082" s="34" t="s">
        <v>404</v>
      </c>
      <c r="AB1082" s="34" t="s">
        <v>270</v>
      </c>
      <c r="AC1082" s="34" t="s">
        <v>2204</v>
      </c>
      <c r="AD1082" s="44" t="s">
        <v>320</v>
      </c>
      <c r="AE1082" s="44" t="s">
        <v>6045</v>
      </c>
      <c r="AF1082" s="43">
        <v>120</v>
      </c>
      <c r="AG1082" s="34" t="s">
        <v>3654</v>
      </c>
      <c r="AH1082" s="34" t="s">
        <v>3653</v>
      </c>
      <c r="AI1082" s="43" t="s">
        <v>939</v>
      </c>
      <c r="AJ1082" s="44" t="s">
        <v>3655</v>
      </c>
      <c r="AK1082" s="261">
        <v>4860068</v>
      </c>
      <c r="AL1082" s="44" t="s">
        <v>3658</v>
      </c>
      <c r="AM1082" s="44" t="s">
        <v>3660</v>
      </c>
      <c r="AN1082" s="262">
        <v>253469600</v>
      </c>
      <c r="AO1082" s="34"/>
      <c r="AP1082" s="34"/>
      <c r="AQ1082" s="34"/>
      <c r="AR1082" s="34"/>
      <c r="AS1082" s="34"/>
      <c r="AT1082" s="44" t="s">
        <v>326</v>
      </c>
      <c r="AU1082" s="44"/>
      <c r="AV1082" s="477" t="str">
        <f t="array" ref="AV1082">_xlfn.IFS(
LEFT(Tabelas!$AI1082,1)="N","DN",
LEFT(Tabelas!$AI1082,1)="C","DC",
LEFT(Tabelas!$AI1082,1)="L","DL",
LEFT(Tabelas!$AI1082,1)="A","DA",
LEFT(Tabelas!$AI1082,1)="G","DG")</f>
        <v>DN</v>
      </c>
      <c r="AW1082" s="34"/>
      <c r="AX1082" s="34"/>
      <c r="AY1082" s="34"/>
      <c r="AZ1082" s="34"/>
      <c r="BA1082" s="34"/>
      <c r="BB1082" s="34"/>
      <c r="BC1082" s="34"/>
      <c r="BD1082" s="44">
        <v>30408</v>
      </c>
      <c r="BE1082" s="34" t="s">
        <v>2204</v>
      </c>
      <c r="BF1082" s="43" t="s">
        <v>1223</v>
      </c>
      <c r="BG1082" s="34" t="s">
        <v>404</v>
      </c>
      <c r="BH1082" s="34" t="s">
        <v>270</v>
      </c>
      <c r="BI1082" s="34" t="s">
        <v>2204</v>
      </c>
      <c r="BJ1082" s="44" t="s">
        <v>320</v>
      </c>
      <c r="BK1082" s="44" t="s">
        <v>6045</v>
      </c>
      <c r="EN1082" s="572">
        <v>30015</v>
      </c>
      <c r="EO1082" s="561" t="s">
        <v>9886</v>
      </c>
      <c r="EP1082" s="561" t="s">
        <v>320</v>
      </c>
      <c r="EQ1082" s="576">
        <v>107</v>
      </c>
      <c r="ER1082" s="561" t="s">
        <v>2024</v>
      </c>
      <c r="ES1082" s="568" t="s">
        <v>9887</v>
      </c>
    </row>
    <row r="1083" spans="16:149">
      <c r="P1083" s="503"/>
      <c r="Q1083" s="504"/>
      <c r="R1083" s="505">
        <f t="shared" si="39"/>
        <v>44861</v>
      </c>
      <c r="S1083" s="501"/>
      <c r="T1083" s="497"/>
      <c r="U1083" s="498"/>
      <c r="V1083" s="43">
        <v>120</v>
      </c>
      <c r="W1083" s="34" t="s">
        <v>3654</v>
      </c>
      <c r="X1083" s="44">
        <v>30413</v>
      </c>
      <c r="Y1083" s="34" t="s">
        <v>2445</v>
      </c>
      <c r="Z1083" s="43" t="s">
        <v>1223</v>
      </c>
      <c r="AA1083" s="34" t="s">
        <v>404</v>
      </c>
      <c r="AB1083" s="34" t="s">
        <v>270</v>
      </c>
      <c r="AC1083" s="34" t="s">
        <v>2445</v>
      </c>
      <c r="AD1083" s="44" t="s">
        <v>320</v>
      </c>
      <c r="AE1083" s="44" t="s">
        <v>6045</v>
      </c>
      <c r="AF1083" s="43">
        <v>120</v>
      </c>
      <c r="AG1083" s="34" t="s">
        <v>3654</v>
      </c>
      <c r="AH1083" s="34" t="s">
        <v>3653</v>
      </c>
      <c r="AI1083" s="43" t="s">
        <v>939</v>
      </c>
      <c r="AJ1083" s="44" t="s">
        <v>3655</v>
      </c>
      <c r="AK1083" s="261">
        <v>4860068</v>
      </c>
      <c r="AL1083" s="44" t="s">
        <v>3658</v>
      </c>
      <c r="AM1083" s="44" t="s">
        <v>3660</v>
      </c>
      <c r="AN1083" s="262">
        <v>253469600</v>
      </c>
      <c r="AO1083" s="34"/>
      <c r="AP1083" s="34"/>
      <c r="AQ1083" s="34"/>
      <c r="AR1083" s="34"/>
      <c r="AS1083" s="34"/>
      <c r="AT1083" s="44" t="s">
        <v>326</v>
      </c>
      <c r="AU1083" s="44"/>
      <c r="AV1083" s="477" t="str">
        <f t="array" ref="AV1083">_xlfn.IFS(
LEFT(Tabelas!$AI1083,1)="N","DN",
LEFT(Tabelas!$AI1083,1)="C","DC",
LEFT(Tabelas!$AI1083,1)="L","DL",
LEFT(Tabelas!$AI1083,1)="A","DA",
LEFT(Tabelas!$AI1083,1)="G","DG")</f>
        <v>DN</v>
      </c>
      <c r="AW1083" s="34"/>
      <c r="AX1083" s="34"/>
      <c r="AY1083" s="34"/>
      <c r="AZ1083" s="34"/>
      <c r="BA1083" s="34"/>
      <c r="BB1083" s="34"/>
      <c r="BC1083" s="34"/>
      <c r="BD1083" s="44">
        <v>30413</v>
      </c>
      <c r="BE1083" s="34" t="s">
        <v>2445</v>
      </c>
      <c r="BF1083" s="43" t="s">
        <v>1223</v>
      </c>
      <c r="BG1083" s="34" t="s">
        <v>404</v>
      </c>
      <c r="BH1083" s="34" t="s">
        <v>270</v>
      </c>
      <c r="BI1083" s="34" t="s">
        <v>2445</v>
      </c>
      <c r="BJ1083" s="44" t="s">
        <v>320</v>
      </c>
      <c r="BK1083" s="44" t="s">
        <v>6045</v>
      </c>
      <c r="EN1083" s="571">
        <v>30023</v>
      </c>
      <c r="EO1083" s="560" t="s">
        <v>9888</v>
      </c>
      <c r="EP1083" s="560" t="s">
        <v>320</v>
      </c>
      <c r="EQ1083" s="580">
        <v>100</v>
      </c>
      <c r="ER1083" s="560" t="s">
        <v>4630</v>
      </c>
      <c r="ES1083" s="567" t="s">
        <v>9889</v>
      </c>
    </row>
    <row r="1084" spans="16:149">
      <c r="P1084" s="503"/>
      <c r="Q1084" s="504"/>
      <c r="R1084" s="505">
        <f t="shared" si="39"/>
        <v>44862</v>
      </c>
      <c r="S1084" s="501"/>
      <c r="T1084" s="497"/>
      <c r="U1084" s="498"/>
      <c r="V1084" s="43">
        <v>120</v>
      </c>
      <c r="W1084" s="34" t="s">
        <v>3654</v>
      </c>
      <c r="X1084" s="44">
        <v>30415</v>
      </c>
      <c r="Y1084" s="34" t="s">
        <v>2609</v>
      </c>
      <c r="Z1084" s="43" t="s">
        <v>1223</v>
      </c>
      <c r="AA1084" s="34" t="s">
        <v>404</v>
      </c>
      <c r="AB1084" s="34" t="s">
        <v>270</v>
      </c>
      <c r="AC1084" s="34" t="s">
        <v>2609</v>
      </c>
      <c r="AD1084" s="44" t="s">
        <v>320</v>
      </c>
      <c r="AE1084" s="44" t="s">
        <v>6045</v>
      </c>
      <c r="AF1084" s="43">
        <v>120</v>
      </c>
      <c r="AG1084" s="34" t="s">
        <v>3654</v>
      </c>
      <c r="AH1084" s="34" t="s">
        <v>3653</v>
      </c>
      <c r="AI1084" s="43" t="s">
        <v>939</v>
      </c>
      <c r="AJ1084" s="44" t="s">
        <v>3655</v>
      </c>
      <c r="AK1084" s="261">
        <v>4860068</v>
      </c>
      <c r="AL1084" s="44" t="s">
        <v>3658</v>
      </c>
      <c r="AM1084" s="44" t="s">
        <v>3660</v>
      </c>
      <c r="AN1084" s="262">
        <v>253469600</v>
      </c>
      <c r="AO1084" s="34"/>
      <c r="AP1084" s="34"/>
      <c r="AQ1084" s="34"/>
      <c r="AR1084" s="34"/>
      <c r="AS1084" s="34"/>
      <c r="AT1084" s="44" t="s">
        <v>326</v>
      </c>
      <c r="AU1084" s="44"/>
      <c r="AV1084" s="477" t="str">
        <f t="array" ref="AV1084">_xlfn.IFS(
LEFT(Tabelas!$AI1084,1)="N","DN",
LEFT(Tabelas!$AI1084,1)="C","DC",
LEFT(Tabelas!$AI1084,1)="L","DL",
LEFT(Tabelas!$AI1084,1)="A","DA",
LEFT(Tabelas!$AI1084,1)="G","DG")</f>
        <v>DN</v>
      </c>
      <c r="AW1084" s="34"/>
      <c r="AX1084" s="34"/>
      <c r="AY1084" s="34"/>
      <c r="AZ1084" s="34"/>
      <c r="BA1084" s="34"/>
      <c r="BB1084" s="34"/>
      <c r="BC1084" s="34"/>
      <c r="BD1084" s="44">
        <v>30415</v>
      </c>
      <c r="BE1084" s="34" t="s">
        <v>2609</v>
      </c>
      <c r="BF1084" s="43" t="s">
        <v>1223</v>
      </c>
      <c r="BG1084" s="34" t="s">
        <v>404</v>
      </c>
      <c r="BH1084" s="34" t="s">
        <v>270</v>
      </c>
      <c r="BI1084" s="34" t="s">
        <v>2609</v>
      </c>
      <c r="BJ1084" s="44" t="s">
        <v>320</v>
      </c>
      <c r="BK1084" s="44" t="s">
        <v>6045</v>
      </c>
      <c r="EN1084" s="572">
        <v>30031</v>
      </c>
      <c r="EO1084" s="561" t="s">
        <v>9890</v>
      </c>
      <c r="EP1084" s="561" t="s">
        <v>320</v>
      </c>
      <c r="EQ1084" s="576">
        <v>119</v>
      </c>
      <c r="ER1084" s="561" t="s">
        <v>3588</v>
      </c>
      <c r="ES1084" s="568" t="s">
        <v>9891</v>
      </c>
    </row>
    <row r="1085" spans="16:149">
      <c r="P1085" s="503"/>
      <c r="Q1085" s="504"/>
      <c r="R1085" s="505">
        <f t="shared" si="39"/>
        <v>44863</v>
      </c>
      <c r="S1085" s="501"/>
      <c r="T1085" s="497"/>
      <c r="U1085" s="498"/>
      <c r="V1085" s="43">
        <v>120</v>
      </c>
      <c r="W1085" s="34" t="s">
        <v>3654</v>
      </c>
      <c r="X1085" s="44">
        <v>30418</v>
      </c>
      <c r="Y1085" s="34" t="s">
        <v>2754</v>
      </c>
      <c r="Z1085" s="43" t="s">
        <v>1223</v>
      </c>
      <c r="AA1085" s="34" t="s">
        <v>404</v>
      </c>
      <c r="AB1085" s="34" t="s">
        <v>270</v>
      </c>
      <c r="AC1085" s="34" t="s">
        <v>9892</v>
      </c>
      <c r="AD1085" s="44" t="s">
        <v>320</v>
      </c>
      <c r="AE1085" s="44" t="s">
        <v>6045</v>
      </c>
      <c r="AF1085" s="43">
        <v>120</v>
      </c>
      <c r="AG1085" s="34" t="s">
        <v>3654</v>
      </c>
      <c r="AH1085" s="34" t="s">
        <v>3653</v>
      </c>
      <c r="AI1085" s="43" t="s">
        <v>939</v>
      </c>
      <c r="AJ1085" s="44" t="s">
        <v>3655</v>
      </c>
      <c r="AK1085" s="261">
        <v>4860068</v>
      </c>
      <c r="AL1085" s="44" t="s">
        <v>3658</v>
      </c>
      <c r="AM1085" s="44" t="s">
        <v>3660</v>
      </c>
      <c r="AN1085" s="262">
        <v>253469600</v>
      </c>
      <c r="AO1085" s="34"/>
      <c r="AP1085" s="34"/>
      <c r="AQ1085" s="34"/>
      <c r="AR1085" s="34"/>
      <c r="AS1085" s="34"/>
      <c r="AT1085" s="44" t="s">
        <v>326</v>
      </c>
      <c r="AU1085" s="44"/>
      <c r="AV1085" s="477" t="str">
        <f t="array" ref="AV1085">_xlfn.IFS(
LEFT(Tabelas!$AI1085,1)="N","DN",
LEFT(Tabelas!$AI1085,1)="C","DC",
LEFT(Tabelas!$AI1085,1)="L","DL",
LEFT(Tabelas!$AI1085,1)="A","DA",
LEFT(Tabelas!$AI1085,1)="G","DG")</f>
        <v>DN</v>
      </c>
      <c r="AW1085" s="34"/>
      <c r="AX1085" s="34"/>
      <c r="AY1085" s="34"/>
      <c r="AZ1085" s="34"/>
      <c r="BA1085" s="34"/>
      <c r="BB1085" s="34"/>
      <c r="BC1085" s="34"/>
      <c r="BD1085" s="44">
        <v>30418</v>
      </c>
      <c r="BE1085" s="34" t="s">
        <v>2754</v>
      </c>
      <c r="BF1085" s="43" t="s">
        <v>1223</v>
      </c>
      <c r="BG1085" s="34" t="s">
        <v>404</v>
      </c>
      <c r="BH1085" s="34" t="s">
        <v>270</v>
      </c>
      <c r="BI1085" s="34" t="s">
        <v>9892</v>
      </c>
      <c r="BJ1085" s="44" t="s">
        <v>320</v>
      </c>
      <c r="BK1085" s="44" t="s">
        <v>6045</v>
      </c>
      <c r="EN1085" s="571">
        <v>30040</v>
      </c>
      <c r="EO1085" s="560" t="s">
        <v>9893</v>
      </c>
      <c r="EP1085" s="560" t="s">
        <v>1519</v>
      </c>
      <c r="EQ1085" s="580">
        <v>800</v>
      </c>
      <c r="ER1085" s="560" t="s">
        <v>1520</v>
      </c>
      <c r="ES1085" s="567" t="s">
        <v>9894</v>
      </c>
    </row>
    <row r="1086" spans="16:149">
      <c r="P1086" s="503"/>
      <c r="Q1086" s="504"/>
      <c r="R1086" s="505">
        <f t="shared" si="39"/>
        <v>44864</v>
      </c>
      <c r="S1086" s="501"/>
      <c r="T1086" s="497"/>
      <c r="U1086" s="498"/>
      <c r="V1086" s="43">
        <v>120</v>
      </c>
      <c r="W1086" s="34" t="s">
        <v>3654</v>
      </c>
      <c r="X1086" s="44">
        <v>30419</v>
      </c>
      <c r="Y1086" s="34" t="s">
        <v>2894</v>
      </c>
      <c r="Z1086" s="43" t="s">
        <v>1223</v>
      </c>
      <c r="AA1086" s="34" t="s">
        <v>404</v>
      </c>
      <c r="AB1086" s="34" t="s">
        <v>270</v>
      </c>
      <c r="AC1086" s="34" t="s">
        <v>9895</v>
      </c>
      <c r="AD1086" s="44" t="s">
        <v>320</v>
      </c>
      <c r="AE1086" s="44" t="s">
        <v>6045</v>
      </c>
      <c r="AF1086" s="43">
        <v>120</v>
      </c>
      <c r="AG1086" s="34" t="s">
        <v>3654</v>
      </c>
      <c r="AH1086" s="34" t="s">
        <v>3653</v>
      </c>
      <c r="AI1086" s="43" t="s">
        <v>939</v>
      </c>
      <c r="AJ1086" s="44" t="s">
        <v>3655</v>
      </c>
      <c r="AK1086" s="261">
        <v>4860068</v>
      </c>
      <c r="AL1086" s="44" t="s">
        <v>3658</v>
      </c>
      <c r="AM1086" s="44" t="s">
        <v>3660</v>
      </c>
      <c r="AN1086" s="262">
        <v>253469600</v>
      </c>
      <c r="AO1086" s="34"/>
      <c r="AP1086" s="34"/>
      <c r="AQ1086" s="34"/>
      <c r="AR1086" s="34"/>
      <c r="AS1086" s="34"/>
      <c r="AT1086" s="44" t="s">
        <v>326</v>
      </c>
      <c r="AU1086" s="44"/>
      <c r="AV1086" s="477" t="str">
        <f t="array" ref="AV1086">_xlfn.IFS(
LEFT(Tabelas!$AI1086,1)="N","DN",
LEFT(Tabelas!$AI1086,1)="C","DC",
LEFT(Tabelas!$AI1086,1)="L","DL",
LEFT(Tabelas!$AI1086,1)="A","DA",
LEFT(Tabelas!$AI1086,1)="G","DG")</f>
        <v>DN</v>
      </c>
      <c r="AW1086" s="34"/>
      <c r="AX1086" s="34"/>
      <c r="AY1086" s="34"/>
      <c r="AZ1086" s="34"/>
      <c r="BA1086" s="34"/>
      <c r="BB1086" s="34"/>
      <c r="BC1086" s="34"/>
      <c r="BD1086" s="44">
        <v>30419</v>
      </c>
      <c r="BE1086" s="34" t="s">
        <v>2894</v>
      </c>
      <c r="BF1086" s="43" t="s">
        <v>1223</v>
      </c>
      <c r="BG1086" s="34" t="s">
        <v>404</v>
      </c>
      <c r="BH1086" s="34" t="s">
        <v>270</v>
      </c>
      <c r="BI1086" s="34" t="s">
        <v>9895</v>
      </c>
      <c r="BJ1086" s="44" t="s">
        <v>320</v>
      </c>
      <c r="BK1086" s="44" t="s">
        <v>6045</v>
      </c>
      <c r="EN1086" s="572">
        <v>30058</v>
      </c>
      <c r="EO1086" s="561" t="s">
        <v>9896</v>
      </c>
      <c r="EP1086" s="561" t="s">
        <v>320</v>
      </c>
      <c r="EQ1086" s="576">
        <v>101</v>
      </c>
      <c r="ER1086" s="561" t="s">
        <v>316</v>
      </c>
      <c r="ES1086" s="568" t="s">
        <v>9897</v>
      </c>
    </row>
    <row r="1087" spans="16:149">
      <c r="P1087" s="503"/>
      <c r="Q1087" s="504"/>
      <c r="R1087" s="505">
        <f t="shared" si="39"/>
        <v>44865</v>
      </c>
      <c r="S1087" s="501"/>
      <c r="T1087" s="497"/>
      <c r="U1087" s="498"/>
      <c r="V1087" s="43">
        <v>120</v>
      </c>
      <c r="W1087" s="34" t="s">
        <v>3654</v>
      </c>
      <c r="X1087" s="44">
        <v>30420</v>
      </c>
      <c r="Y1087" s="34" t="s">
        <v>3035</v>
      </c>
      <c r="Z1087" s="43" t="s">
        <v>1223</v>
      </c>
      <c r="AA1087" s="34" t="s">
        <v>404</v>
      </c>
      <c r="AB1087" s="34" t="s">
        <v>270</v>
      </c>
      <c r="AC1087" s="34" t="s">
        <v>9898</v>
      </c>
      <c r="AD1087" s="44" t="s">
        <v>320</v>
      </c>
      <c r="AE1087" s="44" t="s">
        <v>6045</v>
      </c>
      <c r="AF1087" s="43">
        <v>120</v>
      </c>
      <c r="AG1087" s="34" t="s">
        <v>3654</v>
      </c>
      <c r="AH1087" s="34" t="s">
        <v>3653</v>
      </c>
      <c r="AI1087" s="43" t="s">
        <v>939</v>
      </c>
      <c r="AJ1087" s="44" t="s">
        <v>3655</v>
      </c>
      <c r="AK1087" s="261">
        <v>4860068</v>
      </c>
      <c r="AL1087" s="44" t="s">
        <v>3658</v>
      </c>
      <c r="AM1087" s="44" t="s">
        <v>3660</v>
      </c>
      <c r="AN1087" s="262">
        <v>253469600</v>
      </c>
      <c r="AO1087" s="34"/>
      <c r="AP1087" s="34"/>
      <c r="AQ1087" s="34"/>
      <c r="AR1087" s="34"/>
      <c r="AS1087" s="34"/>
      <c r="AT1087" s="44" t="s">
        <v>326</v>
      </c>
      <c r="AU1087" s="44"/>
      <c r="AV1087" s="477" t="str">
        <f t="array" ref="AV1087">_xlfn.IFS(
LEFT(Tabelas!$AI1087,1)="N","DN",
LEFT(Tabelas!$AI1087,1)="C","DC",
LEFT(Tabelas!$AI1087,1)="L","DL",
LEFT(Tabelas!$AI1087,1)="A","DA",
LEFT(Tabelas!$AI1087,1)="G","DG")</f>
        <v>DN</v>
      </c>
      <c r="AW1087" s="34"/>
      <c r="AX1087" s="34"/>
      <c r="AY1087" s="34"/>
      <c r="AZ1087" s="34"/>
      <c r="BA1087" s="34"/>
      <c r="BB1087" s="34"/>
      <c r="BC1087" s="34"/>
      <c r="BD1087" s="44">
        <v>30420</v>
      </c>
      <c r="BE1087" s="34" t="s">
        <v>3035</v>
      </c>
      <c r="BF1087" s="43" t="s">
        <v>1223</v>
      </c>
      <c r="BG1087" s="34" t="s">
        <v>404</v>
      </c>
      <c r="BH1087" s="34" t="s">
        <v>270</v>
      </c>
      <c r="BI1087" s="34" t="s">
        <v>9898</v>
      </c>
      <c r="BJ1087" s="44" t="s">
        <v>320</v>
      </c>
      <c r="BK1087" s="44" t="s">
        <v>6045</v>
      </c>
      <c r="EN1087" s="571">
        <v>30066</v>
      </c>
      <c r="EO1087" s="560" t="s">
        <v>9899</v>
      </c>
      <c r="EP1087" s="560" t="s">
        <v>320</v>
      </c>
      <c r="EQ1087" s="580">
        <v>100</v>
      </c>
      <c r="ER1087" s="560" t="s">
        <v>4630</v>
      </c>
      <c r="ES1087" s="567" t="s">
        <v>9900</v>
      </c>
    </row>
    <row r="1088" spans="16:149">
      <c r="P1088" s="503"/>
      <c r="Q1088" s="504"/>
      <c r="R1088" s="505">
        <f t="shared" si="39"/>
        <v>44866</v>
      </c>
      <c r="S1088" s="501"/>
      <c r="T1088" s="497"/>
      <c r="U1088" s="498"/>
      <c r="V1088" s="43">
        <v>120</v>
      </c>
      <c r="W1088" s="34" t="s">
        <v>3654</v>
      </c>
      <c r="X1088" s="44">
        <v>30421</v>
      </c>
      <c r="Y1088" s="34" t="s">
        <v>3153</v>
      </c>
      <c r="Z1088" s="43" t="s">
        <v>1223</v>
      </c>
      <c r="AA1088" s="34" t="s">
        <v>404</v>
      </c>
      <c r="AB1088" s="34" t="s">
        <v>270</v>
      </c>
      <c r="AC1088" s="34" t="s">
        <v>9901</v>
      </c>
      <c r="AD1088" s="44" t="s">
        <v>320</v>
      </c>
      <c r="AE1088" s="44" t="s">
        <v>6045</v>
      </c>
      <c r="AF1088" s="43">
        <v>120</v>
      </c>
      <c r="AG1088" s="34" t="s">
        <v>3654</v>
      </c>
      <c r="AH1088" s="34" t="s">
        <v>3653</v>
      </c>
      <c r="AI1088" s="43" t="s">
        <v>939</v>
      </c>
      <c r="AJ1088" s="44" t="s">
        <v>3655</v>
      </c>
      <c r="AK1088" s="261">
        <v>4860068</v>
      </c>
      <c r="AL1088" s="44" t="s">
        <v>3658</v>
      </c>
      <c r="AM1088" s="44" t="s">
        <v>3660</v>
      </c>
      <c r="AN1088" s="262">
        <v>253469600</v>
      </c>
      <c r="AO1088" s="34"/>
      <c r="AP1088" s="34"/>
      <c r="AQ1088" s="34"/>
      <c r="AR1088" s="34"/>
      <c r="AS1088" s="34"/>
      <c r="AT1088" s="44" t="s">
        <v>326</v>
      </c>
      <c r="AU1088" s="44"/>
      <c r="AV1088" s="477" t="str">
        <f t="array" ref="AV1088">_xlfn.IFS(
LEFT(Tabelas!$AI1088,1)="N","DN",
LEFT(Tabelas!$AI1088,1)="C","DC",
LEFT(Tabelas!$AI1088,1)="L","DL",
LEFT(Tabelas!$AI1088,1)="A","DA",
LEFT(Tabelas!$AI1088,1)="G","DG")</f>
        <v>DN</v>
      </c>
      <c r="AW1088" s="34"/>
      <c r="AX1088" s="34"/>
      <c r="AY1088" s="34"/>
      <c r="AZ1088" s="34"/>
      <c r="BA1088" s="34"/>
      <c r="BB1088" s="34"/>
      <c r="BC1088" s="34"/>
      <c r="BD1088" s="44">
        <v>30421</v>
      </c>
      <c r="BE1088" s="34" t="s">
        <v>3153</v>
      </c>
      <c r="BF1088" s="43" t="s">
        <v>1223</v>
      </c>
      <c r="BG1088" s="34" t="s">
        <v>404</v>
      </c>
      <c r="BH1088" s="34" t="s">
        <v>270</v>
      </c>
      <c r="BI1088" s="34" t="s">
        <v>9901</v>
      </c>
      <c r="BJ1088" s="44" t="s">
        <v>320</v>
      </c>
      <c r="BK1088" s="44" t="s">
        <v>6045</v>
      </c>
      <c r="EN1088" s="572">
        <v>30074</v>
      </c>
      <c r="EO1088" s="561" t="s">
        <v>9902</v>
      </c>
      <c r="EP1088" s="561" t="s">
        <v>320</v>
      </c>
      <c r="EQ1088" s="576">
        <v>165</v>
      </c>
      <c r="ER1088" s="561" t="s">
        <v>3946</v>
      </c>
      <c r="ES1088" s="568" t="s">
        <v>9903</v>
      </c>
    </row>
    <row r="1089" spans="16:149">
      <c r="P1089" s="503"/>
      <c r="Q1089" s="504"/>
      <c r="R1089" s="505">
        <f t="shared" si="39"/>
        <v>44867</v>
      </c>
      <c r="S1089" s="501"/>
      <c r="T1089" s="497"/>
      <c r="U1089" s="498"/>
      <c r="V1089" s="43">
        <v>120</v>
      </c>
      <c r="W1089" s="34" t="s">
        <v>3654</v>
      </c>
      <c r="X1089" s="44">
        <v>170501</v>
      </c>
      <c r="Y1089" s="34" t="s">
        <v>1180</v>
      </c>
      <c r="Z1089" s="43" t="s">
        <v>1223</v>
      </c>
      <c r="AA1089" s="34" t="s">
        <v>584</v>
      </c>
      <c r="AB1089" s="34" t="s">
        <v>284</v>
      </c>
      <c r="AC1089" s="34" t="s">
        <v>1180</v>
      </c>
      <c r="AD1089" s="44" t="s">
        <v>320</v>
      </c>
      <c r="AE1089" s="44" t="s">
        <v>6045</v>
      </c>
      <c r="AF1089" s="43">
        <v>120</v>
      </c>
      <c r="AG1089" s="34" t="s">
        <v>3654</v>
      </c>
      <c r="AH1089" s="34" t="s">
        <v>3653</v>
      </c>
      <c r="AI1089" s="43" t="s">
        <v>939</v>
      </c>
      <c r="AJ1089" s="44" t="s">
        <v>3655</v>
      </c>
      <c r="AK1089" s="261">
        <v>4860068</v>
      </c>
      <c r="AL1089" s="44" t="s">
        <v>3658</v>
      </c>
      <c r="AM1089" s="44" t="s">
        <v>3660</v>
      </c>
      <c r="AN1089" s="262">
        <v>253469600</v>
      </c>
      <c r="AO1089" s="34"/>
      <c r="AP1089" s="34"/>
      <c r="AQ1089" s="34"/>
      <c r="AR1089" s="34"/>
      <c r="AS1089" s="34"/>
      <c r="AT1089" s="44" t="s">
        <v>326</v>
      </c>
      <c r="AU1089" s="44"/>
      <c r="AV1089" s="477" t="str">
        <f t="array" ref="AV1089">_xlfn.IFS(
LEFT(Tabelas!$AI1089,1)="N","DN",
LEFT(Tabelas!$AI1089,1)="C","DC",
LEFT(Tabelas!$AI1089,1)="L","DL",
LEFT(Tabelas!$AI1089,1)="A","DA",
LEFT(Tabelas!$AI1089,1)="G","DG")</f>
        <v>DN</v>
      </c>
      <c r="AW1089" s="34"/>
      <c r="AX1089" s="34"/>
      <c r="AY1089" s="34"/>
      <c r="AZ1089" s="34"/>
      <c r="BA1089" s="34"/>
      <c r="BB1089" s="34"/>
      <c r="BC1089" s="34"/>
      <c r="BD1089" s="44">
        <v>170501</v>
      </c>
      <c r="BE1089" s="34" t="s">
        <v>1180</v>
      </c>
      <c r="BF1089" s="43" t="s">
        <v>1223</v>
      </c>
      <c r="BG1089" s="34" t="s">
        <v>584</v>
      </c>
      <c r="BH1089" s="34" t="s">
        <v>284</v>
      </c>
      <c r="BI1089" s="34" t="s">
        <v>1180</v>
      </c>
      <c r="BJ1089" s="44" t="s">
        <v>320</v>
      </c>
      <c r="BK1089" s="44" t="s">
        <v>6045</v>
      </c>
      <c r="EN1089" s="571">
        <v>30082</v>
      </c>
      <c r="EO1089" s="560" t="s">
        <v>9904</v>
      </c>
      <c r="EP1089" s="560" t="s">
        <v>320</v>
      </c>
      <c r="EQ1089" s="580">
        <v>113</v>
      </c>
      <c r="ER1089" s="560" t="s">
        <v>3007</v>
      </c>
      <c r="ES1089" s="567" t="s">
        <v>9905</v>
      </c>
    </row>
    <row r="1090" spans="16:149">
      <c r="P1090" s="503"/>
      <c r="Q1090" s="504"/>
      <c r="R1090" s="505">
        <f t="shared" si="39"/>
        <v>44868</v>
      </c>
      <c r="S1090" s="501"/>
      <c r="T1090" s="497"/>
      <c r="U1090" s="498"/>
      <c r="V1090" s="43">
        <v>120</v>
      </c>
      <c r="W1090" s="34" t="s">
        <v>3654</v>
      </c>
      <c r="X1090" s="44">
        <v>170502</v>
      </c>
      <c r="Y1090" s="34" t="s">
        <v>1455</v>
      </c>
      <c r="Z1090" s="43" t="s">
        <v>1223</v>
      </c>
      <c r="AA1090" s="34" t="s">
        <v>584</v>
      </c>
      <c r="AB1090" s="34" t="s">
        <v>284</v>
      </c>
      <c r="AC1090" s="34" t="s">
        <v>1455</v>
      </c>
      <c r="AD1090" s="44" t="s">
        <v>320</v>
      </c>
      <c r="AE1090" s="44" t="s">
        <v>6045</v>
      </c>
      <c r="AF1090" s="43">
        <v>120</v>
      </c>
      <c r="AG1090" s="34" t="s">
        <v>3654</v>
      </c>
      <c r="AH1090" s="34" t="s">
        <v>3653</v>
      </c>
      <c r="AI1090" s="43" t="s">
        <v>939</v>
      </c>
      <c r="AJ1090" s="44" t="s">
        <v>3655</v>
      </c>
      <c r="AK1090" s="261">
        <v>4860068</v>
      </c>
      <c r="AL1090" s="44" t="s">
        <v>3658</v>
      </c>
      <c r="AM1090" s="44" t="s">
        <v>3660</v>
      </c>
      <c r="AN1090" s="262">
        <v>253469600</v>
      </c>
      <c r="AO1090" s="34"/>
      <c r="AP1090" s="34"/>
      <c r="AQ1090" s="34"/>
      <c r="AR1090" s="34"/>
      <c r="AS1090" s="34"/>
      <c r="AT1090" s="44" t="s">
        <v>326</v>
      </c>
      <c r="AU1090" s="44"/>
      <c r="AV1090" s="477" t="str">
        <f t="array" ref="AV1090">_xlfn.IFS(
LEFT(Tabelas!$AI1090,1)="N","DN",
LEFT(Tabelas!$AI1090,1)="C","DC",
LEFT(Tabelas!$AI1090,1)="L","DL",
LEFT(Tabelas!$AI1090,1)="A","DA",
LEFT(Tabelas!$AI1090,1)="G","DG")</f>
        <v>DN</v>
      </c>
      <c r="AW1090" s="34"/>
      <c r="AX1090" s="34"/>
      <c r="AY1090" s="34"/>
      <c r="AZ1090" s="34"/>
      <c r="BA1090" s="34"/>
      <c r="BB1090" s="34"/>
      <c r="BC1090" s="34"/>
      <c r="BD1090" s="44">
        <v>170502</v>
      </c>
      <c r="BE1090" s="34" t="s">
        <v>1455</v>
      </c>
      <c r="BF1090" s="43" t="s">
        <v>1223</v>
      </c>
      <c r="BG1090" s="34" t="s">
        <v>584</v>
      </c>
      <c r="BH1090" s="34" t="s">
        <v>284</v>
      </c>
      <c r="BI1090" s="34" t="s">
        <v>1455</v>
      </c>
      <c r="BJ1090" s="44" t="s">
        <v>320</v>
      </c>
      <c r="BK1090" s="44" t="s">
        <v>6045</v>
      </c>
      <c r="EN1090" s="572">
        <v>30090</v>
      </c>
      <c r="EO1090" s="561" t="s">
        <v>9906</v>
      </c>
      <c r="EP1090" s="561" t="s">
        <v>320</v>
      </c>
      <c r="EQ1090" s="576">
        <v>100</v>
      </c>
      <c r="ER1090" s="561" t="s">
        <v>4630</v>
      </c>
      <c r="ES1090" s="568" t="s">
        <v>9907</v>
      </c>
    </row>
    <row r="1091" spans="16:149">
      <c r="P1091" s="503"/>
      <c r="Q1091" s="504"/>
      <c r="R1091" s="505">
        <f t="shared" si="39"/>
        <v>44869</v>
      </c>
      <c r="S1091" s="501"/>
      <c r="T1091" s="497"/>
      <c r="U1091" s="498"/>
      <c r="V1091" s="43">
        <v>120</v>
      </c>
      <c r="W1091" s="34" t="s">
        <v>3654</v>
      </c>
      <c r="X1091" s="44">
        <v>170505</v>
      </c>
      <c r="Y1091" s="34" t="s">
        <v>584</v>
      </c>
      <c r="Z1091" s="43" t="s">
        <v>1223</v>
      </c>
      <c r="AA1091" s="34" t="s">
        <v>584</v>
      </c>
      <c r="AB1091" s="34" t="s">
        <v>284</v>
      </c>
      <c r="AC1091" s="34" t="s">
        <v>9908</v>
      </c>
      <c r="AD1091" s="44" t="s">
        <v>320</v>
      </c>
      <c r="AE1091" s="44" t="s">
        <v>6045</v>
      </c>
      <c r="AF1091" s="43">
        <v>120</v>
      </c>
      <c r="AG1091" s="34" t="s">
        <v>3654</v>
      </c>
      <c r="AH1091" s="34" t="s">
        <v>3653</v>
      </c>
      <c r="AI1091" s="43" t="s">
        <v>939</v>
      </c>
      <c r="AJ1091" s="44" t="s">
        <v>3655</v>
      </c>
      <c r="AK1091" s="261">
        <v>4860068</v>
      </c>
      <c r="AL1091" s="44" t="s">
        <v>3658</v>
      </c>
      <c r="AM1091" s="44" t="s">
        <v>3660</v>
      </c>
      <c r="AN1091" s="262">
        <v>253469600</v>
      </c>
      <c r="AO1091" s="34"/>
      <c r="AP1091" s="34"/>
      <c r="AQ1091" s="34"/>
      <c r="AR1091" s="34"/>
      <c r="AS1091" s="34"/>
      <c r="AT1091" s="44" t="s">
        <v>326</v>
      </c>
      <c r="AU1091" s="44"/>
      <c r="AV1091" s="477" t="str">
        <f t="array" ref="AV1091">_xlfn.IFS(
LEFT(Tabelas!$AI1091,1)="N","DN",
LEFT(Tabelas!$AI1091,1)="C","DC",
LEFT(Tabelas!$AI1091,1)="L","DL",
LEFT(Tabelas!$AI1091,1)="A","DA",
LEFT(Tabelas!$AI1091,1)="G","DG")</f>
        <v>DN</v>
      </c>
      <c r="AW1091" s="34"/>
      <c r="AX1091" s="34"/>
      <c r="AY1091" s="34"/>
      <c r="AZ1091" s="34"/>
      <c r="BA1091" s="34"/>
      <c r="BB1091" s="34"/>
      <c r="BC1091" s="34"/>
      <c r="BD1091" s="44">
        <v>170505</v>
      </c>
      <c r="BE1091" s="34" t="s">
        <v>584</v>
      </c>
      <c r="BF1091" s="43" t="s">
        <v>1223</v>
      </c>
      <c r="BG1091" s="34" t="s">
        <v>584</v>
      </c>
      <c r="BH1091" s="34" t="s">
        <v>284</v>
      </c>
      <c r="BI1091" s="34" t="s">
        <v>9908</v>
      </c>
      <c r="BJ1091" s="44" t="s">
        <v>320</v>
      </c>
      <c r="BK1091" s="44" t="s">
        <v>6045</v>
      </c>
      <c r="EN1091" s="571">
        <v>30104</v>
      </c>
      <c r="EO1091" s="560" t="s">
        <v>9909</v>
      </c>
      <c r="EP1091" s="560" t="s">
        <v>289</v>
      </c>
      <c r="EQ1091" s="580">
        <v>383</v>
      </c>
      <c r="ER1091" s="560" t="s">
        <v>2597</v>
      </c>
      <c r="ES1091" s="567" t="s">
        <v>9910</v>
      </c>
    </row>
    <row r="1092" spans="16:149">
      <c r="P1092" s="503"/>
      <c r="Q1092" s="504"/>
      <c r="R1092" s="505">
        <f t="shared" si="39"/>
        <v>44870</v>
      </c>
      <c r="S1092" s="501"/>
      <c r="T1092" s="497"/>
      <c r="U1092" s="498"/>
      <c r="V1092" s="43">
        <v>120</v>
      </c>
      <c r="W1092" s="34" t="s">
        <v>3654</v>
      </c>
      <c r="X1092" s="44">
        <v>170500</v>
      </c>
      <c r="Y1092" s="34" t="s">
        <v>891</v>
      </c>
      <c r="Z1092" s="43" t="s">
        <v>1223</v>
      </c>
      <c r="AA1092" s="34" t="s">
        <v>584</v>
      </c>
      <c r="AB1092" s="34" t="s">
        <v>284</v>
      </c>
      <c r="AC1092" s="34" t="s">
        <v>9908</v>
      </c>
      <c r="AD1092" s="44" t="s">
        <v>320</v>
      </c>
      <c r="AE1092" s="44" t="s">
        <v>6045</v>
      </c>
      <c r="AF1092" s="43">
        <v>120</v>
      </c>
      <c r="AG1092" s="34" t="s">
        <v>3654</v>
      </c>
      <c r="AH1092" s="34" t="s">
        <v>3653</v>
      </c>
      <c r="AI1092" s="43" t="s">
        <v>939</v>
      </c>
      <c r="AJ1092" s="44" t="s">
        <v>3655</v>
      </c>
      <c r="AK1092" s="261">
        <v>4860068</v>
      </c>
      <c r="AL1092" s="44" t="s">
        <v>3658</v>
      </c>
      <c r="AM1092" s="44" t="s">
        <v>3660</v>
      </c>
      <c r="AN1092" s="262">
        <v>253469600</v>
      </c>
      <c r="AO1092" s="34"/>
      <c r="AP1092" s="34"/>
      <c r="AQ1092" s="34"/>
      <c r="AR1092" s="34"/>
      <c r="AS1092" s="34"/>
      <c r="AT1092" s="44" t="s">
        <v>326</v>
      </c>
      <c r="AU1092" s="44"/>
      <c r="AV1092" s="477" t="str">
        <f t="array" ref="AV1092">_xlfn.IFS(
LEFT(Tabelas!$AI1092,1)="N","DN",
LEFT(Tabelas!$AI1092,1)="C","DC",
LEFT(Tabelas!$AI1092,1)="L","DL",
LEFT(Tabelas!$AI1092,1)="A","DA",
LEFT(Tabelas!$AI1092,1)="G","DG")</f>
        <v>DN</v>
      </c>
      <c r="AW1092" s="34"/>
      <c r="AX1092" s="34"/>
      <c r="AY1092" s="34"/>
      <c r="AZ1092" s="34"/>
      <c r="BA1092" s="34"/>
      <c r="BB1092" s="34"/>
      <c r="BC1092" s="34"/>
      <c r="BD1092" s="44">
        <v>170500</v>
      </c>
      <c r="BE1092" s="34" t="s">
        <v>891</v>
      </c>
      <c r="BF1092" s="43" t="s">
        <v>1223</v>
      </c>
      <c r="BG1092" s="34" t="s">
        <v>584</v>
      </c>
      <c r="BH1092" s="34" t="s">
        <v>284</v>
      </c>
      <c r="BI1092" s="34" t="s">
        <v>9908</v>
      </c>
      <c r="BJ1092" s="44" t="s">
        <v>320</v>
      </c>
      <c r="BK1092" s="44" t="s">
        <v>6045</v>
      </c>
      <c r="EN1092" s="572">
        <v>30147</v>
      </c>
      <c r="EO1092" s="561" t="s">
        <v>9911</v>
      </c>
      <c r="EP1092" s="561" t="s">
        <v>350</v>
      </c>
      <c r="EQ1092" s="576">
        <v>221</v>
      </c>
      <c r="ER1092" s="561" t="s">
        <v>4458</v>
      </c>
      <c r="ES1092" s="568" t="s">
        <v>9912</v>
      </c>
    </row>
    <row r="1093" spans="16:149">
      <c r="P1093" s="503"/>
      <c r="Q1093" s="504"/>
      <c r="R1093" s="505">
        <f t="shared" si="39"/>
        <v>44871</v>
      </c>
      <c r="S1093" s="501"/>
      <c r="T1093" s="497"/>
      <c r="U1093" s="498"/>
      <c r="V1093" s="43">
        <v>120</v>
      </c>
      <c r="W1093" s="34" t="s">
        <v>3654</v>
      </c>
      <c r="X1093" s="44">
        <v>170509</v>
      </c>
      <c r="Y1093" s="34" t="s">
        <v>2179</v>
      </c>
      <c r="Z1093" s="43" t="s">
        <v>1223</v>
      </c>
      <c r="AA1093" s="34" t="s">
        <v>584</v>
      </c>
      <c r="AB1093" s="34" t="s">
        <v>284</v>
      </c>
      <c r="AC1093" s="34" t="s">
        <v>9913</v>
      </c>
      <c r="AD1093" s="44" t="s">
        <v>320</v>
      </c>
      <c r="AE1093" s="44" t="s">
        <v>6045</v>
      </c>
      <c r="AF1093" s="43">
        <v>120</v>
      </c>
      <c r="AG1093" s="34" t="s">
        <v>3654</v>
      </c>
      <c r="AH1093" s="34" t="s">
        <v>3653</v>
      </c>
      <c r="AI1093" s="43" t="s">
        <v>939</v>
      </c>
      <c r="AJ1093" s="44" t="s">
        <v>3655</v>
      </c>
      <c r="AK1093" s="261">
        <v>4860068</v>
      </c>
      <c r="AL1093" s="44" t="s">
        <v>3658</v>
      </c>
      <c r="AM1093" s="44" t="s">
        <v>3660</v>
      </c>
      <c r="AN1093" s="262">
        <v>253469600</v>
      </c>
      <c r="AO1093" s="34"/>
      <c r="AP1093" s="34"/>
      <c r="AQ1093" s="34"/>
      <c r="AR1093" s="34"/>
      <c r="AS1093" s="34"/>
      <c r="AT1093" s="44" t="s">
        <v>326</v>
      </c>
      <c r="AU1093" s="44"/>
      <c r="AV1093" s="477" t="str">
        <f t="array" ref="AV1093">_xlfn.IFS(
LEFT(Tabelas!$AI1093,1)="N","DN",
LEFT(Tabelas!$AI1093,1)="C","DC",
LEFT(Tabelas!$AI1093,1)="L","DL",
LEFT(Tabelas!$AI1093,1)="A","DA",
LEFT(Tabelas!$AI1093,1)="G","DG")</f>
        <v>DN</v>
      </c>
      <c r="AW1093" s="34"/>
      <c r="AX1093" s="34"/>
      <c r="AY1093" s="34"/>
      <c r="AZ1093" s="34"/>
      <c r="BA1093" s="34"/>
      <c r="BB1093" s="34"/>
      <c r="BC1093" s="34"/>
      <c r="BD1093" s="44">
        <v>170509</v>
      </c>
      <c r="BE1093" s="34" t="s">
        <v>2179</v>
      </c>
      <c r="BF1093" s="43" t="s">
        <v>1223</v>
      </c>
      <c r="BG1093" s="34" t="s">
        <v>584</v>
      </c>
      <c r="BH1093" s="34" t="s">
        <v>284</v>
      </c>
      <c r="BI1093" s="34" t="s">
        <v>9913</v>
      </c>
      <c r="BJ1093" s="44" t="s">
        <v>320</v>
      </c>
      <c r="BK1093" s="44" t="s">
        <v>6045</v>
      </c>
      <c r="EN1093" s="571">
        <v>30155</v>
      </c>
      <c r="EO1093" s="560" t="s">
        <v>9914</v>
      </c>
      <c r="EP1093" s="560" t="s">
        <v>350</v>
      </c>
      <c r="EQ1093" s="580">
        <v>224</v>
      </c>
      <c r="ER1093" s="560" t="s">
        <v>4524</v>
      </c>
      <c r="ES1093" s="567" t="s">
        <v>9915</v>
      </c>
    </row>
    <row r="1094" spans="16:149">
      <c r="P1094" s="503"/>
      <c r="Q1094" s="504"/>
      <c r="R1094" s="505">
        <f t="shared" si="39"/>
        <v>44872</v>
      </c>
      <c r="S1094" s="501"/>
      <c r="T1094" s="497"/>
      <c r="U1094" s="498"/>
      <c r="V1094" s="43">
        <v>120</v>
      </c>
      <c r="W1094" s="34" t="s">
        <v>3654</v>
      </c>
      <c r="X1094" s="44">
        <v>170510</v>
      </c>
      <c r="Y1094" s="34" t="s">
        <v>2371</v>
      </c>
      <c r="Z1094" s="43" t="s">
        <v>1223</v>
      </c>
      <c r="AA1094" s="34" t="s">
        <v>584</v>
      </c>
      <c r="AB1094" s="34" t="s">
        <v>284</v>
      </c>
      <c r="AC1094" s="34" t="s">
        <v>9916</v>
      </c>
      <c r="AD1094" s="44" t="s">
        <v>320</v>
      </c>
      <c r="AE1094" s="44" t="s">
        <v>6045</v>
      </c>
      <c r="AF1094" s="43">
        <v>120</v>
      </c>
      <c r="AG1094" s="34" t="s">
        <v>3654</v>
      </c>
      <c r="AH1094" s="34" t="s">
        <v>3653</v>
      </c>
      <c r="AI1094" s="43" t="s">
        <v>939</v>
      </c>
      <c r="AJ1094" s="44" t="s">
        <v>3655</v>
      </c>
      <c r="AK1094" s="261">
        <v>4860068</v>
      </c>
      <c r="AL1094" s="44" t="s">
        <v>3658</v>
      </c>
      <c r="AM1094" s="44" t="s">
        <v>3660</v>
      </c>
      <c r="AN1094" s="262">
        <v>253469600</v>
      </c>
      <c r="AO1094" s="34"/>
      <c r="AP1094" s="34"/>
      <c r="AQ1094" s="34"/>
      <c r="AR1094" s="34"/>
      <c r="AS1094" s="34"/>
      <c r="AT1094" s="44" t="s">
        <v>326</v>
      </c>
      <c r="AU1094" s="44"/>
      <c r="AV1094" s="477" t="str">
        <f t="array" ref="AV1094">_xlfn.IFS(
LEFT(Tabelas!$AI1094,1)="N","DN",
LEFT(Tabelas!$AI1094,1)="C","DC",
LEFT(Tabelas!$AI1094,1)="L","DL",
LEFT(Tabelas!$AI1094,1)="A","DA",
LEFT(Tabelas!$AI1094,1)="G","DG")</f>
        <v>DN</v>
      </c>
      <c r="AW1094" s="34"/>
      <c r="AX1094" s="34"/>
      <c r="AY1094" s="34"/>
      <c r="AZ1094" s="34"/>
      <c r="BA1094" s="34"/>
      <c r="BB1094" s="34"/>
      <c r="BC1094" s="34"/>
      <c r="BD1094" s="44">
        <v>170510</v>
      </c>
      <c r="BE1094" s="34" t="s">
        <v>2371</v>
      </c>
      <c r="BF1094" s="43" t="s">
        <v>1223</v>
      </c>
      <c r="BG1094" s="34" t="s">
        <v>584</v>
      </c>
      <c r="BH1094" s="34" t="s">
        <v>284</v>
      </c>
      <c r="BI1094" s="34" t="s">
        <v>9916</v>
      </c>
      <c r="BJ1094" s="44" t="s">
        <v>320</v>
      </c>
      <c r="BK1094" s="44" t="s">
        <v>6045</v>
      </c>
      <c r="EN1094" s="571">
        <v>30163</v>
      </c>
      <c r="EO1094" s="560" t="s">
        <v>9917</v>
      </c>
      <c r="EP1094" s="560" t="s">
        <v>350</v>
      </c>
      <c r="EQ1094" s="580">
        <v>272</v>
      </c>
      <c r="ER1094" s="560" t="s">
        <v>4711</v>
      </c>
      <c r="ES1094" s="567" t="s">
        <v>9918</v>
      </c>
    </row>
    <row r="1095" spans="16:149">
      <c r="P1095" s="503"/>
      <c r="Q1095" s="504"/>
      <c r="R1095" s="505">
        <f t="shared" si="39"/>
        <v>44873</v>
      </c>
      <c r="S1095" s="501"/>
      <c r="T1095" s="497"/>
      <c r="U1095" s="498"/>
      <c r="V1095" s="43">
        <v>120</v>
      </c>
      <c r="W1095" s="34" t="s">
        <v>3654</v>
      </c>
      <c r="X1095" s="44">
        <v>170508</v>
      </c>
      <c r="Y1095" s="34" t="s">
        <v>1985</v>
      </c>
      <c r="Z1095" s="43" t="s">
        <v>1223</v>
      </c>
      <c r="AA1095" s="34" t="s">
        <v>584</v>
      </c>
      <c r="AB1095" s="34" t="s">
        <v>284</v>
      </c>
      <c r="AC1095" s="34" t="s">
        <v>1985</v>
      </c>
      <c r="AD1095" s="44" t="s">
        <v>320</v>
      </c>
      <c r="AE1095" s="44" t="s">
        <v>6045</v>
      </c>
      <c r="AF1095" s="43">
        <v>120</v>
      </c>
      <c r="AG1095" s="34" t="s">
        <v>3654</v>
      </c>
      <c r="AH1095" s="34" t="s">
        <v>3653</v>
      </c>
      <c r="AI1095" s="43" t="s">
        <v>939</v>
      </c>
      <c r="AJ1095" s="44" t="s">
        <v>3655</v>
      </c>
      <c r="AK1095" s="261">
        <v>4860068</v>
      </c>
      <c r="AL1095" s="44" t="s">
        <v>3658</v>
      </c>
      <c r="AM1095" s="44" t="s">
        <v>3660</v>
      </c>
      <c r="AN1095" s="262">
        <v>253469600</v>
      </c>
      <c r="AO1095" s="34"/>
      <c r="AP1095" s="34"/>
      <c r="AQ1095" s="34"/>
      <c r="AR1095" s="34"/>
      <c r="AS1095" s="34"/>
      <c r="AT1095" s="44" t="s">
        <v>326</v>
      </c>
      <c r="AU1095" s="44"/>
      <c r="AV1095" s="477" t="str">
        <f t="array" ref="AV1095">_xlfn.IFS(
LEFT(Tabelas!$AI1095,1)="N","DN",
LEFT(Tabelas!$AI1095,1)="C","DC",
LEFT(Tabelas!$AI1095,1)="L","DL",
LEFT(Tabelas!$AI1095,1)="A","DA",
LEFT(Tabelas!$AI1095,1)="G","DG")</f>
        <v>DN</v>
      </c>
      <c r="AW1095" s="34"/>
      <c r="AX1095" s="34"/>
      <c r="AY1095" s="34"/>
      <c r="AZ1095" s="34"/>
      <c r="BA1095" s="34"/>
      <c r="BB1095" s="34"/>
      <c r="BC1095" s="34"/>
      <c r="BD1095" s="44">
        <v>170508</v>
      </c>
      <c r="BE1095" s="34" t="s">
        <v>1985</v>
      </c>
      <c r="BF1095" s="43" t="s">
        <v>1223</v>
      </c>
      <c r="BG1095" s="34" t="s">
        <v>584</v>
      </c>
      <c r="BH1095" s="34" t="s">
        <v>284</v>
      </c>
      <c r="BI1095" s="34" t="s">
        <v>1985</v>
      </c>
      <c r="BJ1095" s="44" t="s">
        <v>320</v>
      </c>
      <c r="BK1095" s="44" t="s">
        <v>6045</v>
      </c>
      <c r="EN1095" s="572">
        <v>30180</v>
      </c>
      <c r="EO1095" s="561" t="s">
        <v>9919</v>
      </c>
      <c r="EP1095" s="561" t="s">
        <v>350</v>
      </c>
      <c r="EQ1095" s="576">
        <v>228</v>
      </c>
      <c r="ER1095" s="561" t="s">
        <v>4603</v>
      </c>
      <c r="ES1095" s="568" t="s">
        <v>9920</v>
      </c>
    </row>
    <row r="1096" spans="16:149">
      <c r="P1096" s="503"/>
      <c r="Q1096" s="504"/>
      <c r="R1096" s="505">
        <f t="shared" si="39"/>
        <v>44874</v>
      </c>
      <c r="S1096" s="501"/>
      <c r="T1096" s="497"/>
      <c r="U1096" s="498"/>
      <c r="V1096" s="43">
        <v>126</v>
      </c>
      <c r="W1096" s="34" t="s">
        <v>3720</v>
      </c>
      <c r="X1096" s="44">
        <v>180101</v>
      </c>
      <c r="Y1096" s="34" t="s">
        <v>1189</v>
      </c>
      <c r="Z1096" s="43" t="s">
        <v>1223</v>
      </c>
      <c r="AA1096" s="34" t="s">
        <v>347</v>
      </c>
      <c r="AB1096" s="34" t="s">
        <v>285</v>
      </c>
      <c r="AC1096" s="34" t="s">
        <v>1189</v>
      </c>
      <c r="AD1096" s="44" t="s">
        <v>320</v>
      </c>
      <c r="AE1096" s="44" t="s">
        <v>3428</v>
      </c>
      <c r="AF1096" s="43">
        <v>126</v>
      </c>
      <c r="AG1096" s="34" t="s">
        <v>3720</v>
      </c>
      <c r="AH1096" s="34" t="s">
        <v>3719</v>
      </c>
      <c r="AI1096" s="43" t="s">
        <v>3721</v>
      </c>
      <c r="AJ1096" s="44" t="s">
        <v>3722</v>
      </c>
      <c r="AK1096" s="261">
        <v>5100073</v>
      </c>
      <c r="AL1096" s="44" t="s">
        <v>596</v>
      </c>
      <c r="AM1096" s="44" t="s">
        <v>3726</v>
      </c>
      <c r="AN1096" s="262">
        <v>254095700</v>
      </c>
      <c r="AO1096" s="34"/>
      <c r="AP1096" s="34"/>
      <c r="AQ1096" s="34"/>
      <c r="AR1096" s="34"/>
      <c r="AS1096" s="34"/>
      <c r="AT1096" s="44" t="s">
        <v>326</v>
      </c>
      <c r="AU1096" s="44"/>
      <c r="AV1096" s="477" t="str">
        <f t="array" ref="AV1096">_xlfn.IFS(
LEFT(Tabelas!$AI1096,1)="N","DN",
LEFT(Tabelas!$AI1096,1)="C","DC",
LEFT(Tabelas!$AI1096,1)="L","DL",
LEFT(Tabelas!$AI1096,1)="A","DA",
LEFT(Tabelas!$AI1096,1)="G","DG")</f>
        <v>DN</v>
      </c>
      <c r="AW1096" s="34"/>
      <c r="AX1096" s="34"/>
      <c r="AY1096" s="34"/>
      <c r="AZ1096" s="34"/>
      <c r="BA1096" s="34"/>
      <c r="BB1096" s="34"/>
      <c r="BC1096" s="34"/>
      <c r="BD1096" s="44">
        <v>180101</v>
      </c>
      <c r="BE1096" s="34" t="s">
        <v>1189</v>
      </c>
      <c r="BF1096" s="43" t="s">
        <v>1223</v>
      </c>
      <c r="BG1096" s="34" t="s">
        <v>347</v>
      </c>
      <c r="BH1096" s="34" t="s">
        <v>285</v>
      </c>
      <c r="BI1096" s="34" t="s">
        <v>1189</v>
      </c>
      <c r="BJ1096" s="44" t="s">
        <v>320</v>
      </c>
      <c r="BK1096" s="44" t="s">
        <v>3428</v>
      </c>
      <c r="EN1096" s="572">
        <v>30198</v>
      </c>
      <c r="EO1096" s="561" t="s">
        <v>9921</v>
      </c>
      <c r="EP1096" s="561" t="s">
        <v>289</v>
      </c>
      <c r="EQ1096" s="576">
        <v>300</v>
      </c>
      <c r="ER1096" s="561" t="s">
        <v>4916</v>
      </c>
      <c r="ES1096" s="568" t="s">
        <v>9922</v>
      </c>
    </row>
    <row r="1097" spans="16:149">
      <c r="P1097" s="503"/>
      <c r="Q1097" s="504"/>
      <c r="R1097" s="505">
        <f t="shared" si="39"/>
        <v>44875</v>
      </c>
      <c r="S1097" s="501"/>
      <c r="T1097" s="497"/>
      <c r="U1097" s="498"/>
      <c r="V1097" s="43">
        <v>126</v>
      </c>
      <c r="W1097" s="34" t="s">
        <v>3720</v>
      </c>
      <c r="X1097" s="44">
        <v>180120</v>
      </c>
      <c r="Y1097" s="34" t="s">
        <v>347</v>
      </c>
      <c r="Z1097" s="43" t="s">
        <v>1223</v>
      </c>
      <c r="AA1097" s="34" t="s">
        <v>347</v>
      </c>
      <c r="AB1097" s="34" t="s">
        <v>285</v>
      </c>
      <c r="AC1097" s="34" t="s">
        <v>347</v>
      </c>
      <c r="AD1097" s="44" t="s">
        <v>320</v>
      </c>
      <c r="AE1097" s="44" t="s">
        <v>3428</v>
      </c>
      <c r="AF1097" s="43">
        <v>126</v>
      </c>
      <c r="AG1097" s="34" t="s">
        <v>3720</v>
      </c>
      <c r="AH1097" s="34" t="s">
        <v>3719</v>
      </c>
      <c r="AI1097" s="43" t="s">
        <v>3721</v>
      </c>
      <c r="AJ1097" s="44" t="s">
        <v>3722</v>
      </c>
      <c r="AK1097" s="261">
        <v>5100073</v>
      </c>
      <c r="AL1097" s="44" t="s">
        <v>596</v>
      </c>
      <c r="AM1097" s="44" t="s">
        <v>3726</v>
      </c>
      <c r="AN1097" s="262">
        <v>254095700</v>
      </c>
      <c r="AO1097" s="34"/>
      <c r="AP1097" s="34"/>
      <c r="AQ1097" s="34"/>
      <c r="AR1097" s="34"/>
      <c r="AS1097" s="34"/>
      <c r="AT1097" s="44" t="s">
        <v>326</v>
      </c>
      <c r="AU1097" s="44"/>
      <c r="AV1097" s="477" t="str">
        <f t="array" ref="AV1097">_xlfn.IFS(
LEFT(Tabelas!$AI1097,1)="N","DN",
LEFT(Tabelas!$AI1097,1)="C","DC",
LEFT(Tabelas!$AI1097,1)="L","DL",
LEFT(Tabelas!$AI1097,1)="A","DA",
LEFT(Tabelas!$AI1097,1)="G","DG")</f>
        <v>DN</v>
      </c>
      <c r="AW1097" s="34"/>
      <c r="AX1097" s="34"/>
      <c r="AY1097" s="34"/>
      <c r="AZ1097" s="34"/>
      <c r="BA1097" s="34"/>
      <c r="BB1097" s="34"/>
      <c r="BC1097" s="34"/>
      <c r="BD1097" s="44">
        <v>180120</v>
      </c>
      <c r="BE1097" s="34" t="s">
        <v>347</v>
      </c>
      <c r="BF1097" s="43" t="s">
        <v>1223</v>
      </c>
      <c r="BG1097" s="34" t="s">
        <v>347</v>
      </c>
      <c r="BH1097" s="34" t="s">
        <v>285</v>
      </c>
      <c r="BI1097" s="34" t="s">
        <v>347</v>
      </c>
      <c r="BJ1097" s="44" t="s">
        <v>320</v>
      </c>
      <c r="BK1097" s="44" t="s">
        <v>3428</v>
      </c>
      <c r="EN1097" s="571">
        <v>30210</v>
      </c>
      <c r="EO1097" s="560" t="s">
        <v>9923</v>
      </c>
      <c r="EP1097" s="560" t="s">
        <v>370</v>
      </c>
      <c r="EQ1097" s="580">
        <v>557</v>
      </c>
      <c r="ER1097" s="560" t="s">
        <v>5518</v>
      </c>
      <c r="ES1097" s="567" t="s">
        <v>9924</v>
      </c>
    </row>
    <row r="1098" spans="16:149">
      <c r="P1098" s="503"/>
      <c r="Q1098" s="504"/>
      <c r="R1098" s="505">
        <f t="shared" si="39"/>
        <v>44876</v>
      </c>
      <c r="S1098" s="501"/>
      <c r="T1098" s="497"/>
      <c r="U1098" s="498"/>
      <c r="V1098" s="43">
        <v>126</v>
      </c>
      <c r="W1098" s="34" t="s">
        <v>3720</v>
      </c>
      <c r="X1098" s="44">
        <v>180100</v>
      </c>
      <c r="Y1098" s="34" t="s">
        <v>901</v>
      </c>
      <c r="Z1098" s="43" t="s">
        <v>1223</v>
      </c>
      <c r="AA1098" s="34" t="s">
        <v>347</v>
      </c>
      <c r="AB1098" s="34" t="s">
        <v>285</v>
      </c>
      <c r="AC1098" s="34" t="s">
        <v>347</v>
      </c>
      <c r="AD1098" s="44" t="s">
        <v>320</v>
      </c>
      <c r="AE1098" s="44" t="s">
        <v>3428</v>
      </c>
      <c r="AF1098" s="43">
        <v>126</v>
      </c>
      <c r="AG1098" s="34" t="s">
        <v>3720</v>
      </c>
      <c r="AH1098" s="34" t="s">
        <v>3719</v>
      </c>
      <c r="AI1098" s="43" t="s">
        <v>3721</v>
      </c>
      <c r="AJ1098" s="44" t="s">
        <v>3722</v>
      </c>
      <c r="AK1098" s="261">
        <v>5100073</v>
      </c>
      <c r="AL1098" s="44" t="s">
        <v>596</v>
      </c>
      <c r="AM1098" s="44" t="s">
        <v>3726</v>
      </c>
      <c r="AN1098" s="262">
        <v>254095700</v>
      </c>
      <c r="AO1098" s="34"/>
      <c r="AP1098" s="34"/>
      <c r="AQ1098" s="34"/>
      <c r="AR1098" s="34"/>
      <c r="AS1098" s="34"/>
      <c r="AT1098" s="44" t="s">
        <v>326</v>
      </c>
      <c r="AU1098" s="44"/>
      <c r="AV1098" s="477" t="str">
        <f t="array" ref="AV1098">_xlfn.IFS(
LEFT(Tabelas!$AI1098,1)="N","DN",
LEFT(Tabelas!$AI1098,1)="C","DC",
LEFT(Tabelas!$AI1098,1)="L","DL",
LEFT(Tabelas!$AI1098,1)="A","DA",
LEFT(Tabelas!$AI1098,1)="G","DG")</f>
        <v>DN</v>
      </c>
      <c r="AW1098" s="34"/>
      <c r="AX1098" s="34"/>
      <c r="AY1098" s="34"/>
      <c r="AZ1098" s="34"/>
      <c r="BA1098" s="34"/>
      <c r="BB1098" s="34"/>
      <c r="BC1098" s="34"/>
      <c r="BD1098" s="44">
        <v>180100</v>
      </c>
      <c r="BE1098" s="34" t="s">
        <v>901</v>
      </c>
      <c r="BF1098" s="43" t="s">
        <v>1223</v>
      </c>
      <c r="BG1098" s="34" t="s">
        <v>347</v>
      </c>
      <c r="BH1098" s="34" t="s">
        <v>285</v>
      </c>
      <c r="BI1098" s="34" t="s">
        <v>347</v>
      </c>
      <c r="BJ1098" s="44" t="s">
        <v>320</v>
      </c>
      <c r="BK1098" s="44" t="s">
        <v>3428</v>
      </c>
      <c r="EN1098" s="572">
        <v>30244</v>
      </c>
      <c r="EO1098" s="561" t="s">
        <v>9925</v>
      </c>
      <c r="EP1098" s="561" t="s">
        <v>320</v>
      </c>
      <c r="EQ1098" s="576">
        <v>109</v>
      </c>
      <c r="ER1098" s="561" t="s">
        <v>2409</v>
      </c>
      <c r="ES1098" s="568" t="s">
        <v>9926</v>
      </c>
    </row>
    <row r="1099" spans="16:149">
      <c r="P1099" s="503"/>
      <c r="Q1099" s="504"/>
      <c r="R1099" s="505">
        <f t="shared" si="39"/>
        <v>44877</v>
      </c>
      <c r="S1099" s="501"/>
      <c r="T1099" s="497"/>
      <c r="U1099" s="498"/>
      <c r="V1099" s="43">
        <v>126</v>
      </c>
      <c r="W1099" s="34" t="s">
        <v>3720</v>
      </c>
      <c r="X1099" s="44">
        <v>180104</v>
      </c>
      <c r="Y1099" s="34" t="s">
        <v>1465</v>
      </c>
      <c r="Z1099" s="43" t="s">
        <v>1223</v>
      </c>
      <c r="AA1099" s="34" t="s">
        <v>347</v>
      </c>
      <c r="AB1099" s="34" t="s">
        <v>285</v>
      </c>
      <c r="AC1099" s="34" t="s">
        <v>1465</v>
      </c>
      <c r="AD1099" s="44" t="s">
        <v>320</v>
      </c>
      <c r="AE1099" s="44" t="s">
        <v>3428</v>
      </c>
      <c r="AF1099" s="43">
        <v>126</v>
      </c>
      <c r="AG1099" s="34" t="s">
        <v>3720</v>
      </c>
      <c r="AH1099" s="34" t="s">
        <v>3719</v>
      </c>
      <c r="AI1099" s="43" t="s">
        <v>3721</v>
      </c>
      <c r="AJ1099" s="44" t="s">
        <v>3722</v>
      </c>
      <c r="AK1099" s="261">
        <v>5100073</v>
      </c>
      <c r="AL1099" s="44" t="s">
        <v>596</v>
      </c>
      <c r="AM1099" s="44" t="s">
        <v>3726</v>
      </c>
      <c r="AN1099" s="262">
        <v>254095700</v>
      </c>
      <c r="AO1099" s="34"/>
      <c r="AP1099" s="34"/>
      <c r="AQ1099" s="34"/>
      <c r="AR1099" s="34"/>
      <c r="AS1099" s="34"/>
      <c r="AT1099" s="44" t="s">
        <v>326</v>
      </c>
      <c r="AU1099" s="44"/>
      <c r="AV1099" s="477" t="str">
        <f t="array" ref="AV1099">_xlfn.IFS(
LEFT(Tabelas!$AI1099,1)="N","DN",
LEFT(Tabelas!$AI1099,1)="C","DC",
LEFT(Tabelas!$AI1099,1)="L","DL",
LEFT(Tabelas!$AI1099,1)="A","DA",
LEFT(Tabelas!$AI1099,1)="G","DG")</f>
        <v>DN</v>
      </c>
      <c r="AW1099" s="34"/>
      <c r="AX1099" s="34"/>
      <c r="AY1099" s="34"/>
      <c r="AZ1099" s="34"/>
      <c r="BA1099" s="34"/>
      <c r="BB1099" s="34"/>
      <c r="BC1099" s="34"/>
      <c r="BD1099" s="44">
        <v>180104</v>
      </c>
      <c r="BE1099" s="34" t="s">
        <v>1465</v>
      </c>
      <c r="BF1099" s="43" t="s">
        <v>1223</v>
      </c>
      <c r="BG1099" s="34" t="s">
        <v>347</v>
      </c>
      <c r="BH1099" s="34" t="s">
        <v>285</v>
      </c>
      <c r="BI1099" s="34" t="s">
        <v>1465</v>
      </c>
      <c r="BJ1099" s="44" t="s">
        <v>320</v>
      </c>
      <c r="BK1099" s="44" t="s">
        <v>3428</v>
      </c>
      <c r="EN1099" s="571">
        <v>30252</v>
      </c>
      <c r="EO1099" s="560" t="s">
        <v>9927</v>
      </c>
      <c r="EP1099" s="560" t="s">
        <v>289</v>
      </c>
      <c r="EQ1099" s="580">
        <v>338</v>
      </c>
      <c r="ER1099" s="560" t="s">
        <v>2428</v>
      </c>
      <c r="ES1099" s="567" t="s">
        <v>9928</v>
      </c>
    </row>
    <row r="1100" spans="16:149">
      <c r="P1100" s="503"/>
      <c r="Q1100" s="504"/>
      <c r="R1100" s="505">
        <f t="shared" si="39"/>
        <v>44878</v>
      </c>
      <c r="S1100" s="501"/>
      <c r="T1100" s="497"/>
      <c r="U1100" s="498"/>
      <c r="V1100" s="43">
        <v>126</v>
      </c>
      <c r="W1100" s="34" t="s">
        <v>3720</v>
      </c>
      <c r="X1100" s="44">
        <v>180106</v>
      </c>
      <c r="Y1100" s="34" t="s">
        <v>1401</v>
      </c>
      <c r="Z1100" s="43" t="s">
        <v>1223</v>
      </c>
      <c r="AA1100" s="34" t="s">
        <v>347</v>
      </c>
      <c r="AB1100" s="34" t="s">
        <v>285</v>
      </c>
      <c r="AC1100" s="34" t="s">
        <v>1401</v>
      </c>
      <c r="AD1100" s="44" t="s">
        <v>320</v>
      </c>
      <c r="AE1100" s="44" t="s">
        <v>3428</v>
      </c>
      <c r="AF1100" s="43">
        <v>126</v>
      </c>
      <c r="AG1100" s="34" t="s">
        <v>3720</v>
      </c>
      <c r="AH1100" s="34" t="s">
        <v>3719</v>
      </c>
      <c r="AI1100" s="43" t="s">
        <v>3721</v>
      </c>
      <c r="AJ1100" s="44" t="s">
        <v>3722</v>
      </c>
      <c r="AK1100" s="261">
        <v>5100073</v>
      </c>
      <c r="AL1100" s="44" t="s">
        <v>596</v>
      </c>
      <c r="AM1100" s="44" t="s">
        <v>3726</v>
      </c>
      <c r="AN1100" s="262">
        <v>254095700</v>
      </c>
      <c r="AO1100" s="34"/>
      <c r="AP1100" s="34"/>
      <c r="AQ1100" s="34"/>
      <c r="AR1100" s="34"/>
      <c r="AS1100" s="34"/>
      <c r="AT1100" s="44" t="s">
        <v>326</v>
      </c>
      <c r="AU1100" s="44"/>
      <c r="AV1100" s="477" t="str">
        <f t="array" ref="AV1100">_xlfn.IFS(
LEFT(Tabelas!$AI1100,1)="N","DN",
LEFT(Tabelas!$AI1100,1)="C","DC",
LEFT(Tabelas!$AI1100,1)="L","DL",
LEFT(Tabelas!$AI1100,1)="A","DA",
LEFT(Tabelas!$AI1100,1)="G","DG")</f>
        <v>DN</v>
      </c>
      <c r="AW1100" s="34"/>
      <c r="AX1100" s="34"/>
      <c r="AY1100" s="34"/>
      <c r="AZ1100" s="34"/>
      <c r="BA1100" s="34"/>
      <c r="BB1100" s="34"/>
      <c r="BC1100" s="34"/>
      <c r="BD1100" s="44">
        <v>180106</v>
      </c>
      <c r="BE1100" s="34" t="s">
        <v>1401</v>
      </c>
      <c r="BF1100" s="43" t="s">
        <v>1223</v>
      </c>
      <c r="BG1100" s="34" t="s">
        <v>347</v>
      </c>
      <c r="BH1100" s="34" t="s">
        <v>285</v>
      </c>
      <c r="BI1100" s="34" t="s">
        <v>1401</v>
      </c>
      <c r="BJ1100" s="44" t="s">
        <v>320</v>
      </c>
      <c r="BK1100" s="44" t="s">
        <v>3428</v>
      </c>
      <c r="EN1100" s="572">
        <v>30350</v>
      </c>
      <c r="EO1100" s="561" t="s">
        <v>9929</v>
      </c>
      <c r="EP1100" s="561" t="s">
        <v>350</v>
      </c>
      <c r="EQ1100" s="576">
        <v>219</v>
      </c>
      <c r="ER1100" s="561" t="s">
        <v>4409</v>
      </c>
      <c r="ES1100" s="568" t="s">
        <v>9930</v>
      </c>
    </row>
    <row r="1101" spans="16:149">
      <c r="P1101" s="503"/>
      <c r="Q1101" s="504"/>
      <c r="R1101" s="505">
        <f t="shared" si="39"/>
        <v>44879</v>
      </c>
      <c r="S1101" s="501"/>
      <c r="T1101" s="497"/>
      <c r="U1101" s="498"/>
      <c r="V1101" s="43">
        <v>126</v>
      </c>
      <c r="W1101" s="34" t="s">
        <v>3720</v>
      </c>
      <c r="X1101" s="44">
        <v>180107</v>
      </c>
      <c r="Y1101" s="34" t="s">
        <v>1994</v>
      </c>
      <c r="Z1101" s="43" t="s">
        <v>1223</v>
      </c>
      <c r="AA1101" s="34" t="s">
        <v>347</v>
      </c>
      <c r="AB1101" s="34" t="s">
        <v>285</v>
      </c>
      <c r="AC1101" s="34" t="s">
        <v>1994</v>
      </c>
      <c r="AD1101" s="44" t="s">
        <v>320</v>
      </c>
      <c r="AE1101" s="44" t="s">
        <v>3428</v>
      </c>
      <c r="AF1101" s="43">
        <v>126</v>
      </c>
      <c r="AG1101" s="34" t="s">
        <v>3720</v>
      </c>
      <c r="AH1101" s="34" t="s">
        <v>3719</v>
      </c>
      <c r="AI1101" s="43" t="s">
        <v>3721</v>
      </c>
      <c r="AJ1101" s="44" t="s">
        <v>3722</v>
      </c>
      <c r="AK1101" s="261">
        <v>5100073</v>
      </c>
      <c r="AL1101" s="44" t="s">
        <v>596</v>
      </c>
      <c r="AM1101" s="44" t="s">
        <v>3726</v>
      </c>
      <c r="AN1101" s="262">
        <v>254095700</v>
      </c>
      <c r="AO1101" s="34"/>
      <c r="AP1101" s="34"/>
      <c r="AQ1101" s="34"/>
      <c r="AR1101" s="34"/>
      <c r="AS1101" s="34"/>
      <c r="AT1101" s="44" t="s">
        <v>326</v>
      </c>
      <c r="AU1101" s="44"/>
      <c r="AV1101" s="477" t="str">
        <f t="array" ref="AV1101">_xlfn.IFS(
LEFT(Tabelas!$AI1101,1)="N","DN",
LEFT(Tabelas!$AI1101,1)="C","DC",
LEFT(Tabelas!$AI1101,1)="L","DL",
LEFT(Tabelas!$AI1101,1)="A","DA",
LEFT(Tabelas!$AI1101,1)="G","DG")</f>
        <v>DN</v>
      </c>
      <c r="AW1101" s="34"/>
      <c r="AX1101" s="34"/>
      <c r="AY1101" s="34"/>
      <c r="AZ1101" s="34"/>
      <c r="BA1101" s="34"/>
      <c r="BB1101" s="34"/>
      <c r="BC1101" s="34"/>
      <c r="BD1101" s="44">
        <v>180107</v>
      </c>
      <c r="BE1101" s="34" t="s">
        <v>1994</v>
      </c>
      <c r="BF1101" s="43" t="s">
        <v>1223</v>
      </c>
      <c r="BG1101" s="34" t="s">
        <v>347</v>
      </c>
      <c r="BH1101" s="34" t="s">
        <v>285</v>
      </c>
      <c r="BI1101" s="34" t="s">
        <v>1994</v>
      </c>
      <c r="BJ1101" s="44" t="s">
        <v>320</v>
      </c>
      <c r="BK1101" s="44" t="s">
        <v>3428</v>
      </c>
      <c r="EN1101" s="571">
        <v>30406</v>
      </c>
      <c r="EO1101" s="560" t="s">
        <v>9931</v>
      </c>
      <c r="EP1101" s="560" t="s">
        <v>320</v>
      </c>
      <c r="EQ1101" s="580">
        <v>108</v>
      </c>
      <c r="ER1101" s="560" t="s">
        <v>2224</v>
      </c>
      <c r="ES1101" s="567" t="s">
        <v>9932</v>
      </c>
    </row>
    <row r="1102" spans="16:149">
      <c r="P1102" s="503"/>
      <c r="Q1102" s="504"/>
      <c r="R1102" s="505">
        <f t="shared" si="39"/>
        <v>44880</v>
      </c>
      <c r="S1102" s="501"/>
      <c r="T1102" s="497"/>
      <c r="U1102" s="498"/>
      <c r="V1102" s="43">
        <v>126</v>
      </c>
      <c r="W1102" s="34" t="s">
        <v>3720</v>
      </c>
      <c r="X1102" s="44">
        <v>180109</v>
      </c>
      <c r="Y1102" s="34" t="s">
        <v>2189</v>
      </c>
      <c r="Z1102" s="43" t="s">
        <v>1223</v>
      </c>
      <c r="AA1102" s="34" t="s">
        <v>347</v>
      </c>
      <c r="AB1102" s="34" t="s">
        <v>285</v>
      </c>
      <c r="AC1102" s="34" t="s">
        <v>2189</v>
      </c>
      <c r="AD1102" s="44" t="s">
        <v>320</v>
      </c>
      <c r="AE1102" s="44" t="s">
        <v>3428</v>
      </c>
      <c r="AF1102" s="43">
        <v>126</v>
      </c>
      <c r="AG1102" s="34" t="s">
        <v>3720</v>
      </c>
      <c r="AH1102" s="34" t="s">
        <v>3719</v>
      </c>
      <c r="AI1102" s="43" t="s">
        <v>3721</v>
      </c>
      <c r="AJ1102" s="44" t="s">
        <v>3722</v>
      </c>
      <c r="AK1102" s="261">
        <v>5100073</v>
      </c>
      <c r="AL1102" s="44" t="s">
        <v>596</v>
      </c>
      <c r="AM1102" s="44" t="s">
        <v>3726</v>
      </c>
      <c r="AN1102" s="262">
        <v>254095700</v>
      </c>
      <c r="AO1102" s="34"/>
      <c r="AP1102" s="34"/>
      <c r="AQ1102" s="34"/>
      <c r="AR1102" s="34"/>
      <c r="AS1102" s="34"/>
      <c r="AT1102" s="44" t="s">
        <v>326</v>
      </c>
      <c r="AU1102" s="44"/>
      <c r="AV1102" s="477" t="str">
        <f t="array" ref="AV1102">_xlfn.IFS(
LEFT(Tabelas!$AI1102,1)="N","DN",
LEFT(Tabelas!$AI1102,1)="C","DC",
LEFT(Tabelas!$AI1102,1)="L","DL",
LEFT(Tabelas!$AI1102,1)="A","DA",
LEFT(Tabelas!$AI1102,1)="G","DG")</f>
        <v>DN</v>
      </c>
      <c r="AW1102" s="34"/>
      <c r="AX1102" s="34"/>
      <c r="AY1102" s="34"/>
      <c r="AZ1102" s="34"/>
      <c r="BA1102" s="34"/>
      <c r="BB1102" s="34"/>
      <c r="BC1102" s="34"/>
      <c r="BD1102" s="44">
        <v>180109</v>
      </c>
      <c r="BE1102" s="34" t="s">
        <v>2189</v>
      </c>
      <c r="BF1102" s="43" t="s">
        <v>1223</v>
      </c>
      <c r="BG1102" s="34" t="s">
        <v>347</v>
      </c>
      <c r="BH1102" s="34" t="s">
        <v>285</v>
      </c>
      <c r="BI1102" s="34" t="s">
        <v>2189</v>
      </c>
      <c r="BJ1102" s="44" t="s">
        <v>320</v>
      </c>
      <c r="BK1102" s="44" t="s">
        <v>3428</v>
      </c>
      <c r="EN1102" s="571">
        <v>30430</v>
      </c>
      <c r="EO1102" s="560" t="s">
        <v>9933</v>
      </c>
      <c r="EP1102" s="560" t="s">
        <v>320</v>
      </c>
      <c r="EQ1102" s="580">
        <v>120</v>
      </c>
      <c r="ER1102" s="560" t="s">
        <v>3654</v>
      </c>
      <c r="ES1102" s="567" t="s">
        <v>9934</v>
      </c>
    </row>
    <row r="1103" spans="16:149">
      <c r="P1103" s="503"/>
      <c r="Q1103" s="504"/>
      <c r="R1103" s="505">
        <f t="shared" si="39"/>
        <v>44881</v>
      </c>
      <c r="S1103" s="501"/>
      <c r="T1103" s="497"/>
      <c r="U1103" s="498"/>
      <c r="V1103" s="43">
        <v>126</v>
      </c>
      <c r="W1103" s="34" t="s">
        <v>3720</v>
      </c>
      <c r="X1103" s="44">
        <v>180110</v>
      </c>
      <c r="Y1103" s="34" t="s">
        <v>2379</v>
      </c>
      <c r="Z1103" s="43" t="s">
        <v>1223</v>
      </c>
      <c r="AA1103" s="34" t="s">
        <v>347</v>
      </c>
      <c r="AB1103" s="34" t="s">
        <v>285</v>
      </c>
      <c r="AC1103" s="34" t="s">
        <v>2379</v>
      </c>
      <c r="AD1103" s="44" t="s">
        <v>320</v>
      </c>
      <c r="AE1103" s="44" t="s">
        <v>3428</v>
      </c>
      <c r="AF1103" s="43">
        <v>126</v>
      </c>
      <c r="AG1103" s="34" t="s">
        <v>3720</v>
      </c>
      <c r="AH1103" s="34" t="s">
        <v>3719</v>
      </c>
      <c r="AI1103" s="43" t="s">
        <v>3721</v>
      </c>
      <c r="AJ1103" s="44" t="s">
        <v>3722</v>
      </c>
      <c r="AK1103" s="261">
        <v>5100073</v>
      </c>
      <c r="AL1103" s="44" t="s">
        <v>596</v>
      </c>
      <c r="AM1103" s="44" t="s">
        <v>3726</v>
      </c>
      <c r="AN1103" s="262">
        <v>254095700</v>
      </c>
      <c r="AO1103" s="34"/>
      <c r="AP1103" s="34"/>
      <c r="AQ1103" s="34"/>
      <c r="AR1103" s="34"/>
      <c r="AS1103" s="34"/>
      <c r="AT1103" s="44" t="s">
        <v>326</v>
      </c>
      <c r="AU1103" s="44"/>
      <c r="AV1103" s="477" t="str">
        <f t="array" ref="AV1103">_xlfn.IFS(
LEFT(Tabelas!$AI1103,1)="N","DN",
LEFT(Tabelas!$AI1103,1)="C","DC",
LEFT(Tabelas!$AI1103,1)="L","DL",
LEFT(Tabelas!$AI1103,1)="A","DA",
LEFT(Tabelas!$AI1103,1)="G","DG")</f>
        <v>DN</v>
      </c>
      <c r="AW1103" s="34"/>
      <c r="AX1103" s="34"/>
      <c r="AY1103" s="34"/>
      <c r="AZ1103" s="34"/>
      <c r="BA1103" s="34"/>
      <c r="BB1103" s="34"/>
      <c r="BC1103" s="34"/>
      <c r="BD1103" s="44">
        <v>180110</v>
      </c>
      <c r="BE1103" s="34" t="s">
        <v>2379</v>
      </c>
      <c r="BF1103" s="43" t="s">
        <v>1223</v>
      </c>
      <c r="BG1103" s="34" t="s">
        <v>347</v>
      </c>
      <c r="BH1103" s="34" t="s">
        <v>285</v>
      </c>
      <c r="BI1103" s="34" t="s">
        <v>2379</v>
      </c>
      <c r="BJ1103" s="44" t="s">
        <v>320</v>
      </c>
      <c r="BK1103" s="44" t="s">
        <v>3428</v>
      </c>
      <c r="EN1103" s="572">
        <v>30503</v>
      </c>
      <c r="EO1103" s="561" t="s">
        <v>9935</v>
      </c>
      <c r="EP1103" s="561" t="s">
        <v>320</v>
      </c>
      <c r="EQ1103" s="576">
        <v>166</v>
      </c>
      <c r="ER1103" s="561" t="s">
        <v>3992</v>
      </c>
      <c r="ES1103" s="568" t="s">
        <v>9936</v>
      </c>
    </row>
    <row r="1104" spans="16:149">
      <c r="P1104" s="503"/>
      <c r="Q1104" s="504"/>
      <c r="R1104" s="505">
        <f t="shared" si="39"/>
        <v>44882</v>
      </c>
      <c r="S1104" s="501"/>
      <c r="T1104" s="497"/>
      <c r="U1104" s="498"/>
      <c r="V1104" s="43">
        <v>126</v>
      </c>
      <c r="W1104" s="34" t="s">
        <v>3720</v>
      </c>
      <c r="X1104" s="44">
        <v>180111</v>
      </c>
      <c r="Y1104" s="34" t="s">
        <v>1262</v>
      </c>
      <c r="Z1104" s="43" t="s">
        <v>1223</v>
      </c>
      <c r="AA1104" s="34" t="s">
        <v>347</v>
      </c>
      <c r="AB1104" s="34" t="s">
        <v>285</v>
      </c>
      <c r="AC1104" s="34" t="s">
        <v>1262</v>
      </c>
      <c r="AD1104" s="44" t="s">
        <v>320</v>
      </c>
      <c r="AE1104" s="44" t="s">
        <v>3428</v>
      </c>
      <c r="AF1104" s="43">
        <v>126</v>
      </c>
      <c r="AG1104" s="34" t="s">
        <v>3720</v>
      </c>
      <c r="AH1104" s="34" t="s">
        <v>3719</v>
      </c>
      <c r="AI1104" s="43" t="s">
        <v>3721</v>
      </c>
      <c r="AJ1104" s="44" t="s">
        <v>3722</v>
      </c>
      <c r="AK1104" s="261">
        <v>5100073</v>
      </c>
      <c r="AL1104" s="44" t="s">
        <v>596</v>
      </c>
      <c r="AM1104" s="44" t="s">
        <v>3726</v>
      </c>
      <c r="AN1104" s="262">
        <v>254095700</v>
      </c>
      <c r="AO1104" s="34"/>
      <c r="AP1104" s="34"/>
      <c r="AQ1104" s="34"/>
      <c r="AR1104" s="34"/>
      <c r="AS1104" s="34"/>
      <c r="AT1104" s="44" t="s">
        <v>326</v>
      </c>
      <c r="AU1104" s="44"/>
      <c r="AV1104" s="477" t="str">
        <f t="array" ref="AV1104">_xlfn.IFS(
LEFT(Tabelas!$AI1104,1)="N","DN",
LEFT(Tabelas!$AI1104,1)="C","DC",
LEFT(Tabelas!$AI1104,1)="L","DL",
LEFT(Tabelas!$AI1104,1)="A","DA",
LEFT(Tabelas!$AI1104,1)="G","DG")</f>
        <v>DN</v>
      </c>
      <c r="AW1104" s="34"/>
      <c r="AX1104" s="34"/>
      <c r="AY1104" s="34"/>
      <c r="AZ1104" s="34"/>
      <c r="BA1104" s="34"/>
      <c r="BB1104" s="34"/>
      <c r="BC1104" s="34"/>
      <c r="BD1104" s="44">
        <v>180111</v>
      </c>
      <c r="BE1104" s="34" t="s">
        <v>1262</v>
      </c>
      <c r="BF1104" s="43" t="s">
        <v>1223</v>
      </c>
      <c r="BG1104" s="34" t="s">
        <v>347</v>
      </c>
      <c r="BH1104" s="34" t="s">
        <v>285</v>
      </c>
      <c r="BI1104" s="34" t="s">
        <v>1262</v>
      </c>
      <c r="BJ1104" s="44" t="s">
        <v>320</v>
      </c>
      <c r="BK1104" s="44" t="s">
        <v>3428</v>
      </c>
      <c r="EN1104" s="571">
        <v>30520</v>
      </c>
      <c r="EO1104" s="560" t="s">
        <v>9937</v>
      </c>
      <c r="EP1104" s="560" t="s">
        <v>1519</v>
      </c>
      <c r="EQ1104" s="580">
        <v>800</v>
      </c>
      <c r="ER1104" s="560" t="s">
        <v>1520</v>
      </c>
      <c r="ES1104" s="567"/>
    </row>
    <row r="1105" spans="16:149">
      <c r="P1105" s="503"/>
      <c r="Q1105" s="504"/>
      <c r="R1105" s="505">
        <f t="shared" si="39"/>
        <v>44883</v>
      </c>
      <c r="S1105" s="501"/>
      <c r="T1105" s="497"/>
      <c r="U1105" s="498"/>
      <c r="V1105" s="43">
        <v>126</v>
      </c>
      <c r="W1105" s="34" t="s">
        <v>3720</v>
      </c>
      <c r="X1105" s="44">
        <v>180114</v>
      </c>
      <c r="Y1105" s="34" t="s">
        <v>2703</v>
      </c>
      <c r="Z1105" s="43" t="s">
        <v>1223</v>
      </c>
      <c r="AA1105" s="34" t="s">
        <v>347</v>
      </c>
      <c r="AB1105" s="34" t="s">
        <v>285</v>
      </c>
      <c r="AC1105" s="34" t="s">
        <v>2703</v>
      </c>
      <c r="AD1105" s="44" t="s">
        <v>320</v>
      </c>
      <c r="AE1105" s="44" t="s">
        <v>3428</v>
      </c>
      <c r="AF1105" s="43">
        <v>126</v>
      </c>
      <c r="AG1105" s="34" t="s">
        <v>3720</v>
      </c>
      <c r="AH1105" s="34" t="s">
        <v>3719</v>
      </c>
      <c r="AI1105" s="43" t="s">
        <v>3721</v>
      </c>
      <c r="AJ1105" s="44" t="s">
        <v>3722</v>
      </c>
      <c r="AK1105" s="261">
        <v>5100073</v>
      </c>
      <c r="AL1105" s="44" t="s">
        <v>596</v>
      </c>
      <c r="AM1105" s="44" t="s">
        <v>3726</v>
      </c>
      <c r="AN1105" s="262">
        <v>254095700</v>
      </c>
      <c r="AO1105" s="34"/>
      <c r="AP1105" s="34"/>
      <c r="AQ1105" s="34"/>
      <c r="AR1105" s="34"/>
      <c r="AS1105" s="34"/>
      <c r="AT1105" s="44" t="s">
        <v>326</v>
      </c>
      <c r="AU1105" s="44"/>
      <c r="AV1105" s="477" t="str">
        <f t="array" ref="AV1105">_xlfn.IFS(
LEFT(Tabelas!$AI1105,1)="N","DN",
LEFT(Tabelas!$AI1105,1)="C","DC",
LEFT(Tabelas!$AI1105,1)="L","DL",
LEFT(Tabelas!$AI1105,1)="A","DA",
LEFT(Tabelas!$AI1105,1)="G","DG")</f>
        <v>DN</v>
      </c>
      <c r="AW1105" s="34"/>
      <c r="AX1105" s="34"/>
      <c r="AY1105" s="34"/>
      <c r="AZ1105" s="34"/>
      <c r="BA1105" s="34"/>
      <c r="BB1105" s="34"/>
      <c r="BC1105" s="34"/>
      <c r="BD1105" s="44">
        <v>180114</v>
      </c>
      <c r="BE1105" s="34" t="s">
        <v>2703</v>
      </c>
      <c r="BF1105" s="43" t="s">
        <v>1223</v>
      </c>
      <c r="BG1105" s="34" t="s">
        <v>347</v>
      </c>
      <c r="BH1105" s="34" t="s">
        <v>285</v>
      </c>
      <c r="BI1105" s="34" t="s">
        <v>2703</v>
      </c>
      <c r="BJ1105" s="44" t="s">
        <v>320</v>
      </c>
      <c r="BK1105" s="44" t="s">
        <v>3428</v>
      </c>
      <c r="EN1105" s="572">
        <v>30538</v>
      </c>
      <c r="EO1105" s="561" t="s">
        <v>9938</v>
      </c>
      <c r="EP1105" s="561" t="s">
        <v>350</v>
      </c>
      <c r="EQ1105" s="576">
        <v>229</v>
      </c>
      <c r="ER1105" s="561" t="s">
        <v>4622</v>
      </c>
      <c r="ES1105" s="568" t="s">
        <v>9939</v>
      </c>
    </row>
    <row r="1106" spans="16:149">
      <c r="P1106" s="503"/>
      <c r="Q1106" s="504"/>
      <c r="R1106" s="505">
        <f t="shared" si="39"/>
        <v>44884</v>
      </c>
      <c r="S1106" s="501"/>
      <c r="T1106" s="497"/>
      <c r="U1106" s="498"/>
      <c r="V1106" s="43">
        <v>126</v>
      </c>
      <c r="W1106" s="34" t="s">
        <v>3720</v>
      </c>
      <c r="X1106" s="44">
        <v>180115</v>
      </c>
      <c r="Y1106" s="34" t="s">
        <v>2841</v>
      </c>
      <c r="Z1106" s="43" t="s">
        <v>1223</v>
      </c>
      <c r="AA1106" s="34" t="s">
        <v>347</v>
      </c>
      <c r="AB1106" s="34" t="s">
        <v>285</v>
      </c>
      <c r="AC1106" s="34" t="s">
        <v>2841</v>
      </c>
      <c r="AD1106" s="44" t="s">
        <v>320</v>
      </c>
      <c r="AE1106" s="44" t="s">
        <v>3428</v>
      </c>
      <c r="AF1106" s="43">
        <v>126</v>
      </c>
      <c r="AG1106" s="34" t="s">
        <v>3720</v>
      </c>
      <c r="AH1106" s="34" t="s">
        <v>3719</v>
      </c>
      <c r="AI1106" s="43" t="s">
        <v>3721</v>
      </c>
      <c r="AJ1106" s="44" t="s">
        <v>3722</v>
      </c>
      <c r="AK1106" s="261">
        <v>5100073</v>
      </c>
      <c r="AL1106" s="44" t="s">
        <v>596</v>
      </c>
      <c r="AM1106" s="44" t="s">
        <v>3726</v>
      </c>
      <c r="AN1106" s="262">
        <v>254095700</v>
      </c>
      <c r="AO1106" s="34"/>
      <c r="AP1106" s="34"/>
      <c r="AQ1106" s="34"/>
      <c r="AR1106" s="34"/>
      <c r="AS1106" s="34"/>
      <c r="AT1106" s="44" t="s">
        <v>326</v>
      </c>
      <c r="AU1106" s="44"/>
      <c r="AV1106" s="477" t="str">
        <f t="array" ref="AV1106">_xlfn.IFS(
LEFT(Tabelas!$AI1106,1)="N","DN",
LEFT(Tabelas!$AI1106,1)="C","DC",
LEFT(Tabelas!$AI1106,1)="L","DL",
LEFT(Tabelas!$AI1106,1)="A","DA",
LEFT(Tabelas!$AI1106,1)="G","DG")</f>
        <v>DN</v>
      </c>
      <c r="AW1106" s="34"/>
      <c r="AX1106" s="34"/>
      <c r="AY1106" s="34"/>
      <c r="AZ1106" s="34"/>
      <c r="BA1106" s="34"/>
      <c r="BB1106" s="34"/>
      <c r="BC1106" s="34"/>
      <c r="BD1106" s="44">
        <v>180115</v>
      </c>
      <c r="BE1106" s="34" t="s">
        <v>2841</v>
      </c>
      <c r="BF1106" s="43" t="s">
        <v>1223</v>
      </c>
      <c r="BG1106" s="34" t="s">
        <v>347</v>
      </c>
      <c r="BH1106" s="34" t="s">
        <v>285</v>
      </c>
      <c r="BI1106" s="34" t="s">
        <v>2841</v>
      </c>
      <c r="BJ1106" s="44" t="s">
        <v>320</v>
      </c>
      <c r="BK1106" s="44" t="s">
        <v>3428</v>
      </c>
      <c r="EN1106" s="571">
        <v>30546</v>
      </c>
      <c r="EO1106" s="560" t="s">
        <v>9940</v>
      </c>
      <c r="EP1106" s="560" t="s">
        <v>350</v>
      </c>
      <c r="EQ1106" s="580">
        <v>200</v>
      </c>
      <c r="ER1106" s="560" t="s">
        <v>5084</v>
      </c>
      <c r="ES1106" s="567" t="s">
        <v>9941</v>
      </c>
    </row>
    <row r="1107" spans="16:149">
      <c r="P1107" s="503"/>
      <c r="Q1107" s="504"/>
      <c r="R1107" s="505">
        <f t="shared" si="39"/>
        <v>44885</v>
      </c>
      <c r="S1107" s="501"/>
      <c r="T1107" s="497"/>
      <c r="U1107" s="498"/>
      <c r="V1107" s="43">
        <v>126</v>
      </c>
      <c r="W1107" s="34" t="s">
        <v>3720</v>
      </c>
      <c r="X1107" s="44">
        <v>180121</v>
      </c>
      <c r="Y1107" s="34" t="s">
        <v>3219</v>
      </c>
      <c r="Z1107" s="43" t="s">
        <v>1223</v>
      </c>
      <c r="AA1107" s="34" t="s">
        <v>347</v>
      </c>
      <c r="AB1107" s="34" t="s">
        <v>285</v>
      </c>
      <c r="AC1107" s="34" t="s">
        <v>9942</v>
      </c>
      <c r="AD1107" s="44" t="s">
        <v>320</v>
      </c>
      <c r="AE1107" s="44" t="s">
        <v>3428</v>
      </c>
      <c r="AF1107" s="43">
        <v>126</v>
      </c>
      <c r="AG1107" s="34" t="s">
        <v>3720</v>
      </c>
      <c r="AH1107" s="34" t="s">
        <v>3719</v>
      </c>
      <c r="AI1107" s="43" t="s">
        <v>3721</v>
      </c>
      <c r="AJ1107" s="44" t="s">
        <v>3722</v>
      </c>
      <c r="AK1107" s="261">
        <v>5100073</v>
      </c>
      <c r="AL1107" s="44" t="s">
        <v>596</v>
      </c>
      <c r="AM1107" s="44" t="s">
        <v>3726</v>
      </c>
      <c r="AN1107" s="262">
        <v>254095700</v>
      </c>
      <c r="AO1107" s="34"/>
      <c r="AP1107" s="34"/>
      <c r="AQ1107" s="34"/>
      <c r="AR1107" s="34"/>
      <c r="AS1107" s="34"/>
      <c r="AT1107" s="44" t="s">
        <v>326</v>
      </c>
      <c r="AU1107" s="44"/>
      <c r="AV1107" s="477" t="str">
        <f t="array" ref="AV1107">_xlfn.IFS(
LEFT(Tabelas!$AI1107,1)="N","DN",
LEFT(Tabelas!$AI1107,1)="C","DC",
LEFT(Tabelas!$AI1107,1)="L","DL",
LEFT(Tabelas!$AI1107,1)="A","DA",
LEFT(Tabelas!$AI1107,1)="G","DG")</f>
        <v>DN</v>
      </c>
      <c r="AW1107" s="34"/>
      <c r="AX1107" s="34"/>
      <c r="AY1107" s="34"/>
      <c r="AZ1107" s="34"/>
      <c r="BA1107" s="34"/>
      <c r="BB1107" s="34"/>
      <c r="BC1107" s="34"/>
      <c r="BD1107" s="44">
        <v>180121</v>
      </c>
      <c r="BE1107" s="34" t="s">
        <v>3219</v>
      </c>
      <c r="BF1107" s="43" t="s">
        <v>1223</v>
      </c>
      <c r="BG1107" s="34" t="s">
        <v>347</v>
      </c>
      <c r="BH1107" s="34" t="s">
        <v>285</v>
      </c>
      <c r="BI1107" s="34" t="s">
        <v>9942</v>
      </c>
      <c r="BJ1107" s="44" t="s">
        <v>320</v>
      </c>
      <c r="BK1107" s="44" t="s">
        <v>3428</v>
      </c>
      <c r="EN1107" s="572">
        <v>30589</v>
      </c>
      <c r="EO1107" s="561" t="s">
        <v>9943</v>
      </c>
      <c r="EP1107" s="561" t="s">
        <v>350</v>
      </c>
      <c r="EQ1107" s="576">
        <v>219</v>
      </c>
      <c r="ER1107" s="561" t="s">
        <v>4409</v>
      </c>
      <c r="ES1107" s="568" t="s">
        <v>9944</v>
      </c>
    </row>
    <row r="1108" spans="16:149">
      <c r="P1108" s="503"/>
      <c r="Q1108" s="504"/>
      <c r="R1108" s="505">
        <f t="shared" si="39"/>
        <v>44886</v>
      </c>
      <c r="S1108" s="501"/>
      <c r="T1108" s="497"/>
      <c r="U1108" s="498"/>
      <c r="V1108" s="43">
        <v>126</v>
      </c>
      <c r="W1108" s="34" t="s">
        <v>3720</v>
      </c>
      <c r="X1108" s="44">
        <v>180122</v>
      </c>
      <c r="Y1108" s="34" t="s">
        <v>3333</v>
      </c>
      <c r="Z1108" s="43" t="s">
        <v>1223</v>
      </c>
      <c r="AA1108" s="34" t="s">
        <v>347</v>
      </c>
      <c r="AB1108" s="34" t="s">
        <v>285</v>
      </c>
      <c r="AC1108" s="34" t="s">
        <v>9945</v>
      </c>
      <c r="AD1108" s="44" t="s">
        <v>320</v>
      </c>
      <c r="AE1108" s="44" t="s">
        <v>3428</v>
      </c>
      <c r="AF1108" s="43">
        <v>126</v>
      </c>
      <c r="AG1108" s="34" t="s">
        <v>3720</v>
      </c>
      <c r="AH1108" s="34" t="s">
        <v>3719</v>
      </c>
      <c r="AI1108" s="43" t="s">
        <v>3721</v>
      </c>
      <c r="AJ1108" s="44" t="s">
        <v>3722</v>
      </c>
      <c r="AK1108" s="261">
        <v>5100073</v>
      </c>
      <c r="AL1108" s="44" t="s">
        <v>596</v>
      </c>
      <c r="AM1108" s="44" t="s">
        <v>3726</v>
      </c>
      <c r="AN1108" s="262">
        <v>254095700</v>
      </c>
      <c r="AO1108" s="34"/>
      <c r="AP1108" s="34"/>
      <c r="AQ1108" s="34"/>
      <c r="AR1108" s="34"/>
      <c r="AS1108" s="34"/>
      <c r="AT1108" s="44" t="s">
        <v>326</v>
      </c>
      <c r="AU1108" s="44"/>
      <c r="AV1108" s="477" t="str">
        <f t="array" ref="AV1108">_xlfn.IFS(
LEFT(Tabelas!$AI1108,1)="N","DN",
LEFT(Tabelas!$AI1108,1)="C","DC",
LEFT(Tabelas!$AI1108,1)="L","DL",
LEFT(Tabelas!$AI1108,1)="A","DA",
LEFT(Tabelas!$AI1108,1)="G","DG")</f>
        <v>DN</v>
      </c>
      <c r="AW1108" s="34"/>
      <c r="AX1108" s="34"/>
      <c r="AY1108" s="34"/>
      <c r="AZ1108" s="34"/>
      <c r="BA1108" s="34"/>
      <c r="BB1108" s="34"/>
      <c r="BC1108" s="34"/>
      <c r="BD1108" s="44">
        <v>180122</v>
      </c>
      <c r="BE1108" s="34" t="s">
        <v>3333</v>
      </c>
      <c r="BF1108" s="43" t="s">
        <v>1223</v>
      </c>
      <c r="BG1108" s="34" t="s">
        <v>347</v>
      </c>
      <c r="BH1108" s="34" t="s">
        <v>285</v>
      </c>
      <c r="BI1108" s="34" t="s">
        <v>9945</v>
      </c>
      <c r="BJ1108" s="44" t="s">
        <v>320</v>
      </c>
      <c r="BK1108" s="44" t="s">
        <v>3428</v>
      </c>
      <c r="EN1108" s="571">
        <v>30597</v>
      </c>
      <c r="EO1108" s="560" t="s">
        <v>9946</v>
      </c>
      <c r="EP1108" s="560" t="s">
        <v>1519</v>
      </c>
      <c r="EQ1108" s="580">
        <v>800</v>
      </c>
      <c r="ER1108" s="560" t="s">
        <v>1520</v>
      </c>
      <c r="ES1108" s="567" t="s">
        <v>9947</v>
      </c>
    </row>
    <row r="1109" spans="16:149">
      <c r="P1109" s="503"/>
      <c r="Q1109" s="504"/>
      <c r="R1109" s="505">
        <f t="shared" si="39"/>
        <v>44887</v>
      </c>
      <c r="S1109" s="501"/>
      <c r="T1109" s="497"/>
      <c r="U1109" s="498"/>
      <c r="V1109" s="43">
        <v>126</v>
      </c>
      <c r="W1109" s="34" t="s">
        <v>3720</v>
      </c>
      <c r="X1109" s="44">
        <v>180123</v>
      </c>
      <c r="Y1109" s="34" t="s">
        <v>3419</v>
      </c>
      <c r="Z1109" s="43" t="s">
        <v>1223</v>
      </c>
      <c r="AA1109" s="34" t="s">
        <v>347</v>
      </c>
      <c r="AB1109" s="34" t="s">
        <v>285</v>
      </c>
      <c r="AC1109" s="34" t="s">
        <v>9948</v>
      </c>
      <c r="AD1109" s="44" t="s">
        <v>320</v>
      </c>
      <c r="AE1109" s="44" t="s">
        <v>3428</v>
      </c>
      <c r="AF1109" s="43">
        <v>126</v>
      </c>
      <c r="AG1109" s="34" t="s">
        <v>3720</v>
      </c>
      <c r="AH1109" s="34" t="s">
        <v>3719</v>
      </c>
      <c r="AI1109" s="43" t="s">
        <v>3721</v>
      </c>
      <c r="AJ1109" s="44" t="s">
        <v>3722</v>
      </c>
      <c r="AK1109" s="261">
        <v>5100073</v>
      </c>
      <c r="AL1109" s="44" t="s">
        <v>596</v>
      </c>
      <c r="AM1109" s="44" t="s">
        <v>3726</v>
      </c>
      <c r="AN1109" s="262">
        <v>254095700</v>
      </c>
      <c r="AO1109" s="34"/>
      <c r="AP1109" s="34"/>
      <c r="AQ1109" s="34"/>
      <c r="AR1109" s="34"/>
      <c r="AS1109" s="34"/>
      <c r="AT1109" s="44" t="s">
        <v>326</v>
      </c>
      <c r="AU1109" s="44"/>
      <c r="AV1109" s="477" t="str">
        <f t="array" ref="AV1109">_xlfn.IFS(
LEFT(Tabelas!$AI1109,1)="N","DN",
LEFT(Tabelas!$AI1109,1)="C","DC",
LEFT(Tabelas!$AI1109,1)="L","DL",
LEFT(Tabelas!$AI1109,1)="A","DA",
LEFT(Tabelas!$AI1109,1)="G","DG")</f>
        <v>DN</v>
      </c>
      <c r="AW1109" s="34"/>
      <c r="AX1109" s="34"/>
      <c r="AY1109" s="34"/>
      <c r="AZ1109" s="34"/>
      <c r="BA1109" s="34"/>
      <c r="BB1109" s="34"/>
      <c r="BC1109" s="34"/>
      <c r="BD1109" s="44">
        <v>180123</v>
      </c>
      <c r="BE1109" s="34" t="s">
        <v>3419</v>
      </c>
      <c r="BF1109" s="43" t="s">
        <v>1223</v>
      </c>
      <c r="BG1109" s="34" t="s">
        <v>347</v>
      </c>
      <c r="BH1109" s="34" t="s">
        <v>285</v>
      </c>
      <c r="BI1109" s="34" t="s">
        <v>9948</v>
      </c>
      <c r="BJ1109" s="44" t="s">
        <v>320</v>
      </c>
      <c r="BK1109" s="44" t="s">
        <v>3428</v>
      </c>
      <c r="EN1109" s="572">
        <v>30619</v>
      </c>
      <c r="EO1109" s="561" t="s">
        <v>9949</v>
      </c>
      <c r="EP1109" s="561" t="s">
        <v>370</v>
      </c>
      <c r="EQ1109" s="576">
        <v>500</v>
      </c>
      <c r="ER1109" s="561" t="s">
        <v>966</v>
      </c>
      <c r="ES1109" s="568" t="s">
        <v>9950</v>
      </c>
    </row>
    <row r="1110" spans="16:149">
      <c r="P1110" s="503"/>
      <c r="Q1110" s="504"/>
      <c r="R1110" s="505">
        <f t="shared" si="39"/>
        <v>44888</v>
      </c>
      <c r="S1110" s="501"/>
      <c r="T1110" s="497"/>
      <c r="U1110" s="498"/>
      <c r="V1110" s="43">
        <v>126</v>
      </c>
      <c r="W1110" s="34" t="s">
        <v>3720</v>
      </c>
      <c r="X1110" s="44">
        <v>180118</v>
      </c>
      <c r="Y1110" s="34" t="s">
        <v>2985</v>
      </c>
      <c r="Z1110" s="43" t="s">
        <v>1223</v>
      </c>
      <c r="AA1110" s="34" t="s">
        <v>347</v>
      </c>
      <c r="AB1110" s="34" t="s">
        <v>285</v>
      </c>
      <c r="AC1110" s="34" t="s">
        <v>2985</v>
      </c>
      <c r="AD1110" s="44" t="s">
        <v>320</v>
      </c>
      <c r="AE1110" s="44" t="s">
        <v>3428</v>
      </c>
      <c r="AF1110" s="43">
        <v>126</v>
      </c>
      <c r="AG1110" s="34" t="s">
        <v>3720</v>
      </c>
      <c r="AH1110" s="34" t="s">
        <v>3719</v>
      </c>
      <c r="AI1110" s="43" t="s">
        <v>3721</v>
      </c>
      <c r="AJ1110" s="44" t="s">
        <v>3722</v>
      </c>
      <c r="AK1110" s="261">
        <v>5100073</v>
      </c>
      <c r="AL1110" s="44" t="s">
        <v>596</v>
      </c>
      <c r="AM1110" s="44" t="s">
        <v>3726</v>
      </c>
      <c r="AN1110" s="262">
        <v>254095700</v>
      </c>
      <c r="AO1110" s="34"/>
      <c r="AP1110" s="34"/>
      <c r="AQ1110" s="34"/>
      <c r="AR1110" s="34"/>
      <c r="AS1110" s="34"/>
      <c r="AT1110" s="44" t="s">
        <v>326</v>
      </c>
      <c r="AU1110" s="44"/>
      <c r="AV1110" s="477" t="str">
        <f t="array" ref="AV1110">_xlfn.IFS(
LEFT(Tabelas!$AI1110,1)="N","DN",
LEFT(Tabelas!$AI1110,1)="C","DC",
LEFT(Tabelas!$AI1110,1)="L","DL",
LEFT(Tabelas!$AI1110,1)="A","DA",
LEFT(Tabelas!$AI1110,1)="G","DG")</f>
        <v>DN</v>
      </c>
      <c r="AW1110" s="34"/>
      <c r="AX1110" s="34"/>
      <c r="AY1110" s="34"/>
      <c r="AZ1110" s="34"/>
      <c r="BA1110" s="34"/>
      <c r="BB1110" s="34"/>
      <c r="BC1110" s="34"/>
      <c r="BD1110" s="44">
        <v>180118</v>
      </c>
      <c r="BE1110" s="34" t="s">
        <v>2985</v>
      </c>
      <c r="BF1110" s="43" t="s">
        <v>1223</v>
      </c>
      <c r="BG1110" s="34" t="s">
        <v>347</v>
      </c>
      <c r="BH1110" s="34" t="s">
        <v>285</v>
      </c>
      <c r="BI1110" s="34" t="s">
        <v>2985</v>
      </c>
      <c r="BJ1110" s="44" t="s">
        <v>320</v>
      </c>
      <c r="BK1110" s="44" t="s">
        <v>3428</v>
      </c>
      <c r="EN1110" s="571">
        <v>30694</v>
      </c>
      <c r="EO1110" s="560" t="s">
        <v>9951</v>
      </c>
      <c r="EP1110" s="560" t="s">
        <v>320</v>
      </c>
      <c r="EQ1110" s="580">
        <v>119</v>
      </c>
      <c r="ER1110" s="560" t="s">
        <v>3588</v>
      </c>
      <c r="ES1110" s="567" t="s">
        <v>9952</v>
      </c>
    </row>
    <row r="1111" spans="16:149">
      <c r="P1111" s="503"/>
      <c r="Q1111" s="504"/>
      <c r="R1111" s="505">
        <f t="shared" si="39"/>
        <v>44889</v>
      </c>
      <c r="S1111" s="501"/>
      <c r="T1111" s="497"/>
      <c r="U1111" s="498"/>
      <c r="V1111" s="43">
        <v>126</v>
      </c>
      <c r="W1111" s="34" t="s">
        <v>3720</v>
      </c>
      <c r="X1111" s="44">
        <v>180502</v>
      </c>
      <c r="Y1111" s="34" t="s">
        <v>1192</v>
      </c>
      <c r="Z1111" s="43" t="s">
        <v>1223</v>
      </c>
      <c r="AA1111" s="34" t="s">
        <v>596</v>
      </c>
      <c r="AB1111" s="34" t="s">
        <v>285</v>
      </c>
      <c r="AC1111" s="34" t="s">
        <v>1192</v>
      </c>
      <c r="AD1111" s="44" t="s">
        <v>320</v>
      </c>
      <c r="AE1111" s="44" t="s">
        <v>3428</v>
      </c>
      <c r="AF1111" s="43">
        <v>126</v>
      </c>
      <c r="AG1111" s="34" t="s">
        <v>3720</v>
      </c>
      <c r="AH1111" s="34" t="s">
        <v>3719</v>
      </c>
      <c r="AI1111" s="43" t="s">
        <v>3721</v>
      </c>
      <c r="AJ1111" s="44" t="s">
        <v>3722</v>
      </c>
      <c r="AK1111" s="261">
        <v>5100073</v>
      </c>
      <c r="AL1111" s="44" t="s">
        <v>596</v>
      </c>
      <c r="AM1111" s="44" t="s">
        <v>3726</v>
      </c>
      <c r="AN1111" s="262">
        <v>254095700</v>
      </c>
      <c r="AO1111" s="34"/>
      <c r="AP1111" s="34"/>
      <c r="AQ1111" s="34"/>
      <c r="AR1111" s="34"/>
      <c r="AS1111" s="34"/>
      <c r="AT1111" s="44" t="s">
        <v>326</v>
      </c>
      <c r="AU1111" s="44"/>
      <c r="AV1111" s="477" t="str">
        <f t="array" ref="AV1111">_xlfn.IFS(
LEFT(Tabelas!$AI1111,1)="N","DN",
LEFT(Tabelas!$AI1111,1)="C","DC",
LEFT(Tabelas!$AI1111,1)="L","DL",
LEFT(Tabelas!$AI1111,1)="A","DA",
LEFT(Tabelas!$AI1111,1)="G","DG")</f>
        <v>DN</v>
      </c>
      <c r="AW1111" s="34"/>
      <c r="AX1111" s="34"/>
      <c r="AY1111" s="34"/>
      <c r="AZ1111" s="34"/>
      <c r="BA1111" s="34"/>
      <c r="BB1111" s="34"/>
      <c r="BC1111" s="34"/>
      <c r="BD1111" s="44">
        <v>180502</v>
      </c>
      <c r="BE1111" s="34" t="s">
        <v>1192</v>
      </c>
      <c r="BF1111" s="43" t="s">
        <v>1223</v>
      </c>
      <c r="BG1111" s="34" t="s">
        <v>596</v>
      </c>
      <c r="BH1111" s="34" t="s">
        <v>285</v>
      </c>
      <c r="BI1111" s="34" t="s">
        <v>1192</v>
      </c>
      <c r="BJ1111" s="44" t="s">
        <v>320</v>
      </c>
      <c r="BK1111" s="44" t="s">
        <v>3428</v>
      </c>
      <c r="EN1111" s="572">
        <v>30783</v>
      </c>
      <c r="EO1111" s="561" t="s">
        <v>9953</v>
      </c>
      <c r="EP1111" s="561" t="s">
        <v>289</v>
      </c>
      <c r="EQ1111" s="576">
        <v>379</v>
      </c>
      <c r="ER1111" s="561" t="s">
        <v>2245</v>
      </c>
      <c r="ES1111" s="568" t="s">
        <v>9954</v>
      </c>
    </row>
    <row r="1112" spans="16:149">
      <c r="P1112" s="503"/>
      <c r="Q1112" s="504"/>
      <c r="R1112" s="505">
        <f t="shared" si="39"/>
        <v>44890</v>
      </c>
      <c r="S1112" s="501"/>
      <c r="T1112" s="497"/>
      <c r="U1112" s="498"/>
      <c r="V1112" s="43">
        <v>126</v>
      </c>
      <c r="W1112" s="34" t="s">
        <v>3720</v>
      </c>
      <c r="X1112" s="44">
        <v>180504</v>
      </c>
      <c r="Y1112" s="34" t="s">
        <v>1468</v>
      </c>
      <c r="Z1112" s="43" t="s">
        <v>1223</v>
      </c>
      <c r="AA1112" s="34" t="s">
        <v>596</v>
      </c>
      <c r="AB1112" s="34" t="s">
        <v>285</v>
      </c>
      <c r="AC1112" s="34" t="s">
        <v>1468</v>
      </c>
      <c r="AD1112" s="44" t="s">
        <v>320</v>
      </c>
      <c r="AE1112" s="44" t="s">
        <v>3428</v>
      </c>
      <c r="AF1112" s="43">
        <v>126</v>
      </c>
      <c r="AG1112" s="34" t="s">
        <v>3720</v>
      </c>
      <c r="AH1112" s="34" t="s">
        <v>3719</v>
      </c>
      <c r="AI1112" s="43" t="s">
        <v>3721</v>
      </c>
      <c r="AJ1112" s="44" t="s">
        <v>3722</v>
      </c>
      <c r="AK1112" s="261">
        <v>5100073</v>
      </c>
      <c r="AL1112" s="44" t="s">
        <v>596</v>
      </c>
      <c r="AM1112" s="44" t="s">
        <v>3726</v>
      </c>
      <c r="AN1112" s="262">
        <v>254095700</v>
      </c>
      <c r="AO1112" s="34"/>
      <c r="AP1112" s="34"/>
      <c r="AQ1112" s="34"/>
      <c r="AR1112" s="34"/>
      <c r="AS1112" s="34"/>
      <c r="AT1112" s="44" t="s">
        <v>326</v>
      </c>
      <c r="AU1112" s="44"/>
      <c r="AV1112" s="477" t="str">
        <f t="array" ref="AV1112">_xlfn.IFS(
LEFT(Tabelas!$AI1112,1)="N","DN",
LEFT(Tabelas!$AI1112,1)="C","DC",
LEFT(Tabelas!$AI1112,1)="L","DL",
LEFT(Tabelas!$AI1112,1)="A","DA",
LEFT(Tabelas!$AI1112,1)="G","DG")</f>
        <v>DN</v>
      </c>
      <c r="AW1112" s="34"/>
      <c r="AX1112" s="34"/>
      <c r="AY1112" s="34"/>
      <c r="AZ1112" s="34"/>
      <c r="BA1112" s="34"/>
      <c r="BB1112" s="34"/>
      <c r="BC1112" s="34"/>
      <c r="BD1112" s="44">
        <v>180504</v>
      </c>
      <c r="BE1112" s="34" t="s">
        <v>1468</v>
      </c>
      <c r="BF1112" s="43" t="s">
        <v>1223</v>
      </c>
      <c r="BG1112" s="34" t="s">
        <v>596</v>
      </c>
      <c r="BH1112" s="34" t="s">
        <v>285</v>
      </c>
      <c r="BI1112" s="34" t="s">
        <v>1468</v>
      </c>
      <c r="BJ1112" s="44" t="s">
        <v>320</v>
      </c>
      <c r="BK1112" s="44" t="s">
        <v>3428</v>
      </c>
      <c r="EN1112" s="572">
        <v>30880</v>
      </c>
      <c r="EO1112" s="561" t="s">
        <v>9955</v>
      </c>
      <c r="EP1112" s="561" t="s">
        <v>320</v>
      </c>
      <c r="EQ1112" s="576">
        <v>119</v>
      </c>
      <c r="ER1112" s="561" t="s">
        <v>3588</v>
      </c>
      <c r="ES1112" s="568" t="s">
        <v>9956</v>
      </c>
    </row>
    <row r="1113" spans="16:149">
      <c r="P1113" s="503"/>
      <c r="Q1113" s="504"/>
      <c r="R1113" s="505">
        <f t="shared" si="39"/>
        <v>44891</v>
      </c>
      <c r="S1113" s="501"/>
      <c r="T1113" s="497"/>
      <c r="U1113" s="498"/>
      <c r="V1113" s="43">
        <v>126</v>
      </c>
      <c r="W1113" s="34" t="s">
        <v>3720</v>
      </c>
      <c r="X1113" s="44">
        <v>180505</v>
      </c>
      <c r="Y1113" s="34" t="s">
        <v>1744</v>
      </c>
      <c r="Z1113" s="43" t="s">
        <v>1223</v>
      </c>
      <c r="AA1113" s="34" t="s">
        <v>596</v>
      </c>
      <c r="AB1113" s="34" t="s">
        <v>285</v>
      </c>
      <c r="AC1113" s="34" t="s">
        <v>1744</v>
      </c>
      <c r="AD1113" s="44" t="s">
        <v>320</v>
      </c>
      <c r="AE1113" s="44" t="s">
        <v>3428</v>
      </c>
      <c r="AF1113" s="43">
        <v>126</v>
      </c>
      <c r="AG1113" s="34" t="s">
        <v>3720</v>
      </c>
      <c r="AH1113" s="34" t="s">
        <v>3719</v>
      </c>
      <c r="AI1113" s="43" t="s">
        <v>3721</v>
      </c>
      <c r="AJ1113" s="44" t="s">
        <v>3722</v>
      </c>
      <c r="AK1113" s="261">
        <v>5100073</v>
      </c>
      <c r="AL1113" s="44" t="s">
        <v>596</v>
      </c>
      <c r="AM1113" s="44" t="s">
        <v>3726</v>
      </c>
      <c r="AN1113" s="262">
        <v>254095700</v>
      </c>
      <c r="AO1113" s="34"/>
      <c r="AP1113" s="34"/>
      <c r="AQ1113" s="34"/>
      <c r="AR1113" s="34"/>
      <c r="AS1113" s="34"/>
      <c r="AT1113" s="44" t="s">
        <v>326</v>
      </c>
      <c r="AU1113" s="44"/>
      <c r="AV1113" s="477" t="str">
        <f t="array" ref="AV1113">_xlfn.IFS(
LEFT(Tabelas!$AI1113,1)="N","DN",
LEFT(Tabelas!$AI1113,1)="C","DC",
LEFT(Tabelas!$AI1113,1)="L","DL",
LEFT(Tabelas!$AI1113,1)="A","DA",
LEFT(Tabelas!$AI1113,1)="G","DG")</f>
        <v>DN</v>
      </c>
      <c r="AW1113" s="34"/>
      <c r="AX1113" s="34"/>
      <c r="AY1113" s="34"/>
      <c r="AZ1113" s="34"/>
      <c r="BA1113" s="34"/>
      <c r="BB1113" s="34"/>
      <c r="BC1113" s="34"/>
      <c r="BD1113" s="44">
        <v>180505</v>
      </c>
      <c r="BE1113" s="34" t="s">
        <v>1744</v>
      </c>
      <c r="BF1113" s="43" t="s">
        <v>1223</v>
      </c>
      <c r="BG1113" s="34" t="s">
        <v>596</v>
      </c>
      <c r="BH1113" s="34" t="s">
        <v>285</v>
      </c>
      <c r="BI1113" s="34" t="s">
        <v>1744</v>
      </c>
      <c r="BJ1113" s="44" t="s">
        <v>320</v>
      </c>
      <c r="BK1113" s="44" t="s">
        <v>3428</v>
      </c>
      <c r="EN1113" s="572">
        <v>30961</v>
      </c>
      <c r="EO1113" s="561" t="s">
        <v>9957</v>
      </c>
      <c r="EP1113" s="561" t="s">
        <v>289</v>
      </c>
      <c r="EQ1113" s="576">
        <v>347</v>
      </c>
      <c r="ER1113" s="561" t="s">
        <v>5074</v>
      </c>
      <c r="ES1113" s="568" t="s">
        <v>9958</v>
      </c>
    </row>
    <row r="1114" spans="16:149">
      <c r="P1114" s="503"/>
      <c r="Q1114" s="504"/>
      <c r="R1114" s="505">
        <f t="shared" si="39"/>
        <v>44892</v>
      </c>
      <c r="S1114" s="501"/>
      <c r="T1114" s="497"/>
      <c r="U1114" s="498"/>
      <c r="V1114" s="43">
        <v>126</v>
      </c>
      <c r="W1114" s="34" t="s">
        <v>3720</v>
      </c>
      <c r="X1114" s="44">
        <v>180507</v>
      </c>
      <c r="Y1114" s="34" t="s">
        <v>1997</v>
      </c>
      <c r="Z1114" s="43" t="s">
        <v>1223</v>
      </c>
      <c r="AA1114" s="34" t="s">
        <v>596</v>
      </c>
      <c r="AB1114" s="34" t="s">
        <v>285</v>
      </c>
      <c r="AC1114" s="34" t="s">
        <v>1997</v>
      </c>
      <c r="AD1114" s="44" t="s">
        <v>320</v>
      </c>
      <c r="AE1114" s="44" t="s">
        <v>3428</v>
      </c>
      <c r="AF1114" s="43">
        <v>126</v>
      </c>
      <c r="AG1114" s="34" t="s">
        <v>3720</v>
      </c>
      <c r="AH1114" s="34" t="s">
        <v>3719</v>
      </c>
      <c r="AI1114" s="43" t="s">
        <v>3721</v>
      </c>
      <c r="AJ1114" s="44" t="s">
        <v>3722</v>
      </c>
      <c r="AK1114" s="261">
        <v>5100073</v>
      </c>
      <c r="AL1114" s="44" t="s">
        <v>596</v>
      </c>
      <c r="AM1114" s="44" t="s">
        <v>3726</v>
      </c>
      <c r="AN1114" s="262">
        <v>254095700</v>
      </c>
      <c r="AO1114" s="34"/>
      <c r="AP1114" s="34"/>
      <c r="AQ1114" s="34"/>
      <c r="AR1114" s="34"/>
      <c r="AS1114" s="34"/>
      <c r="AT1114" s="44" t="s">
        <v>326</v>
      </c>
      <c r="AU1114" s="44"/>
      <c r="AV1114" s="477" t="str">
        <f t="array" ref="AV1114">_xlfn.IFS(
LEFT(Tabelas!$AI1114,1)="N","DN",
LEFT(Tabelas!$AI1114,1)="C","DC",
LEFT(Tabelas!$AI1114,1)="L","DL",
LEFT(Tabelas!$AI1114,1)="A","DA",
LEFT(Tabelas!$AI1114,1)="G","DG")</f>
        <v>DN</v>
      </c>
      <c r="AW1114" s="34"/>
      <c r="AX1114" s="34"/>
      <c r="AY1114" s="34"/>
      <c r="AZ1114" s="34"/>
      <c r="BA1114" s="34"/>
      <c r="BB1114" s="34"/>
      <c r="BC1114" s="34"/>
      <c r="BD1114" s="44">
        <v>180507</v>
      </c>
      <c r="BE1114" s="34" t="s">
        <v>1997</v>
      </c>
      <c r="BF1114" s="43" t="s">
        <v>1223</v>
      </c>
      <c r="BG1114" s="34" t="s">
        <v>596</v>
      </c>
      <c r="BH1114" s="34" t="s">
        <v>285</v>
      </c>
      <c r="BI1114" s="34" t="s">
        <v>1997</v>
      </c>
      <c r="BJ1114" s="44" t="s">
        <v>320</v>
      </c>
      <c r="BK1114" s="44" t="s">
        <v>3428</v>
      </c>
      <c r="EN1114" s="571">
        <v>30988</v>
      </c>
      <c r="EO1114" s="560" t="s">
        <v>9959</v>
      </c>
      <c r="EP1114" s="560" t="s">
        <v>289</v>
      </c>
      <c r="EQ1114" s="580">
        <v>300</v>
      </c>
      <c r="ER1114" s="560" t="s">
        <v>4916</v>
      </c>
      <c r="ES1114" s="567" t="s">
        <v>9960</v>
      </c>
    </row>
    <row r="1115" spans="16:149">
      <c r="P1115" s="503"/>
      <c r="Q1115" s="504"/>
      <c r="R1115" s="505">
        <f t="shared" si="39"/>
        <v>44893</v>
      </c>
      <c r="S1115" s="501"/>
      <c r="T1115" s="497"/>
      <c r="U1115" s="498"/>
      <c r="V1115" s="43">
        <v>126</v>
      </c>
      <c r="W1115" s="34" t="s">
        <v>3720</v>
      </c>
      <c r="X1115" s="44">
        <v>180508</v>
      </c>
      <c r="Y1115" s="34" t="s">
        <v>2193</v>
      </c>
      <c r="Z1115" s="43" t="s">
        <v>1223</v>
      </c>
      <c r="AA1115" s="34" t="s">
        <v>596</v>
      </c>
      <c r="AB1115" s="34" t="s">
        <v>285</v>
      </c>
      <c r="AC1115" s="34" t="s">
        <v>2193</v>
      </c>
      <c r="AD1115" s="44" t="s">
        <v>320</v>
      </c>
      <c r="AE1115" s="44" t="s">
        <v>3428</v>
      </c>
      <c r="AF1115" s="43">
        <v>126</v>
      </c>
      <c r="AG1115" s="34" t="s">
        <v>3720</v>
      </c>
      <c r="AH1115" s="34" t="s">
        <v>3719</v>
      </c>
      <c r="AI1115" s="43" t="s">
        <v>3721</v>
      </c>
      <c r="AJ1115" s="44" t="s">
        <v>3722</v>
      </c>
      <c r="AK1115" s="261">
        <v>5100073</v>
      </c>
      <c r="AL1115" s="44" t="s">
        <v>596</v>
      </c>
      <c r="AM1115" s="44" t="s">
        <v>3726</v>
      </c>
      <c r="AN1115" s="262">
        <v>254095700</v>
      </c>
      <c r="AO1115" s="34"/>
      <c r="AP1115" s="34"/>
      <c r="AQ1115" s="34"/>
      <c r="AR1115" s="34"/>
      <c r="AS1115" s="34"/>
      <c r="AT1115" s="44" t="s">
        <v>326</v>
      </c>
      <c r="AU1115" s="44"/>
      <c r="AV1115" s="477" t="str">
        <f t="array" ref="AV1115">_xlfn.IFS(
LEFT(Tabelas!$AI1115,1)="N","DN",
LEFT(Tabelas!$AI1115,1)="C","DC",
LEFT(Tabelas!$AI1115,1)="L","DL",
LEFT(Tabelas!$AI1115,1)="A","DA",
LEFT(Tabelas!$AI1115,1)="G","DG")</f>
        <v>DN</v>
      </c>
      <c r="AW1115" s="34"/>
      <c r="AX1115" s="34"/>
      <c r="AY1115" s="34"/>
      <c r="AZ1115" s="34"/>
      <c r="BA1115" s="34"/>
      <c r="BB1115" s="34"/>
      <c r="BC1115" s="34"/>
      <c r="BD1115" s="44">
        <v>180508</v>
      </c>
      <c r="BE1115" s="34" t="s">
        <v>2193</v>
      </c>
      <c r="BF1115" s="43" t="s">
        <v>1223</v>
      </c>
      <c r="BG1115" s="34" t="s">
        <v>596</v>
      </c>
      <c r="BH1115" s="34" t="s">
        <v>285</v>
      </c>
      <c r="BI1115" s="34" t="s">
        <v>2193</v>
      </c>
      <c r="BJ1115" s="44" t="s">
        <v>320</v>
      </c>
      <c r="BK1115" s="44" t="s">
        <v>3428</v>
      </c>
      <c r="EN1115" s="572">
        <v>30996</v>
      </c>
      <c r="EO1115" s="561" t="s">
        <v>9961</v>
      </c>
      <c r="EP1115" s="561" t="s">
        <v>350</v>
      </c>
      <c r="EQ1115" s="576">
        <v>225</v>
      </c>
      <c r="ER1115" s="561" t="s">
        <v>4542</v>
      </c>
      <c r="ES1115" s="568" t="s">
        <v>9962</v>
      </c>
    </row>
    <row r="1116" spans="16:149">
      <c r="P1116" s="503"/>
      <c r="Q1116" s="504"/>
      <c r="R1116" s="505">
        <f t="shared" si="39"/>
        <v>44894</v>
      </c>
      <c r="S1116" s="501"/>
      <c r="T1116" s="497"/>
      <c r="U1116" s="498"/>
      <c r="V1116" s="43">
        <v>126</v>
      </c>
      <c r="W1116" s="34" t="s">
        <v>3720</v>
      </c>
      <c r="X1116" s="44">
        <v>180509</v>
      </c>
      <c r="Y1116" s="34" t="s">
        <v>2381</v>
      </c>
      <c r="Z1116" s="43" t="s">
        <v>1223</v>
      </c>
      <c r="AA1116" s="34" t="s">
        <v>596</v>
      </c>
      <c r="AB1116" s="34" t="s">
        <v>285</v>
      </c>
      <c r="AC1116" s="34" t="s">
        <v>2381</v>
      </c>
      <c r="AD1116" s="44" t="s">
        <v>320</v>
      </c>
      <c r="AE1116" s="44" t="s">
        <v>3428</v>
      </c>
      <c r="AF1116" s="43">
        <v>126</v>
      </c>
      <c r="AG1116" s="34" t="s">
        <v>3720</v>
      </c>
      <c r="AH1116" s="34" t="s">
        <v>3719</v>
      </c>
      <c r="AI1116" s="43" t="s">
        <v>3721</v>
      </c>
      <c r="AJ1116" s="44" t="s">
        <v>3722</v>
      </c>
      <c r="AK1116" s="261">
        <v>5100073</v>
      </c>
      <c r="AL1116" s="44" t="s">
        <v>596</v>
      </c>
      <c r="AM1116" s="44" t="s">
        <v>3726</v>
      </c>
      <c r="AN1116" s="262">
        <v>254095700</v>
      </c>
      <c r="AO1116" s="34"/>
      <c r="AP1116" s="34"/>
      <c r="AQ1116" s="34"/>
      <c r="AR1116" s="34"/>
      <c r="AS1116" s="34"/>
      <c r="AT1116" s="44" t="s">
        <v>326</v>
      </c>
      <c r="AU1116" s="44"/>
      <c r="AV1116" s="477" t="str">
        <f t="array" ref="AV1116">_xlfn.IFS(
LEFT(Tabelas!$AI1116,1)="N","DN",
LEFT(Tabelas!$AI1116,1)="C","DC",
LEFT(Tabelas!$AI1116,1)="L","DL",
LEFT(Tabelas!$AI1116,1)="A","DA",
LEFT(Tabelas!$AI1116,1)="G","DG")</f>
        <v>DN</v>
      </c>
      <c r="AW1116" s="34"/>
      <c r="AX1116" s="34"/>
      <c r="AY1116" s="34"/>
      <c r="AZ1116" s="34"/>
      <c r="BA1116" s="34"/>
      <c r="BB1116" s="34"/>
      <c r="BC1116" s="34"/>
      <c r="BD1116" s="44">
        <v>180509</v>
      </c>
      <c r="BE1116" s="34" t="s">
        <v>2381</v>
      </c>
      <c r="BF1116" s="43" t="s">
        <v>1223</v>
      </c>
      <c r="BG1116" s="34" t="s">
        <v>596</v>
      </c>
      <c r="BH1116" s="34" t="s">
        <v>285</v>
      </c>
      <c r="BI1116" s="34" t="s">
        <v>2381</v>
      </c>
      <c r="BJ1116" s="44" t="s">
        <v>320</v>
      </c>
      <c r="BK1116" s="44" t="s">
        <v>3428</v>
      </c>
      <c r="EN1116" s="571">
        <v>31003</v>
      </c>
      <c r="EO1116" s="560" t="s">
        <v>9963</v>
      </c>
      <c r="EP1116" s="560" t="s">
        <v>289</v>
      </c>
      <c r="EQ1116" s="580">
        <v>344</v>
      </c>
      <c r="ER1116" s="560" t="s">
        <v>5026</v>
      </c>
      <c r="ES1116" s="567" t="s">
        <v>9964</v>
      </c>
    </row>
    <row r="1117" spans="16:149">
      <c r="P1117" s="503"/>
      <c r="Q1117" s="504"/>
      <c r="R1117" s="505">
        <f t="shared" si="39"/>
        <v>44895</v>
      </c>
      <c r="S1117" s="501"/>
      <c r="T1117" s="497"/>
      <c r="U1117" s="498"/>
      <c r="V1117" s="43">
        <v>126</v>
      </c>
      <c r="W1117" s="34" t="s">
        <v>3720</v>
      </c>
      <c r="X1117" s="44">
        <v>180510</v>
      </c>
      <c r="Y1117" s="34" t="s">
        <v>2549</v>
      </c>
      <c r="Z1117" s="43" t="s">
        <v>1223</v>
      </c>
      <c r="AA1117" s="34" t="s">
        <v>596</v>
      </c>
      <c r="AB1117" s="34" t="s">
        <v>285</v>
      </c>
      <c r="AC1117" s="34" t="s">
        <v>2549</v>
      </c>
      <c r="AD1117" s="44" t="s">
        <v>320</v>
      </c>
      <c r="AE1117" s="44" t="s">
        <v>3428</v>
      </c>
      <c r="AF1117" s="43">
        <v>126</v>
      </c>
      <c r="AG1117" s="34" t="s">
        <v>3720</v>
      </c>
      <c r="AH1117" s="34" t="s">
        <v>3719</v>
      </c>
      <c r="AI1117" s="43" t="s">
        <v>3721</v>
      </c>
      <c r="AJ1117" s="44" t="s">
        <v>3722</v>
      </c>
      <c r="AK1117" s="261">
        <v>5100073</v>
      </c>
      <c r="AL1117" s="44" t="s">
        <v>596</v>
      </c>
      <c r="AM1117" s="44" t="s">
        <v>3726</v>
      </c>
      <c r="AN1117" s="262">
        <v>254095700</v>
      </c>
      <c r="AO1117" s="34"/>
      <c r="AP1117" s="34"/>
      <c r="AQ1117" s="34"/>
      <c r="AR1117" s="34"/>
      <c r="AS1117" s="34"/>
      <c r="AT1117" s="44" t="s">
        <v>326</v>
      </c>
      <c r="AU1117" s="44"/>
      <c r="AV1117" s="477" t="str">
        <f t="array" ref="AV1117">_xlfn.IFS(
LEFT(Tabelas!$AI1117,1)="N","DN",
LEFT(Tabelas!$AI1117,1)="C","DC",
LEFT(Tabelas!$AI1117,1)="L","DL",
LEFT(Tabelas!$AI1117,1)="A","DA",
LEFT(Tabelas!$AI1117,1)="G","DG")</f>
        <v>DN</v>
      </c>
      <c r="AW1117" s="34"/>
      <c r="AX1117" s="34"/>
      <c r="AY1117" s="34"/>
      <c r="AZ1117" s="34"/>
      <c r="BA1117" s="34"/>
      <c r="BB1117" s="34"/>
      <c r="BC1117" s="34"/>
      <c r="BD1117" s="44">
        <v>180510</v>
      </c>
      <c r="BE1117" s="34" t="s">
        <v>2549</v>
      </c>
      <c r="BF1117" s="43" t="s">
        <v>1223</v>
      </c>
      <c r="BG1117" s="34" t="s">
        <v>596</v>
      </c>
      <c r="BH1117" s="34" t="s">
        <v>285</v>
      </c>
      <c r="BI1117" s="34" t="s">
        <v>2549</v>
      </c>
      <c r="BJ1117" s="44" t="s">
        <v>320</v>
      </c>
      <c r="BK1117" s="44" t="s">
        <v>3428</v>
      </c>
      <c r="EN1117" s="572">
        <v>31046</v>
      </c>
      <c r="EO1117" s="561" t="s">
        <v>9965</v>
      </c>
      <c r="EP1117" s="561" t="s">
        <v>289</v>
      </c>
      <c r="EQ1117" s="576">
        <v>383</v>
      </c>
      <c r="ER1117" s="561" t="s">
        <v>2597</v>
      </c>
      <c r="ES1117" s="568" t="s">
        <v>9966</v>
      </c>
    </row>
    <row r="1118" spans="16:149">
      <c r="P1118" s="503"/>
      <c r="Q1118" s="504"/>
      <c r="R1118" s="505">
        <f t="shared" si="39"/>
        <v>44896</v>
      </c>
      <c r="S1118" s="501"/>
      <c r="T1118" s="497"/>
      <c r="U1118" s="498"/>
      <c r="V1118" s="43">
        <v>126</v>
      </c>
      <c r="W1118" s="34" t="s">
        <v>3720</v>
      </c>
      <c r="X1118" s="44">
        <v>180525</v>
      </c>
      <c r="Y1118" s="34" t="s">
        <v>3500</v>
      </c>
      <c r="Z1118" s="43" t="s">
        <v>1223</v>
      </c>
      <c r="AA1118" s="34" t="s">
        <v>596</v>
      </c>
      <c r="AB1118" s="34" t="s">
        <v>285</v>
      </c>
      <c r="AC1118" s="34" t="s">
        <v>3500</v>
      </c>
      <c r="AD1118" s="44" t="s">
        <v>320</v>
      </c>
      <c r="AE1118" s="44" t="s">
        <v>3428</v>
      </c>
      <c r="AF1118" s="43">
        <v>126</v>
      </c>
      <c r="AG1118" s="34" t="s">
        <v>3720</v>
      </c>
      <c r="AH1118" s="34" t="s">
        <v>3719</v>
      </c>
      <c r="AI1118" s="43" t="s">
        <v>3721</v>
      </c>
      <c r="AJ1118" s="44" t="s">
        <v>3722</v>
      </c>
      <c r="AK1118" s="261">
        <v>5100073</v>
      </c>
      <c r="AL1118" s="44" t="s">
        <v>596</v>
      </c>
      <c r="AM1118" s="44" t="s">
        <v>3726</v>
      </c>
      <c r="AN1118" s="262">
        <v>254095700</v>
      </c>
      <c r="AO1118" s="34"/>
      <c r="AP1118" s="34"/>
      <c r="AQ1118" s="34"/>
      <c r="AR1118" s="34"/>
      <c r="AS1118" s="34"/>
      <c r="AT1118" s="44" t="s">
        <v>326</v>
      </c>
      <c r="AU1118" s="44"/>
      <c r="AV1118" s="477" t="str">
        <f t="array" ref="AV1118">_xlfn.IFS(
LEFT(Tabelas!$AI1118,1)="N","DN",
LEFT(Tabelas!$AI1118,1)="C","DC",
LEFT(Tabelas!$AI1118,1)="L","DL",
LEFT(Tabelas!$AI1118,1)="A","DA",
LEFT(Tabelas!$AI1118,1)="G","DG")</f>
        <v>DN</v>
      </c>
      <c r="AW1118" s="34"/>
      <c r="AX1118" s="34"/>
      <c r="AY1118" s="34"/>
      <c r="AZ1118" s="34"/>
      <c r="BA1118" s="34"/>
      <c r="BB1118" s="34"/>
      <c r="BC1118" s="34"/>
      <c r="BD1118" s="44">
        <v>180525</v>
      </c>
      <c r="BE1118" s="34" t="s">
        <v>3500</v>
      </c>
      <c r="BF1118" s="43" t="s">
        <v>1223</v>
      </c>
      <c r="BG1118" s="34" t="s">
        <v>596</v>
      </c>
      <c r="BH1118" s="34" t="s">
        <v>285</v>
      </c>
      <c r="BI1118" s="34" t="s">
        <v>3500</v>
      </c>
      <c r="BJ1118" s="44" t="s">
        <v>320</v>
      </c>
      <c r="BK1118" s="44" t="s">
        <v>3428</v>
      </c>
      <c r="EN1118" s="571">
        <v>31054</v>
      </c>
      <c r="EO1118" s="560" t="s">
        <v>9967</v>
      </c>
      <c r="EP1118" s="560" t="s">
        <v>289</v>
      </c>
      <c r="EQ1118" s="580">
        <v>346</v>
      </c>
      <c r="ER1118" s="560" t="s">
        <v>5058</v>
      </c>
      <c r="ES1118" s="567" t="s">
        <v>9968</v>
      </c>
    </row>
    <row r="1119" spans="16:149">
      <c r="P1119" s="503"/>
      <c r="Q1119" s="504"/>
      <c r="R1119" s="505">
        <f t="shared" si="39"/>
        <v>44897</v>
      </c>
      <c r="S1119" s="501"/>
      <c r="T1119" s="497"/>
      <c r="U1119" s="498"/>
      <c r="V1119" s="43">
        <v>126</v>
      </c>
      <c r="W1119" s="34" t="s">
        <v>3720</v>
      </c>
      <c r="X1119" s="44">
        <v>180500</v>
      </c>
      <c r="Y1119" s="34" t="s">
        <v>905</v>
      </c>
      <c r="Z1119" s="43" t="s">
        <v>1223</v>
      </c>
      <c r="AA1119" s="34" t="s">
        <v>596</v>
      </c>
      <c r="AB1119" s="34" t="s">
        <v>285</v>
      </c>
      <c r="AC1119" s="34" t="s">
        <v>3500</v>
      </c>
      <c r="AD1119" s="44" t="s">
        <v>320</v>
      </c>
      <c r="AE1119" s="44" t="s">
        <v>3428</v>
      </c>
      <c r="AF1119" s="43">
        <v>126</v>
      </c>
      <c r="AG1119" s="34" t="s">
        <v>3720</v>
      </c>
      <c r="AH1119" s="34" t="s">
        <v>3719</v>
      </c>
      <c r="AI1119" s="43" t="s">
        <v>3721</v>
      </c>
      <c r="AJ1119" s="44" t="s">
        <v>3722</v>
      </c>
      <c r="AK1119" s="261">
        <v>5100073</v>
      </c>
      <c r="AL1119" s="44" t="s">
        <v>596</v>
      </c>
      <c r="AM1119" s="44" t="s">
        <v>3726</v>
      </c>
      <c r="AN1119" s="262">
        <v>254095700</v>
      </c>
      <c r="AO1119" s="34"/>
      <c r="AP1119" s="34"/>
      <c r="AQ1119" s="34"/>
      <c r="AR1119" s="34"/>
      <c r="AS1119" s="34"/>
      <c r="AT1119" s="44" t="s">
        <v>326</v>
      </c>
      <c r="AU1119" s="44"/>
      <c r="AV1119" s="477" t="str">
        <f t="array" ref="AV1119">_xlfn.IFS(
LEFT(Tabelas!$AI1119,1)="N","DN",
LEFT(Tabelas!$AI1119,1)="C","DC",
LEFT(Tabelas!$AI1119,1)="L","DL",
LEFT(Tabelas!$AI1119,1)="A","DA",
LEFT(Tabelas!$AI1119,1)="G","DG")</f>
        <v>DN</v>
      </c>
      <c r="AW1119" s="34"/>
      <c r="AX1119" s="34"/>
      <c r="AY1119" s="34"/>
      <c r="AZ1119" s="34"/>
      <c r="BA1119" s="34"/>
      <c r="BB1119" s="34"/>
      <c r="BC1119" s="34"/>
      <c r="BD1119" s="44">
        <v>180500</v>
      </c>
      <c r="BE1119" s="34" t="s">
        <v>905</v>
      </c>
      <c r="BF1119" s="43" t="s">
        <v>1223</v>
      </c>
      <c r="BG1119" s="34" t="s">
        <v>596</v>
      </c>
      <c r="BH1119" s="34" t="s">
        <v>285</v>
      </c>
      <c r="BI1119" s="34" t="s">
        <v>3500</v>
      </c>
      <c r="BJ1119" s="44" t="s">
        <v>320</v>
      </c>
      <c r="BK1119" s="44" t="s">
        <v>3428</v>
      </c>
      <c r="EN1119" s="572">
        <v>31070</v>
      </c>
      <c r="EO1119" s="561" t="s">
        <v>9969</v>
      </c>
      <c r="EP1119" s="561" t="s">
        <v>320</v>
      </c>
      <c r="EQ1119" s="576">
        <v>100</v>
      </c>
      <c r="ER1119" s="561" t="s">
        <v>4630</v>
      </c>
      <c r="ES1119" s="568" t="s">
        <v>9970</v>
      </c>
    </row>
    <row r="1120" spans="16:149">
      <c r="P1120" s="503"/>
      <c r="Q1120" s="504"/>
      <c r="R1120" s="505">
        <f t="shared" si="39"/>
        <v>44898</v>
      </c>
      <c r="S1120" s="501"/>
      <c r="T1120" s="497"/>
      <c r="U1120" s="498"/>
      <c r="V1120" s="43">
        <v>126</v>
      </c>
      <c r="W1120" s="34" t="s">
        <v>3720</v>
      </c>
      <c r="X1120" s="44">
        <v>180511</v>
      </c>
      <c r="Y1120" s="34" t="s">
        <v>2706</v>
      </c>
      <c r="Z1120" s="43" t="s">
        <v>1223</v>
      </c>
      <c r="AA1120" s="34" t="s">
        <v>596</v>
      </c>
      <c r="AB1120" s="34" t="s">
        <v>285</v>
      </c>
      <c r="AC1120" s="34" t="s">
        <v>2706</v>
      </c>
      <c r="AD1120" s="44" t="s">
        <v>320</v>
      </c>
      <c r="AE1120" s="44" t="s">
        <v>3428</v>
      </c>
      <c r="AF1120" s="43">
        <v>126</v>
      </c>
      <c r="AG1120" s="34" t="s">
        <v>3720</v>
      </c>
      <c r="AH1120" s="34" t="s">
        <v>3719</v>
      </c>
      <c r="AI1120" s="43" t="s">
        <v>3721</v>
      </c>
      <c r="AJ1120" s="44" t="s">
        <v>3722</v>
      </c>
      <c r="AK1120" s="261">
        <v>5100073</v>
      </c>
      <c r="AL1120" s="44" t="s">
        <v>596</v>
      </c>
      <c r="AM1120" s="44" t="s">
        <v>3726</v>
      </c>
      <c r="AN1120" s="262">
        <v>254095700</v>
      </c>
      <c r="AO1120" s="34"/>
      <c r="AP1120" s="34"/>
      <c r="AQ1120" s="34"/>
      <c r="AR1120" s="34"/>
      <c r="AS1120" s="34"/>
      <c r="AT1120" s="44" t="s">
        <v>326</v>
      </c>
      <c r="AU1120" s="44"/>
      <c r="AV1120" s="477" t="str">
        <f t="array" ref="AV1120">_xlfn.IFS(
LEFT(Tabelas!$AI1120,1)="N","DN",
LEFT(Tabelas!$AI1120,1)="C","DC",
LEFT(Tabelas!$AI1120,1)="L","DL",
LEFT(Tabelas!$AI1120,1)="A","DA",
LEFT(Tabelas!$AI1120,1)="G","DG")</f>
        <v>DN</v>
      </c>
      <c r="AW1120" s="34"/>
      <c r="AX1120" s="34"/>
      <c r="AY1120" s="34"/>
      <c r="AZ1120" s="34"/>
      <c r="BA1120" s="34"/>
      <c r="BB1120" s="34"/>
      <c r="BC1120" s="34"/>
      <c r="BD1120" s="44">
        <v>180511</v>
      </c>
      <c r="BE1120" s="34" t="s">
        <v>2706</v>
      </c>
      <c r="BF1120" s="43" t="s">
        <v>1223</v>
      </c>
      <c r="BG1120" s="34" t="s">
        <v>596</v>
      </c>
      <c r="BH1120" s="34" t="s">
        <v>285</v>
      </c>
      <c r="BI1120" s="34" t="s">
        <v>2706</v>
      </c>
      <c r="BJ1120" s="44" t="s">
        <v>320</v>
      </c>
      <c r="BK1120" s="44" t="s">
        <v>3428</v>
      </c>
      <c r="EN1120" s="571">
        <v>31089</v>
      </c>
      <c r="EO1120" s="560" t="s">
        <v>9971</v>
      </c>
      <c r="EP1120" s="560" t="s">
        <v>289</v>
      </c>
      <c r="EQ1120" s="580">
        <v>300</v>
      </c>
      <c r="ER1120" s="560" t="s">
        <v>4916</v>
      </c>
      <c r="ES1120" s="567" t="s">
        <v>9972</v>
      </c>
    </row>
    <row r="1121" spans="16:149">
      <c r="P1121" s="503"/>
      <c r="Q1121" s="504"/>
      <c r="R1121" s="505">
        <f t="shared" si="39"/>
        <v>44899</v>
      </c>
      <c r="S1121" s="501"/>
      <c r="T1121" s="497"/>
      <c r="U1121" s="498"/>
      <c r="V1121" s="43">
        <v>126</v>
      </c>
      <c r="W1121" s="34" t="s">
        <v>3720</v>
      </c>
      <c r="X1121" s="44">
        <v>180516</v>
      </c>
      <c r="Y1121" s="34" t="s">
        <v>2844</v>
      </c>
      <c r="Z1121" s="43" t="s">
        <v>1223</v>
      </c>
      <c r="AA1121" s="34" t="s">
        <v>596</v>
      </c>
      <c r="AB1121" s="34" t="s">
        <v>285</v>
      </c>
      <c r="AC1121" s="34" t="s">
        <v>2844</v>
      </c>
      <c r="AD1121" s="44" t="s">
        <v>320</v>
      </c>
      <c r="AE1121" s="44" t="s">
        <v>3428</v>
      </c>
      <c r="AF1121" s="43">
        <v>126</v>
      </c>
      <c r="AG1121" s="34" t="s">
        <v>3720</v>
      </c>
      <c r="AH1121" s="34" t="s">
        <v>3719</v>
      </c>
      <c r="AI1121" s="43" t="s">
        <v>3721</v>
      </c>
      <c r="AJ1121" s="44" t="s">
        <v>3722</v>
      </c>
      <c r="AK1121" s="261">
        <v>5100073</v>
      </c>
      <c r="AL1121" s="44" t="s">
        <v>596</v>
      </c>
      <c r="AM1121" s="44" t="s">
        <v>3726</v>
      </c>
      <c r="AN1121" s="262">
        <v>254095700</v>
      </c>
      <c r="AO1121" s="34"/>
      <c r="AP1121" s="34"/>
      <c r="AQ1121" s="34"/>
      <c r="AR1121" s="34"/>
      <c r="AS1121" s="34"/>
      <c r="AT1121" s="44" t="s">
        <v>326</v>
      </c>
      <c r="AU1121" s="44"/>
      <c r="AV1121" s="477" t="str">
        <f t="array" ref="AV1121">_xlfn.IFS(
LEFT(Tabelas!$AI1121,1)="N","DN",
LEFT(Tabelas!$AI1121,1)="C","DC",
LEFT(Tabelas!$AI1121,1)="L","DL",
LEFT(Tabelas!$AI1121,1)="A","DA",
LEFT(Tabelas!$AI1121,1)="G","DG")</f>
        <v>DN</v>
      </c>
      <c r="AW1121" s="34"/>
      <c r="AX1121" s="34"/>
      <c r="AY1121" s="34"/>
      <c r="AZ1121" s="34"/>
      <c r="BA1121" s="34"/>
      <c r="BB1121" s="34"/>
      <c r="BC1121" s="34"/>
      <c r="BD1121" s="44">
        <v>180516</v>
      </c>
      <c r="BE1121" s="34" t="s">
        <v>2844</v>
      </c>
      <c r="BF1121" s="43" t="s">
        <v>1223</v>
      </c>
      <c r="BG1121" s="34" t="s">
        <v>596</v>
      </c>
      <c r="BH1121" s="34" t="s">
        <v>285</v>
      </c>
      <c r="BI1121" s="34" t="s">
        <v>2844</v>
      </c>
      <c r="BJ1121" s="44" t="s">
        <v>320</v>
      </c>
      <c r="BK1121" s="44" t="s">
        <v>3428</v>
      </c>
      <c r="EN1121" s="572">
        <v>31097</v>
      </c>
      <c r="EO1121" s="561" t="s">
        <v>9973</v>
      </c>
      <c r="EP1121" s="561" t="s">
        <v>289</v>
      </c>
      <c r="EQ1121" s="576">
        <v>341</v>
      </c>
      <c r="ER1121" s="561" t="s">
        <v>2038</v>
      </c>
      <c r="ES1121" s="568" t="s">
        <v>9974</v>
      </c>
    </row>
    <row r="1122" spans="16:149">
      <c r="P1122" s="503"/>
      <c r="Q1122" s="504"/>
      <c r="R1122" s="505">
        <f t="shared" si="39"/>
        <v>44900</v>
      </c>
      <c r="S1122" s="501"/>
      <c r="T1122" s="497"/>
      <c r="U1122" s="498"/>
      <c r="V1122" s="43">
        <v>126</v>
      </c>
      <c r="W1122" s="34" t="s">
        <v>3720</v>
      </c>
      <c r="X1122" s="44">
        <v>180517</v>
      </c>
      <c r="Y1122" s="34" t="s">
        <v>2987</v>
      </c>
      <c r="Z1122" s="43" t="s">
        <v>1223</v>
      </c>
      <c r="AA1122" s="34" t="s">
        <v>596</v>
      </c>
      <c r="AB1122" s="34" t="s">
        <v>285</v>
      </c>
      <c r="AC1122" s="34" t="s">
        <v>2987</v>
      </c>
      <c r="AD1122" s="44" t="s">
        <v>320</v>
      </c>
      <c r="AE1122" s="44" t="s">
        <v>3428</v>
      </c>
      <c r="AF1122" s="43">
        <v>126</v>
      </c>
      <c r="AG1122" s="34" t="s">
        <v>3720</v>
      </c>
      <c r="AH1122" s="34" t="s">
        <v>3719</v>
      </c>
      <c r="AI1122" s="43" t="s">
        <v>3721</v>
      </c>
      <c r="AJ1122" s="44" t="s">
        <v>3722</v>
      </c>
      <c r="AK1122" s="261">
        <v>5100073</v>
      </c>
      <c r="AL1122" s="44" t="s">
        <v>596</v>
      </c>
      <c r="AM1122" s="44" t="s">
        <v>3726</v>
      </c>
      <c r="AN1122" s="262">
        <v>254095700</v>
      </c>
      <c r="AO1122" s="34"/>
      <c r="AP1122" s="34"/>
      <c r="AQ1122" s="34"/>
      <c r="AR1122" s="34"/>
      <c r="AS1122" s="34"/>
      <c r="AT1122" s="44" t="s">
        <v>326</v>
      </c>
      <c r="AU1122" s="44"/>
      <c r="AV1122" s="477" t="str">
        <f t="array" ref="AV1122">_xlfn.IFS(
LEFT(Tabelas!$AI1122,1)="N","DN",
LEFT(Tabelas!$AI1122,1)="C","DC",
LEFT(Tabelas!$AI1122,1)="L","DL",
LEFT(Tabelas!$AI1122,1)="A","DA",
LEFT(Tabelas!$AI1122,1)="G","DG")</f>
        <v>DN</v>
      </c>
      <c r="AW1122" s="34"/>
      <c r="AX1122" s="34"/>
      <c r="AY1122" s="34"/>
      <c r="AZ1122" s="34"/>
      <c r="BA1122" s="34"/>
      <c r="BB1122" s="34"/>
      <c r="BC1122" s="34"/>
      <c r="BD1122" s="44">
        <v>180517</v>
      </c>
      <c r="BE1122" s="34" t="s">
        <v>2987</v>
      </c>
      <c r="BF1122" s="43" t="s">
        <v>1223</v>
      </c>
      <c r="BG1122" s="34" t="s">
        <v>596</v>
      </c>
      <c r="BH1122" s="34" t="s">
        <v>285</v>
      </c>
      <c r="BI1122" s="34" t="s">
        <v>2987</v>
      </c>
      <c r="BJ1122" s="44" t="s">
        <v>320</v>
      </c>
      <c r="BK1122" s="44" t="s">
        <v>3428</v>
      </c>
      <c r="EN1122" s="572">
        <v>31100</v>
      </c>
      <c r="EO1122" s="561" t="s">
        <v>9975</v>
      </c>
      <c r="EP1122" s="561" t="s">
        <v>1519</v>
      </c>
      <c r="EQ1122" s="576">
        <v>800</v>
      </c>
      <c r="ER1122" s="561" t="s">
        <v>1520</v>
      </c>
      <c r="ES1122" s="568" t="s">
        <v>9976</v>
      </c>
    </row>
    <row r="1123" spans="16:149">
      <c r="P1123" s="503"/>
      <c r="Q1123" s="504"/>
      <c r="R1123" s="505">
        <f t="shared" si="39"/>
        <v>44901</v>
      </c>
      <c r="S1123" s="501"/>
      <c r="T1123" s="497"/>
      <c r="U1123" s="498"/>
      <c r="V1123" s="43">
        <v>126</v>
      </c>
      <c r="W1123" s="34" t="s">
        <v>3720</v>
      </c>
      <c r="X1123" s="44">
        <v>180519</v>
      </c>
      <c r="Y1123" s="34" t="s">
        <v>3111</v>
      </c>
      <c r="Z1123" s="43" t="s">
        <v>1223</v>
      </c>
      <c r="AA1123" s="34" t="s">
        <v>596</v>
      </c>
      <c r="AB1123" s="34" t="s">
        <v>285</v>
      </c>
      <c r="AC1123" s="34" t="s">
        <v>3111</v>
      </c>
      <c r="AD1123" s="44" t="s">
        <v>320</v>
      </c>
      <c r="AE1123" s="44" t="s">
        <v>3428</v>
      </c>
      <c r="AF1123" s="43">
        <v>126</v>
      </c>
      <c r="AG1123" s="34" t="s">
        <v>3720</v>
      </c>
      <c r="AH1123" s="34" t="s">
        <v>3719</v>
      </c>
      <c r="AI1123" s="43" t="s">
        <v>3721</v>
      </c>
      <c r="AJ1123" s="44" t="s">
        <v>3722</v>
      </c>
      <c r="AK1123" s="261">
        <v>5100073</v>
      </c>
      <c r="AL1123" s="44" t="s">
        <v>596</v>
      </c>
      <c r="AM1123" s="44" t="s">
        <v>3726</v>
      </c>
      <c r="AN1123" s="262">
        <v>254095700</v>
      </c>
      <c r="AO1123" s="34"/>
      <c r="AP1123" s="34"/>
      <c r="AQ1123" s="34"/>
      <c r="AR1123" s="34"/>
      <c r="AS1123" s="34"/>
      <c r="AT1123" s="44" t="s">
        <v>326</v>
      </c>
      <c r="AU1123" s="44"/>
      <c r="AV1123" s="477" t="str">
        <f t="array" ref="AV1123">_xlfn.IFS(
LEFT(Tabelas!$AI1123,1)="N","DN",
LEFT(Tabelas!$AI1123,1)="C","DC",
LEFT(Tabelas!$AI1123,1)="L","DL",
LEFT(Tabelas!$AI1123,1)="A","DA",
LEFT(Tabelas!$AI1123,1)="G","DG")</f>
        <v>DN</v>
      </c>
      <c r="AW1123" s="34"/>
      <c r="AX1123" s="34"/>
      <c r="AY1123" s="34"/>
      <c r="AZ1123" s="34"/>
      <c r="BA1123" s="34"/>
      <c r="BB1123" s="34"/>
      <c r="BC1123" s="34"/>
      <c r="BD1123" s="44">
        <v>180519</v>
      </c>
      <c r="BE1123" s="34" t="s">
        <v>3111</v>
      </c>
      <c r="BF1123" s="43" t="s">
        <v>1223</v>
      </c>
      <c r="BG1123" s="34" t="s">
        <v>596</v>
      </c>
      <c r="BH1123" s="34" t="s">
        <v>285</v>
      </c>
      <c r="BI1123" s="34" t="s">
        <v>3111</v>
      </c>
      <c r="BJ1123" s="44" t="s">
        <v>320</v>
      </c>
      <c r="BK1123" s="44" t="s">
        <v>3428</v>
      </c>
      <c r="EN1123" s="571">
        <v>31119</v>
      </c>
      <c r="EO1123" s="560" t="s">
        <v>9977</v>
      </c>
      <c r="EP1123" s="560" t="s">
        <v>947</v>
      </c>
      <c r="EQ1123" s="580">
        <v>453</v>
      </c>
      <c r="ER1123" s="560" t="s">
        <v>3912</v>
      </c>
      <c r="ES1123" s="567" t="s">
        <v>9978</v>
      </c>
    </row>
    <row r="1124" spans="16:149">
      <c r="P1124" s="503"/>
      <c r="Q1124" s="504"/>
      <c r="R1124" s="505">
        <f t="shared" si="39"/>
        <v>44902</v>
      </c>
      <c r="S1124" s="501"/>
      <c r="T1124" s="497"/>
      <c r="U1124" s="498"/>
      <c r="V1124" s="43">
        <v>126</v>
      </c>
      <c r="W1124" s="34" t="s">
        <v>3720</v>
      </c>
      <c r="X1124" s="44">
        <v>180520</v>
      </c>
      <c r="Y1124" s="34" t="s">
        <v>3222</v>
      </c>
      <c r="Z1124" s="43" t="s">
        <v>1223</v>
      </c>
      <c r="AA1124" s="34" t="s">
        <v>596</v>
      </c>
      <c r="AB1124" s="34" t="s">
        <v>285</v>
      </c>
      <c r="AC1124" s="34" t="s">
        <v>3222</v>
      </c>
      <c r="AD1124" s="44" t="s">
        <v>320</v>
      </c>
      <c r="AE1124" s="44" t="s">
        <v>3428</v>
      </c>
      <c r="AF1124" s="43">
        <v>126</v>
      </c>
      <c r="AG1124" s="34" t="s">
        <v>3720</v>
      </c>
      <c r="AH1124" s="34" t="s">
        <v>3719</v>
      </c>
      <c r="AI1124" s="43" t="s">
        <v>3721</v>
      </c>
      <c r="AJ1124" s="44" t="s">
        <v>3722</v>
      </c>
      <c r="AK1124" s="261">
        <v>5100073</v>
      </c>
      <c r="AL1124" s="44" t="s">
        <v>596</v>
      </c>
      <c r="AM1124" s="44" t="s">
        <v>3726</v>
      </c>
      <c r="AN1124" s="262">
        <v>254095700</v>
      </c>
      <c r="AO1124" s="34"/>
      <c r="AP1124" s="34"/>
      <c r="AQ1124" s="34"/>
      <c r="AR1124" s="34"/>
      <c r="AS1124" s="34"/>
      <c r="AT1124" s="44" t="s">
        <v>326</v>
      </c>
      <c r="AU1124" s="44"/>
      <c r="AV1124" s="477" t="str">
        <f t="array" ref="AV1124">_xlfn.IFS(
LEFT(Tabelas!$AI1124,1)="N","DN",
LEFT(Tabelas!$AI1124,1)="C","DC",
LEFT(Tabelas!$AI1124,1)="L","DL",
LEFT(Tabelas!$AI1124,1)="A","DA",
LEFT(Tabelas!$AI1124,1)="G","DG")</f>
        <v>DN</v>
      </c>
      <c r="AW1124" s="34"/>
      <c r="AX1124" s="34"/>
      <c r="AY1124" s="34"/>
      <c r="AZ1124" s="34"/>
      <c r="BA1124" s="34"/>
      <c r="BB1124" s="34"/>
      <c r="BC1124" s="34"/>
      <c r="BD1124" s="44">
        <v>180520</v>
      </c>
      <c r="BE1124" s="34" t="s">
        <v>3222</v>
      </c>
      <c r="BF1124" s="43" t="s">
        <v>1223</v>
      </c>
      <c r="BG1124" s="34" t="s">
        <v>596</v>
      </c>
      <c r="BH1124" s="34" t="s">
        <v>285</v>
      </c>
      <c r="BI1124" s="34" t="s">
        <v>3222</v>
      </c>
      <c r="BJ1124" s="44" t="s">
        <v>320</v>
      </c>
      <c r="BK1124" s="44" t="s">
        <v>3428</v>
      </c>
      <c r="EN1124" s="572">
        <v>31127</v>
      </c>
      <c r="EO1124" s="561" t="s">
        <v>9979</v>
      </c>
      <c r="EP1124" s="561" t="s">
        <v>289</v>
      </c>
      <c r="EQ1124" s="576">
        <v>347</v>
      </c>
      <c r="ER1124" s="561" t="s">
        <v>5074</v>
      </c>
      <c r="ES1124" s="568" t="s">
        <v>9980</v>
      </c>
    </row>
    <row r="1125" spans="16:149">
      <c r="P1125" s="503"/>
      <c r="Q1125" s="504"/>
      <c r="R1125" s="505">
        <f t="shared" si="39"/>
        <v>44903</v>
      </c>
      <c r="S1125" s="501"/>
      <c r="T1125" s="497"/>
      <c r="U1125" s="498"/>
      <c r="V1125" s="43">
        <v>126</v>
      </c>
      <c r="W1125" s="34" t="s">
        <v>3720</v>
      </c>
      <c r="X1125" s="44">
        <v>180526</v>
      </c>
      <c r="Y1125" s="34" t="s">
        <v>3574</v>
      </c>
      <c r="Z1125" s="43" t="s">
        <v>1223</v>
      </c>
      <c r="AA1125" s="34" t="s">
        <v>596</v>
      </c>
      <c r="AB1125" s="34" t="s">
        <v>285</v>
      </c>
      <c r="AC1125" s="34" t="s">
        <v>9981</v>
      </c>
      <c r="AD1125" s="44" t="s">
        <v>320</v>
      </c>
      <c r="AE1125" s="44" t="s">
        <v>3428</v>
      </c>
      <c r="AF1125" s="43">
        <v>126</v>
      </c>
      <c r="AG1125" s="34" t="s">
        <v>3720</v>
      </c>
      <c r="AH1125" s="34" t="s">
        <v>3719</v>
      </c>
      <c r="AI1125" s="43" t="s">
        <v>3721</v>
      </c>
      <c r="AJ1125" s="44" t="s">
        <v>3722</v>
      </c>
      <c r="AK1125" s="261">
        <v>5100073</v>
      </c>
      <c r="AL1125" s="44" t="s">
        <v>596</v>
      </c>
      <c r="AM1125" s="44" t="s">
        <v>3726</v>
      </c>
      <c r="AN1125" s="262">
        <v>254095700</v>
      </c>
      <c r="AO1125" s="34"/>
      <c r="AP1125" s="34"/>
      <c r="AQ1125" s="34"/>
      <c r="AR1125" s="34"/>
      <c r="AS1125" s="34"/>
      <c r="AT1125" s="44" t="s">
        <v>326</v>
      </c>
      <c r="AU1125" s="44"/>
      <c r="AV1125" s="477" t="str">
        <f t="array" ref="AV1125">_xlfn.IFS(
LEFT(Tabelas!$AI1125,1)="N","DN",
LEFT(Tabelas!$AI1125,1)="C","DC",
LEFT(Tabelas!$AI1125,1)="L","DL",
LEFT(Tabelas!$AI1125,1)="A","DA",
LEFT(Tabelas!$AI1125,1)="G","DG")</f>
        <v>DN</v>
      </c>
      <c r="AW1125" s="34"/>
      <c r="AX1125" s="34"/>
      <c r="AY1125" s="34"/>
      <c r="AZ1125" s="34"/>
      <c r="BA1125" s="34"/>
      <c r="BB1125" s="34"/>
      <c r="BC1125" s="34"/>
      <c r="BD1125" s="44">
        <v>180526</v>
      </c>
      <c r="BE1125" s="34" t="s">
        <v>3574</v>
      </c>
      <c r="BF1125" s="43" t="s">
        <v>1223</v>
      </c>
      <c r="BG1125" s="34" t="s">
        <v>596</v>
      </c>
      <c r="BH1125" s="34" t="s">
        <v>285</v>
      </c>
      <c r="BI1125" s="34" t="s">
        <v>9981</v>
      </c>
      <c r="BJ1125" s="44" t="s">
        <v>320</v>
      </c>
      <c r="BK1125" s="44" t="s">
        <v>3428</v>
      </c>
      <c r="EN1125" s="571">
        <v>31135</v>
      </c>
      <c r="EO1125" s="560" t="s">
        <v>9982</v>
      </c>
      <c r="EP1125" s="560" t="s">
        <v>947</v>
      </c>
      <c r="EQ1125" s="580">
        <v>400</v>
      </c>
      <c r="ER1125" s="560" t="s">
        <v>3263</v>
      </c>
      <c r="ES1125" s="567" t="s">
        <v>9983</v>
      </c>
    </row>
    <row r="1126" spans="16:149">
      <c r="P1126" s="503"/>
      <c r="Q1126" s="504"/>
      <c r="R1126" s="505">
        <f t="shared" si="39"/>
        <v>44904</v>
      </c>
      <c r="S1126" s="501"/>
      <c r="T1126" s="497"/>
      <c r="U1126" s="498"/>
      <c r="V1126" s="43">
        <v>126</v>
      </c>
      <c r="W1126" s="34" t="s">
        <v>3720</v>
      </c>
      <c r="X1126" s="44">
        <v>180527</v>
      </c>
      <c r="Y1126" s="34" t="s">
        <v>3641</v>
      </c>
      <c r="Z1126" s="43" t="s">
        <v>1223</v>
      </c>
      <c r="AA1126" s="34" t="s">
        <v>596</v>
      </c>
      <c r="AB1126" s="34" t="s">
        <v>285</v>
      </c>
      <c r="AC1126" s="34" t="s">
        <v>9984</v>
      </c>
      <c r="AD1126" s="44" t="s">
        <v>320</v>
      </c>
      <c r="AE1126" s="44" t="s">
        <v>3428</v>
      </c>
      <c r="AF1126" s="43">
        <v>126</v>
      </c>
      <c r="AG1126" s="34" t="s">
        <v>3720</v>
      </c>
      <c r="AH1126" s="34" t="s">
        <v>3719</v>
      </c>
      <c r="AI1126" s="43" t="s">
        <v>3721</v>
      </c>
      <c r="AJ1126" s="44" t="s">
        <v>3722</v>
      </c>
      <c r="AK1126" s="261">
        <v>5100073</v>
      </c>
      <c r="AL1126" s="44" t="s">
        <v>596</v>
      </c>
      <c r="AM1126" s="44" t="s">
        <v>3726</v>
      </c>
      <c r="AN1126" s="262">
        <v>254095700</v>
      </c>
      <c r="AO1126" s="34"/>
      <c r="AP1126" s="34"/>
      <c r="AQ1126" s="34"/>
      <c r="AR1126" s="34"/>
      <c r="AS1126" s="34"/>
      <c r="AT1126" s="44" t="s">
        <v>326</v>
      </c>
      <c r="AU1126" s="44"/>
      <c r="AV1126" s="477" t="str">
        <f t="array" ref="AV1126">_xlfn.IFS(
LEFT(Tabelas!$AI1126,1)="N","DN",
LEFT(Tabelas!$AI1126,1)="C","DC",
LEFT(Tabelas!$AI1126,1)="L","DL",
LEFT(Tabelas!$AI1126,1)="A","DA",
LEFT(Tabelas!$AI1126,1)="G","DG")</f>
        <v>DN</v>
      </c>
      <c r="AW1126" s="34"/>
      <c r="AX1126" s="34"/>
      <c r="AY1126" s="34"/>
      <c r="AZ1126" s="34"/>
      <c r="BA1126" s="34"/>
      <c r="BB1126" s="34"/>
      <c r="BC1126" s="34"/>
      <c r="BD1126" s="44">
        <v>180527</v>
      </c>
      <c r="BE1126" s="34" t="s">
        <v>3641</v>
      </c>
      <c r="BF1126" s="43" t="s">
        <v>1223</v>
      </c>
      <c r="BG1126" s="34" t="s">
        <v>596</v>
      </c>
      <c r="BH1126" s="34" t="s">
        <v>285</v>
      </c>
      <c r="BI1126" s="34" t="s">
        <v>9984</v>
      </c>
      <c r="BJ1126" s="44" t="s">
        <v>320</v>
      </c>
      <c r="BK1126" s="44" t="s">
        <v>3428</v>
      </c>
      <c r="EN1126" s="572">
        <v>31143</v>
      </c>
      <c r="EO1126" s="561" t="s">
        <v>9985</v>
      </c>
      <c r="EP1126" s="561" t="s">
        <v>350</v>
      </c>
      <c r="EQ1126" s="576">
        <v>200</v>
      </c>
      <c r="ER1126" s="561" t="s">
        <v>5084</v>
      </c>
      <c r="ES1126" s="568" t="s">
        <v>9986</v>
      </c>
    </row>
    <row r="1127" spans="16:149">
      <c r="P1127" s="503"/>
      <c r="Q1127" s="504"/>
      <c r="R1127" s="505">
        <f t="shared" si="39"/>
        <v>44905</v>
      </c>
      <c r="S1127" s="501"/>
      <c r="T1127" s="497"/>
      <c r="U1127" s="498"/>
      <c r="V1127" s="43">
        <v>126</v>
      </c>
      <c r="W1127" s="34" t="s">
        <v>3720</v>
      </c>
      <c r="X1127" s="44">
        <v>180528</v>
      </c>
      <c r="Y1127" s="34" t="s">
        <v>3705</v>
      </c>
      <c r="Z1127" s="43" t="s">
        <v>1223</v>
      </c>
      <c r="AA1127" s="34" t="s">
        <v>596</v>
      </c>
      <c r="AB1127" s="34" t="s">
        <v>285</v>
      </c>
      <c r="AC1127" s="34" t="s">
        <v>9987</v>
      </c>
      <c r="AD1127" s="44" t="s">
        <v>320</v>
      </c>
      <c r="AE1127" s="44" t="s">
        <v>3428</v>
      </c>
      <c r="AF1127" s="43">
        <v>126</v>
      </c>
      <c r="AG1127" s="34" t="s">
        <v>3720</v>
      </c>
      <c r="AH1127" s="34" t="s">
        <v>3719</v>
      </c>
      <c r="AI1127" s="43" t="s">
        <v>3721</v>
      </c>
      <c r="AJ1127" s="44" t="s">
        <v>3722</v>
      </c>
      <c r="AK1127" s="261">
        <v>5100073</v>
      </c>
      <c r="AL1127" s="44" t="s">
        <v>596</v>
      </c>
      <c r="AM1127" s="44" t="s">
        <v>3726</v>
      </c>
      <c r="AN1127" s="262">
        <v>254095700</v>
      </c>
      <c r="AO1127" s="34"/>
      <c r="AP1127" s="34"/>
      <c r="AQ1127" s="34"/>
      <c r="AR1127" s="34"/>
      <c r="AS1127" s="34"/>
      <c r="AT1127" s="44" t="s">
        <v>326</v>
      </c>
      <c r="AU1127" s="44"/>
      <c r="AV1127" s="477" t="str">
        <f t="array" ref="AV1127">_xlfn.IFS(
LEFT(Tabelas!$AI1127,1)="N","DN",
LEFT(Tabelas!$AI1127,1)="C","DC",
LEFT(Tabelas!$AI1127,1)="L","DL",
LEFT(Tabelas!$AI1127,1)="A","DA",
LEFT(Tabelas!$AI1127,1)="G","DG")</f>
        <v>DN</v>
      </c>
      <c r="AW1127" s="34"/>
      <c r="AX1127" s="34"/>
      <c r="AY1127" s="34"/>
      <c r="AZ1127" s="34"/>
      <c r="BA1127" s="34"/>
      <c r="BB1127" s="34"/>
      <c r="BC1127" s="34"/>
      <c r="BD1127" s="44">
        <v>180528</v>
      </c>
      <c r="BE1127" s="34" t="s">
        <v>3705</v>
      </c>
      <c r="BF1127" s="43" t="s">
        <v>1223</v>
      </c>
      <c r="BG1127" s="34" t="s">
        <v>596</v>
      </c>
      <c r="BH1127" s="34" t="s">
        <v>285</v>
      </c>
      <c r="BI1127" s="34" t="s">
        <v>9987</v>
      </c>
      <c r="BJ1127" s="44" t="s">
        <v>320</v>
      </c>
      <c r="BK1127" s="44" t="s">
        <v>3428</v>
      </c>
      <c r="EN1127" s="571">
        <v>31186</v>
      </c>
      <c r="EO1127" s="560" t="s">
        <v>9988</v>
      </c>
      <c r="EP1127" s="560" t="s">
        <v>289</v>
      </c>
      <c r="EQ1127" s="580">
        <v>300</v>
      </c>
      <c r="ER1127" s="560" t="s">
        <v>4916</v>
      </c>
      <c r="ES1127" s="567" t="s">
        <v>9989</v>
      </c>
    </row>
    <row r="1128" spans="16:149">
      <c r="P1128" s="503"/>
      <c r="Q1128" s="504"/>
      <c r="R1128" s="505">
        <f t="shared" si="39"/>
        <v>44906</v>
      </c>
      <c r="S1128" s="501"/>
      <c r="T1128" s="497"/>
      <c r="U1128" s="498"/>
      <c r="V1128" s="43">
        <v>126</v>
      </c>
      <c r="W1128" s="34" t="s">
        <v>3720</v>
      </c>
      <c r="X1128" s="44">
        <v>180523</v>
      </c>
      <c r="Y1128" s="34" t="s">
        <v>3336</v>
      </c>
      <c r="Z1128" s="43" t="s">
        <v>1223</v>
      </c>
      <c r="AA1128" s="34" t="s">
        <v>596</v>
      </c>
      <c r="AB1128" s="34" t="s">
        <v>285</v>
      </c>
      <c r="AC1128" s="34" t="s">
        <v>3336</v>
      </c>
      <c r="AD1128" s="44" t="s">
        <v>320</v>
      </c>
      <c r="AE1128" s="44" t="s">
        <v>3428</v>
      </c>
      <c r="AF1128" s="43">
        <v>126</v>
      </c>
      <c r="AG1128" s="34" t="s">
        <v>3720</v>
      </c>
      <c r="AH1128" s="34" t="s">
        <v>3719</v>
      </c>
      <c r="AI1128" s="43" t="s">
        <v>3721</v>
      </c>
      <c r="AJ1128" s="44" t="s">
        <v>3722</v>
      </c>
      <c r="AK1128" s="261">
        <v>5100073</v>
      </c>
      <c r="AL1128" s="44" t="s">
        <v>596</v>
      </c>
      <c r="AM1128" s="44" t="s">
        <v>3726</v>
      </c>
      <c r="AN1128" s="262">
        <v>254095700</v>
      </c>
      <c r="AO1128" s="34"/>
      <c r="AP1128" s="34"/>
      <c r="AQ1128" s="34"/>
      <c r="AR1128" s="34"/>
      <c r="AS1128" s="34"/>
      <c r="AT1128" s="44" t="s">
        <v>326</v>
      </c>
      <c r="AU1128" s="44"/>
      <c r="AV1128" s="477" t="str">
        <f t="array" ref="AV1128">_xlfn.IFS(
LEFT(Tabelas!$AI1128,1)="N","DN",
LEFT(Tabelas!$AI1128,1)="C","DC",
LEFT(Tabelas!$AI1128,1)="L","DL",
LEFT(Tabelas!$AI1128,1)="A","DA",
LEFT(Tabelas!$AI1128,1)="G","DG")</f>
        <v>DN</v>
      </c>
      <c r="AW1128" s="34"/>
      <c r="AX1128" s="34"/>
      <c r="AY1128" s="34"/>
      <c r="AZ1128" s="34"/>
      <c r="BA1128" s="34"/>
      <c r="BB1128" s="34"/>
      <c r="BC1128" s="34"/>
      <c r="BD1128" s="44">
        <v>180523</v>
      </c>
      <c r="BE1128" s="34" t="s">
        <v>3336</v>
      </c>
      <c r="BF1128" s="43" t="s">
        <v>1223</v>
      </c>
      <c r="BG1128" s="34" t="s">
        <v>596</v>
      </c>
      <c r="BH1128" s="34" t="s">
        <v>285</v>
      </c>
      <c r="BI1128" s="34" t="s">
        <v>3336</v>
      </c>
      <c r="BJ1128" s="44" t="s">
        <v>320</v>
      </c>
      <c r="BK1128" s="44" t="s">
        <v>3428</v>
      </c>
      <c r="EN1128" s="572">
        <v>31194</v>
      </c>
      <c r="EO1128" s="561" t="s">
        <v>9990</v>
      </c>
      <c r="EP1128" s="561" t="s">
        <v>289</v>
      </c>
      <c r="EQ1128" s="576">
        <v>338</v>
      </c>
      <c r="ER1128" s="561" t="s">
        <v>2428</v>
      </c>
      <c r="ES1128" s="568" t="s">
        <v>9991</v>
      </c>
    </row>
    <row r="1129" spans="16:149">
      <c r="P1129" s="503"/>
      <c r="Q1129" s="504"/>
      <c r="R1129" s="505">
        <f t="shared" si="39"/>
        <v>44907</v>
      </c>
      <c r="S1129" s="501"/>
      <c r="T1129" s="497"/>
      <c r="U1129" s="498"/>
      <c r="V1129" s="43">
        <v>126</v>
      </c>
      <c r="W1129" s="34" t="s">
        <v>3720</v>
      </c>
      <c r="X1129" s="44">
        <v>180524</v>
      </c>
      <c r="Y1129" s="34" t="s">
        <v>3422</v>
      </c>
      <c r="Z1129" s="43" t="s">
        <v>1223</v>
      </c>
      <c r="AA1129" s="34" t="s">
        <v>596</v>
      </c>
      <c r="AB1129" s="34" t="s">
        <v>285</v>
      </c>
      <c r="AC1129" s="34" t="s">
        <v>3422</v>
      </c>
      <c r="AD1129" s="44" t="s">
        <v>320</v>
      </c>
      <c r="AE1129" s="44" t="s">
        <v>3428</v>
      </c>
      <c r="AF1129" s="43">
        <v>126</v>
      </c>
      <c r="AG1129" s="34" t="s">
        <v>3720</v>
      </c>
      <c r="AH1129" s="34" t="s">
        <v>3719</v>
      </c>
      <c r="AI1129" s="43" t="s">
        <v>3721</v>
      </c>
      <c r="AJ1129" s="44" t="s">
        <v>3722</v>
      </c>
      <c r="AK1129" s="261">
        <v>5100073</v>
      </c>
      <c r="AL1129" s="44" t="s">
        <v>596</v>
      </c>
      <c r="AM1129" s="44" t="s">
        <v>3726</v>
      </c>
      <c r="AN1129" s="262">
        <v>254095700</v>
      </c>
      <c r="AO1129" s="34"/>
      <c r="AP1129" s="34"/>
      <c r="AQ1129" s="34"/>
      <c r="AR1129" s="34"/>
      <c r="AS1129" s="34"/>
      <c r="AT1129" s="44" t="s">
        <v>326</v>
      </c>
      <c r="AU1129" s="44"/>
      <c r="AV1129" s="477" t="str">
        <f t="array" ref="AV1129">_xlfn.IFS(
LEFT(Tabelas!$AI1129,1)="N","DN",
LEFT(Tabelas!$AI1129,1)="C","DC",
LEFT(Tabelas!$AI1129,1)="L","DL",
LEFT(Tabelas!$AI1129,1)="A","DA",
LEFT(Tabelas!$AI1129,1)="G","DG")</f>
        <v>DN</v>
      </c>
      <c r="AW1129" s="34"/>
      <c r="AX1129" s="34"/>
      <c r="AY1129" s="34"/>
      <c r="AZ1129" s="34"/>
      <c r="BA1129" s="34"/>
      <c r="BB1129" s="34"/>
      <c r="BC1129" s="34"/>
      <c r="BD1129" s="44">
        <v>180524</v>
      </c>
      <c r="BE1129" s="34" t="s">
        <v>3422</v>
      </c>
      <c r="BF1129" s="43" t="s">
        <v>1223</v>
      </c>
      <c r="BG1129" s="34" t="s">
        <v>596</v>
      </c>
      <c r="BH1129" s="34" t="s">
        <v>285</v>
      </c>
      <c r="BI1129" s="34" t="s">
        <v>3422</v>
      </c>
      <c r="BJ1129" s="44" t="s">
        <v>320</v>
      </c>
      <c r="BK1129" s="44" t="s">
        <v>3428</v>
      </c>
      <c r="EN1129" s="571">
        <v>31216</v>
      </c>
      <c r="EO1129" s="560" t="s">
        <v>9992</v>
      </c>
      <c r="EP1129" s="560" t="s">
        <v>289</v>
      </c>
      <c r="EQ1129" s="580">
        <v>335</v>
      </c>
      <c r="ER1129" s="560" t="s">
        <v>1244</v>
      </c>
      <c r="ES1129" s="567" t="s">
        <v>9993</v>
      </c>
    </row>
    <row r="1130" spans="16:149">
      <c r="P1130" s="503"/>
      <c r="Q1130" s="504"/>
      <c r="R1130" s="505">
        <f t="shared" si="39"/>
        <v>44908</v>
      </c>
      <c r="S1130" s="501"/>
      <c r="T1130" s="497"/>
      <c r="U1130" s="498"/>
      <c r="V1130" s="43">
        <v>126</v>
      </c>
      <c r="W1130" s="34" t="s">
        <v>3720</v>
      </c>
      <c r="X1130" s="44">
        <v>180702</v>
      </c>
      <c r="Y1130" s="34" t="s">
        <v>1194</v>
      </c>
      <c r="Z1130" s="43" t="s">
        <v>1223</v>
      </c>
      <c r="AA1130" s="34" t="s">
        <v>598</v>
      </c>
      <c r="AB1130" s="34" t="s">
        <v>285</v>
      </c>
      <c r="AC1130" s="34" t="s">
        <v>1194</v>
      </c>
      <c r="AD1130" s="44" t="s">
        <v>320</v>
      </c>
      <c r="AE1130" s="44" t="s">
        <v>3428</v>
      </c>
      <c r="AF1130" s="43">
        <v>126</v>
      </c>
      <c r="AG1130" s="34" t="s">
        <v>3720</v>
      </c>
      <c r="AH1130" s="34" t="s">
        <v>3719</v>
      </c>
      <c r="AI1130" s="43" t="s">
        <v>3721</v>
      </c>
      <c r="AJ1130" s="44" t="s">
        <v>3722</v>
      </c>
      <c r="AK1130" s="261">
        <v>5100073</v>
      </c>
      <c r="AL1130" s="44" t="s">
        <v>596</v>
      </c>
      <c r="AM1130" s="44" t="s">
        <v>3726</v>
      </c>
      <c r="AN1130" s="262">
        <v>254095700</v>
      </c>
      <c r="AO1130" s="34"/>
      <c r="AP1130" s="34"/>
      <c r="AQ1130" s="34"/>
      <c r="AR1130" s="34"/>
      <c r="AS1130" s="34"/>
      <c r="AT1130" s="44" t="s">
        <v>326</v>
      </c>
      <c r="AU1130" s="44"/>
      <c r="AV1130" s="477" t="str">
        <f t="array" ref="AV1130">_xlfn.IFS(
LEFT(Tabelas!$AI1130,1)="N","DN",
LEFT(Tabelas!$AI1130,1)="C","DC",
LEFT(Tabelas!$AI1130,1)="L","DL",
LEFT(Tabelas!$AI1130,1)="A","DA",
LEFT(Tabelas!$AI1130,1)="G","DG")</f>
        <v>DN</v>
      </c>
      <c r="AW1130" s="34"/>
      <c r="AX1130" s="34"/>
      <c r="AY1130" s="34"/>
      <c r="AZ1130" s="34"/>
      <c r="BA1130" s="34"/>
      <c r="BB1130" s="34"/>
      <c r="BC1130" s="34"/>
      <c r="BD1130" s="44">
        <v>180702</v>
      </c>
      <c r="BE1130" s="34" t="s">
        <v>1194</v>
      </c>
      <c r="BF1130" s="43" t="s">
        <v>1223</v>
      </c>
      <c r="BG1130" s="34" t="s">
        <v>598</v>
      </c>
      <c r="BH1130" s="34" t="s">
        <v>285</v>
      </c>
      <c r="BI1130" s="34" t="s">
        <v>1194</v>
      </c>
      <c r="BJ1130" s="44" t="s">
        <v>320</v>
      </c>
      <c r="BK1130" s="44" t="s">
        <v>3428</v>
      </c>
      <c r="EN1130" s="572">
        <v>31232</v>
      </c>
      <c r="EO1130" s="561" t="s">
        <v>9994</v>
      </c>
      <c r="EP1130" s="561" t="s">
        <v>1519</v>
      </c>
      <c r="EQ1130" s="576">
        <v>800</v>
      </c>
      <c r="ER1130" s="561" t="s">
        <v>1520</v>
      </c>
      <c r="ES1130" s="568" t="s">
        <v>9995</v>
      </c>
    </row>
    <row r="1131" spans="16:149">
      <c r="P1131" s="503"/>
      <c r="Q1131" s="504"/>
      <c r="R1131" s="505">
        <f t="shared" si="39"/>
        <v>44909</v>
      </c>
      <c r="S1131" s="501"/>
      <c r="T1131" s="497"/>
      <c r="U1131" s="498"/>
      <c r="V1131" s="43">
        <v>126</v>
      </c>
      <c r="W1131" s="34" t="s">
        <v>3720</v>
      </c>
      <c r="X1131" s="44">
        <v>180703</v>
      </c>
      <c r="Y1131" s="34" t="s">
        <v>1470</v>
      </c>
      <c r="Z1131" s="43" t="s">
        <v>1223</v>
      </c>
      <c r="AA1131" s="34" t="s">
        <v>598</v>
      </c>
      <c r="AB1131" s="34" t="s">
        <v>285</v>
      </c>
      <c r="AC1131" s="34" t="s">
        <v>1470</v>
      </c>
      <c r="AD1131" s="44" t="s">
        <v>320</v>
      </c>
      <c r="AE1131" s="44" t="s">
        <v>3428</v>
      </c>
      <c r="AF1131" s="43">
        <v>126</v>
      </c>
      <c r="AG1131" s="34" t="s">
        <v>3720</v>
      </c>
      <c r="AH1131" s="34" t="s">
        <v>3719</v>
      </c>
      <c r="AI1131" s="43" t="s">
        <v>3721</v>
      </c>
      <c r="AJ1131" s="44" t="s">
        <v>3722</v>
      </c>
      <c r="AK1131" s="261">
        <v>5100073</v>
      </c>
      <c r="AL1131" s="44" t="s">
        <v>596</v>
      </c>
      <c r="AM1131" s="44" t="s">
        <v>3726</v>
      </c>
      <c r="AN1131" s="262">
        <v>254095700</v>
      </c>
      <c r="AO1131" s="34"/>
      <c r="AP1131" s="34"/>
      <c r="AQ1131" s="34"/>
      <c r="AR1131" s="34"/>
      <c r="AS1131" s="34"/>
      <c r="AT1131" s="44" t="s">
        <v>326</v>
      </c>
      <c r="AU1131" s="44"/>
      <c r="AV1131" s="477" t="str">
        <f t="array" ref="AV1131">_xlfn.IFS(
LEFT(Tabelas!$AI1131,1)="N","DN",
LEFT(Tabelas!$AI1131,1)="C","DC",
LEFT(Tabelas!$AI1131,1)="L","DL",
LEFT(Tabelas!$AI1131,1)="A","DA",
LEFT(Tabelas!$AI1131,1)="G","DG")</f>
        <v>DN</v>
      </c>
      <c r="AW1131" s="34"/>
      <c r="AX1131" s="34"/>
      <c r="AY1131" s="34"/>
      <c r="AZ1131" s="34"/>
      <c r="BA1131" s="34"/>
      <c r="BB1131" s="34"/>
      <c r="BC1131" s="34"/>
      <c r="BD1131" s="44">
        <v>180703</v>
      </c>
      <c r="BE1131" s="34" t="s">
        <v>1470</v>
      </c>
      <c r="BF1131" s="43" t="s">
        <v>1223</v>
      </c>
      <c r="BG1131" s="34" t="s">
        <v>598</v>
      </c>
      <c r="BH1131" s="34" t="s">
        <v>285</v>
      </c>
      <c r="BI1131" s="34" t="s">
        <v>1470</v>
      </c>
      <c r="BJ1131" s="44" t="s">
        <v>320</v>
      </c>
      <c r="BK1131" s="44" t="s">
        <v>3428</v>
      </c>
      <c r="EN1131" s="571">
        <v>31267</v>
      </c>
      <c r="EO1131" s="560" t="s">
        <v>9996</v>
      </c>
      <c r="EP1131" s="560" t="s">
        <v>320</v>
      </c>
      <c r="EQ1131" s="580">
        <v>102</v>
      </c>
      <c r="ER1131" s="560" t="s">
        <v>628</v>
      </c>
      <c r="ES1131" s="567" t="s">
        <v>9997</v>
      </c>
    </row>
    <row r="1132" spans="16:149">
      <c r="P1132" s="503"/>
      <c r="Q1132" s="504"/>
      <c r="R1132" s="505">
        <f t="shared" si="39"/>
        <v>44910</v>
      </c>
      <c r="S1132" s="501"/>
      <c r="T1132" s="497"/>
      <c r="U1132" s="498"/>
      <c r="V1132" s="43">
        <v>126</v>
      </c>
      <c r="W1132" s="34" t="s">
        <v>3720</v>
      </c>
      <c r="X1132" s="44">
        <v>180705</v>
      </c>
      <c r="Y1132" s="34" t="s">
        <v>1746</v>
      </c>
      <c r="Z1132" s="43" t="s">
        <v>1223</v>
      </c>
      <c r="AA1132" s="34" t="s">
        <v>598</v>
      </c>
      <c r="AB1132" s="34" t="s">
        <v>285</v>
      </c>
      <c r="AC1132" s="34" t="s">
        <v>1746</v>
      </c>
      <c r="AD1132" s="44" t="s">
        <v>320</v>
      </c>
      <c r="AE1132" s="44" t="s">
        <v>3428</v>
      </c>
      <c r="AF1132" s="43">
        <v>126</v>
      </c>
      <c r="AG1132" s="34" t="s">
        <v>3720</v>
      </c>
      <c r="AH1132" s="34" t="s">
        <v>3719</v>
      </c>
      <c r="AI1132" s="43" t="s">
        <v>3721</v>
      </c>
      <c r="AJ1132" s="44" t="s">
        <v>3722</v>
      </c>
      <c r="AK1132" s="261">
        <v>5100073</v>
      </c>
      <c r="AL1132" s="44" t="s">
        <v>596</v>
      </c>
      <c r="AM1132" s="44" t="s">
        <v>3726</v>
      </c>
      <c r="AN1132" s="262">
        <v>254095700</v>
      </c>
      <c r="AO1132" s="34"/>
      <c r="AP1132" s="34"/>
      <c r="AQ1132" s="34"/>
      <c r="AR1132" s="34"/>
      <c r="AS1132" s="34"/>
      <c r="AT1132" s="44" t="s">
        <v>326</v>
      </c>
      <c r="AU1132" s="44"/>
      <c r="AV1132" s="477" t="str">
        <f t="array" ref="AV1132">_xlfn.IFS(
LEFT(Tabelas!$AI1132,1)="N","DN",
LEFT(Tabelas!$AI1132,1)="C","DC",
LEFT(Tabelas!$AI1132,1)="L","DL",
LEFT(Tabelas!$AI1132,1)="A","DA",
LEFT(Tabelas!$AI1132,1)="G","DG")</f>
        <v>DN</v>
      </c>
      <c r="AW1132" s="34"/>
      <c r="AX1132" s="34"/>
      <c r="AY1132" s="34"/>
      <c r="AZ1132" s="34"/>
      <c r="BA1132" s="34"/>
      <c r="BB1132" s="34"/>
      <c r="BC1132" s="34"/>
      <c r="BD1132" s="44">
        <v>180705</v>
      </c>
      <c r="BE1132" s="34" t="s">
        <v>1746</v>
      </c>
      <c r="BF1132" s="43" t="s">
        <v>1223</v>
      </c>
      <c r="BG1132" s="34" t="s">
        <v>598</v>
      </c>
      <c r="BH1132" s="34" t="s">
        <v>285</v>
      </c>
      <c r="BI1132" s="34" t="s">
        <v>1746</v>
      </c>
      <c r="BJ1132" s="44" t="s">
        <v>320</v>
      </c>
      <c r="BK1132" s="44" t="s">
        <v>3428</v>
      </c>
      <c r="EN1132" s="572">
        <v>31291</v>
      </c>
      <c r="EO1132" s="561" t="s">
        <v>9998</v>
      </c>
      <c r="EP1132" s="561" t="s">
        <v>1519</v>
      </c>
      <c r="EQ1132" s="576">
        <v>800</v>
      </c>
      <c r="ER1132" s="561" t="s">
        <v>1520</v>
      </c>
      <c r="ES1132" s="568" t="s">
        <v>9999</v>
      </c>
    </row>
    <row r="1133" spans="16:149">
      <c r="P1133" s="503"/>
      <c r="Q1133" s="504"/>
      <c r="R1133" s="505">
        <f t="shared" si="39"/>
        <v>44911</v>
      </c>
      <c r="S1133" s="501"/>
      <c r="T1133" s="497"/>
      <c r="U1133" s="498"/>
      <c r="V1133" s="43">
        <v>126</v>
      </c>
      <c r="W1133" s="34" t="s">
        <v>3720</v>
      </c>
      <c r="X1133" s="44">
        <v>180706</v>
      </c>
      <c r="Y1133" s="34" t="s">
        <v>1998</v>
      </c>
      <c r="Z1133" s="43" t="s">
        <v>1223</v>
      </c>
      <c r="AA1133" s="34" t="s">
        <v>598</v>
      </c>
      <c r="AB1133" s="34" t="s">
        <v>285</v>
      </c>
      <c r="AC1133" s="34" t="s">
        <v>1998</v>
      </c>
      <c r="AD1133" s="44" t="s">
        <v>320</v>
      </c>
      <c r="AE1133" s="44" t="s">
        <v>3428</v>
      </c>
      <c r="AF1133" s="43">
        <v>126</v>
      </c>
      <c r="AG1133" s="34" t="s">
        <v>3720</v>
      </c>
      <c r="AH1133" s="34" t="s">
        <v>3719</v>
      </c>
      <c r="AI1133" s="43" t="s">
        <v>3721</v>
      </c>
      <c r="AJ1133" s="44" t="s">
        <v>3722</v>
      </c>
      <c r="AK1133" s="261">
        <v>5100073</v>
      </c>
      <c r="AL1133" s="44" t="s">
        <v>596</v>
      </c>
      <c r="AM1133" s="44" t="s">
        <v>3726</v>
      </c>
      <c r="AN1133" s="262">
        <v>254095700</v>
      </c>
      <c r="AO1133" s="34"/>
      <c r="AP1133" s="34"/>
      <c r="AQ1133" s="34"/>
      <c r="AR1133" s="34"/>
      <c r="AS1133" s="34"/>
      <c r="AT1133" s="44" t="s">
        <v>326</v>
      </c>
      <c r="AU1133" s="44"/>
      <c r="AV1133" s="477" t="str">
        <f t="array" ref="AV1133">_xlfn.IFS(
LEFT(Tabelas!$AI1133,1)="N","DN",
LEFT(Tabelas!$AI1133,1)="C","DC",
LEFT(Tabelas!$AI1133,1)="L","DL",
LEFT(Tabelas!$AI1133,1)="A","DA",
LEFT(Tabelas!$AI1133,1)="G","DG")</f>
        <v>DN</v>
      </c>
      <c r="AW1133" s="34"/>
      <c r="AX1133" s="34"/>
      <c r="AY1133" s="34"/>
      <c r="AZ1133" s="34"/>
      <c r="BA1133" s="34"/>
      <c r="BB1133" s="34"/>
      <c r="BC1133" s="34"/>
      <c r="BD1133" s="44">
        <v>180706</v>
      </c>
      <c r="BE1133" s="34" t="s">
        <v>1998</v>
      </c>
      <c r="BF1133" s="43" t="s">
        <v>1223</v>
      </c>
      <c r="BG1133" s="34" t="s">
        <v>598</v>
      </c>
      <c r="BH1133" s="34" t="s">
        <v>285</v>
      </c>
      <c r="BI1133" s="34" t="s">
        <v>1998</v>
      </c>
      <c r="BJ1133" s="44" t="s">
        <v>320</v>
      </c>
      <c r="BK1133" s="44" t="s">
        <v>3428</v>
      </c>
      <c r="EN1133" s="571">
        <v>31305</v>
      </c>
      <c r="EO1133" s="560" t="s">
        <v>10000</v>
      </c>
      <c r="EP1133" s="560" t="s">
        <v>350</v>
      </c>
      <c r="EQ1133" s="580">
        <v>226</v>
      </c>
      <c r="ER1133" s="560" t="s">
        <v>4561</v>
      </c>
      <c r="ES1133" s="567" t="s">
        <v>10001</v>
      </c>
    </row>
    <row r="1134" spans="16:149">
      <c r="P1134" s="503"/>
      <c r="Q1134" s="504"/>
      <c r="R1134" s="505">
        <f t="shared" si="39"/>
        <v>44912</v>
      </c>
      <c r="S1134" s="501"/>
      <c r="T1134" s="497"/>
      <c r="U1134" s="498"/>
      <c r="V1134" s="43">
        <v>126</v>
      </c>
      <c r="W1134" s="34" t="s">
        <v>3720</v>
      </c>
      <c r="X1134" s="44">
        <v>180707</v>
      </c>
      <c r="Y1134" s="34" t="s">
        <v>1019</v>
      </c>
      <c r="Z1134" s="43" t="s">
        <v>1223</v>
      </c>
      <c r="AA1134" s="34" t="s">
        <v>598</v>
      </c>
      <c r="AB1134" s="34" t="s">
        <v>285</v>
      </c>
      <c r="AC1134" s="34" t="s">
        <v>1019</v>
      </c>
      <c r="AD1134" s="44" t="s">
        <v>320</v>
      </c>
      <c r="AE1134" s="44" t="s">
        <v>3428</v>
      </c>
      <c r="AF1134" s="43">
        <v>126</v>
      </c>
      <c r="AG1134" s="34" t="s">
        <v>3720</v>
      </c>
      <c r="AH1134" s="34" t="s">
        <v>3719</v>
      </c>
      <c r="AI1134" s="43" t="s">
        <v>3721</v>
      </c>
      <c r="AJ1134" s="44" t="s">
        <v>3722</v>
      </c>
      <c r="AK1134" s="261">
        <v>5100073</v>
      </c>
      <c r="AL1134" s="44" t="s">
        <v>596</v>
      </c>
      <c r="AM1134" s="44" t="s">
        <v>3726</v>
      </c>
      <c r="AN1134" s="262">
        <v>254095700</v>
      </c>
      <c r="AO1134" s="34"/>
      <c r="AP1134" s="34"/>
      <c r="AQ1134" s="34"/>
      <c r="AR1134" s="34"/>
      <c r="AS1134" s="34"/>
      <c r="AT1134" s="44" t="s">
        <v>326</v>
      </c>
      <c r="AU1134" s="44"/>
      <c r="AV1134" s="477" t="str">
        <f t="array" ref="AV1134">_xlfn.IFS(
LEFT(Tabelas!$AI1134,1)="N","DN",
LEFT(Tabelas!$AI1134,1)="C","DC",
LEFT(Tabelas!$AI1134,1)="L","DL",
LEFT(Tabelas!$AI1134,1)="A","DA",
LEFT(Tabelas!$AI1134,1)="G","DG")</f>
        <v>DN</v>
      </c>
      <c r="AW1134" s="34"/>
      <c r="AX1134" s="34"/>
      <c r="AY1134" s="34"/>
      <c r="AZ1134" s="34"/>
      <c r="BA1134" s="34"/>
      <c r="BB1134" s="34"/>
      <c r="BC1134" s="34"/>
      <c r="BD1134" s="44">
        <v>180707</v>
      </c>
      <c r="BE1134" s="34" t="s">
        <v>1019</v>
      </c>
      <c r="BF1134" s="43" t="s">
        <v>1223</v>
      </c>
      <c r="BG1134" s="34" t="s">
        <v>598</v>
      </c>
      <c r="BH1134" s="34" t="s">
        <v>285</v>
      </c>
      <c r="BI1134" s="34" t="s">
        <v>1019</v>
      </c>
      <c r="BJ1134" s="44" t="s">
        <v>320</v>
      </c>
      <c r="BK1134" s="44" t="s">
        <v>3428</v>
      </c>
      <c r="EN1134" s="571">
        <v>31348</v>
      </c>
      <c r="EO1134" s="560" t="s">
        <v>10002</v>
      </c>
      <c r="EP1134" s="560" t="s">
        <v>350</v>
      </c>
      <c r="EQ1134" s="580">
        <v>274</v>
      </c>
      <c r="ER1134" s="560" t="s">
        <v>4748</v>
      </c>
      <c r="ES1134" s="567" t="s">
        <v>10003</v>
      </c>
    </row>
    <row r="1135" spans="16:149">
      <c r="P1135" s="503"/>
      <c r="Q1135" s="504"/>
      <c r="R1135" s="505">
        <f t="shared" si="39"/>
        <v>44913</v>
      </c>
      <c r="S1135" s="501"/>
      <c r="T1135" s="497"/>
      <c r="U1135" s="498"/>
      <c r="V1135" s="43">
        <v>126</v>
      </c>
      <c r="W1135" s="34" t="s">
        <v>3720</v>
      </c>
      <c r="X1135" s="44">
        <v>180708</v>
      </c>
      <c r="Y1135" s="34" t="s">
        <v>1582</v>
      </c>
      <c r="Z1135" s="43" t="s">
        <v>1223</v>
      </c>
      <c r="AA1135" s="34" t="s">
        <v>598</v>
      </c>
      <c r="AB1135" s="34" t="s">
        <v>285</v>
      </c>
      <c r="AC1135" s="34" t="s">
        <v>1582</v>
      </c>
      <c r="AD1135" s="44" t="s">
        <v>320</v>
      </c>
      <c r="AE1135" s="44" t="s">
        <v>3428</v>
      </c>
      <c r="AF1135" s="43">
        <v>126</v>
      </c>
      <c r="AG1135" s="34" t="s">
        <v>3720</v>
      </c>
      <c r="AH1135" s="34" t="s">
        <v>3719</v>
      </c>
      <c r="AI1135" s="43" t="s">
        <v>3721</v>
      </c>
      <c r="AJ1135" s="44" t="s">
        <v>3722</v>
      </c>
      <c r="AK1135" s="261">
        <v>5100073</v>
      </c>
      <c r="AL1135" s="44" t="s">
        <v>596</v>
      </c>
      <c r="AM1135" s="44" t="s">
        <v>3726</v>
      </c>
      <c r="AN1135" s="262">
        <v>254095700</v>
      </c>
      <c r="AO1135" s="34"/>
      <c r="AP1135" s="34"/>
      <c r="AQ1135" s="34"/>
      <c r="AR1135" s="34"/>
      <c r="AS1135" s="34"/>
      <c r="AT1135" s="44" t="s">
        <v>326</v>
      </c>
      <c r="AU1135" s="44"/>
      <c r="AV1135" s="477" t="str">
        <f t="array" ref="AV1135">_xlfn.IFS(
LEFT(Tabelas!$AI1135,1)="N","DN",
LEFT(Tabelas!$AI1135,1)="C","DC",
LEFT(Tabelas!$AI1135,1)="L","DL",
LEFT(Tabelas!$AI1135,1)="A","DA",
LEFT(Tabelas!$AI1135,1)="G","DG")</f>
        <v>DN</v>
      </c>
      <c r="AW1135" s="34"/>
      <c r="AX1135" s="34"/>
      <c r="AY1135" s="34"/>
      <c r="AZ1135" s="34"/>
      <c r="BA1135" s="34"/>
      <c r="BB1135" s="34"/>
      <c r="BC1135" s="34"/>
      <c r="BD1135" s="44">
        <v>180708</v>
      </c>
      <c r="BE1135" s="34" t="s">
        <v>1582</v>
      </c>
      <c r="BF1135" s="43" t="s">
        <v>1223</v>
      </c>
      <c r="BG1135" s="34" t="s">
        <v>598</v>
      </c>
      <c r="BH1135" s="34" t="s">
        <v>285</v>
      </c>
      <c r="BI1135" s="34" t="s">
        <v>1582</v>
      </c>
      <c r="BJ1135" s="44" t="s">
        <v>320</v>
      </c>
      <c r="BK1135" s="44" t="s">
        <v>3428</v>
      </c>
      <c r="EN1135" s="572">
        <v>31356</v>
      </c>
      <c r="EO1135" s="561" t="s">
        <v>10004</v>
      </c>
      <c r="EP1135" s="561" t="s">
        <v>320</v>
      </c>
      <c r="EQ1135" s="576">
        <v>109</v>
      </c>
      <c r="ER1135" s="561" t="s">
        <v>2409</v>
      </c>
      <c r="ES1135" s="568" t="s">
        <v>10005</v>
      </c>
    </row>
    <row r="1136" spans="16:149">
      <c r="P1136" s="503"/>
      <c r="Q1136" s="504"/>
      <c r="R1136" s="505">
        <f t="shared" si="39"/>
        <v>44914</v>
      </c>
      <c r="S1136" s="501"/>
      <c r="T1136" s="497"/>
      <c r="U1136" s="498"/>
      <c r="V1136" s="43">
        <v>126</v>
      </c>
      <c r="W1136" s="34" t="s">
        <v>3720</v>
      </c>
      <c r="X1136" s="44">
        <v>180709</v>
      </c>
      <c r="Y1136" s="34" t="s">
        <v>2551</v>
      </c>
      <c r="Z1136" s="43" t="s">
        <v>1223</v>
      </c>
      <c r="AA1136" s="34" t="s">
        <v>598</v>
      </c>
      <c r="AB1136" s="34" t="s">
        <v>285</v>
      </c>
      <c r="AC1136" s="34" t="s">
        <v>2551</v>
      </c>
      <c r="AD1136" s="44" t="s">
        <v>320</v>
      </c>
      <c r="AE1136" s="44" t="s">
        <v>3428</v>
      </c>
      <c r="AF1136" s="43">
        <v>126</v>
      </c>
      <c r="AG1136" s="34" t="s">
        <v>3720</v>
      </c>
      <c r="AH1136" s="34" t="s">
        <v>3719</v>
      </c>
      <c r="AI1136" s="43" t="s">
        <v>3721</v>
      </c>
      <c r="AJ1136" s="44" t="s">
        <v>3722</v>
      </c>
      <c r="AK1136" s="261">
        <v>5100073</v>
      </c>
      <c r="AL1136" s="44" t="s">
        <v>596</v>
      </c>
      <c r="AM1136" s="44" t="s">
        <v>3726</v>
      </c>
      <c r="AN1136" s="262">
        <v>254095700</v>
      </c>
      <c r="AO1136" s="34"/>
      <c r="AP1136" s="34"/>
      <c r="AQ1136" s="34"/>
      <c r="AR1136" s="34"/>
      <c r="AS1136" s="34"/>
      <c r="AT1136" s="44" t="s">
        <v>326</v>
      </c>
      <c r="AU1136" s="44"/>
      <c r="AV1136" s="477" t="str">
        <f t="array" ref="AV1136">_xlfn.IFS(
LEFT(Tabelas!$AI1136,1)="N","DN",
LEFT(Tabelas!$AI1136,1)="C","DC",
LEFT(Tabelas!$AI1136,1)="L","DL",
LEFT(Tabelas!$AI1136,1)="A","DA",
LEFT(Tabelas!$AI1136,1)="G","DG")</f>
        <v>DN</v>
      </c>
      <c r="AW1136" s="34"/>
      <c r="AX1136" s="34"/>
      <c r="AY1136" s="34"/>
      <c r="AZ1136" s="34"/>
      <c r="BA1136" s="34"/>
      <c r="BB1136" s="34"/>
      <c r="BC1136" s="34"/>
      <c r="BD1136" s="44">
        <v>180709</v>
      </c>
      <c r="BE1136" s="34" t="s">
        <v>2551</v>
      </c>
      <c r="BF1136" s="43" t="s">
        <v>1223</v>
      </c>
      <c r="BG1136" s="34" t="s">
        <v>598</v>
      </c>
      <c r="BH1136" s="34" t="s">
        <v>285</v>
      </c>
      <c r="BI1136" s="34" t="s">
        <v>2551</v>
      </c>
      <c r="BJ1136" s="44" t="s">
        <v>320</v>
      </c>
      <c r="BK1136" s="44" t="s">
        <v>3428</v>
      </c>
      <c r="EN1136" s="571">
        <v>31364</v>
      </c>
      <c r="EO1136" s="560" t="s">
        <v>10006</v>
      </c>
      <c r="EP1136" s="560" t="s">
        <v>350</v>
      </c>
      <c r="EQ1136" s="580">
        <v>226</v>
      </c>
      <c r="ER1136" s="560" t="s">
        <v>4561</v>
      </c>
      <c r="ES1136" s="567" t="s">
        <v>10007</v>
      </c>
    </row>
    <row r="1137" spans="16:149">
      <c r="P1137" s="503"/>
      <c r="Q1137" s="504"/>
      <c r="R1137" s="505">
        <f t="shared" si="39"/>
        <v>44915</v>
      </c>
      <c r="S1137" s="501"/>
      <c r="T1137" s="497"/>
      <c r="U1137" s="498"/>
      <c r="V1137" s="43">
        <v>126</v>
      </c>
      <c r="W1137" s="34" t="s">
        <v>3720</v>
      </c>
      <c r="X1137" s="44">
        <v>180710</v>
      </c>
      <c r="Y1137" s="34" t="s">
        <v>598</v>
      </c>
      <c r="Z1137" s="43" t="s">
        <v>1223</v>
      </c>
      <c r="AA1137" s="34" t="s">
        <v>598</v>
      </c>
      <c r="AB1137" s="34" t="s">
        <v>285</v>
      </c>
      <c r="AC1137" s="34" t="s">
        <v>598</v>
      </c>
      <c r="AD1137" s="44" t="s">
        <v>320</v>
      </c>
      <c r="AE1137" s="44" t="s">
        <v>3428</v>
      </c>
      <c r="AF1137" s="43">
        <v>126</v>
      </c>
      <c r="AG1137" s="34" t="s">
        <v>3720</v>
      </c>
      <c r="AH1137" s="34" t="s">
        <v>3719</v>
      </c>
      <c r="AI1137" s="43" t="s">
        <v>3721</v>
      </c>
      <c r="AJ1137" s="44" t="s">
        <v>3722</v>
      </c>
      <c r="AK1137" s="261">
        <v>5100073</v>
      </c>
      <c r="AL1137" s="44" t="s">
        <v>596</v>
      </c>
      <c r="AM1137" s="44" t="s">
        <v>3726</v>
      </c>
      <c r="AN1137" s="262">
        <v>254095700</v>
      </c>
      <c r="AO1137" s="34"/>
      <c r="AP1137" s="34"/>
      <c r="AQ1137" s="34"/>
      <c r="AR1137" s="34"/>
      <c r="AS1137" s="34"/>
      <c r="AT1137" s="44" t="s">
        <v>326</v>
      </c>
      <c r="AU1137" s="44"/>
      <c r="AV1137" s="477" t="str">
        <f t="array" ref="AV1137">_xlfn.IFS(
LEFT(Tabelas!$AI1137,1)="N","DN",
LEFT(Tabelas!$AI1137,1)="C","DC",
LEFT(Tabelas!$AI1137,1)="L","DL",
LEFT(Tabelas!$AI1137,1)="A","DA",
LEFT(Tabelas!$AI1137,1)="G","DG")</f>
        <v>DN</v>
      </c>
      <c r="AW1137" s="34"/>
      <c r="AX1137" s="34"/>
      <c r="AY1137" s="34"/>
      <c r="AZ1137" s="34"/>
      <c r="BA1137" s="34"/>
      <c r="BB1137" s="34"/>
      <c r="BC1137" s="34"/>
      <c r="BD1137" s="44">
        <v>180710</v>
      </c>
      <c r="BE1137" s="34" t="s">
        <v>598</v>
      </c>
      <c r="BF1137" s="43" t="s">
        <v>1223</v>
      </c>
      <c r="BG1137" s="34" t="s">
        <v>598</v>
      </c>
      <c r="BH1137" s="34" t="s">
        <v>285</v>
      </c>
      <c r="BI1137" s="34" t="s">
        <v>598</v>
      </c>
      <c r="BJ1137" s="44" t="s">
        <v>320</v>
      </c>
      <c r="BK1137" s="44" t="s">
        <v>3428</v>
      </c>
      <c r="EN1137" s="572">
        <v>31372</v>
      </c>
      <c r="EO1137" s="561" t="s">
        <v>10008</v>
      </c>
      <c r="EP1137" s="561" t="s">
        <v>350</v>
      </c>
      <c r="EQ1137" s="576">
        <v>227</v>
      </c>
      <c r="ER1137" s="561" t="s">
        <v>4584</v>
      </c>
      <c r="ES1137" s="568" t="s">
        <v>10009</v>
      </c>
    </row>
    <row r="1138" spans="16:149">
      <c r="P1138" s="503"/>
      <c r="Q1138" s="504"/>
      <c r="R1138" s="505">
        <f t="shared" si="39"/>
        <v>44916</v>
      </c>
      <c r="S1138" s="501"/>
      <c r="T1138" s="497"/>
      <c r="U1138" s="498"/>
      <c r="V1138" s="43">
        <v>126</v>
      </c>
      <c r="W1138" s="34" t="s">
        <v>3720</v>
      </c>
      <c r="X1138" s="44">
        <v>180700</v>
      </c>
      <c r="Y1138" s="34" t="s">
        <v>907</v>
      </c>
      <c r="Z1138" s="43" t="s">
        <v>1223</v>
      </c>
      <c r="AA1138" s="34" t="s">
        <v>598</v>
      </c>
      <c r="AB1138" s="34" t="s">
        <v>285</v>
      </c>
      <c r="AC1138" s="34" t="s">
        <v>598</v>
      </c>
      <c r="AD1138" s="44" t="s">
        <v>320</v>
      </c>
      <c r="AE1138" s="44" t="s">
        <v>3428</v>
      </c>
      <c r="AF1138" s="43">
        <v>126</v>
      </c>
      <c r="AG1138" s="34" t="s">
        <v>3720</v>
      </c>
      <c r="AH1138" s="34" t="s">
        <v>3719</v>
      </c>
      <c r="AI1138" s="43" t="s">
        <v>3721</v>
      </c>
      <c r="AJ1138" s="44" t="s">
        <v>3722</v>
      </c>
      <c r="AK1138" s="261">
        <v>5100073</v>
      </c>
      <c r="AL1138" s="44" t="s">
        <v>596</v>
      </c>
      <c r="AM1138" s="44" t="s">
        <v>3726</v>
      </c>
      <c r="AN1138" s="262">
        <v>254095700</v>
      </c>
      <c r="AO1138" s="34"/>
      <c r="AP1138" s="34"/>
      <c r="AQ1138" s="34"/>
      <c r="AR1138" s="34"/>
      <c r="AS1138" s="34"/>
      <c r="AT1138" s="44" t="s">
        <v>326</v>
      </c>
      <c r="AU1138" s="44"/>
      <c r="AV1138" s="477" t="str">
        <f t="array" ref="AV1138">_xlfn.IFS(
LEFT(Tabelas!$AI1138,1)="N","DN",
LEFT(Tabelas!$AI1138,1)="C","DC",
LEFT(Tabelas!$AI1138,1)="L","DL",
LEFT(Tabelas!$AI1138,1)="A","DA",
LEFT(Tabelas!$AI1138,1)="G","DG")</f>
        <v>DN</v>
      </c>
      <c r="AW1138" s="34"/>
      <c r="AX1138" s="34"/>
      <c r="AY1138" s="34"/>
      <c r="AZ1138" s="34"/>
      <c r="BA1138" s="34"/>
      <c r="BB1138" s="34"/>
      <c r="BC1138" s="34"/>
      <c r="BD1138" s="44">
        <v>180700</v>
      </c>
      <c r="BE1138" s="34" t="s">
        <v>907</v>
      </c>
      <c r="BF1138" s="43" t="s">
        <v>1223</v>
      </c>
      <c r="BG1138" s="34" t="s">
        <v>598</v>
      </c>
      <c r="BH1138" s="34" t="s">
        <v>285</v>
      </c>
      <c r="BI1138" s="34" t="s">
        <v>598</v>
      </c>
      <c r="BJ1138" s="44" t="s">
        <v>320</v>
      </c>
      <c r="BK1138" s="44" t="s">
        <v>3428</v>
      </c>
      <c r="EN1138" s="571">
        <v>31380</v>
      </c>
      <c r="EO1138" s="560" t="s">
        <v>10010</v>
      </c>
      <c r="EP1138" s="560" t="s">
        <v>320</v>
      </c>
      <c r="EQ1138" s="580">
        <v>100</v>
      </c>
      <c r="ER1138" s="560" t="s">
        <v>4630</v>
      </c>
      <c r="ES1138" s="567" t="s">
        <v>10011</v>
      </c>
    </row>
    <row r="1139" spans="16:149">
      <c r="P1139" s="503"/>
      <c r="Q1139" s="504"/>
      <c r="R1139" s="505">
        <f t="shared" si="39"/>
        <v>44917</v>
      </c>
      <c r="S1139" s="501"/>
      <c r="T1139" s="497"/>
      <c r="U1139" s="498"/>
      <c r="V1139" s="43">
        <v>126</v>
      </c>
      <c r="W1139" s="34" t="s">
        <v>3720</v>
      </c>
      <c r="X1139" s="44">
        <v>180713</v>
      </c>
      <c r="Y1139" s="34" t="s">
        <v>2846</v>
      </c>
      <c r="Z1139" s="43" t="s">
        <v>1223</v>
      </c>
      <c r="AA1139" s="34" t="s">
        <v>598</v>
      </c>
      <c r="AB1139" s="34" t="s">
        <v>285</v>
      </c>
      <c r="AC1139" s="34" t="s">
        <v>2846</v>
      </c>
      <c r="AD1139" s="44" t="s">
        <v>320</v>
      </c>
      <c r="AE1139" s="44" t="s">
        <v>3428</v>
      </c>
      <c r="AF1139" s="43">
        <v>126</v>
      </c>
      <c r="AG1139" s="34" t="s">
        <v>3720</v>
      </c>
      <c r="AH1139" s="34" t="s">
        <v>3719</v>
      </c>
      <c r="AI1139" s="43" t="s">
        <v>3721</v>
      </c>
      <c r="AJ1139" s="44" t="s">
        <v>3722</v>
      </c>
      <c r="AK1139" s="261">
        <v>5100073</v>
      </c>
      <c r="AL1139" s="44" t="s">
        <v>596</v>
      </c>
      <c r="AM1139" s="44" t="s">
        <v>3726</v>
      </c>
      <c r="AN1139" s="262">
        <v>254095700</v>
      </c>
      <c r="AO1139" s="34"/>
      <c r="AP1139" s="34"/>
      <c r="AQ1139" s="34"/>
      <c r="AR1139" s="34"/>
      <c r="AS1139" s="34"/>
      <c r="AT1139" s="44" t="s">
        <v>326</v>
      </c>
      <c r="AU1139" s="44"/>
      <c r="AV1139" s="477" t="str">
        <f t="array" ref="AV1139">_xlfn.IFS(
LEFT(Tabelas!$AI1139,1)="N","DN",
LEFT(Tabelas!$AI1139,1)="C","DC",
LEFT(Tabelas!$AI1139,1)="L","DL",
LEFT(Tabelas!$AI1139,1)="A","DA",
LEFT(Tabelas!$AI1139,1)="G","DG")</f>
        <v>DN</v>
      </c>
      <c r="AW1139" s="34"/>
      <c r="AX1139" s="34"/>
      <c r="AY1139" s="34"/>
      <c r="AZ1139" s="34"/>
      <c r="BA1139" s="34"/>
      <c r="BB1139" s="34"/>
      <c r="BC1139" s="34"/>
      <c r="BD1139" s="44">
        <v>180713</v>
      </c>
      <c r="BE1139" s="34" t="s">
        <v>2846</v>
      </c>
      <c r="BF1139" s="43" t="s">
        <v>1223</v>
      </c>
      <c r="BG1139" s="34" t="s">
        <v>598</v>
      </c>
      <c r="BH1139" s="34" t="s">
        <v>285</v>
      </c>
      <c r="BI1139" s="34" t="s">
        <v>2846</v>
      </c>
      <c r="BJ1139" s="44" t="s">
        <v>320</v>
      </c>
      <c r="BK1139" s="44" t="s">
        <v>3428</v>
      </c>
      <c r="EN1139" s="572">
        <v>31399</v>
      </c>
      <c r="EO1139" s="561" t="s">
        <v>10012</v>
      </c>
      <c r="EP1139" s="561" t="s">
        <v>1519</v>
      </c>
      <c r="EQ1139" s="576">
        <v>800</v>
      </c>
      <c r="ER1139" s="561" t="s">
        <v>1520</v>
      </c>
      <c r="ES1139" s="568" t="s">
        <v>10013</v>
      </c>
    </row>
    <row r="1140" spans="16:149">
      <c r="P1140" s="503"/>
      <c r="Q1140" s="504"/>
      <c r="R1140" s="505">
        <f t="shared" si="39"/>
        <v>44918</v>
      </c>
      <c r="S1140" s="501"/>
      <c r="T1140" s="497"/>
      <c r="U1140" s="498"/>
      <c r="V1140" s="43">
        <v>126</v>
      </c>
      <c r="W1140" s="34" t="s">
        <v>3720</v>
      </c>
      <c r="X1140" s="44">
        <v>180716</v>
      </c>
      <c r="Y1140" s="34" t="s">
        <v>10014</v>
      </c>
      <c r="Z1140" s="43" t="s">
        <v>1223</v>
      </c>
      <c r="AA1140" s="34" t="s">
        <v>598</v>
      </c>
      <c r="AB1140" s="34" t="s">
        <v>285</v>
      </c>
      <c r="AC1140" s="34" t="s">
        <v>3501</v>
      </c>
      <c r="AD1140" s="44" t="s">
        <v>320</v>
      </c>
      <c r="AE1140" s="44" t="s">
        <v>3428</v>
      </c>
      <c r="AF1140" s="43">
        <v>126</v>
      </c>
      <c r="AG1140" s="34" t="s">
        <v>3720</v>
      </c>
      <c r="AH1140" s="34" t="s">
        <v>3719</v>
      </c>
      <c r="AI1140" s="43" t="s">
        <v>3721</v>
      </c>
      <c r="AJ1140" s="44" t="s">
        <v>3722</v>
      </c>
      <c r="AK1140" s="261">
        <v>5100073</v>
      </c>
      <c r="AL1140" s="44" t="s">
        <v>596</v>
      </c>
      <c r="AM1140" s="44" t="s">
        <v>3726</v>
      </c>
      <c r="AN1140" s="262">
        <v>254095700</v>
      </c>
      <c r="AO1140" s="34"/>
      <c r="AP1140" s="34"/>
      <c r="AQ1140" s="34"/>
      <c r="AR1140" s="34"/>
      <c r="AS1140" s="34"/>
      <c r="AT1140" s="44" t="s">
        <v>326</v>
      </c>
      <c r="AU1140" s="44"/>
      <c r="AV1140" s="477" t="str">
        <f t="array" ref="AV1140">_xlfn.IFS(
LEFT(Tabelas!$AI1140,1)="N","DN",
LEFT(Tabelas!$AI1140,1)="C","DC",
LEFT(Tabelas!$AI1140,1)="L","DL",
LEFT(Tabelas!$AI1140,1)="A","DA",
LEFT(Tabelas!$AI1140,1)="G","DG")</f>
        <v>DN</v>
      </c>
      <c r="AW1140" s="34"/>
      <c r="AX1140" s="34"/>
      <c r="AY1140" s="34"/>
      <c r="AZ1140" s="34"/>
      <c r="BA1140" s="34"/>
      <c r="BB1140" s="34"/>
      <c r="BC1140" s="34"/>
      <c r="BD1140" s="44">
        <v>180716</v>
      </c>
      <c r="BE1140" s="34" t="s">
        <v>10014</v>
      </c>
      <c r="BF1140" s="43" t="s">
        <v>1223</v>
      </c>
      <c r="BG1140" s="34" t="s">
        <v>598</v>
      </c>
      <c r="BH1140" s="34" t="s">
        <v>285</v>
      </c>
      <c r="BI1140" s="34" t="s">
        <v>3501</v>
      </c>
      <c r="BJ1140" s="44" t="s">
        <v>320</v>
      </c>
      <c r="BK1140" s="44" t="s">
        <v>3428</v>
      </c>
      <c r="EN1140" s="572">
        <v>31429</v>
      </c>
      <c r="EO1140" s="561" t="s">
        <v>10015</v>
      </c>
      <c r="EP1140" s="561" t="s">
        <v>370</v>
      </c>
      <c r="EQ1140" s="576">
        <v>586</v>
      </c>
      <c r="ER1140" s="561" t="s">
        <v>5533</v>
      </c>
      <c r="ES1140" s="568" t="s">
        <v>10016</v>
      </c>
    </row>
    <row r="1141" spans="16:149">
      <c r="P1141" s="503"/>
      <c r="Q1141" s="504"/>
      <c r="R1141" s="505">
        <f t="shared" si="39"/>
        <v>44919</v>
      </c>
      <c r="S1141" s="501"/>
      <c r="T1141" s="497"/>
      <c r="U1141" s="498"/>
      <c r="V1141" s="43">
        <v>126</v>
      </c>
      <c r="W1141" s="34" t="s">
        <v>3720</v>
      </c>
      <c r="X1141" s="44">
        <v>180717</v>
      </c>
      <c r="Y1141" s="34" t="s">
        <v>2779</v>
      </c>
      <c r="Z1141" s="43" t="s">
        <v>1223</v>
      </c>
      <c r="AA1141" s="34" t="s">
        <v>598</v>
      </c>
      <c r="AB1141" s="34" t="s">
        <v>285</v>
      </c>
      <c r="AC1141" s="34" t="s">
        <v>2779</v>
      </c>
      <c r="AD1141" s="44" t="s">
        <v>320</v>
      </c>
      <c r="AE1141" s="44" t="s">
        <v>3428</v>
      </c>
      <c r="AF1141" s="43">
        <v>126</v>
      </c>
      <c r="AG1141" s="34" t="s">
        <v>3720</v>
      </c>
      <c r="AH1141" s="34" t="s">
        <v>3719</v>
      </c>
      <c r="AI1141" s="43" t="s">
        <v>3721</v>
      </c>
      <c r="AJ1141" s="44" t="s">
        <v>3722</v>
      </c>
      <c r="AK1141" s="261">
        <v>5100073</v>
      </c>
      <c r="AL1141" s="44" t="s">
        <v>596</v>
      </c>
      <c r="AM1141" s="44" t="s">
        <v>3726</v>
      </c>
      <c r="AN1141" s="262">
        <v>254095700</v>
      </c>
      <c r="AO1141" s="34"/>
      <c r="AP1141" s="34"/>
      <c r="AQ1141" s="34"/>
      <c r="AR1141" s="34"/>
      <c r="AS1141" s="34"/>
      <c r="AT1141" s="44" t="s">
        <v>326</v>
      </c>
      <c r="AU1141" s="44"/>
      <c r="AV1141" s="477" t="str">
        <f t="array" ref="AV1141">_xlfn.IFS(
LEFT(Tabelas!$AI1141,1)="N","DN",
LEFT(Tabelas!$AI1141,1)="C","DC",
LEFT(Tabelas!$AI1141,1)="L","DL",
LEFT(Tabelas!$AI1141,1)="A","DA",
LEFT(Tabelas!$AI1141,1)="G","DG")</f>
        <v>DN</v>
      </c>
      <c r="AW1141" s="34"/>
      <c r="AX1141" s="34"/>
      <c r="AY1141" s="34"/>
      <c r="AZ1141" s="34"/>
      <c r="BA1141" s="34"/>
      <c r="BB1141" s="34"/>
      <c r="BC1141" s="34"/>
      <c r="BD1141" s="44">
        <v>180717</v>
      </c>
      <c r="BE1141" s="34" t="s">
        <v>2779</v>
      </c>
      <c r="BF1141" s="43" t="s">
        <v>1223</v>
      </c>
      <c r="BG1141" s="34" t="s">
        <v>598</v>
      </c>
      <c r="BH1141" s="34" t="s">
        <v>285</v>
      </c>
      <c r="BI1141" s="34" t="s">
        <v>2779</v>
      </c>
      <c r="BJ1141" s="44" t="s">
        <v>320</v>
      </c>
      <c r="BK1141" s="44" t="s">
        <v>3428</v>
      </c>
      <c r="EN1141" s="571">
        <v>31453</v>
      </c>
      <c r="EO1141" s="560" t="s">
        <v>10017</v>
      </c>
      <c r="EP1141" s="560" t="s">
        <v>320</v>
      </c>
      <c r="EQ1141" s="580">
        <v>101</v>
      </c>
      <c r="ER1141" s="560" t="s">
        <v>316</v>
      </c>
      <c r="ES1141" s="567" t="s">
        <v>10018</v>
      </c>
    </row>
    <row r="1142" spans="16:149">
      <c r="P1142" s="503"/>
      <c r="Q1142" s="504"/>
      <c r="R1142" s="505">
        <f t="shared" si="39"/>
        <v>44920</v>
      </c>
      <c r="S1142" s="501"/>
      <c r="T1142" s="497"/>
      <c r="U1142" s="498"/>
      <c r="V1142" s="43">
        <v>126</v>
      </c>
      <c r="W1142" s="34" t="s">
        <v>3720</v>
      </c>
      <c r="X1142" s="44">
        <v>180719</v>
      </c>
      <c r="Y1142" s="34" t="s">
        <v>2185</v>
      </c>
      <c r="Z1142" s="43" t="s">
        <v>1223</v>
      </c>
      <c r="AA1142" s="34" t="s">
        <v>598</v>
      </c>
      <c r="AB1142" s="34" t="s">
        <v>285</v>
      </c>
      <c r="AC1142" s="34" t="s">
        <v>2185</v>
      </c>
      <c r="AD1142" s="44" t="s">
        <v>320</v>
      </c>
      <c r="AE1142" s="44" t="s">
        <v>3428</v>
      </c>
      <c r="AF1142" s="43">
        <v>126</v>
      </c>
      <c r="AG1142" s="34" t="s">
        <v>3720</v>
      </c>
      <c r="AH1142" s="34" t="s">
        <v>3719</v>
      </c>
      <c r="AI1142" s="43" t="s">
        <v>3721</v>
      </c>
      <c r="AJ1142" s="44" t="s">
        <v>3722</v>
      </c>
      <c r="AK1142" s="261">
        <v>5100073</v>
      </c>
      <c r="AL1142" s="44" t="s">
        <v>596</v>
      </c>
      <c r="AM1142" s="44" t="s">
        <v>3726</v>
      </c>
      <c r="AN1142" s="262">
        <v>254095700</v>
      </c>
      <c r="AO1142" s="34"/>
      <c r="AP1142" s="34"/>
      <c r="AQ1142" s="34"/>
      <c r="AR1142" s="34"/>
      <c r="AS1142" s="34"/>
      <c r="AT1142" s="44" t="s">
        <v>326</v>
      </c>
      <c r="AU1142" s="44"/>
      <c r="AV1142" s="477" t="str">
        <f t="array" ref="AV1142">_xlfn.IFS(
LEFT(Tabelas!$AI1142,1)="N","DN",
LEFT(Tabelas!$AI1142,1)="C","DC",
LEFT(Tabelas!$AI1142,1)="L","DL",
LEFT(Tabelas!$AI1142,1)="A","DA",
LEFT(Tabelas!$AI1142,1)="G","DG")</f>
        <v>DN</v>
      </c>
      <c r="AW1142" s="34"/>
      <c r="AX1142" s="34"/>
      <c r="AY1142" s="34"/>
      <c r="AZ1142" s="34"/>
      <c r="BA1142" s="34"/>
      <c r="BB1142" s="34"/>
      <c r="BC1142" s="34"/>
      <c r="BD1142" s="44">
        <v>180719</v>
      </c>
      <c r="BE1142" s="34" t="s">
        <v>2185</v>
      </c>
      <c r="BF1142" s="43" t="s">
        <v>1223</v>
      </c>
      <c r="BG1142" s="34" t="s">
        <v>598</v>
      </c>
      <c r="BH1142" s="34" t="s">
        <v>285</v>
      </c>
      <c r="BI1142" s="34" t="s">
        <v>2185</v>
      </c>
      <c r="BJ1142" s="44" t="s">
        <v>320</v>
      </c>
      <c r="BK1142" s="44" t="s">
        <v>3428</v>
      </c>
      <c r="EN1142" s="572">
        <v>31488</v>
      </c>
      <c r="EO1142" s="561" t="s">
        <v>10019</v>
      </c>
      <c r="EP1142" s="561" t="s">
        <v>320</v>
      </c>
      <c r="EQ1142" s="576">
        <v>100</v>
      </c>
      <c r="ER1142" s="561" t="s">
        <v>4630</v>
      </c>
      <c r="ES1142" s="568" t="s">
        <v>10020</v>
      </c>
    </row>
    <row r="1143" spans="16:149">
      <c r="P1143" s="503"/>
      <c r="Q1143" s="504"/>
      <c r="R1143" s="505">
        <f t="shared" si="39"/>
        <v>44921</v>
      </c>
      <c r="S1143" s="501"/>
      <c r="T1143" s="497"/>
      <c r="U1143" s="498"/>
      <c r="V1143" s="43">
        <v>126</v>
      </c>
      <c r="W1143" s="34" t="s">
        <v>3720</v>
      </c>
      <c r="X1143" s="44">
        <v>180721</v>
      </c>
      <c r="Y1143" s="34" t="s">
        <v>3224</v>
      </c>
      <c r="Z1143" s="43" t="s">
        <v>1223</v>
      </c>
      <c r="AA1143" s="34" t="s">
        <v>598</v>
      </c>
      <c r="AB1143" s="34" t="s">
        <v>285</v>
      </c>
      <c r="AC1143" s="34" t="s">
        <v>10021</v>
      </c>
      <c r="AD1143" s="44" t="s">
        <v>320</v>
      </c>
      <c r="AE1143" s="44" t="s">
        <v>3428</v>
      </c>
      <c r="AF1143" s="43">
        <v>126</v>
      </c>
      <c r="AG1143" s="34" t="s">
        <v>3720</v>
      </c>
      <c r="AH1143" s="34" t="s">
        <v>3719</v>
      </c>
      <c r="AI1143" s="43" t="s">
        <v>3721</v>
      </c>
      <c r="AJ1143" s="44" t="s">
        <v>3722</v>
      </c>
      <c r="AK1143" s="261">
        <v>5100073</v>
      </c>
      <c r="AL1143" s="44" t="s">
        <v>596</v>
      </c>
      <c r="AM1143" s="44" t="s">
        <v>3726</v>
      </c>
      <c r="AN1143" s="262">
        <v>254095700</v>
      </c>
      <c r="AO1143" s="34"/>
      <c r="AP1143" s="34"/>
      <c r="AQ1143" s="34"/>
      <c r="AR1143" s="34"/>
      <c r="AS1143" s="34"/>
      <c r="AT1143" s="44" t="s">
        <v>326</v>
      </c>
      <c r="AU1143" s="44"/>
      <c r="AV1143" s="477" t="str">
        <f t="array" ref="AV1143">_xlfn.IFS(
LEFT(Tabelas!$AI1143,1)="N","DN",
LEFT(Tabelas!$AI1143,1)="C","DC",
LEFT(Tabelas!$AI1143,1)="L","DL",
LEFT(Tabelas!$AI1143,1)="A","DA",
LEFT(Tabelas!$AI1143,1)="G","DG")</f>
        <v>DN</v>
      </c>
      <c r="AW1143" s="34"/>
      <c r="AX1143" s="34"/>
      <c r="AY1143" s="34"/>
      <c r="AZ1143" s="34"/>
      <c r="BA1143" s="34"/>
      <c r="BB1143" s="34"/>
      <c r="BC1143" s="34"/>
      <c r="BD1143" s="44">
        <v>180721</v>
      </c>
      <c r="BE1143" s="34" t="s">
        <v>3224</v>
      </c>
      <c r="BF1143" s="43" t="s">
        <v>1223</v>
      </c>
      <c r="BG1143" s="34" t="s">
        <v>598</v>
      </c>
      <c r="BH1143" s="34" t="s">
        <v>285</v>
      </c>
      <c r="BI1143" s="34" t="s">
        <v>10021</v>
      </c>
      <c r="BJ1143" s="44" t="s">
        <v>320</v>
      </c>
      <c r="BK1143" s="44" t="s">
        <v>3428</v>
      </c>
      <c r="EN1143" s="571">
        <v>31496</v>
      </c>
      <c r="EO1143" s="560" t="s">
        <v>10022</v>
      </c>
      <c r="EP1143" s="560" t="s">
        <v>320</v>
      </c>
      <c r="EQ1143" s="580">
        <v>101</v>
      </c>
      <c r="ER1143" s="560" t="s">
        <v>316</v>
      </c>
      <c r="ES1143" s="567" t="s">
        <v>10023</v>
      </c>
    </row>
    <row r="1144" spans="16:149">
      <c r="P1144" s="503"/>
      <c r="Q1144" s="504"/>
      <c r="R1144" s="505">
        <f t="shared" ref="R1144:R1207" si="40">R1143+1</f>
        <v>44922</v>
      </c>
      <c r="S1144" s="501"/>
      <c r="T1144" s="497"/>
      <c r="U1144" s="498"/>
      <c r="V1144" s="43">
        <v>126</v>
      </c>
      <c r="W1144" s="34" t="s">
        <v>3720</v>
      </c>
      <c r="X1144" s="44">
        <v>180722</v>
      </c>
      <c r="Y1144" s="34" t="s">
        <v>3337</v>
      </c>
      <c r="Z1144" s="43" t="s">
        <v>1223</v>
      </c>
      <c r="AA1144" s="34" t="s">
        <v>598</v>
      </c>
      <c r="AB1144" s="34" t="s">
        <v>285</v>
      </c>
      <c r="AC1144" s="34" t="s">
        <v>10024</v>
      </c>
      <c r="AD1144" s="44" t="s">
        <v>320</v>
      </c>
      <c r="AE1144" s="44" t="s">
        <v>3428</v>
      </c>
      <c r="AF1144" s="43">
        <v>126</v>
      </c>
      <c r="AG1144" s="34" t="s">
        <v>3720</v>
      </c>
      <c r="AH1144" s="34" t="s">
        <v>3719</v>
      </c>
      <c r="AI1144" s="43" t="s">
        <v>3721</v>
      </c>
      <c r="AJ1144" s="44" t="s">
        <v>3722</v>
      </c>
      <c r="AK1144" s="261">
        <v>5100073</v>
      </c>
      <c r="AL1144" s="44" t="s">
        <v>596</v>
      </c>
      <c r="AM1144" s="44" t="s">
        <v>3726</v>
      </c>
      <c r="AN1144" s="262">
        <v>254095700</v>
      </c>
      <c r="AO1144" s="34"/>
      <c r="AP1144" s="34"/>
      <c r="AQ1144" s="34"/>
      <c r="AR1144" s="34"/>
      <c r="AS1144" s="34"/>
      <c r="AT1144" s="44" t="s">
        <v>326</v>
      </c>
      <c r="AU1144" s="44"/>
      <c r="AV1144" s="477" t="str">
        <f t="array" ref="AV1144">_xlfn.IFS(
LEFT(Tabelas!$AI1144,1)="N","DN",
LEFT(Tabelas!$AI1144,1)="C","DC",
LEFT(Tabelas!$AI1144,1)="L","DL",
LEFT(Tabelas!$AI1144,1)="A","DA",
LEFT(Tabelas!$AI1144,1)="G","DG")</f>
        <v>DN</v>
      </c>
      <c r="AW1144" s="34"/>
      <c r="AX1144" s="34"/>
      <c r="AY1144" s="34"/>
      <c r="AZ1144" s="34"/>
      <c r="BA1144" s="34"/>
      <c r="BB1144" s="34"/>
      <c r="BC1144" s="34"/>
      <c r="BD1144" s="44">
        <v>180722</v>
      </c>
      <c r="BE1144" s="34" t="s">
        <v>3337</v>
      </c>
      <c r="BF1144" s="43" t="s">
        <v>1223</v>
      </c>
      <c r="BG1144" s="34" t="s">
        <v>598</v>
      </c>
      <c r="BH1144" s="34" t="s">
        <v>285</v>
      </c>
      <c r="BI1144" s="34" t="s">
        <v>10024</v>
      </c>
      <c r="BJ1144" s="44" t="s">
        <v>320</v>
      </c>
      <c r="BK1144" s="44" t="s">
        <v>3428</v>
      </c>
      <c r="EN1144" s="572">
        <v>31550</v>
      </c>
      <c r="EO1144" s="561" t="s">
        <v>10025</v>
      </c>
      <c r="EP1144" s="561" t="s">
        <v>350</v>
      </c>
      <c r="EQ1144" s="576">
        <v>227</v>
      </c>
      <c r="ER1144" s="561" t="s">
        <v>4584</v>
      </c>
      <c r="ES1144" s="568" t="s">
        <v>10026</v>
      </c>
    </row>
    <row r="1145" spans="16:149">
      <c r="P1145" s="503"/>
      <c r="Q1145" s="504"/>
      <c r="R1145" s="505">
        <f t="shared" si="40"/>
        <v>44923</v>
      </c>
      <c r="S1145" s="501"/>
      <c r="T1145" s="497"/>
      <c r="U1145" s="498"/>
      <c r="V1145" s="43">
        <v>126</v>
      </c>
      <c r="W1145" s="34" t="s">
        <v>3720</v>
      </c>
      <c r="X1145" s="44">
        <v>180723</v>
      </c>
      <c r="Y1145" s="34" t="s">
        <v>3423</v>
      </c>
      <c r="Z1145" s="43" t="s">
        <v>1223</v>
      </c>
      <c r="AA1145" s="34" t="s">
        <v>598</v>
      </c>
      <c r="AB1145" s="34" t="s">
        <v>285</v>
      </c>
      <c r="AC1145" s="34" t="s">
        <v>10027</v>
      </c>
      <c r="AD1145" s="44" t="s">
        <v>320</v>
      </c>
      <c r="AE1145" s="44" t="s">
        <v>3428</v>
      </c>
      <c r="AF1145" s="43">
        <v>126</v>
      </c>
      <c r="AG1145" s="34" t="s">
        <v>3720</v>
      </c>
      <c r="AH1145" s="34" t="s">
        <v>3719</v>
      </c>
      <c r="AI1145" s="43" t="s">
        <v>3721</v>
      </c>
      <c r="AJ1145" s="44" t="s">
        <v>3722</v>
      </c>
      <c r="AK1145" s="261">
        <v>5100073</v>
      </c>
      <c r="AL1145" s="44" t="s">
        <v>596</v>
      </c>
      <c r="AM1145" s="44" t="s">
        <v>3726</v>
      </c>
      <c r="AN1145" s="262">
        <v>254095700</v>
      </c>
      <c r="AO1145" s="34"/>
      <c r="AP1145" s="34"/>
      <c r="AQ1145" s="34"/>
      <c r="AR1145" s="34"/>
      <c r="AS1145" s="34"/>
      <c r="AT1145" s="44" t="s">
        <v>326</v>
      </c>
      <c r="AU1145" s="44"/>
      <c r="AV1145" s="477" t="str">
        <f t="array" ref="AV1145">_xlfn.IFS(
LEFT(Tabelas!$AI1145,1)="N","DN",
LEFT(Tabelas!$AI1145,1)="C","DC",
LEFT(Tabelas!$AI1145,1)="L","DL",
LEFT(Tabelas!$AI1145,1)="A","DA",
LEFT(Tabelas!$AI1145,1)="G","DG")</f>
        <v>DN</v>
      </c>
      <c r="AW1145" s="34"/>
      <c r="AX1145" s="34"/>
      <c r="AY1145" s="34"/>
      <c r="AZ1145" s="34"/>
      <c r="BA1145" s="34"/>
      <c r="BB1145" s="34"/>
      <c r="BC1145" s="34"/>
      <c r="BD1145" s="44">
        <v>180723</v>
      </c>
      <c r="BE1145" s="34" t="s">
        <v>3423</v>
      </c>
      <c r="BF1145" s="43" t="s">
        <v>1223</v>
      </c>
      <c r="BG1145" s="34" t="s">
        <v>598</v>
      </c>
      <c r="BH1145" s="34" t="s">
        <v>285</v>
      </c>
      <c r="BI1145" s="34" t="s">
        <v>10027</v>
      </c>
      <c r="BJ1145" s="44" t="s">
        <v>320</v>
      </c>
      <c r="BK1145" s="44" t="s">
        <v>3428</v>
      </c>
      <c r="EN1145" s="571">
        <v>31569</v>
      </c>
      <c r="EO1145" s="560" t="s">
        <v>10028</v>
      </c>
      <c r="EP1145" s="560" t="s">
        <v>350</v>
      </c>
      <c r="EQ1145" s="580">
        <v>222</v>
      </c>
      <c r="ER1145" s="560" t="s">
        <v>4479</v>
      </c>
      <c r="ES1145" s="567" t="s">
        <v>10029</v>
      </c>
    </row>
    <row r="1146" spans="16:149">
      <c r="P1146" s="503"/>
      <c r="Q1146" s="504"/>
      <c r="R1146" s="505">
        <f t="shared" si="40"/>
        <v>44924</v>
      </c>
      <c r="S1146" s="501"/>
      <c r="T1146" s="497"/>
      <c r="U1146" s="498"/>
      <c r="V1146" s="43">
        <v>126</v>
      </c>
      <c r="W1146" s="34" t="s">
        <v>3720</v>
      </c>
      <c r="X1146" s="44">
        <v>180720</v>
      </c>
      <c r="Y1146" s="34" t="s">
        <v>1912</v>
      </c>
      <c r="Z1146" s="43" t="s">
        <v>1223</v>
      </c>
      <c r="AA1146" s="34" t="s">
        <v>598</v>
      </c>
      <c r="AB1146" s="34" t="s">
        <v>285</v>
      </c>
      <c r="AC1146" s="34" t="s">
        <v>1912</v>
      </c>
      <c r="AD1146" s="44" t="s">
        <v>320</v>
      </c>
      <c r="AE1146" s="44" t="s">
        <v>3428</v>
      </c>
      <c r="AF1146" s="43">
        <v>126</v>
      </c>
      <c r="AG1146" s="34" t="s">
        <v>3720</v>
      </c>
      <c r="AH1146" s="34" t="s">
        <v>3719</v>
      </c>
      <c r="AI1146" s="43" t="s">
        <v>3721</v>
      </c>
      <c r="AJ1146" s="44" t="s">
        <v>3722</v>
      </c>
      <c r="AK1146" s="261">
        <v>5100073</v>
      </c>
      <c r="AL1146" s="44" t="s">
        <v>596</v>
      </c>
      <c r="AM1146" s="44" t="s">
        <v>3726</v>
      </c>
      <c r="AN1146" s="262">
        <v>254095700</v>
      </c>
      <c r="AO1146" s="34"/>
      <c r="AP1146" s="34"/>
      <c r="AQ1146" s="34"/>
      <c r="AR1146" s="34"/>
      <c r="AS1146" s="34"/>
      <c r="AT1146" s="44" t="s">
        <v>326</v>
      </c>
      <c r="AU1146" s="44"/>
      <c r="AV1146" s="477" t="str">
        <f t="array" ref="AV1146">_xlfn.IFS(
LEFT(Tabelas!$AI1146,1)="N","DN",
LEFT(Tabelas!$AI1146,1)="C","DC",
LEFT(Tabelas!$AI1146,1)="L","DL",
LEFT(Tabelas!$AI1146,1)="A","DA",
LEFT(Tabelas!$AI1146,1)="G","DG")</f>
        <v>DN</v>
      </c>
      <c r="AW1146" s="34"/>
      <c r="AX1146" s="34"/>
      <c r="AY1146" s="34"/>
      <c r="AZ1146" s="34"/>
      <c r="BA1146" s="34"/>
      <c r="BB1146" s="34"/>
      <c r="BC1146" s="34"/>
      <c r="BD1146" s="44">
        <v>180720</v>
      </c>
      <c r="BE1146" s="34" t="s">
        <v>1912</v>
      </c>
      <c r="BF1146" s="43" t="s">
        <v>1223</v>
      </c>
      <c r="BG1146" s="34" t="s">
        <v>598</v>
      </c>
      <c r="BH1146" s="34" t="s">
        <v>285</v>
      </c>
      <c r="BI1146" s="34" t="s">
        <v>1912</v>
      </c>
      <c r="BJ1146" s="44" t="s">
        <v>320</v>
      </c>
      <c r="BK1146" s="44" t="s">
        <v>3428</v>
      </c>
      <c r="EN1146" s="572">
        <v>31577</v>
      </c>
      <c r="EO1146" s="561" t="s">
        <v>10030</v>
      </c>
      <c r="EP1146" s="561" t="s">
        <v>350</v>
      </c>
      <c r="EQ1146" s="576">
        <v>200</v>
      </c>
      <c r="ER1146" s="561" t="s">
        <v>5084</v>
      </c>
      <c r="ES1146" s="568" t="s">
        <v>10031</v>
      </c>
    </row>
    <row r="1147" spans="16:149">
      <c r="P1147" s="503"/>
      <c r="Q1147" s="504"/>
      <c r="R1147" s="505">
        <f t="shared" si="40"/>
        <v>44925</v>
      </c>
      <c r="S1147" s="501"/>
      <c r="T1147" s="497"/>
      <c r="U1147" s="498"/>
      <c r="V1147" s="43">
        <v>126</v>
      </c>
      <c r="W1147" s="34" t="s">
        <v>3720</v>
      </c>
      <c r="X1147" s="44">
        <v>181202</v>
      </c>
      <c r="Y1147" s="34" t="s">
        <v>1199</v>
      </c>
      <c r="Z1147" s="43" t="s">
        <v>1223</v>
      </c>
      <c r="AA1147" s="34" t="s">
        <v>603</v>
      </c>
      <c r="AB1147" s="34" t="s">
        <v>285</v>
      </c>
      <c r="AC1147" s="34" t="s">
        <v>1199</v>
      </c>
      <c r="AD1147" s="44" t="s">
        <v>320</v>
      </c>
      <c r="AE1147" s="44" t="s">
        <v>3428</v>
      </c>
      <c r="AF1147" s="43">
        <v>126</v>
      </c>
      <c r="AG1147" s="34" t="s">
        <v>3720</v>
      </c>
      <c r="AH1147" s="34" t="s">
        <v>3719</v>
      </c>
      <c r="AI1147" s="43" t="s">
        <v>3721</v>
      </c>
      <c r="AJ1147" s="44" t="s">
        <v>3722</v>
      </c>
      <c r="AK1147" s="261">
        <v>5100073</v>
      </c>
      <c r="AL1147" s="44" t="s">
        <v>596</v>
      </c>
      <c r="AM1147" s="44" t="s">
        <v>3726</v>
      </c>
      <c r="AN1147" s="262">
        <v>254095700</v>
      </c>
      <c r="AO1147" s="34"/>
      <c r="AP1147" s="34"/>
      <c r="AQ1147" s="34"/>
      <c r="AR1147" s="34"/>
      <c r="AS1147" s="34"/>
      <c r="AT1147" s="44" t="s">
        <v>326</v>
      </c>
      <c r="AU1147" s="44"/>
      <c r="AV1147" s="477" t="str">
        <f t="array" ref="AV1147">_xlfn.IFS(
LEFT(Tabelas!$AI1147,1)="N","DN",
LEFT(Tabelas!$AI1147,1)="C","DC",
LEFT(Tabelas!$AI1147,1)="L","DL",
LEFT(Tabelas!$AI1147,1)="A","DA",
LEFT(Tabelas!$AI1147,1)="G","DG")</f>
        <v>DN</v>
      </c>
      <c r="AW1147" s="34"/>
      <c r="AX1147" s="34"/>
      <c r="AY1147" s="34"/>
      <c r="AZ1147" s="34"/>
      <c r="BA1147" s="34"/>
      <c r="BB1147" s="34"/>
      <c r="BC1147" s="34"/>
      <c r="BD1147" s="44">
        <v>181202</v>
      </c>
      <c r="BE1147" s="34" t="s">
        <v>1199</v>
      </c>
      <c r="BF1147" s="43" t="s">
        <v>1223</v>
      </c>
      <c r="BG1147" s="34" t="s">
        <v>603</v>
      </c>
      <c r="BH1147" s="34" t="s">
        <v>285</v>
      </c>
      <c r="BI1147" s="34" t="s">
        <v>1199</v>
      </c>
      <c r="BJ1147" s="44" t="s">
        <v>320</v>
      </c>
      <c r="BK1147" s="44" t="s">
        <v>3428</v>
      </c>
      <c r="EN1147" s="571">
        <v>31615</v>
      </c>
      <c r="EO1147" s="560" t="s">
        <v>10032</v>
      </c>
      <c r="EP1147" s="560" t="s">
        <v>1519</v>
      </c>
      <c r="EQ1147" s="580">
        <v>800</v>
      </c>
      <c r="ER1147" s="560" t="s">
        <v>1520</v>
      </c>
      <c r="ES1147" s="567" t="s">
        <v>10033</v>
      </c>
    </row>
    <row r="1148" spans="16:149">
      <c r="P1148" s="503"/>
      <c r="Q1148" s="504"/>
      <c r="R1148" s="505">
        <f t="shared" si="40"/>
        <v>44926</v>
      </c>
      <c r="S1148" s="501"/>
      <c r="T1148" s="497"/>
      <c r="U1148" s="498"/>
      <c r="V1148" s="43">
        <v>126</v>
      </c>
      <c r="W1148" s="34" t="s">
        <v>3720</v>
      </c>
      <c r="X1148" s="44">
        <v>181203</v>
      </c>
      <c r="Y1148" s="34" t="s">
        <v>1473</v>
      </c>
      <c r="Z1148" s="43" t="s">
        <v>1223</v>
      </c>
      <c r="AA1148" s="34" t="s">
        <v>603</v>
      </c>
      <c r="AB1148" s="34" t="s">
        <v>285</v>
      </c>
      <c r="AC1148" s="34" t="s">
        <v>1473</v>
      </c>
      <c r="AD1148" s="44" t="s">
        <v>320</v>
      </c>
      <c r="AE1148" s="44" t="s">
        <v>3428</v>
      </c>
      <c r="AF1148" s="43">
        <v>126</v>
      </c>
      <c r="AG1148" s="34" t="s">
        <v>3720</v>
      </c>
      <c r="AH1148" s="34" t="s">
        <v>3719</v>
      </c>
      <c r="AI1148" s="43" t="s">
        <v>3721</v>
      </c>
      <c r="AJ1148" s="44" t="s">
        <v>3722</v>
      </c>
      <c r="AK1148" s="261">
        <v>5100073</v>
      </c>
      <c r="AL1148" s="44" t="s">
        <v>596</v>
      </c>
      <c r="AM1148" s="44" t="s">
        <v>3726</v>
      </c>
      <c r="AN1148" s="262">
        <v>254095700</v>
      </c>
      <c r="AO1148" s="34"/>
      <c r="AP1148" s="34"/>
      <c r="AQ1148" s="34"/>
      <c r="AR1148" s="34"/>
      <c r="AS1148" s="34"/>
      <c r="AT1148" s="44" t="s">
        <v>326</v>
      </c>
      <c r="AU1148" s="44"/>
      <c r="AV1148" s="477" t="str">
        <f t="array" ref="AV1148">_xlfn.IFS(
LEFT(Tabelas!$AI1148,1)="N","DN",
LEFT(Tabelas!$AI1148,1)="C","DC",
LEFT(Tabelas!$AI1148,1)="L","DL",
LEFT(Tabelas!$AI1148,1)="A","DA",
LEFT(Tabelas!$AI1148,1)="G","DG")</f>
        <v>DN</v>
      </c>
      <c r="AW1148" s="34"/>
      <c r="AX1148" s="34"/>
      <c r="AY1148" s="34"/>
      <c r="AZ1148" s="34"/>
      <c r="BA1148" s="34"/>
      <c r="BB1148" s="34"/>
      <c r="BC1148" s="34"/>
      <c r="BD1148" s="44">
        <v>181203</v>
      </c>
      <c r="BE1148" s="34" t="s">
        <v>1473</v>
      </c>
      <c r="BF1148" s="43" t="s">
        <v>1223</v>
      </c>
      <c r="BG1148" s="34" t="s">
        <v>603</v>
      </c>
      <c r="BH1148" s="34" t="s">
        <v>285</v>
      </c>
      <c r="BI1148" s="34" t="s">
        <v>1473</v>
      </c>
      <c r="BJ1148" s="44" t="s">
        <v>320</v>
      </c>
      <c r="BK1148" s="44" t="s">
        <v>3428</v>
      </c>
      <c r="EN1148" s="572">
        <v>31666</v>
      </c>
      <c r="EO1148" s="561" t="s">
        <v>10034</v>
      </c>
      <c r="EP1148" s="561" t="s">
        <v>289</v>
      </c>
      <c r="EQ1148" s="576">
        <v>338</v>
      </c>
      <c r="ER1148" s="561" t="s">
        <v>2428</v>
      </c>
      <c r="ES1148" s="568" t="s">
        <v>10035</v>
      </c>
    </row>
    <row r="1149" spans="16:149">
      <c r="P1149" s="503"/>
      <c r="Q1149" s="504"/>
      <c r="R1149" s="505">
        <f t="shared" si="40"/>
        <v>44927</v>
      </c>
      <c r="S1149" s="501"/>
      <c r="T1149" s="497"/>
      <c r="U1149" s="498"/>
      <c r="V1149" s="43">
        <v>126</v>
      </c>
      <c r="W1149" s="34" t="s">
        <v>3720</v>
      </c>
      <c r="X1149" s="44">
        <v>181200</v>
      </c>
      <c r="Y1149" s="34" t="s">
        <v>912</v>
      </c>
      <c r="Z1149" s="43" t="s">
        <v>1223</v>
      </c>
      <c r="AA1149" s="34" t="s">
        <v>603</v>
      </c>
      <c r="AB1149" s="34" t="s">
        <v>285</v>
      </c>
      <c r="AC1149" s="34" t="s">
        <v>10036</v>
      </c>
      <c r="AD1149" s="44" t="s">
        <v>320</v>
      </c>
      <c r="AE1149" s="44" t="s">
        <v>3428</v>
      </c>
      <c r="AF1149" s="43">
        <v>126</v>
      </c>
      <c r="AG1149" s="34" t="s">
        <v>3720</v>
      </c>
      <c r="AH1149" s="34" t="s">
        <v>3719</v>
      </c>
      <c r="AI1149" s="43" t="s">
        <v>3721</v>
      </c>
      <c r="AJ1149" s="44" t="s">
        <v>3722</v>
      </c>
      <c r="AK1149" s="261">
        <v>5100073</v>
      </c>
      <c r="AL1149" s="44" t="s">
        <v>596</v>
      </c>
      <c r="AM1149" s="44" t="s">
        <v>3726</v>
      </c>
      <c r="AN1149" s="262">
        <v>254095700</v>
      </c>
      <c r="AO1149" s="34"/>
      <c r="AP1149" s="34"/>
      <c r="AQ1149" s="34"/>
      <c r="AR1149" s="34"/>
      <c r="AS1149" s="34"/>
      <c r="AT1149" s="44" t="s">
        <v>326</v>
      </c>
      <c r="AU1149" s="44"/>
      <c r="AV1149" s="477" t="str">
        <f t="array" ref="AV1149">_xlfn.IFS(
LEFT(Tabelas!$AI1149,1)="N","DN",
LEFT(Tabelas!$AI1149,1)="C","DC",
LEFT(Tabelas!$AI1149,1)="L","DL",
LEFT(Tabelas!$AI1149,1)="A","DA",
LEFT(Tabelas!$AI1149,1)="G","DG")</f>
        <v>DN</v>
      </c>
      <c r="AW1149" s="34"/>
      <c r="AX1149" s="34"/>
      <c r="AY1149" s="34"/>
      <c r="AZ1149" s="34"/>
      <c r="BA1149" s="34"/>
      <c r="BB1149" s="34"/>
      <c r="BC1149" s="34"/>
      <c r="BD1149" s="44">
        <v>181200</v>
      </c>
      <c r="BE1149" s="34" t="s">
        <v>912</v>
      </c>
      <c r="BF1149" s="43" t="s">
        <v>1223</v>
      </c>
      <c r="BG1149" s="34" t="s">
        <v>603</v>
      </c>
      <c r="BH1149" s="34" t="s">
        <v>285</v>
      </c>
      <c r="BI1149" s="34" t="s">
        <v>10036</v>
      </c>
      <c r="BJ1149" s="44" t="s">
        <v>320</v>
      </c>
      <c r="BK1149" s="44" t="s">
        <v>3428</v>
      </c>
      <c r="EN1149" s="571">
        <v>31682</v>
      </c>
      <c r="EO1149" s="560" t="s">
        <v>10037</v>
      </c>
      <c r="EP1149" s="560" t="s">
        <v>289</v>
      </c>
      <c r="EQ1149" s="580">
        <v>336</v>
      </c>
      <c r="ER1149" s="560" t="s">
        <v>4952</v>
      </c>
      <c r="ES1149" s="567" t="s">
        <v>10038</v>
      </c>
    </row>
    <row r="1150" spans="16:149">
      <c r="P1150" s="503"/>
      <c r="Q1150" s="504"/>
      <c r="R1150" s="505">
        <f t="shared" si="40"/>
        <v>44928</v>
      </c>
      <c r="S1150" s="501"/>
      <c r="T1150" s="497"/>
      <c r="U1150" s="498"/>
      <c r="V1150" s="43">
        <v>126</v>
      </c>
      <c r="W1150" s="34" t="s">
        <v>3720</v>
      </c>
      <c r="X1150" s="44">
        <v>181207</v>
      </c>
      <c r="Y1150" s="34" t="s">
        <v>1751</v>
      </c>
      <c r="Z1150" s="43" t="s">
        <v>1223</v>
      </c>
      <c r="AA1150" s="34" t="s">
        <v>603</v>
      </c>
      <c r="AB1150" s="34" t="s">
        <v>285</v>
      </c>
      <c r="AC1150" s="34" t="s">
        <v>1751</v>
      </c>
      <c r="AD1150" s="44" t="s">
        <v>320</v>
      </c>
      <c r="AE1150" s="44" t="s">
        <v>3428</v>
      </c>
      <c r="AF1150" s="43">
        <v>126</v>
      </c>
      <c r="AG1150" s="34" t="s">
        <v>3720</v>
      </c>
      <c r="AH1150" s="34" t="s">
        <v>3719</v>
      </c>
      <c r="AI1150" s="43" t="s">
        <v>3721</v>
      </c>
      <c r="AJ1150" s="44" t="s">
        <v>3722</v>
      </c>
      <c r="AK1150" s="261">
        <v>5100073</v>
      </c>
      <c r="AL1150" s="44" t="s">
        <v>596</v>
      </c>
      <c r="AM1150" s="44" t="s">
        <v>3726</v>
      </c>
      <c r="AN1150" s="262">
        <v>254095700</v>
      </c>
      <c r="AO1150" s="34"/>
      <c r="AP1150" s="34"/>
      <c r="AQ1150" s="34"/>
      <c r="AR1150" s="34"/>
      <c r="AS1150" s="34"/>
      <c r="AT1150" s="44" t="s">
        <v>326</v>
      </c>
      <c r="AU1150" s="44"/>
      <c r="AV1150" s="477" t="str">
        <f t="array" ref="AV1150">_xlfn.IFS(
LEFT(Tabelas!$AI1150,1)="N","DN",
LEFT(Tabelas!$AI1150,1)="C","DC",
LEFT(Tabelas!$AI1150,1)="L","DL",
LEFT(Tabelas!$AI1150,1)="A","DA",
LEFT(Tabelas!$AI1150,1)="G","DG")</f>
        <v>DN</v>
      </c>
      <c r="AW1150" s="34"/>
      <c r="AX1150" s="34"/>
      <c r="AY1150" s="34"/>
      <c r="AZ1150" s="34"/>
      <c r="BA1150" s="34"/>
      <c r="BB1150" s="34"/>
      <c r="BC1150" s="34"/>
      <c r="BD1150" s="44">
        <v>181207</v>
      </c>
      <c r="BE1150" s="34" t="s">
        <v>1751</v>
      </c>
      <c r="BF1150" s="43" t="s">
        <v>1223</v>
      </c>
      <c r="BG1150" s="34" t="s">
        <v>603</v>
      </c>
      <c r="BH1150" s="34" t="s">
        <v>285</v>
      </c>
      <c r="BI1150" s="34" t="s">
        <v>1751</v>
      </c>
      <c r="BJ1150" s="44" t="s">
        <v>320</v>
      </c>
      <c r="BK1150" s="44" t="s">
        <v>3428</v>
      </c>
      <c r="EN1150" s="572">
        <v>31690</v>
      </c>
      <c r="EO1150" s="561" t="s">
        <v>10039</v>
      </c>
      <c r="EP1150" s="561" t="s">
        <v>350</v>
      </c>
      <c r="EQ1150" s="576">
        <v>221</v>
      </c>
      <c r="ER1150" s="561" t="s">
        <v>4458</v>
      </c>
      <c r="ES1150" s="568" t="s">
        <v>10040</v>
      </c>
    </row>
    <row r="1151" spans="16:149">
      <c r="P1151" s="503"/>
      <c r="Q1151" s="504"/>
      <c r="R1151" s="505">
        <f t="shared" si="40"/>
        <v>44929</v>
      </c>
      <c r="S1151" s="501"/>
      <c r="T1151" s="497"/>
      <c r="U1151" s="498"/>
      <c r="V1151" s="43">
        <v>126</v>
      </c>
      <c r="W1151" s="34" t="s">
        <v>3720</v>
      </c>
      <c r="X1151" s="44">
        <v>181208</v>
      </c>
      <c r="Y1151" s="34" t="s">
        <v>2003</v>
      </c>
      <c r="Z1151" s="43" t="s">
        <v>1223</v>
      </c>
      <c r="AA1151" s="34" t="s">
        <v>603</v>
      </c>
      <c r="AB1151" s="34" t="s">
        <v>285</v>
      </c>
      <c r="AC1151" s="34" t="s">
        <v>2003</v>
      </c>
      <c r="AD1151" s="44" t="s">
        <v>320</v>
      </c>
      <c r="AE1151" s="44" t="s">
        <v>3428</v>
      </c>
      <c r="AF1151" s="43">
        <v>126</v>
      </c>
      <c r="AG1151" s="34" t="s">
        <v>3720</v>
      </c>
      <c r="AH1151" s="34" t="s">
        <v>3719</v>
      </c>
      <c r="AI1151" s="43" t="s">
        <v>3721</v>
      </c>
      <c r="AJ1151" s="44" t="s">
        <v>3722</v>
      </c>
      <c r="AK1151" s="261">
        <v>5100073</v>
      </c>
      <c r="AL1151" s="44" t="s">
        <v>596</v>
      </c>
      <c r="AM1151" s="44" t="s">
        <v>3726</v>
      </c>
      <c r="AN1151" s="262">
        <v>254095700</v>
      </c>
      <c r="AO1151" s="34"/>
      <c r="AP1151" s="34"/>
      <c r="AQ1151" s="34"/>
      <c r="AR1151" s="34"/>
      <c r="AS1151" s="34"/>
      <c r="AT1151" s="44" t="s">
        <v>326</v>
      </c>
      <c r="AU1151" s="44"/>
      <c r="AV1151" s="477" t="str">
        <f t="array" ref="AV1151">_xlfn.IFS(
LEFT(Tabelas!$AI1151,1)="N","DN",
LEFT(Tabelas!$AI1151,1)="C","DC",
LEFT(Tabelas!$AI1151,1)="L","DL",
LEFT(Tabelas!$AI1151,1)="A","DA",
LEFT(Tabelas!$AI1151,1)="G","DG")</f>
        <v>DN</v>
      </c>
      <c r="AW1151" s="34"/>
      <c r="AX1151" s="34"/>
      <c r="AY1151" s="34"/>
      <c r="AZ1151" s="34"/>
      <c r="BA1151" s="34"/>
      <c r="BB1151" s="34"/>
      <c r="BC1151" s="34"/>
      <c r="BD1151" s="44">
        <v>181208</v>
      </c>
      <c r="BE1151" s="34" t="s">
        <v>2003</v>
      </c>
      <c r="BF1151" s="43" t="s">
        <v>1223</v>
      </c>
      <c r="BG1151" s="34" t="s">
        <v>603</v>
      </c>
      <c r="BH1151" s="34" t="s">
        <v>285</v>
      </c>
      <c r="BI1151" s="34" t="s">
        <v>2003</v>
      </c>
      <c r="BJ1151" s="44" t="s">
        <v>320</v>
      </c>
      <c r="BK1151" s="44" t="s">
        <v>3428</v>
      </c>
      <c r="EN1151" s="571">
        <v>31755</v>
      </c>
      <c r="EO1151" s="560" t="s">
        <v>10041</v>
      </c>
      <c r="EP1151" s="560" t="s">
        <v>289</v>
      </c>
      <c r="EQ1151" s="580">
        <v>347</v>
      </c>
      <c r="ER1151" s="560" t="s">
        <v>5074</v>
      </c>
      <c r="ES1151" s="567" t="s">
        <v>10042</v>
      </c>
    </row>
    <row r="1152" spans="16:149">
      <c r="P1152" s="503"/>
      <c r="Q1152" s="504"/>
      <c r="R1152" s="505">
        <f t="shared" si="40"/>
        <v>44930</v>
      </c>
      <c r="S1152" s="501"/>
      <c r="T1152" s="497"/>
      <c r="U1152" s="498"/>
      <c r="V1152" s="43">
        <v>126</v>
      </c>
      <c r="W1152" s="34" t="s">
        <v>3720</v>
      </c>
      <c r="X1152" s="44">
        <v>181209</v>
      </c>
      <c r="Y1152" s="34" t="s">
        <v>2199</v>
      </c>
      <c r="Z1152" s="43" t="s">
        <v>1223</v>
      </c>
      <c r="AA1152" s="34" t="s">
        <v>603</v>
      </c>
      <c r="AB1152" s="34" t="s">
        <v>285</v>
      </c>
      <c r="AC1152" s="34" t="s">
        <v>2199</v>
      </c>
      <c r="AD1152" s="44" t="s">
        <v>320</v>
      </c>
      <c r="AE1152" s="44" t="s">
        <v>3428</v>
      </c>
      <c r="AF1152" s="43">
        <v>126</v>
      </c>
      <c r="AG1152" s="34" t="s">
        <v>3720</v>
      </c>
      <c r="AH1152" s="34" t="s">
        <v>3719</v>
      </c>
      <c r="AI1152" s="43" t="s">
        <v>3721</v>
      </c>
      <c r="AJ1152" s="44" t="s">
        <v>3722</v>
      </c>
      <c r="AK1152" s="261">
        <v>5100073</v>
      </c>
      <c r="AL1152" s="44" t="s">
        <v>596</v>
      </c>
      <c r="AM1152" s="44" t="s">
        <v>3726</v>
      </c>
      <c r="AN1152" s="262">
        <v>254095700</v>
      </c>
      <c r="AO1152" s="34"/>
      <c r="AP1152" s="34"/>
      <c r="AQ1152" s="34"/>
      <c r="AR1152" s="34"/>
      <c r="AS1152" s="34"/>
      <c r="AT1152" s="44" t="s">
        <v>326</v>
      </c>
      <c r="AU1152" s="44"/>
      <c r="AV1152" s="477" t="str">
        <f t="array" ref="AV1152">_xlfn.IFS(
LEFT(Tabelas!$AI1152,1)="N","DN",
LEFT(Tabelas!$AI1152,1)="C","DC",
LEFT(Tabelas!$AI1152,1)="L","DL",
LEFT(Tabelas!$AI1152,1)="A","DA",
LEFT(Tabelas!$AI1152,1)="G","DG")</f>
        <v>DN</v>
      </c>
      <c r="AW1152" s="34"/>
      <c r="AX1152" s="34"/>
      <c r="AY1152" s="34"/>
      <c r="AZ1152" s="34"/>
      <c r="BA1152" s="34"/>
      <c r="BB1152" s="34"/>
      <c r="BC1152" s="34"/>
      <c r="BD1152" s="44">
        <v>181209</v>
      </c>
      <c r="BE1152" s="34" t="s">
        <v>2199</v>
      </c>
      <c r="BF1152" s="43" t="s">
        <v>1223</v>
      </c>
      <c r="BG1152" s="34" t="s">
        <v>603</v>
      </c>
      <c r="BH1152" s="34" t="s">
        <v>285</v>
      </c>
      <c r="BI1152" s="34" t="s">
        <v>2199</v>
      </c>
      <c r="BJ1152" s="44" t="s">
        <v>320</v>
      </c>
      <c r="BK1152" s="44" t="s">
        <v>3428</v>
      </c>
      <c r="EN1152" s="572">
        <v>31771</v>
      </c>
      <c r="EO1152" s="561" t="s">
        <v>10043</v>
      </c>
      <c r="EP1152" s="561" t="s">
        <v>320</v>
      </c>
      <c r="EQ1152" s="576">
        <v>112</v>
      </c>
      <c r="ER1152" s="561" t="s">
        <v>2868</v>
      </c>
      <c r="ES1152" s="568" t="s">
        <v>10044</v>
      </c>
    </row>
    <row r="1153" spans="16:149">
      <c r="P1153" s="503"/>
      <c r="Q1153" s="504"/>
      <c r="R1153" s="505">
        <f t="shared" si="40"/>
        <v>44931</v>
      </c>
      <c r="S1153" s="501"/>
      <c r="T1153" s="497"/>
      <c r="U1153" s="498"/>
      <c r="V1153" s="43">
        <v>126</v>
      </c>
      <c r="W1153" s="34" t="s">
        <v>3720</v>
      </c>
      <c r="X1153" s="44">
        <v>181210</v>
      </c>
      <c r="Y1153" s="34" t="s">
        <v>2387</v>
      </c>
      <c r="Z1153" s="43" t="s">
        <v>1223</v>
      </c>
      <c r="AA1153" s="34" t="s">
        <v>603</v>
      </c>
      <c r="AB1153" s="34" t="s">
        <v>285</v>
      </c>
      <c r="AC1153" s="34" t="s">
        <v>10045</v>
      </c>
      <c r="AD1153" s="44" t="s">
        <v>320</v>
      </c>
      <c r="AE1153" s="44" t="s">
        <v>3428</v>
      </c>
      <c r="AF1153" s="43">
        <v>126</v>
      </c>
      <c r="AG1153" s="34" t="s">
        <v>3720</v>
      </c>
      <c r="AH1153" s="34" t="s">
        <v>3719</v>
      </c>
      <c r="AI1153" s="43" t="s">
        <v>3721</v>
      </c>
      <c r="AJ1153" s="44" t="s">
        <v>3722</v>
      </c>
      <c r="AK1153" s="261">
        <v>5100073</v>
      </c>
      <c r="AL1153" s="44" t="s">
        <v>596</v>
      </c>
      <c r="AM1153" s="44" t="s">
        <v>3726</v>
      </c>
      <c r="AN1153" s="262">
        <v>254095700</v>
      </c>
      <c r="AO1153" s="34"/>
      <c r="AP1153" s="34"/>
      <c r="AQ1153" s="34"/>
      <c r="AR1153" s="34"/>
      <c r="AS1153" s="34"/>
      <c r="AT1153" s="44" t="s">
        <v>326</v>
      </c>
      <c r="AU1153" s="44"/>
      <c r="AV1153" s="477" t="str">
        <f t="array" ref="AV1153">_xlfn.IFS(
LEFT(Tabelas!$AI1153,1)="N","DN",
LEFT(Tabelas!$AI1153,1)="C","DC",
LEFT(Tabelas!$AI1153,1)="L","DL",
LEFT(Tabelas!$AI1153,1)="A","DA",
LEFT(Tabelas!$AI1153,1)="G","DG")</f>
        <v>DN</v>
      </c>
      <c r="AW1153" s="34"/>
      <c r="AX1153" s="34"/>
      <c r="AY1153" s="34"/>
      <c r="AZ1153" s="34"/>
      <c r="BA1153" s="34"/>
      <c r="BB1153" s="34"/>
      <c r="BC1153" s="34"/>
      <c r="BD1153" s="44">
        <v>181210</v>
      </c>
      <c r="BE1153" s="34" t="s">
        <v>2387</v>
      </c>
      <c r="BF1153" s="43" t="s">
        <v>1223</v>
      </c>
      <c r="BG1153" s="34" t="s">
        <v>603</v>
      </c>
      <c r="BH1153" s="34" t="s">
        <v>285</v>
      </c>
      <c r="BI1153" s="34" t="s">
        <v>10045</v>
      </c>
      <c r="BJ1153" s="44" t="s">
        <v>320</v>
      </c>
      <c r="BK1153" s="44" t="s">
        <v>3428</v>
      </c>
      <c r="EN1153" s="571">
        <v>31780</v>
      </c>
      <c r="EO1153" s="560" t="s">
        <v>10046</v>
      </c>
      <c r="EP1153" s="560" t="s">
        <v>320</v>
      </c>
      <c r="EQ1153" s="580">
        <v>165</v>
      </c>
      <c r="ER1153" s="560" t="s">
        <v>3946</v>
      </c>
      <c r="ES1153" s="567" t="s">
        <v>10047</v>
      </c>
    </row>
    <row r="1154" spans="16:149">
      <c r="P1154" s="503"/>
      <c r="Q1154" s="504"/>
      <c r="R1154" s="505">
        <f t="shared" si="40"/>
        <v>44932</v>
      </c>
      <c r="S1154" s="501"/>
      <c r="T1154" s="497"/>
      <c r="U1154" s="498"/>
      <c r="V1154" s="43">
        <v>126</v>
      </c>
      <c r="W1154" s="34" t="s">
        <v>3720</v>
      </c>
      <c r="X1154" s="44">
        <v>181211</v>
      </c>
      <c r="Y1154" s="34" t="s">
        <v>2555</v>
      </c>
      <c r="Z1154" s="43" t="s">
        <v>1223</v>
      </c>
      <c r="AA1154" s="34" t="s">
        <v>603</v>
      </c>
      <c r="AB1154" s="34" t="s">
        <v>285</v>
      </c>
      <c r="AC1154" s="34" t="s">
        <v>10036</v>
      </c>
      <c r="AD1154" s="44" t="s">
        <v>320</v>
      </c>
      <c r="AE1154" s="44" t="s">
        <v>3428</v>
      </c>
      <c r="AF1154" s="43">
        <v>126</v>
      </c>
      <c r="AG1154" s="34" t="s">
        <v>3720</v>
      </c>
      <c r="AH1154" s="34" t="s">
        <v>3719</v>
      </c>
      <c r="AI1154" s="43" t="s">
        <v>3721</v>
      </c>
      <c r="AJ1154" s="44" t="s">
        <v>3722</v>
      </c>
      <c r="AK1154" s="261">
        <v>5100073</v>
      </c>
      <c r="AL1154" s="44" t="s">
        <v>596</v>
      </c>
      <c r="AM1154" s="44" t="s">
        <v>3726</v>
      </c>
      <c r="AN1154" s="262">
        <v>254095700</v>
      </c>
      <c r="AO1154" s="34"/>
      <c r="AP1154" s="34"/>
      <c r="AQ1154" s="34"/>
      <c r="AR1154" s="34"/>
      <c r="AS1154" s="34"/>
      <c r="AT1154" s="44" t="s">
        <v>326</v>
      </c>
      <c r="AU1154" s="44"/>
      <c r="AV1154" s="477" t="str">
        <f t="array" ref="AV1154">_xlfn.IFS(
LEFT(Tabelas!$AI1154,1)="N","DN",
LEFT(Tabelas!$AI1154,1)="C","DC",
LEFT(Tabelas!$AI1154,1)="L","DL",
LEFT(Tabelas!$AI1154,1)="A","DA",
LEFT(Tabelas!$AI1154,1)="G","DG")</f>
        <v>DN</v>
      </c>
      <c r="AW1154" s="34"/>
      <c r="AX1154" s="34"/>
      <c r="AY1154" s="34"/>
      <c r="AZ1154" s="34"/>
      <c r="BA1154" s="34"/>
      <c r="BB1154" s="34"/>
      <c r="BC1154" s="34"/>
      <c r="BD1154" s="44">
        <v>181211</v>
      </c>
      <c r="BE1154" s="34" t="s">
        <v>2555</v>
      </c>
      <c r="BF1154" s="43" t="s">
        <v>1223</v>
      </c>
      <c r="BG1154" s="34" t="s">
        <v>603</v>
      </c>
      <c r="BH1154" s="34" t="s">
        <v>285</v>
      </c>
      <c r="BI1154" s="34" t="s">
        <v>10036</v>
      </c>
      <c r="BJ1154" s="44" t="s">
        <v>320</v>
      </c>
      <c r="BK1154" s="44" t="s">
        <v>3428</v>
      </c>
      <c r="EN1154" s="572">
        <v>31810</v>
      </c>
      <c r="EO1154" s="561" t="s">
        <v>10048</v>
      </c>
      <c r="EP1154" s="561" t="s">
        <v>320</v>
      </c>
      <c r="EQ1154" s="576">
        <v>101</v>
      </c>
      <c r="ER1154" s="561" t="s">
        <v>316</v>
      </c>
      <c r="ES1154" s="568" t="s">
        <v>10049</v>
      </c>
    </row>
    <row r="1155" spans="16:149">
      <c r="P1155" s="503"/>
      <c r="Q1155" s="504"/>
      <c r="R1155" s="505">
        <f t="shared" si="40"/>
        <v>44933</v>
      </c>
      <c r="S1155" s="501"/>
      <c r="T1155" s="497"/>
      <c r="U1155" s="498"/>
      <c r="V1155" s="43">
        <v>126</v>
      </c>
      <c r="W1155" s="34" t="s">
        <v>3720</v>
      </c>
      <c r="X1155" s="44">
        <v>181501</v>
      </c>
      <c r="Y1155" s="34" t="s">
        <v>1202</v>
      </c>
      <c r="Z1155" s="43" t="s">
        <v>1223</v>
      </c>
      <c r="AA1155" s="34" t="s">
        <v>606</v>
      </c>
      <c r="AB1155" s="34" t="s">
        <v>285</v>
      </c>
      <c r="AC1155" s="34" t="s">
        <v>1202</v>
      </c>
      <c r="AD1155" s="44" t="s">
        <v>320</v>
      </c>
      <c r="AE1155" s="44" t="s">
        <v>3428</v>
      </c>
      <c r="AF1155" s="43">
        <v>126</v>
      </c>
      <c r="AG1155" s="34" t="s">
        <v>3720</v>
      </c>
      <c r="AH1155" s="34" t="s">
        <v>3719</v>
      </c>
      <c r="AI1155" s="43" t="s">
        <v>3721</v>
      </c>
      <c r="AJ1155" s="44" t="s">
        <v>3722</v>
      </c>
      <c r="AK1155" s="261">
        <v>5100073</v>
      </c>
      <c r="AL1155" s="44" t="s">
        <v>596</v>
      </c>
      <c r="AM1155" s="44" t="s">
        <v>3726</v>
      </c>
      <c r="AN1155" s="262">
        <v>254095700</v>
      </c>
      <c r="AO1155" s="34"/>
      <c r="AP1155" s="34"/>
      <c r="AQ1155" s="34"/>
      <c r="AR1155" s="34"/>
      <c r="AS1155" s="34"/>
      <c r="AT1155" s="44" t="s">
        <v>326</v>
      </c>
      <c r="AU1155" s="44"/>
      <c r="AV1155" s="477" t="str">
        <f t="array" ref="AV1155">_xlfn.IFS(
LEFT(Tabelas!$AI1155,1)="N","DN",
LEFT(Tabelas!$AI1155,1)="C","DC",
LEFT(Tabelas!$AI1155,1)="L","DL",
LEFT(Tabelas!$AI1155,1)="A","DA",
LEFT(Tabelas!$AI1155,1)="G","DG")</f>
        <v>DN</v>
      </c>
      <c r="AW1155" s="34"/>
      <c r="AX1155" s="34"/>
      <c r="AY1155" s="34"/>
      <c r="AZ1155" s="34"/>
      <c r="BA1155" s="34"/>
      <c r="BB1155" s="34"/>
      <c r="BC1155" s="34"/>
      <c r="BD1155" s="44">
        <v>181501</v>
      </c>
      <c r="BE1155" s="34" t="s">
        <v>1202</v>
      </c>
      <c r="BF1155" s="43" t="s">
        <v>1223</v>
      </c>
      <c r="BG1155" s="34" t="s">
        <v>606</v>
      </c>
      <c r="BH1155" s="34" t="s">
        <v>285</v>
      </c>
      <c r="BI1155" s="34" t="s">
        <v>1202</v>
      </c>
      <c r="BJ1155" s="44" t="s">
        <v>320</v>
      </c>
      <c r="BK1155" s="44" t="s">
        <v>3428</v>
      </c>
      <c r="EN1155" s="571">
        <v>31836</v>
      </c>
      <c r="EO1155" s="560" t="s">
        <v>10050</v>
      </c>
      <c r="EP1155" s="560" t="s">
        <v>289</v>
      </c>
      <c r="EQ1155" s="580">
        <v>338</v>
      </c>
      <c r="ER1155" s="560" t="s">
        <v>2428</v>
      </c>
      <c r="ES1155" s="567" t="s">
        <v>10051</v>
      </c>
    </row>
    <row r="1156" spans="16:149">
      <c r="P1156" s="503"/>
      <c r="Q1156" s="504"/>
      <c r="R1156" s="505">
        <f t="shared" si="40"/>
        <v>44934</v>
      </c>
      <c r="S1156" s="501"/>
      <c r="T1156" s="497"/>
      <c r="U1156" s="498"/>
      <c r="V1156" s="43">
        <v>126</v>
      </c>
      <c r="W1156" s="34" t="s">
        <v>3720</v>
      </c>
      <c r="X1156" s="44">
        <v>181502</v>
      </c>
      <c r="Y1156" s="34" t="s">
        <v>1476</v>
      </c>
      <c r="Z1156" s="43" t="s">
        <v>1223</v>
      </c>
      <c r="AA1156" s="34" t="s">
        <v>606</v>
      </c>
      <c r="AB1156" s="34" t="s">
        <v>285</v>
      </c>
      <c r="AC1156" s="34" t="s">
        <v>1476</v>
      </c>
      <c r="AD1156" s="44" t="s">
        <v>320</v>
      </c>
      <c r="AE1156" s="44" t="s">
        <v>3428</v>
      </c>
      <c r="AF1156" s="43">
        <v>126</v>
      </c>
      <c r="AG1156" s="34" t="s">
        <v>3720</v>
      </c>
      <c r="AH1156" s="34" t="s">
        <v>3719</v>
      </c>
      <c r="AI1156" s="43" t="s">
        <v>3721</v>
      </c>
      <c r="AJ1156" s="44" t="s">
        <v>3722</v>
      </c>
      <c r="AK1156" s="261">
        <v>5100073</v>
      </c>
      <c r="AL1156" s="44" t="s">
        <v>596</v>
      </c>
      <c r="AM1156" s="44" t="s">
        <v>3726</v>
      </c>
      <c r="AN1156" s="262">
        <v>254095700</v>
      </c>
      <c r="AO1156" s="34"/>
      <c r="AP1156" s="34"/>
      <c r="AQ1156" s="34"/>
      <c r="AR1156" s="34"/>
      <c r="AS1156" s="34"/>
      <c r="AT1156" s="44" t="s">
        <v>326</v>
      </c>
      <c r="AU1156" s="44"/>
      <c r="AV1156" s="477" t="str">
        <f t="array" ref="AV1156">_xlfn.IFS(
LEFT(Tabelas!$AI1156,1)="N","DN",
LEFT(Tabelas!$AI1156,1)="C","DC",
LEFT(Tabelas!$AI1156,1)="L","DL",
LEFT(Tabelas!$AI1156,1)="A","DA",
LEFT(Tabelas!$AI1156,1)="G","DG")</f>
        <v>DN</v>
      </c>
      <c r="AW1156" s="34"/>
      <c r="AX1156" s="34"/>
      <c r="AY1156" s="34"/>
      <c r="AZ1156" s="34"/>
      <c r="BA1156" s="34"/>
      <c r="BB1156" s="34"/>
      <c r="BC1156" s="34"/>
      <c r="BD1156" s="44">
        <v>181502</v>
      </c>
      <c r="BE1156" s="34" t="s">
        <v>1476</v>
      </c>
      <c r="BF1156" s="43" t="s">
        <v>1223</v>
      </c>
      <c r="BG1156" s="34" t="s">
        <v>606</v>
      </c>
      <c r="BH1156" s="34" t="s">
        <v>285</v>
      </c>
      <c r="BI1156" s="34" t="s">
        <v>1476</v>
      </c>
      <c r="BJ1156" s="44" t="s">
        <v>320</v>
      </c>
      <c r="BK1156" s="44" t="s">
        <v>3428</v>
      </c>
      <c r="EN1156" s="572">
        <v>31909</v>
      </c>
      <c r="EO1156" s="561" t="s">
        <v>10052</v>
      </c>
      <c r="EP1156" s="561" t="s">
        <v>320</v>
      </c>
      <c r="EQ1156" s="576">
        <v>100</v>
      </c>
      <c r="ER1156" s="561" t="s">
        <v>4630</v>
      </c>
      <c r="ES1156" s="568" t="s">
        <v>10053</v>
      </c>
    </row>
    <row r="1157" spans="16:149">
      <c r="P1157" s="503"/>
      <c r="Q1157" s="504"/>
      <c r="R1157" s="505">
        <f t="shared" si="40"/>
        <v>44935</v>
      </c>
      <c r="S1157" s="501"/>
      <c r="T1157" s="497"/>
      <c r="U1157" s="498"/>
      <c r="V1157" s="43">
        <v>126</v>
      </c>
      <c r="W1157" s="34" t="s">
        <v>3720</v>
      </c>
      <c r="X1157" s="44">
        <v>181504</v>
      </c>
      <c r="Y1157" s="34" t="s">
        <v>1754</v>
      </c>
      <c r="Z1157" s="43" t="s">
        <v>1223</v>
      </c>
      <c r="AA1157" s="34" t="s">
        <v>606</v>
      </c>
      <c r="AB1157" s="34" t="s">
        <v>285</v>
      </c>
      <c r="AC1157" s="34" t="s">
        <v>1754</v>
      </c>
      <c r="AD1157" s="44" t="s">
        <v>320</v>
      </c>
      <c r="AE1157" s="44" t="s">
        <v>3428</v>
      </c>
      <c r="AF1157" s="43">
        <v>126</v>
      </c>
      <c r="AG1157" s="34" t="s">
        <v>3720</v>
      </c>
      <c r="AH1157" s="34" t="s">
        <v>3719</v>
      </c>
      <c r="AI1157" s="43" t="s">
        <v>3721</v>
      </c>
      <c r="AJ1157" s="44" t="s">
        <v>3722</v>
      </c>
      <c r="AK1157" s="261">
        <v>5100073</v>
      </c>
      <c r="AL1157" s="44" t="s">
        <v>596</v>
      </c>
      <c r="AM1157" s="44" t="s">
        <v>3726</v>
      </c>
      <c r="AN1157" s="262">
        <v>254095700</v>
      </c>
      <c r="AO1157" s="34"/>
      <c r="AP1157" s="34"/>
      <c r="AQ1157" s="34"/>
      <c r="AR1157" s="34"/>
      <c r="AS1157" s="34"/>
      <c r="AT1157" s="44" t="s">
        <v>326</v>
      </c>
      <c r="AU1157" s="44"/>
      <c r="AV1157" s="477" t="str">
        <f t="array" ref="AV1157">_xlfn.IFS(
LEFT(Tabelas!$AI1157,1)="N","DN",
LEFT(Tabelas!$AI1157,1)="C","DC",
LEFT(Tabelas!$AI1157,1)="L","DL",
LEFT(Tabelas!$AI1157,1)="A","DA",
LEFT(Tabelas!$AI1157,1)="G","DG")</f>
        <v>DN</v>
      </c>
      <c r="AW1157" s="34"/>
      <c r="AX1157" s="34"/>
      <c r="AY1157" s="34"/>
      <c r="AZ1157" s="34"/>
      <c r="BA1157" s="34"/>
      <c r="BB1157" s="34"/>
      <c r="BC1157" s="34"/>
      <c r="BD1157" s="44">
        <v>181504</v>
      </c>
      <c r="BE1157" s="34" t="s">
        <v>1754</v>
      </c>
      <c r="BF1157" s="43" t="s">
        <v>1223</v>
      </c>
      <c r="BG1157" s="34" t="s">
        <v>606</v>
      </c>
      <c r="BH1157" s="34" t="s">
        <v>285</v>
      </c>
      <c r="BI1157" s="34" t="s">
        <v>1754</v>
      </c>
      <c r="BJ1157" s="44" t="s">
        <v>320</v>
      </c>
      <c r="BK1157" s="44" t="s">
        <v>3428</v>
      </c>
      <c r="EN1157" s="571">
        <v>31941</v>
      </c>
      <c r="EO1157" s="560" t="s">
        <v>10054</v>
      </c>
      <c r="EP1157" s="560" t="s">
        <v>289</v>
      </c>
      <c r="EQ1157" s="580">
        <v>300</v>
      </c>
      <c r="ER1157" s="560" t="s">
        <v>4916</v>
      </c>
      <c r="ES1157" s="567" t="s">
        <v>10055</v>
      </c>
    </row>
    <row r="1158" spans="16:149">
      <c r="P1158" s="503"/>
      <c r="Q1158" s="504"/>
      <c r="R1158" s="505">
        <f t="shared" si="40"/>
        <v>44936</v>
      </c>
      <c r="S1158" s="501"/>
      <c r="T1158" s="497"/>
      <c r="U1158" s="498"/>
      <c r="V1158" s="43">
        <v>126</v>
      </c>
      <c r="W1158" s="34" t="s">
        <v>3720</v>
      </c>
      <c r="X1158" s="44">
        <v>181505</v>
      </c>
      <c r="Y1158" s="34" t="s">
        <v>2005</v>
      </c>
      <c r="Z1158" s="43" t="s">
        <v>1223</v>
      </c>
      <c r="AA1158" s="34" t="s">
        <v>606</v>
      </c>
      <c r="AB1158" s="34" t="s">
        <v>285</v>
      </c>
      <c r="AC1158" s="34" t="s">
        <v>2005</v>
      </c>
      <c r="AD1158" s="44" t="s">
        <v>320</v>
      </c>
      <c r="AE1158" s="44" t="s">
        <v>3428</v>
      </c>
      <c r="AF1158" s="43">
        <v>126</v>
      </c>
      <c r="AG1158" s="34" t="s">
        <v>3720</v>
      </c>
      <c r="AH1158" s="34" t="s">
        <v>3719</v>
      </c>
      <c r="AI1158" s="43" t="s">
        <v>3721</v>
      </c>
      <c r="AJ1158" s="44" t="s">
        <v>3722</v>
      </c>
      <c r="AK1158" s="261">
        <v>5100073</v>
      </c>
      <c r="AL1158" s="44" t="s">
        <v>596</v>
      </c>
      <c r="AM1158" s="44" t="s">
        <v>3726</v>
      </c>
      <c r="AN1158" s="262">
        <v>254095700</v>
      </c>
      <c r="AO1158" s="34"/>
      <c r="AP1158" s="34"/>
      <c r="AQ1158" s="34"/>
      <c r="AR1158" s="34"/>
      <c r="AS1158" s="34"/>
      <c r="AT1158" s="44" t="s">
        <v>326</v>
      </c>
      <c r="AU1158" s="44"/>
      <c r="AV1158" s="477" t="str">
        <f t="array" ref="AV1158">_xlfn.IFS(
LEFT(Tabelas!$AI1158,1)="N","DN",
LEFT(Tabelas!$AI1158,1)="C","DC",
LEFT(Tabelas!$AI1158,1)="L","DL",
LEFT(Tabelas!$AI1158,1)="A","DA",
LEFT(Tabelas!$AI1158,1)="G","DG")</f>
        <v>DN</v>
      </c>
      <c r="AW1158" s="34"/>
      <c r="AX1158" s="34"/>
      <c r="AY1158" s="34"/>
      <c r="AZ1158" s="34"/>
      <c r="BA1158" s="34"/>
      <c r="BB1158" s="34"/>
      <c r="BC1158" s="34"/>
      <c r="BD1158" s="44">
        <v>181505</v>
      </c>
      <c r="BE1158" s="34" t="s">
        <v>2005</v>
      </c>
      <c r="BF1158" s="43" t="s">
        <v>1223</v>
      </c>
      <c r="BG1158" s="34" t="s">
        <v>606</v>
      </c>
      <c r="BH1158" s="34" t="s">
        <v>285</v>
      </c>
      <c r="BI1158" s="34" t="s">
        <v>2005</v>
      </c>
      <c r="BJ1158" s="44" t="s">
        <v>320</v>
      </c>
      <c r="BK1158" s="44" t="s">
        <v>3428</v>
      </c>
      <c r="EN1158" s="572">
        <v>31984</v>
      </c>
      <c r="EO1158" s="561" t="s">
        <v>10056</v>
      </c>
      <c r="EP1158" s="561" t="s">
        <v>370</v>
      </c>
      <c r="EQ1158" s="576">
        <v>500</v>
      </c>
      <c r="ER1158" s="561" t="s">
        <v>966</v>
      </c>
      <c r="ES1158" s="568" t="s">
        <v>10057</v>
      </c>
    </row>
    <row r="1159" spans="16:149">
      <c r="P1159" s="503"/>
      <c r="Q1159" s="504"/>
      <c r="R1159" s="505">
        <f t="shared" si="40"/>
        <v>44937</v>
      </c>
      <c r="S1159" s="501"/>
      <c r="T1159" s="497"/>
      <c r="U1159" s="498"/>
      <c r="V1159" s="43">
        <v>126</v>
      </c>
      <c r="W1159" s="34" t="s">
        <v>3720</v>
      </c>
      <c r="X1159" s="44">
        <v>181507</v>
      </c>
      <c r="Y1159" s="34" t="s">
        <v>2202</v>
      </c>
      <c r="Z1159" s="43" t="s">
        <v>1223</v>
      </c>
      <c r="AA1159" s="34" t="s">
        <v>606</v>
      </c>
      <c r="AB1159" s="34" t="s">
        <v>285</v>
      </c>
      <c r="AC1159" s="34" t="s">
        <v>2202</v>
      </c>
      <c r="AD1159" s="44" t="s">
        <v>320</v>
      </c>
      <c r="AE1159" s="44" t="s">
        <v>3428</v>
      </c>
      <c r="AF1159" s="43">
        <v>126</v>
      </c>
      <c r="AG1159" s="34" t="s">
        <v>3720</v>
      </c>
      <c r="AH1159" s="34" t="s">
        <v>3719</v>
      </c>
      <c r="AI1159" s="43" t="s">
        <v>3721</v>
      </c>
      <c r="AJ1159" s="44" t="s">
        <v>3722</v>
      </c>
      <c r="AK1159" s="261">
        <v>5100073</v>
      </c>
      <c r="AL1159" s="44" t="s">
        <v>596</v>
      </c>
      <c r="AM1159" s="44" t="s">
        <v>3726</v>
      </c>
      <c r="AN1159" s="262">
        <v>254095700</v>
      </c>
      <c r="AO1159" s="34"/>
      <c r="AP1159" s="34"/>
      <c r="AQ1159" s="34"/>
      <c r="AR1159" s="34"/>
      <c r="AS1159" s="34"/>
      <c r="AT1159" s="44" t="s">
        <v>326</v>
      </c>
      <c r="AU1159" s="44"/>
      <c r="AV1159" s="477" t="str">
        <f t="array" ref="AV1159">_xlfn.IFS(
LEFT(Tabelas!$AI1159,1)="N","DN",
LEFT(Tabelas!$AI1159,1)="C","DC",
LEFT(Tabelas!$AI1159,1)="L","DL",
LEFT(Tabelas!$AI1159,1)="A","DA",
LEFT(Tabelas!$AI1159,1)="G","DG")</f>
        <v>DN</v>
      </c>
      <c r="AW1159" s="34"/>
      <c r="AX1159" s="34"/>
      <c r="AY1159" s="34"/>
      <c r="AZ1159" s="34"/>
      <c r="BA1159" s="34"/>
      <c r="BB1159" s="34"/>
      <c r="BC1159" s="34"/>
      <c r="BD1159" s="44">
        <v>181507</v>
      </c>
      <c r="BE1159" s="34" t="s">
        <v>2202</v>
      </c>
      <c r="BF1159" s="43" t="s">
        <v>1223</v>
      </c>
      <c r="BG1159" s="34" t="s">
        <v>606</v>
      </c>
      <c r="BH1159" s="34" t="s">
        <v>285</v>
      </c>
      <c r="BI1159" s="34" t="s">
        <v>2202</v>
      </c>
      <c r="BJ1159" s="44" t="s">
        <v>320</v>
      </c>
      <c r="BK1159" s="44" t="s">
        <v>3428</v>
      </c>
      <c r="EN1159" s="571">
        <v>32018</v>
      </c>
      <c r="EO1159" s="560" t="s">
        <v>10058</v>
      </c>
      <c r="EP1159" s="560" t="s">
        <v>1519</v>
      </c>
      <c r="EQ1159" s="580">
        <v>800</v>
      </c>
      <c r="ER1159" s="560" t="s">
        <v>1520</v>
      </c>
      <c r="ES1159" s="567" t="s">
        <v>10059</v>
      </c>
    </row>
    <row r="1160" spans="16:149">
      <c r="P1160" s="503"/>
      <c r="Q1160" s="504"/>
      <c r="R1160" s="505">
        <f t="shared" si="40"/>
        <v>44938</v>
      </c>
      <c r="S1160" s="501"/>
      <c r="T1160" s="497"/>
      <c r="U1160" s="498"/>
      <c r="V1160" s="43">
        <v>126</v>
      </c>
      <c r="W1160" s="34" t="s">
        <v>3720</v>
      </c>
      <c r="X1160" s="44">
        <v>181500</v>
      </c>
      <c r="Y1160" s="34" t="s">
        <v>915</v>
      </c>
      <c r="Z1160" s="43" t="s">
        <v>1223</v>
      </c>
      <c r="AA1160" s="34" t="s">
        <v>606</v>
      </c>
      <c r="AB1160" s="34" t="s">
        <v>285</v>
      </c>
      <c r="AC1160" s="34" t="s">
        <v>10060</v>
      </c>
      <c r="AD1160" s="44" t="s">
        <v>320</v>
      </c>
      <c r="AE1160" s="44" t="s">
        <v>3428</v>
      </c>
      <c r="AF1160" s="43">
        <v>126</v>
      </c>
      <c r="AG1160" s="34" t="s">
        <v>3720</v>
      </c>
      <c r="AH1160" s="34" t="s">
        <v>3719</v>
      </c>
      <c r="AI1160" s="43" t="s">
        <v>3721</v>
      </c>
      <c r="AJ1160" s="44" t="s">
        <v>3722</v>
      </c>
      <c r="AK1160" s="261">
        <v>5100073</v>
      </c>
      <c r="AL1160" s="44" t="s">
        <v>596</v>
      </c>
      <c r="AM1160" s="44" t="s">
        <v>3726</v>
      </c>
      <c r="AN1160" s="262">
        <v>254095700</v>
      </c>
      <c r="AO1160" s="34"/>
      <c r="AP1160" s="34"/>
      <c r="AQ1160" s="34"/>
      <c r="AR1160" s="34"/>
      <c r="AS1160" s="34"/>
      <c r="AT1160" s="44" t="s">
        <v>326</v>
      </c>
      <c r="AU1160" s="44"/>
      <c r="AV1160" s="477" t="str">
        <f t="array" ref="AV1160">_xlfn.IFS(
LEFT(Tabelas!$AI1160,1)="N","DN",
LEFT(Tabelas!$AI1160,1)="C","DC",
LEFT(Tabelas!$AI1160,1)="L","DL",
LEFT(Tabelas!$AI1160,1)="A","DA",
LEFT(Tabelas!$AI1160,1)="G","DG")</f>
        <v>DN</v>
      </c>
      <c r="AW1160" s="34"/>
      <c r="AX1160" s="34"/>
      <c r="AY1160" s="34"/>
      <c r="AZ1160" s="34"/>
      <c r="BA1160" s="34"/>
      <c r="BB1160" s="34"/>
      <c r="BC1160" s="34"/>
      <c r="BD1160" s="44">
        <v>181500</v>
      </c>
      <c r="BE1160" s="34" t="s">
        <v>915</v>
      </c>
      <c r="BF1160" s="43" t="s">
        <v>1223</v>
      </c>
      <c r="BG1160" s="34" t="s">
        <v>606</v>
      </c>
      <c r="BH1160" s="34" t="s">
        <v>285</v>
      </c>
      <c r="BI1160" s="34" t="s">
        <v>10060</v>
      </c>
      <c r="BJ1160" s="44" t="s">
        <v>320</v>
      </c>
      <c r="BK1160" s="44" t="s">
        <v>3428</v>
      </c>
      <c r="EN1160" s="572">
        <v>32026</v>
      </c>
      <c r="EO1160" s="561" t="s">
        <v>10061</v>
      </c>
      <c r="EP1160" s="561" t="s">
        <v>350</v>
      </c>
      <c r="EQ1160" s="576">
        <v>219</v>
      </c>
      <c r="ER1160" s="561" t="s">
        <v>4409</v>
      </c>
      <c r="ES1160" s="568" t="s">
        <v>10062</v>
      </c>
    </row>
    <row r="1161" spans="16:149">
      <c r="P1161" s="503"/>
      <c r="Q1161" s="504"/>
      <c r="R1161" s="505">
        <f t="shared" si="40"/>
        <v>44939</v>
      </c>
      <c r="S1161" s="501"/>
      <c r="T1161" s="497"/>
      <c r="U1161" s="498"/>
      <c r="V1161" s="43">
        <v>126</v>
      </c>
      <c r="W1161" s="34" t="s">
        <v>3720</v>
      </c>
      <c r="X1161" s="44">
        <v>181509</v>
      </c>
      <c r="Y1161" s="34" t="s">
        <v>2390</v>
      </c>
      <c r="Z1161" s="43" t="s">
        <v>1223</v>
      </c>
      <c r="AA1161" s="34" t="s">
        <v>606</v>
      </c>
      <c r="AB1161" s="34" t="s">
        <v>285</v>
      </c>
      <c r="AC1161" s="34" t="s">
        <v>2390</v>
      </c>
      <c r="AD1161" s="44" t="s">
        <v>320</v>
      </c>
      <c r="AE1161" s="44" t="s">
        <v>3428</v>
      </c>
      <c r="AF1161" s="43">
        <v>126</v>
      </c>
      <c r="AG1161" s="34" t="s">
        <v>3720</v>
      </c>
      <c r="AH1161" s="34" t="s">
        <v>3719</v>
      </c>
      <c r="AI1161" s="43" t="s">
        <v>3721</v>
      </c>
      <c r="AJ1161" s="44" t="s">
        <v>3722</v>
      </c>
      <c r="AK1161" s="261">
        <v>5100073</v>
      </c>
      <c r="AL1161" s="44" t="s">
        <v>596</v>
      </c>
      <c r="AM1161" s="44" t="s">
        <v>3726</v>
      </c>
      <c r="AN1161" s="262">
        <v>254095700</v>
      </c>
      <c r="AO1161" s="34"/>
      <c r="AP1161" s="34"/>
      <c r="AQ1161" s="34"/>
      <c r="AR1161" s="34"/>
      <c r="AS1161" s="34"/>
      <c r="AT1161" s="44" t="s">
        <v>326</v>
      </c>
      <c r="AU1161" s="44"/>
      <c r="AV1161" s="477" t="str">
        <f t="array" ref="AV1161">_xlfn.IFS(
LEFT(Tabelas!$AI1161,1)="N","DN",
LEFT(Tabelas!$AI1161,1)="C","DC",
LEFT(Tabelas!$AI1161,1)="L","DL",
LEFT(Tabelas!$AI1161,1)="A","DA",
LEFT(Tabelas!$AI1161,1)="G","DG")</f>
        <v>DN</v>
      </c>
      <c r="AW1161" s="34"/>
      <c r="AX1161" s="34"/>
      <c r="AY1161" s="34"/>
      <c r="AZ1161" s="34"/>
      <c r="BA1161" s="34"/>
      <c r="BB1161" s="34"/>
      <c r="BC1161" s="34"/>
      <c r="BD1161" s="44">
        <v>181509</v>
      </c>
      <c r="BE1161" s="34" t="s">
        <v>2390</v>
      </c>
      <c r="BF1161" s="43" t="s">
        <v>1223</v>
      </c>
      <c r="BG1161" s="34" t="s">
        <v>606</v>
      </c>
      <c r="BH1161" s="34" t="s">
        <v>285</v>
      </c>
      <c r="BI1161" s="34" t="s">
        <v>2390</v>
      </c>
      <c r="BJ1161" s="44" t="s">
        <v>320</v>
      </c>
      <c r="BK1161" s="44" t="s">
        <v>3428</v>
      </c>
      <c r="EN1161" s="572">
        <v>32050</v>
      </c>
      <c r="EO1161" s="561" t="s">
        <v>10063</v>
      </c>
      <c r="EP1161" s="561" t="s">
        <v>320</v>
      </c>
      <c r="EQ1161" s="576">
        <v>112</v>
      </c>
      <c r="ER1161" s="561" t="s">
        <v>2868</v>
      </c>
      <c r="ES1161" s="568" t="s">
        <v>10064</v>
      </c>
    </row>
    <row r="1162" spans="16:149">
      <c r="P1162" s="503"/>
      <c r="Q1162" s="504"/>
      <c r="R1162" s="505">
        <f t="shared" si="40"/>
        <v>44940</v>
      </c>
      <c r="S1162" s="501"/>
      <c r="T1162" s="497"/>
      <c r="U1162" s="498"/>
      <c r="V1162" s="43">
        <v>126</v>
      </c>
      <c r="W1162" s="34" t="s">
        <v>3720</v>
      </c>
      <c r="X1162" s="44">
        <v>181516</v>
      </c>
      <c r="Y1162" s="34" t="s">
        <v>2991</v>
      </c>
      <c r="Z1162" s="43" t="s">
        <v>1223</v>
      </c>
      <c r="AA1162" s="34" t="s">
        <v>606</v>
      </c>
      <c r="AB1162" s="34" t="s">
        <v>285</v>
      </c>
      <c r="AC1162" s="34" t="s">
        <v>10065</v>
      </c>
      <c r="AD1162" s="44" t="s">
        <v>320</v>
      </c>
      <c r="AE1162" s="44" t="s">
        <v>3428</v>
      </c>
      <c r="AF1162" s="43">
        <v>126</v>
      </c>
      <c r="AG1162" s="34" t="s">
        <v>3720</v>
      </c>
      <c r="AH1162" s="34" t="s">
        <v>3719</v>
      </c>
      <c r="AI1162" s="43" t="s">
        <v>3721</v>
      </c>
      <c r="AJ1162" s="44" t="s">
        <v>3722</v>
      </c>
      <c r="AK1162" s="261">
        <v>5100073</v>
      </c>
      <c r="AL1162" s="44" t="s">
        <v>596</v>
      </c>
      <c r="AM1162" s="44" t="s">
        <v>3726</v>
      </c>
      <c r="AN1162" s="262">
        <v>254095700</v>
      </c>
      <c r="AO1162" s="34"/>
      <c r="AP1162" s="34"/>
      <c r="AQ1162" s="34"/>
      <c r="AR1162" s="34"/>
      <c r="AS1162" s="34"/>
      <c r="AT1162" s="44" t="s">
        <v>326</v>
      </c>
      <c r="AU1162" s="44"/>
      <c r="AV1162" s="477" t="str">
        <f t="array" ref="AV1162">_xlfn.IFS(
LEFT(Tabelas!$AI1162,1)="N","DN",
LEFT(Tabelas!$AI1162,1)="C","DC",
LEFT(Tabelas!$AI1162,1)="L","DL",
LEFT(Tabelas!$AI1162,1)="A","DA",
LEFT(Tabelas!$AI1162,1)="G","DG")</f>
        <v>DN</v>
      </c>
      <c r="AW1162" s="34"/>
      <c r="AX1162" s="34"/>
      <c r="AY1162" s="34"/>
      <c r="AZ1162" s="34"/>
      <c r="BA1162" s="34"/>
      <c r="BB1162" s="34"/>
      <c r="BC1162" s="34"/>
      <c r="BD1162" s="44">
        <v>181516</v>
      </c>
      <c r="BE1162" s="34" t="s">
        <v>2991</v>
      </c>
      <c r="BF1162" s="43" t="s">
        <v>1223</v>
      </c>
      <c r="BG1162" s="34" t="s">
        <v>606</v>
      </c>
      <c r="BH1162" s="34" t="s">
        <v>285</v>
      </c>
      <c r="BI1162" s="34" t="s">
        <v>10065</v>
      </c>
      <c r="BJ1162" s="44" t="s">
        <v>320</v>
      </c>
      <c r="BK1162" s="44" t="s">
        <v>3428</v>
      </c>
      <c r="EN1162" s="571">
        <v>32085</v>
      </c>
      <c r="EO1162" s="560" t="s">
        <v>10066</v>
      </c>
      <c r="EP1162" s="560" t="s">
        <v>320</v>
      </c>
      <c r="EQ1162" s="580">
        <v>114</v>
      </c>
      <c r="ER1162" s="560" t="s">
        <v>3132</v>
      </c>
      <c r="ES1162" s="567" t="s">
        <v>10067</v>
      </c>
    </row>
    <row r="1163" spans="16:149">
      <c r="P1163" s="503"/>
      <c r="Q1163" s="504"/>
      <c r="R1163" s="505">
        <f t="shared" si="40"/>
        <v>44941</v>
      </c>
      <c r="S1163" s="501"/>
      <c r="T1163" s="497"/>
      <c r="U1163" s="498"/>
      <c r="V1163" s="43">
        <v>126</v>
      </c>
      <c r="W1163" s="34" t="s">
        <v>3720</v>
      </c>
      <c r="X1163" s="44">
        <v>181517</v>
      </c>
      <c r="Y1163" s="34" t="s">
        <v>3115</v>
      </c>
      <c r="Z1163" s="43" t="s">
        <v>1223</v>
      </c>
      <c r="AA1163" s="34" t="s">
        <v>606</v>
      </c>
      <c r="AB1163" s="34" t="s">
        <v>285</v>
      </c>
      <c r="AC1163" s="34" t="s">
        <v>10068</v>
      </c>
      <c r="AD1163" s="44" t="s">
        <v>320</v>
      </c>
      <c r="AE1163" s="44" t="s">
        <v>3428</v>
      </c>
      <c r="AF1163" s="43">
        <v>126</v>
      </c>
      <c r="AG1163" s="34" t="s">
        <v>3720</v>
      </c>
      <c r="AH1163" s="34" t="s">
        <v>3719</v>
      </c>
      <c r="AI1163" s="43" t="s">
        <v>3721</v>
      </c>
      <c r="AJ1163" s="44" t="s">
        <v>3722</v>
      </c>
      <c r="AK1163" s="261">
        <v>5100073</v>
      </c>
      <c r="AL1163" s="44" t="s">
        <v>596</v>
      </c>
      <c r="AM1163" s="44" t="s">
        <v>3726</v>
      </c>
      <c r="AN1163" s="262">
        <v>254095700</v>
      </c>
      <c r="AO1163" s="34"/>
      <c r="AP1163" s="34"/>
      <c r="AQ1163" s="34"/>
      <c r="AR1163" s="34"/>
      <c r="AS1163" s="34"/>
      <c r="AT1163" s="44" t="s">
        <v>326</v>
      </c>
      <c r="AU1163" s="44"/>
      <c r="AV1163" s="477" t="str">
        <f t="array" ref="AV1163">_xlfn.IFS(
LEFT(Tabelas!$AI1163,1)="N","DN",
LEFT(Tabelas!$AI1163,1)="C","DC",
LEFT(Tabelas!$AI1163,1)="L","DL",
LEFT(Tabelas!$AI1163,1)="A","DA",
LEFT(Tabelas!$AI1163,1)="G","DG")</f>
        <v>DN</v>
      </c>
      <c r="AW1163" s="34"/>
      <c r="AX1163" s="34"/>
      <c r="AY1163" s="34"/>
      <c r="AZ1163" s="34"/>
      <c r="BA1163" s="34"/>
      <c r="BB1163" s="34"/>
      <c r="BC1163" s="34"/>
      <c r="BD1163" s="44">
        <v>181517</v>
      </c>
      <c r="BE1163" s="34" t="s">
        <v>3115</v>
      </c>
      <c r="BF1163" s="43" t="s">
        <v>1223</v>
      </c>
      <c r="BG1163" s="34" t="s">
        <v>606</v>
      </c>
      <c r="BH1163" s="34" t="s">
        <v>285</v>
      </c>
      <c r="BI1163" s="34" t="s">
        <v>10068</v>
      </c>
      <c r="BJ1163" s="44" t="s">
        <v>320</v>
      </c>
      <c r="BK1163" s="44" t="s">
        <v>3428</v>
      </c>
      <c r="EN1163" s="572">
        <v>32093</v>
      </c>
      <c r="EO1163" s="561" t="s">
        <v>10069</v>
      </c>
      <c r="EP1163" s="561" t="s">
        <v>320</v>
      </c>
      <c r="EQ1163" s="576">
        <v>162</v>
      </c>
      <c r="ER1163" s="561" t="s">
        <v>3781</v>
      </c>
      <c r="ES1163" s="568" t="s">
        <v>10070</v>
      </c>
    </row>
    <row r="1164" spans="16:149">
      <c r="P1164" s="503"/>
      <c r="Q1164" s="504"/>
      <c r="R1164" s="505">
        <f t="shared" si="40"/>
        <v>44942</v>
      </c>
      <c r="S1164" s="501"/>
      <c r="T1164" s="497"/>
      <c r="U1164" s="498"/>
      <c r="V1164" s="43">
        <v>126</v>
      </c>
      <c r="W1164" s="34" t="s">
        <v>3720</v>
      </c>
      <c r="X1164" s="44">
        <v>181515</v>
      </c>
      <c r="Y1164" s="34" t="s">
        <v>2849</v>
      </c>
      <c r="Z1164" s="43" t="s">
        <v>1223</v>
      </c>
      <c r="AA1164" s="34" t="s">
        <v>606</v>
      </c>
      <c r="AB1164" s="34" t="s">
        <v>285</v>
      </c>
      <c r="AC1164" s="34" t="s">
        <v>10060</v>
      </c>
      <c r="AD1164" s="44" t="s">
        <v>320</v>
      </c>
      <c r="AE1164" s="44" t="s">
        <v>3428</v>
      </c>
      <c r="AF1164" s="43">
        <v>126</v>
      </c>
      <c r="AG1164" s="34" t="s">
        <v>3720</v>
      </c>
      <c r="AH1164" s="34" t="s">
        <v>3719</v>
      </c>
      <c r="AI1164" s="43" t="s">
        <v>3721</v>
      </c>
      <c r="AJ1164" s="44" t="s">
        <v>3722</v>
      </c>
      <c r="AK1164" s="261">
        <v>5100073</v>
      </c>
      <c r="AL1164" s="44" t="s">
        <v>596</v>
      </c>
      <c r="AM1164" s="44" t="s">
        <v>3726</v>
      </c>
      <c r="AN1164" s="262">
        <v>254095700</v>
      </c>
      <c r="AO1164" s="34"/>
      <c r="AP1164" s="34"/>
      <c r="AQ1164" s="34"/>
      <c r="AR1164" s="34"/>
      <c r="AS1164" s="34"/>
      <c r="AT1164" s="44" t="s">
        <v>326</v>
      </c>
      <c r="AU1164" s="44"/>
      <c r="AV1164" s="477" t="str">
        <f t="array" ref="AV1164">_xlfn.IFS(
LEFT(Tabelas!$AI1164,1)="N","DN",
LEFT(Tabelas!$AI1164,1)="C","DC",
LEFT(Tabelas!$AI1164,1)="L","DL",
LEFT(Tabelas!$AI1164,1)="A","DA",
LEFT(Tabelas!$AI1164,1)="G","DG")</f>
        <v>DN</v>
      </c>
      <c r="AW1164" s="34"/>
      <c r="AX1164" s="34"/>
      <c r="AY1164" s="34"/>
      <c r="AZ1164" s="34"/>
      <c r="BA1164" s="34"/>
      <c r="BB1164" s="34"/>
      <c r="BC1164" s="34"/>
      <c r="BD1164" s="44">
        <v>181515</v>
      </c>
      <c r="BE1164" s="34" t="s">
        <v>2849</v>
      </c>
      <c r="BF1164" s="43" t="s">
        <v>1223</v>
      </c>
      <c r="BG1164" s="34" t="s">
        <v>606</v>
      </c>
      <c r="BH1164" s="34" t="s">
        <v>285</v>
      </c>
      <c r="BI1164" s="34" t="s">
        <v>10060</v>
      </c>
      <c r="BJ1164" s="44" t="s">
        <v>320</v>
      </c>
      <c r="BK1164" s="44" t="s">
        <v>3428</v>
      </c>
      <c r="EN1164" s="571">
        <v>32107</v>
      </c>
      <c r="EO1164" s="560" t="s">
        <v>10071</v>
      </c>
      <c r="EP1164" s="560" t="s">
        <v>350</v>
      </c>
      <c r="EQ1164" s="580">
        <v>220</v>
      </c>
      <c r="ER1164" s="560" t="s">
        <v>4434</v>
      </c>
      <c r="ES1164" s="567" t="s">
        <v>10072</v>
      </c>
    </row>
    <row r="1165" spans="16:149">
      <c r="P1165" s="503"/>
      <c r="Q1165" s="504"/>
      <c r="R1165" s="505">
        <f t="shared" si="40"/>
        <v>44943</v>
      </c>
      <c r="S1165" s="501"/>
      <c r="T1165" s="497"/>
      <c r="U1165" s="498"/>
      <c r="V1165" s="43">
        <v>126</v>
      </c>
      <c r="W1165" s="34" t="s">
        <v>3720</v>
      </c>
      <c r="X1165" s="44">
        <v>181511</v>
      </c>
      <c r="Y1165" s="34" t="s">
        <v>2557</v>
      </c>
      <c r="Z1165" s="43" t="s">
        <v>1223</v>
      </c>
      <c r="AA1165" s="34" t="s">
        <v>606</v>
      </c>
      <c r="AB1165" s="34" t="s">
        <v>285</v>
      </c>
      <c r="AC1165" s="34" t="s">
        <v>2557</v>
      </c>
      <c r="AD1165" s="44" t="s">
        <v>320</v>
      </c>
      <c r="AE1165" s="44" t="s">
        <v>3428</v>
      </c>
      <c r="AF1165" s="43">
        <v>126</v>
      </c>
      <c r="AG1165" s="34" t="s">
        <v>3720</v>
      </c>
      <c r="AH1165" s="34" t="s">
        <v>3719</v>
      </c>
      <c r="AI1165" s="43" t="s">
        <v>3721</v>
      </c>
      <c r="AJ1165" s="44" t="s">
        <v>3722</v>
      </c>
      <c r="AK1165" s="261">
        <v>5100073</v>
      </c>
      <c r="AL1165" s="44" t="s">
        <v>596</v>
      </c>
      <c r="AM1165" s="44" t="s">
        <v>3726</v>
      </c>
      <c r="AN1165" s="262">
        <v>254095700</v>
      </c>
      <c r="AO1165" s="34"/>
      <c r="AP1165" s="34"/>
      <c r="AQ1165" s="34"/>
      <c r="AR1165" s="34"/>
      <c r="AS1165" s="34"/>
      <c r="AT1165" s="44" t="s">
        <v>326</v>
      </c>
      <c r="AU1165" s="44"/>
      <c r="AV1165" s="477" t="str">
        <f t="array" ref="AV1165">_xlfn.IFS(
LEFT(Tabelas!$AI1165,1)="N","DN",
LEFT(Tabelas!$AI1165,1)="C","DC",
LEFT(Tabelas!$AI1165,1)="L","DL",
LEFT(Tabelas!$AI1165,1)="A","DA",
LEFT(Tabelas!$AI1165,1)="G","DG")</f>
        <v>DN</v>
      </c>
      <c r="AW1165" s="34"/>
      <c r="AX1165" s="34"/>
      <c r="AY1165" s="34"/>
      <c r="AZ1165" s="34"/>
      <c r="BA1165" s="34"/>
      <c r="BB1165" s="34"/>
      <c r="BC1165" s="34"/>
      <c r="BD1165" s="44">
        <v>181511</v>
      </c>
      <c r="BE1165" s="34" t="s">
        <v>2557</v>
      </c>
      <c r="BF1165" s="43" t="s">
        <v>1223</v>
      </c>
      <c r="BG1165" s="34" t="s">
        <v>606</v>
      </c>
      <c r="BH1165" s="34" t="s">
        <v>285</v>
      </c>
      <c r="BI1165" s="34" t="s">
        <v>2557</v>
      </c>
      <c r="BJ1165" s="44" t="s">
        <v>320</v>
      </c>
      <c r="BK1165" s="44" t="s">
        <v>3428</v>
      </c>
      <c r="EN1165" s="572">
        <v>32140</v>
      </c>
      <c r="EO1165" s="561" t="s">
        <v>10073</v>
      </c>
      <c r="EP1165" s="561" t="s">
        <v>350</v>
      </c>
      <c r="EQ1165" s="576">
        <v>220</v>
      </c>
      <c r="ER1165" s="561" t="s">
        <v>4434</v>
      </c>
      <c r="ES1165" s="568" t="s">
        <v>10074</v>
      </c>
    </row>
    <row r="1166" spans="16:149">
      <c r="P1166" s="503"/>
      <c r="Q1166" s="504"/>
      <c r="R1166" s="505">
        <f t="shared" si="40"/>
        <v>44944</v>
      </c>
      <c r="S1166" s="501"/>
      <c r="T1166" s="497"/>
      <c r="U1166" s="498"/>
      <c r="V1166" s="43">
        <v>126</v>
      </c>
      <c r="W1166" s="34" t="s">
        <v>3720</v>
      </c>
      <c r="X1166" s="44">
        <v>181512</v>
      </c>
      <c r="Y1166" s="34" t="s">
        <v>2711</v>
      </c>
      <c r="Z1166" s="43" t="s">
        <v>1223</v>
      </c>
      <c r="AA1166" s="34" t="s">
        <v>606</v>
      </c>
      <c r="AB1166" s="34" t="s">
        <v>285</v>
      </c>
      <c r="AC1166" s="34" t="s">
        <v>2711</v>
      </c>
      <c r="AD1166" s="44" t="s">
        <v>320</v>
      </c>
      <c r="AE1166" s="44" t="s">
        <v>3428</v>
      </c>
      <c r="AF1166" s="43">
        <v>126</v>
      </c>
      <c r="AG1166" s="34" t="s">
        <v>3720</v>
      </c>
      <c r="AH1166" s="34" t="s">
        <v>3719</v>
      </c>
      <c r="AI1166" s="43" t="s">
        <v>3721</v>
      </c>
      <c r="AJ1166" s="44" t="s">
        <v>3722</v>
      </c>
      <c r="AK1166" s="261">
        <v>5100073</v>
      </c>
      <c r="AL1166" s="44" t="s">
        <v>596</v>
      </c>
      <c r="AM1166" s="44" t="s">
        <v>3726</v>
      </c>
      <c r="AN1166" s="262">
        <v>254095700</v>
      </c>
      <c r="AO1166" s="34"/>
      <c r="AP1166" s="34"/>
      <c r="AQ1166" s="34"/>
      <c r="AR1166" s="34"/>
      <c r="AS1166" s="34"/>
      <c r="AT1166" s="44" t="s">
        <v>326</v>
      </c>
      <c r="AU1166" s="44"/>
      <c r="AV1166" s="477" t="str">
        <f t="array" ref="AV1166">_xlfn.IFS(
LEFT(Tabelas!$AI1166,1)="N","DN",
LEFT(Tabelas!$AI1166,1)="C","DC",
LEFT(Tabelas!$AI1166,1)="L","DL",
LEFT(Tabelas!$AI1166,1)="A","DA",
LEFT(Tabelas!$AI1166,1)="G","DG")</f>
        <v>DN</v>
      </c>
      <c r="AW1166" s="34"/>
      <c r="AX1166" s="34"/>
      <c r="AY1166" s="34"/>
      <c r="AZ1166" s="34"/>
      <c r="BA1166" s="34"/>
      <c r="BB1166" s="34"/>
      <c r="BC1166" s="34"/>
      <c r="BD1166" s="44">
        <v>181512</v>
      </c>
      <c r="BE1166" s="34" t="s">
        <v>2711</v>
      </c>
      <c r="BF1166" s="43" t="s">
        <v>1223</v>
      </c>
      <c r="BG1166" s="34" t="s">
        <v>606</v>
      </c>
      <c r="BH1166" s="34" t="s">
        <v>285</v>
      </c>
      <c r="BI1166" s="34" t="s">
        <v>2711</v>
      </c>
      <c r="BJ1166" s="44" t="s">
        <v>320</v>
      </c>
      <c r="BK1166" s="44" t="s">
        <v>3428</v>
      </c>
      <c r="EN1166" s="571">
        <v>32166</v>
      </c>
      <c r="EO1166" s="560" t="s">
        <v>10075</v>
      </c>
      <c r="EP1166" s="560" t="s">
        <v>370</v>
      </c>
      <c r="EQ1166" s="580">
        <v>555</v>
      </c>
      <c r="ER1166" s="560" t="s">
        <v>371</v>
      </c>
      <c r="ES1166" s="567" t="s">
        <v>10076</v>
      </c>
    </row>
    <row r="1167" spans="16:149">
      <c r="P1167" s="503"/>
      <c r="Q1167" s="504"/>
      <c r="R1167" s="505">
        <f t="shared" si="40"/>
        <v>44945</v>
      </c>
      <c r="S1167" s="501"/>
      <c r="T1167" s="497"/>
      <c r="U1167" s="498"/>
      <c r="V1167" s="43">
        <v>126</v>
      </c>
      <c r="W1167" s="34" t="s">
        <v>3720</v>
      </c>
      <c r="X1167" s="44">
        <v>181801</v>
      </c>
      <c r="Y1167" s="34" t="s">
        <v>1205</v>
      </c>
      <c r="Z1167" s="43" t="s">
        <v>1223</v>
      </c>
      <c r="AA1167" s="34" t="s">
        <v>609</v>
      </c>
      <c r="AB1167" s="34" t="s">
        <v>285</v>
      </c>
      <c r="AC1167" s="34" t="s">
        <v>1205</v>
      </c>
      <c r="AD1167" s="44" t="s">
        <v>320</v>
      </c>
      <c r="AE1167" s="44" t="s">
        <v>3428</v>
      </c>
      <c r="AF1167" s="43">
        <v>126</v>
      </c>
      <c r="AG1167" s="34" t="s">
        <v>3720</v>
      </c>
      <c r="AH1167" s="34" t="s">
        <v>3719</v>
      </c>
      <c r="AI1167" s="43" t="s">
        <v>3721</v>
      </c>
      <c r="AJ1167" s="44" t="s">
        <v>3722</v>
      </c>
      <c r="AK1167" s="261">
        <v>5100073</v>
      </c>
      <c r="AL1167" s="44" t="s">
        <v>596</v>
      </c>
      <c r="AM1167" s="44" t="s">
        <v>3726</v>
      </c>
      <c r="AN1167" s="262">
        <v>254095700</v>
      </c>
      <c r="AO1167" s="34"/>
      <c r="AP1167" s="34"/>
      <c r="AQ1167" s="34"/>
      <c r="AR1167" s="34"/>
      <c r="AS1167" s="34"/>
      <c r="AT1167" s="44" t="s">
        <v>326</v>
      </c>
      <c r="AU1167" s="44"/>
      <c r="AV1167" s="477" t="str">
        <f t="array" ref="AV1167">_xlfn.IFS(
LEFT(Tabelas!$AI1167,1)="N","DN",
LEFT(Tabelas!$AI1167,1)="C","DC",
LEFT(Tabelas!$AI1167,1)="L","DL",
LEFT(Tabelas!$AI1167,1)="A","DA",
LEFT(Tabelas!$AI1167,1)="G","DG")</f>
        <v>DN</v>
      </c>
      <c r="AW1167" s="34"/>
      <c r="AX1167" s="34"/>
      <c r="AY1167" s="34"/>
      <c r="AZ1167" s="34"/>
      <c r="BA1167" s="34"/>
      <c r="BB1167" s="34"/>
      <c r="BC1167" s="34"/>
      <c r="BD1167" s="44">
        <v>181801</v>
      </c>
      <c r="BE1167" s="34" t="s">
        <v>1205</v>
      </c>
      <c r="BF1167" s="43" t="s">
        <v>1223</v>
      </c>
      <c r="BG1167" s="34" t="s">
        <v>609</v>
      </c>
      <c r="BH1167" s="34" t="s">
        <v>285</v>
      </c>
      <c r="BI1167" s="34" t="s">
        <v>1205</v>
      </c>
      <c r="BJ1167" s="44" t="s">
        <v>320</v>
      </c>
      <c r="BK1167" s="44" t="s">
        <v>3428</v>
      </c>
      <c r="EN1167" s="572">
        <v>32174</v>
      </c>
      <c r="EO1167" s="561" t="s">
        <v>10077</v>
      </c>
      <c r="EP1167" s="561" t="s">
        <v>289</v>
      </c>
      <c r="EQ1167" s="576">
        <v>300</v>
      </c>
      <c r="ER1167" s="561" t="s">
        <v>4916</v>
      </c>
      <c r="ES1167" s="568" t="s">
        <v>10078</v>
      </c>
    </row>
    <row r="1168" spans="16:149">
      <c r="P1168" s="503"/>
      <c r="Q1168" s="504"/>
      <c r="R1168" s="505">
        <f t="shared" si="40"/>
        <v>44946</v>
      </c>
      <c r="S1168" s="501"/>
      <c r="T1168" s="497"/>
      <c r="U1168" s="498"/>
      <c r="V1168" s="43">
        <v>126</v>
      </c>
      <c r="W1168" s="34" t="s">
        <v>3720</v>
      </c>
      <c r="X1168" s="44">
        <v>181802</v>
      </c>
      <c r="Y1168" s="34" t="s">
        <v>1479</v>
      </c>
      <c r="Z1168" s="43" t="s">
        <v>1223</v>
      </c>
      <c r="AA1168" s="34" t="s">
        <v>609</v>
      </c>
      <c r="AB1168" s="34" t="s">
        <v>285</v>
      </c>
      <c r="AC1168" s="34" t="s">
        <v>1479</v>
      </c>
      <c r="AD1168" s="44" t="s">
        <v>320</v>
      </c>
      <c r="AE1168" s="44" t="s">
        <v>3428</v>
      </c>
      <c r="AF1168" s="43">
        <v>126</v>
      </c>
      <c r="AG1168" s="34" t="s">
        <v>3720</v>
      </c>
      <c r="AH1168" s="34" t="s">
        <v>3719</v>
      </c>
      <c r="AI1168" s="43" t="s">
        <v>3721</v>
      </c>
      <c r="AJ1168" s="44" t="s">
        <v>3722</v>
      </c>
      <c r="AK1168" s="261">
        <v>5100073</v>
      </c>
      <c r="AL1168" s="44" t="s">
        <v>596</v>
      </c>
      <c r="AM1168" s="44" t="s">
        <v>3726</v>
      </c>
      <c r="AN1168" s="262">
        <v>254095700</v>
      </c>
      <c r="AO1168" s="34"/>
      <c r="AP1168" s="34"/>
      <c r="AQ1168" s="34"/>
      <c r="AR1168" s="34"/>
      <c r="AS1168" s="34"/>
      <c r="AT1168" s="44" t="s">
        <v>326</v>
      </c>
      <c r="AU1168" s="44"/>
      <c r="AV1168" s="477" t="str">
        <f t="array" ref="AV1168">_xlfn.IFS(
LEFT(Tabelas!$AI1168,1)="N","DN",
LEFT(Tabelas!$AI1168,1)="C","DC",
LEFT(Tabelas!$AI1168,1)="L","DL",
LEFT(Tabelas!$AI1168,1)="A","DA",
LEFT(Tabelas!$AI1168,1)="G","DG")</f>
        <v>DN</v>
      </c>
      <c r="AW1168" s="34"/>
      <c r="AX1168" s="34"/>
      <c r="AY1168" s="34"/>
      <c r="AZ1168" s="34"/>
      <c r="BA1168" s="34"/>
      <c r="BB1168" s="34"/>
      <c r="BC1168" s="34"/>
      <c r="BD1168" s="44">
        <v>181802</v>
      </c>
      <c r="BE1168" s="34" t="s">
        <v>1479</v>
      </c>
      <c r="BF1168" s="43" t="s">
        <v>1223</v>
      </c>
      <c r="BG1168" s="34" t="s">
        <v>609</v>
      </c>
      <c r="BH1168" s="34" t="s">
        <v>285</v>
      </c>
      <c r="BI1168" s="34" t="s">
        <v>1479</v>
      </c>
      <c r="BJ1168" s="44" t="s">
        <v>320</v>
      </c>
      <c r="BK1168" s="44" t="s">
        <v>3428</v>
      </c>
      <c r="EN1168" s="571">
        <v>32182</v>
      </c>
      <c r="EO1168" s="560" t="s">
        <v>10079</v>
      </c>
      <c r="EP1168" s="560" t="s">
        <v>289</v>
      </c>
      <c r="EQ1168" s="580">
        <v>332</v>
      </c>
      <c r="ER1168" s="560" t="s">
        <v>4896</v>
      </c>
      <c r="ES1168" s="567" t="s">
        <v>10080</v>
      </c>
    </row>
    <row r="1169" spans="16:149">
      <c r="P1169" s="503"/>
      <c r="Q1169" s="504"/>
      <c r="R1169" s="505">
        <f t="shared" si="40"/>
        <v>44947</v>
      </c>
      <c r="S1169" s="501"/>
      <c r="T1169" s="497"/>
      <c r="U1169" s="498"/>
      <c r="V1169" s="43">
        <v>126</v>
      </c>
      <c r="W1169" s="34" t="s">
        <v>3720</v>
      </c>
      <c r="X1169" s="44">
        <v>181803</v>
      </c>
      <c r="Y1169" s="34" t="s">
        <v>1757</v>
      </c>
      <c r="Z1169" s="43" t="s">
        <v>1223</v>
      </c>
      <c r="AA1169" s="34" t="s">
        <v>609</v>
      </c>
      <c r="AB1169" s="34" t="s">
        <v>285</v>
      </c>
      <c r="AC1169" s="34" t="s">
        <v>1757</v>
      </c>
      <c r="AD1169" s="44" t="s">
        <v>320</v>
      </c>
      <c r="AE1169" s="44" t="s">
        <v>3428</v>
      </c>
      <c r="AF1169" s="43">
        <v>126</v>
      </c>
      <c r="AG1169" s="34" t="s">
        <v>3720</v>
      </c>
      <c r="AH1169" s="34" t="s">
        <v>3719</v>
      </c>
      <c r="AI1169" s="43" t="s">
        <v>3721</v>
      </c>
      <c r="AJ1169" s="44" t="s">
        <v>3722</v>
      </c>
      <c r="AK1169" s="261">
        <v>5100073</v>
      </c>
      <c r="AL1169" s="44" t="s">
        <v>596</v>
      </c>
      <c r="AM1169" s="44" t="s">
        <v>3726</v>
      </c>
      <c r="AN1169" s="262">
        <v>254095700</v>
      </c>
      <c r="AO1169" s="34"/>
      <c r="AP1169" s="34"/>
      <c r="AQ1169" s="34"/>
      <c r="AR1169" s="34"/>
      <c r="AS1169" s="34"/>
      <c r="AT1169" s="44" t="s">
        <v>326</v>
      </c>
      <c r="AU1169" s="44"/>
      <c r="AV1169" s="477" t="str">
        <f t="array" ref="AV1169">_xlfn.IFS(
LEFT(Tabelas!$AI1169,1)="N","DN",
LEFT(Tabelas!$AI1169,1)="C","DC",
LEFT(Tabelas!$AI1169,1)="L","DL",
LEFT(Tabelas!$AI1169,1)="A","DA",
LEFT(Tabelas!$AI1169,1)="G","DG")</f>
        <v>DN</v>
      </c>
      <c r="AW1169" s="34"/>
      <c r="AX1169" s="34"/>
      <c r="AY1169" s="34"/>
      <c r="AZ1169" s="34"/>
      <c r="BA1169" s="34"/>
      <c r="BB1169" s="34"/>
      <c r="BC1169" s="34"/>
      <c r="BD1169" s="44">
        <v>181803</v>
      </c>
      <c r="BE1169" s="34" t="s">
        <v>1757</v>
      </c>
      <c r="BF1169" s="43" t="s">
        <v>1223</v>
      </c>
      <c r="BG1169" s="34" t="s">
        <v>609</v>
      </c>
      <c r="BH1169" s="34" t="s">
        <v>285</v>
      </c>
      <c r="BI1169" s="34" t="s">
        <v>1757</v>
      </c>
      <c r="BJ1169" s="44" t="s">
        <v>320</v>
      </c>
      <c r="BK1169" s="44" t="s">
        <v>3428</v>
      </c>
      <c r="EN1169" s="572">
        <v>32190</v>
      </c>
      <c r="EO1169" s="561" t="s">
        <v>10081</v>
      </c>
      <c r="EP1169" s="561" t="s">
        <v>350</v>
      </c>
      <c r="EQ1169" s="576">
        <v>221</v>
      </c>
      <c r="ER1169" s="561" t="s">
        <v>4458</v>
      </c>
      <c r="ES1169" s="568"/>
    </row>
    <row r="1170" spans="16:149">
      <c r="P1170" s="503"/>
      <c r="Q1170" s="504"/>
      <c r="R1170" s="505">
        <f t="shared" si="40"/>
        <v>44948</v>
      </c>
      <c r="S1170" s="501"/>
      <c r="T1170" s="497"/>
      <c r="U1170" s="498"/>
      <c r="V1170" s="43">
        <v>126</v>
      </c>
      <c r="W1170" s="34" t="s">
        <v>3720</v>
      </c>
      <c r="X1170" s="44">
        <v>181804</v>
      </c>
      <c r="Y1170" s="34" t="s">
        <v>1975</v>
      </c>
      <c r="Z1170" s="43" t="s">
        <v>1223</v>
      </c>
      <c r="AA1170" s="34" t="s">
        <v>609</v>
      </c>
      <c r="AB1170" s="34" t="s">
        <v>285</v>
      </c>
      <c r="AC1170" s="34" t="s">
        <v>1975</v>
      </c>
      <c r="AD1170" s="44" t="s">
        <v>320</v>
      </c>
      <c r="AE1170" s="44" t="s">
        <v>3428</v>
      </c>
      <c r="AF1170" s="43">
        <v>126</v>
      </c>
      <c r="AG1170" s="34" t="s">
        <v>3720</v>
      </c>
      <c r="AH1170" s="34" t="s">
        <v>3719</v>
      </c>
      <c r="AI1170" s="43" t="s">
        <v>3721</v>
      </c>
      <c r="AJ1170" s="44" t="s">
        <v>3722</v>
      </c>
      <c r="AK1170" s="261">
        <v>5100073</v>
      </c>
      <c r="AL1170" s="44" t="s">
        <v>596</v>
      </c>
      <c r="AM1170" s="44" t="s">
        <v>3726</v>
      </c>
      <c r="AN1170" s="262">
        <v>254095700</v>
      </c>
      <c r="AO1170" s="34"/>
      <c r="AP1170" s="34"/>
      <c r="AQ1170" s="34"/>
      <c r="AR1170" s="34"/>
      <c r="AS1170" s="34"/>
      <c r="AT1170" s="44" t="s">
        <v>326</v>
      </c>
      <c r="AU1170" s="44"/>
      <c r="AV1170" s="477" t="str">
        <f t="array" ref="AV1170">_xlfn.IFS(
LEFT(Tabelas!$AI1170,1)="N","DN",
LEFT(Tabelas!$AI1170,1)="C","DC",
LEFT(Tabelas!$AI1170,1)="L","DL",
LEFT(Tabelas!$AI1170,1)="A","DA",
LEFT(Tabelas!$AI1170,1)="G","DG")</f>
        <v>DN</v>
      </c>
      <c r="AW1170" s="34"/>
      <c r="AX1170" s="34"/>
      <c r="AY1170" s="34"/>
      <c r="AZ1170" s="34"/>
      <c r="BA1170" s="34"/>
      <c r="BB1170" s="34"/>
      <c r="BC1170" s="34"/>
      <c r="BD1170" s="44">
        <v>181804</v>
      </c>
      <c r="BE1170" s="34" t="s">
        <v>1975</v>
      </c>
      <c r="BF1170" s="43" t="s">
        <v>1223</v>
      </c>
      <c r="BG1170" s="34" t="s">
        <v>609</v>
      </c>
      <c r="BH1170" s="34" t="s">
        <v>285</v>
      </c>
      <c r="BI1170" s="34" t="s">
        <v>1975</v>
      </c>
      <c r="BJ1170" s="44" t="s">
        <v>320</v>
      </c>
      <c r="BK1170" s="44" t="s">
        <v>3428</v>
      </c>
      <c r="EN1170" s="571">
        <v>32255</v>
      </c>
      <c r="EO1170" s="560" t="s">
        <v>10082</v>
      </c>
      <c r="EP1170" s="560" t="s">
        <v>370</v>
      </c>
      <c r="EQ1170" s="580">
        <v>555</v>
      </c>
      <c r="ER1170" s="560" t="s">
        <v>371</v>
      </c>
      <c r="ES1170" s="567" t="s">
        <v>10083</v>
      </c>
    </row>
    <row r="1171" spans="16:149">
      <c r="P1171" s="503"/>
      <c r="Q1171" s="504"/>
      <c r="R1171" s="505">
        <f t="shared" si="40"/>
        <v>44949</v>
      </c>
      <c r="S1171" s="501"/>
      <c r="T1171" s="497"/>
      <c r="U1171" s="498"/>
      <c r="V1171" s="43">
        <v>126</v>
      </c>
      <c r="W1171" s="34" t="s">
        <v>3720</v>
      </c>
      <c r="X1171" s="44">
        <v>181806</v>
      </c>
      <c r="Y1171" s="34" t="s">
        <v>2204</v>
      </c>
      <c r="Z1171" s="43" t="s">
        <v>1223</v>
      </c>
      <c r="AA1171" s="34" t="s">
        <v>609</v>
      </c>
      <c r="AB1171" s="34" t="s">
        <v>285</v>
      </c>
      <c r="AC1171" s="34" t="s">
        <v>2204</v>
      </c>
      <c r="AD1171" s="44" t="s">
        <v>320</v>
      </c>
      <c r="AE1171" s="44" t="s">
        <v>3428</v>
      </c>
      <c r="AF1171" s="43">
        <v>126</v>
      </c>
      <c r="AG1171" s="34" t="s">
        <v>3720</v>
      </c>
      <c r="AH1171" s="34" t="s">
        <v>3719</v>
      </c>
      <c r="AI1171" s="43" t="s">
        <v>3721</v>
      </c>
      <c r="AJ1171" s="44" t="s">
        <v>3722</v>
      </c>
      <c r="AK1171" s="261">
        <v>5100073</v>
      </c>
      <c r="AL1171" s="44" t="s">
        <v>596</v>
      </c>
      <c r="AM1171" s="44" t="s">
        <v>3726</v>
      </c>
      <c r="AN1171" s="262">
        <v>254095700</v>
      </c>
      <c r="AO1171" s="34"/>
      <c r="AP1171" s="34"/>
      <c r="AQ1171" s="34"/>
      <c r="AR1171" s="34"/>
      <c r="AS1171" s="34"/>
      <c r="AT1171" s="44" t="s">
        <v>326</v>
      </c>
      <c r="AU1171" s="44"/>
      <c r="AV1171" s="477" t="str">
        <f t="array" ref="AV1171">_xlfn.IFS(
LEFT(Tabelas!$AI1171,1)="N","DN",
LEFT(Tabelas!$AI1171,1)="C","DC",
LEFT(Tabelas!$AI1171,1)="L","DL",
LEFT(Tabelas!$AI1171,1)="A","DA",
LEFT(Tabelas!$AI1171,1)="G","DG")</f>
        <v>DN</v>
      </c>
      <c r="AW1171" s="34"/>
      <c r="AX1171" s="34"/>
      <c r="AY1171" s="34"/>
      <c r="AZ1171" s="34"/>
      <c r="BA1171" s="34"/>
      <c r="BB1171" s="34"/>
      <c r="BC1171" s="34"/>
      <c r="BD1171" s="44">
        <v>181806</v>
      </c>
      <c r="BE1171" s="34" t="s">
        <v>2204</v>
      </c>
      <c r="BF1171" s="43" t="s">
        <v>1223</v>
      </c>
      <c r="BG1171" s="34" t="s">
        <v>609</v>
      </c>
      <c r="BH1171" s="34" t="s">
        <v>285</v>
      </c>
      <c r="BI1171" s="34" t="s">
        <v>2204</v>
      </c>
      <c r="BJ1171" s="44" t="s">
        <v>320</v>
      </c>
      <c r="BK1171" s="44" t="s">
        <v>3428</v>
      </c>
      <c r="EN1171" s="572">
        <v>32298</v>
      </c>
      <c r="EO1171" s="561" t="s">
        <v>10084</v>
      </c>
      <c r="EP1171" s="561" t="s">
        <v>289</v>
      </c>
      <c r="EQ1171" s="576">
        <v>346</v>
      </c>
      <c r="ER1171" s="561" t="s">
        <v>5058</v>
      </c>
      <c r="ES1171" s="568" t="s">
        <v>10085</v>
      </c>
    </row>
    <row r="1172" spans="16:149">
      <c r="P1172" s="503"/>
      <c r="Q1172" s="504"/>
      <c r="R1172" s="505">
        <f t="shared" si="40"/>
        <v>44950</v>
      </c>
      <c r="S1172" s="501"/>
      <c r="T1172" s="497"/>
      <c r="U1172" s="498"/>
      <c r="V1172" s="43">
        <v>126</v>
      </c>
      <c r="W1172" s="34" t="s">
        <v>3720</v>
      </c>
      <c r="X1172" s="44">
        <v>181810</v>
      </c>
      <c r="Y1172" s="34" t="s">
        <v>2392</v>
      </c>
      <c r="Z1172" s="43" t="s">
        <v>1223</v>
      </c>
      <c r="AA1172" s="34" t="s">
        <v>609</v>
      </c>
      <c r="AB1172" s="34" t="s">
        <v>285</v>
      </c>
      <c r="AC1172" s="34" t="s">
        <v>2392</v>
      </c>
      <c r="AD1172" s="44" t="s">
        <v>320</v>
      </c>
      <c r="AE1172" s="44" t="s">
        <v>3428</v>
      </c>
      <c r="AF1172" s="43">
        <v>126</v>
      </c>
      <c r="AG1172" s="34" t="s">
        <v>3720</v>
      </c>
      <c r="AH1172" s="34" t="s">
        <v>3719</v>
      </c>
      <c r="AI1172" s="43" t="s">
        <v>3721</v>
      </c>
      <c r="AJ1172" s="44" t="s">
        <v>3722</v>
      </c>
      <c r="AK1172" s="261">
        <v>5100073</v>
      </c>
      <c r="AL1172" s="44" t="s">
        <v>596</v>
      </c>
      <c r="AM1172" s="44" t="s">
        <v>3726</v>
      </c>
      <c r="AN1172" s="262">
        <v>254095700</v>
      </c>
      <c r="AO1172" s="34"/>
      <c r="AP1172" s="34"/>
      <c r="AQ1172" s="34"/>
      <c r="AR1172" s="34"/>
      <c r="AS1172" s="34"/>
      <c r="AT1172" s="44" t="s">
        <v>326</v>
      </c>
      <c r="AU1172" s="44"/>
      <c r="AV1172" s="477" t="str">
        <f t="array" ref="AV1172">_xlfn.IFS(
LEFT(Tabelas!$AI1172,1)="N","DN",
LEFT(Tabelas!$AI1172,1)="C","DC",
LEFT(Tabelas!$AI1172,1)="L","DL",
LEFT(Tabelas!$AI1172,1)="A","DA",
LEFT(Tabelas!$AI1172,1)="G","DG")</f>
        <v>DN</v>
      </c>
      <c r="AW1172" s="34"/>
      <c r="AX1172" s="34"/>
      <c r="AY1172" s="34"/>
      <c r="AZ1172" s="34"/>
      <c r="BA1172" s="34"/>
      <c r="BB1172" s="34"/>
      <c r="BC1172" s="34"/>
      <c r="BD1172" s="44">
        <v>181810</v>
      </c>
      <c r="BE1172" s="34" t="s">
        <v>2392</v>
      </c>
      <c r="BF1172" s="43" t="s">
        <v>1223</v>
      </c>
      <c r="BG1172" s="34" t="s">
        <v>609</v>
      </c>
      <c r="BH1172" s="34" t="s">
        <v>285</v>
      </c>
      <c r="BI1172" s="34" t="s">
        <v>2392</v>
      </c>
      <c r="BJ1172" s="44" t="s">
        <v>320</v>
      </c>
      <c r="BK1172" s="44" t="s">
        <v>3428</v>
      </c>
      <c r="EN1172" s="571">
        <v>32395</v>
      </c>
      <c r="EO1172" s="560" t="s">
        <v>10086</v>
      </c>
      <c r="EP1172" s="560" t="s">
        <v>370</v>
      </c>
      <c r="EQ1172" s="580">
        <v>500</v>
      </c>
      <c r="ER1172" s="560" t="s">
        <v>966</v>
      </c>
      <c r="ES1172" s="567" t="s">
        <v>10087</v>
      </c>
    </row>
    <row r="1173" spans="16:149">
      <c r="P1173" s="503"/>
      <c r="Q1173" s="504"/>
      <c r="R1173" s="505">
        <f t="shared" si="40"/>
        <v>44951</v>
      </c>
      <c r="S1173" s="501"/>
      <c r="T1173" s="497"/>
      <c r="U1173" s="498"/>
      <c r="V1173" s="43">
        <v>126</v>
      </c>
      <c r="W1173" s="34" t="s">
        <v>3720</v>
      </c>
      <c r="X1173" s="44">
        <v>181811</v>
      </c>
      <c r="Y1173" s="34" t="s">
        <v>2560</v>
      </c>
      <c r="Z1173" s="43" t="s">
        <v>1223</v>
      </c>
      <c r="AA1173" s="34" t="s">
        <v>609</v>
      </c>
      <c r="AB1173" s="34" t="s">
        <v>285</v>
      </c>
      <c r="AC1173" s="34" t="s">
        <v>2560</v>
      </c>
      <c r="AD1173" s="44" t="s">
        <v>320</v>
      </c>
      <c r="AE1173" s="44" t="s">
        <v>3428</v>
      </c>
      <c r="AF1173" s="43">
        <v>126</v>
      </c>
      <c r="AG1173" s="34" t="s">
        <v>3720</v>
      </c>
      <c r="AH1173" s="34" t="s">
        <v>3719</v>
      </c>
      <c r="AI1173" s="43" t="s">
        <v>3721</v>
      </c>
      <c r="AJ1173" s="44" t="s">
        <v>3722</v>
      </c>
      <c r="AK1173" s="261">
        <v>5100073</v>
      </c>
      <c r="AL1173" s="44" t="s">
        <v>596</v>
      </c>
      <c r="AM1173" s="44" t="s">
        <v>3726</v>
      </c>
      <c r="AN1173" s="262">
        <v>254095700</v>
      </c>
      <c r="AO1173" s="34"/>
      <c r="AP1173" s="34"/>
      <c r="AQ1173" s="34"/>
      <c r="AR1173" s="34"/>
      <c r="AS1173" s="34"/>
      <c r="AT1173" s="44" t="s">
        <v>326</v>
      </c>
      <c r="AU1173" s="44"/>
      <c r="AV1173" s="477" t="str">
        <f t="array" ref="AV1173">_xlfn.IFS(
LEFT(Tabelas!$AI1173,1)="N","DN",
LEFT(Tabelas!$AI1173,1)="C","DC",
LEFT(Tabelas!$AI1173,1)="L","DL",
LEFT(Tabelas!$AI1173,1)="A","DA",
LEFT(Tabelas!$AI1173,1)="G","DG")</f>
        <v>DN</v>
      </c>
      <c r="AW1173" s="34"/>
      <c r="AX1173" s="34"/>
      <c r="AY1173" s="34"/>
      <c r="AZ1173" s="34"/>
      <c r="BA1173" s="34"/>
      <c r="BB1173" s="34"/>
      <c r="BC1173" s="34"/>
      <c r="BD1173" s="44">
        <v>181811</v>
      </c>
      <c r="BE1173" s="34" t="s">
        <v>2560</v>
      </c>
      <c r="BF1173" s="43" t="s">
        <v>1223</v>
      </c>
      <c r="BG1173" s="34" t="s">
        <v>609</v>
      </c>
      <c r="BH1173" s="34" t="s">
        <v>285</v>
      </c>
      <c r="BI1173" s="34" t="s">
        <v>2560</v>
      </c>
      <c r="BJ1173" s="44" t="s">
        <v>320</v>
      </c>
      <c r="BK1173" s="44" t="s">
        <v>3428</v>
      </c>
      <c r="EN1173" s="572">
        <v>32468</v>
      </c>
      <c r="EO1173" s="561" t="s">
        <v>10088</v>
      </c>
      <c r="EP1173" s="561" t="s">
        <v>289</v>
      </c>
      <c r="EQ1173" s="576">
        <v>376</v>
      </c>
      <c r="ER1173" s="561" t="s">
        <v>5105</v>
      </c>
      <c r="ES1173" s="568" t="s">
        <v>10089</v>
      </c>
    </row>
    <row r="1174" spans="16:149">
      <c r="P1174" s="503"/>
      <c r="Q1174" s="504"/>
      <c r="R1174" s="505">
        <f t="shared" si="40"/>
        <v>44952</v>
      </c>
      <c r="S1174" s="501"/>
      <c r="T1174" s="497"/>
      <c r="U1174" s="498"/>
      <c r="V1174" s="43">
        <v>126</v>
      </c>
      <c r="W1174" s="34" t="s">
        <v>3720</v>
      </c>
      <c r="X1174" s="44">
        <v>181814</v>
      </c>
      <c r="Y1174" s="34" t="s">
        <v>2714</v>
      </c>
      <c r="Z1174" s="43" t="s">
        <v>1223</v>
      </c>
      <c r="AA1174" s="34" t="s">
        <v>609</v>
      </c>
      <c r="AB1174" s="34" t="s">
        <v>285</v>
      </c>
      <c r="AC1174" s="34" t="s">
        <v>2714</v>
      </c>
      <c r="AD1174" s="44" t="s">
        <v>320</v>
      </c>
      <c r="AE1174" s="44" t="s">
        <v>3428</v>
      </c>
      <c r="AF1174" s="43">
        <v>126</v>
      </c>
      <c r="AG1174" s="34" t="s">
        <v>3720</v>
      </c>
      <c r="AH1174" s="34" t="s">
        <v>3719</v>
      </c>
      <c r="AI1174" s="43" t="s">
        <v>3721</v>
      </c>
      <c r="AJ1174" s="44" t="s">
        <v>3722</v>
      </c>
      <c r="AK1174" s="261">
        <v>5100073</v>
      </c>
      <c r="AL1174" s="44" t="s">
        <v>596</v>
      </c>
      <c r="AM1174" s="44" t="s">
        <v>3726</v>
      </c>
      <c r="AN1174" s="262">
        <v>254095700</v>
      </c>
      <c r="AO1174" s="34"/>
      <c r="AP1174" s="34"/>
      <c r="AQ1174" s="34"/>
      <c r="AR1174" s="34"/>
      <c r="AS1174" s="34"/>
      <c r="AT1174" s="44" t="s">
        <v>326</v>
      </c>
      <c r="AU1174" s="44"/>
      <c r="AV1174" s="477" t="str">
        <f t="array" ref="AV1174">_xlfn.IFS(
LEFT(Tabelas!$AI1174,1)="N","DN",
LEFT(Tabelas!$AI1174,1)="C","DC",
LEFT(Tabelas!$AI1174,1)="L","DL",
LEFT(Tabelas!$AI1174,1)="A","DA",
LEFT(Tabelas!$AI1174,1)="G","DG")</f>
        <v>DN</v>
      </c>
      <c r="AW1174" s="34"/>
      <c r="AX1174" s="34"/>
      <c r="AY1174" s="34"/>
      <c r="AZ1174" s="34"/>
      <c r="BA1174" s="34"/>
      <c r="BB1174" s="34"/>
      <c r="BC1174" s="34"/>
      <c r="BD1174" s="44">
        <v>181814</v>
      </c>
      <c r="BE1174" s="34" t="s">
        <v>2714</v>
      </c>
      <c r="BF1174" s="43" t="s">
        <v>1223</v>
      </c>
      <c r="BG1174" s="34" t="s">
        <v>609</v>
      </c>
      <c r="BH1174" s="34" t="s">
        <v>285</v>
      </c>
      <c r="BI1174" s="34" t="s">
        <v>2714</v>
      </c>
      <c r="BJ1174" s="44" t="s">
        <v>320</v>
      </c>
      <c r="BK1174" s="44" t="s">
        <v>3428</v>
      </c>
      <c r="EN1174" s="571">
        <v>32530</v>
      </c>
      <c r="EO1174" s="560" t="s">
        <v>10090</v>
      </c>
      <c r="EP1174" s="560" t="s">
        <v>320</v>
      </c>
      <c r="EQ1174" s="580">
        <v>106</v>
      </c>
      <c r="ER1174" s="560" t="s">
        <v>1774</v>
      </c>
      <c r="ES1174" s="567" t="s">
        <v>10091</v>
      </c>
    </row>
    <row r="1175" spans="16:149">
      <c r="P1175" s="503"/>
      <c r="Q1175" s="504"/>
      <c r="R1175" s="505">
        <f t="shared" si="40"/>
        <v>44953</v>
      </c>
      <c r="S1175" s="501"/>
      <c r="T1175" s="497"/>
      <c r="U1175" s="498"/>
      <c r="V1175" s="43">
        <v>126</v>
      </c>
      <c r="W1175" s="34" t="s">
        <v>3720</v>
      </c>
      <c r="X1175" s="44">
        <v>181800</v>
      </c>
      <c r="Y1175" s="34" t="s">
        <v>918</v>
      </c>
      <c r="Z1175" s="43" t="s">
        <v>1223</v>
      </c>
      <c r="AA1175" s="34" t="s">
        <v>609</v>
      </c>
      <c r="AB1175" s="34" t="s">
        <v>285</v>
      </c>
      <c r="AC1175" s="34" t="s">
        <v>10092</v>
      </c>
      <c r="AD1175" s="44" t="s">
        <v>320</v>
      </c>
      <c r="AE1175" s="44" t="s">
        <v>3428</v>
      </c>
      <c r="AF1175" s="43">
        <v>126</v>
      </c>
      <c r="AG1175" s="34" t="s">
        <v>3720</v>
      </c>
      <c r="AH1175" s="34" t="s">
        <v>3719</v>
      </c>
      <c r="AI1175" s="43" t="s">
        <v>3721</v>
      </c>
      <c r="AJ1175" s="44" t="s">
        <v>3722</v>
      </c>
      <c r="AK1175" s="261">
        <v>5100073</v>
      </c>
      <c r="AL1175" s="44" t="s">
        <v>596</v>
      </c>
      <c r="AM1175" s="44" t="s">
        <v>3726</v>
      </c>
      <c r="AN1175" s="262">
        <v>254095700</v>
      </c>
      <c r="AO1175" s="34"/>
      <c r="AP1175" s="34"/>
      <c r="AQ1175" s="34"/>
      <c r="AR1175" s="34"/>
      <c r="AS1175" s="34"/>
      <c r="AT1175" s="44" t="s">
        <v>326</v>
      </c>
      <c r="AU1175" s="44"/>
      <c r="AV1175" s="477" t="str">
        <f t="array" ref="AV1175">_xlfn.IFS(
LEFT(Tabelas!$AI1175,1)="N","DN",
LEFT(Tabelas!$AI1175,1)="C","DC",
LEFT(Tabelas!$AI1175,1)="L","DL",
LEFT(Tabelas!$AI1175,1)="A","DA",
LEFT(Tabelas!$AI1175,1)="G","DG")</f>
        <v>DN</v>
      </c>
      <c r="AW1175" s="34"/>
      <c r="AX1175" s="34"/>
      <c r="AY1175" s="34"/>
      <c r="AZ1175" s="34"/>
      <c r="BA1175" s="34"/>
      <c r="BB1175" s="34"/>
      <c r="BC1175" s="34"/>
      <c r="BD1175" s="44">
        <v>181800</v>
      </c>
      <c r="BE1175" s="34" t="s">
        <v>918</v>
      </c>
      <c r="BF1175" s="43" t="s">
        <v>1223</v>
      </c>
      <c r="BG1175" s="34" t="s">
        <v>609</v>
      </c>
      <c r="BH1175" s="34" t="s">
        <v>285</v>
      </c>
      <c r="BI1175" s="34" t="s">
        <v>10092</v>
      </c>
      <c r="BJ1175" s="44" t="s">
        <v>320</v>
      </c>
      <c r="BK1175" s="44" t="s">
        <v>3428</v>
      </c>
      <c r="EN1175" s="572">
        <v>32549</v>
      </c>
      <c r="EO1175" s="561" t="s">
        <v>10093</v>
      </c>
      <c r="EP1175" s="561" t="s">
        <v>289</v>
      </c>
      <c r="EQ1175" s="576">
        <v>332</v>
      </c>
      <c r="ER1175" s="561" t="s">
        <v>4896</v>
      </c>
      <c r="ES1175" s="568"/>
    </row>
    <row r="1176" spans="16:149">
      <c r="P1176" s="503"/>
      <c r="Q1176" s="504"/>
      <c r="R1176" s="505">
        <f t="shared" si="40"/>
        <v>44954</v>
      </c>
      <c r="S1176" s="501"/>
      <c r="T1176" s="497"/>
      <c r="U1176" s="498"/>
      <c r="V1176" s="43">
        <v>126</v>
      </c>
      <c r="W1176" s="34" t="s">
        <v>3720</v>
      </c>
      <c r="X1176" s="44">
        <v>181818</v>
      </c>
      <c r="Y1176" s="34" t="s">
        <v>2993</v>
      </c>
      <c r="Z1176" s="43" t="s">
        <v>1223</v>
      </c>
      <c r="AA1176" s="34" t="s">
        <v>609</v>
      </c>
      <c r="AB1176" s="34" t="s">
        <v>285</v>
      </c>
      <c r="AC1176" s="34" t="s">
        <v>10094</v>
      </c>
      <c r="AD1176" s="44" t="s">
        <v>320</v>
      </c>
      <c r="AE1176" s="44" t="s">
        <v>3428</v>
      </c>
      <c r="AF1176" s="43">
        <v>126</v>
      </c>
      <c r="AG1176" s="34" t="s">
        <v>3720</v>
      </c>
      <c r="AH1176" s="34" t="s">
        <v>3719</v>
      </c>
      <c r="AI1176" s="43" t="s">
        <v>3721</v>
      </c>
      <c r="AJ1176" s="44" t="s">
        <v>3722</v>
      </c>
      <c r="AK1176" s="261">
        <v>5100073</v>
      </c>
      <c r="AL1176" s="44" t="s">
        <v>596</v>
      </c>
      <c r="AM1176" s="44" t="s">
        <v>3726</v>
      </c>
      <c r="AN1176" s="262">
        <v>254095700</v>
      </c>
      <c r="AO1176" s="34"/>
      <c r="AP1176" s="34"/>
      <c r="AQ1176" s="34"/>
      <c r="AR1176" s="34"/>
      <c r="AS1176" s="34"/>
      <c r="AT1176" s="44" t="s">
        <v>326</v>
      </c>
      <c r="AU1176" s="44"/>
      <c r="AV1176" s="477" t="str">
        <f t="array" ref="AV1176">_xlfn.IFS(
LEFT(Tabelas!$AI1176,1)="N","DN",
LEFT(Tabelas!$AI1176,1)="C","DC",
LEFT(Tabelas!$AI1176,1)="L","DL",
LEFT(Tabelas!$AI1176,1)="A","DA",
LEFT(Tabelas!$AI1176,1)="G","DG")</f>
        <v>DN</v>
      </c>
      <c r="AW1176" s="34"/>
      <c r="AX1176" s="34"/>
      <c r="AY1176" s="34"/>
      <c r="AZ1176" s="34"/>
      <c r="BA1176" s="34"/>
      <c r="BB1176" s="34"/>
      <c r="BC1176" s="34"/>
      <c r="BD1176" s="44">
        <v>181818</v>
      </c>
      <c r="BE1176" s="34" t="s">
        <v>2993</v>
      </c>
      <c r="BF1176" s="43" t="s">
        <v>1223</v>
      </c>
      <c r="BG1176" s="34" t="s">
        <v>609</v>
      </c>
      <c r="BH1176" s="34" t="s">
        <v>285</v>
      </c>
      <c r="BI1176" s="34" t="s">
        <v>10094</v>
      </c>
      <c r="BJ1176" s="44" t="s">
        <v>320</v>
      </c>
      <c r="BK1176" s="44" t="s">
        <v>3428</v>
      </c>
      <c r="EN1176" s="572">
        <v>32719</v>
      </c>
      <c r="EO1176" s="561" t="s">
        <v>10095</v>
      </c>
      <c r="EP1176" s="561" t="s">
        <v>370</v>
      </c>
      <c r="EQ1176" s="576">
        <v>586</v>
      </c>
      <c r="ER1176" s="561" t="s">
        <v>5533</v>
      </c>
      <c r="ES1176" s="568" t="s">
        <v>10096</v>
      </c>
    </row>
    <row r="1177" spans="16:149">
      <c r="P1177" s="503"/>
      <c r="Q1177" s="504"/>
      <c r="R1177" s="505">
        <f t="shared" si="40"/>
        <v>44955</v>
      </c>
      <c r="S1177" s="501"/>
      <c r="T1177" s="497"/>
      <c r="U1177" s="498"/>
      <c r="V1177" s="43">
        <v>126</v>
      </c>
      <c r="W1177" s="34" t="s">
        <v>3720</v>
      </c>
      <c r="X1177" s="44">
        <v>181819</v>
      </c>
      <c r="Y1177" s="34" t="s">
        <v>3117</v>
      </c>
      <c r="Z1177" s="43" t="s">
        <v>1223</v>
      </c>
      <c r="AA1177" s="34" t="s">
        <v>609</v>
      </c>
      <c r="AB1177" s="34" t="s">
        <v>285</v>
      </c>
      <c r="AC1177" s="34" t="s">
        <v>10097</v>
      </c>
      <c r="AD1177" s="44" t="s">
        <v>320</v>
      </c>
      <c r="AE1177" s="44" t="s">
        <v>3428</v>
      </c>
      <c r="AF1177" s="43">
        <v>126</v>
      </c>
      <c r="AG1177" s="34" t="s">
        <v>3720</v>
      </c>
      <c r="AH1177" s="34" t="s">
        <v>3719</v>
      </c>
      <c r="AI1177" s="43" t="s">
        <v>3721</v>
      </c>
      <c r="AJ1177" s="44" t="s">
        <v>3722</v>
      </c>
      <c r="AK1177" s="261">
        <v>5100073</v>
      </c>
      <c r="AL1177" s="44" t="s">
        <v>596</v>
      </c>
      <c r="AM1177" s="44" t="s">
        <v>3726</v>
      </c>
      <c r="AN1177" s="262">
        <v>254095700</v>
      </c>
      <c r="AO1177" s="34"/>
      <c r="AP1177" s="34"/>
      <c r="AQ1177" s="34"/>
      <c r="AR1177" s="34"/>
      <c r="AS1177" s="34"/>
      <c r="AT1177" s="44" t="s">
        <v>326</v>
      </c>
      <c r="AU1177" s="44"/>
      <c r="AV1177" s="477" t="str">
        <f t="array" ref="AV1177">_xlfn.IFS(
LEFT(Tabelas!$AI1177,1)="N","DN",
LEFT(Tabelas!$AI1177,1)="C","DC",
LEFT(Tabelas!$AI1177,1)="L","DL",
LEFT(Tabelas!$AI1177,1)="A","DA",
LEFT(Tabelas!$AI1177,1)="G","DG")</f>
        <v>DN</v>
      </c>
      <c r="AW1177" s="34"/>
      <c r="AX1177" s="34"/>
      <c r="AY1177" s="34"/>
      <c r="AZ1177" s="34"/>
      <c r="BA1177" s="34"/>
      <c r="BB1177" s="34"/>
      <c r="BC1177" s="34"/>
      <c r="BD1177" s="44">
        <v>181819</v>
      </c>
      <c r="BE1177" s="34" t="s">
        <v>3117</v>
      </c>
      <c r="BF1177" s="43" t="s">
        <v>1223</v>
      </c>
      <c r="BG1177" s="34" t="s">
        <v>609</v>
      </c>
      <c r="BH1177" s="34" t="s">
        <v>285</v>
      </c>
      <c r="BI1177" s="34" t="s">
        <v>10097</v>
      </c>
      <c r="BJ1177" s="44" t="s">
        <v>320</v>
      </c>
      <c r="BK1177" s="44" t="s">
        <v>3428</v>
      </c>
      <c r="EN1177" s="571">
        <v>32735</v>
      </c>
      <c r="EO1177" s="560" t="s">
        <v>10098</v>
      </c>
      <c r="EP1177" s="560" t="s">
        <v>289</v>
      </c>
      <c r="EQ1177" s="580">
        <v>331</v>
      </c>
      <c r="ER1177" s="560" t="s">
        <v>4880</v>
      </c>
      <c r="ES1177" s="567" t="s">
        <v>10099</v>
      </c>
    </row>
    <row r="1178" spans="16:149">
      <c r="P1178" s="503"/>
      <c r="Q1178" s="504"/>
      <c r="R1178" s="505">
        <f t="shared" si="40"/>
        <v>44956</v>
      </c>
      <c r="S1178" s="501"/>
      <c r="T1178" s="497"/>
      <c r="U1178" s="498"/>
      <c r="V1178" s="43">
        <v>126</v>
      </c>
      <c r="W1178" s="34" t="s">
        <v>3720</v>
      </c>
      <c r="X1178" s="44">
        <v>181820</v>
      </c>
      <c r="Y1178" s="34" t="s">
        <v>3226</v>
      </c>
      <c r="Z1178" s="43" t="s">
        <v>1223</v>
      </c>
      <c r="AA1178" s="34" t="s">
        <v>609</v>
      </c>
      <c r="AB1178" s="34" t="s">
        <v>285</v>
      </c>
      <c r="AC1178" s="34" t="s">
        <v>10100</v>
      </c>
      <c r="AD1178" s="44" t="s">
        <v>320</v>
      </c>
      <c r="AE1178" s="44" t="s">
        <v>3428</v>
      </c>
      <c r="AF1178" s="43">
        <v>126</v>
      </c>
      <c r="AG1178" s="34" t="s">
        <v>3720</v>
      </c>
      <c r="AH1178" s="34" t="s">
        <v>3719</v>
      </c>
      <c r="AI1178" s="43" t="s">
        <v>3721</v>
      </c>
      <c r="AJ1178" s="44" t="s">
        <v>3722</v>
      </c>
      <c r="AK1178" s="261">
        <v>5100073</v>
      </c>
      <c r="AL1178" s="44" t="s">
        <v>596</v>
      </c>
      <c r="AM1178" s="44" t="s">
        <v>3726</v>
      </c>
      <c r="AN1178" s="262">
        <v>254095700</v>
      </c>
      <c r="AO1178" s="34"/>
      <c r="AP1178" s="34"/>
      <c r="AQ1178" s="34"/>
      <c r="AR1178" s="34"/>
      <c r="AS1178" s="34"/>
      <c r="AT1178" s="44" t="s">
        <v>326</v>
      </c>
      <c r="AU1178" s="44"/>
      <c r="AV1178" s="477" t="str">
        <f t="array" ref="AV1178">_xlfn.IFS(
LEFT(Tabelas!$AI1178,1)="N","DN",
LEFT(Tabelas!$AI1178,1)="C","DC",
LEFT(Tabelas!$AI1178,1)="L","DL",
LEFT(Tabelas!$AI1178,1)="A","DA",
LEFT(Tabelas!$AI1178,1)="G","DG")</f>
        <v>DN</v>
      </c>
      <c r="AW1178" s="34"/>
      <c r="AX1178" s="34"/>
      <c r="AY1178" s="34"/>
      <c r="AZ1178" s="34"/>
      <c r="BA1178" s="34"/>
      <c r="BB1178" s="34"/>
      <c r="BC1178" s="34"/>
      <c r="BD1178" s="44">
        <v>181820</v>
      </c>
      <c r="BE1178" s="34" t="s">
        <v>3226</v>
      </c>
      <c r="BF1178" s="43" t="s">
        <v>1223</v>
      </c>
      <c r="BG1178" s="34" t="s">
        <v>609</v>
      </c>
      <c r="BH1178" s="34" t="s">
        <v>285</v>
      </c>
      <c r="BI1178" s="34" t="s">
        <v>10100</v>
      </c>
      <c r="BJ1178" s="44" t="s">
        <v>320</v>
      </c>
      <c r="BK1178" s="44" t="s">
        <v>3428</v>
      </c>
      <c r="EN1178" s="572">
        <v>32760</v>
      </c>
      <c r="EO1178" s="561" t="s">
        <v>10101</v>
      </c>
      <c r="EP1178" s="561" t="s">
        <v>320</v>
      </c>
      <c r="EQ1178" s="576">
        <v>167</v>
      </c>
      <c r="ER1178" s="561" t="s">
        <v>4041</v>
      </c>
      <c r="ES1178" s="568" t="s">
        <v>10102</v>
      </c>
    </row>
    <row r="1179" spans="16:149">
      <c r="P1179" s="503"/>
      <c r="Q1179" s="504"/>
      <c r="R1179" s="505">
        <f t="shared" si="40"/>
        <v>44957</v>
      </c>
      <c r="S1179" s="501"/>
      <c r="T1179" s="497"/>
      <c r="U1179" s="498"/>
      <c r="V1179" s="43">
        <v>126</v>
      </c>
      <c r="W1179" s="34" t="s">
        <v>3720</v>
      </c>
      <c r="X1179" s="44">
        <v>181821</v>
      </c>
      <c r="Y1179" s="34" t="s">
        <v>3339</v>
      </c>
      <c r="Z1179" s="43" t="s">
        <v>1223</v>
      </c>
      <c r="AA1179" s="34" t="s">
        <v>609</v>
      </c>
      <c r="AB1179" s="34" t="s">
        <v>285</v>
      </c>
      <c r="AC1179" s="34" t="s">
        <v>10092</v>
      </c>
      <c r="AD1179" s="44" t="s">
        <v>320</v>
      </c>
      <c r="AE1179" s="44" t="s">
        <v>3428</v>
      </c>
      <c r="AF1179" s="43">
        <v>126</v>
      </c>
      <c r="AG1179" s="34" t="s">
        <v>3720</v>
      </c>
      <c r="AH1179" s="34" t="s">
        <v>3719</v>
      </c>
      <c r="AI1179" s="43" t="s">
        <v>3721</v>
      </c>
      <c r="AJ1179" s="44" t="s">
        <v>3722</v>
      </c>
      <c r="AK1179" s="261">
        <v>5100073</v>
      </c>
      <c r="AL1179" s="44" t="s">
        <v>596</v>
      </c>
      <c r="AM1179" s="44" t="s">
        <v>3726</v>
      </c>
      <c r="AN1179" s="262">
        <v>254095700</v>
      </c>
      <c r="AO1179" s="34"/>
      <c r="AP1179" s="34"/>
      <c r="AQ1179" s="34"/>
      <c r="AR1179" s="34"/>
      <c r="AS1179" s="34"/>
      <c r="AT1179" s="44" t="s">
        <v>326</v>
      </c>
      <c r="AU1179" s="44"/>
      <c r="AV1179" s="477" t="str">
        <f t="array" ref="AV1179">_xlfn.IFS(
LEFT(Tabelas!$AI1179,1)="N","DN",
LEFT(Tabelas!$AI1179,1)="C","DC",
LEFT(Tabelas!$AI1179,1)="L","DL",
LEFT(Tabelas!$AI1179,1)="A","DA",
LEFT(Tabelas!$AI1179,1)="G","DG")</f>
        <v>DN</v>
      </c>
      <c r="AW1179" s="34"/>
      <c r="AX1179" s="34"/>
      <c r="AY1179" s="34"/>
      <c r="AZ1179" s="34"/>
      <c r="BA1179" s="34"/>
      <c r="BB1179" s="34"/>
      <c r="BC1179" s="34"/>
      <c r="BD1179" s="44">
        <v>181821</v>
      </c>
      <c r="BE1179" s="34" t="s">
        <v>3339</v>
      </c>
      <c r="BF1179" s="43" t="s">
        <v>1223</v>
      </c>
      <c r="BG1179" s="34" t="s">
        <v>609</v>
      </c>
      <c r="BH1179" s="34" t="s">
        <v>285</v>
      </c>
      <c r="BI1179" s="34" t="s">
        <v>10092</v>
      </c>
      <c r="BJ1179" s="44" t="s">
        <v>320</v>
      </c>
      <c r="BK1179" s="44" t="s">
        <v>3428</v>
      </c>
      <c r="EN1179" s="571">
        <v>32867</v>
      </c>
      <c r="EO1179" s="560" t="s">
        <v>10103</v>
      </c>
      <c r="EP1179" s="560" t="s">
        <v>350</v>
      </c>
      <c r="EQ1179" s="580">
        <v>228</v>
      </c>
      <c r="ER1179" s="560" t="s">
        <v>4603</v>
      </c>
      <c r="ES1179" s="567" t="s">
        <v>10104</v>
      </c>
    </row>
    <row r="1180" spans="16:149">
      <c r="P1180" s="503"/>
      <c r="Q1180" s="504"/>
      <c r="R1180" s="505">
        <f t="shared" si="40"/>
        <v>44958</v>
      </c>
      <c r="S1180" s="501"/>
      <c r="T1180" s="497"/>
      <c r="U1180" s="498"/>
      <c r="V1180" s="43">
        <v>126</v>
      </c>
      <c r="W1180" s="34" t="s">
        <v>3720</v>
      </c>
      <c r="X1180" s="44">
        <v>181817</v>
      </c>
      <c r="Y1180" s="34" t="s">
        <v>2851</v>
      </c>
      <c r="Z1180" s="43" t="s">
        <v>1223</v>
      </c>
      <c r="AA1180" s="34" t="s">
        <v>609</v>
      </c>
      <c r="AB1180" s="34" t="s">
        <v>285</v>
      </c>
      <c r="AC1180" s="34" t="s">
        <v>2851</v>
      </c>
      <c r="AD1180" s="44" t="s">
        <v>320</v>
      </c>
      <c r="AE1180" s="44" t="s">
        <v>3428</v>
      </c>
      <c r="AF1180" s="43">
        <v>126</v>
      </c>
      <c r="AG1180" s="34" t="s">
        <v>3720</v>
      </c>
      <c r="AH1180" s="34" t="s">
        <v>3719</v>
      </c>
      <c r="AI1180" s="43" t="s">
        <v>3721</v>
      </c>
      <c r="AJ1180" s="44" t="s">
        <v>3722</v>
      </c>
      <c r="AK1180" s="261">
        <v>5100073</v>
      </c>
      <c r="AL1180" s="44" t="s">
        <v>596</v>
      </c>
      <c r="AM1180" s="44" t="s">
        <v>3726</v>
      </c>
      <c r="AN1180" s="262">
        <v>254095700</v>
      </c>
      <c r="AO1180" s="34"/>
      <c r="AP1180" s="34"/>
      <c r="AQ1180" s="34"/>
      <c r="AR1180" s="34"/>
      <c r="AS1180" s="34"/>
      <c r="AT1180" s="44" t="s">
        <v>326</v>
      </c>
      <c r="AU1180" s="44"/>
      <c r="AV1180" s="477" t="str">
        <f t="array" ref="AV1180">_xlfn.IFS(
LEFT(Tabelas!$AI1180,1)="N","DN",
LEFT(Tabelas!$AI1180,1)="C","DC",
LEFT(Tabelas!$AI1180,1)="L","DL",
LEFT(Tabelas!$AI1180,1)="A","DA",
LEFT(Tabelas!$AI1180,1)="G","DG")</f>
        <v>DN</v>
      </c>
      <c r="AW1180" s="34"/>
      <c r="AX1180" s="34"/>
      <c r="AY1180" s="34"/>
      <c r="AZ1180" s="34"/>
      <c r="BA1180" s="34"/>
      <c r="BB1180" s="34"/>
      <c r="BC1180" s="34"/>
      <c r="BD1180" s="44">
        <v>181817</v>
      </c>
      <c r="BE1180" s="34" t="s">
        <v>2851</v>
      </c>
      <c r="BF1180" s="43" t="s">
        <v>1223</v>
      </c>
      <c r="BG1180" s="34" t="s">
        <v>609</v>
      </c>
      <c r="BH1180" s="34" t="s">
        <v>285</v>
      </c>
      <c r="BI1180" s="34" t="s">
        <v>2851</v>
      </c>
      <c r="BJ1180" s="44" t="s">
        <v>320</v>
      </c>
      <c r="BK1180" s="44" t="s">
        <v>3428</v>
      </c>
      <c r="EN1180" s="572">
        <v>32883</v>
      </c>
      <c r="EO1180" s="561" t="s">
        <v>10105</v>
      </c>
      <c r="EP1180" s="561" t="s">
        <v>370</v>
      </c>
      <c r="EQ1180" s="576">
        <v>556</v>
      </c>
      <c r="ER1180" s="561" t="s">
        <v>3143</v>
      </c>
      <c r="ES1180" s="568"/>
    </row>
    <row r="1181" spans="16:149">
      <c r="P1181" s="503"/>
      <c r="Q1181" s="504"/>
      <c r="R1181" s="505">
        <f t="shared" si="40"/>
        <v>44959</v>
      </c>
      <c r="S1181" s="501"/>
      <c r="T1181" s="497"/>
      <c r="U1181" s="498"/>
      <c r="V1181" s="43">
        <v>126</v>
      </c>
      <c r="W1181" s="34" t="s">
        <v>3720</v>
      </c>
      <c r="X1181" s="44">
        <v>181901</v>
      </c>
      <c r="Y1181" s="34" t="s">
        <v>1206</v>
      </c>
      <c r="Z1181" s="43" t="s">
        <v>1223</v>
      </c>
      <c r="AA1181" s="34" t="s">
        <v>610</v>
      </c>
      <c r="AB1181" s="34" t="s">
        <v>285</v>
      </c>
      <c r="AC1181" s="34" t="s">
        <v>1206</v>
      </c>
      <c r="AD1181" s="44" t="s">
        <v>320</v>
      </c>
      <c r="AE1181" s="44" t="s">
        <v>3428</v>
      </c>
      <c r="AF1181" s="43">
        <v>126</v>
      </c>
      <c r="AG1181" s="34" t="s">
        <v>3720</v>
      </c>
      <c r="AH1181" s="34" t="s">
        <v>3719</v>
      </c>
      <c r="AI1181" s="43" t="s">
        <v>3721</v>
      </c>
      <c r="AJ1181" s="44" t="s">
        <v>3722</v>
      </c>
      <c r="AK1181" s="261">
        <v>5100073</v>
      </c>
      <c r="AL1181" s="44" t="s">
        <v>596</v>
      </c>
      <c r="AM1181" s="44" t="s">
        <v>3726</v>
      </c>
      <c r="AN1181" s="262">
        <v>254095700</v>
      </c>
      <c r="AO1181" s="34"/>
      <c r="AP1181" s="34"/>
      <c r="AQ1181" s="34"/>
      <c r="AR1181" s="34"/>
      <c r="AS1181" s="34"/>
      <c r="AT1181" s="44" t="s">
        <v>326</v>
      </c>
      <c r="AU1181" s="44"/>
      <c r="AV1181" s="477" t="str">
        <f t="array" ref="AV1181">_xlfn.IFS(
LEFT(Tabelas!$AI1181,1)="N","DN",
LEFT(Tabelas!$AI1181,1)="C","DC",
LEFT(Tabelas!$AI1181,1)="L","DL",
LEFT(Tabelas!$AI1181,1)="A","DA",
LEFT(Tabelas!$AI1181,1)="G","DG")</f>
        <v>DN</v>
      </c>
      <c r="AW1181" s="34"/>
      <c r="AX1181" s="34"/>
      <c r="AY1181" s="34"/>
      <c r="AZ1181" s="34"/>
      <c r="BA1181" s="34"/>
      <c r="BB1181" s="34"/>
      <c r="BC1181" s="34"/>
      <c r="BD1181" s="44">
        <v>181901</v>
      </c>
      <c r="BE1181" s="34" t="s">
        <v>1206</v>
      </c>
      <c r="BF1181" s="43" t="s">
        <v>1223</v>
      </c>
      <c r="BG1181" s="34" t="s">
        <v>610</v>
      </c>
      <c r="BH1181" s="34" t="s">
        <v>285</v>
      </c>
      <c r="BI1181" s="34" t="s">
        <v>1206</v>
      </c>
      <c r="BJ1181" s="44" t="s">
        <v>320</v>
      </c>
      <c r="BK1181" s="44" t="s">
        <v>3428</v>
      </c>
      <c r="EN1181" s="571">
        <v>32913</v>
      </c>
      <c r="EO1181" s="560" t="s">
        <v>10106</v>
      </c>
      <c r="EP1181" s="560" t="s">
        <v>289</v>
      </c>
      <c r="EQ1181" s="580">
        <v>383</v>
      </c>
      <c r="ER1181" s="560" t="s">
        <v>2597</v>
      </c>
      <c r="ES1181" s="567" t="s">
        <v>10107</v>
      </c>
    </row>
    <row r="1182" spans="16:149">
      <c r="P1182" s="503"/>
      <c r="Q1182" s="504"/>
      <c r="R1182" s="505">
        <f t="shared" si="40"/>
        <v>44960</v>
      </c>
      <c r="S1182" s="501"/>
      <c r="T1182" s="497"/>
      <c r="U1182" s="498"/>
      <c r="V1182" s="43">
        <v>126</v>
      </c>
      <c r="W1182" s="34" t="s">
        <v>3720</v>
      </c>
      <c r="X1182" s="44">
        <v>181902</v>
      </c>
      <c r="Y1182" s="34" t="s">
        <v>1047</v>
      </c>
      <c r="Z1182" s="43" t="s">
        <v>1223</v>
      </c>
      <c r="AA1182" s="34" t="s">
        <v>610</v>
      </c>
      <c r="AB1182" s="34" t="s">
        <v>285</v>
      </c>
      <c r="AC1182" s="34" t="s">
        <v>1047</v>
      </c>
      <c r="AD1182" s="44" t="s">
        <v>320</v>
      </c>
      <c r="AE1182" s="44" t="s">
        <v>3428</v>
      </c>
      <c r="AF1182" s="43">
        <v>126</v>
      </c>
      <c r="AG1182" s="34" t="s">
        <v>3720</v>
      </c>
      <c r="AH1182" s="34" t="s">
        <v>3719</v>
      </c>
      <c r="AI1182" s="43" t="s">
        <v>3721</v>
      </c>
      <c r="AJ1182" s="44" t="s">
        <v>3722</v>
      </c>
      <c r="AK1182" s="261">
        <v>5100073</v>
      </c>
      <c r="AL1182" s="44" t="s">
        <v>596</v>
      </c>
      <c r="AM1182" s="44" t="s">
        <v>3726</v>
      </c>
      <c r="AN1182" s="262">
        <v>254095700</v>
      </c>
      <c r="AO1182" s="34"/>
      <c r="AP1182" s="34"/>
      <c r="AQ1182" s="34"/>
      <c r="AR1182" s="34"/>
      <c r="AS1182" s="34"/>
      <c r="AT1182" s="44" t="s">
        <v>326</v>
      </c>
      <c r="AU1182" s="44"/>
      <c r="AV1182" s="477" t="str">
        <f t="array" ref="AV1182">_xlfn.IFS(
LEFT(Tabelas!$AI1182,1)="N","DN",
LEFT(Tabelas!$AI1182,1)="C","DC",
LEFT(Tabelas!$AI1182,1)="L","DL",
LEFT(Tabelas!$AI1182,1)="A","DA",
LEFT(Tabelas!$AI1182,1)="G","DG")</f>
        <v>DN</v>
      </c>
      <c r="AW1182" s="34"/>
      <c r="AX1182" s="34"/>
      <c r="AY1182" s="34"/>
      <c r="AZ1182" s="34"/>
      <c r="BA1182" s="34"/>
      <c r="BB1182" s="34"/>
      <c r="BC1182" s="34"/>
      <c r="BD1182" s="44">
        <v>181902</v>
      </c>
      <c r="BE1182" s="34" t="s">
        <v>1047</v>
      </c>
      <c r="BF1182" s="43" t="s">
        <v>1223</v>
      </c>
      <c r="BG1182" s="34" t="s">
        <v>610</v>
      </c>
      <c r="BH1182" s="34" t="s">
        <v>285</v>
      </c>
      <c r="BI1182" s="34" t="s">
        <v>1047</v>
      </c>
      <c r="BJ1182" s="44" t="s">
        <v>320</v>
      </c>
      <c r="BK1182" s="44" t="s">
        <v>3428</v>
      </c>
      <c r="EN1182" s="572">
        <v>32972</v>
      </c>
      <c r="EO1182" s="561" t="s">
        <v>10108</v>
      </c>
      <c r="EP1182" s="561" t="s">
        <v>947</v>
      </c>
      <c r="EQ1182" s="576">
        <v>452</v>
      </c>
      <c r="ER1182" s="561" t="s">
        <v>3734</v>
      </c>
      <c r="ES1182" s="568" t="s">
        <v>10109</v>
      </c>
    </row>
    <row r="1183" spans="16:149">
      <c r="P1183" s="503"/>
      <c r="Q1183" s="504"/>
      <c r="R1183" s="505">
        <f t="shared" si="40"/>
        <v>44961</v>
      </c>
      <c r="S1183" s="501"/>
      <c r="T1183" s="497"/>
      <c r="U1183" s="498"/>
      <c r="V1183" s="43">
        <v>126</v>
      </c>
      <c r="W1183" s="34" t="s">
        <v>3720</v>
      </c>
      <c r="X1183" s="44">
        <v>181904</v>
      </c>
      <c r="Y1183" s="34" t="s">
        <v>1758</v>
      </c>
      <c r="Z1183" s="43" t="s">
        <v>1223</v>
      </c>
      <c r="AA1183" s="34" t="s">
        <v>610</v>
      </c>
      <c r="AB1183" s="34" t="s">
        <v>285</v>
      </c>
      <c r="AC1183" s="34" t="s">
        <v>1758</v>
      </c>
      <c r="AD1183" s="44" t="s">
        <v>320</v>
      </c>
      <c r="AE1183" s="44" t="s">
        <v>3428</v>
      </c>
      <c r="AF1183" s="43">
        <v>126</v>
      </c>
      <c r="AG1183" s="34" t="s">
        <v>3720</v>
      </c>
      <c r="AH1183" s="34" t="s">
        <v>3719</v>
      </c>
      <c r="AI1183" s="43" t="s">
        <v>3721</v>
      </c>
      <c r="AJ1183" s="44" t="s">
        <v>3722</v>
      </c>
      <c r="AK1183" s="261">
        <v>5100073</v>
      </c>
      <c r="AL1183" s="44" t="s">
        <v>596</v>
      </c>
      <c r="AM1183" s="44" t="s">
        <v>3726</v>
      </c>
      <c r="AN1183" s="262">
        <v>254095700</v>
      </c>
      <c r="AO1183" s="34"/>
      <c r="AP1183" s="34"/>
      <c r="AQ1183" s="34"/>
      <c r="AR1183" s="34"/>
      <c r="AS1183" s="34"/>
      <c r="AT1183" s="44" t="s">
        <v>326</v>
      </c>
      <c r="AU1183" s="44"/>
      <c r="AV1183" s="477" t="str">
        <f t="array" ref="AV1183">_xlfn.IFS(
LEFT(Tabelas!$AI1183,1)="N","DN",
LEFT(Tabelas!$AI1183,1)="C","DC",
LEFT(Tabelas!$AI1183,1)="L","DL",
LEFT(Tabelas!$AI1183,1)="A","DA",
LEFT(Tabelas!$AI1183,1)="G","DG")</f>
        <v>DN</v>
      </c>
      <c r="AW1183" s="34"/>
      <c r="AX1183" s="34"/>
      <c r="AY1183" s="34"/>
      <c r="AZ1183" s="34"/>
      <c r="BA1183" s="34"/>
      <c r="BB1183" s="34"/>
      <c r="BC1183" s="34"/>
      <c r="BD1183" s="44">
        <v>181904</v>
      </c>
      <c r="BE1183" s="34" t="s">
        <v>1758</v>
      </c>
      <c r="BF1183" s="43" t="s">
        <v>1223</v>
      </c>
      <c r="BG1183" s="34" t="s">
        <v>610</v>
      </c>
      <c r="BH1183" s="34" t="s">
        <v>285</v>
      </c>
      <c r="BI1183" s="34" t="s">
        <v>1758</v>
      </c>
      <c r="BJ1183" s="44" t="s">
        <v>320</v>
      </c>
      <c r="BK1183" s="44" t="s">
        <v>3428</v>
      </c>
      <c r="EN1183" s="572">
        <v>33090</v>
      </c>
      <c r="EO1183" s="561" t="s">
        <v>10110</v>
      </c>
      <c r="EP1183" s="561" t="s">
        <v>350</v>
      </c>
      <c r="EQ1183" s="576">
        <v>221</v>
      </c>
      <c r="ER1183" s="561" t="s">
        <v>4458</v>
      </c>
      <c r="ES1183" s="568" t="s">
        <v>10111</v>
      </c>
    </row>
    <row r="1184" spans="16:149">
      <c r="P1184" s="503"/>
      <c r="Q1184" s="504"/>
      <c r="R1184" s="505">
        <f t="shared" si="40"/>
        <v>44962</v>
      </c>
      <c r="S1184" s="501"/>
      <c r="T1184" s="497"/>
      <c r="U1184" s="498"/>
      <c r="V1184" s="43">
        <v>126</v>
      </c>
      <c r="W1184" s="34" t="s">
        <v>3720</v>
      </c>
      <c r="X1184" s="44">
        <v>181905</v>
      </c>
      <c r="Y1184" s="34" t="s">
        <v>2007</v>
      </c>
      <c r="Z1184" s="43" t="s">
        <v>1223</v>
      </c>
      <c r="AA1184" s="34" t="s">
        <v>610</v>
      </c>
      <c r="AB1184" s="34" t="s">
        <v>285</v>
      </c>
      <c r="AC1184" s="34" t="s">
        <v>2007</v>
      </c>
      <c r="AD1184" s="44" t="s">
        <v>320</v>
      </c>
      <c r="AE1184" s="44" t="s">
        <v>3428</v>
      </c>
      <c r="AF1184" s="43">
        <v>126</v>
      </c>
      <c r="AG1184" s="34" t="s">
        <v>3720</v>
      </c>
      <c r="AH1184" s="34" t="s">
        <v>3719</v>
      </c>
      <c r="AI1184" s="43" t="s">
        <v>3721</v>
      </c>
      <c r="AJ1184" s="44" t="s">
        <v>3722</v>
      </c>
      <c r="AK1184" s="261">
        <v>5100073</v>
      </c>
      <c r="AL1184" s="44" t="s">
        <v>596</v>
      </c>
      <c r="AM1184" s="44" t="s">
        <v>3726</v>
      </c>
      <c r="AN1184" s="262">
        <v>254095700</v>
      </c>
      <c r="AO1184" s="34"/>
      <c r="AP1184" s="34"/>
      <c r="AQ1184" s="34"/>
      <c r="AR1184" s="34"/>
      <c r="AS1184" s="34"/>
      <c r="AT1184" s="44" t="s">
        <v>326</v>
      </c>
      <c r="AU1184" s="44"/>
      <c r="AV1184" s="477" t="str">
        <f t="array" ref="AV1184">_xlfn.IFS(
LEFT(Tabelas!$AI1184,1)="N","DN",
LEFT(Tabelas!$AI1184,1)="C","DC",
LEFT(Tabelas!$AI1184,1)="L","DL",
LEFT(Tabelas!$AI1184,1)="A","DA",
LEFT(Tabelas!$AI1184,1)="G","DG")</f>
        <v>DN</v>
      </c>
      <c r="AW1184" s="34"/>
      <c r="AX1184" s="34"/>
      <c r="AY1184" s="34"/>
      <c r="AZ1184" s="34"/>
      <c r="BA1184" s="34"/>
      <c r="BB1184" s="34"/>
      <c r="BC1184" s="34"/>
      <c r="BD1184" s="44">
        <v>181905</v>
      </c>
      <c r="BE1184" s="34" t="s">
        <v>2007</v>
      </c>
      <c r="BF1184" s="43" t="s">
        <v>1223</v>
      </c>
      <c r="BG1184" s="34" t="s">
        <v>610</v>
      </c>
      <c r="BH1184" s="34" t="s">
        <v>285</v>
      </c>
      <c r="BI1184" s="34" t="s">
        <v>2007</v>
      </c>
      <c r="BJ1184" s="44" t="s">
        <v>320</v>
      </c>
      <c r="BK1184" s="44" t="s">
        <v>3428</v>
      </c>
      <c r="EN1184" s="571">
        <v>33111</v>
      </c>
      <c r="EO1184" s="560" t="s">
        <v>10112</v>
      </c>
      <c r="EP1184" s="560" t="s">
        <v>350</v>
      </c>
      <c r="EQ1184" s="580">
        <v>227</v>
      </c>
      <c r="ER1184" s="560" t="s">
        <v>4584</v>
      </c>
      <c r="ES1184" s="567" t="s">
        <v>10113</v>
      </c>
    </row>
    <row r="1185" spans="16:149">
      <c r="P1185" s="503"/>
      <c r="Q1185" s="504"/>
      <c r="R1185" s="505">
        <f t="shared" si="40"/>
        <v>44963</v>
      </c>
      <c r="S1185" s="501"/>
      <c r="T1185" s="497"/>
      <c r="U1185" s="498"/>
      <c r="V1185" s="43">
        <v>126</v>
      </c>
      <c r="W1185" s="34" t="s">
        <v>3720</v>
      </c>
      <c r="X1185" s="44">
        <v>181906</v>
      </c>
      <c r="Y1185" s="34" t="s">
        <v>2205</v>
      </c>
      <c r="Z1185" s="43" t="s">
        <v>1223</v>
      </c>
      <c r="AA1185" s="34" t="s">
        <v>610</v>
      </c>
      <c r="AB1185" s="34" t="s">
        <v>285</v>
      </c>
      <c r="AC1185" s="34" t="s">
        <v>2205</v>
      </c>
      <c r="AD1185" s="44" t="s">
        <v>320</v>
      </c>
      <c r="AE1185" s="44" t="s">
        <v>3428</v>
      </c>
      <c r="AF1185" s="43">
        <v>126</v>
      </c>
      <c r="AG1185" s="34" t="s">
        <v>3720</v>
      </c>
      <c r="AH1185" s="34" t="s">
        <v>3719</v>
      </c>
      <c r="AI1185" s="43" t="s">
        <v>3721</v>
      </c>
      <c r="AJ1185" s="44" t="s">
        <v>3722</v>
      </c>
      <c r="AK1185" s="261">
        <v>5100073</v>
      </c>
      <c r="AL1185" s="44" t="s">
        <v>596</v>
      </c>
      <c r="AM1185" s="44" t="s">
        <v>3726</v>
      </c>
      <c r="AN1185" s="262">
        <v>254095700</v>
      </c>
      <c r="AO1185" s="34"/>
      <c r="AP1185" s="34"/>
      <c r="AQ1185" s="34"/>
      <c r="AR1185" s="34"/>
      <c r="AS1185" s="34"/>
      <c r="AT1185" s="44" t="s">
        <v>326</v>
      </c>
      <c r="AU1185" s="44"/>
      <c r="AV1185" s="477" t="str">
        <f t="array" ref="AV1185">_xlfn.IFS(
LEFT(Tabelas!$AI1185,1)="N","DN",
LEFT(Tabelas!$AI1185,1)="C","DC",
LEFT(Tabelas!$AI1185,1)="L","DL",
LEFT(Tabelas!$AI1185,1)="A","DA",
LEFT(Tabelas!$AI1185,1)="G","DG")</f>
        <v>DN</v>
      </c>
      <c r="AW1185" s="34"/>
      <c r="AX1185" s="34"/>
      <c r="AY1185" s="34"/>
      <c r="AZ1185" s="34"/>
      <c r="BA1185" s="34"/>
      <c r="BB1185" s="34"/>
      <c r="BC1185" s="34"/>
      <c r="BD1185" s="44">
        <v>181906</v>
      </c>
      <c r="BE1185" s="34" t="s">
        <v>2205</v>
      </c>
      <c r="BF1185" s="43" t="s">
        <v>1223</v>
      </c>
      <c r="BG1185" s="34" t="s">
        <v>610</v>
      </c>
      <c r="BH1185" s="34" t="s">
        <v>285</v>
      </c>
      <c r="BI1185" s="34" t="s">
        <v>2205</v>
      </c>
      <c r="BJ1185" s="44" t="s">
        <v>320</v>
      </c>
      <c r="BK1185" s="44" t="s">
        <v>3428</v>
      </c>
      <c r="EN1185" s="572">
        <v>33120</v>
      </c>
      <c r="EO1185" s="561" t="s">
        <v>10114</v>
      </c>
      <c r="EP1185" s="561" t="s">
        <v>350</v>
      </c>
      <c r="EQ1185" s="576">
        <v>223</v>
      </c>
      <c r="ER1185" s="561" t="s">
        <v>4503</v>
      </c>
      <c r="ES1185" s="568" t="s">
        <v>10115</v>
      </c>
    </row>
    <row r="1186" spans="16:149">
      <c r="P1186" s="503"/>
      <c r="Q1186" s="504"/>
      <c r="R1186" s="505">
        <f t="shared" si="40"/>
        <v>44964</v>
      </c>
      <c r="S1186" s="501"/>
      <c r="T1186" s="497"/>
      <c r="U1186" s="498"/>
      <c r="V1186" s="43">
        <v>126</v>
      </c>
      <c r="W1186" s="34" t="s">
        <v>3720</v>
      </c>
      <c r="X1186" s="44">
        <v>181908</v>
      </c>
      <c r="Y1186" s="34" t="s">
        <v>2393</v>
      </c>
      <c r="Z1186" s="43" t="s">
        <v>1223</v>
      </c>
      <c r="AA1186" s="34" t="s">
        <v>610</v>
      </c>
      <c r="AB1186" s="34" t="s">
        <v>285</v>
      </c>
      <c r="AC1186" s="34" t="s">
        <v>2393</v>
      </c>
      <c r="AD1186" s="44" t="s">
        <v>320</v>
      </c>
      <c r="AE1186" s="44" t="s">
        <v>3428</v>
      </c>
      <c r="AF1186" s="43">
        <v>126</v>
      </c>
      <c r="AG1186" s="34" t="s">
        <v>3720</v>
      </c>
      <c r="AH1186" s="34" t="s">
        <v>3719</v>
      </c>
      <c r="AI1186" s="43" t="s">
        <v>3721</v>
      </c>
      <c r="AJ1186" s="44" t="s">
        <v>3722</v>
      </c>
      <c r="AK1186" s="261">
        <v>5100073</v>
      </c>
      <c r="AL1186" s="44" t="s">
        <v>596</v>
      </c>
      <c r="AM1186" s="44" t="s">
        <v>3726</v>
      </c>
      <c r="AN1186" s="262">
        <v>254095700</v>
      </c>
      <c r="AO1186" s="34"/>
      <c r="AP1186" s="34"/>
      <c r="AQ1186" s="34"/>
      <c r="AR1186" s="34"/>
      <c r="AS1186" s="34"/>
      <c r="AT1186" s="44" t="s">
        <v>326</v>
      </c>
      <c r="AU1186" s="44"/>
      <c r="AV1186" s="477" t="str">
        <f t="array" ref="AV1186">_xlfn.IFS(
LEFT(Tabelas!$AI1186,1)="N","DN",
LEFT(Tabelas!$AI1186,1)="C","DC",
LEFT(Tabelas!$AI1186,1)="L","DL",
LEFT(Tabelas!$AI1186,1)="A","DA",
LEFT(Tabelas!$AI1186,1)="G","DG")</f>
        <v>DN</v>
      </c>
      <c r="AW1186" s="34"/>
      <c r="AX1186" s="34"/>
      <c r="AY1186" s="34"/>
      <c r="AZ1186" s="34"/>
      <c r="BA1186" s="34"/>
      <c r="BB1186" s="34"/>
      <c r="BC1186" s="34"/>
      <c r="BD1186" s="44">
        <v>181908</v>
      </c>
      <c r="BE1186" s="34" t="s">
        <v>2393</v>
      </c>
      <c r="BF1186" s="43" t="s">
        <v>1223</v>
      </c>
      <c r="BG1186" s="34" t="s">
        <v>610</v>
      </c>
      <c r="BH1186" s="34" t="s">
        <v>285</v>
      </c>
      <c r="BI1186" s="34" t="s">
        <v>2393</v>
      </c>
      <c r="BJ1186" s="44" t="s">
        <v>320</v>
      </c>
      <c r="BK1186" s="44" t="s">
        <v>3428</v>
      </c>
      <c r="EN1186" s="571">
        <v>33138</v>
      </c>
      <c r="EO1186" s="560" t="s">
        <v>10116</v>
      </c>
      <c r="EP1186" s="560" t="s">
        <v>1519</v>
      </c>
      <c r="EQ1186" s="580">
        <v>800</v>
      </c>
      <c r="ER1186" s="560" t="s">
        <v>1520</v>
      </c>
      <c r="ES1186" s="567" t="s">
        <v>10117</v>
      </c>
    </row>
    <row r="1187" spans="16:149">
      <c r="P1187" s="503"/>
      <c r="Q1187" s="504"/>
      <c r="R1187" s="505">
        <f t="shared" si="40"/>
        <v>44965</v>
      </c>
      <c r="S1187" s="501"/>
      <c r="T1187" s="497"/>
      <c r="U1187" s="498"/>
      <c r="V1187" s="43">
        <v>126</v>
      </c>
      <c r="W1187" s="34" t="s">
        <v>3720</v>
      </c>
      <c r="X1187" s="44">
        <v>181913</v>
      </c>
      <c r="Y1187" s="34" t="s">
        <v>2561</v>
      </c>
      <c r="Z1187" s="43" t="s">
        <v>1223</v>
      </c>
      <c r="AA1187" s="34" t="s">
        <v>610</v>
      </c>
      <c r="AB1187" s="34" t="s">
        <v>285</v>
      </c>
      <c r="AC1187" s="34" t="s">
        <v>2561</v>
      </c>
      <c r="AD1187" s="44" t="s">
        <v>320</v>
      </c>
      <c r="AE1187" s="44" t="s">
        <v>3428</v>
      </c>
      <c r="AF1187" s="43">
        <v>126</v>
      </c>
      <c r="AG1187" s="34" t="s">
        <v>3720</v>
      </c>
      <c r="AH1187" s="34" t="s">
        <v>3719</v>
      </c>
      <c r="AI1187" s="43" t="s">
        <v>3721</v>
      </c>
      <c r="AJ1187" s="44" t="s">
        <v>3722</v>
      </c>
      <c r="AK1187" s="261">
        <v>5100073</v>
      </c>
      <c r="AL1187" s="44" t="s">
        <v>596</v>
      </c>
      <c r="AM1187" s="44" t="s">
        <v>3726</v>
      </c>
      <c r="AN1187" s="262">
        <v>254095700</v>
      </c>
      <c r="AO1187" s="34"/>
      <c r="AP1187" s="34"/>
      <c r="AQ1187" s="34"/>
      <c r="AR1187" s="34"/>
      <c r="AS1187" s="34"/>
      <c r="AT1187" s="44" t="s">
        <v>326</v>
      </c>
      <c r="AU1187" s="44"/>
      <c r="AV1187" s="477" t="str">
        <f t="array" ref="AV1187">_xlfn.IFS(
LEFT(Tabelas!$AI1187,1)="N","DN",
LEFT(Tabelas!$AI1187,1)="C","DC",
LEFT(Tabelas!$AI1187,1)="L","DL",
LEFT(Tabelas!$AI1187,1)="A","DA",
LEFT(Tabelas!$AI1187,1)="G","DG")</f>
        <v>DN</v>
      </c>
      <c r="AW1187" s="34"/>
      <c r="AX1187" s="34"/>
      <c r="AY1187" s="34"/>
      <c r="AZ1187" s="34"/>
      <c r="BA1187" s="34"/>
      <c r="BB1187" s="34"/>
      <c r="BC1187" s="34"/>
      <c r="BD1187" s="44">
        <v>181913</v>
      </c>
      <c r="BE1187" s="34" t="s">
        <v>2561</v>
      </c>
      <c r="BF1187" s="43" t="s">
        <v>1223</v>
      </c>
      <c r="BG1187" s="34" t="s">
        <v>610</v>
      </c>
      <c r="BH1187" s="34" t="s">
        <v>285</v>
      </c>
      <c r="BI1187" s="34" t="s">
        <v>2561</v>
      </c>
      <c r="BJ1187" s="44" t="s">
        <v>320</v>
      </c>
      <c r="BK1187" s="44" t="s">
        <v>3428</v>
      </c>
      <c r="EN1187" s="572">
        <v>33146</v>
      </c>
      <c r="EO1187" s="561" t="s">
        <v>10118</v>
      </c>
      <c r="EP1187" s="561" t="s">
        <v>320</v>
      </c>
      <c r="EQ1187" s="576">
        <v>101</v>
      </c>
      <c r="ER1187" s="561" t="s">
        <v>316</v>
      </c>
      <c r="ES1187" s="568" t="s">
        <v>10119</v>
      </c>
    </row>
    <row r="1188" spans="16:149">
      <c r="P1188" s="503"/>
      <c r="Q1188" s="504"/>
      <c r="R1188" s="505">
        <f t="shared" si="40"/>
        <v>44966</v>
      </c>
      <c r="S1188" s="501"/>
      <c r="T1188" s="497"/>
      <c r="U1188" s="498"/>
      <c r="V1188" s="43">
        <v>126</v>
      </c>
      <c r="W1188" s="34" t="s">
        <v>3720</v>
      </c>
      <c r="X1188" s="44">
        <v>181914</v>
      </c>
      <c r="Y1188" s="34" t="s">
        <v>610</v>
      </c>
      <c r="Z1188" s="43" t="s">
        <v>1223</v>
      </c>
      <c r="AA1188" s="34" t="s">
        <v>610</v>
      </c>
      <c r="AB1188" s="34" t="s">
        <v>285</v>
      </c>
      <c r="AC1188" s="34" t="s">
        <v>610</v>
      </c>
      <c r="AD1188" s="44" t="s">
        <v>320</v>
      </c>
      <c r="AE1188" s="44" t="s">
        <v>3428</v>
      </c>
      <c r="AF1188" s="43">
        <v>126</v>
      </c>
      <c r="AG1188" s="34" t="s">
        <v>3720</v>
      </c>
      <c r="AH1188" s="34" t="s">
        <v>3719</v>
      </c>
      <c r="AI1188" s="43" t="s">
        <v>3721</v>
      </c>
      <c r="AJ1188" s="44" t="s">
        <v>3722</v>
      </c>
      <c r="AK1188" s="261">
        <v>5100073</v>
      </c>
      <c r="AL1188" s="44" t="s">
        <v>596</v>
      </c>
      <c r="AM1188" s="44" t="s">
        <v>3726</v>
      </c>
      <c r="AN1188" s="262">
        <v>254095700</v>
      </c>
      <c r="AO1188" s="34"/>
      <c r="AP1188" s="34"/>
      <c r="AQ1188" s="34"/>
      <c r="AR1188" s="34"/>
      <c r="AS1188" s="34"/>
      <c r="AT1188" s="44" t="s">
        <v>326</v>
      </c>
      <c r="AU1188" s="44"/>
      <c r="AV1188" s="477" t="str">
        <f t="array" ref="AV1188">_xlfn.IFS(
LEFT(Tabelas!$AI1188,1)="N","DN",
LEFT(Tabelas!$AI1188,1)="C","DC",
LEFT(Tabelas!$AI1188,1)="L","DL",
LEFT(Tabelas!$AI1188,1)="A","DA",
LEFT(Tabelas!$AI1188,1)="G","DG")</f>
        <v>DN</v>
      </c>
      <c r="AW1188" s="34"/>
      <c r="AX1188" s="34"/>
      <c r="AY1188" s="34"/>
      <c r="AZ1188" s="34"/>
      <c r="BA1188" s="34"/>
      <c r="BB1188" s="34"/>
      <c r="BC1188" s="34"/>
      <c r="BD1188" s="44">
        <v>181914</v>
      </c>
      <c r="BE1188" s="34" t="s">
        <v>610</v>
      </c>
      <c r="BF1188" s="43" t="s">
        <v>1223</v>
      </c>
      <c r="BG1188" s="34" t="s">
        <v>610</v>
      </c>
      <c r="BH1188" s="34" t="s">
        <v>285</v>
      </c>
      <c r="BI1188" s="34" t="s">
        <v>610</v>
      </c>
      <c r="BJ1188" s="44" t="s">
        <v>320</v>
      </c>
      <c r="BK1188" s="44" t="s">
        <v>3428</v>
      </c>
      <c r="EN1188" s="571">
        <v>33197</v>
      </c>
      <c r="EO1188" s="560" t="s">
        <v>10120</v>
      </c>
      <c r="EP1188" s="560" t="s">
        <v>320</v>
      </c>
      <c r="EQ1188" s="580">
        <v>102</v>
      </c>
      <c r="ER1188" s="560" t="s">
        <v>628</v>
      </c>
      <c r="ES1188" s="567" t="s">
        <v>10121</v>
      </c>
    </row>
    <row r="1189" spans="16:149">
      <c r="P1189" s="503"/>
      <c r="Q1189" s="504"/>
      <c r="R1189" s="505">
        <f t="shared" si="40"/>
        <v>44967</v>
      </c>
      <c r="S1189" s="501"/>
      <c r="T1189" s="497"/>
      <c r="U1189" s="498"/>
      <c r="V1189" s="43">
        <v>126</v>
      </c>
      <c r="W1189" s="34" t="s">
        <v>3720</v>
      </c>
      <c r="X1189" s="44">
        <v>181900</v>
      </c>
      <c r="Y1189" s="34" t="s">
        <v>919</v>
      </c>
      <c r="Z1189" s="43" t="s">
        <v>1223</v>
      </c>
      <c r="AA1189" s="34" t="s">
        <v>610</v>
      </c>
      <c r="AB1189" s="34" t="s">
        <v>285</v>
      </c>
      <c r="AC1189" s="34" t="s">
        <v>610</v>
      </c>
      <c r="AD1189" s="44" t="s">
        <v>320</v>
      </c>
      <c r="AE1189" s="44" t="s">
        <v>3428</v>
      </c>
      <c r="AF1189" s="43">
        <v>126</v>
      </c>
      <c r="AG1189" s="34" t="s">
        <v>3720</v>
      </c>
      <c r="AH1189" s="34" t="s">
        <v>3719</v>
      </c>
      <c r="AI1189" s="43" t="s">
        <v>3721</v>
      </c>
      <c r="AJ1189" s="44" t="s">
        <v>3722</v>
      </c>
      <c r="AK1189" s="261">
        <v>5100073</v>
      </c>
      <c r="AL1189" s="44" t="s">
        <v>596</v>
      </c>
      <c r="AM1189" s="44" t="s">
        <v>3726</v>
      </c>
      <c r="AN1189" s="262">
        <v>254095700</v>
      </c>
      <c r="AO1189" s="34"/>
      <c r="AP1189" s="34"/>
      <c r="AQ1189" s="34"/>
      <c r="AR1189" s="34"/>
      <c r="AS1189" s="34"/>
      <c r="AT1189" s="44" t="s">
        <v>326</v>
      </c>
      <c r="AU1189" s="44"/>
      <c r="AV1189" s="477" t="str">
        <f t="array" ref="AV1189">_xlfn.IFS(
LEFT(Tabelas!$AI1189,1)="N","DN",
LEFT(Tabelas!$AI1189,1)="C","DC",
LEFT(Tabelas!$AI1189,1)="L","DL",
LEFT(Tabelas!$AI1189,1)="A","DA",
LEFT(Tabelas!$AI1189,1)="G","DG")</f>
        <v>DN</v>
      </c>
      <c r="AW1189" s="34"/>
      <c r="AX1189" s="34"/>
      <c r="AY1189" s="34"/>
      <c r="AZ1189" s="34"/>
      <c r="BA1189" s="34"/>
      <c r="BB1189" s="34"/>
      <c r="BC1189" s="34"/>
      <c r="BD1189" s="44">
        <v>181900</v>
      </c>
      <c r="BE1189" s="34" t="s">
        <v>919</v>
      </c>
      <c r="BF1189" s="43" t="s">
        <v>1223</v>
      </c>
      <c r="BG1189" s="34" t="s">
        <v>610</v>
      </c>
      <c r="BH1189" s="34" t="s">
        <v>285</v>
      </c>
      <c r="BI1189" s="34" t="s">
        <v>610</v>
      </c>
      <c r="BJ1189" s="44" t="s">
        <v>320</v>
      </c>
      <c r="BK1189" s="44" t="s">
        <v>3428</v>
      </c>
      <c r="EN1189" s="572">
        <v>33243</v>
      </c>
      <c r="EO1189" s="561" t="s">
        <v>10122</v>
      </c>
      <c r="EP1189" s="561" t="s">
        <v>289</v>
      </c>
      <c r="EQ1189" s="576">
        <v>332</v>
      </c>
      <c r="ER1189" s="561" t="s">
        <v>4896</v>
      </c>
      <c r="ES1189" s="568" t="s">
        <v>10123</v>
      </c>
    </row>
    <row r="1190" spans="16:149">
      <c r="P1190" s="503"/>
      <c r="Q1190" s="504"/>
      <c r="R1190" s="505">
        <f t="shared" si="40"/>
        <v>44968</v>
      </c>
      <c r="S1190" s="501"/>
      <c r="T1190" s="497"/>
      <c r="U1190" s="498"/>
      <c r="V1190" s="43">
        <v>126</v>
      </c>
      <c r="W1190" s="34" t="s">
        <v>3720</v>
      </c>
      <c r="X1190" s="44">
        <v>181918</v>
      </c>
      <c r="Y1190" s="34" t="s">
        <v>2994</v>
      </c>
      <c r="Z1190" s="43" t="s">
        <v>1223</v>
      </c>
      <c r="AA1190" s="34" t="s">
        <v>610</v>
      </c>
      <c r="AB1190" s="34" t="s">
        <v>285</v>
      </c>
      <c r="AC1190" s="34" t="s">
        <v>10124</v>
      </c>
      <c r="AD1190" s="44" t="s">
        <v>320</v>
      </c>
      <c r="AE1190" s="44" t="s">
        <v>3428</v>
      </c>
      <c r="AF1190" s="43">
        <v>126</v>
      </c>
      <c r="AG1190" s="34" t="s">
        <v>3720</v>
      </c>
      <c r="AH1190" s="34" t="s">
        <v>3719</v>
      </c>
      <c r="AI1190" s="43" t="s">
        <v>3721</v>
      </c>
      <c r="AJ1190" s="44" t="s">
        <v>3722</v>
      </c>
      <c r="AK1190" s="261">
        <v>5100073</v>
      </c>
      <c r="AL1190" s="44" t="s">
        <v>596</v>
      </c>
      <c r="AM1190" s="44" t="s">
        <v>3726</v>
      </c>
      <c r="AN1190" s="262">
        <v>254095700</v>
      </c>
      <c r="AO1190" s="34"/>
      <c r="AP1190" s="34"/>
      <c r="AQ1190" s="34"/>
      <c r="AR1190" s="34"/>
      <c r="AS1190" s="34"/>
      <c r="AT1190" s="44" t="s">
        <v>326</v>
      </c>
      <c r="AU1190" s="44"/>
      <c r="AV1190" s="477" t="str">
        <f t="array" ref="AV1190">_xlfn.IFS(
LEFT(Tabelas!$AI1190,1)="N","DN",
LEFT(Tabelas!$AI1190,1)="C","DC",
LEFT(Tabelas!$AI1190,1)="L","DL",
LEFT(Tabelas!$AI1190,1)="A","DA",
LEFT(Tabelas!$AI1190,1)="G","DG")</f>
        <v>DN</v>
      </c>
      <c r="AW1190" s="34"/>
      <c r="AX1190" s="34"/>
      <c r="AY1190" s="34"/>
      <c r="AZ1190" s="34"/>
      <c r="BA1190" s="34"/>
      <c r="BB1190" s="34"/>
      <c r="BC1190" s="34"/>
      <c r="BD1190" s="44">
        <v>181918</v>
      </c>
      <c r="BE1190" s="34" t="s">
        <v>2994</v>
      </c>
      <c r="BF1190" s="43" t="s">
        <v>1223</v>
      </c>
      <c r="BG1190" s="34" t="s">
        <v>610</v>
      </c>
      <c r="BH1190" s="34" t="s">
        <v>285</v>
      </c>
      <c r="BI1190" s="34" t="s">
        <v>10124</v>
      </c>
      <c r="BJ1190" s="44" t="s">
        <v>320</v>
      </c>
      <c r="BK1190" s="44" t="s">
        <v>3428</v>
      </c>
      <c r="EN1190" s="571">
        <v>33251</v>
      </c>
      <c r="EO1190" s="560" t="s">
        <v>10125</v>
      </c>
      <c r="EP1190" s="560" t="s">
        <v>289</v>
      </c>
      <c r="EQ1190" s="580">
        <v>342</v>
      </c>
      <c r="ER1190" s="560" t="s">
        <v>5009</v>
      </c>
      <c r="ES1190" s="567" t="s">
        <v>10126</v>
      </c>
    </row>
    <row r="1191" spans="16:149">
      <c r="P1191" s="503"/>
      <c r="Q1191" s="504"/>
      <c r="R1191" s="505">
        <f t="shared" si="40"/>
        <v>44969</v>
      </c>
      <c r="S1191" s="501"/>
      <c r="T1191" s="497"/>
      <c r="U1191" s="498"/>
      <c r="V1191" s="43">
        <v>126</v>
      </c>
      <c r="W1191" s="34" t="s">
        <v>3720</v>
      </c>
      <c r="X1191" s="44">
        <v>181919</v>
      </c>
      <c r="Y1191" s="34" t="s">
        <v>3118</v>
      </c>
      <c r="Z1191" s="43" t="s">
        <v>1223</v>
      </c>
      <c r="AA1191" s="34" t="s">
        <v>610</v>
      </c>
      <c r="AB1191" s="34" t="s">
        <v>285</v>
      </c>
      <c r="AC1191" s="34" t="s">
        <v>10127</v>
      </c>
      <c r="AD1191" s="44" t="s">
        <v>320</v>
      </c>
      <c r="AE1191" s="44" t="s">
        <v>3428</v>
      </c>
      <c r="AF1191" s="43">
        <v>126</v>
      </c>
      <c r="AG1191" s="34" t="s">
        <v>3720</v>
      </c>
      <c r="AH1191" s="34" t="s">
        <v>3719</v>
      </c>
      <c r="AI1191" s="43" t="s">
        <v>3721</v>
      </c>
      <c r="AJ1191" s="44" t="s">
        <v>3722</v>
      </c>
      <c r="AK1191" s="261">
        <v>5100073</v>
      </c>
      <c r="AL1191" s="44" t="s">
        <v>596</v>
      </c>
      <c r="AM1191" s="44" t="s">
        <v>3726</v>
      </c>
      <c r="AN1191" s="262">
        <v>254095700</v>
      </c>
      <c r="AO1191" s="34"/>
      <c r="AP1191" s="34"/>
      <c r="AQ1191" s="34"/>
      <c r="AR1191" s="34"/>
      <c r="AS1191" s="34"/>
      <c r="AT1191" s="44" t="s">
        <v>326</v>
      </c>
      <c r="AU1191" s="44"/>
      <c r="AV1191" s="477" t="str">
        <f t="array" ref="AV1191">_xlfn.IFS(
LEFT(Tabelas!$AI1191,1)="N","DN",
LEFT(Tabelas!$AI1191,1)="C","DC",
LEFT(Tabelas!$AI1191,1)="L","DL",
LEFT(Tabelas!$AI1191,1)="A","DA",
LEFT(Tabelas!$AI1191,1)="G","DG")</f>
        <v>DN</v>
      </c>
      <c r="AW1191" s="34"/>
      <c r="AX1191" s="34"/>
      <c r="AY1191" s="34"/>
      <c r="AZ1191" s="34"/>
      <c r="BA1191" s="34"/>
      <c r="BB1191" s="34"/>
      <c r="BC1191" s="34"/>
      <c r="BD1191" s="44">
        <v>181919</v>
      </c>
      <c r="BE1191" s="34" t="s">
        <v>3118</v>
      </c>
      <c r="BF1191" s="43" t="s">
        <v>1223</v>
      </c>
      <c r="BG1191" s="34" t="s">
        <v>610</v>
      </c>
      <c r="BH1191" s="34" t="s">
        <v>285</v>
      </c>
      <c r="BI1191" s="34" t="s">
        <v>10127</v>
      </c>
      <c r="BJ1191" s="44" t="s">
        <v>320</v>
      </c>
      <c r="BK1191" s="44" t="s">
        <v>3428</v>
      </c>
      <c r="EN1191" s="572">
        <v>33260</v>
      </c>
      <c r="EO1191" s="561" t="s">
        <v>10128</v>
      </c>
      <c r="EP1191" s="561" t="s">
        <v>289</v>
      </c>
      <c r="EQ1191" s="576">
        <v>338</v>
      </c>
      <c r="ER1191" s="561" t="s">
        <v>2428</v>
      </c>
      <c r="ES1191" s="568" t="s">
        <v>10129</v>
      </c>
    </row>
    <row r="1192" spans="16:149">
      <c r="P1192" s="503"/>
      <c r="Q1192" s="504"/>
      <c r="R1192" s="505">
        <f t="shared" si="40"/>
        <v>44970</v>
      </c>
      <c r="S1192" s="501"/>
      <c r="T1192" s="497"/>
      <c r="U1192" s="498"/>
      <c r="V1192" s="43">
        <v>126</v>
      </c>
      <c r="W1192" s="34" t="s">
        <v>3720</v>
      </c>
      <c r="X1192" s="44">
        <v>181920</v>
      </c>
      <c r="Y1192" s="34" t="s">
        <v>3227</v>
      </c>
      <c r="Z1192" s="43" t="s">
        <v>1223</v>
      </c>
      <c r="AA1192" s="34" t="s">
        <v>610</v>
      </c>
      <c r="AB1192" s="34" t="s">
        <v>285</v>
      </c>
      <c r="AC1192" s="34" t="s">
        <v>10130</v>
      </c>
      <c r="AD1192" s="44" t="s">
        <v>320</v>
      </c>
      <c r="AE1192" s="44" t="s">
        <v>3428</v>
      </c>
      <c r="AF1192" s="43">
        <v>126</v>
      </c>
      <c r="AG1192" s="34" t="s">
        <v>3720</v>
      </c>
      <c r="AH1192" s="34" t="s">
        <v>3719</v>
      </c>
      <c r="AI1192" s="43" t="s">
        <v>3721</v>
      </c>
      <c r="AJ1192" s="44" t="s">
        <v>3722</v>
      </c>
      <c r="AK1192" s="261">
        <v>5100073</v>
      </c>
      <c r="AL1192" s="44" t="s">
        <v>596</v>
      </c>
      <c r="AM1192" s="44" t="s">
        <v>3726</v>
      </c>
      <c r="AN1192" s="262">
        <v>254095700</v>
      </c>
      <c r="AO1192" s="34"/>
      <c r="AP1192" s="34"/>
      <c r="AQ1192" s="34"/>
      <c r="AR1192" s="34"/>
      <c r="AS1192" s="34"/>
      <c r="AT1192" s="44" t="s">
        <v>326</v>
      </c>
      <c r="AU1192" s="44"/>
      <c r="AV1192" s="477" t="str">
        <f t="array" ref="AV1192">_xlfn.IFS(
LEFT(Tabelas!$AI1192,1)="N","DN",
LEFT(Tabelas!$AI1192,1)="C","DC",
LEFT(Tabelas!$AI1192,1)="L","DL",
LEFT(Tabelas!$AI1192,1)="A","DA",
LEFT(Tabelas!$AI1192,1)="G","DG")</f>
        <v>DN</v>
      </c>
      <c r="AW1192" s="34"/>
      <c r="AX1192" s="34"/>
      <c r="AY1192" s="34"/>
      <c r="AZ1192" s="34"/>
      <c r="BA1192" s="34"/>
      <c r="BB1192" s="34"/>
      <c r="BC1192" s="34"/>
      <c r="BD1192" s="44">
        <v>181920</v>
      </c>
      <c r="BE1192" s="34" t="s">
        <v>3227</v>
      </c>
      <c r="BF1192" s="43" t="s">
        <v>1223</v>
      </c>
      <c r="BG1192" s="34" t="s">
        <v>610</v>
      </c>
      <c r="BH1192" s="34" t="s">
        <v>285</v>
      </c>
      <c r="BI1192" s="34" t="s">
        <v>10130</v>
      </c>
      <c r="BJ1192" s="44" t="s">
        <v>320</v>
      </c>
      <c r="BK1192" s="44" t="s">
        <v>3428</v>
      </c>
      <c r="EN1192" s="571">
        <v>33286</v>
      </c>
      <c r="EO1192" s="560" t="s">
        <v>10131</v>
      </c>
      <c r="EP1192" s="560" t="s">
        <v>370</v>
      </c>
      <c r="EQ1192" s="580">
        <v>555</v>
      </c>
      <c r="ER1192" s="560" t="s">
        <v>371</v>
      </c>
      <c r="ES1192" s="567" t="s">
        <v>10132</v>
      </c>
    </row>
    <row r="1193" spans="16:149">
      <c r="P1193" s="503"/>
      <c r="Q1193" s="504"/>
      <c r="R1193" s="505">
        <f t="shared" si="40"/>
        <v>44971</v>
      </c>
      <c r="S1193" s="501"/>
      <c r="T1193" s="497"/>
      <c r="U1193" s="498"/>
      <c r="V1193" s="43">
        <v>126</v>
      </c>
      <c r="W1193" s="34" t="s">
        <v>3720</v>
      </c>
      <c r="X1193" s="44">
        <v>181921</v>
      </c>
      <c r="Y1193" s="34" t="s">
        <v>3340</v>
      </c>
      <c r="Z1193" s="43" t="s">
        <v>1223</v>
      </c>
      <c r="AA1193" s="34" t="s">
        <v>610</v>
      </c>
      <c r="AB1193" s="34" t="s">
        <v>285</v>
      </c>
      <c r="AC1193" s="34" t="s">
        <v>10133</v>
      </c>
      <c r="AD1193" s="44" t="s">
        <v>320</v>
      </c>
      <c r="AE1193" s="44" t="s">
        <v>3428</v>
      </c>
      <c r="AF1193" s="43">
        <v>126</v>
      </c>
      <c r="AG1193" s="34" t="s">
        <v>3720</v>
      </c>
      <c r="AH1193" s="34" t="s">
        <v>3719</v>
      </c>
      <c r="AI1193" s="43" t="s">
        <v>3721</v>
      </c>
      <c r="AJ1193" s="44" t="s">
        <v>3722</v>
      </c>
      <c r="AK1193" s="261">
        <v>5100073</v>
      </c>
      <c r="AL1193" s="44" t="s">
        <v>596</v>
      </c>
      <c r="AM1193" s="44" t="s">
        <v>3726</v>
      </c>
      <c r="AN1193" s="262">
        <v>254095700</v>
      </c>
      <c r="AO1193" s="34"/>
      <c r="AP1193" s="34"/>
      <c r="AQ1193" s="34"/>
      <c r="AR1193" s="34"/>
      <c r="AS1193" s="34"/>
      <c r="AT1193" s="44" t="s">
        <v>326</v>
      </c>
      <c r="AU1193" s="44"/>
      <c r="AV1193" s="477" t="str">
        <f t="array" ref="AV1193">_xlfn.IFS(
LEFT(Tabelas!$AI1193,1)="N","DN",
LEFT(Tabelas!$AI1193,1)="C","DC",
LEFT(Tabelas!$AI1193,1)="L","DL",
LEFT(Tabelas!$AI1193,1)="A","DA",
LEFT(Tabelas!$AI1193,1)="G","DG")</f>
        <v>DN</v>
      </c>
      <c r="AW1193" s="34"/>
      <c r="AX1193" s="34"/>
      <c r="AY1193" s="34"/>
      <c r="AZ1193" s="34"/>
      <c r="BA1193" s="34"/>
      <c r="BB1193" s="34"/>
      <c r="BC1193" s="34"/>
      <c r="BD1193" s="44">
        <v>181921</v>
      </c>
      <c r="BE1193" s="34" t="s">
        <v>3340</v>
      </c>
      <c r="BF1193" s="43" t="s">
        <v>1223</v>
      </c>
      <c r="BG1193" s="34" t="s">
        <v>610</v>
      </c>
      <c r="BH1193" s="34" t="s">
        <v>285</v>
      </c>
      <c r="BI1193" s="34" t="s">
        <v>10133</v>
      </c>
      <c r="BJ1193" s="44" t="s">
        <v>320</v>
      </c>
      <c r="BK1193" s="44" t="s">
        <v>3428</v>
      </c>
      <c r="EN1193" s="571">
        <v>33308</v>
      </c>
      <c r="EO1193" s="560" t="s">
        <v>10134</v>
      </c>
      <c r="EP1193" s="560" t="s">
        <v>320</v>
      </c>
      <c r="EQ1193" s="580">
        <v>117</v>
      </c>
      <c r="ER1193" s="560" t="s">
        <v>3438</v>
      </c>
      <c r="ES1193" s="567" t="s">
        <v>10135</v>
      </c>
    </row>
    <row r="1194" spans="16:149">
      <c r="P1194" s="503"/>
      <c r="Q1194" s="504"/>
      <c r="R1194" s="505">
        <f t="shared" si="40"/>
        <v>44972</v>
      </c>
      <c r="S1194" s="501"/>
      <c r="T1194" s="497"/>
      <c r="U1194" s="498"/>
      <c r="V1194" s="43">
        <v>126</v>
      </c>
      <c r="W1194" s="34" t="s">
        <v>3720</v>
      </c>
      <c r="X1194" s="44">
        <v>181917</v>
      </c>
      <c r="Y1194" s="34" t="s">
        <v>2852</v>
      </c>
      <c r="Z1194" s="43" t="s">
        <v>1223</v>
      </c>
      <c r="AA1194" s="34" t="s">
        <v>610</v>
      </c>
      <c r="AB1194" s="34" t="s">
        <v>285</v>
      </c>
      <c r="AC1194" s="34" t="s">
        <v>2852</v>
      </c>
      <c r="AD1194" s="44" t="s">
        <v>320</v>
      </c>
      <c r="AE1194" s="44" t="s">
        <v>3428</v>
      </c>
      <c r="AF1194" s="43">
        <v>126</v>
      </c>
      <c r="AG1194" s="34" t="s">
        <v>3720</v>
      </c>
      <c r="AH1194" s="34" t="s">
        <v>3719</v>
      </c>
      <c r="AI1194" s="43" t="s">
        <v>3721</v>
      </c>
      <c r="AJ1194" s="44" t="s">
        <v>3722</v>
      </c>
      <c r="AK1194" s="261">
        <v>5100073</v>
      </c>
      <c r="AL1194" s="44" t="s">
        <v>596</v>
      </c>
      <c r="AM1194" s="44" t="s">
        <v>3726</v>
      </c>
      <c r="AN1194" s="262">
        <v>254095700</v>
      </c>
      <c r="AO1194" s="34"/>
      <c r="AP1194" s="34"/>
      <c r="AQ1194" s="34"/>
      <c r="AR1194" s="34"/>
      <c r="AS1194" s="34"/>
      <c r="AT1194" s="44" t="s">
        <v>326</v>
      </c>
      <c r="AU1194" s="44"/>
      <c r="AV1194" s="477" t="str">
        <f t="array" ref="AV1194">_xlfn.IFS(
LEFT(Tabelas!$AI1194,1)="N","DN",
LEFT(Tabelas!$AI1194,1)="C","DC",
LEFT(Tabelas!$AI1194,1)="L","DL",
LEFT(Tabelas!$AI1194,1)="A","DA",
LEFT(Tabelas!$AI1194,1)="G","DG")</f>
        <v>DN</v>
      </c>
      <c r="AW1194" s="34"/>
      <c r="AX1194" s="34"/>
      <c r="AY1194" s="34"/>
      <c r="AZ1194" s="34"/>
      <c r="BA1194" s="34"/>
      <c r="BB1194" s="34"/>
      <c r="BC1194" s="34"/>
      <c r="BD1194" s="44">
        <v>181917</v>
      </c>
      <c r="BE1194" s="34" t="s">
        <v>2852</v>
      </c>
      <c r="BF1194" s="43" t="s">
        <v>1223</v>
      </c>
      <c r="BG1194" s="34" t="s">
        <v>610</v>
      </c>
      <c r="BH1194" s="34" t="s">
        <v>285</v>
      </c>
      <c r="BI1194" s="34" t="s">
        <v>2852</v>
      </c>
      <c r="BJ1194" s="44" t="s">
        <v>320</v>
      </c>
      <c r="BK1194" s="44" t="s">
        <v>3428</v>
      </c>
      <c r="EN1194" s="572">
        <v>33332</v>
      </c>
      <c r="EO1194" s="561" t="s">
        <v>10136</v>
      </c>
      <c r="EP1194" s="561" t="s">
        <v>350</v>
      </c>
      <c r="EQ1194" s="576">
        <v>224</v>
      </c>
      <c r="ER1194" s="561" t="s">
        <v>4524</v>
      </c>
      <c r="ES1194" s="568" t="s">
        <v>10137</v>
      </c>
    </row>
    <row r="1195" spans="16:149">
      <c r="P1195" s="503"/>
      <c r="Q1195" s="504"/>
      <c r="R1195" s="505">
        <f t="shared" si="40"/>
        <v>44973</v>
      </c>
      <c r="S1195" s="501"/>
      <c r="T1195" s="497"/>
      <c r="U1195" s="498"/>
      <c r="V1195" s="43">
        <v>126</v>
      </c>
      <c r="W1195" s="34" t="s">
        <v>3720</v>
      </c>
      <c r="X1195" s="44">
        <v>182004</v>
      </c>
      <c r="Y1195" s="34" t="s">
        <v>1207</v>
      </c>
      <c r="Z1195" s="43" t="s">
        <v>1223</v>
      </c>
      <c r="AA1195" s="34" t="s">
        <v>611</v>
      </c>
      <c r="AB1195" s="34" t="s">
        <v>285</v>
      </c>
      <c r="AC1195" s="34" t="s">
        <v>1207</v>
      </c>
      <c r="AD1195" s="44" t="s">
        <v>320</v>
      </c>
      <c r="AE1195" s="44" t="s">
        <v>3428</v>
      </c>
      <c r="AF1195" s="43">
        <v>126</v>
      </c>
      <c r="AG1195" s="34" t="s">
        <v>3720</v>
      </c>
      <c r="AH1195" s="34" t="s">
        <v>3719</v>
      </c>
      <c r="AI1195" s="43" t="s">
        <v>3721</v>
      </c>
      <c r="AJ1195" s="44" t="s">
        <v>3722</v>
      </c>
      <c r="AK1195" s="261">
        <v>5100073</v>
      </c>
      <c r="AL1195" s="44" t="s">
        <v>596</v>
      </c>
      <c r="AM1195" s="44" t="s">
        <v>3726</v>
      </c>
      <c r="AN1195" s="262">
        <v>254095700</v>
      </c>
      <c r="AO1195" s="34"/>
      <c r="AP1195" s="34"/>
      <c r="AQ1195" s="34"/>
      <c r="AR1195" s="34"/>
      <c r="AS1195" s="34"/>
      <c r="AT1195" s="44" t="s">
        <v>326</v>
      </c>
      <c r="AU1195" s="44"/>
      <c r="AV1195" s="477" t="str">
        <f t="array" ref="AV1195">_xlfn.IFS(
LEFT(Tabelas!$AI1195,1)="N","DN",
LEFT(Tabelas!$AI1195,1)="C","DC",
LEFT(Tabelas!$AI1195,1)="L","DL",
LEFT(Tabelas!$AI1195,1)="A","DA",
LEFT(Tabelas!$AI1195,1)="G","DG")</f>
        <v>DN</v>
      </c>
      <c r="AW1195" s="34"/>
      <c r="AX1195" s="34"/>
      <c r="AY1195" s="34"/>
      <c r="AZ1195" s="34"/>
      <c r="BA1195" s="34"/>
      <c r="BB1195" s="34"/>
      <c r="BC1195" s="34"/>
      <c r="BD1195" s="44">
        <v>182004</v>
      </c>
      <c r="BE1195" s="34" t="s">
        <v>1207</v>
      </c>
      <c r="BF1195" s="43" t="s">
        <v>1223</v>
      </c>
      <c r="BG1195" s="34" t="s">
        <v>611</v>
      </c>
      <c r="BH1195" s="34" t="s">
        <v>285</v>
      </c>
      <c r="BI1195" s="34" t="s">
        <v>1207</v>
      </c>
      <c r="BJ1195" s="44" t="s">
        <v>320</v>
      </c>
      <c r="BK1195" s="44" t="s">
        <v>3428</v>
      </c>
      <c r="EN1195" s="572">
        <v>33359</v>
      </c>
      <c r="EO1195" s="561" t="s">
        <v>10138</v>
      </c>
      <c r="EP1195" s="561" t="s">
        <v>320</v>
      </c>
      <c r="EQ1195" s="576">
        <v>111</v>
      </c>
      <c r="ER1195" s="561" t="s">
        <v>2730</v>
      </c>
      <c r="ES1195" s="568" t="s">
        <v>10139</v>
      </c>
    </row>
    <row r="1196" spans="16:149">
      <c r="P1196" s="503"/>
      <c r="Q1196" s="504"/>
      <c r="R1196" s="505">
        <f t="shared" si="40"/>
        <v>44974</v>
      </c>
      <c r="S1196" s="501"/>
      <c r="T1196" s="497"/>
      <c r="U1196" s="498"/>
      <c r="V1196" s="43">
        <v>126</v>
      </c>
      <c r="W1196" s="34" t="s">
        <v>3720</v>
      </c>
      <c r="X1196" s="44">
        <v>182005</v>
      </c>
      <c r="Y1196" s="34" t="s">
        <v>1480</v>
      </c>
      <c r="Z1196" s="43" t="s">
        <v>1223</v>
      </c>
      <c r="AA1196" s="34" t="s">
        <v>611</v>
      </c>
      <c r="AB1196" s="34" t="s">
        <v>285</v>
      </c>
      <c r="AC1196" s="34" t="s">
        <v>1480</v>
      </c>
      <c r="AD1196" s="44" t="s">
        <v>320</v>
      </c>
      <c r="AE1196" s="44" t="s">
        <v>3428</v>
      </c>
      <c r="AF1196" s="43">
        <v>126</v>
      </c>
      <c r="AG1196" s="34" t="s">
        <v>3720</v>
      </c>
      <c r="AH1196" s="34" t="s">
        <v>3719</v>
      </c>
      <c r="AI1196" s="43" t="s">
        <v>3721</v>
      </c>
      <c r="AJ1196" s="44" t="s">
        <v>3722</v>
      </c>
      <c r="AK1196" s="261">
        <v>5100073</v>
      </c>
      <c r="AL1196" s="44" t="s">
        <v>596</v>
      </c>
      <c r="AM1196" s="44" t="s">
        <v>3726</v>
      </c>
      <c r="AN1196" s="262">
        <v>254095700</v>
      </c>
      <c r="AO1196" s="34"/>
      <c r="AP1196" s="34"/>
      <c r="AQ1196" s="34"/>
      <c r="AR1196" s="34"/>
      <c r="AS1196" s="34"/>
      <c r="AT1196" s="44" t="s">
        <v>326</v>
      </c>
      <c r="AU1196" s="44"/>
      <c r="AV1196" s="477" t="str">
        <f t="array" ref="AV1196">_xlfn.IFS(
LEFT(Tabelas!$AI1196,1)="N","DN",
LEFT(Tabelas!$AI1196,1)="C","DC",
LEFT(Tabelas!$AI1196,1)="L","DL",
LEFT(Tabelas!$AI1196,1)="A","DA",
LEFT(Tabelas!$AI1196,1)="G","DG")</f>
        <v>DN</v>
      </c>
      <c r="AW1196" s="34"/>
      <c r="AX1196" s="34"/>
      <c r="AY1196" s="34"/>
      <c r="AZ1196" s="34"/>
      <c r="BA1196" s="34"/>
      <c r="BB1196" s="34"/>
      <c r="BC1196" s="34"/>
      <c r="BD1196" s="44">
        <v>182005</v>
      </c>
      <c r="BE1196" s="34" t="s">
        <v>1480</v>
      </c>
      <c r="BF1196" s="43" t="s">
        <v>1223</v>
      </c>
      <c r="BG1196" s="34" t="s">
        <v>611</v>
      </c>
      <c r="BH1196" s="34" t="s">
        <v>285</v>
      </c>
      <c r="BI1196" s="34" t="s">
        <v>1480</v>
      </c>
      <c r="BJ1196" s="44" t="s">
        <v>320</v>
      </c>
      <c r="BK1196" s="44" t="s">
        <v>3428</v>
      </c>
      <c r="EN1196" s="571">
        <v>33456</v>
      </c>
      <c r="EO1196" s="560" t="s">
        <v>10140</v>
      </c>
      <c r="EP1196" s="560" t="s">
        <v>350</v>
      </c>
      <c r="EQ1196" s="580">
        <v>200</v>
      </c>
      <c r="ER1196" s="560" t="s">
        <v>5084</v>
      </c>
      <c r="ES1196" s="567" t="s">
        <v>10141</v>
      </c>
    </row>
    <row r="1197" spans="16:149">
      <c r="P1197" s="503"/>
      <c r="Q1197" s="504"/>
      <c r="R1197" s="505">
        <f t="shared" si="40"/>
        <v>44975</v>
      </c>
      <c r="S1197" s="501"/>
      <c r="T1197" s="497"/>
      <c r="U1197" s="498"/>
      <c r="V1197" s="43">
        <v>126</v>
      </c>
      <c r="W1197" s="34" t="s">
        <v>3720</v>
      </c>
      <c r="X1197" s="44">
        <v>182006</v>
      </c>
      <c r="Y1197" s="34" t="s">
        <v>1759</v>
      </c>
      <c r="Z1197" s="43" t="s">
        <v>1223</v>
      </c>
      <c r="AA1197" s="34" t="s">
        <v>611</v>
      </c>
      <c r="AB1197" s="34" t="s">
        <v>285</v>
      </c>
      <c r="AC1197" s="34" t="s">
        <v>1759</v>
      </c>
      <c r="AD1197" s="44" t="s">
        <v>320</v>
      </c>
      <c r="AE1197" s="44" t="s">
        <v>3428</v>
      </c>
      <c r="AF1197" s="43">
        <v>126</v>
      </c>
      <c r="AG1197" s="34" t="s">
        <v>3720</v>
      </c>
      <c r="AH1197" s="34" t="s">
        <v>3719</v>
      </c>
      <c r="AI1197" s="43" t="s">
        <v>3721</v>
      </c>
      <c r="AJ1197" s="44" t="s">
        <v>3722</v>
      </c>
      <c r="AK1197" s="261">
        <v>5100073</v>
      </c>
      <c r="AL1197" s="44" t="s">
        <v>596</v>
      </c>
      <c r="AM1197" s="44" t="s">
        <v>3726</v>
      </c>
      <c r="AN1197" s="262">
        <v>254095700</v>
      </c>
      <c r="AO1197" s="34"/>
      <c r="AP1197" s="34"/>
      <c r="AQ1197" s="34"/>
      <c r="AR1197" s="34"/>
      <c r="AS1197" s="34"/>
      <c r="AT1197" s="44" t="s">
        <v>326</v>
      </c>
      <c r="AU1197" s="44"/>
      <c r="AV1197" s="477" t="str">
        <f t="array" ref="AV1197">_xlfn.IFS(
LEFT(Tabelas!$AI1197,1)="N","DN",
LEFT(Tabelas!$AI1197,1)="C","DC",
LEFT(Tabelas!$AI1197,1)="L","DL",
LEFT(Tabelas!$AI1197,1)="A","DA",
LEFT(Tabelas!$AI1197,1)="G","DG")</f>
        <v>DN</v>
      </c>
      <c r="AW1197" s="34"/>
      <c r="AX1197" s="34"/>
      <c r="AY1197" s="34"/>
      <c r="AZ1197" s="34"/>
      <c r="BA1197" s="34"/>
      <c r="BB1197" s="34"/>
      <c r="BC1197" s="34"/>
      <c r="BD1197" s="44">
        <v>182006</v>
      </c>
      <c r="BE1197" s="34" t="s">
        <v>1759</v>
      </c>
      <c r="BF1197" s="43" t="s">
        <v>1223</v>
      </c>
      <c r="BG1197" s="34" t="s">
        <v>611</v>
      </c>
      <c r="BH1197" s="34" t="s">
        <v>285</v>
      </c>
      <c r="BI1197" s="34" t="s">
        <v>1759</v>
      </c>
      <c r="BJ1197" s="44" t="s">
        <v>320</v>
      </c>
      <c r="BK1197" s="44" t="s">
        <v>3428</v>
      </c>
      <c r="EN1197" s="572">
        <v>33464</v>
      </c>
      <c r="EO1197" s="561" t="s">
        <v>10142</v>
      </c>
      <c r="EP1197" s="561" t="s">
        <v>289</v>
      </c>
      <c r="EQ1197" s="576">
        <v>300</v>
      </c>
      <c r="ER1197" s="561" t="s">
        <v>4916</v>
      </c>
      <c r="ES1197" s="568" t="s">
        <v>10143</v>
      </c>
    </row>
    <row r="1198" spans="16:149">
      <c r="P1198" s="503"/>
      <c r="Q1198" s="504"/>
      <c r="R1198" s="505">
        <f t="shared" si="40"/>
        <v>44976</v>
      </c>
      <c r="S1198" s="501"/>
      <c r="T1198" s="497"/>
      <c r="U1198" s="498"/>
      <c r="V1198" s="43">
        <v>126</v>
      </c>
      <c r="W1198" s="34" t="s">
        <v>3720</v>
      </c>
      <c r="X1198" s="44">
        <v>182000</v>
      </c>
      <c r="Y1198" s="34" t="s">
        <v>920</v>
      </c>
      <c r="Z1198" s="43" t="s">
        <v>1223</v>
      </c>
      <c r="AA1198" s="34" t="s">
        <v>611</v>
      </c>
      <c r="AB1198" s="34" t="s">
        <v>285</v>
      </c>
      <c r="AC1198" s="34" t="s">
        <v>10144</v>
      </c>
      <c r="AD1198" s="44" t="s">
        <v>320</v>
      </c>
      <c r="AE1198" s="44" t="s">
        <v>3428</v>
      </c>
      <c r="AF1198" s="43">
        <v>126</v>
      </c>
      <c r="AG1198" s="34" t="s">
        <v>3720</v>
      </c>
      <c r="AH1198" s="34" t="s">
        <v>3719</v>
      </c>
      <c r="AI1198" s="43" t="s">
        <v>3721</v>
      </c>
      <c r="AJ1198" s="44" t="s">
        <v>3722</v>
      </c>
      <c r="AK1198" s="261">
        <v>5100073</v>
      </c>
      <c r="AL1198" s="44" t="s">
        <v>596</v>
      </c>
      <c r="AM1198" s="44" t="s">
        <v>3726</v>
      </c>
      <c r="AN1198" s="262">
        <v>254095700</v>
      </c>
      <c r="AO1198" s="34"/>
      <c r="AP1198" s="34"/>
      <c r="AQ1198" s="34"/>
      <c r="AR1198" s="34"/>
      <c r="AS1198" s="34"/>
      <c r="AT1198" s="44" t="s">
        <v>326</v>
      </c>
      <c r="AU1198" s="44"/>
      <c r="AV1198" s="477" t="str">
        <f t="array" ref="AV1198">_xlfn.IFS(
LEFT(Tabelas!$AI1198,1)="N","DN",
LEFT(Tabelas!$AI1198,1)="C","DC",
LEFT(Tabelas!$AI1198,1)="L","DL",
LEFT(Tabelas!$AI1198,1)="A","DA",
LEFT(Tabelas!$AI1198,1)="G","DG")</f>
        <v>DN</v>
      </c>
      <c r="AW1198" s="34"/>
      <c r="AX1198" s="34"/>
      <c r="AY1198" s="34"/>
      <c r="AZ1198" s="34"/>
      <c r="BA1198" s="34"/>
      <c r="BB1198" s="34"/>
      <c r="BC1198" s="34"/>
      <c r="BD1198" s="44">
        <v>182000</v>
      </c>
      <c r="BE1198" s="34" t="s">
        <v>920</v>
      </c>
      <c r="BF1198" s="43" t="s">
        <v>1223</v>
      </c>
      <c r="BG1198" s="34" t="s">
        <v>611</v>
      </c>
      <c r="BH1198" s="34" t="s">
        <v>285</v>
      </c>
      <c r="BI1198" s="34" t="s">
        <v>10144</v>
      </c>
      <c r="BJ1198" s="44" t="s">
        <v>320</v>
      </c>
      <c r="BK1198" s="44" t="s">
        <v>3428</v>
      </c>
      <c r="EN1198" s="571">
        <v>33502</v>
      </c>
      <c r="EO1198" s="560" t="s">
        <v>10145</v>
      </c>
      <c r="EP1198" s="560" t="s">
        <v>289</v>
      </c>
      <c r="EQ1198" s="580">
        <v>347</v>
      </c>
      <c r="ER1198" s="560" t="s">
        <v>5074</v>
      </c>
      <c r="ES1198" s="567" t="s">
        <v>10146</v>
      </c>
    </row>
    <row r="1199" spans="16:149">
      <c r="P1199" s="503"/>
      <c r="Q1199" s="504"/>
      <c r="R1199" s="505">
        <f t="shared" si="40"/>
        <v>44977</v>
      </c>
      <c r="S1199" s="501"/>
      <c r="T1199" s="497"/>
      <c r="U1199" s="498"/>
      <c r="V1199" s="43">
        <v>126</v>
      </c>
      <c r="W1199" s="34" t="s">
        <v>3720</v>
      </c>
      <c r="X1199" s="44">
        <v>182011</v>
      </c>
      <c r="Y1199" s="34" t="s">
        <v>2206</v>
      </c>
      <c r="Z1199" s="43" t="s">
        <v>1223</v>
      </c>
      <c r="AA1199" s="34" t="s">
        <v>611</v>
      </c>
      <c r="AB1199" s="34" t="s">
        <v>285</v>
      </c>
      <c r="AC1199" s="34" t="s">
        <v>10147</v>
      </c>
      <c r="AD1199" s="44" t="s">
        <v>320</v>
      </c>
      <c r="AE1199" s="44" t="s">
        <v>3428</v>
      </c>
      <c r="AF1199" s="43">
        <v>126</v>
      </c>
      <c r="AG1199" s="34" t="s">
        <v>3720</v>
      </c>
      <c r="AH1199" s="34" t="s">
        <v>3719</v>
      </c>
      <c r="AI1199" s="43" t="s">
        <v>3721</v>
      </c>
      <c r="AJ1199" s="44" t="s">
        <v>3722</v>
      </c>
      <c r="AK1199" s="261">
        <v>5100073</v>
      </c>
      <c r="AL1199" s="44" t="s">
        <v>596</v>
      </c>
      <c r="AM1199" s="44" t="s">
        <v>3726</v>
      </c>
      <c r="AN1199" s="262">
        <v>254095700</v>
      </c>
      <c r="AO1199" s="34"/>
      <c r="AP1199" s="34"/>
      <c r="AQ1199" s="34"/>
      <c r="AR1199" s="34"/>
      <c r="AS1199" s="34"/>
      <c r="AT1199" s="44" t="s">
        <v>326</v>
      </c>
      <c r="AU1199" s="44"/>
      <c r="AV1199" s="477" t="str">
        <f t="array" ref="AV1199">_xlfn.IFS(
LEFT(Tabelas!$AI1199,1)="N","DN",
LEFT(Tabelas!$AI1199,1)="C","DC",
LEFT(Tabelas!$AI1199,1)="L","DL",
LEFT(Tabelas!$AI1199,1)="A","DA",
LEFT(Tabelas!$AI1199,1)="G","DG")</f>
        <v>DN</v>
      </c>
      <c r="AW1199" s="34"/>
      <c r="AX1199" s="34"/>
      <c r="AY1199" s="34"/>
      <c r="AZ1199" s="34"/>
      <c r="BA1199" s="34"/>
      <c r="BB1199" s="34"/>
      <c r="BC1199" s="34"/>
      <c r="BD1199" s="44">
        <v>182011</v>
      </c>
      <c r="BE1199" s="34" t="s">
        <v>2206</v>
      </c>
      <c r="BF1199" s="43" t="s">
        <v>1223</v>
      </c>
      <c r="BG1199" s="34" t="s">
        <v>611</v>
      </c>
      <c r="BH1199" s="34" t="s">
        <v>285</v>
      </c>
      <c r="BI1199" s="34" t="s">
        <v>10147</v>
      </c>
      <c r="BJ1199" s="44" t="s">
        <v>320</v>
      </c>
      <c r="BK1199" s="44" t="s">
        <v>3428</v>
      </c>
      <c r="EN1199" s="572">
        <v>33510</v>
      </c>
      <c r="EO1199" s="561" t="s">
        <v>10148</v>
      </c>
      <c r="EP1199" s="561" t="s">
        <v>289</v>
      </c>
      <c r="EQ1199" s="576">
        <v>300</v>
      </c>
      <c r="ER1199" s="561" t="s">
        <v>4916</v>
      </c>
      <c r="ES1199" s="568" t="s">
        <v>10149</v>
      </c>
    </row>
    <row r="1200" spans="16:149">
      <c r="P1200" s="503"/>
      <c r="Q1200" s="504"/>
      <c r="R1200" s="505">
        <f t="shared" si="40"/>
        <v>44978</v>
      </c>
      <c r="S1200" s="501"/>
      <c r="T1200" s="497"/>
      <c r="U1200" s="498"/>
      <c r="V1200" s="43">
        <v>126</v>
      </c>
      <c r="W1200" s="34" t="s">
        <v>3720</v>
      </c>
      <c r="X1200" s="44">
        <v>182012</v>
      </c>
      <c r="Y1200" s="34" t="s">
        <v>2394</v>
      </c>
      <c r="Z1200" s="43" t="s">
        <v>1223</v>
      </c>
      <c r="AA1200" s="34" t="s">
        <v>611</v>
      </c>
      <c r="AB1200" s="34" t="s">
        <v>285</v>
      </c>
      <c r="AC1200" s="34" t="s">
        <v>10150</v>
      </c>
      <c r="AD1200" s="44" t="s">
        <v>320</v>
      </c>
      <c r="AE1200" s="44" t="s">
        <v>3428</v>
      </c>
      <c r="AF1200" s="43">
        <v>126</v>
      </c>
      <c r="AG1200" s="34" t="s">
        <v>3720</v>
      </c>
      <c r="AH1200" s="34" t="s">
        <v>3719</v>
      </c>
      <c r="AI1200" s="43" t="s">
        <v>3721</v>
      </c>
      <c r="AJ1200" s="44" t="s">
        <v>3722</v>
      </c>
      <c r="AK1200" s="261">
        <v>5100073</v>
      </c>
      <c r="AL1200" s="44" t="s">
        <v>596</v>
      </c>
      <c r="AM1200" s="44" t="s">
        <v>3726</v>
      </c>
      <c r="AN1200" s="262">
        <v>254095700</v>
      </c>
      <c r="AO1200" s="34"/>
      <c r="AP1200" s="34"/>
      <c r="AQ1200" s="34"/>
      <c r="AR1200" s="34"/>
      <c r="AS1200" s="34"/>
      <c r="AT1200" s="44" t="s">
        <v>326</v>
      </c>
      <c r="AU1200" s="44"/>
      <c r="AV1200" s="477" t="str">
        <f t="array" ref="AV1200">_xlfn.IFS(
LEFT(Tabelas!$AI1200,1)="N","DN",
LEFT(Tabelas!$AI1200,1)="C","DC",
LEFT(Tabelas!$AI1200,1)="L","DL",
LEFT(Tabelas!$AI1200,1)="A","DA",
LEFT(Tabelas!$AI1200,1)="G","DG")</f>
        <v>DN</v>
      </c>
      <c r="AW1200" s="34"/>
      <c r="AX1200" s="34"/>
      <c r="AY1200" s="34"/>
      <c r="AZ1200" s="34"/>
      <c r="BA1200" s="34"/>
      <c r="BB1200" s="34"/>
      <c r="BC1200" s="34"/>
      <c r="BD1200" s="44">
        <v>182012</v>
      </c>
      <c r="BE1200" s="34" t="s">
        <v>2394</v>
      </c>
      <c r="BF1200" s="43" t="s">
        <v>1223</v>
      </c>
      <c r="BG1200" s="34" t="s">
        <v>611</v>
      </c>
      <c r="BH1200" s="34" t="s">
        <v>285</v>
      </c>
      <c r="BI1200" s="34" t="s">
        <v>10150</v>
      </c>
      <c r="BJ1200" s="44" t="s">
        <v>320</v>
      </c>
      <c r="BK1200" s="44" t="s">
        <v>3428</v>
      </c>
      <c r="EN1200" s="571">
        <v>33529</v>
      </c>
      <c r="EO1200" s="560" t="s">
        <v>10151</v>
      </c>
      <c r="EP1200" s="560" t="s">
        <v>289</v>
      </c>
      <c r="EQ1200" s="580">
        <v>339</v>
      </c>
      <c r="ER1200" s="560" t="s">
        <v>307</v>
      </c>
      <c r="ES1200" s="567" t="s">
        <v>10152</v>
      </c>
    </row>
    <row r="1201" spans="16:149">
      <c r="P1201" s="503"/>
      <c r="Q1201" s="504"/>
      <c r="R1201" s="505">
        <f t="shared" si="40"/>
        <v>44979</v>
      </c>
      <c r="S1201" s="501"/>
      <c r="T1201" s="497"/>
      <c r="U1201" s="498"/>
      <c r="V1201" s="43">
        <v>126</v>
      </c>
      <c r="W1201" s="34" t="s">
        <v>3720</v>
      </c>
      <c r="X1201" s="44">
        <v>182013</v>
      </c>
      <c r="Y1201" s="34" t="s">
        <v>2562</v>
      </c>
      <c r="Z1201" s="43" t="s">
        <v>1223</v>
      </c>
      <c r="AA1201" s="34" t="s">
        <v>611</v>
      </c>
      <c r="AB1201" s="34" t="s">
        <v>285</v>
      </c>
      <c r="AC1201" s="34" t="s">
        <v>10144</v>
      </c>
      <c r="AD1201" s="44" t="s">
        <v>320</v>
      </c>
      <c r="AE1201" s="44" t="s">
        <v>3428</v>
      </c>
      <c r="AF1201" s="43">
        <v>126</v>
      </c>
      <c r="AG1201" s="34" t="s">
        <v>3720</v>
      </c>
      <c r="AH1201" s="34" t="s">
        <v>3719</v>
      </c>
      <c r="AI1201" s="43" t="s">
        <v>3721</v>
      </c>
      <c r="AJ1201" s="44" t="s">
        <v>3722</v>
      </c>
      <c r="AK1201" s="261">
        <v>5100073</v>
      </c>
      <c r="AL1201" s="44" t="s">
        <v>596</v>
      </c>
      <c r="AM1201" s="44" t="s">
        <v>3726</v>
      </c>
      <c r="AN1201" s="262">
        <v>254095700</v>
      </c>
      <c r="AO1201" s="34"/>
      <c r="AP1201" s="34"/>
      <c r="AQ1201" s="34"/>
      <c r="AR1201" s="34"/>
      <c r="AS1201" s="34"/>
      <c r="AT1201" s="44" t="s">
        <v>326</v>
      </c>
      <c r="AU1201" s="44"/>
      <c r="AV1201" s="477" t="str">
        <f t="array" ref="AV1201">_xlfn.IFS(
LEFT(Tabelas!$AI1201,1)="N","DN",
LEFT(Tabelas!$AI1201,1)="C","DC",
LEFT(Tabelas!$AI1201,1)="L","DL",
LEFT(Tabelas!$AI1201,1)="A","DA",
LEFT(Tabelas!$AI1201,1)="G","DG")</f>
        <v>DN</v>
      </c>
      <c r="AW1201" s="34"/>
      <c r="AX1201" s="34"/>
      <c r="AY1201" s="34"/>
      <c r="AZ1201" s="34"/>
      <c r="BA1201" s="34"/>
      <c r="BB1201" s="34"/>
      <c r="BC1201" s="34"/>
      <c r="BD1201" s="44">
        <v>182013</v>
      </c>
      <c r="BE1201" s="34" t="s">
        <v>2562</v>
      </c>
      <c r="BF1201" s="43" t="s">
        <v>1223</v>
      </c>
      <c r="BG1201" s="34" t="s">
        <v>611</v>
      </c>
      <c r="BH1201" s="34" t="s">
        <v>285</v>
      </c>
      <c r="BI1201" s="34" t="s">
        <v>10144</v>
      </c>
      <c r="BJ1201" s="44" t="s">
        <v>320</v>
      </c>
      <c r="BK1201" s="44" t="s">
        <v>3428</v>
      </c>
      <c r="EN1201" s="572">
        <v>33553</v>
      </c>
      <c r="EO1201" s="561" t="s">
        <v>10153</v>
      </c>
      <c r="EP1201" s="561" t="s">
        <v>350</v>
      </c>
      <c r="EQ1201" s="576">
        <v>268</v>
      </c>
      <c r="ER1201" s="561" t="s">
        <v>4659</v>
      </c>
      <c r="ES1201" s="568" t="s">
        <v>10154</v>
      </c>
    </row>
    <row r="1202" spans="16:149">
      <c r="P1202" s="503"/>
      <c r="Q1202" s="504"/>
      <c r="R1202" s="505">
        <f t="shared" si="40"/>
        <v>44980</v>
      </c>
      <c r="S1202" s="501"/>
      <c r="T1202" s="497"/>
      <c r="U1202" s="498"/>
      <c r="V1202" s="43">
        <v>126</v>
      </c>
      <c r="W1202" s="34" t="s">
        <v>3720</v>
      </c>
      <c r="X1202" s="44">
        <v>182009</v>
      </c>
      <c r="Y1202" s="34" t="s">
        <v>2008</v>
      </c>
      <c r="Z1202" s="43" t="s">
        <v>1223</v>
      </c>
      <c r="AA1202" s="34" t="s">
        <v>611</v>
      </c>
      <c r="AB1202" s="34" t="s">
        <v>285</v>
      </c>
      <c r="AC1202" s="34" t="s">
        <v>2008</v>
      </c>
      <c r="AD1202" s="44" t="s">
        <v>320</v>
      </c>
      <c r="AE1202" s="44" t="s">
        <v>3428</v>
      </c>
      <c r="AF1202" s="43">
        <v>126</v>
      </c>
      <c r="AG1202" s="34" t="s">
        <v>3720</v>
      </c>
      <c r="AH1202" s="34" t="s">
        <v>3719</v>
      </c>
      <c r="AI1202" s="43" t="s">
        <v>3721</v>
      </c>
      <c r="AJ1202" s="44" t="s">
        <v>3722</v>
      </c>
      <c r="AK1202" s="261">
        <v>5100073</v>
      </c>
      <c r="AL1202" s="44" t="s">
        <v>596</v>
      </c>
      <c r="AM1202" s="44" t="s">
        <v>3726</v>
      </c>
      <c r="AN1202" s="262">
        <v>254095700</v>
      </c>
      <c r="AO1202" s="34"/>
      <c r="AP1202" s="34"/>
      <c r="AQ1202" s="34"/>
      <c r="AR1202" s="34"/>
      <c r="AS1202" s="34"/>
      <c r="AT1202" s="44" t="s">
        <v>326</v>
      </c>
      <c r="AU1202" s="44"/>
      <c r="AV1202" s="477" t="str">
        <f t="array" ref="AV1202">_xlfn.IFS(
LEFT(Tabelas!$AI1202,1)="N","DN",
LEFT(Tabelas!$AI1202,1)="C","DC",
LEFT(Tabelas!$AI1202,1)="L","DL",
LEFT(Tabelas!$AI1202,1)="A","DA",
LEFT(Tabelas!$AI1202,1)="G","DG")</f>
        <v>DN</v>
      </c>
      <c r="AW1202" s="34"/>
      <c r="AX1202" s="34"/>
      <c r="AY1202" s="34"/>
      <c r="AZ1202" s="34"/>
      <c r="BA1202" s="34"/>
      <c r="BB1202" s="34"/>
      <c r="BC1202" s="34"/>
      <c r="BD1202" s="44">
        <v>182009</v>
      </c>
      <c r="BE1202" s="34" t="s">
        <v>2008</v>
      </c>
      <c r="BF1202" s="43" t="s">
        <v>1223</v>
      </c>
      <c r="BG1202" s="34" t="s">
        <v>611</v>
      </c>
      <c r="BH1202" s="34" t="s">
        <v>285</v>
      </c>
      <c r="BI1202" s="34" t="s">
        <v>2008</v>
      </c>
      <c r="BJ1202" s="44" t="s">
        <v>320</v>
      </c>
      <c r="BK1202" s="44" t="s">
        <v>3428</v>
      </c>
      <c r="EN1202" s="571">
        <v>33570</v>
      </c>
      <c r="EO1202" s="560" t="s">
        <v>10155</v>
      </c>
      <c r="EP1202" s="560" t="s">
        <v>289</v>
      </c>
      <c r="EQ1202" s="580">
        <v>342</v>
      </c>
      <c r="ER1202" s="560" t="s">
        <v>5009</v>
      </c>
      <c r="ES1202" s="567" t="s">
        <v>10156</v>
      </c>
    </row>
    <row r="1203" spans="16:149">
      <c r="P1203" s="503"/>
      <c r="Q1203" s="504"/>
      <c r="R1203" s="505">
        <f t="shared" si="40"/>
        <v>44981</v>
      </c>
      <c r="S1203" s="501"/>
      <c r="T1203" s="497"/>
      <c r="U1203" s="498"/>
      <c r="V1203" s="43">
        <v>162</v>
      </c>
      <c r="W1203" s="34" t="s">
        <v>3781</v>
      </c>
      <c r="X1203" s="44">
        <v>10402</v>
      </c>
      <c r="Y1203" s="34" t="s">
        <v>971</v>
      </c>
      <c r="Z1203" s="43" t="s">
        <v>1223</v>
      </c>
      <c r="AA1203" s="34" t="s">
        <v>376</v>
      </c>
      <c r="AB1203" s="34" t="s">
        <v>268</v>
      </c>
      <c r="AC1203" s="34" t="s">
        <v>971</v>
      </c>
      <c r="AD1203" s="44" t="s">
        <v>320</v>
      </c>
      <c r="AE1203" s="44" t="s">
        <v>7450</v>
      </c>
      <c r="AF1203" s="43">
        <v>162</v>
      </c>
      <c r="AG1203" s="34" t="s">
        <v>3781</v>
      </c>
      <c r="AH1203" s="34" t="s">
        <v>3780</v>
      </c>
      <c r="AI1203" s="43" t="s">
        <v>3782</v>
      </c>
      <c r="AJ1203" s="44" t="s">
        <v>3783</v>
      </c>
      <c r="AK1203" s="261">
        <v>3700061</v>
      </c>
      <c r="AL1203" s="44" t="s">
        <v>387</v>
      </c>
      <c r="AM1203" s="44" t="s">
        <v>3787</v>
      </c>
      <c r="AN1203" s="262">
        <v>256029750</v>
      </c>
      <c r="AO1203" s="34"/>
      <c r="AP1203" s="34"/>
      <c r="AQ1203" s="34"/>
      <c r="AR1203" s="34"/>
      <c r="AS1203" s="34"/>
      <c r="AT1203" s="44" t="s">
        <v>326</v>
      </c>
      <c r="AU1203" s="44"/>
      <c r="AV1203" s="477" t="str">
        <f t="array" ref="AV1203">_xlfn.IFS(
LEFT(Tabelas!$AI1203,1)="N","DN",
LEFT(Tabelas!$AI1203,1)="C","DC",
LEFT(Tabelas!$AI1203,1)="L","DL",
LEFT(Tabelas!$AI1203,1)="A","DA",
LEFT(Tabelas!$AI1203,1)="G","DG")</f>
        <v>DN</v>
      </c>
      <c r="AW1203" s="34"/>
      <c r="AX1203" s="34"/>
      <c r="AY1203" s="34"/>
      <c r="AZ1203" s="34"/>
      <c r="BA1203" s="34"/>
      <c r="BB1203" s="34"/>
      <c r="BC1203" s="34"/>
      <c r="BD1203" s="44">
        <v>10402</v>
      </c>
      <c r="BE1203" s="34" t="s">
        <v>971</v>
      </c>
      <c r="BF1203" s="43" t="s">
        <v>1223</v>
      </c>
      <c r="BG1203" s="34" t="s">
        <v>376</v>
      </c>
      <c r="BH1203" s="34" t="s">
        <v>268</v>
      </c>
      <c r="BI1203" s="34" t="s">
        <v>971</v>
      </c>
      <c r="BJ1203" s="44" t="s">
        <v>320</v>
      </c>
      <c r="BK1203" s="44" t="s">
        <v>7450</v>
      </c>
      <c r="EN1203" s="572">
        <v>33588</v>
      </c>
      <c r="EO1203" s="561" t="s">
        <v>10157</v>
      </c>
      <c r="EP1203" s="561" t="s">
        <v>289</v>
      </c>
      <c r="EQ1203" s="576">
        <v>383</v>
      </c>
      <c r="ER1203" s="561" t="s">
        <v>2597</v>
      </c>
      <c r="ES1203" s="568" t="s">
        <v>10158</v>
      </c>
    </row>
    <row r="1204" spans="16:149">
      <c r="P1204" s="503"/>
      <c r="Q1204" s="504"/>
      <c r="R1204" s="505">
        <f t="shared" si="40"/>
        <v>44982</v>
      </c>
      <c r="S1204" s="501"/>
      <c r="T1204" s="497"/>
      <c r="U1204" s="498"/>
      <c r="V1204" s="43">
        <v>162</v>
      </c>
      <c r="W1204" s="34" t="s">
        <v>3781</v>
      </c>
      <c r="X1204" s="44">
        <v>10400</v>
      </c>
      <c r="Y1204" s="34" t="s">
        <v>650</v>
      </c>
      <c r="Z1204" s="43" t="s">
        <v>1223</v>
      </c>
      <c r="AA1204" s="34" t="s">
        <v>376</v>
      </c>
      <c r="AB1204" s="34" t="s">
        <v>268</v>
      </c>
      <c r="AC1204" s="34" t="s">
        <v>10159</v>
      </c>
      <c r="AD1204" s="44" t="s">
        <v>320</v>
      </c>
      <c r="AE1204" s="44" t="s">
        <v>7450</v>
      </c>
      <c r="AF1204" s="43">
        <v>162</v>
      </c>
      <c r="AG1204" s="34" t="s">
        <v>3781</v>
      </c>
      <c r="AH1204" s="34" t="s">
        <v>3780</v>
      </c>
      <c r="AI1204" s="43" t="s">
        <v>3782</v>
      </c>
      <c r="AJ1204" s="44" t="s">
        <v>3783</v>
      </c>
      <c r="AK1204" s="261">
        <v>3700061</v>
      </c>
      <c r="AL1204" s="44" t="s">
        <v>387</v>
      </c>
      <c r="AM1204" s="44" t="s">
        <v>3787</v>
      </c>
      <c r="AN1204" s="262">
        <v>256029750</v>
      </c>
      <c r="AO1204" s="34"/>
      <c r="AP1204" s="34"/>
      <c r="AQ1204" s="34"/>
      <c r="AR1204" s="34"/>
      <c r="AS1204" s="34"/>
      <c r="AT1204" s="44" t="s">
        <v>326</v>
      </c>
      <c r="AU1204" s="44"/>
      <c r="AV1204" s="477" t="str">
        <f t="array" ref="AV1204">_xlfn.IFS(
LEFT(Tabelas!$AI1204,1)="N","DN",
LEFT(Tabelas!$AI1204,1)="C","DC",
LEFT(Tabelas!$AI1204,1)="L","DL",
LEFT(Tabelas!$AI1204,1)="A","DA",
LEFT(Tabelas!$AI1204,1)="G","DG")</f>
        <v>DN</v>
      </c>
      <c r="AW1204" s="34"/>
      <c r="AX1204" s="34"/>
      <c r="AY1204" s="34"/>
      <c r="AZ1204" s="34"/>
      <c r="BA1204" s="34"/>
      <c r="BB1204" s="34"/>
      <c r="BC1204" s="34"/>
      <c r="BD1204" s="44">
        <v>10400</v>
      </c>
      <c r="BE1204" s="34" t="s">
        <v>650</v>
      </c>
      <c r="BF1204" s="43" t="s">
        <v>1223</v>
      </c>
      <c r="BG1204" s="34" t="s">
        <v>376</v>
      </c>
      <c r="BH1204" s="34" t="s">
        <v>268</v>
      </c>
      <c r="BI1204" s="34" t="s">
        <v>10159</v>
      </c>
      <c r="BJ1204" s="44" t="s">
        <v>320</v>
      </c>
      <c r="BK1204" s="44" t="s">
        <v>7450</v>
      </c>
      <c r="EN1204" s="571">
        <v>33596</v>
      </c>
      <c r="EO1204" s="560" t="s">
        <v>10160</v>
      </c>
      <c r="EP1204" s="560" t="s">
        <v>289</v>
      </c>
      <c r="EQ1204" s="580">
        <v>338</v>
      </c>
      <c r="ER1204" s="560" t="s">
        <v>2428</v>
      </c>
      <c r="ES1204" s="567" t="s">
        <v>10161</v>
      </c>
    </row>
    <row r="1205" spans="16:149">
      <c r="P1205" s="503"/>
      <c r="Q1205" s="504"/>
      <c r="R1205" s="505">
        <f t="shared" si="40"/>
        <v>44983</v>
      </c>
      <c r="S1205" s="501"/>
      <c r="T1205" s="497"/>
      <c r="U1205" s="498"/>
      <c r="V1205" s="43">
        <v>162</v>
      </c>
      <c r="W1205" s="34" t="s">
        <v>3781</v>
      </c>
      <c r="X1205" s="44">
        <v>10407</v>
      </c>
      <c r="Y1205" s="34" t="s">
        <v>1248</v>
      </c>
      <c r="Z1205" s="43" t="s">
        <v>1223</v>
      </c>
      <c r="AA1205" s="34" t="s">
        <v>376</v>
      </c>
      <c r="AB1205" s="34" t="s">
        <v>268</v>
      </c>
      <c r="AC1205" s="34" t="s">
        <v>1248</v>
      </c>
      <c r="AD1205" s="44" t="s">
        <v>320</v>
      </c>
      <c r="AE1205" s="44" t="s">
        <v>7450</v>
      </c>
      <c r="AF1205" s="43">
        <v>162</v>
      </c>
      <c r="AG1205" s="34" t="s">
        <v>3781</v>
      </c>
      <c r="AH1205" s="34" t="s">
        <v>3780</v>
      </c>
      <c r="AI1205" s="43" t="s">
        <v>3782</v>
      </c>
      <c r="AJ1205" s="44" t="s">
        <v>3783</v>
      </c>
      <c r="AK1205" s="261">
        <v>3700061</v>
      </c>
      <c r="AL1205" s="44" t="s">
        <v>387</v>
      </c>
      <c r="AM1205" s="44" t="s">
        <v>3787</v>
      </c>
      <c r="AN1205" s="262">
        <v>256029750</v>
      </c>
      <c r="AO1205" s="34"/>
      <c r="AP1205" s="34"/>
      <c r="AQ1205" s="34"/>
      <c r="AR1205" s="34"/>
      <c r="AS1205" s="34"/>
      <c r="AT1205" s="44" t="s">
        <v>326</v>
      </c>
      <c r="AU1205" s="44"/>
      <c r="AV1205" s="477" t="str">
        <f t="array" ref="AV1205">_xlfn.IFS(
LEFT(Tabelas!$AI1205,1)="N","DN",
LEFT(Tabelas!$AI1205,1)="C","DC",
LEFT(Tabelas!$AI1205,1)="L","DL",
LEFT(Tabelas!$AI1205,1)="A","DA",
LEFT(Tabelas!$AI1205,1)="G","DG")</f>
        <v>DN</v>
      </c>
      <c r="AW1205" s="34"/>
      <c r="AX1205" s="34"/>
      <c r="AY1205" s="34"/>
      <c r="AZ1205" s="34"/>
      <c r="BA1205" s="34"/>
      <c r="BB1205" s="34"/>
      <c r="BC1205" s="34"/>
      <c r="BD1205" s="44">
        <v>10407</v>
      </c>
      <c r="BE1205" s="34" t="s">
        <v>1248</v>
      </c>
      <c r="BF1205" s="43" t="s">
        <v>1223</v>
      </c>
      <c r="BG1205" s="34" t="s">
        <v>376</v>
      </c>
      <c r="BH1205" s="34" t="s">
        <v>268</v>
      </c>
      <c r="BI1205" s="34" t="s">
        <v>1248</v>
      </c>
      <c r="BJ1205" s="44" t="s">
        <v>320</v>
      </c>
      <c r="BK1205" s="44" t="s">
        <v>7450</v>
      </c>
      <c r="EN1205" s="571">
        <v>33626</v>
      </c>
      <c r="EO1205" s="560" t="s">
        <v>10162</v>
      </c>
      <c r="EP1205" s="560" t="s">
        <v>320</v>
      </c>
      <c r="EQ1205" s="580">
        <v>100</v>
      </c>
      <c r="ER1205" s="560" t="s">
        <v>4630</v>
      </c>
      <c r="ES1205" s="567" t="s">
        <v>10163</v>
      </c>
    </row>
    <row r="1206" spans="16:149">
      <c r="P1206" s="503"/>
      <c r="Q1206" s="504"/>
      <c r="R1206" s="505">
        <f t="shared" si="40"/>
        <v>44984</v>
      </c>
      <c r="S1206" s="501"/>
      <c r="T1206" s="497"/>
      <c r="U1206" s="498"/>
      <c r="V1206" s="43">
        <v>162</v>
      </c>
      <c r="W1206" s="34" t="s">
        <v>3781</v>
      </c>
      <c r="X1206" s="44">
        <v>10409</v>
      </c>
      <c r="Y1206" s="34" t="s">
        <v>1524</v>
      </c>
      <c r="Z1206" s="43" t="s">
        <v>1223</v>
      </c>
      <c r="AA1206" s="34" t="s">
        <v>376</v>
      </c>
      <c r="AB1206" s="34" t="s">
        <v>268</v>
      </c>
      <c r="AC1206" s="34" t="s">
        <v>1524</v>
      </c>
      <c r="AD1206" s="44" t="s">
        <v>320</v>
      </c>
      <c r="AE1206" s="44" t="s">
        <v>7450</v>
      </c>
      <c r="AF1206" s="43">
        <v>162</v>
      </c>
      <c r="AG1206" s="34" t="s">
        <v>3781</v>
      </c>
      <c r="AH1206" s="34" t="s">
        <v>3780</v>
      </c>
      <c r="AI1206" s="43" t="s">
        <v>3782</v>
      </c>
      <c r="AJ1206" s="44" t="s">
        <v>3783</v>
      </c>
      <c r="AK1206" s="261">
        <v>3700061</v>
      </c>
      <c r="AL1206" s="44" t="s">
        <v>387</v>
      </c>
      <c r="AM1206" s="44" t="s">
        <v>3787</v>
      </c>
      <c r="AN1206" s="262">
        <v>256029750</v>
      </c>
      <c r="AO1206" s="34"/>
      <c r="AP1206" s="34"/>
      <c r="AQ1206" s="34"/>
      <c r="AR1206" s="34"/>
      <c r="AS1206" s="34"/>
      <c r="AT1206" s="44" t="s">
        <v>326</v>
      </c>
      <c r="AU1206" s="44"/>
      <c r="AV1206" s="477" t="str">
        <f t="array" ref="AV1206">_xlfn.IFS(
LEFT(Tabelas!$AI1206,1)="N","DN",
LEFT(Tabelas!$AI1206,1)="C","DC",
LEFT(Tabelas!$AI1206,1)="L","DL",
LEFT(Tabelas!$AI1206,1)="A","DA",
LEFT(Tabelas!$AI1206,1)="G","DG")</f>
        <v>DN</v>
      </c>
      <c r="AW1206" s="34"/>
      <c r="AX1206" s="34"/>
      <c r="AY1206" s="34"/>
      <c r="AZ1206" s="34"/>
      <c r="BA1206" s="34"/>
      <c r="BB1206" s="34"/>
      <c r="BC1206" s="34"/>
      <c r="BD1206" s="44">
        <v>10409</v>
      </c>
      <c r="BE1206" s="34" t="s">
        <v>1524</v>
      </c>
      <c r="BF1206" s="43" t="s">
        <v>1223</v>
      </c>
      <c r="BG1206" s="34" t="s">
        <v>376</v>
      </c>
      <c r="BH1206" s="34" t="s">
        <v>268</v>
      </c>
      <c r="BI1206" s="34" t="s">
        <v>1524</v>
      </c>
      <c r="BJ1206" s="44" t="s">
        <v>320</v>
      </c>
      <c r="BK1206" s="44" t="s">
        <v>7450</v>
      </c>
      <c r="EN1206" s="572">
        <v>33642</v>
      </c>
      <c r="EO1206" s="561" t="s">
        <v>10164</v>
      </c>
      <c r="EP1206" s="561" t="s">
        <v>350</v>
      </c>
      <c r="EQ1206" s="576">
        <v>200</v>
      </c>
      <c r="ER1206" s="561" t="s">
        <v>5084</v>
      </c>
      <c r="ES1206" s="568" t="s">
        <v>10165</v>
      </c>
    </row>
    <row r="1207" spans="16:149">
      <c r="P1207" s="503"/>
      <c r="Q1207" s="504"/>
      <c r="R1207" s="505">
        <f t="shared" si="40"/>
        <v>44985</v>
      </c>
      <c r="S1207" s="501"/>
      <c r="T1207" s="497"/>
      <c r="U1207" s="498"/>
      <c r="V1207" s="43">
        <v>162</v>
      </c>
      <c r="W1207" s="34" t="s">
        <v>3781</v>
      </c>
      <c r="X1207" s="44">
        <v>10411</v>
      </c>
      <c r="Y1207" s="34" t="s">
        <v>1797</v>
      </c>
      <c r="Z1207" s="43" t="s">
        <v>1223</v>
      </c>
      <c r="AA1207" s="34" t="s">
        <v>376</v>
      </c>
      <c r="AB1207" s="34" t="s">
        <v>268</v>
      </c>
      <c r="AC1207" s="34" t="s">
        <v>1797</v>
      </c>
      <c r="AD1207" s="44" t="s">
        <v>320</v>
      </c>
      <c r="AE1207" s="44" t="s">
        <v>7450</v>
      </c>
      <c r="AF1207" s="43">
        <v>162</v>
      </c>
      <c r="AG1207" s="34" t="s">
        <v>3781</v>
      </c>
      <c r="AH1207" s="34" t="s">
        <v>3780</v>
      </c>
      <c r="AI1207" s="43" t="s">
        <v>3782</v>
      </c>
      <c r="AJ1207" s="44" t="s">
        <v>3783</v>
      </c>
      <c r="AK1207" s="261">
        <v>3700061</v>
      </c>
      <c r="AL1207" s="44" t="s">
        <v>387</v>
      </c>
      <c r="AM1207" s="44" t="s">
        <v>3787</v>
      </c>
      <c r="AN1207" s="262">
        <v>256029750</v>
      </c>
      <c r="AO1207" s="34"/>
      <c r="AP1207" s="34"/>
      <c r="AQ1207" s="34"/>
      <c r="AR1207" s="34"/>
      <c r="AS1207" s="34"/>
      <c r="AT1207" s="44" t="s">
        <v>326</v>
      </c>
      <c r="AU1207" s="44"/>
      <c r="AV1207" s="477" t="str">
        <f t="array" ref="AV1207">_xlfn.IFS(
LEFT(Tabelas!$AI1207,1)="N","DN",
LEFT(Tabelas!$AI1207,1)="C","DC",
LEFT(Tabelas!$AI1207,1)="L","DL",
LEFT(Tabelas!$AI1207,1)="A","DA",
LEFT(Tabelas!$AI1207,1)="G","DG")</f>
        <v>DN</v>
      </c>
      <c r="AW1207" s="34"/>
      <c r="AX1207" s="34"/>
      <c r="AY1207" s="34"/>
      <c r="AZ1207" s="34"/>
      <c r="BA1207" s="34"/>
      <c r="BB1207" s="34"/>
      <c r="BC1207" s="34"/>
      <c r="BD1207" s="44">
        <v>10411</v>
      </c>
      <c r="BE1207" s="34" t="s">
        <v>1797</v>
      </c>
      <c r="BF1207" s="43" t="s">
        <v>1223</v>
      </c>
      <c r="BG1207" s="34" t="s">
        <v>376</v>
      </c>
      <c r="BH1207" s="34" t="s">
        <v>268</v>
      </c>
      <c r="BI1207" s="34" t="s">
        <v>1797</v>
      </c>
      <c r="BJ1207" s="44" t="s">
        <v>320</v>
      </c>
      <c r="BK1207" s="44" t="s">
        <v>7450</v>
      </c>
      <c r="EN1207" s="571">
        <v>33669</v>
      </c>
      <c r="EO1207" s="560" t="s">
        <v>10166</v>
      </c>
      <c r="EP1207" s="560" t="s">
        <v>320</v>
      </c>
      <c r="EQ1207" s="580">
        <v>109</v>
      </c>
      <c r="ER1207" s="560" t="s">
        <v>2409</v>
      </c>
      <c r="ES1207" s="567" t="s">
        <v>10167</v>
      </c>
    </row>
    <row r="1208" spans="16:149">
      <c r="P1208" s="503"/>
      <c r="Q1208" s="504"/>
      <c r="R1208" s="505">
        <f t="shared" ref="R1208:R1271" si="41">R1207+1</f>
        <v>44986</v>
      </c>
      <c r="S1208" s="501"/>
      <c r="T1208" s="497"/>
      <c r="U1208" s="498"/>
      <c r="V1208" s="43">
        <v>162</v>
      </c>
      <c r="W1208" s="34" t="s">
        <v>3781</v>
      </c>
      <c r="X1208" s="44">
        <v>10413</v>
      </c>
      <c r="Y1208" s="34" t="s">
        <v>2043</v>
      </c>
      <c r="Z1208" s="43" t="s">
        <v>1223</v>
      </c>
      <c r="AA1208" s="34" t="s">
        <v>376</v>
      </c>
      <c r="AB1208" s="34" t="s">
        <v>268</v>
      </c>
      <c r="AC1208" s="34" t="s">
        <v>2043</v>
      </c>
      <c r="AD1208" s="44" t="s">
        <v>320</v>
      </c>
      <c r="AE1208" s="44" t="s">
        <v>7450</v>
      </c>
      <c r="AF1208" s="43">
        <v>162</v>
      </c>
      <c r="AG1208" s="34" t="s">
        <v>3781</v>
      </c>
      <c r="AH1208" s="34" t="s">
        <v>3780</v>
      </c>
      <c r="AI1208" s="43" t="s">
        <v>3782</v>
      </c>
      <c r="AJ1208" s="44" t="s">
        <v>3783</v>
      </c>
      <c r="AK1208" s="261">
        <v>3700061</v>
      </c>
      <c r="AL1208" s="44" t="s">
        <v>387</v>
      </c>
      <c r="AM1208" s="44" t="s">
        <v>3787</v>
      </c>
      <c r="AN1208" s="262">
        <v>256029750</v>
      </c>
      <c r="AO1208" s="34"/>
      <c r="AP1208" s="34"/>
      <c r="AQ1208" s="34"/>
      <c r="AR1208" s="34"/>
      <c r="AS1208" s="34"/>
      <c r="AT1208" s="44" t="s">
        <v>326</v>
      </c>
      <c r="AU1208" s="44"/>
      <c r="AV1208" s="477" t="str">
        <f t="array" ref="AV1208">_xlfn.IFS(
LEFT(Tabelas!$AI1208,1)="N","DN",
LEFT(Tabelas!$AI1208,1)="C","DC",
LEFT(Tabelas!$AI1208,1)="L","DL",
LEFT(Tabelas!$AI1208,1)="A","DA",
LEFT(Tabelas!$AI1208,1)="G","DG")</f>
        <v>DN</v>
      </c>
      <c r="AW1208" s="34"/>
      <c r="AX1208" s="34"/>
      <c r="AY1208" s="34"/>
      <c r="AZ1208" s="34"/>
      <c r="BA1208" s="34"/>
      <c r="BB1208" s="34"/>
      <c r="BC1208" s="34"/>
      <c r="BD1208" s="44">
        <v>10413</v>
      </c>
      <c r="BE1208" s="34" t="s">
        <v>2043</v>
      </c>
      <c r="BF1208" s="43" t="s">
        <v>1223</v>
      </c>
      <c r="BG1208" s="34" t="s">
        <v>376</v>
      </c>
      <c r="BH1208" s="34" t="s">
        <v>268</v>
      </c>
      <c r="BI1208" s="34" t="s">
        <v>2043</v>
      </c>
      <c r="BJ1208" s="44" t="s">
        <v>320</v>
      </c>
      <c r="BK1208" s="44" t="s">
        <v>7450</v>
      </c>
      <c r="EN1208" s="572">
        <v>33677</v>
      </c>
      <c r="EO1208" s="561" t="s">
        <v>10168</v>
      </c>
      <c r="EP1208" s="561" t="s">
        <v>320</v>
      </c>
      <c r="EQ1208" s="576">
        <v>167</v>
      </c>
      <c r="ER1208" s="561" t="s">
        <v>4041</v>
      </c>
      <c r="ES1208" s="568" t="s">
        <v>10169</v>
      </c>
    </row>
    <row r="1209" spans="16:149">
      <c r="P1209" s="503"/>
      <c r="Q1209" s="504"/>
      <c r="R1209" s="505">
        <f t="shared" si="41"/>
        <v>44987</v>
      </c>
      <c r="S1209" s="501"/>
      <c r="T1209" s="497"/>
      <c r="U1209" s="498"/>
      <c r="V1209" s="43">
        <v>162</v>
      </c>
      <c r="W1209" s="34" t="s">
        <v>3781</v>
      </c>
      <c r="X1209" s="44">
        <v>10414</v>
      </c>
      <c r="Y1209" s="34" t="s">
        <v>2250</v>
      </c>
      <c r="Z1209" s="43" t="s">
        <v>1223</v>
      </c>
      <c r="AA1209" s="34" t="s">
        <v>376</v>
      </c>
      <c r="AB1209" s="34" t="s">
        <v>268</v>
      </c>
      <c r="AC1209" s="34" t="s">
        <v>2250</v>
      </c>
      <c r="AD1209" s="44" t="s">
        <v>320</v>
      </c>
      <c r="AE1209" s="44" t="s">
        <v>7450</v>
      </c>
      <c r="AF1209" s="43">
        <v>162</v>
      </c>
      <c r="AG1209" s="34" t="s">
        <v>3781</v>
      </c>
      <c r="AH1209" s="34" t="s">
        <v>3780</v>
      </c>
      <c r="AI1209" s="43" t="s">
        <v>3782</v>
      </c>
      <c r="AJ1209" s="44" t="s">
        <v>3783</v>
      </c>
      <c r="AK1209" s="261">
        <v>3700061</v>
      </c>
      <c r="AL1209" s="44" t="s">
        <v>387</v>
      </c>
      <c r="AM1209" s="44" t="s">
        <v>3787</v>
      </c>
      <c r="AN1209" s="262">
        <v>256029750</v>
      </c>
      <c r="AO1209" s="34"/>
      <c r="AP1209" s="34"/>
      <c r="AQ1209" s="34"/>
      <c r="AR1209" s="34"/>
      <c r="AS1209" s="34"/>
      <c r="AT1209" s="44" t="s">
        <v>326</v>
      </c>
      <c r="AU1209" s="44"/>
      <c r="AV1209" s="477" t="str">
        <f t="array" ref="AV1209">_xlfn.IFS(
LEFT(Tabelas!$AI1209,1)="N","DN",
LEFT(Tabelas!$AI1209,1)="C","DC",
LEFT(Tabelas!$AI1209,1)="L","DL",
LEFT(Tabelas!$AI1209,1)="A","DA",
LEFT(Tabelas!$AI1209,1)="G","DG")</f>
        <v>DN</v>
      </c>
      <c r="AW1209" s="34"/>
      <c r="AX1209" s="34"/>
      <c r="AY1209" s="34"/>
      <c r="AZ1209" s="34"/>
      <c r="BA1209" s="34"/>
      <c r="BB1209" s="34"/>
      <c r="BC1209" s="34"/>
      <c r="BD1209" s="44">
        <v>10414</v>
      </c>
      <c r="BE1209" s="34" t="s">
        <v>2250</v>
      </c>
      <c r="BF1209" s="43" t="s">
        <v>1223</v>
      </c>
      <c r="BG1209" s="34" t="s">
        <v>376</v>
      </c>
      <c r="BH1209" s="34" t="s">
        <v>268</v>
      </c>
      <c r="BI1209" s="34" t="s">
        <v>2250</v>
      </c>
      <c r="BJ1209" s="44" t="s">
        <v>320</v>
      </c>
      <c r="BK1209" s="44" t="s">
        <v>7450</v>
      </c>
      <c r="EN1209" s="571">
        <v>33693</v>
      </c>
      <c r="EO1209" s="560" t="s">
        <v>10170</v>
      </c>
      <c r="EP1209" s="560" t="s">
        <v>320</v>
      </c>
      <c r="EQ1209" s="580">
        <v>109</v>
      </c>
      <c r="ER1209" s="560" t="s">
        <v>2409</v>
      </c>
      <c r="ES1209" s="567" t="s">
        <v>10171</v>
      </c>
    </row>
    <row r="1210" spans="16:149">
      <c r="P1210" s="503"/>
      <c r="Q1210" s="504"/>
      <c r="R1210" s="505">
        <f t="shared" si="41"/>
        <v>44988</v>
      </c>
      <c r="S1210" s="501"/>
      <c r="T1210" s="497"/>
      <c r="U1210" s="498"/>
      <c r="V1210" s="43">
        <v>162</v>
      </c>
      <c r="W1210" s="34" t="s">
        <v>3781</v>
      </c>
      <c r="X1210" s="44">
        <v>10415</v>
      </c>
      <c r="Y1210" s="34" t="s">
        <v>2432</v>
      </c>
      <c r="Z1210" s="43" t="s">
        <v>1223</v>
      </c>
      <c r="AA1210" s="34" t="s">
        <v>376</v>
      </c>
      <c r="AB1210" s="34" t="s">
        <v>268</v>
      </c>
      <c r="AC1210" s="34" t="s">
        <v>2432</v>
      </c>
      <c r="AD1210" s="44" t="s">
        <v>320</v>
      </c>
      <c r="AE1210" s="44" t="s">
        <v>7450</v>
      </c>
      <c r="AF1210" s="43">
        <v>162</v>
      </c>
      <c r="AG1210" s="34" t="s">
        <v>3781</v>
      </c>
      <c r="AH1210" s="34" t="s">
        <v>3780</v>
      </c>
      <c r="AI1210" s="43" t="s">
        <v>3782</v>
      </c>
      <c r="AJ1210" s="44" t="s">
        <v>3783</v>
      </c>
      <c r="AK1210" s="261">
        <v>3700061</v>
      </c>
      <c r="AL1210" s="44" t="s">
        <v>387</v>
      </c>
      <c r="AM1210" s="44" t="s">
        <v>3787</v>
      </c>
      <c r="AN1210" s="262">
        <v>256029750</v>
      </c>
      <c r="AO1210" s="34"/>
      <c r="AP1210" s="34"/>
      <c r="AQ1210" s="34"/>
      <c r="AR1210" s="34"/>
      <c r="AS1210" s="34"/>
      <c r="AT1210" s="44" t="s">
        <v>326</v>
      </c>
      <c r="AU1210" s="44"/>
      <c r="AV1210" s="477" t="str">
        <f t="array" ref="AV1210">_xlfn.IFS(
LEFT(Tabelas!$AI1210,1)="N","DN",
LEFT(Tabelas!$AI1210,1)="C","DC",
LEFT(Tabelas!$AI1210,1)="L","DL",
LEFT(Tabelas!$AI1210,1)="A","DA",
LEFT(Tabelas!$AI1210,1)="G","DG")</f>
        <v>DN</v>
      </c>
      <c r="AW1210" s="34"/>
      <c r="AX1210" s="34"/>
      <c r="AY1210" s="34"/>
      <c r="AZ1210" s="34"/>
      <c r="BA1210" s="34"/>
      <c r="BB1210" s="34"/>
      <c r="BC1210" s="34"/>
      <c r="BD1210" s="44">
        <v>10415</v>
      </c>
      <c r="BE1210" s="34" t="s">
        <v>2432</v>
      </c>
      <c r="BF1210" s="43" t="s">
        <v>1223</v>
      </c>
      <c r="BG1210" s="34" t="s">
        <v>376</v>
      </c>
      <c r="BH1210" s="34" t="s">
        <v>268</v>
      </c>
      <c r="BI1210" s="34" t="s">
        <v>2432</v>
      </c>
      <c r="BJ1210" s="44" t="s">
        <v>320</v>
      </c>
      <c r="BK1210" s="44" t="s">
        <v>7450</v>
      </c>
      <c r="EN1210" s="572">
        <v>33715</v>
      </c>
      <c r="EO1210" s="561" t="s">
        <v>10172</v>
      </c>
      <c r="EP1210" s="561" t="s">
        <v>320</v>
      </c>
      <c r="EQ1210" s="576">
        <v>100</v>
      </c>
      <c r="ER1210" s="561" t="s">
        <v>4630</v>
      </c>
      <c r="ES1210" s="568" t="s">
        <v>10173</v>
      </c>
    </row>
    <row r="1211" spans="16:149">
      <c r="P1211" s="503"/>
      <c r="Q1211" s="504"/>
      <c r="R1211" s="505">
        <f t="shared" si="41"/>
        <v>44989</v>
      </c>
      <c r="S1211" s="501"/>
      <c r="T1211" s="497"/>
      <c r="U1211" s="498"/>
      <c r="V1211" s="43">
        <v>162</v>
      </c>
      <c r="W1211" s="34" t="s">
        <v>3781</v>
      </c>
      <c r="X1211" s="44">
        <v>10416</v>
      </c>
      <c r="Y1211" s="34" t="s">
        <v>1008</v>
      </c>
      <c r="Z1211" s="43" t="s">
        <v>1223</v>
      </c>
      <c r="AA1211" s="34" t="s">
        <v>376</v>
      </c>
      <c r="AB1211" s="34" t="s">
        <v>268</v>
      </c>
      <c r="AC1211" s="34" t="s">
        <v>1008</v>
      </c>
      <c r="AD1211" s="44" t="s">
        <v>320</v>
      </c>
      <c r="AE1211" s="44" t="s">
        <v>7450</v>
      </c>
      <c r="AF1211" s="43">
        <v>162</v>
      </c>
      <c r="AG1211" s="34" t="s">
        <v>3781</v>
      </c>
      <c r="AH1211" s="34" t="s">
        <v>3780</v>
      </c>
      <c r="AI1211" s="43" t="s">
        <v>3782</v>
      </c>
      <c r="AJ1211" s="44" t="s">
        <v>3783</v>
      </c>
      <c r="AK1211" s="261">
        <v>3700061</v>
      </c>
      <c r="AL1211" s="44" t="s">
        <v>387</v>
      </c>
      <c r="AM1211" s="44" t="s">
        <v>3787</v>
      </c>
      <c r="AN1211" s="262">
        <v>256029750</v>
      </c>
      <c r="AO1211" s="34"/>
      <c r="AP1211" s="34"/>
      <c r="AQ1211" s="34"/>
      <c r="AR1211" s="34"/>
      <c r="AS1211" s="34"/>
      <c r="AT1211" s="44" t="s">
        <v>326</v>
      </c>
      <c r="AU1211" s="44"/>
      <c r="AV1211" s="477" t="str">
        <f t="array" ref="AV1211">_xlfn.IFS(
LEFT(Tabelas!$AI1211,1)="N","DN",
LEFT(Tabelas!$AI1211,1)="C","DC",
LEFT(Tabelas!$AI1211,1)="L","DL",
LEFT(Tabelas!$AI1211,1)="A","DA",
LEFT(Tabelas!$AI1211,1)="G","DG")</f>
        <v>DN</v>
      </c>
      <c r="AW1211" s="34"/>
      <c r="AX1211" s="34"/>
      <c r="AY1211" s="34"/>
      <c r="AZ1211" s="34"/>
      <c r="BA1211" s="34"/>
      <c r="BB1211" s="34"/>
      <c r="BC1211" s="34"/>
      <c r="BD1211" s="44">
        <v>10416</v>
      </c>
      <c r="BE1211" s="34" t="s">
        <v>1008</v>
      </c>
      <c r="BF1211" s="43" t="s">
        <v>1223</v>
      </c>
      <c r="BG1211" s="34" t="s">
        <v>376</v>
      </c>
      <c r="BH1211" s="34" t="s">
        <v>268</v>
      </c>
      <c r="BI1211" s="34" t="s">
        <v>1008</v>
      </c>
      <c r="BJ1211" s="44" t="s">
        <v>320</v>
      </c>
      <c r="BK1211" s="44" t="s">
        <v>7450</v>
      </c>
      <c r="EN1211" s="571">
        <v>33740</v>
      </c>
      <c r="EO1211" s="560" t="s">
        <v>10174</v>
      </c>
      <c r="EP1211" s="560" t="s">
        <v>320</v>
      </c>
      <c r="EQ1211" s="580">
        <v>100</v>
      </c>
      <c r="ER1211" s="560" t="s">
        <v>4630</v>
      </c>
      <c r="ES1211" s="567" t="s">
        <v>10175</v>
      </c>
    </row>
    <row r="1212" spans="16:149">
      <c r="P1212" s="503"/>
      <c r="Q1212" s="504"/>
      <c r="R1212" s="505">
        <f t="shared" si="41"/>
        <v>44990</v>
      </c>
      <c r="S1212" s="501"/>
      <c r="T1212" s="497"/>
      <c r="U1212" s="498"/>
      <c r="V1212" s="43">
        <v>162</v>
      </c>
      <c r="W1212" s="34" t="s">
        <v>3781</v>
      </c>
      <c r="X1212" s="44">
        <v>10417</v>
      </c>
      <c r="Y1212" s="34" t="s">
        <v>2210</v>
      </c>
      <c r="Z1212" s="43" t="s">
        <v>1223</v>
      </c>
      <c r="AA1212" s="34" t="s">
        <v>376</v>
      </c>
      <c r="AB1212" s="34" t="s">
        <v>268</v>
      </c>
      <c r="AC1212" s="34" t="s">
        <v>2210</v>
      </c>
      <c r="AD1212" s="44" t="s">
        <v>320</v>
      </c>
      <c r="AE1212" s="44" t="s">
        <v>7450</v>
      </c>
      <c r="AF1212" s="43">
        <v>162</v>
      </c>
      <c r="AG1212" s="34" t="s">
        <v>3781</v>
      </c>
      <c r="AH1212" s="34" t="s">
        <v>3780</v>
      </c>
      <c r="AI1212" s="43" t="s">
        <v>3782</v>
      </c>
      <c r="AJ1212" s="44" t="s">
        <v>3783</v>
      </c>
      <c r="AK1212" s="261">
        <v>3700061</v>
      </c>
      <c r="AL1212" s="44" t="s">
        <v>387</v>
      </c>
      <c r="AM1212" s="44" t="s">
        <v>3787</v>
      </c>
      <c r="AN1212" s="262">
        <v>256029750</v>
      </c>
      <c r="AO1212" s="34"/>
      <c r="AP1212" s="34"/>
      <c r="AQ1212" s="34"/>
      <c r="AR1212" s="34"/>
      <c r="AS1212" s="34"/>
      <c r="AT1212" s="44" t="s">
        <v>326</v>
      </c>
      <c r="AU1212" s="44"/>
      <c r="AV1212" s="477" t="str">
        <f t="array" ref="AV1212">_xlfn.IFS(
LEFT(Tabelas!$AI1212,1)="N","DN",
LEFT(Tabelas!$AI1212,1)="C","DC",
LEFT(Tabelas!$AI1212,1)="L","DL",
LEFT(Tabelas!$AI1212,1)="A","DA",
LEFT(Tabelas!$AI1212,1)="G","DG")</f>
        <v>DN</v>
      </c>
      <c r="AW1212" s="34"/>
      <c r="AX1212" s="34"/>
      <c r="AY1212" s="34"/>
      <c r="AZ1212" s="34"/>
      <c r="BA1212" s="34"/>
      <c r="BB1212" s="34"/>
      <c r="BC1212" s="34"/>
      <c r="BD1212" s="44">
        <v>10417</v>
      </c>
      <c r="BE1212" s="34" t="s">
        <v>2210</v>
      </c>
      <c r="BF1212" s="43" t="s">
        <v>1223</v>
      </c>
      <c r="BG1212" s="34" t="s">
        <v>376</v>
      </c>
      <c r="BH1212" s="34" t="s">
        <v>268</v>
      </c>
      <c r="BI1212" s="34" t="s">
        <v>2210</v>
      </c>
      <c r="BJ1212" s="44" t="s">
        <v>320</v>
      </c>
      <c r="BK1212" s="44" t="s">
        <v>7450</v>
      </c>
      <c r="EN1212" s="572">
        <v>33758</v>
      </c>
      <c r="EO1212" s="561" t="s">
        <v>10176</v>
      </c>
      <c r="EP1212" s="561" t="s">
        <v>289</v>
      </c>
      <c r="EQ1212" s="576">
        <v>379</v>
      </c>
      <c r="ER1212" s="561" t="s">
        <v>2245</v>
      </c>
      <c r="ES1212" s="568"/>
    </row>
    <row r="1213" spans="16:149">
      <c r="P1213" s="503"/>
      <c r="Q1213" s="504"/>
      <c r="R1213" s="505">
        <f t="shared" si="41"/>
        <v>44991</v>
      </c>
      <c r="S1213" s="501"/>
      <c r="T1213" s="497"/>
      <c r="U1213" s="498"/>
      <c r="V1213" s="43">
        <v>162</v>
      </c>
      <c r="W1213" s="34" t="s">
        <v>3781</v>
      </c>
      <c r="X1213" s="44">
        <v>10418</v>
      </c>
      <c r="Y1213" s="34" t="s">
        <v>2885</v>
      </c>
      <c r="Z1213" s="43" t="s">
        <v>1223</v>
      </c>
      <c r="AA1213" s="34" t="s">
        <v>376</v>
      </c>
      <c r="AB1213" s="34" t="s">
        <v>268</v>
      </c>
      <c r="AC1213" s="34" t="s">
        <v>2885</v>
      </c>
      <c r="AD1213" s="44" t="s">
        <v>320</v>
      </c>
      <c r="AE1213" s="44" t="s">
        <v>7450</v>
      </c>
      <c r="AF1213" s="43">
        <v>162</v>
      </c>
      <c r="AG1213" s="34" t="s">
        <v>3781</v>
      </c>
      <c r="AH1213" s="34" t="s">
        <v>3780</v>
      </c>
      <c r="AI1213" s="43" t="s">
        <v>3782</v>
      </c>
      <c r="AJ1213" s="44" t="s">
        <v>3783</v>
      </c>
      <c r="AK1213" s="261">
        <v>3700061</v>
      </c>
      <c r="AL1213" s="44" t="s">
        <v>387</v>
      </c>
      <c r="AM1213" s="44" t="s">
        <v>3787</v>
      </c>
      <c r="AN1213" s="262">
        <v>256029750</v>
      </c>
      <c r="AO1213" s="34"/>
      <c r="AP1213" s="34"/>
      <c r="AQ1213" s="34"/>
      <c r="AR1213" s="34"/>
      <c r="AS1213" s="34"/>
      <c r="AT1213" s="44" t="s">
        <v>326</v>
      </c>
      <c r="AU1213" s="44"/>
      <c r="AV1213" s="477" t="str">
        <f t="array" ref="AV1213">_xlfn.IFS(
LEFT(Tabelas!$AI1213,1)="N","DN",
LEFT(Tabelas!$AI1213,1)="C","DC",
LEFT(Tabelas!$AI1213,1)="L","DL",
LEFT(Tabelas!$AI1213,1)="A","DA",
LEFT(Tabelas!$AI1213,1)="G","DG")</f>
        <v>DN</v>
      </c>
      <c r="AW1213" s="34"/>
      <c r="AX1213" s="34"/>
      <c r="AY1213" s="34"/>
      <c r="AZ1213" s="34"/>
      <c r="BA1213" s="34"/>
      <c r="BB1213" s="34"/>
      <c r="BC1213" s="34"/>
      <c r="BD1213" s="44">
        <v>10418</v>
      </c>
      <c r="BE1213" s="34" t="s">
        <v>2885</v>
      </c>
      <c r="BF1213" s="43" t="s">
        <v>1223</v>
      </c>
      <c r="BG1213" s="34" t="s">
        <v>376</v>
      </c>
      <c r="BH1213" s="34" t="s">
        <v>268</v>
      </c>
      <c r="BI1213" s="34" t="s">
        <v>2885</v>
      </c>
      <c r="BJ1213" s="44" t="s">
        <v>320</v>
      </c>
      <c r="BK1213" s="44" t="s">
        <v>7450</v>
      </c>
      <c r="EN1213" s="571">
        <v>33790</v>
      </c>
      <c r="EO1213" s="560" t="s">
        <v>10177</v>
      </c>
      <c r="EP1213" s="560" t="s">
        <v>370</v>
      </c>
      <c r="EQ1213" s="580">
        <v>586</v>
      </c>
      <c r="ER1213" s="560" t="s">
        <v>5533</v>
      </c>
      <c r="ES1213" s="567" t="s">
        <v>10178</v>
      </c>
    </row>
    <row r="1214" spans="16:149">
      <c r="P1214" s="503"/>
      <c r="Q1214" s="504"/>
      <c r="R1214" s="505">
        <f t="shared" si="41"/>
        <v>44992</v>
      </c>
      <c r="S1214" s="501"/>
      <c r="T1214" s="497"/>
      <c r="U1214" s="498"/>
      <c r="V1214" s="43">
        <v>162</v>
      </c>
      <c r="W1214" s="34" t="s">
        <v>3781</v>
      </c>
      <c r="X1214" s="44">
        <v>10421</v>
      </c>
      <c r="Y1214" s="34" t="s">
        <v>3266</v>
      </c>
      <c r="Z1214" s="43" t="s">
        <v>1223</v>
      </c>
      <c r="AA1214" s="34" t="s">
        <v>376</v>
      </c>
      <c r="AB1214" s="34" t="s">
        <v>268</v>
      </c>
      <c r="AC1214" s="34" t="s">
        <v>10159</v>
      </c>
      <c r="AD1214" s="44" t="s">
        <v>320</v>
      </c>
      <c r="AE1214" s="44" t="s">
        <v>7450</v>
      </c>
      <c r="AF1214" s="43">
        <v>162</v>
      </c>
      <c r="AG1214" s="34" t="s">
        <v>3781</v>
      </c>
      <c r="AH1214" s="34" t="s">
        <v>3780</v>
      </c>
      <c r="AI1214" s="43" t="s">
        <v>3782</v>
      </c>
      <c r="AJ1214" s="44" t="s">
        <v>3783</v>
      </c>
      <c r="AK1214" s="261">
        <v>3700061</v>
      </c>
      <c r="AL1214" s="44" t="s">
        <v>387</v>
      </c>
      <c r="AM1214" s="44" t="s">
        <v>3787</v>
      </c>
      <c r="AN1214" s="262">
        <v>256029750</v>
      </c>
      <c r="AO1214" s="34"/>
      <c r="AP1214" s="34"/>
      <c r="AQ1214" s="34"/>
      <c r="AR1214" s="34"/>
      <c r="AS1214" s="34"/>
      <c r="AT1214" s="44" t="s">
        <v>326</v>
      </c>
      <c r="AU1214" s="44"/>
      <c r="AV1214" s="477" t="str">
        <f t="array" ref="AV1214">_xlfn.IFS(
LEFT(Tabelas!$AI1214,1)="N","DN",
LEFT(Tabelas!$AI1214,1)="C","DC",
LEFT(Tabelas!$AI1214,1)="L","DL",
LEFT(Tabelas!$AI1214,1)="A","DA",
LEFT(Tabelas!$AI1214,1)="G","DG")</f>
        <v>DN</v>
      </c>
      <c r="AW1214" s="34"/>
      <c r="AX1214" s="34"/>
      <c r="AY1214" s="34"/>
      <c r="AZ1214" s="34"/>
      <c r="BA1214" s="34"/>
      <c r="BB1214" s="34"/>
      <c r="BC1214" s="34"/>
      <c r="BD1214" s="44">
        <v>10421</v>
      </c>
      <c r="BE1214" s="34" t="s">
        <v>3266</v>
      </c>
      <c r="BF1214" s="43" t="s">
        <v>1223</v>
      </c>
      <c r="BG1214" s="34" t="s">
        <v>376</v>
      </c>
      <c r="BH1214" s="34" t="s">
        <v>268</v>
      </c>
      <c r="BI1214" s="34" t="s">
        <v>10159</v>
      </c>
      <c r="BJ1214" s="44" t="s">
        <v>320</v>
      </c>
      <c r="BK1214" s="44" t="s">
        <v>7450</v>
      </c>
      <c r="EN1214" s="572">
        <v>33804</v>
      </c>
      <c r="EO1214" s="561" t="s">
        <v>10179</v>
      </c>
      <c r="EP1214" s="561" t="s">
        <v>947</v>
      </c>
      <c r="EQ1214" s="576">
        <v>448</v>
      </c>
      <c r="ER1214" s="561" t="s">
        <v>4369</v>
      </c>
      <c r="ES1214" s="568" t="s">
        <v>10180</v>
      </c>
    </row>
    <row r="1215" spans="16:149">
      <c r="P1215" s="503"/>
      <c r="Q1215" s="504"/>
      <c r="R1215" s="505">
        <f t="shared" si="41"/>
        <v>44993</v>
      </c>
      <c r="S1215" s="501"/>
      <c r="T1215" s="497"/>
      <c r="U1215" s="498"/>
      <c r="V1215" s="43">
        <v>162</v>
      </c>
      <c r="W1215" s="34" t="s">
        <v>3781</v>
      </c>
      <c r="X1215" s="44">
        <v>10422</v>
      </c>
      <c r="Y1215" s="34" t="s">
        <v>3365</v>
      </c>
      <c r="Z1215" s="43" t="s">
        <v>1223</v>
      </c>
      <c r="AA1215" s="34" t="s">
        <v>376</v>
      </c>
      <c r="AB1215" s="34" t="s">
        <v>268</v>
      </c>
      <c r="AC1215" s="34" t="s">
        <v>10181</v>
      </c>
      <c r="AD1215" s="44" t="s">
        <v>320</v>
      </c>
      <c r="AE1215" s="44" t="s">
        <v>7450</v>
      </c>
      <c r="AF1215" s="43">
        <v>162</v>
      </c>
      <c r="AG1215" s="34" t="s">
        <v>3781</v>
      </c>
      <c r="AH1215" s="34" t="s">
        <v>3780</v>
      </c>
      <c r="AI1215" s="43" t="s">
        <v>3782</v>
      </c>
      <c r="AJ1215" s="44" t="s">
        <v>3783</v>
      </c>
      <c r="AK1215" s="261">
        <v>3700061</v>
      </c>
      <c r="AL1215" s="44" t="s">
        <v>387</v>
      </c>
      <c r="AM1215" s="44" t="s">
        <v>3787</v>
      </c>
      <c r="AN1215" s="262">
        <v>256029750</v>
      </c>
      <c r="AO1215" s="34"/>
      <c r="AP1215" s="34"/>
      <c r="AQ1215" s="34"/>
      <c r="AR1215" s="34"/>
      <c r="AS1215" s="34"/>
      <c r="AT1215" s="44" t="s">
        <v>326</v>
      </c>
      <c r="AU1215" s="44"/>
      <c r="AV1215" s="477" t="str">
        <f t="array" ref="AV1215">_xlfn.IFS(
LEFT(Tabelas!$AI1215,1)="N","DN",
LEFT(Tabelas!$AI1215,1)="C","DC",
LEFT(Tabelas!$AI1215,1)="L","DL",
LEFT(Tabelas!$AI1215,1)="A","DA",
LEFT(Tabelas!$AI1215,1)="G","DG")</f>
        <v>DN</v>
      </c>
      <c r="AW1215" s="34"/>
      <c r="AX1215" s="34"/>
      <c r="AY1215" s="34"/>
      <c r="AZ1215" s="34"/>
      <c r="BA1215" s="34"/>
      <c r="BB1215" s="34"/>
      <c r="BC1215" s="34"/>
      <c r="BD1215" s="44">
        <v>10422</v>
      </c>
      <c r="BE1215" s="34" t="s">
        <v>3365</v>
      </c>
      <c r="BF1215" s="43" t="s">
        <v>1223</v>
      </c>
      <c r="BG1215" s="34" t="s">
        <v>376</v>
      </c>
      <c r="BH1215" s="34" t="s">
        <v>268</v>
      </c>
      <c r="BI1215" s="34" t="s">
        <v>10181</v>
      </c>
      <c r="BJ1215" s="44" t="s">
        <v>320</v>
      </c>
      <c r="BK1215" s="44" t="s">
        <v>7450</v>
      </c>
      <c r="EN1215" s="571">
        <v>33839</v>
      </c>
      <c r="EO1215" s="560" t="s">
        <v>10182</v>
      </c>
      <c r="EP1215" s="560" t="s">
        <v>350</v>
      </c>
      <c r="EQ1215" s="580">
        <v>219</v>
      </c>
      <c r="ER1215" s="560" t="s">
        <v>4409</v>
      </c>
      <c r="ES1215" s="567" t="s">
        <v>10183</v>
      </c>
    </row>
    <row r="1216" spans="16:149">
      <c r="P1216" s="503"/>
      <c r="Q1216" s="504"/>
      <c r="R1216" s="505">
        <f t="shared" si="41"/>
        <v>44994</v>
      </c>
      <c r="S1216" s="501"/>
      <c r="T1216" s="497"/>
      <c r="U1216" s="498"/>
      <c r="V1216" s="43">
        <v>162</v>
      </c>
      <c r="W1216" s="34" t="s">
        <v>3781</v>
      </c>
      <c r="X1216" s="44">
        <v>10423</v>
      </c>
      <c r="Y1216" s="34" t="s">
        <v>3452</v>
      </c>
      <c r="Z1216" s="43" t="s">
        <v>1223</v>
      </c>
      <c r="AA1216" s="34" t="s">
        <v>376</v>
      </c>
      <c r="AB1216" s="34" t="s">
        <v>268</v>
      </c>
      <c r="AC1216" s="34" t="s">
        <v>10184</v>
      </c>
      <c r="AD1216" s="44" t="s">
        <v>320</v>
      </c>
      <c r="AE1216" s="44" t="s">
        <v>7450</v>
      </c>
      <c r="AF1216" s="43">
        <v>162</v>
      </c>
      <c r="AG1216" s="34" t="s">
        <v>3781</v>
      </c>
      <c r="AH1216" s="34" t="s">
        <v>3780</v>
      </c>
      <c r="AI1216" s="43" t="s">
        <v>3782</v>
      </c>
      <c r="AJ1216" s="44" t="s">
        <v>3783</v>
      </c>
      <c r="AK1216" s="261">
        <v>3700061</v>
      </c>
      <c r="AL1216" s="44" t="s">
        <v>387</v>
      </c>
      <c r="AM1216" s="44" t="s">
        <v>3787</v>
      </c>
      <c r="AN1216" s="262">
        <v>256029750</v>
      </c>
      <c r="AO1216" s="34"/>
      <c r="AP1216" s="34"/>
      <c r="AQ1216" s="34"/>
      <c r="AR1216" s="34"/>
      <c r="AS1216" s="34"/>
      <c r="AT1216" s="44" t="s">
        <v>326</v>
      </c>
      <c r="AU1216" s="44"/>
      <c r="AV1216" s="477" t="str">
        <f t="array" ref="AV1216">_xlfn.IFS(
LEFT(Tabelas!$AI1216,1)="N","DN",
LEFT(Tabelas!$AI1216,1)="C","DC",
LEFT(Tabelas!$AI1216,1)="L","DL",
LEFT(Tabelas!$AI1216,1)="A","DA",
LEFT(Tabelas!$AI1216,1)="G","DG")</f>
        <v>DN</v>
      </c>
      <c r="AW1216" s="34"/>
      <c r="AX1216" s="34"/>
      <c r="AY1216" s="34"/>
      <c r="AZ1216" s="34"/>
      <c r="BA1216" s="34"/>
      <c r="BB1216" s="34"/>
      <c r="BC1216" s="34"/>
      <c r="BD1216" s="44">
        <v>10423</v>
      </c>
      <c r="BE1216" s="34" t="s">
        <v>3452</v>
      </c>
      <c r="BF1216" s="43" t="s">
        <v>1223</v>
      </c>
      <c r="BG1216" s="34" t="s">
        <v>376</v>
      </c>
      <c r="BH1216" s="34" t="s">
        <v>268</v>
      </c>
      <c r="BI1216" s="34" t="s">
        <v>10184</v>
      </c>
      <c r="BJ1216" s="44" t="s">
        <v>320</v>
      </c>
      <c r="BK1216" s="44" t="s">
        <v>7450</v>
      </c>
      <c r="EN1216" s="572">
        <v>33855</v>
      </c>
      <c r="EO1216" s="561" t="s">
        <v>10185</v>
      </c>
      <c r="EP1216" s="561" t="s">
        <v>350</v>
      </c>
      <c r="EQ1216" s="576">
        <v>227</v>
      </c>
      <c r="ER1216" s="561" t="s">
        <v>4584</v>
      </c>
      <c r="ES1216" s="568" t="s">
        <v>10186</v>
      </c>
    </row>
    <row r="1217" spans="16:149">
      <c r="P1217" s="503"/>
      <c r="Q1217" s="504"/>
      <c r="R1217" s="505">
        <f t="shared" si="41"/>
        <v>44995</v>
      </c>
      <c r="S1217" s="501"/>
      <c r="T1217" s="497"/>
      <c r="U1217" s="498"/>
      <c r="V1217" s="43">
        <v>162</v>
      </c>
      <c r="W1217" s="34" t="s">
        <v>3781</v>
      </c>
      <c r="X1217" s="44">
        <v>10424</v>
      </c>
      <c r="Y1217" s="34" t="s">
        <v>3529</v>
      </c>
      <c r="Z1217" s="43" t="s">
        <v>1223</v>
      </c>
      <c r="AA1217" s="34" t="s">
        <v>376</v>
      </c>
      <c r="AB1217" s="34" t="s">
        <v>268</v>
      </c>
      <c r="AC1217" s="34" t="s">
        <v>10187</v>
      </c>
      <c r="AD1217" s="44" t="s">
        <v>320</v>
      </c>
      <c r="AE1217" s="44" t="s">
        <v>7450</v>
      </c>
      <c r="AF1217" s="43">
        <v>162</v>
      </c>
      <c r="AG1217" s="34" t="s">
        <v>3781</v>
      </c>
      <c r="AH1217" s="34" t="s">
        <v>3780</v>
      </c>
      <c r="AI1217" s="43" t="s">
        <v>3782</v>
      </c>
      <c r="AJ1217" s="44" t="s">
        <v>3783</v>
      </c>
      <c r="AK1217" s="261">
        <v>3700061</v>
      </c>
      <c r="AL1217" s="44" t="s">
        <v>387</v>
      </c>
      <c r="AM1217" s="44" t="s">
        <v>3787</v>
      </c>
      <c r="AN1217" s="262">
        <v>256029750</v>
      </c>
      <c r="AO1217" s="34"/>
      <c r="AP1217" s="34"/>
      <c r="AQ1217" s="34"/>
      <c r="AR1217" s="34"/>
      <c r="AS1217" s="34"/>
      <c r="AT1217" s="44" t="s">
        <v>326</v>
      </c>
      <c r="AU1217" s="44"/>
      <c r="AV1217" s="477" t="str">
        <f t="array" ref="AV1217">_xlfn.IFS(
LEFT(Tabelas!$AI1217,1)="N","DN",
LEFT(Tabelas!$AI1217,1)="C","DC",
LEFT(Tabelas!$AI1217,1)="L","DL",
LEFT(Tabelas!$AI1217,1)="A","DA",
LEFT(Tabelas!$AI1217,1)="G","DG")</f>
        <v>DN</v>
      </c>
      <c r="AW1217" s="34"/>
      <c r="AX1217" s="34"/>
      <c r="AY1217" s="34"/>
      <c r="AZ1217" s="34"/>
      <c r="BA1217" s="34"/>
      <c r="BB1217" s="34"/>
      <c r="BC1217" s="34"/>
      <c r="BD1217" s="44">
        <v>10424</v>
      </c>
      <c r="BE1217" s="34" t="s">
        <v>3529</v>
      </c>
      <c r="BF1217" s="43" t="s">
        <v>1223</v>
      </c>
      <c r="BG1217" s="34" t="s">
        <v>376</v>
      </c>
      <c r="BH1217" s="34" t="s">
        <v>268</v>
      </c>
      <c r="BI1217" s="34" t="s">
        <v>10187</v>
      </c>
      <c r="BJ1217" s="44" t="s">
        <v>320</v>
      </c>
      <c r="BK1217" s="44" t="s">
        <v>7450</v>
      </c>
      <c r="EN1217" s="571">
        <v>33863</v>
      </c>
      <c r="EO1217" s="560" t="s">
        <v>10188</v>
      </c>
      <c r="EP1217" s="560" t="s">
        <v>350</v>
      </c>
      <c r="EQ1217" s="580">
        <v>200</v>
      </c>
      <c r="ER1217" s="560" t="s">
        <v>5084</v>
      </c>
      <c r="ES1217" s="567" t="s">
        <v>10189</v>
      </c>
    </row>
    <row r="1218" spans="16:149">
      <c r="P1218" s="503"/>
      <c r="Q1218" s="504"/>
      <c r="R1218" s="505">
        <f t="shared" si="41"/>
        <v>44996</v>
      </c>
      <c r="S1218" s="501"/>
      <c r="T1218" s="497"/>
      <c r="U1218" s="498"/>
      <c r="V1218" s="43">
        <v>162</v>
      </c>
      <c r="W1218" s="34" t="s">
        <v>3781</v>
      </c>
      <c r="X1218" s="44">
        <v>10419</v>
      </c>
      <c r="Y1218" s="34" t="s">
        <v>3029</v>
      </c>
      <c r="Z1218" s="43" t="s">
        <v>1223</v>
      </c>
      <c r="AA1218" s="34" t="s">
        <v>376</v>
      </c>
      <c r="AB1218" s="34" t="s">
        <v>268</v>
      </c>
      <c r="AC1218" s="34" t="s">
        <v>3029</v>
      </c>
      <c r="AD1218" s="44" t="s">
        <v>320</v>
      </c>
      <c r="AE1218" s="44" t="s">
        <v>7450</v>
      </c>
      <c r="AF1218" s="43">
        <v>162</v>
      </c>
      <c r="AG1218" s="34" t="s">
        <v>3781</v>
      </c>
      <c r="AH1218" s="34" t="s">
        <v>3780</v>
      </c>
      <c r="AI1218" s="43" t="s">
        <v>3782</v>
      </c>
      <c r="AJ1218" s="44" t="s">
        <v>3783</v>
      </c>
      <c r="AK1218" s="261">
        <v>3700061</v>
      </c>
      <c r="AL1218" s="44" t="s">
        <v>387</v>
      </c>
      <c r="AM1218" s="44" t="s">
        <v>3787</v>
      </c>
      <c r="AN1218" s="262">
        <v>256029750</v>
      </c>
      <c r="AO1218" s="34"/>
      <c r="AP1218" s="34"/>
      <c r="AQ1218" s="34"/>
      <c r="AR1218" s="34"/>
      <c r="AS1218" s="34"/>
      <c r="AT1218" s="44" t="s">
        <v>326</v>
      </c>
      <c r="AU1218" s="44"/>
      <c r="AV1218" s="477" t="str">
        <f t="array" ref="AV1218">_xlfn.IFS(
LEFT(Tabelas!$AI1218,1)="N","DN",
LEFT(Tabelas!$AI1218,1)="C","DC",
LEFT(Tabelas!$AI1218,1)="L","DL",
LEFT(Tabelas!$AI1218,1)="A","DA",
LEFT(Tabelas!$AI1218,1)="G","DG")</f>
        <v>DN</v>
      </c>
      <c r="AW1218" s="34"/>
      <c r="AX1218" s="34"/>
      <c r="AY1218" s="34"/>
      <c r="AZ1218" s="34"/>
      <c r="BA1218" s="34"/>
      <c r="BB1218" s="34"/>
      <c r="BC1218" s="34"/>
      <c r="BD1218" s="44">
        <v>10419</v>
      </c>
      <c r="BE1218" s="34" t="s">
        <v>3029</v>
      </c>
      <c r="BF1218" s="43" t="s">
        <v>1223</v>
      </c>
      <c r="BG1218" s="34" t="s">
        <v>376</v>
      </c>
      <c r="BH1218" s="34" t="s">
        <v>268</v>
      </c>
      <c r="BI1218" s="34" t="s">
        <v>3029</v>
      </c>
      <c r="BJ1218" s="44" t="s">
        <v>320</v>
      </c>
      <c r="BK1218" s="44" t="s">
        <v>7450</v>
      </c>
      <c r="EN1218" s="571">
        <v>33880</v>
      </c>
      <c r="EO1218" s="560" t="s">
        <v>10190</v>
      </c>
      <c r="EP1218" s="560" t="s">
        <v>947</v>
      </c>
      <c r="EQ1218" s="580">
        <v>453</v>
      </c>
      <c r="ER1218" s="560" t="s">
        <v>3912</v>
      </c>
      <c r="ES1218" s="567" t="s">
        <v>10191</v>
      </c>
    </row>
    <row r="1219" spans="16:149">
      <c r="P1219" s="503"/>
      <c r="Q1219" s="504"/>
      <c r="R1219" s="505">
        <f t="shared" si="41"/>
        <v>44997</v>
      </c>
      <c r="S1219" s="501"/>
      <c r="T1219" s="497"/>
      <c r="U1219" s="498"/>
      <c r="V1219" s="43">
        <v>162</v>
      </c>
      <c r="W1219" s="34" t="s">
        <v>3781</v>
      </c>
      <c r="X1219" s="44">
        <v>10420</v>
      </c>
      <c r="Y1219" s="34" t="s">
        <v>3146</v>
      </c>
      <c r="Z1219" s="43" t="s">
        <v>1223</v>
      </c>
      <c r="AA1219" s="34" t="s">
        <v>376</v>
      </c>
      <c r="AB1219" s="34" t="s">
        <v>268</v>
      </c>
      <c r="AC1219" s="34" t="s">
        <v>3146</v>
      </c>
      <c r="AD1219" s="44" t="s">
        <v>320</v>
      </c>
      <c r="AE1219" s="44" t="s">
        <v>7450</v>
      </c>
      <c r="AF1219" s="43">
        <v>162</v>
      </c>
      <c r="AG1219" s="34" t="s">
        <v>3781</v>
      </c>
      <c r="AH1219" s="34" t="s">
        <v>3780</v>
      </c>
      <c r="AI1219" s="43" t="s">
        <v>3782</v>
      </c>
      <c r="AJ1219" s="44" t="s">
        <v>3783</v>
      </c>
      <c r="AK1219" s="261">
        <v>3700061</v>
      </c>
      <c r="AL1219" s="44" t="s">
        <v>387</v>
      </c>
      <c r="AM1219" s="44" t="s">
        <v>3787</v>
      </c>
      <c r="AN1219" s="262">
        <v>256029750</v>
      </c>
      <c r="AO1219" s="34"/>
      <c r="AP1219" s="34"/>
      <c r="AQ1219" s="34"/>
      <c r="AR1219" s="34"/>
      <c r="AS1219" s="34"/>
      <c r="AT1219" s="44" t="s">
        <v>326</v>
      </c>
      <c r="AU1219" s="44"/>
      <c r="AV1219" s="477" t="str">
        <f t="array" ref="AV1219">_xlfn.IFS(
LEFT(Tabelas!$AI1219,1)="N","DN",
LEFT(Tabelas!$AI1219,1)="C","DC",
LEFT(Tabelas!$AI1219,1)="L","DL",
LEFT(Tabelas!$AI1219,1)="A","DA",
LEFT(Tabelas!$AI1219,1)="G","DG")</f>
        <v>DN</v>
      </c>
      <c r="AW1219" s="34"/>
      <c r="AX1219" s="34"/>
      <c r="AY1219" s="34"/>
      <c r="AZ1219" s="34"/>
      <c r="BA1219" s="34"/>
      <c r="BB1219" s="34"/>
      <c r="BC1219" s="34"/>
      <c r="BD1219" s="44">
        <v>10420</v>
      </c>
      <c r="BE1219" s="34" t="s">
        <v>3146</v>
      </c>
      <c r="BF1219" s="43" t="s">
        <v>1223</v>
      </c>
      <c r="BG1219" s="34" t="s">
        <v>376</v>
      </c>
      <c r="BH1219" s="34" t="s">
        <v>268</v>
      </c>
      <c r="BI1219" s="34" t="s">
        <v>3146</v>
      </c>
      <c r="BJ1219" s="44" t="s">
        <v>320</v>
      </c>
      <c r="BK1219" s="44" t="s">
        <v>7450</v>
      </c>
      <c r="EN1219" s="572">
        <v>33898</v>
      </c>
      <c r="EO1219" s="561" t="s">
        <v>10192</v>
      </c>
      <c r="EP1219" s="561" t="s">
        <v>947</v>
      </c>
      <c r="EQ1219" s="576">
        <v>448</v>
      </c>
      <c r="ER1219" s="561" t="s">
        <v>4369</v>
      </c>
      <c r="ES1219" s="568" t="s">
        <v>10193</v>
      </c>
    </row>
    <row r="1220" spans="16:149">
      <c r="P1220" s="503"/>
      <c r="Q1220" s="504"/>
      <c r="R1220" s="505">
        <f t="shared" si="41"/>
        <v>44998</v>
      </c>
      <c r="S1220" s="501"/>
      <c r="T1220" s="497"/>
      <c r="U1220" s="498"/>
      <c r="V1220" s="43">
        <v>162</v>
      </c>
      <c r="W1220" s="34" t="s">
        <v>3781</v>
      </c>
      <c r="X1220" s="44">
        <v>11301</v>
      </c>
      <c r="Y1220" s="34" t="s">
        <v>979</v>
      </c>
      <c r="Z1220" s="43" t="s">
        <v>318</v>
      </c>
      <c r="AA1220" s="34" t="s">
        <v>384</v>
      </c>
      <c r="AB1220" s="34" t="s">
        <v>268</v>
      </c>
      <c r="AC1220" s="34" t="s">
        <v>979</v>
      </c>
      <c r="AD1220" s="44" t="s">
        <v>320</v>
      </c>
      <c r="AE1220" s="44" t="s">
        <v>7450</v>
      </c>
      <c r="AF1220" s="43">
        <v>162</v>
      </c>
      <c r="AG1220" s="34" t="s">
        <v>3781</v>
      </c>
      <c r="AH1220" s="34" t="s">
        <v>3780</v>
      </c>
      <c r="AI1220" s="43" t="s">
        <v>3782</v>
      </c>
      <c r="AJ1220" s="44" t="s">
        <v>3783</v>
      </c>
      <c r="AK1220" s="261">
        <v>3700061</v>
      </c>
      <c r="AL1220" s="44" t="s">
        <v>387</v>
      </c>
      <c r="AM1220" s="44" t="s">
        <v>3787</v>
      </c>
      <c r="AN1220" s="262">
        <v>256029750</v>
      </c>
      <c r="AO1220" s="34"/>
      <c r="AP1220" s="34"/>
      <c r="AQ1220" s="34"/>
      <c r="AR1220" s="34"/>
      <c r="AS1220" s="34"/>
      <c r="AT1220" s="44" t="s">
        <v>326</v>
      </c>
      <c r="AU1220" s="44"/>
      <c r="AV1220" s="477" t="str">
        <f t="array" ref="AV1220">_xlfn.IFS(
LEFT(Tabelas!$AI1220,1)="N","DN",
LEFT(Tabelas!$AI1220,1)="C","DC",
LEFT(Tabelas!$AI1220,1)="L","DL",
LEFT(Tabelas!$AI1220,1)="A","DA",
LEFT(Tabelas!$AI1220,1)="G","DG")</f>
        <v>DN</v>
      </c>
      <c r="AW1220" s="34"/>
      <c r="AX1220" s="34"/>
      <c r="AY1220" s="34"/>
      <c r="AZ1220" s="34"/>
      <c r="BA1220" s="34"/>
      <c r="BB1220" s="34"/>
      <c r="BC1220" s="34"/>
      <c r="BD1220" s="44">
        <v>11301</v>
      </c>
      <c r="BE1220" s="34" t="s">
        <v>979</v>
      </c>
      <c r="BF1220" s="43" t="s">
        <v>318</v>
      </c>
      <c r="BG1220" s="34" t="s">
        <v>384</v>
      </c>
      <c r="BH1220" s="34" t="s">
        <v>268</v>
      </c>
      <c r="BI1220" s="34" t="s">
        <v>979</v>
      </c>
      <c r="BJ1220" s="44" t="s">
        <v>320</v>
      </c>
      <c r="BK1220" s="44" t="s">
        <v>7450</v>
      </c>
      <c r="EN1220" s="571">
        <v>33901</v>
      </c>
      <c r="EO1220" s="560" t="s">
        <v>10194</v>
      </c>
      <c r="EP1220" s="560" t="s">
        <v>947</v>
      </c>
      <c r="EQ1220" s="580">
        <v>443</v>
      </c>
      <c r="ER1220" s="560" t="s">
        <v>3797</v>
      </c>
      <c r="ES1220" s="567" t="s">
        <v>10195</v>
      </c>
    </row>
    <row r="1221" spans="16:149">
      <c r="P1221" s="503"/>
      <c r="Q1221" s="504"/>
      <c r="R1221" s="505">
        <f t="shared" si="41"/>
        <v>44999</v>
      </c>
      <c r="S1221" s="501"/>
      <c r="T1221" s="497"/>
      <c r="U1221" s="498"/>
      <c r="V1221" s="43">
        <v>162</v>
      </c>
      <c r="W1221" s="34" t="s">
        <v>3781</v>
      </c>
      <c r="X1221" s="44">
        <v>11302</v>
      </c>
      <c r="Y1221" s="34" t="s">
        <v>1256</v>
      </c>
      <c r="Z1221" s="43" t="s">
        <v>318</v>
      </c>
      <c r="AA1221" s="34" t="s">
        <v>384</v>
      </c>
      <c r="AB1221" s="34" t="s">
        <v>268</v>
      </c>
      <c r="AC1221" s="34" t="s">
        <v>1256</v>
      </c>
      <c r="AD1221" s="44" t="s">
        <v>320</v>
      </c>
      <c r="AE1221" s="44" t="s">
        <v>7450</v>
      </c>
      <c r="AF1221" s="43">
        <v>162</v>
      </c>
      <c r="AG1221" s="34" t="s">
        <v>3781</v>
      </c>
      <c r="AH1221" s="34" t="s">
        <v>3780</v>
      </c>
      <c r="AI1221" s="43" t="s">
        <v>3782</v>
      </c>
      <c r="AJ1221" s="44" t="s">
        <v>3783</v>
      </c>
      <c r="AK1221" s="261">
        <v>3700061</v>
      </c>
      <c r="AL1221" s="44" t="s">
        <v>387</v>
      </c>
      <c r="AM1221" s="44" t="s">
        <v>3787</v>
      </c>
      <c r="AN1221" s="262">
        <v>256029750</v>
      </c>
      <c r="AO1221" s="34"/>
      <c r="AP1221" s="34"/>
      <c r="AQ1221" s="34"/>
      <c r="AR1221" s="34"/>
      <c r="AS1221" s="34"/>
      <c r="AT1221" s="44" t="s">
        <v>326</v>
      </c>
      <c r="AU1221" s="44"/>
      <c r="AV1221" s="477" t="str">
        <f t="array" ref="AV1221">_xlfn.IFS(
LEFT(Tabelas!$AI1221,1)="N","DN",
LEFT(Tabelas!$AI1221,1)="C","DC",
LEFT(Tabelas!$AI1221,1)="L","DL",
LEFT(Tabelas!$AI1221,1)="A","DA",
LEFT(Tabelas!$AI1221,1)="G","DG")</f>
        <v>DN</v>
      </c>
      <c r="AW1221" s="34"/>
      <c r="AX1221" s="34"/>
      <c r="AY1221" s="34"/>
      <c r="AZ1221" s="34"/>
      <c r="BA1221" s="34"/>
      <c r="BB1221" s="34"/>
      <c r="BC1221" s="34"/>
      <c r="BD1221" s="44">
        <v>11302</v>
      </c>
      <c r="BE1221" s="34" t="s">
        <v>1256</v>
      </c>
      <c r="BF1221" s="43" t="s">
        <v>318</v>
      </c>
      <c r="BG1221" s="34" t="s">
        <v>384</v>
      </c>
      <c r="BH1221" s="34" t="s">
        <v>268</v>
      </c>
      <c r="BI1221" s="34" t="s">
        <v>1256</v>
      </c>
      <c r="BJ1221" s="44" t="s">
        <v>320</v>
      </c>
      <c r="BK1221" s="44" t="s">
        <v>7450</v>
      </c>
      <c r="EN1221" s="572">
        <v>33928</v>
      </c>
      <c r="EO1221" s="561" t="s">
        <v>10196</v>
      </c>
      <c r="EP1221" s="561" t="s">
        <v>947</v>
      </c>
      <c r="EQ1221" s="576">
        <v>485</v>
      </c>
      <c r="ER1221" s="561" t="s">
        <v>3526</v>
      </c>
      <c r="ES1221" s="568" t="s">
        <v>10197</v>
      </c>
    </row>
    <row r="1222" spans="16:149">
      <c r="P1222" s="503"/>
      <c r="Q1222" s="504"/>
      <c r="R1222" s="505">
        <f t="shared" si="41"/>
        <v>45000</v>
      </c>
      <c r="S1222" s="501"/>
      <c r="T1222" s="497"/>
      <c r="U1222" s="498"/>
      <c r="V1222" s="43">
        <v>162</v>
      </c>
      <c r="W1222" s="34" t="s">
        <v>3781</v>
      </c>
      <c r="X1222" s="44">
        <v>11303</v>
      </c>
      <c r="Y1222" s="34" t="s">
        <v>1532</v>
      </c>
      <c r="Z1222" s="43" t="s">
        <v>318</v>
      </c>
      <c r="AA1222" s="34" t="s">
        <v>384</v>
      </c>
      <c r="AB1222" s="34" t="s">
        <v>268</v>
      </c>
      <c r="AC1222" s="34" t="s">
        <v>1532</v>
      </c>
      <c r="AD1222" s="44" t="s">
        <v>320</v>
      </c>
      <c r="AE1222" s="44" t="s">
        <v>7450</v>
      </c>
      <c r="AF1222" s="43">
        <v>162</v>
      </c>
      <c r="AG1222" s="34" t="s">
        <v>3781</v>
      </c>
      <c r="AH1222" s="34" t="s">
        <v>3780</v>
      </c>
      <c r="AI1222" s="43" t="s">
        <v>3782</v>
      </c>
      <c r="AJ1222" s="44" t="s">
        <v>3783</v>
      </c>
      <c r="AK1222" s="261">
        <v>3700061</v>
      </c>
      <c r="AL1222" s="44" t="s">
        <v>387</v>
      </c>
      <c r="AM1222" s="44" t="s">
        <v>3787</v>
      </c>
      <c r="AN1222" s="262">
        <v>256029750</v>
      </c>
      <c r="AO1222" s="34"/>
      <c r="AP1222" s="34"/>
      <c r="AQ1222" s="34"/>
      <c r="AR1222" s="34"/>
      <c r="AS1222" s="34"/>
      <c r="AT1222" s="44" t="s">
        <v>326</v>
      </c>
      <c r="AU1222" s="44"/>
      <c r="AV1222" s="477" t="str">
        <f t="array" ref="AV1222">_xlfn.IFS(
LEFT(Tabelas!$AI1222,1)="N","DN",
LEFT(Tabelas!$AI1222,1)="C","DC",
LEFT(Tabelas!$AI1222,1)="L","DL",
LEFT(Tabelas!$AI1222,1)="A","DA",
LEFT(Tabelas!$AI1222,1)="G","DG")</f>
        <v>DN</v>
      </c>
      <c r="AW1222" s="34"/>
      <c r="AX1222" s="34"/>
      <c r="AY1222" s="34"/>
      <c r="AZ1222" s="34"/>
      <c r="BA1222" s="34"/>
      <c r="BB1222" s="34"/>
      <c r="BC1222" s="34"/>
      <c r="BD1222" s="44">
        <v>11303</v>
      </c>
      <c r="BE1222" s="34" t="s">
        <v>1532</v>
      </c>
      <c r="BF1222" s="43" t="s">
        <v>318</v>
      </c>
      <c r="BG1222" s="34" t="s">
        <v>384</v>
      </c>
      <c r="BH1222" s="34" t="s">
        <v>268</v>
      </c>
      <c r="BI1222" s="34" t="s">
        <v>1532</v>
      </c>
      <c r="BJ1222" s="44" t="s">
        <v>320</v>
      </c>
      <c r="BK1222" s="44" t="s">
        <v>7450</v>
      </c>
      <c r="EN1222" s="571">
        <v>33936</v>
      </c>
      <c r="EO1222" s="560" t="s">
        <v>10198</v>
      </c>
      <c r="EP1222" s="560" t="s">
        <v>947</v>
      </c>
      <c r="EQ1222" s="580">
        <v>450</v>
      </c>
      <c r="ER1222" s="560" t="s">
        <v>4312</v>
      </c>
      <c r="ES1222" s="567" t="s">
        <v>10199</v>
      </c>
    </row>
    <row r="1223" spans="16:149">
      <c r="P1223" s="503"/>
      <c r="Q1223" s="504"/>
      <c r="R1223" s="505">
        <f t="shared" si="41"/>
        <v>45001</v>
      </c>
      <c r="S1223" s="501"/>
      <c r="T1223" s="497"/>
      <c r="U1223" s="498"/>
      <c r="V1223" s="43">
        <v>162</v>
      </c>
      <c r="W1223" s="34" t="s">
        <v>3781</v>
      </c>
      <c r="X1223" s="44">
        <v>11304</v>
      </c>
      <c r="Y1223" s="34" t="s">
        <v>1458</v>
      </c>
      <c r="Z1223" s="43" t="s">
        <v>318</v>
      </c>
      <c r="AA1223" s="34" t="s">
        <v>384</v>
      </c>
      <c r="AB1223" s="34" t="s">
        <v>268</v>
      </c>
      <c r="AC1223" s="34" t="s">
        <v>1458</v>
      </c>
      <c r="AD1223" s="44" t="s">
        <v>320</v>
      </c>
      <c r="AE1223" s="44" t="s">
        <v>7450</v>
      </c>
      <c r="AF1223" s="43">
        <v>162</v>
      </c>
      <c r="AG1223" s="34" t="s">
        <v>3781</v>
      </c>
      <c r="AH1223" s="34" t="s">
        <v>3780</v>
      </c>
      <c r="AI1223" s="43" t="s">
        <v>3782</v>
      </c>
      <c r="AJ1223" s="44" t="s">
        <v>3783</v>
      </c>
      <c r="AK1223" s="261">
        <v>3700061</v>
      </c>
      <c r="AL1223" s="44" t="s">
        <v>387</v>
      </c>
      <c r="AM1223" s="44" t="s">
        <v>3787</v>
      </c>
      <c r="AN1223" s="262">
        <v>256029750</v>
      </c>
      <c r="AO1223" s="34"/>
      <c r="AP1223" s="34"/>
      <c r="AQ1223" s="34"/>
      <c r="AR1223" s="34"/>
      <c r="AS1223" s="34"/>
      <c r="AT1223" s="44" t="s">
        <v>326</v>
      </c>
      <c r="AU1223" s="44"/>
      <c r="AV1223" s="477" t="str">
        <f t="array" ref="AV1223">_xlfn.IFS(
LEFT(Tabelas!$AI1223,1)="N","DN",
LEFT(Tabelas!$AI1223,1)="C","DC",
LEFT(Tabelas!$AI1223,1)="L","DL",
LEFT(Tabelas!$AI1223,1)="A","DA",
LEFT(Tabelas!$AI1223,1)="G","DG")</f>
        <v>DN</v>
      </c>
      <c r="AW1223" s="34"/>
      <c r="AX1223" s="34"/>
      <c r="AY1223" s="34"/>
      <c r="AZ1223" s="34"/>
      <c r="BA1223" s="34"/>
      <c r="BB1223" s="34"/>
      <c r="BC1223" s="34"/>
      <c r="BD1223" s="44">
        <v>11304</v>
      </c>
      <c r="BE1223" s="34" t="s">
        <v>1458</v>
      </c>
      <c r="BF1223" s="43" t="s">
        <v>318</v>
      </c>
      <c r="BG1223" s="34" t="s">
        <v>384</v>
      </c>
      <c r="BH1223" s="34" t="s">
        <v>268</v>
      </c>
      <c r="BI1223" s="34" t="s">
        <v>1458</v>
      </c>
      <c r="BJ1223" s="44" t="s">
        <v>320</v>
      </c>
      <c r="BK1223" s="44" t="s">
        <v>7450</v>
      </c>
      <c r="EN1223" s="572">
        <v>33944</v>
      </c>
      <c r="EO1223" s="561" t="s">
        <v>10200</v>
      </c>
      <c r="EP1223" s="561" t="s">
        <v>320</v>
      </c>
      <c r="EQ1223" s="576">
        <v>109</v>
      </c>
      <c r="ER1223" s="561" t="s">
        <v>2409</v>
      </c>
      <c r="ES1223" s="568" t="s">
        <v>10201</v>
      </c>
    </row>
    <row r="1224" spans="16:149">
      <c r="P1224" s="503"/>
      <c r="Q1224" s="504"/>
      <c r="R1224" s="505">
        <f t="shared" si="41"/>
        <v>45002</v>
      </c>
      <c r="S1224" s="501"/>
      <c r="T1224" s="497"/>
      <c r="U1224" s="498"/>
      <c r="V1224" s="43">
        <v>162</v>
      </c>
      <c r="W1224" s="34" t="s">
        <v>3781</v>
      </c>
      <c r="X1224" s="44">
        <v>11305</v>
      </c>
      <c r="Y1224" s="34" t="s">
        <v>2048</v>
      </c>
      <c r="Z1224" s="43" t="s">
        <v>318</v>
      </c>
      <c r="AA1224" s="34" t="s">
        <v>384</v>
      </c>
      <c r="AB1224" s="34" t="s">
        <v>268</v>
      </c>
      <c r="AC1224" s="34" t="s">
        <v>2048</v>
      </c>
      <c r="AD1224" s="44" t="s">
        <v>320</v>
      </c>
      <c r="AE1224" s="44" t="s">
        <v>7450</v>
      </c>
      <c r="AF1224" s="43">
        <v>162</v>
      </c>
      <c r="AG1224" s="34" t="s">
        <v>3781</v>
      </c>
      <c r="AH1224" s="34" t="s">
        <v>3780</v>
      </c>
      <c r="AI1224" s="43" t="s">
        <v>3782</v>
      </c>
      <c r="AJ1224" s="44" t="s">
        <v>3783</v>
      </c>
      <c r="AK1224" s="261">
        <v>3700061</v>
      </c>
      <c r="AL1224" s="44" t="s">
        <v>387</v>
      </c>
      <c r="AM1224" s="44" t="s">
        <v>3787</v>
      </c>
      <c r="AN1224" s="262">
        <v>256029750</v>
      </c>
      <c r="AO1224" s="34"/>
      <c r="AP1224" s="34"/>
      <c r="AQ1224" s="34"/>
      <c r="AR1224" s="34"/>
      <c r="AS1224" s="34"/>
      <c r="AT1224" s="44" t="s">
        <v>326</v>
      </c>
      <c r="AU1224" s="44"/>
      <c r="AV1224" s="477" t="str">
        <f t="array" ref="AV1224">_xlfn.IFS(
LEFT(Tabelas!$AI1224,1)="N","DN",
LEFT(Tabelas!$AI1224,1)="C","DC",
LEFT(Tabelas!$AI1224,1)="L","DL",
LEFT(Tabelas!$AI1224,1)="A","DA",
LEFT(Tabelas!$AI1224,1)="G","DG")</f>
        <v>DN</v>
      </c>
      <c r="AW1224" s="34"/>
      <c r="AX1224" s="34"/>
      <c r="AY1224" s="34"/>
      <c r="AZ1224" s="34"/>
      <c r="BA1224" s="34"/>
      <c r="BB1224" s="34"/>
      <c r="BC1224" s="34"/>
      <c r="BD1224" s="44">
        <v>11305</v>
      </c>
      <c r="BE1224" s="34" t="s">
        <v>2048</v>
      </c>
      <c r="BF1224" s="43" t="s">
        <v>318</v>
      </c>
      <c r="BG1224" s="34" t="s">
        <v>384</v>
      </c>
      <c r="BH1224" s="34" t="s">
        <v>268</v>
      </c>
      <c r="BI1224" s="34" t="s">
        <v>2048</v>
      </c>
      <c r="BJ1224" s="44" t="s">
        <v>320</v>
      </c>
      <c r="BK1224" s="44" t="s">
        <v>7450</v>
      </c>
      <c r="EN1224" s="572">
        <v>33952</v>
      </c>
      <c r="EO1224" s="561" t="s">
        <v>10202</v>
      </c>
      <c r="EP1224" s="561" t="s">
        <v>320</v>
      </c>
      <c r="EQ1224" s="576">
        <v>108</v>
      </c>
      <c r="ER1224" s="561" t="s">
        <v>2224</v>
      </c>
      <c r="ES1224" s="568" t="s">
        <v>10203</v>
      </c>
    </row>
    <row r="1225" spans="16:149">
      <c r="P1225" s="503"/>
      <c r="Q1225" s="504"/>
      <c r="R1225" s="505">
        <f t="shared" si="41"/>
        <v>45003</v>
      </c>
      <c r="S1225" s="501"/>
      <c r="T1225" s="497"/>
      <c r="U1225" s="498"/>
      <c r="V1225" s="43">
        <v>162</v>
      </c>
      <c r="W1225" s="34" t="s">
        <v>3781</v>
      </c>
      <c r="X1225" s="44">
        <v>11300</v>
      </c>
      <c r="Y1225" s="34" t="s">
        <v>659</v>
      </c>
      <c r="Z1225" s="43" t="s">
        <v>318</v>
      </c>
      <c r="AA1225" s="34" t="s">
        <v>384</v>
      </c>
      <c r="AB1225" s="34" t="s">
        <v>268</v>
      </c>
      <c r="AC1225" s="34" t="s">
        <v>10204</v>
      </c>
      <c r="AD1225" s="44" t="s">
        <v>320</v>
      </c>
      <c r="AE1225" s="44" t="s">
        <v>7450</v>
      </c>
      <c r="AF1225" s="43">
        <v>162</v>
      </c>
      <c r="AG1225" s="34" t="s">
        <v>3781</v>
      </c>
      <c r="AH1225" s="34" t="s">
        <v>3780</v>
      </c>
      <c r="AI1225" s="43" t="s">
        <v>3782</v>
      </c>
      <c r="AJ1225" s="44" t="s">
        <v>3783</v>
      </c>
      <c r="AK1225" s="261">
        <v>3700061</v>
      </c>
      <c r="AL1225" s="44" t="s">
        <v>387</v>
      </c>
      <c r="AM1225" s="44" t="s">
        <v>3787</v>
      </c>
      <c r="AN1225" s="262">
        <v>256029750</v>
      </c>
      <c r="AO1225" s="34"/>
      <c r="AP1225" s="34"/>
      <c r="AQ1225" s="34"/>
      <c r="AR1225" s="34"/>
      <c r="AS1225" s="34"/>
      <c r="AT1225" s="44" t="s">
        <v>326</v>
      </c>
      <c r="AU1225" s="44"/>
      <c r="AV1225" s="477" t="str">
        <f t="array" ref="AV1225">_xlfn.IFS(
LEFT(Tabelas!$AI1225,1)="N","DN",
LEFT(Tabelas!$AI1225,1)="C","DC",
LEFT(Tabelas!$AI1225,1)="L","DL",
LEFT(Tabelas!$AI1225,1)="A","DA",
LEFT(Tabelas!$AI1225,1)="G","DG")</f>
        <v>DN</v>
      </c>
      <c r="AW1225" s="34"/>
      <c r="AX1225" s="34"/>
      <c r="AY1225" s="34"/>
      <c r="AZ1225" s="34"/>
      <c r="BA1225" s="34"/>
      <c r="BB1225" s="34"/>
      <c r="BC1225" s="34"/>
      <c r="BD1225" s="44">
        <v>11300</v>
      </c>
      <c r="BE1225" s="34" t="s">
        <v>659</v>
      </c>
      <c r="BF1225" s="43" t="s">
        <v>318</v>
      </c>
      <c r="BG1225" s="34" t="s">
        <v>384</v>
      </c>
      <c r="BH1225" s="34" t="s">
        <v>268</v>
      </c>
      <c r="BI1225" s="34" t="s">
        <v>10204</v>
      </c>
      <c r="BJ1225" s="44" t="s">
        <v>320</v>
      </c>
      <c r="BK1225" s="44" t="s">
        <v>7450</v>
      </c>
      <c r="EN1225" s="571">
        <v>33960</v>
      </c>
      <c r="EO1225" s="560" t="s">
        <v>10205</v>
      </c>
      <c r="EP1225" s="560" t="s">
        <v>289</v>
      </c>
      <c r="EQ1225" s="580">
        <v>332</v>
      </c>
      <c r="ER1225" s="560" t="s">
        <v>4896</v>
      </c>
      <c r="ES1225" s="567" t="s">
        <v>10206</v>
      </c>
    </row>
    <row r="1226" spans="16:149">
      <c r="P1226" s="503"/>
      <c r="Q1226" s="504"/>
      <c r="R1226" s="505">
        <f t="shared" si="41"/>
        <v>45004</v>
      </c>
      <c r="S1226" s="501"/>
      <c r="T1226" s="497"/>
      <c r="U1226" s="498"/>
      <c r="V1226" s="43">
        <v>162</v>
      </c>
      <c r="W1226" s="34" t="s">
        <v>3781</v>
      </c>
      <c r="X1226" s="44">
        <v>11310</v>
      </c>
      <c r="Y1226" s="34" t="s">
        <v>2255</v>
      </c>
      <c r="Z1226" s="43" t="s">
        <v>318</v>
      </c>
      <c r="AA1226" s="34" t="s">
        <v>384</v>
      </c>
      <c r="AB1226" s="34" t="s">
        <v>268</v>
      </c>
      <c r="AC1226" s="34" t="s">
        <v>2255</v>
      </c>
      <c r="AD1226" s="44" t="s">
        <v>320</v>
      </c>
      <c r="AE1226" s="44" t="s">
        <v>7450</v>
      </c>
      <c r="AF1226" s="43">
        <v>162</v>
      </c>
      <c r="AG1226" s="34" t="s">
        <v>3781</v>
      </c>
      <c r="AH1226" s="34" t="s">
        <v>3780</v>
      </c>
      <c r="AI1226" s="43" t="s">
        <v>3782</v>
      </c>
      <c r="AJ1226" s="44" t="s">
        <v>3783</v>
      </c>
      <c r="AK1226" s="261">
        <v>3700061</v>
      </c>
      <c r="AL1226" s="44" t="s">
        <v>387</v>
      </c>
      <c r="AM1226" s="44" t="s">
        <v>3787</v>
      </c>
      <c r="AN1226" s="262">
        <v>256029750</v>
      </c>
      <c r="AO1226" s="34"/>
      <c r="AP1226" s="34"/>
      <c r="AQ1226" s="34"/>
      <c r="AR1226" s="34"/>
      <c r="AS1226" s="34"/>
      <c r="AT1226" s="44" t="s">
        <v>326</v>
      </c>
      <c r="AU1226" s="44"/>
      <c r="AV1226" s="477" t="str">
        <f t="array" ref="AV1226">_xlfn.IFS(
LEFT(Tabelas!$AI1226,1)="N","DN",
LEFT(Tabelas!$AI1226,1)="C","DC",
LEFT(Tabelas!$AI1226,1)="L","DL",
LEFT(Tabelas!$AI1226,1)="A","DA",
LEFT(Tabelas!$AI1226,1)="G","DG")</f>
        <v>DN</v>
      </c>
      <c r="AW1226" s="34"/>
      <c r="AX1226" s="34"/>
      <c r="AY1226" s="34"/>
      <c r="AZ1226" s="34"/>
      <c r="BA1226" s="34"/>
      <c r="BB1226" s="34"/>
      <c r="BC1226" s="34"/>
      <c r="BD1226" s="44">
        <v>11310</v>
      </c>
      <c r="BE1226" s="34" t="s">
        <v>2255</v>
      </c>
      <c r="BF1226" s="43" t="s">
        <v>318</v>
      </c>
      <c r="BG1226" s="34" t="s">
        <v>384</v>
      </c>
      <c r="BH1226" s="34" t="s">
        <v>268</v>
      </c>
      <c r="BI1226" s="34" t="s">
        <v>2255</v>
      </c>
      <c r="BJ1226" s="44" t="s">
        <v>320</v>
      </c>
      <c r="BK1226" s="44" t="s">
        <v>7450</v>
      </c>
      <c r="EN1226" s="572">
        <v>33979</v>
      </c>
      <c r="EO1226" s="561" t="s">
        <v>10207</v>
      </c>
      <c r="EP1226" s="561" t="s">
        <v>320</v>
      </c>
      <c r="EQ1226" s="576">
        <v>114</v>
      </c>
      <c r="ER1226" s="561" t="s">
        <v>3132</v>
      </c>
      <c r="ES1226" s="568" t="s">
        <v>10208</v>
      </c>
    </row>
    <row r="1227" spans="16:149">
      <c r="P1227" s="503"/>
      <c r="Q1227" s="504"/>
      <c r="R1227" s="505">
        <f t="shared" si="41"/>
        <v>45005</v>
      </c>
      <c r="S1227" s="501"/>
      <c r="T1227" s="497"/>
      <c r="U1227" s="498"/>
      <c r="V1227" s="43">
        <v>162</v>
      </c>
      <c r="W1227" s="34" t="s">
        <v>3781</v>
      </c>
      <c r="X1227" s="44">
        <v>11315</v>
      </c>
      <c r="Y1227" s="34" t="s">
        <v>2435</v>
      </c>
      <c r="Z1227" s="43" t="s">
        <v>318</v>
      </c>
      <c r="AA1227" s="34" t="s">
        <v>384</v>
      </c>
      <c r="AB1227" s="34" t="s">
        <v>268</v>
      </c>
      <c r="AC1227" s="34" t="s">
        <v>2435</v>
      </c>
      <c r="AD1227" s="44" t="s">
        <v>320</v>
      </c>
      <c r="AE1227" s="44" t="s">
        <v>7450</v>
      </c>
      <c r="AF1227" s="43">
        <v>162</v>
      </c>
      <c r="AG1227" s="34" t="s">
        <v>3781</v>
      </c>
      <c r="AH1227" s="34" t="s">
        <v>3780</v>
      </c>
      <c r="AI1227" s="43" t="s">
        <v>3782</v>
      </c>
      <c r="AJ1227" s="44" t="s">
        <v>3783</v>
      </c>
      <c r="AK1227" s="261">
        <v>3700061</v>
      </c>
      <c r="AL1227" s="44" t="s">
        <v>387</v>
      </c>
      <c r="AM1227" s="44" t="s">
        <v>3787</v>
      </c>
      <c r="AN1227" s="262">
        <v>256029750</v>
      </c>
      <c r="AO1227" s="34"/>
      <c r="AP1227" s="34"/>
      <c r="AQ1227" s="34"/>
      <c r="AR1227" s="34"/>
      <c r="AS1227" s="34"/>
      <c r="AT1227" s="44" t="s">
        <v>326</v>
      </c>
      <c r="AU1227" s="44"/>
      <c r="AV1227" s="477" t="str">
        <f t="array" ref="AV1227">_xlfn.IFS(
LEFT(Tabelas!$AI1227,1)="N","DN",
LEFT(Tabelas!$AI1227,1)="C","DC",
LEFT(Tabelas!$AI1227,1)="L","DL",
LEFT(Tabelas!$AI1227,1)="A","DA",
LEFT(Tabelas!$AI1227,1)="G","DG")</f>
        <v>DN</v>
      </c>
      <c r="AW1227" s="34"/>
      <c r="AX1227" s="34"/>
      <c r="AY1227" s="34"/>
      <c r="AZ1227" s="34"/>
      <c r="BA1227" s="34"/>
      <c r="BB1227" s="34"/>
      <c r="BC1227" s="34"/>
      <c r="BD1227" s="44">
        <v>11315</v>
      </c>
      <c r="BE1227" s="34" t="s">
        <v>2435</v>
      </c>
      <c r="BF1227" s="43" t="s">
        <v>318</v>
      </c>
      <c r="BG1227" s="34" t="s">
        <v>384</v>
      </c>
      <c r="BH1227" s="34" t="s">
        <v>268</v>
      </c>
      <c r="BI1227" s="34" t="s">
        <v>2435</v>
      </c>
      <c r="BJ1227" s="44" t="s">
        <v>320</v>
      </c>
      <c r="BK1227" s="44" t="s">
        <v>7450</v>
      </c>
      <c r="EN1227" s="571">
        <v>33987</v>
      </c>
      <c r="EO1227" s="560" t="s">
        <v>10209</v>
      </c>
      <c r="EP1227" s="560" t="s">
        <v>320</v>
      </c>
      <c r="EQ1227" s="580">
        <v>102</v>
      </c>
      <c r="ER1227" s="560" t="s">
        <v>628</v>
      </c>
      <c r="ES1227" s="567" t="s">
        <v>10210</v>
      </c>
    </row>
    <row r="1228" spans="16:149">
      <c r="P1228" s="503"/>
      <c r="Q1228" s="504"/>
      <c r="R1228" s="505">
        <f t="shared" si="41"/>
        <v>45006</v>
      </c>
      <c r="S1228" s="501"/>
      <c r="T1228" s="497"/>
      <c r="U1228" s="498"/>
      <c r="V1228" s="43">
        <v>162</v>
      </c>
      <c r="W1228" s="34" t="s">
        <v>3781</v>
      </c>
      <c r="X1228" s="44">
        <v>11318</v>
      </c>
      <c r="Y1228" s="34" t="s">
        <v>2602</v>
      </c>
      <c r="Z1228" s="43" t="s">
        <v>318</v>
      </c>
      <c r="AA1228" s="34" t="s">
        <v>384</v>
      </c>
      <c r="AB1228" s="34" t="s">
        <v>268</v>
      </c>
      <c r="AC1228" s="34" t="s">
        <v>2602</v>
      </c>
      <c r="AD1228" s="44" t="s">
        <v>320</v>
      </c>
      <c r="AE1228" s="44" t="s">
        <v>7450</v>
      </c>
      <c r="AF1228" s="43">
        <v>162</v>
      </c>
      <c r="AG1228" s="34" t="s">
        <v>3781</v>
      </c>
      <c r="AH1228" s="34" t="s">
        <v>3780</v>
      </c>
      <c r="AI1228" s="43" t="s">
        <v>3782</v>
      </c>
      <c r="AJ1228" s="44" t="s">
        <v>3783</v>
      </c>
      <c r="AK1228" s="261">
        <v>3700061</v>
      </c>
      <c r="AL1228" s="44" t="s">
        <v>387</v>
      </c>
      <c r="AM1228" s="44" t="s">
        <v>3787</v>
      </c>
      <c r="AN1228" s="262">
        <v>256029750</v>
      </c>
      <c r="AO1228" s="34"/>
      <c r="AP1228" s="34"/>
      <c r="AQ1228" s="34"/>
      <c r="AR1228" s="34"/>
      <c r="AS1228" s="34"/>
      <c r="AT1228" s="44" t="s">
        <v>326</v>
      </c>
      <c r="AU1228" s="44"/>
      <c r="AV1228" s="477" t="str">
        <f t="array" ref="AV1228">_xlfn.IFS(
LEFT(Tabelas!$AI1228,1)="N","DN",
LEFT(Tabelas!$AI1228,1)="C","DC",
LEFT(Tabelas!$AI1228,1)="L","DL",
LEFT(Tabelas!$AI1228,1)="A","DA",
LEFT(Tabelas!$AI1228,1)="G","DG")</f>
        <v>DN</v>
      </c>
      <c r="AW1228" s="34"/>
      <c r="AX1228" s="34"/>
      <c r="AY1228" s="34"/>
      <c r="AZ1228" s="34"/>
      <c r="BA1228" s="34"/>
      <c r="BB1228" s="34"/>
      <c r="BC1228" s="34"/>
      <c r="BD1228" s="44">
        <v>11318</v>
      </c>
      <c r="BE1228" s="34" t="s">
        <v>2602</v>
      </c>
      <c r="BF1228" s="43" t="s">
        <v>318</v>
      </c>
      <c r="BG1228" s="34" t="s">
        <v>384</v>
      </c>
      <c r="BH1228" s="34" t="s">
        <v>268</v>
      </c>
      <c r="BI1228" s="34" t="s">
        <v>2602</v>
      </c>
      <c r="BJ1228" s="44" t="s">
        <v>320</v>
      </c>
      <c r="BK1228" s="44" t="s">
        <v>7450</v>
      </c>
      <c r="EN1228" s="572">
        <v>33995</v>
      </c>
      <c r="EO1228" s="561" t="s">
        <v>10211</v>
      </c>
      <c r="EP1228" s="561" t="s">
        <v>320</v>
      </c>
      <c r="EQ1228" s="576">
        <v>170</v>
      </c>
      <c r="ER1228" s="561" t="s">
        <v>4090</v>
      </c>
      <c r="ES1228" s="568" t="s">
        <v>10212</v>
      </c>
    </row>
    <row r="1229" spans="16:149">
      <c r="P1229" s="503"/>
      <c r="Q1229" s="504"/>
      <c r="R1229" s="505">
        <f t="shared" si="41"/>
        <v>45007</v>
      </c>
      <c r="S1229" s="501"/>
      <c r="T1229" s="497"/>
      <c r="U1229" s="498"/>
      <c r="V1229" s="43">
        <v>162</v>
      </c>
      <c r="W1229" s="34" t="s">
        <v>3781</v>
      </c>
      <c r="X1229" s="44">
        <v>11320</v>
      </c>
      <c r="Y1229" s="34" t="s">
        <v>2888</v>
      </c>
      <c r="Z1229" s="43" t="s">
        <v>318</v>
      </c>
      <c r="AA1229" s="34" t="s">
        <v>384</v>
      </c>
      <c r="AB1229" s="34" t="s">
        <v>268</v>
      </c>
      <c r="AC1229" s="34" t="s">
        <v>10213</v>
      </c>
      <c r="AD1229" s="44" t="s">
        <v>320</v>
      </c>
      <c r="AE1229" s="44" t="s">
        <v>7450</v>
      </c>
      <c r="AF1229" s="43">
        <v>162</v>
      </c>
      <c r="AG1229" s="34" t="s">
        <v>3781</v>
      </c>
      <c r="AH1229" s="34" t="s">
        <v>3780</v>
      </c>
      <c r="AI1229" s="43" t="s">
        <v>3782</v>
      </c>
      <c r="AJ1229" s="44" t="s">
        <v>3783</v>
      </c>
      <c r="AK1229" s="261">
        <v>3700061</v>
      </c>
      <c r="AL1229" s="44" t="s">
        <v>387</v>
      </c>
      <c r="AM1229" s="44" t="s">
        <v>3787</v>
      </c>
      <c r="AN1229" s="262">
        <v>256029750</v>
      </c>
      <c r="AO1229" s="34"/>
      <c r="AP1229" s="34"/>
      <c r="AQ1229" s="34"/>
      <c r="AR1229" s="34"/>
      <c r="AS1229" s="34"/>
      <c r="AT1229" s="44" t="s">
        <v>326</v>
      </c>
      <c r="AU1229" s="44"/>
      <c r="AV1229" s="477" t="str">
        <f t="array" ref="AV1229">_xlfn.IFS(
LEFT(Tabelas!$AI1229,1)="N","DN",
LEFT(Tabelas!$AI1229,1)="C","DC",
LEFT(Tabelas!$AI1229,1)="L","DL",
LEFT(Tabelas!$AI1229,1)="A","DA",
LEFT(Tabelas!$AI1229,1)="G","DG")</f>
        <v>DN</v>
      </c>
      <c r="AW1229" s="34"/>
      <c r="AX1229" s="34"/>
      <c r="AY1229" s="34"/>
      <c r="AZ1229" s="34"/>
      <c r="BA1229" s="34"/>
      <c r="BB1229" s="34"/>
      <c r="BC1229" s="34"/>
      <c r="BD1229" s="44">
        <v>11320</v>
      </c>
      <c r="BE1229" s="34" t="s">
        <v>2888</v>
      </c>
      <c r="BF1229" s="43" t="s">
        <v>318</v>
      </c>
      <c r="BG1229" s="34" t="s">
        <v>384</v>
      </c>
      <c r="BH1229" s="34" t="s">
        <v>268</v>
      </c>
      <c r="BI1229" s="34" t="s">
        <v>10213</v>
      </c>
      <c r="BJ1229" s="44" t="s">
        <v>320</v>
      </c>
      <c r="BK1229" s="44" t="s">
        <v>7450</v>
      </c>
      <c r="EN1229" s="572">
        <v>34002</v>
      </c>
      <c r="EO1229" s="561" t="s">
        <v>10214</v>
      </c>
      <c r="EP1229" s="561" t="s">
        <v>289</v>
      </c>
      <c r="EQ1229" s="576">
        <v>379</v>
      </c>
      <c r="ER1229" s="561" t="s">
        <v>2245</v>
      </c>
      <c r="ES1229" s="568" t="s">
        <v>10215</v>
      </c>
    </row>
    <row r="1230" spans="16:149">
      <c r="P1230" s="503"/>
      <c r="Q1230" s="504"/>
      <c r="R1230" s="505">
        <f t="shared" si="41"/>
        <v>45008</v>
      </c>
      <c r="S1230" s="501"/>
      <c r="T1230" s="497"/>
      <c r="U1230" s="498"/>
      <c r="V1230" s="43">
        <v>162</v>
      </c>
      <c r="W1230" s="34" t="s">
        <v>3781</v>
      </c>
      <c r="X1230" s="44">
        <v>11321</v>
      </c>
      <c r="Y1230" s="34" t="s">
        <v>3031</v>
      </c>
      <c r="Z1230" s="43" t="s">
        <v>318</v>
      </c>
      <c r="AA1230" s="34" t="s">
        <v>384</v>
      </c>
      <c r="AB1230" s="34" t="s">
        <v>268</v>
      </c>
      <c r="AC1230" s="34" t="s">
        <v>10204</v>
      </c>
      <c r="AD1230" s="44" t="s">
        <v>320</v>
      </c>
      <c r="AE1230" s="44" t="s">
        <v>7450</v>
      </c>
      <c r="AF1230" s="43">
        <v>162</v>
      </c>
      <c r="AG1230" s="34" t="s">
        <v>3781</v>
      </c>
      <c r="AH1230" s="34" t="s">
        <v>3780</v>
      </c>
      <c r="AI1230" s="43" t="s">
        <v>3782</v>
      </c>
      <c r="AJ1230" s="44" t="s">
        <v>3783</v>
      </c>
      <c r="AK1230" s="261">
        <v>3700061</v>
      </c>
      <c r="AL1230" s="44" t="s">
        <v>387</v>
      </c>
      <c r="AM1230" s="44" t="s">
        <v>3787</v>
      </c>
      <c r="AN1230" s="262">
        <v>256029750</v>
      </c>
      <c r="AO1230" s="34"/>
      <c r="AP1230" s="34"/>
      <c r="AQ1230" s="34"/>
      <c r="AR1230" s="34"/>
      <c r="AS1230" s="34"/>
      <c r="AT1230" s="44" t="s">
        <v>326</v>
      </c>
      <c r="AU1230" s="44"/>
      <c r="AV1230" s="477" t="str">
        <f t="array" ref="AV1230">_xlfn.IFS(
LEFT(Tabelas!$AI1230,1)="N","DN",
LEFT(Tabelas!$AI1230,1)="C","DC",
LEFT(Tabelas!$AI1230,1)="L","DL",
LEFT(Tabelas!$AI1230,1)="A","DA",
LEFT(Tabelas!$AI1230,1)="G","DG")</f>
        <v>DN</v>
      </c>
      <c r="AW1230" s="34"/>
      <c r="AX1230" s="34"/>
      <c r="AY1230" s="34"/>
      <c r="AZ1230" s="34"/>
      <c r="BA1230" s="34"/>
      <c r="BB1230" s="34"/>
      <c r="BC1230" s="34"/>
      <c r="BD1230" s="44">
        <v>11321</v>
      </c>
      <c r="BE1230" s="34" t="s">
        <v>3031</v>
      </c>
      <c r="BF1230" s="43" t="s">
        <v>318</v>
      </c>
      <c r="BG1230" s="34" t="s">
        <v>384</v>
      </c>
      <c r="BH1230" s="34" t="s">
        <v>268</v>
      </c>
      <c r="BI1230" s="34" t="s">
        <v>10204</v>
      </c>
      <c r="BJ1230" s="44" t="s">
        <v>320</v>
      </c>
      <c r="BK1230" s="44" t="s">
        <v>7450</v>
      </c>
      <c r="EN1230" s="571">
        <v>34010</v>
      </c>
      <c r="EO1230" s="560" t="s">
        <v>10216</v>
      </c>
      <c r="EP1230" s="560" t="s">
        <v>289</v>
      </c>
      <c r="EQ1230" s="580">
        <v>333</v>
      </c>
      <c r="ER1230" s="560" t="s">
        <v>4908</v>
      </c>
      <c r="ES1230" s="567" t="s">
        <v>10217</v>
      </c>
    </row>
    <row r="1231" spans="16:149">
      <c r="P1231" s="503"/>
      <c r="Q1231" s="504"/>
      <c r="R1231" s="505">
        <f t="shared" si="41"/>
        <v>45009</v>
      </c>
      <c r="S1231" s="501"/>
      <c r="T1231" s="497"/>
      <c r="U1231" s="498"/>
      <c r="V1231" s="43">
        <v>162</v>
      </c>
      <c r="W1231" s="34" t="s">
        <v>3781</v>
      </c>
      <c r="X1231" s="44">
        <v>11322</v>
      </c>
      <c r="Y1231" s="34" t="s">
        <v>3148</v>
      </c>
      <c r="Z1231" s="43" t="s">
        <v>318</v>
      </c>
      <c r="AA1231" s="34" t="s">
        <v>384</v>
      </c>
      <c r="AB1231" s="34" t="s">
        <v>268</v>
      </c>
      <c r="AC1231" s="34" t="s">
        <v>10218</v>
      </c>
      <c r="AD1231" s="44" t="s">
        <v>320</v>
      </c>
      <c r="AE1231" s="44" t="s">
        <v>7450</v>
      </c>
      <c r="AF1231" s="43">
        <v>162</v>
      </c>
      <c r="AG1231" s="34" t="s">
        <v>3781</v>
      </c>
      <c r="AH1231" s="34" t="s">
        <v>3780</v>
      </c>
      <c r="AI1231" s="43" t="s">
        <v>3782</v>
      </c>
      <c r="AJ1231" s="44" t="s">
        <v>3783</v>
      </c>
      <c r="AK1231" s="261">
        <v>3700061</v>
      </c>
      <c r="AL1231" s="44" t="s">
        <v>387</v>
      </c>
      <c r="AM1231" s="44" t="s">
        <v>3787</v>
      </c>
      <c r="AN1231" s="262">
        <v>256029750</v>
      </c>
      <c r="AO1231" s="34"/>
      <c r="AP1231" s="34"/>
      <c r="AQ1231" s="34"/>
      <c r="AR1231" s="34"/>
      <c r="AS1231" s="34"/>
      <c r="AT1231" s="44" t="s">
        <v>326</v>
      </c>
      <c r="AU1231" s="44"/>
      <c r="AV1231" s="477" t="str">
        <f t="array" ref="AV1231">_xlfn.IFS(
LEFT(Tabelas!$AI1231,1)="N","DN",
LEFT(Tabelas!$AI1231,1)="C","DC",
LEFT(Tabelas!$AI1231,1)="L","DL",
LEFT(Tabelas!$AI1231,1)="A","DA",
LEFT(Tabelas!$AI1231,1)="G","DG")</f>
        <v>DN</v>
      </c>
      <c r="AW1231" s="34"/>
      <c r="AX1231" s="34"/>
      <c r="AY1231" s="34"/>
      <c r="AZ1231" s="34"/>
      <c r="BA1231" s="34"/>
      <c r="BB1231" s="34"/>
      <c r="BC1231" s="34"/>
      <c r="BD1231" s="44">
        <v>11322</v>
      </c>
      <c r="BE1231" s="34" t="s">
        <v>3148</v>
      </c>
      <c r="BF1231" s="43" t="s">
        <v>318</v>
      </c>
      <c r="BG1231" s="34" t="s">
        <v>384</v>
      </c>
      <c r="BH1231" s="34" t="s">
        <v>268</v>
      </c>
      <c r="BI1231" s="34" t="s">
        <v>10218</v>
      </c>
      <c r="BJ1231" s="44" t="s">
        <v>320</v>
      </c>
      <c r="BK1231" s="44" t="s">
        <v>7450</v>
      </c>
      <c r="EN1231" s="572">
        <v>34029</v>
      </c>
      <c r="EO1231" s="561" t="s">
        <v>10219</v>
      </c>
      <c r="EP1231" s="561" t="s">
        <v>1519</v>
      </c>
      <c r="EQ1231" s="576">
        <v>800</v>
      </c>
      <c r="ER1231" s="561" t="s">
        <v>1520</v>
      </c>
      <c r="ES1231" s="568" t="s">
        <v>10212</v>
      </c>
    </row>
    <row r="1232" spans="16:149">
      <c r="P1232" s="503"/>
      <c r="Q1232" s="504"/>
      <c r="R1232" s="505">
        <f t="shared" si="41"/>
        <v>45010</v>
      </c>
      <c r="S1232" s="501"/>
      <c r="T1232" s="497"/>
      <c r="U1232" s="498"/>
      <c r="V1232" s="43">
        <v>162</v>
      </c>
      <c r="W1232" s="34" t="s">
        <v>3781</v>
      </c>
      <c r="X1232" s="44">
        <v>11319</v>
      </c>
      <c r="Y1232" s="34" t="s">
        <v>2748</v>
      </c>
      <c r="Z1232" s="43" t="s">
        <v>318</v>
      </c>
      <c r="AA1232" s="34" t="s">
        <v>384</v>
      </c>
      <c r="AB1232" s="34" t="s">
        <v>268</v>
      </c>
      <c r="AC1232" s="34" t="s">
        <v>2748</v>
      </c>
      <c r="AD1232" s="44" t="s">
        <v>320</v>
      </c>
      <c r="AE1232" s="44" t="s">
        <v>7450</v>
      </c>
      <c r="AF1232" s="43">
        <v>162</v>
      </c>
      <c r="AG1232" s="34" t="s">
        <v>3781</v>
      </c>
      <c r="AH1232" s="34" t="s">
        <v>3780</v>
      </c>
      <c r="AI1232" s="43" t="s">
        <v>3782</v>
      </c>
      <c r="AJ1232" s="44" t="s">
        <v>3783</v>
      </c>
      <c r="AK1232" s="261">
        <v>3700061</v>
      </c>
      <c r="AL1232" s="44" t="s">
        <v>387</v>
      </c>
      <c r="AM1232" s="44" t="s">
        <v>3787</v>
      </c>
      <c r="AN1232" s="262">
        <v>256029750</v>
      </c>
      <c r="AO1232" s="34"/>
      <c r="AP1232" s="34"/>
      <c r="AQ1232" s="34"/>
      <c r="AR1232" s="34"/>
      <c r="AS1232" s="34"/>
      <c r="AT1232" s="44" t="s">
        <v>326</v>
      </c>
      <c r="AU1232" s="44"/>
      <c r="AV1232" s="477" t="str">
        <f t="array" ref="AV1232">_xlfn.IFS(
LEFT(Tabelas!$AI1232,1)="N","DN",
LEFT(Tabelas!$AI1232,1)="C","DC",
LEFT(Tabelas!$AI1232,1)="L","DL",
LEFT(Tabelas!$AI1232,1)="A","DA",
LEFT(Tabelas!$AI1232,1)="G","DG")</f>
        <v>DN</v>
      </c>
      <c r="AW1232" s="34"/>
      <c r="AX1232" s="34"/>
      <c r="AY1232" s="34"/>
      <c r="AZ1232" s="34"/>
      <c r="BA1232" s="34"/>
      <c r="BB1232" s="34"/>
      <c r="BC1232" s="34"/>
      <c r="BD1232" s="44">
        <v>11319</v>
      </c>
      <c r="BE1232" s="34" t="s">
        <v>2748</v>
      </c>
      <c r="BF1232" s="43" t="s">
        <v>318</v>
      </c>
      <c r="BG1232" s="34" t="s">
        <v>384</v>
      </c>
      <c r="BH1232" s="34" t="s">
        <v>268</v>
      </c>
      <c r="BI1232" s="34" t="s">
        <v>2748</v>
      </c>
      <c r="BJ1232" s="44" t="s">
        <v>320</v>
      </c>
      <c r="BK1232" s="44" t="s">
        <v>7450</v>
      </c>
      <c r="EN1232" s="571">
        <v>34037</v>
      </c>
      <c r="EO1232" s="560" t="s">
        <v>10220</v>
      </c>
      <c r="EP1232" s="560" t="s">
        <v>289</v>
      </c>
      <c r="EQ1232" s="580">
        <v>335</v>
      </c>
      <c r="ER1232" s="560" t="s">
        <v>1244</v>
      </c>
      <c r="ES1232" s="567" t="s">
        <v>10221</v>
      </c>
    </row>
    <row r="1233" spans="16:149">
      <c r="P1233" s="503"/>
      <c r="Q1233" s="504"/>
      <c r="R1233" s="505">
        <f t="shared" si="41"/>
        <v>45011</v>
      </c>
      <c r="S1233" s="501"/>
      <c r="T1233" s="497"/>
      <c r="U1233" s="498"/>
      <c r="V1233" s="43">
        <v>162</v>
      </c>
      <c r="W1233" s="34" t="s">
        <v>3781</v>
      </c>
      <c r="X1233" s="44">
        <v>10901</v>
      </c>
      <c r="Y1233" s="34" t="s">
        <v>975</v>
      </c>
      <c r="Z1233" s="43" t="s">
        <v>318</v>
      </c>
      <c r="AA1233" s="34" t="s">
        <v>380</v>
      </c>
      <c r="AB1233" s="34" t="s">
        <v>268</v>
      </c>
      <c r="AC1233" s="34" t="s">
        <v>975</v>
      </c>
      <c r="AD1233" s="44" t="s">
        <v>320</v>
      </c>
      <c r="AE1233" s="44" t="s">
        <v>7450</v>
      </c>
      <c r="AF1233" s="43">
        <v>162</v>
      </c>
      <c r="AG1233" s="34" t="s">
        <v>3781</v>
      </c>
      <c r="AH1233" s="34" t="s">
        <v>3780</v>
      </c>
      <c r="AI1233" s="43" t="s">
        <v>3782</v>
      </c>
      <c r="AJ1233" s="44" t="s">
        <v>3783</v>
      </c>
      <c r="AK1233" s="261">
        <v>3700061</v>
      </c>
      <c r="AL1233" s="44" t="s">
        <v>387</v>
      </c>
      <c r="AM1233" s="44" t="s">
        <v>3787</v>
      </c>
      <c r="AN1233" s="262">
        <v>256029750</v>
      </c>
      <c r="AO1233" s="34"/>
      <c r="AP1233" s="34"/>
      <c r="AQ1233" s="34"/>
      <c r="AR1233" s="34"/>
      <c r="AS1233" s="34"/>
      <c r="AT1233" s="44" t="s">
        <v>326</v>
      </c>
      <c r="AU1233" s="44"/>
      <c r="AV1233" s="477" t="str">
        <f t="array" ref="AV1233">_xlfn.IFS(
LEFT(Tabelas!$AI1233,1)="N","DN",
LEFT(Tabelas!$AI1233,1)="C","DC",
LEFT(Tabelas!$AI1233,1)="L","DL",
LEFT(Tabelas!$AI1233,1)="A","DA",
LEFT(Tabelas!$AI1233,1)="G","DG")</f>
        <v>DN</v>
      </c>
      <c r="AW1233" s="34"/>
      <c r="AX1233" s="34"/>
      <c r="AY1233" s="34"/>
      <c r="AZ1233" s="34"/>
      <c r="BA1233" s="34"/>
      <c r="BB1233" s="34"/>
      <c r="BC1233" s="34"/>
      <c r="BD1233" s="44">
        <v>10901</v>
      </c>
      <c r="BE1233" s="34" t="s">
        <v>975</v>
      </c>
      <c r="BF1233" s="43" t="s">
        <v>318</v>
      </c>
      <c r="BG1233" s="34" t="s">
        <v>380</v>
      </c>
      <c r="BH1233" s="34" t="s">
        <v>268</v>
      </c>
      <c r="BI1233" s="34" t="s">
        <v>975</v>
      </c>
      <c r="BJ1233" s="44" t="s">
        <v>320</v>
      </c>
      <c r="BK1233" s="44" t="s">
        <v>7450</v>
      </c>
      <c r="EN1233" s="572">
        <v>34045</v>
      </c>
      <c r="EO1233" s="561" t="s">
        <v>10222</v>
      </c>
      <c r="EP1233" s="561" t="s">
        <v>370</v>
      </c>
      <c r="EQ1233" s="576">
        <v>555</v>
      </c>
      <c r="ER1233" s="561" t="s">
        <v>371</v>
      </c>
      <c r="ES1233" s="568" t="s">
        <v>10223</v>
      </c>
    </row>
    <row r="1234" spans="16:149">
      <c r="P1234" s="503"/>
      <c r="Q1234" s="504"/>
      <c r="R1234" s="505">
        <f t="shared" si="41"/>
        <v>45012</v>
      </c>
      <c r="S1234" s="501"/>
      <c r="T1234" s="497"/>
      <c r="U1234" s="498"/>
      <c r="V1234" s="43">
        <v>162</v>
      </c>
      <c r="W1234" s="34" t="s">
        <v>3781</v>
      </c>
      <c r="X1234" s="44">
        <v>10902</v>
      </c>
      <c r="Y1234" s="34" t="s">
        <v>1044</v>
      </c>
      <c r="Z1234" s="43" t="s">
        <v>318</v>
      </c>
      <c r="AA1234" s="34" t="s">
        <v>380</v>
      </c>
      <c r="AB1234" s="34" t="s">
        <v>268</v>
      </c>
      <c r="AC1234" s="34" t="s">
        <v>1044</v>
      </c>
      <c r="AD1234" s="44" t="s">
        <v>320</v>
      </c>
      <c r="AE1234" s="44" t="s">
        <v>7450</v>
      </c>
      <c r="AF1234" s="43">
        <v>162</v>
      </c>
      <c r="AG1234" s="34" t="s">
        <v>3781</v>
      </c>
      <c r="AH1234" s="34" t="s">
        <v>3780</v>
      </c>
      <c r="AI1234" s="43" t="s">
        <v>3782</v>
      </c>
      <c r="AJ1234" s="44" t="s">
        <v>3783</v>
      </c>
      <c r="AK1234" s="261">
        <v>3700061</v>
      </c>
      <c r="AL1234" s="44" t="s">
        <v>387</v>
      </c>
      <c r="AM1234" s="44" t="s">
        <v>3787</v>
      </c>
      <c r="AN1234" s="262">
        <v>256029750</v>
      </c>
      <c r="AO1234" s="34"/>
      <c r="AP1234" s="34"/>
      <c r="AQ1234" s="34"/>
      <c r="AR1234" s="34"/>
      <c r="AS1234" s="34"/>
      <c r="AT1234" s="44" t="s">
        <v>326</v>
      </c>
      <c r="AU1234" s="44"/>
      <c r="AV1234" s="477" t="str">
        <f t="array" ref="AV1234">_xlfn.IFS(
LEFT(Tabelas!$AI1234,1)="N","DN",
LEFT(Tabelas!$AI1234,1)="C","DC",
LEFT(Tabelas!$AI1234,1)="L","DL",
LEFT(Tabelas!$AI1234,1)="A","DA",
LEFT(Tabelas!$AI1234,1)="G","DG")</f>
        <v>DN</v>
      </c>
      <c r="AW1234" s="34"/>
      <c r="AX1234" s="34"/>
      <c r="AY1234" s="34"/>
      <c r="AZ1234" s="34"/>
      <c r="BA1234" s="34"/>
      <c r="BB1234" s="34"/>
      <c r="BC1234" s="34"/>
      <c r="BD1234" s="44">
        <v>10902</v>
      </c>
      <c r="BE1234" s="34" t="s">
        <v>1044</v>
      </c>
      <c r="BF1234" s="43" t="s">
        <v>318</v>
      </c>
      <c r="BG1234" s="34" t="s">
        <v>380</v>
      </c>
      <c r="BH1234" s="34" t="s">
        <v>268</v>
      </c>
      <c r="BI1234" s="34" t="s">
        <v>1044</v>
      </c>
      <c r="BJ1234" s="44" t="s">
        <v>320</v>
      </c>
      <c r="BK1234" s="44" t="s">
        <v>7450</v>
      </c>
      <c r="EN1234" s="571">
        <v>34053</v>
      </c>
      <c r="EO1234" s="560" t="s">
        <v>10224</v>
      </c>
      <c r="EP1234" s="560" t="s">
        <v>289</v>
      </c>
      <c r="EQ1234" s="580">
        <v>338</v>
      </c>
      <c r="ER1234" s="560" t="s">
        <v>2428</v>
      </c>
      <c r="ES1234" s="567" t="s">
        <v>10225</v>
      </c>
    </row>
    <row r="1235" spans="16:149">
      <c r="P1235" s="503"/>
      <c r="Q1235" s="504"/>
      <c r="R1235" s="505">
        <f t="shared" si="41"/>
        <v>45013</v>
      </c>
      <c r="S1235" s="501"/>
      <c r="T1235" s="497"/>
      <c r="U1235" s="498"/>
      <c r="V1235" s="43">
        <v>162</v>
      </c>
      <c r="W1235" s="34" t="s">
        <v>3781</v>
      </c>
      <c r="X1235" s="44">
        <v>10904</v>
      </c>
      <c r="Y1235" s="34" t="s">
        <v>1529</v>
      </c>
      <c r="Z1235" s="43" t="s">
        <v>318</v>
      </c>
      <c r="AA1235" s="34" t="s">
        <v>380</v>
      </c>
      <c r="AB1235" s="34" t="s">
        <v>268</v>
      </c>
      <c r="AC1235" s="34" t="s">
        <v>1529</v>
      </c>
      <c r="AD1235" s="44" t="s">
        <v>320</v>
      </c>
      <c r="AE1235" s="44" t="s">
        <v>7450</v>
      </c>
      <c r="AF1235" s="43">
        <v>162</v>
      </c>
      <c r="AG1235" s="34" t="s">
        <v>3781</v>
      </c>
      <c r="AH1235" s="34" t="s">
        <v>3780</v>
      </c>
      <c r="AI1235" s="43" t="s">
        <v>3782</v>
      </c>
      <c r="AJ1235" s="44" t="s">
        <v>3783</v>
      </c>
      <c r="AK1235" s="261">
        <v>3700061</v>
      </c>
      <c r="AL1235" s="44" t="s">
        <v>387</v>
      </c>
      <c r="AM1235" s="44" t="s">
        <v>3787</v>
      </c>
      <c r="AN1235" s="262">
        <v>256029750</v>
      </c>
      <c r="AO1235" s="34"/>
      <c r="AP1235" s="34"/>
      <c r="AQ1235" s="34"/>
      <c r="AR1235" s="34"/>
      <c r="AS1235" s="34"/>
      <c r="AT1235" s="44" t="s">
        <v>326</v>
      </c>
      <c r="AU1235" s="44"/>
      <c r="AV1235" s="477" t="str">
        <f t="array" ref="AV1235">_xlfn.IFS(
LEFT(Tabelas!$AI1235,1)="N","DN",
LEFT(Tabelas!$AI1235,1)="C","DC",
LEFT(Tabelas!$AI1235,1)="L","DL",
LEFT(Tabelas!$AI1235,1)="A","DA",
LEFT(Tabelas!$AI1235,1)="G","DG")</f>
        <v>DN</v>
      </c>
      <c r="AW1235" s="34"/>
      <c r="AX1235" s="34"/>
      <c r="AY1235" s="34"/>
      <c r="AZ1235" s="34"/>
      <c r="BA1235" s="34"/>
      <c r="BB1235" s="34"/>
      <c r="BC1235" s="34"/>
      <c r="BD1235" s="44">
        <v>10904</v>
      </c>
      <c r="BE1235" s="34" t="s">
        <v>1529</v>
      </c>
      <c r="BF1235" s="43" t="s">
        <v>318</v>
      </c>
      <c r="BG1235" s="34" t="s">
        <v>380</v>
      </c>
      <c r="BH1235" s="34" t="s">
        <v>268</v>
      </c>
      <c r="BI1235" s="34" t="s">
        <v>1529</v>
      </c>
      <c r="BJ1235" s="44" t="s">
        <v>320</v>
      </c>
      <c r="BK1235" s="44" t="s">
        <v>7450</v>
      </c>
      <c r="EN1235" s="572">
        <v>34061</v>
      </c>
      <c r="EO1235" s="561" t="s">
        <v>10226</v>
      </c>
      <c r="EP1235" s="561" t="s">
        <v>320</v>
      </c>
      <c r="EQ1235" s="576">
        <v>104</v>
      </c>
      <c r="ER1235" s="561" t="s">
        <v>1225</v>
      </c>
      <c r="ES1235" s="568" t="s">
        <v>10227</v>
      </c>
    </row>
    <row r="1236" spans="16:149">
      <c r="P1236" s="503"/>
      <c r="Q1236" s="504"/>
      <c r="R1236" s="505">
        <f t="shared" si="41"/>
        <v>45014</v>
      </c>
      <c r="S1236" s="501"/>
      <c r="T1236" s="497"/>
      <c r="U1236" s="498"/>
      <c r="V1236" s="43">
        <v>162</v>
      </c>
      <c r="W1236" s="34" t="s">
        <v>3781</v>
      </c>
      <c r="X1236" s="44">
        <v>10907</v>
      </c>
      <c r="Y1236" s="34" t="s">
        <v>1802</v>
      </c>
      <c r="Z1236" s="43" t="s">
        <v>318</v>
      </c>
      <c r="AA1236" s="34" t="s">
        <v>380</v>
      </c>
      <c r="AB1236" s="34" t="s">
        <v>268</v>
      </c>
      <c r="AC1236" s="34" t="s">
        <v>1802</v>
      </c>
      <c r="AD1236" s="44" t="s">
        <v>320</v>
      </c>
      <c r="AE1236" s="44" t="s">
        <v>7450</v>
      </c>
      <c r="AF1236" s="43">
        <v>162</v>
      </c>
      <c r="AG1236" s="34" t="s">
        <v>3781</v>
      </c>
      <c r="AH1236" s="34" t="s">
        <v>3780</v>
      </c>
      <c r="AI1236" s="43" t="s">
        <v>3782</v>
      </c>
      <c r="AJ1236" s="44" t="s">
        <v>3783</v>
      </c>
      <c r="AK1236" s="261">
        <v>3700061</v>
      </c>
      <c r="AL1236" s="44" t="s">
        <v>387</v>
      </c>
      <c r="AM1236" s="44" t="s">
        <v>3787</v>
      </c>
      <c r="AN1236" s="262">
        <v>256029750</v>
      </c>
      <c r="AO1236" s="34"/>
      <c r="AP1236" s="34"/>
      <c r="AQ1236" s="34"/>
      <c r="AR1236" s="34"/>
      <c r="AS1236" s="34"/>
      <c r="AT1236" s="44" t="s">
        <v>326</v>
      </c>
      <c r="AU1236" s="44"/>
      <c r="AV1236" s="477" t="str">
        <f t="array" ref="AV1236">_xlfn.IFS(
LEFT(Tabelas!$AI1236,1)="N","DN",
LEFT(Tabelas!$AI1236,1)="C","DC",
LEFT(Tabelas!$AI1236,1)="L","DL",
LEFT(Tabelas!$AI1236,1)="A","DA",
LEFT(Tabelas!$AI1236,1)="G","DG")</f>
        <v>DN</v>
      </c>
      <c r="AW1236" s="34"/>
      <c r="AX1236" s="34"/>
      <c r="AY1236" s="34"/>
      <c r="AZ1236" s="34"/>
      <c r="BA1236" s="34"/>
      <c r="BB1236" s="34"/>
      <c r="BC1236" s="34"/>
      <c r="BD1236" s="44">
        <v>10907</v>
      </c>
      <c r="BE1236" s="34" t="s">
        <v>1802</v>
      </c>
      <c r="BF1236" s="43" t="s">
        <v>318</v>
      </c>
      <c r="BG1236" s="34" t="s">
        <v>380</v>
      </c>
      <c r="BH1236" s="34" t="s">
        <v>268</v>
      </c>
      <c r="BI1236" s="34" t="s">
        <v>1802</v>
      </c>
      <c r="BJ1236" s="44" t="s">
        <v>320</v>
      </c>
      <c r="BK1236" s="44" t="s">
        <v>7450</v>
      </c>
      <c r="EN1236" s="571">
        <v>34070</v>
      </c>
      <c r="EO1236" s="560" t="s">
        <v>10228</v>
      </c>
      <c r="EP1236" s="560" t="s">
        <v>320</v>
      </c>
      <c r="EQ1236" s="580">
        <v>102</v>
      </c>
      <c r="ER1236" s="560" t="s">
        <v>628</v>
      </c>
      <c r="ES1236" s="567" t="s">
        <v>10229</v>
      </c>
    </row>
    <row r="1237" spans="16:149">
      <c r="P1237" s="503"/>
      <c r="Q1237" s="504"/>
      <c r="R1237" s="505">
        <f t="shared" si="41"/>
        <v>45015</v>
      </c>
      <c r="S1237" s="501"/>
      <c r="T1237" s="497"/>
      <c r="U1237" s="498"/>
      <c r="V1237" s="43">
        <v>162</v>
      </c>
      <c r="W1237" s="34" t="s">
        <v>3781</v>
      </c>
      <c r="X1237" s="44">
        <v>10908</v>
      </c>
      <c r="Y1237" s="34" t="s">
        <v>973</v>
      </c>
      <c r="Z1237" s="43" t="s">
        <v>318</v>
      </c>
      <c r="AA1237" s="34" t="s">
        <v>380</v>
      </c>
      <c r="AB1237" s="34" t="s">
        <v>268</v>
      </c>
      <c r="AC1237" s="34" t="s">
        <v>973</v>
      </c>
      <c r="AD1237" s="44" t="s">
        <v>320</v>
      </c>
      <c r="AE1237" s="44" t="s">
        <v>7450</v>
      </c>
      <c r="AF1237" s="43">
        <v>162</v>
      </c>
      <c r="AG1237" s="34" t="s">
        <v>3781</v>
      </c>
      <c r="AH1237" s="34" t="s">
        <v>3780</v>
      </c>
      <c r="AI1237" s="43" t="s">
        <v>3782</v>
      </c>
      <c r="AJ1237" s="44" t="s">
        <v>3783</v>
      </c>
      <c r="AK1237" s="261">
        <v>3700061</v>
      </c>
      <c r="AL1237" s="44" t="s">
        <v>387</v>
      </c>
      <c r="AM1237" s="44" t="s">
        <v>3787</v>
      </c>
      <c r="AN1237" s="262">
        <v>256029750</v>
      </c>
      <c r="AO1237" s="34"/>
      <c r="AP1237" s="34"/>
      <c r="AQ1237" s="34"/>
      <c r="AR1237" s="34"/>
      <c r="AS1237" s="34"/>
      <c r="AT1237" s="44" t="s">
        <v>326</v>
      </c>
      <c r="AU1237" s="44"/>
      <c r="AV1237" s="477" t="str">
        <f t="array" ref="AV1237">_xlfn.IFS(
LEFT(Tabelas!$AI1237,1)="N","DN",
LEFT(Tabelas!$AI1237,1)="C","DC",
LEFT(Tabelas!$AI1237,1)="L","DL",
LEFT(Tabelas!$AI1237,1)="A","DA",
LEFT(Tabelas!$AI1237,1)="G","DG")</f>
        <v>DN</v>
      </c>
      <c r="AW1237" s="34"/>
      <c r="AX1237" s="34"/>
      <c r="AY1237" s="34"/>
      <c r="AZ1237" s="34"/>
      <c r="BA1237" s="34"/>
      <c r="BB1237" s="34"/>
      <c r="BC1237" s="34"/>
      <c r="BD1237" s="44">
        <v>10908</v>
      </c>
      <c r="BE1237" s="34" t="s">
        <v>973</v>
      </c>
      <c r="BF1237" s="43" t="s">
        <v>318</v>
      </c>
      <c r="BG1237" s="34" t="s">
        <v>380</v>
      </c>
      <c r="BH1237" s="34" t="s">
        <v>268</v>
      </c>
      <c r="BI1237" s="34" t="s">
        <v>973</v>
      </c>
      <c r="BJ1237" s="44" t="s">
        <v>320</v>
      </c>
      <c r="BK1237" s="44" t="s">
        <v>7450</v>
      </c>
      <c r="EN1237" s="572">
        <v>34088</v>
      </c>
      <c r="EO1237" s="561" t="s">
        <v>10230</v>
      </c>
      <c r="EP1237" s="561" t="s">
        <v>320</v>
      </c>
      <c r="EQ1237" s="576">
        <v>108</v>
      </c>
      <c r="ER1237" s="561" t="s">
        <v>2224</v>
      </c>
      <c r="ES1237" s="568" t="s">
        <v>10231</v>
      </c>
    </row>
    <row r="1238" spans="16:149">
      <c r="P1238" s="503"/>
      <c r="Q1238" s="504"/>
      <c r="R1238" s="505">
        <f t="shared" si="41"/>
        <v>45016</v>
      </c>
      <c r="S1238" s="501"/>
      <c r="T1238" s="497"/>
      <c r="U1238" s="498"/>
      <c r="V1238" s="43">
        <v>162</v>
      </c>
      <c r="W1238" s="34" t="s">
        <v>3781</v>
      </c>
      <c r="X1238" s="44">
        <v>10913</v>
      </c>
      <c r="Y1238" s="34" t="s">
        <v>2253</v>
      </c>
      <c r="Z1238" s="43" t="s">
        <v>318</v>
      </c>
      <c r="AA1238" s="34" t="s">
        <v>380</v>
      </c>
      <c r="AB1238" s="34" t="s">
        <v>268</v>
      </c>
      <c r="AC1238" s="34" t="s">
        <v>2253</v>
      </c>
      <c r="AD1238" s="44" t="s">
        <v>320</v>
      </c>
      <c r="AE1238" s="44" t="s">
        <v>7450</v>
      </c>
      <c r="AF1238" s="43">
        <v>162</v>
      </c>
      <c r="AG1238" s="34" t="s">
        <v>3781</v>
      </c>
      <c r="AH1238" s="34" t="s">
        <v>3780</v>
      </c>
      <c r="AI1238" s="43" t="s">
        <v>3782</v>
      </c>
      <c r="AJ1238" s="44" t="s">
        <v>3783</v>
      </c>
      <c r="AK1238" s="261">
        <v>3700061</v>
      </c>
      <c r="AL1238" s="44" t="s">
        <v>387</v>
      </c>
      <c r="AM1238" s="44" t="s">
        <v>3787</v>
      </c>
      <c r="AN1238" s="262">
        <v>256029750</v>
      </c>
      <c r="AO1238" s="34"/>
      <c r="AP1238" s="34"/>
      <c r="AQ1238" s="34"/>
      <c r="AR1238" s="34"/>
      <c r="AS1238" s="34"/>
      <c r="AT1238" s="44" t="s">
        <v>326</v>
      </c>
      <c r="AU1238" s="44"/>
      <c r="AV1238" s="477" t="str">
        <f t="array" ref="AV1238">_xlfn.IFS(
LEFT(Tabelas!$AI1238,1)="N","DN",
LEFT(Tabelas!$AI1238,1)="C","DC",
LEFT(Tabelas!$AI1238,1)="L","DL",
LEFT(Tabelas!$AI1238,1)="A","DA",
LEFT(Tabelas!$AI1238,1)="G","DG")</f>
        <v>DN</v>
      </c>
      <c r="AW1238" s="34"/>
      <c r="AX1238" s="34"/>
      <c r="AY1238" s="34"/>
      <c r="AZ1238" s="34"/>
      <c r="BA1238" s="34"/>
      <c r="BB1238" s="34"/>
      <c r="BC1238" s="34"/>
      <c r="BD1238" s="44">
        <v>10913</v>
      </c>
      <c r="BE1238" s="34" t="s">
        <v>2253</v>
      </c>
      <c r="BF1238" s="43" t="s">
        <v>318</v>
      </c>
      <c r="BG1238" s="34" t="s">
        <v>380</v>
      </c>
      <c r="BH1238" s="34" t="s">
        <v>268</v>
      </c>
      <c r="BI1238" s="34" t="s">
        <v>2253</v>
      </c>
      <c r="BJ1238" s="44" t="s">
        <v>320</v>
      </c>
      <c r="BK1238" s="44" t="s">
        <v>7450</v>
      </c>
      <c r="EN1238" s="572">
        <v>34096</v>
      </c>
      <c r="EO1238" s="561" t="s">
        <v>10232</v>
      </c>
      <c r="EP1238" s="561" t="s">
        <v>320</v>
      </c>
      <c r="EQ1238" s="576">
        <v>109</v>
      </c>
      <c r="ER1238" s="561" t="s">
        <v>2409</v>
      </c>
      <c r="ES1238" s="568" t="s">
        <v>10233</v>
      </c>
    </row>
    <row r="1239" spans="16:149">
      <c r="P1239" s="503"/>
      <c r="Q1239" s="504"/>
      <c r="R1239" s="505">
        <f t="shared" si="41"/>
        <v>45017</v>
      </c>
      <c r="S1239" s="501"/>
      <c r="T1239" s="497"/>
      <c r="U1239" s="498"/>
      <c r="V1239" s="43">
        <v>162</v>
      </c>
      <c r="W1239" s="34" t="s">
        <v>3781</v>
      </c>
      <c r="X1239" s="44">
        <v>10914</v>
      </c>
      <c r="Y1239" s="34" t="s">
        <v>2434</v>
      </c>
      <c r="Z1239" s="43" t="s">
        <v>318</v>
      </c>
      <c r="AA1239" s="34" t="s">
        <v>380</v>
      </c>
      <c r="AB1239" s="34" t="s">
        <v>268</v>
      </c>
      <c r="AC1239" s="34" t="s">
        <v>2434</v>
      </c>
      <c r="AD1239" s="44" t="s">
        <v>320</v>
      </c>
      <c r="AE1239" s="44" t="s">
        <v>7450</v>
      </c>
      <c r="AF1239" s="43">
        <v>162</v>
      </c>
      <c r="AG1239" s="34" t="s">
        <v>3781</v>
      </c>
      <c r="AH1239" s="34" t="s">
        <v>3780</v>
      </c>
      <c r="AI1239" s="43" t="s">
        <v>3782</v>
      </c>
      <c r="AJ1239" s="44" t="s">
        <v>3783</v>
      </c>
      <c r="AK1239" s="261">
        <v>3700061</v>
      </c>
      <c r="AL1239" s="44" t="s">
        <v>387</v>
      </c>
      <c r="AM1239" s="44" t="s">
        <v>3787</v>
      </c>
      <c r="AN1239" s="262">
        <v>256029750</v>
      </c>
      <c r="AO1239" s="34"/>
      <c r="AP1239" s="34"/>
      <c r="AQ1239" s="34"/>
      <c r="AR1239" s="34"/>
      <c r="AS1239" s="34"/>
      <c r="AT1239" s="44" t="s">
        <v>326</v>
      </c>
      <c r="AU1239" s="44"/>
      <c r="AV1239" s="477" t="str">
        <f t="array" ref="AV1239">_xlfn.IFS(
LEFT(Tabelas!$AI1239,1)="N","DN",
LEFT(Tabelas!$AI1239,1)="C","DC",
LEFT(Tabelas!$AI1239,1)="L","DL",
LEFT(Tabelas!$AI1239,1)="A","DA",
LEFT(Tabelas!$AI1239,1)="G","DG")</f>
        <v>DN</v>
      </c>
      <c r="AW1239" s="34"/>
      <c r="AX1239" s="34"/>
      <c r="AY1239" s="34"/>
      <c r="AZ1239" s="34"/>
      <c r="BA1239" s="34"/>
      <c r="BB1239" s="34"/>
      <c r="BC1239" s="34"/>
      <c r="BD1239" s="44">
        <v>10914</v>
      </c>
      <c r="BE1239" s="34" t="s">
        <v>2434</v>
      </c>
      <c r="BF1239" s="43" t="s">
        <v>318</v>
      </c>
      <c r="BG1239" s="34" t="s">
        <v>380</v>
      </c>
      <c r="BH1239" s="34" t="s">
        <v>268</v>
      </c>
      <c r="BI1239" s="34" t="s">
        <v>2434</v>
      </c>
      <c r="BJ1239" s="44" t="s">
        <v>320</v>
      </c>
      <c r="BK1239" s="44" t="s">
        <v>7450</v>
      </c>
      <c r="EN1239" s="571">
        <v>34126</v>
      </c>
      <c r="EO1239" s="560" t="s">
        <v>10234</v>
      </c>
      <c r="EP1239" s="560" t="s">
        <v>289</v>
      </c>
      <c r="EQ1239" s="580">
        <v>344</v>
      </c>
      <c r="ER1239" s="560" t="s">
        <v>5026</v>
      </c>
      <c r="ES1239" s="567" t="s">
        <v>10235</v>
      </c>
    </row>
    <row r="1240" spans="16:149">
      <c r="P1240" s="503"/>
      <c r="Q1240" s="504"/>
      <c r="R1240" s="505">
        <f t="shared" si="41"/>
        <v>45018</v>
      </c>
      <c r="S1240" s="501"/>
      <c r="T1240" s="497"/>
      <c r="U1240" s="498"/>
      <c r="V1240" s="43">
        <v>162</v>
      </c>
      <c r="W1240" s="34" t="s">
        <v>3781</v>
      </c>
      <c r="X1240" s="44">
        <v>10916</v>
      </c>
      <c r="Y1240" s="34" t="s">
        <v>2362</v>
      </c>
      <c r="Z1240" s="43" t="s">
        <v>318</v>
      </c>
      <c r="AA1240" s="34" t="s">
        <v>380</v>
      </c>
      <c r="AB1240" s="34" t="s">
        <v>268</v>
      </c>
      <c r="AC1240" s="34" t="s">
        <v>2362</v>
      </c>
      <c r="AD1240" s="44" t="s">
        <v>320</v>
      </c>
      <c r="AE1240" s="44" t="s">
        <v>7450</v>
      </c>
      <c r="AF1240" s="43">
        <v>162</v>
      </c>
      <c r="AG1240" s="34" t="s">
        <v>3781</v>
      </c>
      <c r="AH1240" s="34" t="s">
        <v>3780</v>
      </c>
      <c r="AI1240" s="43" t="s">
        <v>3782</v>
      </c>
      <c r="AJ1240" s="44" t="s">
        <v>3783</v>
      </c>
      <c r="AK1240" s="261">
        <v>3700061</v>
      </c>
      <c r="AL1240" s="44" t="s">
        <v>387</v>
      </c>
      <c r="AM1240" s="44" t="s">
        <v>3787</v>
      </c>
      <c r="AN1240" s="262">
        <v>256029750</v>
      </c>
      <c r="AO1240" s="34"/>
      <c r="AP1240" s="34"/>
      <c r="AQ1240" s="34"/>
      <c r="AR1240" s="34"/>
      <c r="AS1240" s="34"/>
      <c r="AT1240" s="44" t="s">
        <v>326</v>
      </c>
      <c r="AU1240" s="44"/>
      <c r="AV1240" s="477" t="str">
        <f t="array" ref="AV1240">_xlfn.IFS(
LEFT(Tabelas!$AI1240,1)="N","DN",
LEFT(Tabelas!$AI1240,1)="C","DC",
LEFT(Tabelas!$AI1240,1)="L","DL",
LEFT(Tabelas!$AI1240,1)="A","DA",
LEFT(Tabelas!$AI1240,1)="G","DG")</f>
        <v>DN</v>
      </c>
      <c r="AW1240" s="34"/>
      <c r="AX1240" s="34"/>
      <c r="AY1240" s="34"/>
      <c r="AZ1240" s="34"/>
      <c r="BA1240" s="34"/>
      <c r="BB1240" s="34"/>
      <c r="BC1240" s="34"/>
      <c r="BD1240" s="44">
        <v>10916</v>
      </c>
      <c r="BE1240" s="34" t="s">
        <v>2362</v>
      </c>
      <c r="BF1240" s="43" t="s">
        <v>318</v>
      </c>
      <c r="BG1240" s="34" t="s">
        <v>380</v>
      </c>
      <c r="BH1240" s="34" t="s">
        <v>268</v>
      </c>
      <c r="BI1240" s="34" t="s">
        <v>2362</v>
      </c>
      <c r="BJ1240" s="44" t="s">
        <v>320</v>
      </c>
      <c r="BK1240" s="44" t="s">
        <v>7450</v>
      </c>
      <c r="EN1240" s="572">
        <v>34142</v>
      </c>
      <c r="EO1240" s="561" t="s">
        <v>10236</v>
      </c>
      <c r="EP1240" s="561" t="s">
        <v>350</v>
      </c>
      <c r="EQ1240" s="576">
        <v>272</v>
      </c>
      <c r="ER1240" s="561" t="s">
        <v>4711</v>
      </c>
      <c r="ES1240" s="568" t="s">
        <v>10237</v>
      </c>
    </row>
    <row r="1241" spans="16:149">
      <c r="P1241" s="503"/>
      <c r="Q1241" s="504"/>
      <c r="R1241" s="505">
        <f t="shared" si="41"/>
        <v>45019</v>
      </c>
      <c r="S1241" s="501"/>
      <c r="T1241" s="497"/>
      <c r="U1241" s="498"/>
      <c r="V1241" s="43">
        <v>162</v>
      </c>
      <c r="W1241" s="34" t="s">
        <v>3781</v>
      </c>
      <c r="X1241" s="44">
        <v>10917</v>
      </c>
      <c r="Y1241" s="34" t="s">
        <v>2747</v>
      </c>
      <c r="Z1241" s="43" t="s">
        <v>318</v>
      </c>
      <c r="AA1241" s="34" t="s">
        <v>380</v>
      </c>
      <c r="AB1241" s="34" t="s">
        <v>268</v>
      </c>
      <c r="AC1241" s="34" t="s">
        <v>2747</v>
      </c>
      <c r="AD1241" s="44" t="s">
        <v>320</v>
      </c>
      <c r="AE1241" s="44" t="s">
        <v>7450</v>
      </c>
      <c r="AF1241" s="43">
        <v>162</v>
      </c>
      <c r="AG1241" s="34" t="s">
        <v>3781</v>
      </c>
      <c r="AH1241" s="34" t="s">
        <v>3780</v>
      </c>
      <c r="AI1241" s="43" t="s">
        <v>3782</v>
      </c>
      <c r="AJ1241" s="44" t="s">
        <v>3783</v>
      </c>
      <c r="AK1241" s="261">
        <v>3700061</v>
      </c>
      <c r="AL1241" s="44" t="s">
        <v>387</v>
      </c>
      <c r="AM1241" s="44" t="s">
        <v>3787</v>
      </c>
      <c r="AN1241" s="262">
        <v>256029750</v>
      </c>
      <c r="AO1241" s="34"/>
      <c r="AP1241" s="34"/>
      <c r="AQ1241" s="34"/>
      <c r="AR1241" s="34"/>
      <c r="AS1241" s="34"/>
      <c r="AT1241" s="44" t="s">
        <v>326</v>
      </c>
      <c r="AU1241" s="44"/>
      <c r="AV1241" s="477" t="str">
        <f t="array" ref="AV1241">_xlfn.IFS(
LEFT(Tabelas!$AI1241,1)="N","DN",
LEFT(Tabelas!$AI1241,1)="C","DC",
LEFT(Tabelas!$AI1241,1)="L","DL",
LEFT(Tabelas!$AI1241,1)="A","DA",
LEFT(Tabelas!$AI1241,1)="G","DG")</f>
        <v>DN</v>
      </c>
      <c r="AW1241" s="34"/>
      <c r="AX1241" s="34"/>
      <c r="AY1241" s="34"/>
      <c r="AZ1241" s="34"/>
      <c r="BA1241" s="34"/>
      <c r="BB1241" s="34"/>
      <c r="BC1241" s="34"/>
      <c r="BD1241" s="44">
        <v>10917</v>
      </c>
      <c r="BE1241" s="34" t="s">
        <v>2747</v>
      </c>
      <c r="BF1241" s="43" t="s">
        <v>318</v>
      </c>
      <c r="BG1241" s="34" t="s">
        <v>380</v>
      </c>
      <c r="BH1241" s="34" t="s">
        <v>268</v>
      </c>
      <c r="BI1241" s="34" t="s">
        <v>2747</v>
      </c>
      <c r="BJ1241" s="44" t="s">
        <v>320</v>
      </c>
      <c r="BK1241" s="44" t="s">
        <v>7450</v>
      </c>
      <c r="EN1241" s="571">
        <v>34150</v>
      </c>
      <c r="EO1241" s="560" t="s">
        <v>10238</v>
      </c>
      <c r="EP1241" s="560" t="s">
        <v>1519</v>
      </c>
      <c r="EQ1241" s="580">
        <v>800</v>
      </c>
      <c r="ER1241" s="560" t="s">
        <v>1520</v>
      </c>
      <c r="ES1241" s="567" t="s">
        <v>10239</v>
      </c>
    </row>
    <row r="1242" spans="16:149">
      <c r="P1242" s="503"/>
      <c r="Q1242" s="504"/>
      <c r="R1242" s="505">
        <f t="shared" si="41"/>
        <v>45020</v>
      </c>
      <c r="S1242" s="501"/>
      <c r="T1242" s="497"/>
      <c r="U1242" s="498"/>
      <c r="V1242" s="43">
        <v>162</v>
      </c>
      <c r="W1242" s="34" t="s">
        <v>3781</v>
      </c>
      <c r="X1242" s="44">
        <v>10919</v>
      </c>
      <c r="Y1242" s="34" t="s">
        <v>3030</v>
      </c>
      <c r="Z1242" s="43" t="s">
        <v>318</v>
      </c>
      <c r="AA1242" s="34" t="s">
        <v>380</v>
      </c>
      <c r="AB1242" s="34" t="s">
        <v>268</v>
      </c>
      <c r="AC1242" s="34" t="s">
        <v>3030</v>
      </c>
      <c r="AD1242" s="44" t="s">
        <v>320</v>
      </c>
      <c r="AE1242" s="44" t="s">
        <v>7450</v>
      </c>
      <c r="AF1242" s="43">
        <v>162</v>
      </c>
      <c r="AG1242" s="34" t="s">
        <v>3781</v>
      </c>
      <c r="AH1242" s="34" t="s">
        <v>3780</v>
      </c>
      <c r="AI1242" s="43" t="s">
        <v>3782</v>
      </c>
      <c r="AJ1242" s="44" t="s">
        <v>3783</v>
      </c>
      <c r="AK1242" s="261">
        <v>3700061</v>
      </c>
      <c r="AL1242" s="44" t="s">
        <v>387</v>
      </c>
      <c r="AM1242" s="44" t="s">
        <v>3787</v>
      </c>
      <c r="AN1242" s="262">
        <v>256029750</v>
      </c>
      <c r="AO1242" s="34"/>
      <c r="AP1242" s="34"/>
      <c r="AQ1242" s="34"/>
      <c r="AR1242" s="34"/>
      <c r="AS1242" s="34"/>
      <c r="AT1242" s="44" t="s">
        <v>326</v>
      </c>
      <c r="AU1242" s="44"/>
      <c r="AV1242" s="477" t="str">
        <f t="array" ref="AV1242">_xlfn.IFS(
LEFT(Tabelas!$AI1242,1)="N","DN",
LEFT(Tabelas!$AI1242,1)="C","DC",
LEFT(Tabelas!$AI1242,1)="L","DL",
LEFT(Tabelas!$AI1242,1)="A","DA",
LEFT(Tabelas!$AI1242,1)="G","DG")</f>
        <v>DN</v>
      </c>
      <c r="AW1242" s="34"/>
      <c r="AX1242" s="34"/>
      <c r="AY1242" s="34"/>
      <c r="AZ1242" s="34"/>
      <c r="BA1242" s="34"/>
      <c r="BB1242" s="34"/>
      <c r="BC1242" s="34"/>
      <c r="BD1242" s="44">
        <v>10919</v>
      </c>
      <c r="BE1242" s="34" t="s">
        <v>3030</v>
      </c>
      <c r="BF1242" s="43" t="s">
        <v>318</v>
      </c>
      <c r="BG1242" s="34" t="s">
        <v>380</v>
      </c>
      <c r="BH1242" s="34" t="s">
        <v>268</v>
      </c>
      <c r="BI1242" s="34" t="s">
        <v>3030</v>
      </c>
      <c r="BJ1242" s="44" t="s">
        <v>320</v>
      </c>
      <c r="BK1242" s="44" t="s">
        <v>7450</v>
      </c>
      <c r="EN1242" s="572">
        <v>34215</v>
      </c>
      <c r="EO1242" s="561" t="s">
        <v>10240</v>
      </c>
      <c r="EP1242" s="561" t="s">
        <v>289</v>
      </c>
      <c r="EQ1242" s="576">
        <v>384</v>
      </c>
      <c r="ER1242" s="561" t="s">
        <v>5163</v>
      </c>
      <c r="ES1242" s="568" t="s">
        <v>10241</v>
      </c>
    </row>
    <row r="1243" spans="16:149">
      <c r="P1243" s="503"/>
      <c r="Q1243" s="504"/>
      <c r="R1243" s="505">
        <f t="shared" si="41"/>
        <v>45021</v>
      </c>
      <c r="S1243" s="501"/>
      <c r="T1243" s="497"/>
      <c r="U1243" s="498"/>
      <c r="V1243" s="43">
        <v>162</v>
      </c>
      <c r="W1243" s="34" t="s">
        <v>3781</v>
      </c>
      <c r="X1243" s="44">
        <v>10921</v>
      </c>
      <c r="Y1243" s="34" t="s">
        <v>3147</v>
      </c>
      <c r="Z1243" s="43" t="s">
        <v>318</v>
      </c>
      <c r="AA1243" s="34" t="s">
        <v>380</v>
      </c>
      <c r="AB1243" s="34" t="s">
        <v>268</v>
      </c>
      <c r="AC1243" s="34" t="s">
        <v>3147</v>
      </c>
      <c r="AD1243" s="44" t="s">
        <v>320</v>
      </c>
      <c r="AE1243" s="44" t="s">
        <v>7450</v>
      </c>
      <c r="AF1243" s="43">
        <v>162</v>
      </c>
      <c r="AG1243" s="34" t="s">
        <v>3781</v>
      </c>
      <c r="AH1243" s="34" t="s">
        <v>3780</v>
      </c>
      <c r="AI1243" s="43" t="s">
        <v>3782</v>
      </c>
      <c r="AJ1243" s="44" t="s">
        <v>3783</v>
      </c>
      <c r="AK1243" s="261">
        <v>3700061</v>
      </c>
      <c r="AL1243" s="44" t="s">
        <v>387</v>
      </c>
      <c r="AM1243" s="44" t="s">
        <v>3787</v>
      </c>
      <c r="AN1243" s="262">
        <v>256029750</v>
      </c>
      <c r="AO1243" s="34"/>
      <c r="AP1243" s="34"/>
      <c r="AQ1243" s="34"/>
      <c r="AR1243" s="34"/>
      <c r="AS1243" s="34"/>
      <c r="AT1243" s="44" t="s">
        <v>326</v>
      </c>
      <c r="AU1243" s="44"/>
      <c r="AV1243" s="477" t="str">
        <f t="array" ref="AV1243">_xlfn.IFS(
LEFT(Tabelas!$AI1243,1)="N","DN",
LEFT(Tabelas!$AI1243,1)="C","DC",
LEFT(Tabelas!$AI1243,1)="L","DL",
LEFT(Tabelas!$AI1243,1)="A","DA",
LEFT(Tabelas!$AI1243,1)="G","DG")</f>
        <v>DN</v>
      </c>
      <c r="AW1243" s="34"/>
      <c r="AX1243" s="34"/>
      <c r="AY1243" s="34"/>
      <c r="AZ1243" s="34"/>
      <c r="BA1243" s="34"/>
      <c r="BB1243" s="34"/>
      <c r="BC1243" s="34"/>
      <c r="BD1243" s="44">
        <v>10921</v>
      </c>
      <c r="BE1243" s="34" t="s">
        <v>3147</v>
      </c>
      <c r="BF1243" s="43" t="s">
        <v>318</v>
      </c>
      <c r="BG1243" s="34" t="s">
        <v>380</v>
      </c>
      <c r="BH1243" s="34" t="s">
        <v>268</v>
      </c>
      <c r="BI1243" s="34" t="s">
        <v>3147</v>
      </c>
      <c r="BJ1243" s="44" t="s">
        <v>320</v>
      </c>
      <c r="BK1243" s="44" t="s">
        <v>7450</v>
      </c>
      <c r="EN1243" s="571">
        <v>34274</v>
      </c>
      <c r="EO1243" s="560" t="s">
        <v>10242</v>
      </c>
      <c r="EP1243" s="560" t="s">
        <v>350</v>
      </c>
      <c r="EQ1243" s="580">
        <v>200</v>
      </c>
      <c r="ER1243" s="560" t="s">
        <v>5084</v>
      </c>
      <c r="ES1243" s="567"/>
    </row>
    <row r="1244" spans="16:149">
      <c r="P1244" s="503"/>
      <c r="Q1244" s="504"/>
      <c r="R1244" s="505">
        <f t="shared" si="41"/>
        <v>45022</v>
      </c>
      <c r="S1244" s="501"/>
      <c r="T1244" s="497"/>
      <c r="U1244" s="498"/>
      <c r="V1244" s="43">
        <v>162</v>
      </c>
      <c r="W1244" s="34" t="s">
        <v>3781</v>
      </c>
      <c r="X1244" s="44">
        <v>10922</v>
      </c>
      <c r="Y1244" s="34" t="s">
        <v>3267</v>
      </c>
      <c r="Z1244" s="43" t="s">
        <v>318</v>
      </c>
      <c r="AA1244" s="34" t="s">
        <v>380</v>
      </c>
      <c r="AB1244" s="34" t="s">
        <v>268</v>
      </c>
      <c r="AC1244" s="34" t="s">
        <v>3267</v>
      </c>
      <c r="AD1244" s="44" t="s">
        <v>320</v>
      </c>
      <c r="AE1244" s="44" t="s">
        <v>7450</v>
      </c>
      <c r="AF1244" s="43">
        <v>162</v>
      </c>
      <c r="AG1244" s="34" t="s">
        <v>3781</v>
      </c>
      <c r="AH1244" s="34" t="s">
        <v>3780</v>
      </c>
      <c r="AI1244" s="43" t="s">
        <v>3782</v>
      </c>
      <c r="AJ1244" s="44" t="s">
        <v>3783</v>
      </c>
      <c r="AK1244" s="261">
        <v>3700061</v>
      </c>
      <c r="AL1244" s="44" t="s">
        <v>387</v>
      </c>
      <c r="AM1244" s="44" t="s">
        <v>3787</v>
      </c>
      <c r="AN1244" s="262">
        <v>256029750</v>
      </c>
      <c r="AO1244" s="34"/>
      <c r="AP1244" s="34"/>
      <c r="AQ1244" s="34"/>
      <c r="AR1244" s="34"/>
      <c r="AS1244" s="34"/>
      <c r="AT1244" s="44" t="s">
        <v>326</v>
      </c>
      <c r="AU1244" s="44"/>
      <c r="AV1244" s="477" t="str">
        <f t="array" ref="AV1244">_xlfn.IFS(
LEFT(Tabelas!$AI1244,1)="N","DN",
LEFT(Tabelas!$AI1244,1)="C","DC",
LEFT(Tabelas!$AI1244,1)="L","DL",
LEFT(Tabelas!$AI1244,1)="A","DA",
LEFT(Tabelas!$AI1244,1)="G","DG")</f>
        <v>DN</v>
      </c>
      <c r="AW1244" s="34"/>
      <c r="AX1244" s="34"/>
      <c r="AY1244" s="34"/>
      <c r="AZ1244" s="34"/>
      <c r="BA1244" s="34"/>
      <c r="BB1244" s="34"/>
      <c r="BC1244" s="34"/>
      <c r="BD1244" s="44">
        <v>10922</v>
      </c>
      <c r="BE1244" s="34" t="s">
        <v>3267</v>
      </c>
      <c r="BF1244" s="43" t="s">
        <v>318</v>
      </c>
      <c r="BG1244" s="34" t="s">
        <v>380</v>
      </c>
      <c r="BH1244" s="34" t="s">
        <v>268</v>
      </c>
      <c r="BI1244" s="34" t="s">
        <v>3267</v>
      </c>
      <c r="BJ1244" s="44" t="s">
        <v>320</v>
      </c>
      <c r="BK1244" s="44" t="s">
        <v>7450</v>
      </c>
      <c r="EN1244" s="572">
        <v>34282</v>
      </c>
      <c r="EO1244" s="561" t="s">
        <v>10243</v>
      </c>
      <c r="EP1244" s="561" t="s">
        <v>350</v>
      </c>
      <c r="EQ1244" s="576">
        <v>200</v>
      </c>
      <c r="ER1244" s="561" t="s">
        <v>5084</v>
      </c>
      <c r="ES1244" s="568" t="s">
        <v>10244</v>
      </c>
    </row>
    <row r="1245" spans="16:149">
      <c r="P1245" s="503"/>
      <c r="Q1245" s="504"/>
      <c r="R1245" s="505">
        <f t="shared" si="41"/>
        <v>45023</v>
      </c>
      <c r="S1245" s="501"/>
      <c r="T1245" s="497"/>
      <c r="U1245" s="498"/>
      <c r="V1245" s="43">
        <v>162</v>
      </c>
      <c r="W1245" s="34" t="s">
        <v>3781</v>
      </c>
      <c r="X1245" s="44">
        <v>10924</v>
      </c>
      <c r="Y1245" s="34" t="s">
        <v>3366</v>
      </c>
      <c r="Z1245" s="43" t="s">
        <v>318</v>
      </c>
      <c r="AA1245" s="34" t="s">
        <v>380</v>
      </c>
      <c r="AB1245" s="34" t="s">
        <v>268</v>
      </c>
      <c r="AC1245" s="34" t="s">
        <v>3366</v>
      </c>
      <c r="AD1245" s="44" t="s">
        <v>320</v>
      </c>
      <c r="AE1245" s="44" t="s">
        <v>7450</v>
      </c>
      <c r="AF1245" s="43">
        <v>162</v>
      </c>
      <c r="AG1245" s="34" t="s">
        <v>3781</v>
      </c>
      <c r="AH1245" s="34" t="s">
        <v>3780</v>
      </c>
      <c r="AI1245" s="43" t="s">
        <v>3782</v>
      </c>
      <c r="AJ1245" s="44" t="s">
        <v>3783</v>
      </c>
      <c r="AK1245" s="261">
        <v>3700061</v>
      </c>
      <c r="AL1245" s="44" t="s">
        <v>387</v>
      </c>
      <c r="AM1245" s="44" t="s">
        <v>3787</v>
      </c>
      <c r="AN1245" s="262">
        <v>256029750</v>
      </c>
      <c r="AO1245" s="34"/>
      <c r="AP1245" s="34"/>
      <c r="AQ1245" s="34"/>
      <c r="AR1245" s="34"/>
      <c r="AS1245" s="34"/>
      <c r="AT1245" s="44" t="s">
        <v>326</v>
      </c>
      <c r="AU1245" s="44"/>
      <c r="AV1245" s="477" t="str">
        <f t="array" ref="AV1245">_xlfn.IFS(
LEFT(Tabelas!$AI1245,1)="N","DN",
LEFT(Tabelas!$AI1245,1)="C","DC",
LEFT(Tabelas!$AI1245,1)="L","DL",
LEFT(Tabelas!$AI1245,1)="A","DA",
LEFT(Tabelas!$AI1245,1)="G","DG")</f>
        <v>DN</v>
      </c>
      <c r="AW1245" s="34"/>
      <c r="AX1245" s="34"/>
      <c r="AY1245" s="34"/>
      <c r="AZ1245" s="34"/>
      <c r="BA1245" s="34"/>
      <c r="BB1245" s="34"/>
      <c r="BC1245" s="34"/>
      <c r="BD1245" s="44">
        <v>10924</v>
      </c>
      <c r="BE1245" s="34" t="s">
        <v>3366</v>
      </c>
      <c r="BF1245" s="43" t="s">
        <v>318</v>
      </c>
      <c r="BG1245" s="34" t="s">
        <v>380</v>
      </c>
      <c r="BH1245" s="34" t="s">
        <v>268</v>
      </c>
      <c r="BI1245" s="34" t="s">
        <v>3366</v>
      </c>
      <c r="BJ1245" s="44" t="s">
        <v>320</v>
      </c>
      <c r="BK1245" s="44" t="s">
        <v>7450</v>
      </c>
      <c r="EN1245" s="571">
        <v>34290</v>
      </c>
      <c r="EO1245" s="560" t="s">
        <v>10245</v>
      </c>
      <c r="EP1245" s="560" t="s">
        <v>289</v>
      </c>
      <c r="EQ1245" s="580">
        <v>336</v>
      </c>
      <c r="ER1245" s="560" t="s">
        <v>4952</v>
      </c>
      <c r="ES1245" s="567" t="s">
        <v>10246</v>
      </c>
    </row>
    <row r="1246" spans="16:149">
      <c r="P1246" s="503"/>
      <c r="Q1246" s="504"/>
      <c r="R1246" s="505">
        <f t="shared" si="41"/>
        <v>45024</v>
      </c>
      <c r="S1246" s="501"/>
      <c r="T1246" s="497"/>
      <c r="U1246" s="498"/>
      <c r="V1246" s="43">
        <v>162</v>
      </c>
      <c r="W1246" s="34" t="s">
        <v>3781</v>
      </c>
      <c r="X1246" s="44">
        <v>10900</v>
      </c>
      <c r="Y1246" s="34" t="s">
        <v>655</v>
      </c>
      <c r="Z1246" s="43" t="s">
        <v>318</v>
      </c>
      <c r="AA1246" s="34" t="s">
        <v>380</v>
      </c>
      <c r="AB1246" s="34" t="s">
        <v>268</v>
      </c>
      <c r="AC1246" s="34" t="s">
        <v>10247</v>
      </c>
      <c r="AD1246" s="44" t="s">
        <v>320</v>
      </c>
      <c r="AE1246" s="44" t="s">
        <v>7450</v>
      </c>
      <c r="AF1246" s="43">
        <v>162</v>
      </c>
      <c r="AG1246" s="34" t="s">
        <v>3781</v>
      </c>
      <c r="AH1246" s="34" t="s">
        <v>3780</v>
      </c>
      <c r="AI1246" s="43" t="s">
        <v>3782</v>
      </c>
      <c r="AJ1246" s="44" t="s">
        <v>3783</v>
      </c>
      <c r="AK1246" s="261">
        <v>3700061</v>
      </c>
      <c r="AL1246" s="44" t="s">
        <v>387</v>
      </c>
      <c r="AM1246" s="44" t="s">
        <v>3787</v>
      </c>
      <c r="AN1246" s="262">
        <v>256029750</v>
      </c>
      <c r="AO1246" s="34"/>
      <c r="AP1246" s="34"/>
      <c r="AQ1246" s="34"/>
      <c r="AR1246" s="34"/>
      <c r="AS1246" s="34"/>
      <c r="AT1246" s="44" t="s">
        <v>326</v>
      </c>
      <c r="AU1246" s="44"/>
      <c r="AV1246" s="477" t="str">
        <f t="array" ref="AV1246">_xlfn.IFS(
LEFT(Tabelas!$AI1246,1)="N","DN",
LEFT(Tabelas!$AI1246,1)="C","DC",
LEFT(Tabelas!$AI1246,1)="L","DL",
LEFT(Tabelas!$AI1246,1)="A","DA",
LEFT(Tabelas!$AI1246,1)="G","DG")</f>
        <v>DN</v>
      </c>
      <c r="AW1246" s="34"/>
      <c r="AX1246" s="34"/>
      <c r="AY1246" s="34"/>
      <c r="AZ1246" s="34"/>
      <c r="BA1246" s="34"/>
      <c r="BB1246" s="34"/>
      <c r="BC1246" s="34"/>
      <c r="BD1246" s="44">
        <v>10900</v>
      </c>
      <c r="BE1246" s="34" t="s">
        <v>655</v>
      </c>
      <c r="BF1246" s="43" t="s">
        <v>318</v>
      </c>
      <c r="BG1246" s="34" t="s">
        <v>380</v>
      </c>
      <c r="BH1246" s="34" t="s">
        <v>268</v>
      </c>
      <c r="BI1246" s="34" t="s">
        <v>10247</v>
      </c>
      <c r="BJ1246" s="44" t="s">
        <v>320</v>
      </c>
      <c r="BK1246" s="44" t="s">
        <v>7450</v>
      </c>
      <c r="EN1246" s="572">
        <v>34304</v>
      </c>
      <c r="EO1246" s="561" t="s">
        <v>10248</v>
      </c>
      <c r="EP1246" s="561" t="s">
        <v>289</v>
      </c>
      <c r="EQ1246" s="576">
        <v>336</v>
      </c>
      <c r="ER1246" s="561" t="s">
        <v>4952</v>
      </c>
      <c r="ES1246" s="568" t="s">
        <v>10249</v>
      </c>
    </row>
    <row r="1247" spans="16:149">
      <c r="P1247" s="503"/>
      <c r="Q1247" s="504"/>
      <c r="R1247" s="505">
        <f t="shared" si="41"/>
        <v>45025</v>
      </c>
      <c r="S1247" s="501"/>
      <c r="T1247" s="497"/>
      <c r="U1247" s="498"/>
      <c r="V1247" s="43">
        <v>162</v>
      </c>
      <c r="W1247" s="34" t="s">
        <v>3781</v>
      </c>
      <c r="X1247" s="44">
        <v>10925</v>
      </c>
      <c r="Y1247" s="34" t="s">
        <v>3453</v>
      </c>
      <c r="Z1247" s="43" t="s">
        <v>318</v>
      </c>
      <c r="AA1247" s="34" t="s">
        <v>380</v>
      </c>
      <c r="AB1247" s="34" t="s">
        <v>268</v>
      </c>
      <c r="AC1247" s="34" t="s">
        <v>3453</v>
      </c>
      <c r="AD1247" s="44" t="s">
        <v>320</v>
      </c>
      <c r="AE1247" s="44" t="s">
        <v>7450</v>
      </c>
      <c r="AF1247" s="43">
        <v>162</v>
      </c>
      <c r="AG1247" s="34" t="s">
        <v>3781</v>
      </c>
      <c r="AH1247" s="34" t="s">
        <v>3780</v>
      </c>
      <c r="AI1247" s="43" t="s">
        <v>3782</v>
      </c>
      <c r="AJ1247" s="44" t="s">
        <v>3783</v>
      </c>
      <c r="AK1247" s="261">
        <v>3700061</v>
      </c>
      <c r="AL1247" s="44" t="s">
        <v>387</v>
      </c>
      <c r="AM1247" s="44" t="s">
        <v>3787</v>
      </c>
      <c r="AN1247" s="262">
        <v>256029750</v>
      </c>
      <c r="AO1247" s="34"/>
      <c r="AP1247" s="34"/>
      <c r="AQ1247" s="34"/>
      <c r="AR1247" s="34"/>
      <c r="AS1247" s="34"/>
      <c r="AT1247" s="44" t="s">
        <v>326</v>
      </c>
      <c r="AU1247" s="44"/>
      <c r="AV1247" s="477" t="str">
        <f t="array" ref="AV1247">_xlfn.IFS(
LEFT(Tabelas!$AI1247,1)="N","DN",
LEFT(Tabelas!$AI1247,1)="C","DC",
LEFT(Tabelas!$AI1247,1)="L","DL",
LEFT(Tabelas!$AI1247,1)="A","DA",
LEFT(Tabelas!$AI1247,1)="G","DG")</f>
        <v>DN</v>
      </c>
      <c r="AW1247" s="34"/>
      <c r="AX1247" s="34"/>
      <c r="AY1247" s="34"/>
      <c r="AZ1247" s="34"/>
      <c r="BA1247" s="34"/>
      <c r="BB1247" s="34"/>
      <c r="BC1247" s="34"/>
      <c r="BD1247" s="44">
        <v>10925</v>
      </c>
      <c r="BE1247" s="34" t="s">
        <v>3453</v>
      </c>
      <c r="BF1247" s="43" t="s">
        <v>318</v>
      </c>
      <c r="BG1247" s="34" t="s">
        <v>380</v>
      </c>
      <c r="BH1247" s="34" t="s">
        <v>268</v>
      </c>
      <c r="BI1247" s="34" t="s">
        <v>3453</v>
      </c>
      <c r="BJ1247" s="44" t="s">
        <v>320</v>
      </c>
      <c r="BK1247" s="44" t="s">
        <v>7450</v>
      </c>
      <c r="EN1247" s="571">
        <v>34312</v>
      </c>
      <c r="EO1247" s="560" t="s">
        <v>10250</v>
      </c>
      <c r="EP1247" s="560" t="s">
        <v>289</v>
      </c>
      <c r="EQ1247" s="580">
        <v>336</v>
      </c>
      <c r="ER1247" s="560" t="s">
        <v>4952</v>
      </c>
      <c r="ES1247" s="567" t="s">
        <v>10251</v>
      </c>
    </row>
    <row r="1248" spans="16:149">
      <c r="P1248" s="503"/>
      <c r="Q1248" s="504"/>
      <c r="R1248" s="505">
        <f t="shared" si="41"/>
        <v>45026</v>
      </c>
      <c r="S1248" s="501"/>
      <c r="T1248" s="497"/>
      <c r="U1248" s="498"/>
      <c r="V1248" s="43">
        <v>162</v>
      </c>
      <c r="W1248" s="34" t="s">
        <v>3781</v>
      </c>
      <c r="X1248" s="44">
        <v>10926</v>
      </c>
      <c r="Y1248" s="34" t="s">
        <v>3530</v>
      </c>
      <c r="Z1248" s="43" t="s">
        <v>318</v>
      </c>
      <c r="AA1248" s="34" t="s">
        <v>380</v>
      </c>
      <c r="AB1248" s="34" t="s">
        <v>268</v>
      </c>
      <c r="AC1248" s="34" t="s">
        <v>3530</v>
      </c>
      <c r="AD1248" s="44" t="s">
        <v>320</v>
      </c>
      <c r="AE1248" s="44" t="s">
        <v>7450</v>
      </c>
      <c r="AF1248" s="43">
        <v>162</v>
      </c>
      <c r="AG1248" s="34" t="s">
        <v>3781</v>
      </c>
      <c r="AH1248" s="34" t="s">
        <v>3780</v>
      </c>
      <c r="AI1248" s="43" t="s">
        <v>3782</v>
      </c>
      <c r="AJ1248" s="44" t="s">
        <v>3783</v>
      </c>
      <c r="AK1248" s="261">
        <v>3700061</v>
      </c>
      <c r="AL1248" s="44" t="s">
        <v>387</v>
      </c>
      <c r="AM1248" s="44" t="s">
        <v>3787</v>
      </c>
      <c r="AN1248" s="262">
        <v>256029750</v>
      </c>
      <c r="AO1248" s="34"/>
      <c r="AP1248" s="34"/>
      <c r="AQ1248" s="34"/>
      <c r="AR1248" s="34"/>
      <c r="AS1248" s="34"/>
      <c r="AT1248" s="44" t="s">
        <v>326</v>
      </c>
      <c r="AU1248" s="44"/>
      <c r="AV1248" s="477" t="str">
        <f t="array" ref="AV1248">_xlfn.IFS(
LEFT(Tabelas!$AI1248,1)="N","DN",
LEFT(Tabelas!$AI1248,1)="C","DC",
LEFT(Tabelas!$AI1248,1)="L","DL",
LEFT(Tabelas!$AI1248,1)="A","DA",
LEFT(Tabelas!$AI1248,1)="G","DG")</f>
        <v>DN</v>
      </c>
      <c r="AW1248" s="34"/>
      <c r="AX1248" s="34"/>
      <c r="AY1248" s="34"/>
      <c r="AZ1248" s="34"/>
      <c r="BA1248" s="34"/>
      <c r="BB1248" s="34"/>
      <c r="BC1248" s="34"/>
      <c r="BD1248" s="44">
        <v>10926</v>
      </c>
      <c r="BE1248" s="34" t="s">
        <v>3530</v>
      </c>
      <c r="BF1248" s="43" t="s">
        <v>318</v>
      </c>
      <c r="BG1248" s="34" t="s">
        <v>380</v>
      </c>
      <c r="BH1248" s="34" t="s">
        <v>268</v>
      </c>
      <c r="BI1248" s="34" t="s">
        <v>3530</v>
      </c>
      <c r="BJ1248" s="44" t="s">
        <v>320</v>
      </c>
      <c r="BK1248" s="44" t="s">
        <v>7450</v>
      </c>
      <c r="EN1248" s="571">
        <v>34347</v>
      </c>
      <c r="EO1248" s="560" t="s">
        <v>10252</v>
      </c>
      <c r="EP1248" s="560" t="s">
        <v>370</v>
      </c>
      <c r="EQ1248" s="580">
        <v>500</v>
      </c>
      <c r="ER1248" s="560" t="s">
        <v>966</v>
      </c>
      <c r="ES1248" s="567" t="s">
        <v>10253</v>
      </c>
    </row>
    <row r="1249" spans="16:149">
      <c r="P1249" s="503"/>
      <c r="Q1249" s="504"/>
      <c r="R1249" s="505">
        <f t="shared" si="41"/>
        <v>45027</v>
      </c>
      <c r="S1249" s="501"/>
      <c r="T1249" s="497"/>
      <c r="U1249" s="498"/>
      <c r="V1249" s="43">
        <v>162</v>
      </c>
      <c r="W1249" s="34" t="s">
        <v>3781</v>
      </c>
      <c r="X1249" s="44">
        <v>10918</v>
      </c>
      <c r="Y1249" s="34" t="s">
        <v>2887</v>
      </c>
      <c r="Z1249" s="43" t="s">
        <v>318</v>
      </c>
      <c r="AA1249" s="34" t="s">
        <v>380</v>
      </c>
      <c r="AB1249" s="34" t="s">
        <v>268</v>
      </c>
      <c r="AC1249" s="34" t="s">
        <v>2887</v>
      </c>
      <c r="AD1249" s="44" t="s">
        <v>320</v>
      </c>
      <c r="AE1249" s="44" t="s">
        <v>7450</v>
      </c>
      <c r="AF1249" s="43">
        <v>162</v>
      </c>
      <c r="AG1249" s="34" t="s">
        <v>3781</v>
      </c>
      <c r="AH1249" s="34" t="s">
        <v>3780</v>
      </c>
      <c r="AI1249" s="43" t="s">
        <v>3782</v>
      </c>
      <c r="AJ1249" s="44" t="s">
        <v>3783</v>
      </c>
      <c r="AK1249" s="261">
        <v>3700061</v>
      </c>
      <c r="AL1249" s="44" t="s">
        <v>387</v>
      </c>
      <c r="AM1249" s="44" t="s">
        <v>3787</v>
      </c>
      <c r="AN1249" s="262">
        <v>256029750</v>
      </c>
      <c r="AO1249" s="34"/>
      <c r="AP1249" s="34"/>
      <c r="AQ1249" s="34"/>
      <c r="AR1249" s="34"/>
      <c r="AS1249" s="34"/>
      <c r="AT1249" s="44" t="s">
        <v>326</v>
      </c>
      <c r="AU1249" s="44"/>
      <c r="AV1249" s="477" t="str">
        <f t="array" ref="AV1249">_xlfn.IFS(
LEFT(Tabelas!$AI1249,1)="N","DN",
LEFT(Tabelas!$AI1249,1)="C","DC",
LEFT(Tabelas!$AI1249,1)="L","DL",
LEFT(Tabelas!$AI1249,1)="A","DA",
LEFT(Tabelas!$AI1249,1)="G","DG")</f>
        <v>DN</v>
      </c>
      <c r="AW1249" s="34"/>
      <c r="AX1249" s="34"/>
      <c r="AY1249" s="34"/>
      <c r="AZ1249" s="34"/>
      <c r="BA1249" s="34"/>
      <c r="BB1249" s="34"/>
      <c r="BC1249" s="34"/>
      <c r="BD1249" s="44">
        <v>10918</v>
      </c>
      <c r="BE1249" s="34" t="s">
        <v>2887</v>
      </c>
      <c r="BF1249" s="43" t="s">
        <v>318</v>
      </c>
      <c r="BG1249" s="34" t="s">
        <v>380</v>
      </c>
      <c r="BH1249" s="34" t="s">
        <v>268</v>
      </c>
      <c r="BI1249" s="34" t="s">
        <v>2887</v>
      </c>
      <c r="BJ1249" s="44" t="s">
        <v>320</v>
      </c>
      <c r="BK1249" s="44" t="s">
        <v>7450</v>
      </c>
      <c r="EN1249" s="572">
        <v>34363</v>
      </c>
      <c r="EO1249" s="561" t="s">
        <v>10254</v>
      </c>
      <c r="EP1249" s="561" t="s">
        <v>947</v>
      </c>
      <c r="EQ1249" s="576">
        <v>400</v>
      </c>
      <c r="ER1249" s="561" t="s">
        <v>3263</v>
      </c>
      <c r="ES1249" s="568" t="s">
        <v>10255</v>
      </c>
    </row>
    <row r="1250" spans="16:149">
      <c r="P1250" s="503"/>
      <c r="Q1250" s="504"/>
      <c r="R1250" s="505">
        <f t="shared" si="41"/>
        <v>45028</v>
      </c>
      <c r="S1250" s="501"/>
      <c r="T1250" s="497"/>
      <c r="U1250" s="498"/>
      <c r="V1250" s="43">
        <v>162</v>
      </c>
      <c r="W1250" s="34" t="s">
        <v>3781</v>
      </c>
      <c r="X1250" s="44">
        <v>10932</v>
      </c>
      <c r="Y1250" s="34" t="s">
        <v>3609</v>
      </c>
      <c r="Z1250" s="43" t="s">
        <v>318</v>
      </c>
      <c r="AA1250" s="34" t="s">
        <v>380</v>
      </c>
      <c r="AB1250" s="34" t="s">
        <v>268</v>
      </c>
      <c r="AC1250" s="34" t="s">
        <v>10256</v>
      </c>
      <c r="AD1250" s="44" t="s">
        <v>320</v>
      </c>
      <c r="AE1250" s="44" t="s">
        <v>7450</v>
      </c>
      <c r="AF1250" s="43">
        <v>162</v>
      </c>
      <c r="AG1250" s="34" t="s">
        <v>3781</v>
      </c>
      <c r="AH1250" s="34" t="s">
        <v>3780</v>
      </c>
      <c r="AI1250" s="43" t="s">
        <v>3782</v>
      </c>
      <c r="AJ1250" s="44" t="s">
        <v>3783</v>
      </c>
      <c r="AK1250" s="261">
        <v>3700061</v>
      </c>
      <c r="AL1250" s="44" t="s">
        <v>387</v>
      </c>
      <c r="AM1250" s="44" t="s">
        <v>3787</v>
      </c>
      <c r="AN1250" s="262">
        <v>256029750</v>
      </c>
      <c r="AO1250" s="34"/>
      <c r="AP1250" s="34"/>
      <c r="AQ1250" s="34"/>
      <c r="AR1250" s="34"/>
      <c r="AS1250" s="34"/>
      <c r="AT1250" s="44" t="s">
        <v>326</v>
      </c>
      <c r="AU1250" s="44"/>
      <c r="AV1250" s="477" t="str">
        <f t="array" ref="AV1250">_xlfn.IFS(
LEFT(Tabelas!$AI1250,1)="N","DN",
LEFT(Tabelas!$AI1250,1)="C","DC",
LEFT(Tabelas!$AI1250,1)="L","DL",
LEFT(Tabelas!$AI1250,1)="A","DA",
LEFT(Tabelas!$AI1250,1)="G","DG")</f>
        <v>DN</v>
      </c>
      <c r="AW1250" s="34"/>
      <c r="AX1250" s="34"/>
      <c r="AY1250" s="34"/>
      <c r="AZ1250" s="34"/>
      <c r="BA1250" s="34"/>
      <c r="BB1250" s="34"/>
      <c r="BC1250" s="34"/>
      <c r="BD1250" s="44">
        <v>10932</v>
      </c>
      <c r="BE1250" s="34" t="s">
        <v>3609</v>
      </c>
      <c r="BF1250" s="43" t="s">
        <v>318</v>
      </c>
      <c r="BG1250" s="34" t="s">
        <v>380</v>
      </c>
      <c r="BH1250" s="34" t="s">
        <v>268</v>
      </c>
      <c r="BI1250" s="34" t="s">
        <v>10256</v>
      </c>
      <c r="BJ1250" s="44" t="s">
        <v>320</v>
      </c>
      <c r="BK1250" s="44" t="s">
        <v>7450</v>
      </c>
      <c r="EN1250" s="571">
        <v>34380</v>
      </c>
      <c r="EO1250" s="560" t="s">
        <v>10257</v>
      </c>
      <c r="EP1250" s="560" t="s">
        <v>320</v>
      </c>
      <c r="EQ1250" s="580">
        <v>102</v>
      </c>
      <c r="ER1250" s="560" t="s">
        <v>628</v>
      </c>
      <c r="ES1250" s="567" t="s">
        <v>10258</v>
      </c>
    </row>
    <row r="1251" spans="16:149">
      <c r="P1251" s="503"/>
      <c r="Q1251" s="504"/>
      <c r="R1251" s="505">
        <f t="shared" si="41"/>
        <v>45029</v>
      </c>
      <c r="S1251" s="501"/>
      <c r="T1251" s="497"/>
      <c r="U1251" s="498"/>
      <c r="V1251" s="43">
        <v>162</v>
      </c>
      <c r="W1251" s="34" t="s">
        <v>3781</v>
      </c>
      <c r="X1251" s="44">
        <v>10933</v>
      </c>
      <c r="Y1251" s="34" t="s">
        <v>3671</v>
      </c>
      <c r="Z1251" s="43" t="s">
        <v>318</v>
      </c>
      <c r="AA1251" s="34" t="s">
        <v>380</v>
      </c>
      <c r="AB1251" s="34" t="s">
        <v>268</v>
      </c>
      <c r="AC1251" s="34" t="s">
        <v>10259</v>
      </c>
      <c r="AD1251" s="44" t="s">
        <v>320</v>
      </c>
      <c r="AE1251" s="44" t="s">
        <v>7450</v>
      </c>
      <c r="AF1251" s="43">
        <v>162</v>
      </c>
      <c r="AG1251" s="34" t="s">
        <v>3781</v>
      </c>
      <c r="AH1251" s="34" t="s">
        <v>3780</v>
      </c>
      <c r="AI1251" s="43" t="s">
        <v>3782</v>
      </c>
      <c r="AJ1251" s="44" t="s">
        <v>3783</v>
      </c>
      <c r="AK1251" s="261">
        <v>3700061</v>
      </c>
      <c r="AL1251" s="44" t="s">
        <v>387</v>
      </c>
      <c r="AM1251" s="44" t="s">
        <v>3787</v>
      </c>
      <c r="AN1251" s="262">
        <v>256029750</v>
      </c>
      <c r="AO1251" s="34"/>
      <c r="AP1251" s="34"/>
      <c r="AQ1251" s="34"/>
      <c r="AR1251" s="34"/>
      <c r="AS1251" s="34"/>
      <c r="AT1251" s="44" t="s">
        <v>326</v>
      </c>
      <c r="AU1251" s="44"/>
      <c r="AV1251" s="477" t="str">
        <f t="array" ref="AV1251">_xlfn.IFS(
LEFT(Tabelas!$AI1251,1)="N","DN",
LEFT(Tabelas!$AI1251,1)="C","DC",
LEFT(Tabelas!$AI1251,1)="L","DL",
LEFT(Tabelas!$AI1251,1)="A","DA",
LEFT(Tabelas!$AI1251,1)="G","DG")</f>
        <v>DN</v>
      </c>
      <c r="AW1251" s="34"/>
      <c r="AX1251" s="34"/>
      <c r="AY1251" s="34"/>
      <c r="AZ1251" s="34"/>
      <c r="BA1251" s="34"/>
      <c r="BB1251" s="34"/>
      <c r="BC1251" s="34"/>
      <c r="BD1251" s="44">
        <v>10933</v>
      </c>
      <c r="BE1251" s="34" t="s">
        <v>3671</v>
      </c>
      <c r="BF1251" s="43" t="s">
        <v>318</v>
      </c>
      <c r="BG1251" s="34" t="s">
        <v>380</v>
      </c>
      <c r="BH1251" s="34" t="s">
        <v>268</v>
      </c>
      <c r="BI1251" s="34" t="s">
        <v>10259</v>
      </c>
      <c r="BJ1251" s="44" t="s">
        <v>320</v>
      </c>
      <c r="BK1251" s="44" t="s">
        <v>7450</v>
      </c>
      <c r="EN1251" s="572">
        <v>34487</v>
      </c>
      <c r="EO1251" s="561" t="s">
        <v>10260</v>
      </c>
      <c r="EP1251" s="561" t="s">
        <v>350</v>
      </c>
      <c r="EQ1251" s="576">
        <v>221</v>
      </c>
      <c r="ER1251" s="561" t="s">
        <v>4458</v>
      </c>
      <c r="ES1251" s="568" t="s">
        <v>10261</v>
      </c>
    </row>
    <row r="1252" spans="16:149">
      <c r="P1252" s="503"/>
      <c r="Q1252" s="504"/>
      <c r="R1252" s="505">
        <f t="shared" si="41"/>
        <v>45030</v>
      </c>
      <c r="S1252" s="501"/>
      <c r="T1252" s="497"/>
      <c r="U1252" s="498"/>
      <c r="V1252" s="43">
        <v>162</v>
      </c>
      <c r="W1252" s="34" t="s">
        <v>3781</v>
      </c>
      <c r="X1252" s="44">
        <v>10934</v>
      </c>
      <c r="Y1252" s="34" t="s">
        <v>3737</v>
      </c>
      <c r="Z1252" s="43" t="s">
        <v>318</v>
      </c>
      <c r="AA1252" s="34" t="s">
        <v>380</v>
      </c>
      <c r="AB1252" s="34" t="s">
        <v>268</v>
      </c>
      <c r="AC1252" s="34" t="s">
        <v>10262</v>
      </c>
      <c r="AD1252" s="44" t="s">
        <v>320</v>
      </c>
      <c r="AE1252" s="44" t="s">
        <v>7450</v>
      </c>
      <c r="AF1252" s="43">
        <v>162</v>
      </c>
      <c r="AG1252" s="34" t="s">
        <v>3781</v>
      </c>
      <c r="AH1252" s="34" t="s">
        <v>3780</v>
      </c>
      <c r="AI1252" s="43" t="s">
        <v>3782</v>
      </c>
      <c r="AJ1252" s="44" t="s">
        <v>3783</v>
      </c>
      <c r="AK1252" s="261">
        <v>3700061</v>
      </c>
      <c r="AL1252" s="44" t="s">
        <v>387</v>
      </c>
      <c r="AM1252" s="44" t="s">
        <v>3787</v>
      </c>
      <c r="AN1252" s="262">
        <v>256029750</v>
      </c>
      <c r="AO1252" s="34"/>
      <c r="AP1252" s="34"/>
      <c r="AQ1252" s="34"/>
      <c r="AR1252" s="34"/>
      <c r="AS1252" s="34"/>
      <c r="AT1252" s="44" t="s">
        <v>326</v>
      </c>
      <c r="AU1252" s="44"/>
      <c r="AV1252" s="477" t="str">
        <f t="array" ref="AV1252">_xlfn.IFS(
LEFT(Tabelas!$AI1252,1)="N","DN",
LEFT(Tabelas!$AI1252,1)="C","DC",
LEFT(Tabelas!$AI1252,1)="L","DL",
LEFT(Tabelas!$AI1252,1)="A","DA",
LEFT(Tabelas!$AI1252,1)="G","DG")</f>
        <v>DN</v>
      </c>
      <c r="AW1252" s="34"/>
      <c r="AX1252" s="34"/>
      <c r="AY1252" s="34"/>
      <c r="AZ1252" s="34"/>
      <c r="BA1252" s="34"/>
      <c r="BB1252" s="34"/>
      <c r="BC1252" s="34"/>
      <c r="BD1252" s="44">
        <v>10934</v>
      </c>
      <c r="BE1252" s="34" t="s">
        <v>3737</v>
      </c>
      <c r="BF1252" s="43" t="s">
        <v>318</v>
      </c>
      <c r="BG1252" s="34" t="s">
        <v>380</v>
      </c>
      <c r="BH1252" s="34" t="s">
        <v>268</v>
      </c>
      <c r="BI1252" s="34" t="s">
        <v>10262</v>
      </c>
      <c r="BJ1252" s="44" t="s">
        <v>320</v>
      </c>
      <c r="BK1252" s="44" t="s">
        <v>7450</v>
      </c>
      <c r="EN1252" s="571">
        <v>34509</v>
      </c>
      <c r="EO1252" s="560" t="s">
        <v>10263</v>
      </c>
      <c r="EP1252" s="560" t="s">
        <v>320</v>
      </c>
      <c r="EQ1252" s="580">
        <v>112</v>
      </c>
      <c r="ER1252" s="560" t="s">
        <v>2868</v>
      </c>
      <c r="ES1252" s="567" t="s">
        <v>10264</v>
      </c>
    </row>
    <row r="1253" spans="16:149">
      <c r="P1253" s="503"/>
      <c r="Q1253" s="504"/>
      <c r="R1253" s="505">
        <f t="shared" si="41"/>
        <v>45031</v>
      </c>
      <c r="S1253" s="501"/>
      <c r="T1253" s="497"/>
      <c r="U1253" s="498"/>
      <c r="V1253" s="43">
        <v>162</v>
      </c>
      <c r="W1253" s="34" t="s">
        <v>3781</v>
      </c>
      <c r="X1253" s="44">
        <v>10936</v>
      </c>
      <c r="Y1253" s="34" t="s">
        <v>3863</v>
      </c>
      <c r="Z1253" s="43" t="s">
        <v>318</v>
      </c>
      <c r="AA1253" s="34" t="s">
        <v>380</v>
      </c>
      <c r="AB1253" s="34" t="s">
        <v>268</v>
      </c>
      <c r="AC1253" s="34" t="s">
        <v>10265</v>
      </c>
      <c r="AD1253" s="44" t="s">
        <v>320</v>
      </c>
      <c r="AE1253" s="44" t="s">
        <v>7450</v>
      </c>
      <c r="AF1253" s="43">
        <v>162</v>
      </c>
      <c r="AG1253" s="34" t="s">
        <v>3781</v>
      </c>
      <c r="AH1253" s="34" t="s">
        <v>3780</v>
      </c>
      <c r="AI1253" s="43" t="s">
        <v>3782</v>
      </c>
      <c r="AJ1253" s="44" t="s">
        <v>3783</v>
      </c>
      <c r="AK1253" s="261">
        <v>3700061</v>
      </c>
      <c r="AL1253" s="44" t="s">
        <v>387</v>
      </c>
      <c r="AM1253" s="44" t="s">
        <v>3787</v>
      </c>
      <c r="AN1253" s="262">
        <v>256029750</v>
      </c>
      <c r="AO1253" s="34"/>
      <c r="AP1253" s="34"/>
      <c r="AQ1253" s="34"/>
      <c r="AR1253" s="34"/>
      <c r="AS1253" s="34"/>
      <c r="AT1253" s="44" t="s">
        <v>326</v>
      </c>
      <c r="AU1253" s="44"/>
      <c r="AV1253" s="477" t="str">
        <f t="array" ref="AV1253">_xlfn.IFS(
LEFT(Tabelas!$AI1253,1)="N","DN",
LEFT(Tabelas!$AI1253,1)="C","DC",
LEFT(Tabelas!$AI1253,1)="L","DL",
LEFT(Tabelas!$AI1253,1)="A","DA",
LEFT(Tabelas!$AI1253,1)="G","DG")</f>
        <v>DN</v>
      </c>
      <c r="AW1253" s="34"/>
      <c r="AX1253" s="34"/>
      <c r="AY1253" s="34"/>
      <c r="AZ1253" s="34"/>
      <c r="BA1253" s="34"/>
      <c r="BB1253" s="34"/>
      <c r="BC1253" s="34"/>
      <c r="BD1253" s="44">
        <v>10936</v>
      </c>
      <c r="BE1253" s="34" t="s">
        <v>3863</v>
      </c>
      <c r="BF1253" s="43" t="s">
        <v>318</v>
      </c>
      <c r="BG1253" s="34" t="s">
        <v>380</v>
      </c>
      <c r="BH1253" s="34" t="s">
        <v>268</v>
      </c>
      <c r="BI1253" s="34" t="s">
        <v>10265</v>
      </c>
      <c r="BJ1253" s="44" t="s">
        <v>320</v>
      </c>
      <c r="BK1253" s="44" t="s">
        <v>7450</v>
      </c>
      <c r="EN1253" s="572">
        <v>34517</v>
      </c>
      <c r="EO1253" s="561" t="s">
        <v>10266</v>
      </c>
      <c r="EP1253" s="561" t="s">
        <v>320</v>
      </c>
      <c r="EQ1253" s="576">
        <v>112</v>
      </c>
      <c r="ER1253" s="561" t="s">
        <v>2868</v>
      </c>
      <c r="ES1253" s="568" t="s">
        <v>10267</v>
      </c>
    </row>
    <row r="1254" spans="16:149">
      <c r="P1254" s="503"/>
      <c r="Q1254" s="504"/>
      <c r="R1254" s="505">
        <f t="shared" si="41"/>
        <v>45032</v>
      </c>
      <c r="S1254" s="501"/>
      <c r="T1254" s="497"/>
      <c r="U1254" s="498"/>
      <c r="V1254" s="43">
        <v>162</v>
      </c>
      <c r="W1254" s="34" t="s">
        <v>3781</v>
      </c>
      <c r="X1254" s="44">
        <v>10935</v>
      </c>
      <c r="Y1254" s="34" t="s">
        <v>3800</v>
      </c>
      <c r="Z1254" s="43" t="s">
        <v>318</v>
      </c>
      <c r="AA1254" s="34" t="s">
        <v>380</v>
      </c>
      <c r="AB1254" s="34" t="s">
        <v>268</v>
      </c>
      <c r="AC1254" s="34" t="s">
        <v>10247</v>
      </c>
      <c r="AD1254" s="44" t="s">
        <v>320</v>
      </c>
      <c r="AE1254" s="44" t="s">
        <v>7450</v>
      </c>
      <c r="AF1254" s="43">
        <v>162</v>
      </c>
      <c r="AG1254" s="34" t="s">
        <v>3781</v>
      </c>
      <c r="AH1254" s="34" t="s">
        <v>3780</v>
      </c>
      <c r="AI1254" s="43" t="s">
        <v>3782</v>
      </c>
      <c r="AJ1254" s="44" t="s">
        <v>3783</v>
      </c>
      <c r="AK1254" s="261">
        <v>3700061</v>
      </c>
      <c r="AL1254" s="44" t="s">
        <v>387</v>
      </c>
      <c r="AM1254" s="44" t="s">
        <v>3787</v>
      </c>
      <c r="AN1254" s="262">
        <v>256029750</v>
      </c>
      <c r="AO1254" s="34"/>
      <c r="AP1254" s="34"/>
      <c r="AQ1254" s="34"/>
      <c r="AR1254" s="34"/>
      <c r="AS1254" s="34"/>
      <c r="AT1254" s="44" t="s">
        <v>326</v>
      </c>
      <c r="AU1254" s="44"/>
      <c r="AV1254" s="477" t="str">
        <f t="array" ref="AV1254">_xlfn.IFS(
LEFT(Tabelas!$AI1254,1)="N","DN",
LEFT(Tabelas!$AI1254,1)="C","DC",
LEFT(Tabelas!$AI1254,1)="L","DL",
LEFT(Tabelas!$AI1254,1)="A","DA",
LEFT(Tabelas!$AI1254,1)="G","DG")</f>
        <v>DN</v>
      </c>
      <c r="AW1254" s="34"/>
      <c r="AX1254" s="34"/>
      <c r="AY1254" s="34"/>
      <c r="AZ1254" s="34"/>
      <c r="BA1254" s="34"/>
      <c r="BB1254" s="34"/>
      <c r="BC1254" s="34"/>
      <c r="BD1254" s="44">
        <v>10935</v>
      </c>
      <c r="BE1254" s="34" t="s">
        <v>3800</v>
      </c>
      <c r="BF1254" s="43" t="s">
        <v>318</v>
      </c>
      <c r="BG1254" s="34" t="s">
        <v>380</v>
      </c>
      <c r="BH1254" s="34" t="s">
        <v>268</v>
      </c>
      <c r="BI1254" s="34" t="s">
        <v>10247</v>
      </c>
      <c r="BJ1254" s="44" t="s">
        <v>320</v>
      </c>
      <c r="BK1254" s="44" t="s">
        <v>7450</v>
      </c>
      <c r="EN1254" s="571">
        <v>34541</v>
      </c>
      <c r="EO1254" s="560" t="s">
        <v>10268</v>
      </c>
      <c r="EP1254" s="560" t="s">
        <v>370</v>
      </c>
      <c r="EQ1254" s="580">
        <v>555</v>
      </c>
      <c r="ER1254" s="560" t="s">
        <v>371</v>
      </c>
      <c r="ES1254" s="567" t="s">
        <v>10269</v>
      </c>
    </row>
    <row r="1255" spans="16:149">
      <c r="P1255" s="503"/>
      <c r="Q1255" s="504"/>
      <c r="R1255" s="505">
        <f t="shared" si="41"/>
        <v>45033</v>
      </c>
      <c r="S1255" s="501"/>
      <c r="T1255" s="497"/>
      <c r="U1255" s="498"/>
      <c r="V1255" s="43">
        <v>162</v>
      </c>
      <c r="W1255" s="34" t="s">
        <v>3781</v>
      </c>
      <c r="X1255" s="44">
        <v>11601</v>
      </c>
      <c r="Y1255" s="34" t="s">
        <v>387</v>
      </c>
      <c r="Z1255" s="43" t="s">
        <v>318</v>
      </c>
      <c r="AA1255" s="34" t="s">
        <v>387</v>
      </c>
      <c r="AB1255" s="34" t="s">
        <v>268</v>
      </c>
      <c r="AC1255" s="34" t="s">
        <v>387</v>
      </c>
      <c r="AD1255" s="44" t="s">
        <v>320</v>
      </c>
      <c r="AE1255" s="44" t="s">
        <v>7450</v>
      </c>
      <c r="AF1255" s="43">
        <v>162</v>
      </c>
      <c r="AG1255" s="34" t="s">
        <v>3781</v>
      </c>
      <c r="AH1255" s="34" t="s">
        <v>3780</v>
      </c>
      <c r="AI1255" s="43" t="s">
        <v>3782</v>
      </c>
      <c r="AJ1255" s="44" t="s">
        <v>3783</v>
      </c>
      <c r="AK1255" s="261">
        <v>3700061</v>
      </c>
      <c r="AL1255" s="44" t="s">
        <v>387</v>
      </c>
      <c r="AM1255" s="44" t="s">
        <v>3787</v>
      </c>
      <c r="AN1255" s="262">
        <v>256029750</v>
      </c>
      <c r="AO1255" s="34"/>
      <c r="AP1255" s="34"/>
      <c r="AQ1255" s="34"/>
      <c r="AR1255" s="34"/>
      <c r="AS1255" s="34"/>
      <c r="AT1255" s="44" t="s">
        <v>326</v>
      </c>
      <c r="AU1255" s="44"/>
      <c r="AV1255" s="477" t="str">
        <f t="array" ref="AV1255">_xlfn.IFS(
LEFT(Tabelas!$AI1255,1)="N","DN",
LEFT(Tabelas!$AI1255,1)="C","DC",
LEFT(Tabelas!$AI1255,1)="L","DL",
LEFT(Tabelas!$AI1255,1)="A","DA",
LEFT(Tabelas!$AI1255,1)="G","DG")</f>
        <v>DN</v>
      </c>
      <c r="AW1255" s="34"/>
      <c r="AX1255" s="34"/>
      <c r="AY1255" s="34"/>
      <c r="AZ1255" s="34"/>
      <c r="BA1255" s="34"/>
      <c r="BB1255" s="34"/>
      <c r="BC1255" s="34"/>
      <c r="BD1255" s="44">
        <v>11601</v>
      </c>
      <c r="BE1255" s="34" t="s">
        <v>387</v>
      </c>
      <c r="BF1255" s="43" t="s">
        <v>318</v>
      </c>
      <c r="BG1255" s="34" t="s">
        <v>387</v>
      </c>
      <c r="BH1255" s="34" t="s">
        <v>268</v>
      </c>
      <c r="BI1255" s="34" t="s">
        <v>387</v>
      </c>
      <c r="BJ1255" s="44" t="s">
        <v>320</v>
      </c>
      <c r="BK1255" s="44" t="s">
        <v>7450</v>
      </c>
      <c r="EN1255" s="572">
        <v>34592</v>
      </c>
      <c r="EO1255" s="561" t="s">
        <v>10270</v>
      </c>
      <c r="EP1255" s="561" t="s">
        <v>320</v>
      </c>
      <c r="EQ1255" s="576">
        <v>118</v>
      </c>
      <c r="ER1255" s="561" t="s">
        <v>3513</v>
      </c>
      <c r="ES1255" s="568" t="s">
        <v>10271</v>
      </c>
    </row>
    <row r="1256" spans="16:149">
      <c r="P1256" s="503"/>
      <c r="Q1256" s="504"/>
      <c r="R1256" s="505">
        <f t="shared" si="41"/>
        <v>45034</v>
      </c>
      <c r="S1256" s="501"/>
      <c r="T1256" s="497"/>
      <c r="U1256" s="498"/>
      <c r="V1256" s="43">
        <v>162</v>
      </c>
      <c r="W1256" s="34" t="s">
        <v>3781</v>
      </c>
      <c r="X1256" s="44">
        <v>11600</v>
      </c>
      <c r="Y1256" s="34" t="s">
        <v>662</v>
      </c>
      <c r="Z1256" s="43" t="s">
        <v>318</v>
      </c>
      <c r="AA1256" s="34" t="s">
        <v>387</v>
      </c>
      <c r="AB1256" s="34" t="s">
        <v>268</v>
      </c>
      <c r="AC1256" s="34" t="s">
        <v>387</v>
      </c>
      <c r="AD1256" s="44" t="s">
        <v>320</v>
      </c>
      <c r="AE1256" s="44" t="s">
        <v>7450</v>
      </c>
      <c r="AF1256" s="43">
        <v>162</v>
      </c>
      <c r="AG1256" s="34" t="s">
        <v>3781</v>
      </c>
      <c r="AH1256" s="34" t="s">
        <v>3780</v>
      </c>
      <c r="AI1256" s="43" t="s">
        <v>3782</v>
      </c>
      <c r="AJ1256" s="44" t="s">
        <v>3783</v>
      </c>
      <c r="AK1256" s="261">
        <v>3700061</v>
      </c>
      <c r="AL1256" s="44" t="s">
        <v>387</v>
      </c>
      <c r="AM1256" s="44" t="s">
        <v>3787</v>
      </c>
      <c r="AN1256" s="262">
        <v>256029750</v>
      </c>
      <c r="AO1256" s="34"/>
      <c r="AP1256" s="34"/>
      <c r="AQ1256" s="34"/>
      <c r="AR1256" s="34"/>
      <c r="AS1256" s="34"/>
      <c r="AT1256" s="44" t="s">
        <v>326</v>
      </c>
      <c r="AU1256" s="44"/>
      <c r="AV1256" s="477" t="str">
        <f t="array" ref="AV1256">_xlfn.IFS(
LEFT(Tabelas!$AI1256,1)="N","DN",
LEFT(Tabelas!$AI1256,1)="C","DC",
LEFT(Tabelas!$AI1256,1)="L","DL",
LEFT(Tabelas!$AI1256,1)="A","DA",
LEFT(Tabelas!$AI1256,1)="G","DG")</f>
        <v>DN</v>
      </c>
      <c r="AW1256" s="34"/>
      <c r="AX1256" s="34"/>
      <c r="AY1256" s="34"/>
      <c r="AZ1256" s="34"/>
      <c r="BA1256" s="34"/>
      <c r="BB1256" s="34"/>
      <c r="BC1256" s="34"/>
      <c r="BD1256" s="44">
        <v>11600</v>
      </c>
      <c r="BE1256" s="34" t="s">
        <v>662</v>
      </c>
      <c r="BF1256" s="43" t="s">
        <v>318</v>
      </c>
      <c r="BG1256" s="34" t="s">
        <v>387</v>
      </c>
      <c r="BH1256" s="34" t="s">
        <v>268</v>
      </c>
      <c r="BI1256" s="34" t="s">
        <v>387</v>
      </c>
      <c r="BJ1256" s="44" t="s">
        <v>320</v>
      </c>
      <c r="BK1256" s="44" t="s">
        <v>7450</v>
      </c>
      <c r="EN1256" s="571">
        <v>34622</v>
      </c>
      <c r="EO1256" s="560" t="s">
        <v>10272</v>
      </c>
      <c r="EP1256" s="560" t="s">
        <v>350</v>
      </c>
      <c r="EQ1256" s="580">
        <v>230</v>
      </c>
      <c r="ER1256" s="560" t="s">
        <v>4639</v>
      </c>
      <c r="ES1256" s="567" t="s">
        <v>10273</v>
      </c>
    </row>
    <row r="1257" spans="16:149">
      <c r="P1257" s="503"/>
      <c r="Q1257" s="504"/>
      <c r="R1257" s="505">
        <f t="shared" si="41"/>
        <v>45035</v>
      </c>
      <c r="S1257" s="501"/>
      <c r="T1257" s="497"/>
      <c r="U1257" s="498"/>
      <c r="V1257" s="43">
        <v>162</v>
      </c>
      <c r="W1257" s="34" t="s">
        <v>3781</v>
      </c>
      <c r="X1257" s="44">
        <v>11901</v>
      </c>
      <c r="Y1257" s="34" t="s">
        <v>984</v>
      </c>
      <c r="Z1257" s="43" t="s">
        <v>1223</v>
      </c>
      <c r="AA1257" s="34" t="s">
        <v>390</v>
      </c>
      <c r="AB1257" s="34" t="s">
        <v>268</v>
      </c>
      <c r="AC1257" s="34" t="s">
        <v>984</v>
      </c>
      <c r="AD1257" s="44" t="s">
        <v>320</v>
      </c>
      <c r="AE1257" s="44" t="s">
        <v>7450</v>
      </c>
      <c r="AF1257" s="43">
        <v>162</v>
      </c>
      <c r="AG1257" s="34" t="s">
        <v>3781</v>
      </c>
      <c r="AH1257" s="34" t="s">
        <v>3780</v>
      </c>
      <c r="AI1257" s="43" t="s">
        <v>3782</v>
      </c>
      <c r="AJ1257" s="44" t="s">
        <v>3783</v>
      </c>
      <c r="AK1257" s="261">
        <v>3700061</v>
      </c>
      <c r="AL1257" s="44" t="s">
        <v>387</v>
      </c>
      <c r="AM1257" s="44" t="s">
        <v>3787</v>
      </c>
      <c r="AN1257" s="262">
        <v>256029750</v>
      </c>
      <c r="AO1257" s="34"/>
      <c r="AP1257" s="34"/>
      <c r="AQ1257" s="34"/>
      <c r="AR1257" s="34"/>
      <c r="AS1257" s="34"/>
      <c r="AT1257" s="44" t="s">
        <v>326</v>
      </c>
      <c r="AU1257" s="44"/>
      <c r="AV1257" s="477" t="str">
        <f t="array" ref="AV1257">_xlfn.IFS(
LEFT(Tabelas!$AI1257,1)="N","DN",
LEFT(Tabelas!$AI1257,1)="C","DC",
LEFT(Tabelas!$AI1257,1)="L","DL",
LEFT(Tabelas!$AI1257,1)="A","DA",
LEFT(Tabelas!$AI1257,1)="G","DG")</f>
        <v>DN</v>
      </c>
      <c r="AW1257" s="34"/>
      <c r="AX1257" s="34"/>
      <c r="AY1257" s="34"/>
      <c r="AZ1257" s="34"/>
      <c r="BA1257" s="34"/>
      <c r="BB1257" s="34"/>
      <c r="BC1257" s="34"/>
      <c r="BD1257" s="44">
        <v>11901</v>
      </c>
      <c r="BE1257" s="34" t="s">
        <v>984</v>
      </c>
      <c r="BF1257" s="43" t="s">
        <v>1223</v>
      </c>
      <c r="BG1257" s="34" t="s">
        <v>390</v>
      </c>
      <c r="BH1257" s="34" t="s">
        <v>268</v>
      </c>
      <c r="BI1257" s="34" t="s">
        <v>984</v>
      </c>
      <c r="BJ1257" s="44" t="s">
        <v>320</v>
      </c>
      <c r="BK1257" s="44" t="s">
        <v>7450</v>
      </c>
      <c r="EN1257" s="572">
        <v>34630</v>
      </c>
      <c r="EO1257" s="561" t="s">
        <v>10274</v>
      </c>
      <c r="EP1257" s="561" t="s">
        <v>289</v>
      </c>
      <c r="EQ1257" s="576">
        <v>375</v>
      </c>
      <c r="ER1257" s="561" t="s">
        <v>5091</v>
      </c>
      <c r="ES1257" s="568" t="s">
        <v>10275</v>
      </c>
    </row>
    <row r="1258" spans="16:149">
      <c r="P1258" s="503"/>
      <c r="Q1258" s="504"/>
      <c r="R1258" s="505">
        <f t="shared" si="41"/>
        <v>45036</v>
      </c>
      <c r="S1258" s="501"/>
      <c r="T1258" s="497"/>
      <c r="U1258" s="498"/>
      <c r="V1258" s="43">
        <v>162</v>
      </c>
      <c r="W1258" s="34" t="s">
        <v>3781</v>
      </c>
      <c r="X1258" s="44">
        <v>11903</v>
      </c>
      <c r="Y1258" s="34" t="s">
        <v>1537</v>
      </c>
      <c r="Z1258" s="43" t="s">
        <v>318</v>
      </c>
      <c r="AA1258" s="34" t="s">
        <v>390</v>
      </c>
      <c r="AB1258" s="34" t="s">
        <v>268</v>
      </c>
      <c r="AC1258" s="34" t="s">
        <v>1537</v>
      </c>
      <c r="AD1258" s="44" t="s">
        <v>320</v>
      </c>
      <c r="AE1258" s="44" t="s">
        <v>7450</v>
      </c>
      <c r="AF1258" s="43">
        <v>162</v>
      </c>
      <c r="AG1258" s="34" t="s">
        <v>3781</v>
      </c>
      <c r="AH1258" s="34" t="s">
        <v>3780</v>
      </c>
      <c r="AI1258" s="43" t="s">
        <v>3782</v>
      </c>
      <c r="AJ1258" s="44" t="s">
        <v>3783</v>
      </c>
      <c r="AK1258" s="261">
        <v>3700061</v>
      </c>
      <c r="AL1258" s="44" t="s">
        <v>387</v>
      </c>
      <c r="AM1258" s="44" t="s">
        <v>3787</v>
      </c>
      <c r="AN1258" s="262">
        <v>256029750</v>
      </c>
      <c r="AO1258" s="34"/>
      <c r="AP1258" s="34"/>
      <c r="AQ1258" s="34"/>
      <c r="AR1258" s="34"/>
      <c r="AS1258" s="34"/>
      <c r="AT1258" s="44" t="s">
        <v>326</v>
      </c>
      <c r="AU1258" s="44"/>
      <c r="AV1258" s="477" t="str">
        <f t="array" ref="AV1258">_xlfn.IFS(
LEFT(Tabelas!$AI1258,1)="N","DN",
LEFT(Tabelas!$AI1258,1)="C","DC",
LEFT(Tabelas!$AI1258,1)="L","DL",
LEFT(Tabelas!$AI1258,1)="A","DA",
LEFT(Tabelas!$AI1258,1)="G","DG")</f>
        <v>DN</v>
      </c>
      <c r="AW1258" s="34"/>
      <c r="AX1258" s="34"/>
      <c r="AY1258" s="34"/>
      <c r="AZ1258" s="34"/>
      <c r="BA1258" s="34"/>
      <c r="BB1258" s="34"/>
      <c r="BC1258" s="34"/>
      <c r="BD1258" s="44">
        <v>11903</v>
      </c>
      <c r="BE1258" s="34" t="s">
        <v>1537</v>
      </c>
      <c r="BF1258" s="43" t="s">
        <v>318</v>
      </c>
      <c r="BG1258" s="34" t="s">
        <v>390</v>
      </c>
      <c r="BH1258" s="34" t="s">
        <v>268</v>
      </c>
      <c r="BI1258" s="34" t="s">
        <v>1537</v>
      </c>
      <c r="BJ1258" s="44" t="s">
        <v>320</v>
      </c>
      <c r="BK1258" s="44" t="s">
        <v>7450</v>
      </c>
      <c r="EN1258" s="571">
        <v>34690</v>
      </c>
      <c r="EO1258" s="560" t="s">
        <v>10276</v>
      </c>
      <c r="EP1258" s="560" t="s">
        <v>320</v>
      </c>
      <c r="EQ1258" s="580">
        <v>117</v>
      </c>
      <c r="ER1258" s="560" t="s">
        <v>3438</v>
      </c>
      <c r="ES1258" s="567" t="s">
        <v>10277</v>
      </c>
    </row>
    <row r="1259" spans="16:149">
      <c r="P1259" s="503"/>
      <c r="Q1259" s="504"/>
      <c r="R1259" s="505">
        <f t="shared" si="41"/>
        <v>45037</v>
      </c>
      <c r="S1259" s="501"/>
      <c r="T1259" s="497"/>
      <c r="U1259" s="498"/>
      <c r="V1259" s="43">
        <v>162</v>
      </c>
      <c r="W1259" s="34" t="s">
        <v>3781</v>
      </c>
      <c r="X1259" s="44">
        <v>11905</v>
      </c>
      <c r="Y1259" s="34" t="s">
        <v>1809</v>
      </c>
      <c r="Z1259" s="43" t="s">
        <v>1223</v>
      </c>
      <c r="AA1259" s="34" t="s">
        <v>390</v>
      </c>
      <c r="AB1259" s="34" t="s">
        <v>268</v>
      </c>
      <c r="AC1259" s="34" t="s">
        <v>1809</v>
      </c>
      <c r="AD1259" s="44" t="s">
        <v>320</v>
      </c>
      <c r="AE1259" s="44" t="s">
        <v>7450</v>
      </c>
      <c r="AF1259" s="43">
        <v>162</v>
      </c>
      <c r="AG1259" s="34" t="s">
        <v>3781</v>
      </c>
      <c r="AH1259" s="34" t="s">
        <v>3780</v>
      </c>
      <c r="AI1259" s="43" t="s">
        <v>3782</v>
      </c>
      <c r="AJ1259" s="44" t="s">
        <v>3783</v>
      </c>
      <c r="AK1259" s="261">
        <v>3700061</v>
      </c>
      <c r="AL1259" s="44" t="s">
        <v>387</v>
      </c>
      <c r="AM1259" s="44" t="s">
        <v>3787</v>
      </c>
      <c r="AN1259" s="262">
        <v>256029750</v>
      </c>
      <c r="AO1259" s="34"/>
      <c r="AP1259" s="34"/>
      <c r="AQ1259" s="34"/>
      <c r="AR1259" s="34"/>
      <c r="AS1259" s="34"/>
      <c r="AT1259" s="44" t="s">
        <v>326</v>
      </c>
      <c r="AU1259" s="44"/>
      <c r="AV1259" s="477" t="str">
        <f t="array" ref="AV1259">_xlfn.IFS(
LEFT(Tabelas!$AI1259,1)="N","DN",
LEFT(Tabelas!$AI1259,1)="C","DC",
LEFT(Tabelas!$AI1259,1)="L","DL",
LEFT(Tabelas!$AI1259,1)="A","DA",
LEFT(Tabelas!$AI1259,1)="G","DG")</f>
        <v>DN</v>
      </c>
      <c r="AW1259" s="34"/>
      <c r="AX1259" s="34"/>
      <c r="AY1259" s="34"/>
      <c r="AZ1259" s="34"/>
      <c r="BA1259" s="34"/>
      <c r="BB1259" s="34"/>
      <c r="BC1259" s="34"/>
      <c r="BD1259" s="44">
        <v>11905</v>
      </c>
      <c r="BE1259" s="34" t="s">
        <v>1809</v>
      </c>
      <c r="BF1259" s="43" t="s">
        <v>1223</v>
      </c>
      <c r="BG1259" s="34" t="s">
        <v>390</v>
      </c>
      <c r="BH1259" s="34" t="s">
        <v>268</v>
      </c>
      <c r="BI1259" s="34" t="s">
        <v>1809</v>
      </c>
      <c r="BJ1259" s="44" t="s">
        <v>320</v>
      </c>
      <c r="BK1259" s="44" t="s">
        <v>7450</v>
      </c>
      <c r="EN1259" s="572">
        <v>34738</v>
      </c>
      <c r="EO1259" s="561" t="s">
        <v>10278</v>
      </c>
      <c r="EP1259" s="561" t="s">
        <v>320</v>
      </c>
      <c r="EQ1259" s="576">
        <v>163</v>
      </c>
      <c r="ER1259" s="561" t="s">
        <v>3841</v>
      </c>
      <c r="ES1259" s="568" t="s">
        <v>10279</v>
      </c>
    </row>
    <row r="1260" spans="16:149">
      <c r="P1260" s="503"/>
      <c r="Q1260" s="504"/>
      <c r="R1260" s="505">
        <f t="shared" si="41"/>
        <v>45038</v>
      </c>
      <c r="S1260" s="501"/>
      <c r="T1260" s="497"/>
      <c r="U1260" s="498"/>
      <c r="V1260" s="43">
        <v>162</v>
      </c>
      <c r="W1260" s="34" t="s">
        <v>3781</v>
      </c>
      <c r="X1260" s="44">
        <v>11906</v>
      </c>
      <c r="Y1260" s="34" t="s">
        <v>2052</v>
      </c>
      <c r="Z1260" s="43" t="s">
        <v>318</v>
      </c>
      <c r="AA1260" s="34" t="s">
        <v>390</v>
      </c>
      <c r="AB1260" s="34" t="s">
        <v>268</v>
      </c>
      <c r="AC1260" s="34" t="s">
        <v>2052</v>
      </c>
      <c r="AD1260" s="44" t="s">
        <v>320</v>
      </c>
      <c r="AE1260" s="44" t="s">
        <v>7450</v>
      </c>
      <c r="AF1260" s="43">
        <v>162</v>
      </c>
      <c r="AG1260" s="34" t="s">
        <v>3781</v>
      </c>
      <c r="AH1260" s="34" t="s">
        <v>3780</v>
      </c>
      <c r="AI1260" s="43" t="s">
        <v>3782</v>
      </c>
      <c r="AJ1260" s="44" t="s">
        <v>3783</v>
      </c>
      <c r="AK1260" s="261">
        <v>3700061</v>
      </c>
      <c r="AL1260" s="44" t="s">
        <v>387</v>
      </c>
      <c r="AM1260" s="44" t="s">
        <v>3787</v>
      </c>
      <c r="AN1260" s="262">
        <v>256029750</v>
      </c>
      <c r="AO1260" s="34"/>
      <c r="AP1260" s="34"/>
      <c r="AQ1260" s="34"/>
      <c r="AR1260" s="34"/>
      <c r="AS1260" s="34"/>
      <c r="AT1260" s="44" t="s">
        <v>326</v>
      </c>
      <c r="AU1260" s="44"/>
      <c r="AV1260" s="477" t="str">
        <f t="array" ref="AV1260">_xlfn.IFS(
LEFT(Tabelas!$AI1260,1)="N","DN",
LEFT(Tabelas!$AI1260,1)="C","DC",
LEFT(Tabelas!$AI1260,1)="L","DL",
LEFT(Tabelas!$AI1260,1)="A","DA",
LEFT(Tabelas!$AI1260,1)="G","DG")</f>
        <v>DN</v>
      </c>
      <c r="AW1260" s="34"/>
      <c r="AX1260" s="34"/>
      <c r="AY1260" s="34"/>
      <c r="AZ1260" s="34"/>
      <c r="BA1260" s="34"/>
      <c r="BB1260" s="34"/>
      <c r="BC1260" s="34"/>
      <c r="BD1260" s="44">
        <v>11906</v>
      </c>
      <c r="BE1260" s="34" t="s">
        <v>2052</v>
      </c>
      <c r="BF1260" s="43" t="s">
        <v>318</v>
      </c>
      <c r="BG1260" s="34" t="s">
        <v>390</v>
      </c>
      <c r="BH1260" s="34" t="s">
        <v>268</v>
      </c>
      <c r="BI1260" s="34" t="s">
        <v>2052</v>
      </c>
      <c r="BJ1260" s="44" t="s">
        <v>320</v>
      </c>
      <c r="BK1260" s="44" t="s">
        <v>7450</v>
      </c>
      <c r="EN1260" s="571">
        <v>34746</v>
      </c>
      <c r="EO1260" s="560" t="s">
        <v>10280</v>
      </c>
      <c r="EP1260" s="560" t="s">
        <v>289</v>
      </c>
      <c r="EQ1260" s="580">
        <v>338</v>
      </c>
      <c r="ER1260" s="560" t="s">
        <v>2428</v>
      </c>
      <c r="ES1260" s="567" t="s">
        <v>10281</v>
      </c>
    </row>
    <row r="1261" spans="16:149">
      <c r="P1261" s="503"/>
      <c r="Q1261" s="504"/>
      <c r="R1261" s="505">
        <f t="shared" si="41"/>
        <v>45039</v>
      </c>
      <c r="S1261" s="501"/>
      <c r="T1261" s="497"/>
      <c r="U1261" s="498"/>
      <c r="V1261" s="43">
        <v>162</v>
      </c>
      <c r="W1261" s="34" t="s">
        <v>3781</v>
      </c>
      <c r="X1261" s="44">
        <v>11907</v>
      </c>
      <c r="Y1261" s="34" t="s">
        <v>2258</v>
      </c>
      <c r="Z1261" s="43" t="s">
        <v>318</v>
      </c>
      <c r="AA1261" s="34" t="s">
        <v>390</v>
      </c>
      <c r="AB1261" s="34" t="s">
        <v>268</v>
      </c>
      <c r="AC1261" s="34" t="s">
        <v>2258</v>
      </c>
      <c r="AD1261" s="44" t="s">
        <v>320</v>
      </c>
      <c r="AE1261" s="44" t="s">
        <v>7450</v>
      </c>
      <c r="AF1261" s="43">
        <v>162</v>
      </c>
      <c r="AG1261" s="34" t="s">
        <v>3781</v>
      </c>
      <c r="AH1261" s="34" t="s">
        <v>3780</v>
      </c>
      <c r="AI1261" s="43" t="s">
        <v>3782</v>
      </c>
      <c r="AJ1261" s="44" t="s">
        <v>3783</v>
      </c>
      <c r="AK1261" s="261">
        <v>3700061</v>
      </c>
      <c r="AL1261" s="44" t="s">
        <v>387</v>
      </c>
      <c r="AM1261" s="44" t="s">
        <v>3787</v>
      </c>
      <c r="AN1261" s="262">
        <v>256029750</v>
      </c>
      <c r="AO1261" s="34"/>
      <c r="AP1261" s="34"/>
      <c r="AQ1261" s="34"/>
      <c r="AR1261" s="34"/>
      <c r="AS1261" s="34"/>
      <c r="AT1261" s="44" t="s">
        <v>326</v>
      </c>
      <c r="AU1261" s="44"/>
      <c r="AV1261" s="477" t="str">
        <f t="array" ref="AV1261">_xlfn.IFS(
LEFT(Tabelas!$AI1261,1)="N","DN",
LEFT(Tabelas!$AI1261,1)="C","DC",
LEFT(Tabelas!$AI1261,1)="L","DL",
LEFT(Tabelas!$AI1261,1)="A","DA",
LEFT(Tabelas!$AI1261,1)="G","DG")</f>
        <v>DN</v>
      </c>
      <c r="AW1261" s="34"/>
      <c r="AX1261" s="34"/>
      <c r="AY1261" s="34"/>
      <c r="AZ1261" s="34"/>
      <c r="BA1261" s="34"/>
      <c r="BB1261" s="34"/>
      <c r="BC1261" s="34"/>
      <c r="BD1261" s="44">
        <v>11907</v>
      </c>
      <c r="BE1261" s="34" t="s">
        <v>2258</v>
      </c>
      <c r="BF1261" s="43" t="s">
        <v>318</v>
      </c>
      <c r="BG1261" s="34" t="s">
        <v>390</v>
      </c>
      <c r="BH1261" s="34" t="s">
        <v>268</v>
      </c>
      <c r="BI1261" s="34" t="s">
        <v>2258</v>
      </c>
      <c r="BJ1261" s="44" t="s">
        <v>320</v>
      </c>
      <c r="BK1261" s="44" t="s">
        <v>7450</v>
      </c>
      <c r="EN1261" s="571">
        <v>34754</v>
      </c>
      <c r="EO1261" s="560" t="s">
        <v>10282</v>
      </c>
      <c r="EP1261" s="560" t="s">
        <v>289</v>
      </c>
      <c r="EQ1261" s="580">
        <v>338</v>
      </c>
      <c r="ER1261" s="560" t="s">
        <v>2428</v>
      </c>
      <c r="ES1261" s="567" t="s">
        <v>10283</v>
      </c>
    </row>
    <row r="1262" spans="16:149">
      <c r="P1262" s="503"/>
      <c r="Q1262" s="504"/>
      <c r="R1262" s="505">
        <f t="shared" si="41"/>
        <v>45040</v>
      </c>
      <c r="S1262" s="501"/>
      <c r="T1262" s="497"/>
      <c r="U1262" s="498"/>
      <c r="V1262" s="43">
        <v>162</v>
      </c>
      <c r="W1262" s="34" t="s">
        <v>3781</v>
      </c>
      <c r="X1262" s="44">
        <v>11902</v>
      </c>
      <c r="Y1262" s="34" t="s">
        <v>1260</v>
      </c>
      <c r="Z1262" s="43" t="s">
        <v>318</v>
      </c>
      <c r="AA1262" s="34" t="s">
        <v>390</v>
      </c>
      <c r="AB1262" s="34" t="s">
        <v>268</v>
      </c>
      <c r="AC1262" s="34" t="s">
        <v>1260</v>
      </c>
      <c r="AD1262" s="44" t="s">
        <v>320</v>
      </c>
      <c r="AE1262" s="44" t="s">
        <v>7450</v>
      </c>
      <c r="AF1262" s="43">
        <v>162</v>
      </c>
      <c r="AG1262" s="34" t="s">
        <v>3781</v>
      </c>
      <c r="AH1262" s="34" t="s">
        <v>3780</v>
      </c>
      <c r="AI1262" s="43" t="s">
        <v>3782</v>
      </c>
      <c r="AJ1262" s="44" t="s">
        <v>3783</v>
      </c>
      <c r="AK1262" s="261">
        <v>3700061</v>
      </c>
      <c r="AL1262" s="44" t="s">
        <v>387</v>
      </c>
      <c r="AM1262" s="44" t="s">
        <v>3787</v>
      </c>
      <c r="AN1262" s="262">
        <v>256029750</v>
      </c>
      <c r="AO1262" s="34"/>
      <c r="AP1262" s="34"/>
      <c r="AQ1262" s="34"/>
      <c r="AR1262" s="34"/>
      <c r="AS1262" s="34"/>
      <c r="AT1262" s="44" t="s">
        <v>326</v>
      </c>
      <c r="AU1262" s="44"/>
      <c r="AV1262" s="477" t="str">
        <f t="array" ref="AV1262">_xlfn.IFS(
LEFT(Tabelas!$AI1262,1)="N","DN",
LEFT(Tabelas!$AI1262,1)="C","DC",
LEFT(Tabelas!$AI1262,1)="L","DL",
LEFT(Tabelas!$AI1262,1)="A","DA",
LEFT(Tabelas!$AI1262,1)="G","DG")</f>
        <v>DN</v>
      </c>
      <c r="AW1262" s="34"/>
      <c r="AX1262" s="34"/>
      <c r="AY1262" s="34"/>
      <c r="AZ1262" s="34"/>
      <c r="BA1262" s="34"/>
      <c r="BB1262" s="34"/>
      <c r="BC1262" s="34"/>
      <c r="BD1262" s="44">
        <v>11902</v>
      </c>
      <c r="BE1262" s="34" t="s">
        <v>1260</v>
      </c>
      <c r="BF1262" s="43" t="s">
        <v>318</v>
      </c>
      <c r="BG1262" s="34" t="s">
        <v>390</v>
      </c>
      <c r="BH1262" s="34" t="s">
        <v>268</v>
      </c>
      <c r="BI1262" s="34" t="s">
        <v>1260</v>
      </c>
      <c r="BJ1262" s="44" t="s">
        <v>320</v>
      </c>
      <c r="BK1262" s="44" t="s">
        <v>7450</v>
      </c>
      <c r="EN1262" s="571">
        <v>34789</v>
      </c>
      <c r="EO1262" s="560" t="s">
        <v>10284</v>
      </c>
      <c r="EP1262" s="560" t="s">
        <v>320</v>
      </c>
      <c r="EQ1262" s="580">
        <v>115</v>
      </c>
      <c r="ER1262" s="560" t="s">
        <v>3241</v>
      </c>
      <c r="ES1262" s="567" t="s">
        <v>10285</v>
      </c>
    </row>
    <row r="1263" spans="16:149">
      <c r="P1263" s="503"/>
      <c r="Q1263" s="504"/>
      <c r="R1263" s="505">
        <f t="shared" si="41"/>
        <v>45041</v>
      </c>
      <c r="S1263" s="501"/>
      <c r="T1263" s="497"/>
      <c r="U1263" s="498"/>
      <c r="V1263" s="43">
        <v>162</v>
      </c>
      <c r="W1263" s="34" t="s">
        <v>3781</v>
      </c>
      <c r="X1263" s="44">
        <v>11910</v>
      </c>
      <c r="Y1263" s="34" t="s">
        <v>2438</v>
      </c>
      <c r="Z1263" s="43" t="s">
        <v>318</v>
      </c>
      <c r="AA1263" s="34" t="s">
        <v>390</v>
      </c>
      <c r="AB1263" s="34" t="s">
        <v>268</v>
      </c>
      <c r="AC1263" s="34" t="s">
        <v>10286</v>
      </c>
      <c r="AD1263" s="44" t="s">
        <v>320</v>
      </c>
      <c r="AE1263" s="44" t="s">
        <v>7450</v>
      </c>
      <c r="AF1263" s="43">
        <v>162</v>
      </c>
      <c r="AG1263" s="34" t="s">
        <v>3781</v>
      </c>
      <c r="AH1263" s="34" t="s">
        <v>3780</v>
      </c>
      <c r="AI1263" s="43" t="s">
        <v>3782</v>
      </c>
      <c r="AJ1263" s="44" t="s">
        <v>3783</v>
      </c>
      <c r="AK1263" s="261">
        <v>3700061</v>
      </c>
      <c r="AL1263" s="44" t="s">
        <v>387</v>
      </c>
      <c r="AM1263" s="44" t="s">
        <v>3787</v>
      </c>
      <c r="AN1263" s="262">
        <v>256029750</v>
      </c>
      <c r="AO1263" s="34"/>
      <c r="AP1263" s="34"/>
      <c r="AQ1263" s="34"/>
      <c r="AR1263" s="34"/>
      <c r="AS1263" s="34"/>
      <c r="AT1263" s="44" t="s">
        <v>326</v>
      </c>
      <c r="AU1263" s="44"/>
      <c r="AV1263" s="477" t="str">
        <f t="array" ref="AV1263">_xlfn.IFS(
LEFT(Tabelas!$AI1263,1)="N","DN",
LEFT(Tabelas!$AI1263,1)="C","DC",
LEFT(Tabelas!$AI1263,1)="L","DL",
LEFT(Tabelas!$AI1263,1)="A","DA",
LEFT(Tabelas!$AI1263,1)="G","DG")</f>
        <v>DN</v>
      </c>
      <c r="AW1263" s="34"/>
      <c r="AX1263" s="34"/>
      <c r="AY1263" s="34"/>
      <c r="AZ1263" s="34"/>
      <c r="BA1263" s="34"/>
      <c r="BB1263" s="34"/>
      <c r="BC1263" s="34"/>
      <c r="BD1263" s="44">
        <v>11910</v>
      </c>
      <c r="BE1263" s="34" t="s">
        <v>2438</v>
      </c>
      <c r="BF1263" s="43" t="s">
        <v>318</v>
      </c>
      <c r="BG1263" s="34" t="s">
        <v>390</v>
      </c>
      <c r="BH1263" s="34" t="s">
        <v>268</v>
      </c>
      <c r="BI1263" s="34" t="s">
        <v>10286</v>
      </c>
      <c r="BJ1263" s="44" t="s">
        <v>320</v>
      </c>
      <c r="BK1263" s="44" t="s">
        <v>7450</v>
      </c>
      <c r="EN1263" s="572">
        <v>34800</v>
      </c>
      <c r="EO1263" s="561" t="s">
        <v>10287</v>
      </c>
      <c r="EP1263" s="561" t="s">
        <v>289</v>
      </c>
      <c r="EQ1263" s="576">
        <v>375</v>
      </c>
      <c r="ER1263" s="561" t="s">
        <v>5091</v>
      </c>
      <c r="ES1263" s="568" t="s">
        <v>10288</v>
      </c>
    </row>
    <row r="1264" spans="16:149">
      <c r="P1264" s="503"/>
      <c r="Q1264" s="504"/>
      <c r="R1264" s="505">
        <f t="shared" si="41"/>
        <v>45042</v>
      </c>
      <c r="S1264" s="501"/>
      <c r="T1264" s="497"/>
      <c r="U1264" s="498"/>
      <c r="V1264" s="43">
        <v>162</v>
      </c>
      <c r="W1264" s="34" t="s">
        <v>3781</v>
      </c>
      <c r="X1264" s="44">
        <v>11900</v>
      </c>
      <c r="Y1264" s="34" t="s">
        <v>665</v>
      </c>
      <c r="Z1264" s="43" t="s">
        <v>318</v>
      </c>
      <c r="AA1264" s="34" t="s">
        <v>390</v>
      </c>
      <c r="AB1264" s="34" t="s">
        <v>268</v>
      </c>
      <c r="AC1264" s="34" t="s">
        <v>10286</v>
      </c>
      <c r="AD1264" s="44" t="s">
        <v>320</v>
      </c>
      <c r="AE1264" s="44" t="s">
        <v>7450</v>
      </c>
      <c r="AF1264" s="43">
        <v>162</v>
      </c>
      <c r="AG1264" s="34" t="s">
        <v>3781</v>
      </c>
      <c r="AH1264" s="34" t="s">
        <v>3780</v>
      </c>
      <c r="AI1264" s="43" t="s">
        <v>3782</v>
      </c>
      <c r="AJ1264" s="44" t="s">
        <v>3783</v>
      </c>
      <c r="AK1264" s="261">
        <v>3700061</v>
      </c>
      <c r="AL1264" s="44" t="s">
        <v>387</v>
      </c>
      <c r="AM1264" s="44" t="s">
        <v>3787</v>
      </c>
      <c r="AN1264" s="262">
        <v>256029750</v>
      </c>
      <c r="AO1264" s="34"/>
      <c r="AP1264" s="34"/>
      <c r="AQ1264" s="34"/>
      <c r="AR1264" s="34"/>
      <c r="AS1264" s="34"/>
      <c r="AT1264" s="44" t="s">
        <v>326</v>
      </c>
      <c r="AU1264" s="44"/>
      <c r="AV1264" s="477" t="str">
        <f t="array" ref="AV1264">_xlfn.IFS(
LEFT(Tabelas!$AI1264,1)="N","DN",
LEFT(Tabelas!$AI1264,1)="C","DC",
LEFT(Tabelas!$AI1264,1)="L","DL",
LEFT(Tabelas!$AI1264,1)="A","DA",
LEFT(Tabelas!$AI1264,1)="G","DG")</f>
        <v>DN</v>
      </c>
      <c r="AW1264" s="34"/>
      <c r="AX1264" s="34"/>
      <c r="AY1264" s="34"/>
      <c r="AZ1264" s="34"/>
      <c r="BA1264" s="34"/>
      <c r="BB1264" s="34"/>
      <c r="BC1264" s="34"/>
      <c r="BD1264" s="44">
        <v>11900</v>
      </c>
      <c r="BE1264" s="34" t="s">
        <v>665</v>
      </c>
      <c r="BF1264" s="43" t="s">
        <v>318</v>
      </c>
      <c r="BG1264" s="34" t="s">
        <v>390</v>
      </c>
      <c r="BH1264" s="34" t="s">
        <v>268</v>
      </c>
      <c r="BI1264" s="34" t="s">
        <v>10286</v>
      </c>
      <c r="BJ1264" s="44" t="s">
        <v>320</v>
      </c>
      <c r="BK1264" s="44" t="s">
        <v>7450</v>
      </c>
      <c r="EN1264" s="571">
        <v>34827</v>
      </c>
      <c r="EO1264" s="560" t="s">
        <v>10289</v>
      </c>
      <c r="EP1264" s="560" t="s">
        <v>289</v>
      </c>
      <c r="EQ1264" s="580">
        <v>347</v>
      </c>
      <c r="ER1264" s="560" t="s">
        <v>5074</v>
      </c>
      <c r="ES1264" s="567" t="s">
        <v>10290</v>
      </c>
    </row>
    <row r="1265" spans="16:149">
      <c r="P1265" s="503"/>
      <c r="Q1265" s="504"/>
      <c r="R1265" s="505">
        <f t="shared" si="41"/>
        <v>45043</v>
      </c>
      <c r="S1265" s="501"/>
      <c r="T1265" s="497"/>
      <c r="U1265" s="498"/>
      <c r="V1265" s="43">
        <v>163</v>
      </c>
      <c r="W1265" s="34" t="s">
        <v>3841</v>
      </c>
      <c r="X1265" s="44">
        <v>160101</v>
      </c>
      <c r="Y1265" s="34" t="s">
        <v>1168</v>
      </c>
      <c r="Z1265" s="43" t="s">
        <v>1223</v>
      </c>
      <c r="AA1265" s="34" t="s">
        <v>345</v>
      </c>
      <c r="AB1265" s="34" t="s">
        <v>283</v>
      </c>
      <c r="AC1265" s="34" t="s">
        <v>1168</v>
      </c>
      <c r="AD1265" s="44" t="s">
        <v>320</v>
      </c>
      <c r="AE1265" s="44" t="s">
        <v>321</v>
      </c>
      <c r="AF1265" s="43">
        <v>163</v>
      </c>
      <c r="AG1265" s="34" t="s">
        <v>3841</v>
      </c>
      <c r="AH1265" s="34" t="s">
        <v>3840</v>
      </c>
      <c r="AI1265" s="43" t="s">
        <v>3842</v>
      </c>
      <c r="AJ1265" s="44" t="s">
        <v>3843</v>
      </c>
      <c r="AK1265" s="261">
        <v>4970446</v>
      </c>
      <c r="AL1265" s="44" t="s">
        <v>345</v>
      </c>
      <c r="AM1265" s="44" t="s">
        <v>3847</v>
      </c>
      <c r="AN1265" s="262">
        <v>258026781</v>
      </c>
      <c r="AO1265" s="34"/>
      <c r="AP1265" s="34"/>
      <c r="AQ1265" s="34"/>
      <c r="AR1265" s="34"/>
      <c r="AS1265" s="34"/>
      <c r="AT1265" s="44" t="s">
        <v>326</v>
      </c>
      <c r="AU1265" s="44"/>
      <c r="AV1265" s="477" t="str">
        <f t="array" ref="AV1265">_xlfn.IFS(
LEFT(Tabelas!$AI1265,1)="N","DN",
LEFT(Tabelas!$AI1265,1)="C","DC",
LEFT(Tabelas!$AI1265,1)="L","DL",
LEFT(Tabelas!$AI1265,1)="A","DA",
LEFT(Tabelas!$AI1265,1)="G","DG")</f>
        <v>DN</v>
      </c>
      <c r="AW1265" s="34"/>
      <c r="AX1265" s="34"/>
      <c r="AY1265" s="34"/>
      <c r="AZ1265" s="34"/>
      <c r="BA1265" s="34"/>
      <c r="BB1265" s="34"/>
      <c r="BC1265" s="34"/>
      <c r="BD1265" s="44">
        <v>160101</v>
      </c>
      <c r="BE1265" s="34" t="s">
        <v>1168</v>
      </c>
      <c r="BF1265" s="43" t="s">
        <v>1223</v>
      </c>
      <c r="BG1265" s="34" t="s">
        <v>345</v>
      </c>
      <c r="BH1265" s="34" t="s">
        <v>283</v>
      </c>
      <c r="BI1265" s="34" t="s">
        <v>1168</v>
      </c>
      <c r="BJ1265" s="44" t="s">
        <v>320</v>
      </c>
      <c r="BK1265" s="44" t="s">
        <v>321</v>
      </c>
      <c r="EN1265" s="572">
        <v>34851</v>
      </c>
      <c r="EO1265" s="561" t="s">
        <v>10291</v>
      </c>
      <c r="EP1265" s="561" t="s">
        <v>320</v>
      </c>
      <c r="EQ1265" s="576">
        <v>101</v>
      </c>
      <c r="ER1265" s="561" t="s">
        <v>316</v>
      </c>
      <c r="ES1265" s="568" t="s">
        <v>10292</v>
      </c>
    </row>
    <row r="1266" spans="16:149">
      <c r="P1266" s="503"/>
      <c r="Q1266" s="504"/>
      <c r="R1266" s="505">
        <f t="shared" si="41"/>
        <v>45044</v>
      </c>
      <c r="S1266" s="501"/>
      <c r="T1266" s="497"/>
      <c r="U1266" s="498"/>
      <c r="V1266" s="43">
        <v>163</v>
      </c>
      <c r="W1266" s="34" t="s">
        <v>3841</v>
      </c>
      <c r="X1266" s="44">
        <v>160102</v>
      </c>
      <c r="Y1266" s="34" t="s">
        <v>1443</v>
      </c>
      <c r="Z1266" s="43" t="s">
        <v>1223</v>
      </c>
      <c r="AA1266" s="34" t="s">
        <v>345</v>
      </c>
      <c r="AB1266" s="34" t="s">
        <v>283</v>
      </c>
      <c r="AC1266" s="34" t="s">
        <v>1443</v>
      </c>
      <c r="AD1266" s="44" t="s">
        <v>320</v>
      </c>
      <c r="AE1266" s="44" t="s">
        <v>321</v>
      </c>
      <c r="AF1266" s="43">
        <v>163</v>
      </c>
      <c r="AG1266" s="34" t="s">
        <v>3841</v>
      </c>
      <c r="AH1266" s="34" t="s">
        <v>3840</v>
      </c>
      <c r="AI1266" s="43" t="s">
        <v>3842</v>
      </c>
      <c r="AJ1266" s="44" t="s">
        <v>3843</v>
      </c>
      <c r="AK1266" s="261">
        <v>4970446</v>
      </c>
      <c r="AL1266" s="44" t="s">
        <v>345</v>
      </c>
      <c r="AM1266" s="44" t="s">
        <v>3847</v>
      </c>
      <c r="AN1266" s="262">
        <v>258026781</v>
      </c>
      <c r="AO1266" s="34"/>
      <c r="AP1266" s="34"/>
      <c r="AQ1266" s="34"/>
      <c r="AR1266" s="34"/>
      <c r="AS1266" s="34"/>
      <c r="AT1266" s="44" t="s">
        <v>326</v>
      </c>
      <c r="AU1266" s="44"/>
      <c r="AV1266" s="477" t="str">
        <f t="array" ref="AV1266">_xlfn.IFS(
LEFT(Tabelas!$AI1266,1)="N","DN",
LEFT(Tabelas!$AI1266,1)="C","DC",
LEFT(Tabelas!$AI1266,1)="L","DL",
LEFT(Tabelas!$AI1266,1)="A","DA",
LEFT(Tabelas!$AI1266,1)="G","DG")</f>
        <v>DN</v>
      </c>
      <c r="AW1266" s="34"/>
      <c r="AX1266" s="34"/>
      <c r="AY1266" s="34"/>
      <c r="AZ1266" s="34"/>
      <c r="BA1266" s="34"/>
      <c r="BB1266" s="34"/>
      <c r="BC1266" s="34"/>
      <c r="BD1266" s="44">
        <v>160102</v>
      </c>
      <c r="BE1266" s="34" t="s">
        <v>1443</v>
      </c>
      <c r="BF1266" s="43" t="s">
        <v>1223</v>
      </c>
      <c r="BG1266" s="34" t="s">
        <v>345</v>
      </c>
      <c r="BH1266" s="34" t="s">
        <v>283</v>
      </c>
      <c r="BI1266" s="34" t="s">
        <v>1443</v>
      </c>
      <c r="BJ1266" s="44" t="s">
        <v>320</v>
      </c>
      <c r="BK1266" s="44" t="s">
        <v>321</v>
      </c>
      <c r="EN1266" s="571">
        <v>34886</v>
      </c>
      <c r="EO1266" s="560" t="s">
        <v>10293</v>
      </c>
      <c r="EP1266" s="560" t="s">
        <v>320</v>
      </c>
      <c r="EQ1266" s="580">
        <v>114</v>
      </c>
      <c r="ER1266" s="560" t="s">
        <v>3132</v>
      </c>
      <c r="ES1266" s="567" t="s">
        <v>10294</v>
      </c>
    </row>
    <row r="1267" spans="16:149">
      <c r="P1267" s="503"/>
      <c r="Q1267" s="504"/>
      <c r="R1267" s="505">
        <f t="shared" si="41"/>
        <v>45045</v>
      </c>
      <c r="S1267" s="501"/>
      <c r="T1267" s="497"/>
      <c r="U1267" s="498"/>
      <c r="V1267" s="43">
        <v>163</v>
      </c>
      <c r="W1267" s="34" t="s">
        <v>3841</v>
      </c>
      <c r="X1267" s="44">
        <v>160100</v>
      </c>
      <c r="Y1267" s="34" t="s">
        <v>877</v>
      </c>
      <c r="Z1267" s="43" t="s">
        <v>1223</v>
      </c>
      <c r="AA1267" s="34" t="s">
        <v>345</v>
      </c>
      <c r="AB1267" s="34" t="s">
        <v>283</v>
      </c>
      <c r="AC1267" s="34" t="s">
        <v>10295</v>
      </c>
      <c r="AD1267" s="44" t="s">
        <v>320</v>
      </c>
      <c r="AE1267" s="44" t="s">
        <v>321</v>
      </c>
      <c r="AF1267" s="43">
        <v>163</v>
      </c>
      <c r="AG1267" s="34" t="s">
        <v>3841</v>
      </c>
      <c r="AH1267" s="34" t="s">
        <v>3840</v>
      </c>
      <c r="AI1267" s="43" t="s">
        <v>3842</v>
      </c>
      <c r="AJ1267" s="44" t="s">
        <v>3843</v>
      </c>
      <c r="AK1267" s="261">
        <v>4970446</v>
      </c>
      <c r="AL1267" s="44" t="s">
        <v>345</v>
      </c>
      <c r="AM1267" s="44" t="s">
        <v>3847</v>
      </c>
      <c r="AN1267" s="262">
        <v>258026781</v>
      </c>
      <c r="AO1267" s="34"/>
      <c r="AP1267" s="34"/>
      <c r="AQ1267" s="34"/>
      <c r="AR1267" s="34"/>
      <c r="AS1267" s="34"/>
      <c r="AT1267" s="44" t="s">
        <v>326</v>
      </c>
      <c r="AU1267" s="44"/>
      <c r="AV1267" s="477" t="str">
        <f t="array" ref="AV1267">_xlfn.IFS(
LEFT(Tabelas!$AI1267,1)="N","DN",
LEFT(Tabelas!$AI1267,1)="C","DC",
LEFT(Tabelas!$AI1267,1)="L","DL",
LEFT(Tabelas!$AI1267,1)="A","DA",
LEFT(Tabelas!$AI1267,1)="G","DG")</f>
        <v>DN</v>
      </c>
      <c r="AW1267" s="34"/>
      <c r="AX1267" s="34"/>
      <c r="AY1267" s="34"/>
      <c r="AZ1267" s="34"/>
      <c r="BA1267" s="34"/>
      <c r="BB1267" s="34"/>
      <c r="BC1267" s="34"/>
      <c r="BD1267" s="44">
        <v>160100</v>
      </c>
      <c r="BE1267" s="34" t="s">
        <v>877</v>
      </c>
      <c r="BF1267" s="43" t="s">
        <v>1223</v>
      </c>
      <c r="BG1267" s="34" t="s">
        <v>345</v>
      </c>
      <c r="BH1267" s="34" t="s">
        <v>283</v>
      </c>
      <c r="BI1267" s="34" t="s">
        <v>10295</v>
      </c>
      <c r="BJ1267" s="44" t="s">
        <v>320</v>
      </c>
      <c r="BK1267" s="44" t="s">
        <v>321</v>
      </c>
      <c r="EN1267" s="572">
        <v>34894</v>
      </c>
      <c r="EO1267" s="561" t="s">
        <v>10296</v>
      </c>
      <c r="EP1267" s="561" t="s">
        <v>350</v>
      </c>
      <c r="EQ1267" s="576">
        <v>272</v>
      </c>
      <c r="ER1267" s="561" t="s">
        <v>4711</v>
      </c>
      <c r="ES1267" s="568" t="s">
        <v>10297</v>
      </c>
    </row>
    <row r="1268" spans="16:149">
      <c r="P1268" s="503"/>
      <c r="Q1268" s="504"/>
      <c r="R1268" s="505">
        <f t="shared" si="41"/>
        <v>45046</v>
      </c>
      <c r="S1268" s="501"/>
      <c r="T1268" s="497"/>
      <c r="U1268" s="498"/>
      <c r="V1268" s="43">
        <v>163</v>
      </c>
      <c r="W1268" s="34" t="s">
        <v>3841</v>
      </c>
      <c r="X1268" s="44">
        <v>160104</v>
      </c>
      <c r="Y1268" s="34" t="s">
        <v>1722</v>
      </c>
      <c r="Z1268" s="43" t="s">
        <v>1223</v>
      </c>
      <c r="AA1268" s="34" t="s">
        <v>345</v>
      </c>
      <c r="AB1268" s="34" t="s">
        <v>283</v>
      </c>
      <c r="AC1268" s="34" t="s">
        <v>1722</v>
      </c>
      <c r="AD1268" s="44" t="s">
        <v>320</v>
      </c>
      <c r="AE1268" s="44" t="s">
        <v>321</v>
      </c>
      <c r="AF1268" s="43">
        <v>163</v>
      </c>
      <c r="AG1268" s="34" t="s">
        <v>3841</v>
      </c>
      <c r="AH1268" s="34" t="s">
        <v>3840</v>
      </c>
      <c r="AI1268" s="43" t="s">
        <v>3842</v>
      </c>
      <c r="AJ1268" s="44" t="s">
        <v>3843</v>
      </c>
      <c r="AK1268" s="261">
        <v>4970446</v>
      </c>
      <c r="AL1268" s="44" t="s">
        <v>345</v>
      </c>
      <c r="AM1268" s="44" t="s">
        <v>3847</v>
      </c>
      <c r="AN1268" s="262">
        <v>258026781</v>
      </c>
      <c r="AO1268" s="34"/>
      <c r="AP1268" s="34"/>
      <c r="AQ1268" s="34"/>
      <c r="AR1268" s="34"/>
      <c r="AS1268" s="34"/>
      <c r="AT1268" s="44" t="s">
        <v>326</v>
      </c>
      <c r="AU1268" s="44"/>
      <c r="AV1268" s="477" t="str">
        <f t="array" ref="AV1268">_xlfn.IFS(
LEFT(Tabelas!$AI1268,1)="N","DN",
LEFT(Tabelas!$AI1268,1)="C","DC",
LEFT(Tabelas!$AI1268,1)="L","DL",
LEFT(Tabelas!$AI1268,1)="A","DA",
LEFT(Tabelas!$AI1268,1)="G","DG")</f>
        <v>DN</v>
      </c>
      <c r="AW1268" s="34"/>
      <c r="AX1268" s="34"/>
      <c r="AY1268" s="34"/>
      <c r="AZ1268" s="34"/>
      <c r="BA1268" s="34"/>
      <c r="BB1268" s="34"/>
      <c r="BC1268" s="34"/>
      <c r="BD1268" s="44">
        <v>160104</v>
      </c>
      <c r="BE1268" s="34" t="s">
        <v>1722</v>
      </c>
      <c r="BF1268" s="43" t="s">
        <v>1223</v>
      </c>
      <c r="BG1268" s="34" t="s">
        <v>345</v>
      </c>
      <c r="BH1268" s="34" t="s">
        <v>283</v>
      </c>
      <c r="BI1268" s="34" t="s">
        <v>1722</v>
      </c>
      <c r="BJ1268" s="44" t="s">
        <v>320</v>
      </c>
      <c r="BK1268" s="44" t="s">
        <v>321</v>
      </c>
      <c r="EN1268" s="571">
        <v>34916</v>
      </c>
      <c r="EO1268" s="560" t="s">
        <v>10298</v>
      </c>
      <c r="EP1268" s="560" t="s">
        <v>289</v>
      </c>
      <c r="EQ1268" s="580">
        <v>342</v>
      </c>
      <c r="ER1268" s="560" t="s">
        <v>5009</v>
      </c>
      <c r="ES1268" s="567" t="s">
        <v>10299</v>
      </c>
    </row>
    <row r="1269" spans="16:149">
      <c r="P1269" s="503"/>
      <c r="Q1269" s="504"/>
      <c r="R1269" s="505">
        <f t="shared" si="41"/>
        <v>45047</v>
      </c>
      <c r="S1269" s="501"/>
      <c r="T1269" s="497"/>
      <c r="U1269" s="498"/>
      <c r="V1269" s="43">
        <v>163</v>
      </c>
      <c r="W1269" s="34" t="s">
        <v>3841</v>
      </c>
      <c r="X1269" s="44">
        <v>160105</v>
      </c>
      <c r="Y1269" s="34" t="s">
        <v>1973</v>
      </c>
      <c r="Z1269" s="43" t="s">
        <v>1223</v>
      </c>
      <c r="AA1269" s="34" t="s">
        <v>345</v>
      </c>
      <c r="AB1269" s="34" t="s">
        <v>283</v>
      </c>
      <c r="AC1269" s="34" t="s">
        <v>1973</v>
      </c>
      <c r="AD1269" s="44" t="s">
        <v>320</v>
      </c>
      <c r="AE1269" s="44" t="s">
        <v>321</v>
      </c>
      <c r="AF1269" s="43">
        <v>163</v>
      </c>
      <c r="AG1269" s="34" t="s">
        <v>3841</v>
      </c>
      <c r="AH1269" s="34" t="s">
        <v>3840</v>
      </c>
      <c r="AI1269" s="43" t="s">
        <v>3842</v>
      </c>
      <c r="AJ1269" s="44" t="s">
        <v>3843</v>
      </c>
      <c r="AK1269" s="261">
        <v>4970446</v>
      </c>
      <c r="AL1269" s="44" t="s">
        <v>345</v>
      </c>
      <c r="AM1269" s="44" t="s">
        <v>3847</v>
      </c>
      <c r="AN1269" s="262">
        <v>258026781</v>
      </c>
      <c r="AO1269" s="34"/>
      <c r="AP1269" s="34"/>
      <c r="AQ1269" s="34"/>
      <c r="AR1269" s="34"/>
      <c r="AS1269" s="34"/>
      <c r="AT1269" s="44" t="s">
        <v>326</v>
      </c>
      <c r="AU1269" s="44"/>
      <c r="AV1269" s="477" t="str">
        <f t="array" ref="AV1269">_xlfn.IFS(
LEFT(Tabelas!$AI1269,1)="N","DN",
LEFT(Tabelas!$AI1269,1)="C","DC",
LEFT(Tabelas!$AI1269,1)="L","DL",
LEFT(Tabelas!$AI1269,1)="A","DA",
LEFT(Tabelas!$AI1269,1)="G","DG")</f>
        <v>DN</v>
      </c>
      <c r="AW1269" s="34"/>
      <c r="AX1269" s="34"/>
      <c r="AY1269" s="34"/>
      <c r="AZ1269" s="34"/>
      <c r="BA1269" s="34"/>
      <c r="BB1269" s="34"/>
      <c r="BC1269" s="34"/>
      <c r="BD1269" s="44">
        <v>160105</v>
      </c>
      <c r="BE1269" s="34" t="s">
        <v>1973</v>
      </c>
      <c r="BF1269" s="43" t="s">
        <v>1223</v>
      </c>
      <c r="BG1269" s="34" t="s">
        <v>345</v>
      </c>
      <c r="BH1269" s="34" t="s">
        <v>283</v>
      </c>
      <c r="BI1269" s="34" t="s">
        <v>1973</v>
      </c>
      <c r="BJ1269" s="44" t="s">
        <v>320</v>
      </c>
      <c r="BK1269" s="44" t="s">
        <v>321</v>
      </c>
      <c r="EN1269" s="572">
        <v>34924</v>
      </c>
      <c r="EO1269" s="561" t="s">
        <v>10300</v>
      </c>
      <c r="EP1269" s="561" t="s">
        <v>289</v>
      </c>
      <c r="EQ1269" s="576">
        <v>347</v>
      </c>
      <c r="ER1269" s="561" t="s">
        <v>5074</v>
      </c>
      <c r="ES1269" s="568" t="s">
        <v>10301</v>
      </c>
    </row>
    <row r="1270" spans="16:149">
      <c r="P1270" s="503"/>
      <c r="Q1270" s="504"/>
      <c r="R1270" s="505">
        <f t="shared" si="41"/>
        <v>45048</v>
      </c>
      <c r="S1270" s="501"/>
      <c r="T1270" s="497"/>
      <c r="U1270" s="498"/>
      <c r="V1270" s="43">
        <v>163</v>
      </c>
      <c r="W1270" s="34" t="s">
        <v>3841</v>
      </c>
      <c r="X1270" s="44">
        <v>160106</v>
      </c>
      <c r="Y1270" s="34" t="s">
        <v>2166</v>
      </c>
      <c r="Z1270" s="43" t="s">
        <v>1223</v>
      </c>
      <c r="AA1270" s="34" t="s">
        <v>345</v>
      </c>
      <c r="AB1270" s="34" t="s">
        <v>283</v>
      </c>
      <c r="AC1270" s="34" t="s">
        <v>2166</v>
      </c>
      <c r="AD1270" s="44" t="s">
        <v>320</v>
      </c>
      <c r="AE1270" s="44" t="s">
        <v>321</v>
      </c>
      <c r="AF1270" s="43">
        <v>163</v>
      </c>
      <c r="AG1270" s="34" t="s">
        <v>3841</v>
      </c>
      <c r="AH1270" s="34" t="s">
        <v>3840</v>
      </c>
      <c r="AI1270" s="43" t="s">
        <v>3842</v>
      </c>
      <c r="AJ1270" s="44" t="s">
        <v>3843</v>
      </c>
      <c r="AK1270" s="261">
        <v>4970446</v>
      </c>
      <c r="AL1270" s="44" t="s">
        <v>345</v>
      </c>
      <c r="AM1270" s="44" t="s">
        <v>3847</v>
      </c>
      <c r="AN1270" s="262">
        <v>258026781</v>
      </c>
      <c r="AO1270" s="34"/>
      <c r="AP1270" s="34"/>
      <c r="AQ1270" s="34"/>
      <c r="AR1270" s="34"/>
      <c r="AS1270" s="34"/>
      <c r="AT1270" s="44" t="s">
        <v>326</v>
      </c>
      <c r="AU1270" s="44"/>
      <c r="AV1270" s="477" t="str">
        <f t="array" ref="AV1270">_xlfn.IFS(
LEFT(Tabelas!$AI1270,1)="N","DN",
LEFT(Tabelas!$AI1270,1)="C","DC",
LEFT(Tabelas!$AI1270,1)="L","DL",
LEFT(Tabelas!$AI1270,1)="A","DA",
LEFT(Tabelas!$AI1270,1)="G","DG")</f>
        <v>DN</v>
      </c>
      <c r="AW1270" s="34"/>
      <c r="AX1270" s="34"/>
      <c r="AY1270" s="34"/>
      <c r="AZ1270" s="34"/>
      <c r="BA1270" s="34"/>
      <c r="BB1270" s="34"/>
      <c r="BC1270" s="34"/>
      <c r="BD1270" s="44">
        <v>160106</v>
      </c>
      <c r="BE1270" s="34" t="s">
        <v>2166</v>
      </c>
      <c r="BF1270" s="43" t="s">
        <v>1223</v>
      </c>
      <c r="BG1270" s="34" t="s">
        <v>345</v>
      </c>
      <c r="BH1270" s="34" t="s">
        <v>283</v>
      </c>
      <c r="BI1270" s="34" t="s">
        <v>2166</v>
      </c>
      <c r="BJ1270" s="44" t="s">
        <v>320</v>
      </c>
      <c r="BK1270" s="44" t="s">
        <v>321</v>
      </c>
      <c r="EN1270" s="571">
        <v>34932</v>
      </c>
      <c r="EO1270" s="560" t="s">
        <v>10302</v>
      </c>
      <c r="EP1270" s="560" t="s">
        <v>350</v>
      </c>
      <c r="EQ1270" s="580">
        <v>221</v>
      </c>
      <c r="ER1270" s="560" t="s">
        <v>4458</v>
      </c>
      <c r="ES1270" s="567" t="s">
        <v>10303</v>
      </c>
    </row>
    <row r="1271" spans="16:149">
      <c r="P1271" s="503"/>
      <c r="Q1271" s="504"/>
      <c r="R1271" s="505">
        <f t="shared" si="41"/>
        <v>45049</v>
      </c>
      <c r="S1271" s="501"/>
      <c r="T1271" s="497"/>
      <c r="U1271" s="498"/>
      <c r="V1271" s="43">
        <v>163</v>
      </c>
      <c r="W1271" s="34" t="s">
        <v>3841</v>
      </c>
      <c r="X1271" s="44">
        <v>160108</v>
      </c>
      <c r="Y1271" s="34" t="s">
        <v>2360</v>
      </c>
      <c r="Z1271" s="43" t="s">
        <v>1223</v>
      </c>
      <c r="AA1271" s="34" t="s">
        <v>345</v>
      </c>
      <c r="AB1271" s="34" t="s">
        <v>283</v>
      </c>
      <c r="AC1271" s="34" t="s">
        <v>2360</v>
      </c>
      <c r="AD1271" s="44" t="s">
        <v>320</v>
      </c>
      <c r="AE1271" s="44" t="s">
        <v>321</v>
      </c>
      <c r="AF1271" s="43">
        <v>163</v>
      </c>
      <c r="AG1271" s="34" t="s">
        <v>3841</v>
      </c>
      <c r="AH1271" s="34" t="s">
        <v>3840</v>
      </c>
      <c r="AI1271" s="43" t="s">
        <v>3842</v>
      </c>
      <c r="AJ1271" s="44" t="s">
        <v>3843</v>
      </c>
      <c r="AK1271" s="261">
        <v>4970446</v>
      </c>
      <c r="AL1271" s="44" t="s">
        <v>345</v>
      </c>
      <c r="AM1271" s="44" t="s">
        <v>3847</v>
      </c>
      <c r="AN1271" s="262">
        <v>258026781</v>
      </c>
      <c r="AO1271" s="34"/>
      <c r="AP1271" s="34"/>
      <c r="AQ1271" s="34"/>
      <c r="AR1271" s="34"/>
      <c r="AS1271" s="34"/>
      <c r="AT1271" s="44" t="s">
        <v>326</v>
      </c>
      <c r="AU1271" s="44"/>
      <c r="AV1271" s="477" t="str">
        <f t="array" ref="AV1271">_xlfn.IFS(
LEFT(Tabelas!$AI1271,1)="N","DN",
LEFT(Tabelas!$AI1271,1)="C","DC",
LEFT(Tabelas!$AI1271,1)="L","DL",
LEFT(Tabelas!$AI1271,1)="A","DA",
LEFT(Tabelas!$AI1271,1)="G","DG")</f>
        <v>DN</v>
      </c>
      <c r="AW1271" s="34"/>
      <c r="AX1271" s="34"/>
      <c r="AY1271" s="34"/>
      <c r="AZ1271" s="34"/>
      <c r="BA1271" s="34"/>
      <c r="BB1271" s="34"/>
      <c r="BC1271" s="34"/>
      <c r="BD1271" s="44">
        <v>160108</v>
      </c>
      <c r="BE1271" s="34" t="s">
        <v>2360</v>
      </c>
      <c r="BF1271" s="43" t="s">
        <v>1223</v>
      </c>
      <c r="BG1271" s="34" t="s">
        <v>345</v>
      </c>
      <c r="BH1271" s="34" t="s">
        <v>283</v>
      </c>
      <c r="BI1271" s="34" t="s">
        <v>2360</v>
      </c>
      <c r="BJ1271" s="44" t="s">
        <v>320</v>
      </c>
      <c r="BK1271" s="44" t="s">
        <v>321</v>
      </c>
      <c r="EN1271" s="572">
        <v>35009</v>
      </c>
      <c r="EO1271" s="561" t="s">
        <v>10304</v>
      </c>
      <c r="EP1271" s="561" t="s">
        <v>350</v>
      </c>
      <c r="EQ1271" s="576">
        <v>223</v>
      </c>
      <c r="ER1271" s="561" t="s">
        <v>4503</v>
      </c>
      <c r="ES1271" s="568" t="s">
        <v>10305</v>
      </c>
    </row>
    <row r="1272" spans="16:149">
      <c r="P1272" s="503"/>
      <c r="Q1272" s="504"/>
      <c r="R1272" s="505">
        <f t="shared" ref="R1272:R1335" si="42">R1271+1</f>
        <v>45050</v>
      </c>
      <c r="S1272" s="501"/>
      <c r="T1272" s="497"/>
      <c r="U1272" s="498"/>
      <c r="V1272" s="43">
        <v>163</v>
      </c>
      <c r="W1272" s="34" t="s">
        <v>3841</v>
      </c>
      <c r="X1272" s="44">
        <v>160109</v>
      </c>
      <c r="Y1272" s="34" t="s">
        <v>2527</v>
      </c>
      <c r="Z1272" s="43" t="s">
        <v>1223</v>
      </c>
      <c r="AA1272" s="34" t="s">
        <v>345</v>
      </c>
      <c r="AB1272" s="34" t="s">
        <v>283</v>
      </c>
      <c r="AC1272" s="34" t="s">
        <v>2527</v>
      </c>
      <c r="AD1272" s="44" t="s">
        <v>320</v>
      </c>
      <c r="AE1272" s="44" t="s">
        <v>321</v>
      </c>
      <c r="AF1272" s="43">
        <v>163</v>
      </c>
      <c r="AG1272" s="34" t="s">
        <v>3841</v>
      </c>
      <c r="AH1272" s="34" t="s">
        <v>3840</v>
      </c>
      <c r="AI1272" s="43" t="s">
        <v>3842</v>
      </c>
      <c r="AJ1272" s="44" t="s">
        <v>3843</v>
      </c>
      <c r="AK1272" s="261">
        <v>4970446</v>
      </c>
      <c r="AL1272" s="44" t="s">
        <v>345</v>
      </c>
      <c r="AM1272" s="44" t="s">
        <v>3847</v>
      </c>
      <c r="AN1272" s="262">
        <v>258026781</v>
      </c>
      <c r="AO1272" s="34"/>
      <c r="AP1272" s="34"/>
      <c r="AQ1272" s="34"/>
      <c r="AR1272" s="34"/>
      <c r="AS1272" s="34"/>
      <c r="AT1272" s="44" t="s">
        <v>326</v>
      </c>
      <c r="AU1272" s="44"/>
      <c r="AV1272" s="477" t="str">
        <f t="array" ref="AV1272">_xlfn.IFS(
LEFT(Tabelas!$AI1272,1)="N","DN",
LEFT(Tabelas!$AI1272,1)="C","DC",
LEFT(Tabelas!$AI1272,1)="L","DL",
LEFT(Tabelas!$AI1272,1)="A","DA",
LEFT(Tabelas!$AI1272,1)="G","DG")</f>
        <v>DN</v>
      </c>
      <c r="AW1272" s="34"/>
      <c r="AX1272" s="34"/>
      <c r="AY1272" s="34"/>
      <c r="AZ1272" s="34"/>
      <c r="BA1272" s="34"/>
      <c r="BB1272" s="34"/>
      <c r="BC1272" s="34"/>
      <c r="BD1272" s="44">
        <v>160109</v>
      </c>
      <c r="BE1272" s="34" t="s">
        <v>2527</v>
      </c>
      <c r="BF1272" s="43" t="s">
        <v>1223</v>
      </c>
      <c r="BG1272" s="34" t="s">
        <v>345</v>
      </c>
      <c r="BH1272" s="34" t="s">
        <v>283</v>
      </c>
      <c r="BI1272" s="34" t="s">
        <v>2527</v>
      </c>
      <c r="BJ1272" s="44" t="s">
        <v>320</v>
      </c>
      <c r="BK1272" s="44" t="s">
        <v>321</v>
      </c>
      <c r="EN1272" s="571">
        <v>35050</v>
      </c>
      <c r="EO1272" s="560" t="s">
        <v>10306</v>
      </c>
      <c r="EP1272" s="560" t="s">
        <v>320</v>
      </c>
      <c r="EQ1272" s="580">
        <v>105</v>
      </c>
      <c r="ER1272" s="560" t="s">
        <v>1498</v>
      </c>
      <c r="ES1272" s="567" t="s">
        <v>10307</v>
      </c>
    </row>
    <row r="1273" spans="16:149">
      <c r="P1273" s="503"/>
      <c r="Q1273" s="504"/>
      <c r="R1273" s="505">
        <f t="shared" si="42"/>
        <v>45051</v>
      </c>
      <c r="S1273" s="501"/>
      <c r="T1273" s="497"/>
      <c r="U1273" s="498"/>
      <c r="V1273" s="43">
        <v>163</v>
      </c>
      <c r="W1273" s="34" t="s">
        <v>3841</v>
      </c>
      <c r="X1273" s="44">
        <v>160113</v>
      </c>
      <c r="Y1273" s="34" t="s">
        <v>2687</v>
      </c>
      <c r="Z1273" s="43" t="s">
        <v>1223</v>
      </c>
      <c r="AA1273" s="34" t="s">
        <v>345</v>
      </c>
      <c r="AB1273" s="34" t="s">
        <v>283</v>
      </c>
      <c r="AC1273" s="34" t="s">
        <v>2687</v>
      </c>
      <c r="AD1273" s="44" t="s">
        <v>320</v>
      </c>
      <c r="AE1273" s="44" t="s">
        <v>321</v>
      </c>
      <c r="AF1273" s="43">
        <v>163</v>
      </c>
      <c r="AG1273" s="34" t="s">
        <v>3841</v>
      </c>
      <c r="AH1273" s="34" t="s">
        <v>3840</v>
      </c>
      <c r="AI1273" s="43" t="s">
        <v>3842</v>
      </c>
      <c r="AJ1273" s="44" t="s">
        <v>3843</v>
      </c>
      <c r="AK1273" s="261">
        <v>4970446</v>
      </c>
      <c r="AL1273" s="44" t="s">
        <v>345</v>
      </c>
      <c r="AM1273" s="44" t="s">
        <v>3847</v>
      </c>
      <c r="AN1273" s="262">
        <v>258026781</v>
      </c>
      <c r="AO1273" s="34"/>
      <c r="AP1273" s="34"/>
      <c r="AQ1273" s="34"/>
      <c r="AR1273" s="34"/>
      <c r="AS1273" s="34"/>
      <c r="AT1273" s="44" t="s">
        <v>326</v>
      </c>
      <c r="AU1273" s="44"/>
      <c r="AV1273" s="477" t="str">
        <f t="array" ref="AV1273">_xlfn.IFS(
LEFT(Tabelas!$AI1273,1)="N","DN",
LEFT(Tabelas!$AI1273,1)="C","DC",
LEFT(Tabelas!$AI1273,1)="L","DL",
LEFT(Tabelas!$AI1273,1)="A","DA",
LEFT(Tabelas!$AI1273,1)="G","DG")</f>
        <v>DN</v>
      </c>
      <c r="AW1273" s="34"/>
      <c r="AX1273" s="34"/>
      <c r="AY1273" s="34"/>
      <c r="AZ1273" s="34"/>
      <c r="BA1273" s="34"/>
      <c r="BB1273" s="34"/>
      <c r="BC1273" s="34"/>
      <c r="BD1273" s="44">
        <v>160113</v>
      </c>
      <c r="BE1273" s="34" t="s">
        <v>2687</v>
      </c>
      <c r="BF1273" s="43" t="s">
        <v>1223</v>
      </c>
      <c r="BG1273" s="34" t="s">
        <v>345</v>
      </c>
      <c r="BH1273" s="34" t="s">
        <v>283</v>
      </c>
      <c r="BI1273" s="34" t="s">
        <v>2687</v>
      </c>
      <c r="BJ1273" s="44" t="s">
        <v>320</v>
      </c>
      <c r="BK1273" s="44" t="s">
        <v>321</v>
      </c>
      <c r="EN1273" s="572">
        <v>35084</v>
      </c>
      <c r="EO1273" s="561" t="s">
        <v>10308</v>
      </c>
      <c r="EP1273" s="561" t="s">
        <v>320</v>
      </c>
      <c r="EQ1273" s="576">
        <v>105</v>
      </c>
      <c r="ER1273" s="561" t="s">
        <v>1498</v>
      </c>
      <c r="ES1273" s="568" t="s">
        <v>10309</v>
      </c>
    </row>
    <row r="1274" spans="16:149">
      <c r="P1274" s="503"/>
      <c r="Q1274" s="504"/>
      <c r="R1274" s="505">
        <f t="shared" si="42"/>
        <v>45052</v>
      </c>
      <c r="S1274" s="501"/>
      <c r="T1274" s="497"/>
      <c r="U1274" s="498"/>
      <c r="V1274" s="43">
        <v>163</v>
      </c>
      <c r="W1274" s="34" t="s">
        <v>3841</v>
      </c>
      <c r="X1274" s="44">
        <v>160115</v>
      </c>
      <c r="Y1274" s="34" t="s">
        <v>2067</v>
      </c>
      <c r="Z1274" s="43" t="s">
        <v>1223</v>
      </c>
      <c r="AA1274" s="34" t="s">
        <v>345</v>
      </c>
      <c r="AB1274" s="34" t="s">
        <v>283</v>
      </c>
      <c r="AC1274" s="34" t="s">
        <v>2067</v>
      </c>
      <c r="AD1274" s="44" t="s">
        <v>320</v>
      </c>
      <c r="AE1274" s="44" t="s">
        <v>321</v>
      </c>
      <c r="AF1274" s="43">
        <v>163</v>
      </c>
      <c r="AG1274" s="34" t="s">
        <v>3841</v>
      </c>
      <c r="AH1274" s="34" t="s">
        <v>3840</v>
      </c>
      <c r="AI1274" s="43" t="s">
        <v>3842</v>
      </c>
      <c r="AJ1274" s="44" t="s">
        <v>3843</v>
      </c>
      <c r="AK1274" s="261">
        <v>4970446</v>
      </c>
      <c r="AL1274" s="44" t="s">
        <v>345</v>
      </c>
      <c r="AM1274" s="44" t="s">
        <v>3847</v>
      </c>
      <c r="AN1274" s="262">
        <v>258026781</v>
      </c>
      <c r="AO1274" s="34"/>
      <c r="AP1274" s="34"/>
      <c r="AQ1274" s="34"/>
      <c r="AR1274" s="34"/>
      <c r="AS1274" s="34"/>
      <c r="AT1274" s="44" t="s">
        <v>326</v>
      </c>
      <c r="AU1274" s="44"/>
      <c r="AV1274" s="477" t="str">
        <f t="array" ref="AV1274">_xlfn.IFS(
LEFT(Tabelas!$AI1274,1)="N","DN",
LEFT(Tabelas!$AI1274,1)="C","DC",
LEFT(Tabelas!$AI1274,1)="L","DL",
LEFT(Tabelas!$AI1274,1)="A","DA",
LEFT(Tabelas!$AI1274,1)="G","DG")</f>
        <v>DN</v>
      </c>
      <c r="AW1274" s="34"/>
      <c r="AX1274" s="34"/>
      <c r="AY1274" s="34"/>
      <c r="AZ1274" s="34"/>
      <c r="BA1274" s="34"/>
      <c r="BB1274" s="34"/>
      <c r="BC1274" s="34"/>
      <c r="BD1274" s="44">
        <v>160115</v>
      </c>
      <c r="BE1274" s="34" t="s">
        <v>2067</v>
      </c>
      <c r="BF1274" s="43" t="s">
        <v>1223</v>
      </c>
      <c r="BG1274" s="34" t="s">
        <v>345</v>
      </c>
      <c r="BH1274" s="34" t="s">
        <v>283</v>
      </c>
      <c r="BI1274" s="34" t="s">
        <v>2067</v>
      </c>
      <c r="BJ1274" s="44" t="s">
        <v>320</v>
      </c>
      <c r="BK1274" s="44" t="s">
        <v>321</v>
      </c>
      <c r="EN1274" s="571">
        <v>35130</v>
      </c>
      <c r="EO1274" s="560" t="s">
        <v>10310</v>
      </c>
      <c r="EP1274" s="560" t="s">
        <v>320</v>
      </c>
      <c r="EQ1274" s="580">
        <v>108</v>
      </c>
      <c r="ER1274" s="560" t="s">
        <v>2224</v>
      </c>
      <c r="ES1274" s="567" t="s">
        <v>10311</v>
      </c>
    </row>
    <row r="1275" spans="16:149">
      <c r="P1275" s="503"/>
      <c r="Q1275" s="504"/>
      <c r="R1275" s="505">
        <f t="shared" si="42"/>
        <v>45053</v>
      </c>
      <c r="S1275" s="501"/>
      <c r="T1275" s="497"/>
      <c r="U1275" s="498"/>
      <c r="V1275" s="43">
        <v>163</v>
      </c>
      <c r="W1275" s="34" t="s">
        <v>3841</v>
      </c>
      <c r="X1275" s="44">
        <v>160142</v>
      </c>
      <c r="Y1275" s="34" t="s">
        <v>2969</v>
      </c>
      <c r="Z1275" s="43" t="s">
        <v>1223</v>
      </c>
      <c r="AA1275" s="34" t="s">
        <v>345</v>
      </c>
      <c r="AB1275" s="34" t="s">
        <v>283</v>
      </c>
      <c r="AC1275" s="34" t="s">
        <v>2969</v>
      </c>
      <c r="AD1275" s="44" t="s">
        <v>320</v>
      </c>
      <c r="AE1275" s="44" t="s">
        <v>321</v>
      </c>
      <c r="AF1275" s="43">
        <v>163</v>
      </c>
      <c r="AG1275" s="34" t="s">
        <v>3841</v>
      </c>
      <c r="AH1275" s="34" t="s">
        <v>3840</v>
      </c>
      <c r="AI1275" s="43" t="s">
        <v>3842</v>
      </c>
      <c r="AJ1275" s="44" t="s">
        <v>3843</v>
      </c>
      <c r="AK1275" s="261">
        <v>4970446</v>
      </c>
      <c r="AL1275" s="44" t="s">
        <v>345</v>
      </c>
      <c r="AM1275" s="44" t="s">
        <v>3847</v>
      </c>
      <c r="AN1275" s="262">
        <v>258026781</v>
      </c>
      <c r="AO1275" s="34"/>
      <c r="AP1275" s="34"/>
      <c r="AQ1275" s="34"/>
      <c r="AR1275" s="34"/>
      <c r="AS1275" s="34"/>
      <c r="AT1275" s="44" t="s">
        <v>326</v>
      </c>
      <c r="AU1275" s="44"/>
      <c r="AV1275" s="477" t="str">
        <f t="array" ref="AV1275">_xlfn.IFS(
LEFT(Tabelas!$AI1275,1)="N","DN",
LEFT(Tabelas!$AI1275,1)="C","DC",
LEFT(Tabelas!$AI1275,1)="L","DL",
LEFT(Tabelas!$AI1275,1)="A","DA",
LEFT(Tabelas!$AI1275,1)="G","DG")</f>
        <v>DN</v>
      </c>
      <c r="AW1275" s="34"/>
      <c r="AX1275" s="34"/>
      <c r="AY1275" s="34"/>
      <c r="AZ1275" s="34"/>
      <c r="BA1275" s="34"/>
      <c r="BB1275" s="34"/>
      <c r="BC1275" s="34"/>
      <c r="BD1275" s="44">
        <v>160142</v>
      </c>
      <c r="BE1275" s="34" t="s">
        <v>2969</v>
      </c>
      <c r="BF1275" s="43" t="s">
        <v>1223</v>
      </c>
      <c r="BG1275" s="34" t="s">
        <v>345</v>
      </c>
      <c r="BH1275" s="34" t="s">
        <v>283</v>
      </c>
      <c r="BI1275" s="34" t="s">
        <v>2969</v>
      </c>
      <c r="BJ1275" s="44" t="s">
        <v>320</v>
      </c>
      <c r="BK1275" s="44" t="s">
        <v>321</v>
      </c>
      <c r="EN1275" s="572">
        <v>35149</v>
      </c>
      <c r="EO1275" s="561" t="s">
        <v>10312</v>
      </c>
      <c r="EP1275" s="561" t="s">
        <v>350</v>
      </c>
      <c r="EQ1275" s="576">
        <v>219</v>
      </c>
      <c r="ER1275" s="561" t="s">
        <v>4409</v>
      </c>
      <c r="ES1275" s="568" t="s">
        <v>10313</v>
      </c>
    </row>
    <row r="1276" spans="16:149">
      <c r="P1276" s="503"/>
      <c r="Q1276" s="504"/>
      <c r="R1276" s="505">
        <f t="shared" si="42"/>
        <v>45054</v>
      </c>
      <c r="S1276" s="501"/>
      <c r="T1276" s="497"/>
      <c r="U1276" s="498"/>
      <c r="V1276" s="43">
        <v>163</v>
      </c>
      <c r="W1276" s="34" t="s">
        <v>3841</v>
      </c>
      <c r="X1276" s="44">
        <v>160121</v>
      </c>
      <c r="Y1276" s="34" t="s">
        <v>3095</v>
      </c>
      <c r="Z1276" s="43" t="s">
        <v>1223</v>
      </c>
      <c r="AA1276" s="34" t="s">
        <v>345</v>
      </c>
      <c r="AB1276" s="34" t="s">
        <v>283</v>
      </c>
      <c r="AC1276" s="34" t="s">
        <v>3095</v>
      </c>
      <c r="AD1276" s="44" t="s">
        <v>320</v>
      </c>
      <c r="AE1276" s="44" t="s">
        <v>321</v>
      </c>
      <c r="AF1276" s="43">
        <v>163</v>
      </c>
      <c r="AG1276" s="34" t="s">
        <v>3841</v>
      </c>
      <c r="AH1276" s="34" t="s">
        <v>3840</v>
      </c>
      <c r="AI1276" s="43" t="s">
        <v>3842</v>
      </c>
      <c r="AJ1276" s="44" t="s">
        <v>3843</v>
      </c>
      <c r="AK1276" s="261">
        <v>4970446</v>
      </c>
      <c r="AL1276" s="44" t="s">
        <v>345</v>
      </c>
      <c r="AM1276" s="44" t="s">
        <v>3847</v>
      </c>
      <c r="AN1276" s="262">
        <v>258026781</v>
      </c>
      <c r="AO1276" s="34"/>
      <c r="AP1276" s="34"/>
      <c r="AQ1276" s="34"/>
      <c r="AR1276" s="34"/>
      <c r="AS1276" s="34"/>
      <c r="AT1276" s="44" t="s">
        <v>326</v>
      </c>
      <c r="AU1276" s="44"/>
      <c r="AV1276" s="477" t="str">
        <f t="array" ref="AV1276">_xlfn.IFS(
LEFT(Tabelas!$AI1276,1)="N","DN",
LEFT(Tabelas!$AI1276,1)="C","DC",
LEFT(Tabelas!$AI1276,1)="L","DL",
LEFT(Tabelas!$AI1276,1)="A","DA",
LEFT(Tabelas!$AI1276,1)="G","DG")</f>
        <v>DN</v>
      </c>
      <c r="AW1276" s="34"/>
      <c r="AX1276" s="34"/>
      <c r="AY1276" s="34"/>
      <c r="AZ1276" s="34"/>
      <c r="BA1276" s="34"/>
      <c r="BB1276" s="34"/>
      <c r="BC1276" s="34"/>
      <c r="BD1276" s="44">
        <v>160121</v>
      </c>
      <c r="BE1276" s="34" t="s">
        <v>3095</v>
      </c>
      <c r="BF1276" s="43" t="s">
        <v>1223</v>
      </c>
      <c r="BG1276" s="34" t="s">
        <v>345</v>
      </c>
      <c r="BH1276" s="34" t="s">
        <v>283</v>
      </c>
      <c r="BI1276" s="34" t="s">
        <v>3095</v>
      </c>
      <c r="BJ1276" s="44" t="s">
        <v>320</v>
      </c>
      <c r="BK1276" s="44" t="s">
        <v>321</v>
      </c>
      <c r="EN1276" s="571">
        <v>35190</v>
      </c>
      <c r="EO1276" s="560" t="s">
        <v>10314</v>
      </c>
      <c r="EP1276" s="560" t="s">
        <v>289</v>
      </c>
      <c r="EQ1276" s="580">
        <v>332</v>
      </c>
      <c r="ER1276" s="560" t="s">
        <v>4896</v>
      </c>
      <c r="ES1276" s="567" t="s">
        <v>10315</v>
      </c>
    </row>
    <row r="1277" spans="16:149">
      <c r="P1277" s="503"/>
      <c r="Q1277" s="504"/>
      <c r="R1277" s="505">
        <f t="shared" si="42"/>
        <v>45055</v>
      </c>
      <c r="S1277" s="501"/>
      <c r="T1277" s="497"/>
      <c r="U1277" s="498"/>
      <c r="V1277" s="43">
        <v>163</v>
      </c>
      <c r="W1277" s="34" t="s">
        <v>3841</v>
      </c>
      <c r="X1277" s="44">
        <v>160122</v>
      </c>
      <c r="Y1277" s="34" t="s">
        <v>3206</v>
      </c>
      <c r="Z1277" s="43" t="s">
        <v>1223</v>
      </c>
      <c r="AA1277" s="34" t="s">
        <v>345</v>
      </c>
      <c r="AB1277" s="34" t="s">
        <v>283</v>
      </c>
      <c r="AC1277" s="34" t="s">
        <v>3206</v>
      </c>
      <c r="AD1277" s="44" t="s">
        <v>320</v>
      </c>
      <c r="AE1277" s="44" t="s">
        <v>321</v>
      </c>
      <c r="AF1277" s="43">
        <v>163</v>
      </c>
      <c r="AG1277" s="34" t="s">
        <v>3841</v>
      </c>
      <c r="AH1277" s="34" t="s">
        <v>3840</v>
      </c>
      <c r="AI1277" s="43" t="s">
        <v>3842</v>
      </c>
      <c r="AJ1277" s="44" t="s">
        <v>3843</v>
      </c>
      <c r="AK1277" s="261">
        <v>4970446</v>
      </c>
      <c r="AL1277" s="44" t="s">
        <v>345</v>
      </c>
      <c r="AM1277" s="44" t="s">
        <v>3847</v>
      </c>
      <c r="AN1277" s="262">
        <v>258026781</v>
      </c>
      <c r="AO1277" s="34"/>
      <c r="AP1277" s="34"/>
      <c r="AQ1277" s="34"/>
      <c r="AR1277" s="34"/>
      <c r="AS1277" s="34"/>
      <c r="AT1277" s="44" t="s">
        <v>326</v>
      </c>
      <c r="AU1277" s="44"/>
      <c r="AV1277" s="477" t="str">
        <f t="array" ref="AV1277">_xlfn.IFS(
LEFT(Tabelas!$AI1277,1)="N","DN",
LEFT(Tabelas!$AI1277,1)="C","DC",
LEFT(Tabelas!$AI1277,1)="L","DL",
LEFT(Tabelas!$AI1277,1)="A","DA",
LEFT(Tabelas!$AI1277,1)="G","DG")</f>
        <v>DN</v>
      </c>
      <c r="AW1277" s="34"/>
      <c r="AX1277" s="34"/>
      <c r="AY1277" s="34"/>
      <c r="AZ1277" s="34"/>
      <c r="BA1277" s="34"/>
      <c r="BB1277" s="34"/>
      <c r="BC1277" s="34"/>
      <c r="BD1277" s="44">
        <v>160122</v>
      </c>
      <c r="BE1277" s="34" t="s">
        <v>3206</v>
      </c>
      <c r="BF1277" s="43" t="s">
        <v>1223</v>
      </c>
      <c r="BG1277" s="34" t="s">
        <v>345</v>
      </c>
      <c r="BH1277" s="34" t="s">
        <v>283</v>
      </c>
      <c r="BI1277" s="34" t="s">
        <v>3206</v>
      </c>
      <c r="BJ1277" s="44" t="s">
        <v>320</v>
      </c>
      <c r="BK1277" s="44" t="s">
        <v>321</v>
      </c>
      <c r="EN1277" s="572">
        <v>35203</v>
      </c>
      <c r="EO1277" s="561" t="s">
        <v>10316</v>
      </c>
      <c r="EP1277" s="561" t="s">
        <v>289</v>
      </c>
      <c r="EQ1277" s="576">
        <v>342</v>
      </c>
      <c r="ER1277" s="561" t="s">
        <v>5009</v>
      </c>
      <c r="ES1277" s="568" t="s">
        <v>10317</v>
      </c>
    </row>
    <row r="1278" spans="16:149">
      <c r="P1278" s="503"/>
      <c r="Q1278" s="504"/>
      <c r="R1278" s="505">
        <f t="shared" si="42"/>
        <v>45056</v>
      </c>
      <c r="S1278" s="501"/>
      <c r="T1278" s="497"/>
      <c r="U1278" s="498"/>
      <c r="V1278" s="43">
        <v>163</v>
      </c>
      <c r="W1278" s="34" t="s">
        <v>3841</v>
      </c>
      <c r="X1278" s="44">
        <v>160123</v>
      </c>
      <c r="Y1278" s="34" t="s">
        <v>1731</v>
      </c>
      <c r="Z1278" s="43" t="s">
        <v>1223</v>
      </c>
      <c r="AA1278" s="34" t="s">
        <v>345</v>
      </c>
      <c r="AB1278" s="34" t="s">
        <v>283</v>
      </c>
      <c r="AC1278" s="34" t="s">
        <v>1731</v>
      </c>
      <c r="AD1278" s="44" t="s">
        <v>320</v>
      </c>
      <c r="AE1278" s="44" t="s">
        <v>321</v>
      </c>
      <c r="AF1278" s="43">
        <v>163</v>
      </c>
      <c r="AG1278" s="34" t="s">
        <v>3841</v>
      </c>
      <c r="AH1278" s="34" t="s">
        <v>3840</v>
      </c>
      <c r="AI1278" s="43" t="s">
        <v>3842</v>
      </c>
      <c r="AJ1278" s="44" t="s">
        <v>3843</v>
      </c>
      <c r="AK1278" s="261">
        <v>4970446</v>
      </c>
      <c r="AL1278" s="44" t="s">
        <v>345</v>
      </c>
      <c r="AM1278" s="44" t="s">
        <v>3847</v>
      </c>
      <c r="AN1278" s="262">
        <v>258026781</v>
      </c>
      <c r="AO1278" s="34"/>
      <c r="AP1278" s="34"/>
      <c r="AQ1278" s="34"/>
      <c r="AR1278" s="34"/>
      <c r="AS1278" s="34"/>
      <c r="AT1278" s="44" t="s">
        <v>326</v>
      </c>
      <c r="AU1278" s="44"/>
      <c r="AV1278" s="477" t="str">
        <f t="array" ref="AV1278">_xlfn.IFS(
LEFT(Tabelas!$AI1278,1)="N","DN",
LEFT(Tabelas!$AI1278,1)="C","DC",
LEFT(Tabelas!$AI1278,1)="L","DL",
LEFT(Tabelas!$AI1278,1)="A","DA",
LEFT(Tabelas!$AI1278,1)="G","DG")</f>
        <v>DN</v>
      </c>
      <c r="AW1278" s="34"/>
      <c r="AX1278" s="34"/>
      <c r="AY1278" s="34"/>
      <c r="AZ1278" s="34"/>
      <c r="BA1278" s="34"/>
      <c r="BB1278" s="34"/>
      <c r="BC1278" s="34"/>
      <c r="BD1278" s="44">
        <v>160123</v>
      </c>
      <c r="BE1278" s="34" t="s">
        <v>1731</v>
      </c>
      <c r="BF1278" s="43" t="s">
        <v>1223</v>
      </c>
      <c r="BG1278" s="34" t="s">
        <v>345</v>
      </c>
      <c r="BH1278" s="34" t="s">
        <v>283</v>
      </c>
      <c r="BI1278" s="34" t="s">
        <v>1731</v>
      </c>
      <c r="BJ1278" s="44" t="s">
        <v>320</v>
      </c>
      <c r="BK1278" s="44" t="s">
        <v>321</v>
      </c>
      <c r="EN1278" s="571">
        <v>35211</v>
      </c>
      <c r="EO1278" s="560" t="s">
        <v>10318</v>
      </c>
      <c r="EP1278" s="560" t="s">
        <v>320</v>
      </c>
      <c r="EQ1278" s="580">
        <v>109</v>
      </c>
      <c r="ER1278" s="560" t="s">
        <v>2409</v>
      </c>
      <c r="ES1278" s="567" t="s">
        <v>10319</v>
      </c>
    </row>
    <row r="1279" spans="16:149">
      <c r="P1279" s="503"/>
      <c r="Q1279" s="504"/>
      <c r="R1279" s="505">
        <f t="shared" si="42"/>
        <v>45057</v>
      </c>
      <c r="S1279" s="501"/>
      <c r="T1279" s="497"/>
      <c r="U1279" s="498"/>
      <c r="V1279" s="43">
        <v>163</v>
      </c>
      <c r="W1279" s="34" t="s">
        <v>3841</v>
      </c>
      <c r="X1279" s="44">
        <v>160124</v>
      </c>
      <c r="Y1279" s="34" t="s">
        <v>3409</v>
      </c>
      <c r="Z1279" s="43" t="s">
        <v>1223</v>
      </c>
      <c r="AA1279" s="34" t="s">
        <v>345</v>
      </c>
      <c r="AB1279" s="34" t="s">
        <v>283</v>
      </c>
      <c r="AC1279" s="34" t="s">
        <v>3409</v>
      </c>
      <c r="AD1279" s="44" t="s">
        <v>320</v>
      </c>
      <c r="AE1279" s="44" t="s">
        <v>321</v>
      </c>
      <c r="AF1279" s="43">
        <v>163</v>
      </c>
      <c r="AG1279" s="34" t="s">
        <v>3841</v>
      </c>
      <c r="AH1279" s="34" t="s">
        <v>3840</v>
      </c>
      <c r="AI1279" s="43" t="s">
        <v>3842</v>
      </c>
      <c r="AJ1279" s="44" t="s">
        <v>3843</v>
      </c>
      <c r="AK1279" s="261">
        <v>4970446</v>
      </c>
      <c r="AL1279" s="44" t="s">
        <v>345</v>
      </c>
      <c r="AM1279" s="44" t="s">
        <v>3847</v>
      </c>
      <c r="AN1279" s="262">
        <v>258026781</v>
      </c>
      <c r="AO1279" s="34"/>
      <c r="AP1279" s="34"/>
      <c r="AQ1279" s="34"/>
      <c r="AR1279" s="34"/>
      <c r="AS1279" s="34"/>
      <c r="AT1279" s="44" t="s">
        <v>326</v>
      </c>
      <c r="AU1279" s="44"/>
      <c r="AV1279" s="477" t="str">
        <f t="array" ref="AV1279">_xlfn.IFS(
LEFT(Tabelas!$AI1279,1)="N","DN",
LEFT(Tabelas!$AI1279,1)="C","DC",
LEFT(Tabelas!$AI1279,1)="L","DL",
LEFT(Tabelas!$AI1279,1)="A","DA",
LEFT(Tabelas!$AI1279,1)="G","DG")</f>
        <v>DN</v>
      </c>
      <c r="AW1279" s="34"/>
      <c r="AX1279" s="34"/>
      <c r="AY1279" s="34"/>
      <c r="AZ1279" s="34"/>
      <c r="BA1279" s="34"/>
      <c r="BB1279" s="34"/>
      <c r="BC1279" s="34"/>
      <c r="BD1279" s="44">
        <v>160124</v>
      </c>
      <c r="BE1279" s="34" t="s">
        <v>3409</v>
      </c>
      <c r="BF1279" s="43" t="s">
        <v>1223</v>
      </c>
      <c r="BG1279" s="34" t="s">
        <v>345</v>
      </c>
      <c r="BH1279" s="34" t="s">
        <v>283</v>
      </c>
      <c r="BI1279" s="34" t="s">
        <v>3409</v>
      </c>
      <c r="BJ1279" s="44" t="s">
        <v>320</v>
      </c>
      <c r="BK1279" s="44" t="s">
        <v>321</v>
      </c>
      <c r="EN1279" s="571">
        <v>35220</v>
      </c>
      <c r="EO1279" s="560" t="s">
        <v>10320</v>
      </c>
      <c r="EP1279" s="560" t="s">
        <v>350</v>
      </c>
      <c r="EQ1279" s="580">
        <v>272</v>
      </c>
      <c r="ER1279" s="560" t="s">
        <v>4711</v>
      </c>
      <c r="ES1279" s="567" t="s">
        <v>10321</v>
      </c>
    </row>
    <row r="1280" spans="16:149">
      <c r="P1280" s="503"/>
      <c r="Q1280" s="504"/>
      <c r="R1280" s="505">
        <f t="shared" si="42"/>
        <v>45058</v>
      </c>
      <c r="S1280" s="501"/>
      <c r="T1280" s="497"/>
      <c r="U1280" s="498"/>
      <c r="V1280" s="43">
        <v>163</v>
      </c>
      <c r="W1280" s="34" t="s">
        <v>3841</v>
      </c>
      <c r="X1280" s="44">
        <v>160125</v>
      </c>
      <c r="Y1280" s="34" t="s">
        <v>3489</v>
      </c>
      <c r="Z1280" s="43" t="s">
        <v>1223</v>
      </c>
      <c r="AA1280" s="34" t="s">
        <v>345</v>
      </c>
      <c r="AB1280" s="34" t="s">
        <v>283</v>
      </c>
      <c r="AC1280" s="34" t="s">
        <v>3489</v>
      </c>
      <c r="AD1280" s="44" t="s">
        <v>320</v>
      </c>
      <c r="AE1280" s="44" t="s">
        <v>321</v>
      </c>
      <c r="AF1280" s="43">
        <v>163</v>
      </c>
      <c r="AG1280" s="34" t="s">
        <v>3841</v>
      </c>
      <c r="AH1280" s="34" t="s">
        <v>3840</v>
      </c>
      <c r="AI1280" s="43" t="s">
        <v>3842</v>
      </c>
      <c r="AJ1280" s="44" t="s">
        <v>3843</v>
      </c>
      <c r="AK1280" s="261">
        <v>4970446</v>
      </c>
      <c r="AL1280" s="44" t="s">
        <v>345</v>
      </c>
      <c r="AM1280" s="44" t="s">
        <v>3847</v>
      </c>
      <c r="AN1280" s="262">
        <v>258026781</v>
      </c>
      <c r="AO1280" s="34"/>
      <c r="AP1280" s="34"/>
      <c r="AQ1280" s="34"/>
      <c r="AR1280" s="34"/>
      <c r="AS1280" s="34"/>
      <c r="AT1280" s="44" t="s">
        <v>326</v>
      </c>
      <c r="AU1280" s="44"/>
      <c r="AV1280" s="477" t="str">
        <f t="array" ref="AV1280">_xlfn.IFS(
LEFT(Tabelas!$AI1280,1)="N","DN",
LEFT(Tabelas!$AI1280,1)="C","DC",
LEFT(Tabelas!$AI1280,1)="L","DL",
LEFT(Tabelas!$AI1280,1)="A","DA",
LEFT(Tabelas!$AI1280,1)="G","DG")</f>
        <v>DN</v>
      </c>
      <c r="AW1280" s="34"/>
      <c r="AX1280" s="34"/>
      <c r="AY1280" s="34"/>
      <c r="AZ1280" s="34"/>
      <c r="BA1280" s="34"/>
      <c r="BB1280" s="34"/>
      <c r="BC1280" s="34"/>
      <c r="BD1280" s="44">
        <v>160125</v>
      </c>
      <c r="BE1280" s="34" t="s">
        <v>3489</v>
      </c>
      <c r="BF1280" s="43" t="s">
        <v>1223</v>
      </c>
      <c r="BG1280" s="34" t="s">
        <v>345</v>
      </c>
      <c r="BH1280" s="34" t="s">
        <v>283</v>
      </c>
      <c r="BI1280" s="34" t="s">
        <v>3489</v>
      </c>
      <c r="BJ1280" s="44" t="s">
        <v>320</v>
      </c>
      <c r="BK1280" s="44" t="s">
        <v>321</v>
      </c>
      <c r="EN1280" s="572">
        <v>35238</v>
      </c>
      <c r="EO1280" s="561" t="s">
        <v>10322</v>
      </c>
      <c r="EP1280" s="561" t="s">
        <v>289</v>
      </c>
      <c r="EQ1280" s="576">
        <v>334</v>
      </c>
      <c r="ER1280" s="561" t="s">
        <v>4921</v>
      </c>
      <c r="ES1280" s="568" t="s">
        <v>10323</v>
      </c>
    </row>
    <row r="1281" spans="16:149">
      <c r="P1281" s="503"/>
      <c r="Q1281" s="504"/>
      <c r="R1281" s="505">
        <f t="shared" si="42"/>
        <v>45059</v>
      </c>
      <c r="S1281" s="501"/>
      <c r="T1281" s="497"/>
      <c r="U1281" s="498"/>
      <c r="V1281" s="43">
        <v>163</v>
      </c>
      <c r="W1281" s="34" t="s">
        <v>3841</v>
      </c>
      <c r="X1281" s="44">
        <v>160128</v>
      </c>
      <c r="Y1281" s="34" t="s">
        <v>3564</v>
      </c>
      <c r="Z1281" s="43" t="s">
        <v>1223</v>
      </c>
      <c r="AA1281" s="34" t="s">
        <v>345</v>
      </c>
      <c r="AB1281" s="34" t="s">
        <v>283</v>
      </c>
      <c r="AC1281" s="34" t="s">
        <v>3564</v>
      </c>
      <c r="AD1281" s="44" t="s">
        <v>320</v>
      </c>
      <c r="AE1281" s="44" t="s">
        <v>321</v>
      </c>
      <c r="AF1281" s="43">
        <v>163</v>
      </c>
      <c r="AG1281" s="34" t="s">
        <v>3841</v>
      </c>
      <c r="AH1281" s="34" t="s">
        <v>3840</v>
      </c>
      <c r="AI1281" s="43" t="s">
        <v>3842</v>
      </c>
      <c r="AJ1281" s="44" t="s">
        <v>3843</v>
      </c>
      <c r="AK1281" s="261">
        <v>4970446</v>
      </c>
      <c r="AL1281" s="44" t="s">
        <v>345</v>
      </c>
      <c r="AM1281" s="44" t="s">
        <v>3847</v>
      </c>
      <c r="AN1281" s="262">
        <v>258026781</v>
      </c>
      <c r="AO1281" s="34"/>
      <c r="AP1281" s="34"/>
      <c r="AQ1281" s="34"/>
      <c r="AR1281" s="34"/>
      <c r="AS1281" s="34"/>
      <c r="AT1281" s="44" t="s">
        <v>326</v>
      </c>
      <c r="AU1281" s="44"/>
      <c r="AV1281" s="477" t="str">
        <f t="array" ref="AV1281">_xlfn.IFS(
LEFT(Tabelas!$AI1281,1)="N","DN",
LEFT(Tabelas!$AI1281,1)="C","DC",
LEFT(Tabelas!$AI1281,1)="L","DL",
LEFT(Tabelas!$AI1281,1)="A","DA",
LEFT(Tabelas!$AI1281,1)="G","DG")</f>
        <v>DN</v>
      </c>
      <c r="AW1281" s="34"/>
      <c r="AX1281" s="34"/>
      <c r="AY1281" s="34"/>
      <c r="AZ1281" s="34"/>
      <c r="BA1281" s="34"/>
      <c r="BB1281" s="34"/>
      <c r="BC1281" s="34"/>
      <c r="BD1281" s="44">
        <v>160128</v>
      </c>
      <c r="BE1281" s="34" t="s">
        <v>3564</v>
      </c>
      <c r="BF1281" s="43" t="s">
        <v>1223</v>
      </c>
      <c r="BG1281" s="34" t="s">
        <v>345</v>
      </c>
      <c r="BH1281" s="34" t="s">
        <v>283</v>
      </c>
      <c r="BI1281" s="34" t="s">
        <v>3564</v>
      </c>
      <c r="BJ1281" s="44" t="s">
        <v>320</v>
      </c>
      <c r="BK1281" s="44" t="s">
        <v>321</v>
      </c>
      <c r="EN1281" s="571">
        <v>35246</v>
      </c>
      <c r="EO1281" s="560" t="s">
        <v>10324</v>
      </c>
      <c r="EP1281" s="560" t="s">
        <v>289</v>
      </c>
      <c r="EQ1281" s="580">
        <v>346</v>
      </c>
      <c r="ER1281" s="560" t="s">
        <v>5058</v>
      </c>
      <c r="ES1281" s="567" t="s">
        <v>10325</v>
      </c>
    </row>
    <row r="1282" spans="16:149">
      <c r="P1282" s="503"/>
      <c r="Q1282" s="504"/>
      <c r="R1282" s="505">
        <f t="shared" si="42"/>
        <v>45060</v>
      </c>
      <c r="S1282" s="501"/>
      <c r="T1282" s="497"/>
      <c r="U1282" s="498"/>
      <c r="V1282" s="43">
        <v>163</v>
      </c>
      <c r="W1282" s="34" t="s">
        <v>3841</v>
      </c>
      <c r="X1282" s="44">
        <v>160131</v>
      </c>
      <c r="Y1282" s="34" t="s">
        <v>1603</v>
      </c>
      <c r="Z1282" s="43" t="s">
        <v>1223</v>
      </c>
      <c r="AA1282" s="34" t="s">
        <v>345</v>
      </c>
      <c r="AB1282" s="34" t="s">
        <v>283</v>
      </c>
      <c r="AC1282" s="34" t="s">
        <v>1603</v>
      </c>
      <c r="AD1282" s="44" t="s">
        <v>320</v>
      </c>
      <c r="AE1282" s="44" t="s">
        <v>321</v>
      </c>
      <c r="AF1282" s="43">
        <v>163</v>
      </c>
      <c r="AG1282" s="34" t="s">
        <v>3841</v>
      </c>
      <c r="AH1282" s="34" t="s">
        <v>3840</v>
      </c>
      <c r="AI1282" s="43" t="s">
        <v>3842</v>
      </c>
      <c r="AJ1282" s="44" t="s">
        <v>3843</v>
      </c>
      <c r="AK1282" s="261">
        <v>4970446</v>
      </c>
      <c r="AL1282" s="44" t="s">
        <v>345</v>
      </c>
      <c r="AM1282" s="44" t="s">
        <v>3847</v>
      </c>
      <c r="AN1282" s="262">
        <v>258026781</v>
      </c>
      <c r="AO1282" s="34"/>
      <c r="AP1282" s="34"/>
      <c r="AQ1282" s="34"/>
      <c r="AR1282" s="34"/>
      <c r="AS1282" s="34"/>
      <c r="AT1282" s="44" t="s">
        <v>326</v>
      </c>
      <c r="AU1282" s="44"/>
      <c r="AV1282" s="477" t="str">
        <f t="array" ref="AV1282">_xlfn.IFS(
LEFT(Tabelas!$AI1282,1)="N","DN",
LEFT(Tabelas!$AI1282,1)="C","DC",
LEFT(Tabelas!$AI1282,1)="L","DL",
LEFT(Tabelas!$AI1282,1)="A","DA",
LEFT(Tabelas!$AI1282,1)="G","DG")</f>
        <v>DN</v>
      </c>
      <c r="AW1282" s="34"/>
      <c r="AX1282" s="34"/>
      <c r="AY1282" s="34"/>
      <c r="AZ1282" s="34"/>
      <c r="BA1282" s="34"/>
      <c r="BB1282" s="34"/>
      <c r="BC1282" s="34"/>
      <c r="BD1282" s="44">
        <v>160131</v>
      </c>
      <c r="BE1282" s="34" t="s">
        <v>1603</v>
      </c>
      <c r="BF1282" s="43" t="s">
        <v>1223</v>
      </c>
      <c r="BG1282" s="34" t="s">
        <v>345</v>
      </c>
      <c r="BH1282" s="34" t="s">
        <v>283</v>
      </c>
      <c r="BI1282" s="34" t="s">
        <v>1603</v>
      </c>
      <c r="BJ1282" s="44" t="s">
        <v>320</v>
      </c>
      <c r="BK1282" s="44" t="s">
        <v>321</v>
      </c>
      <c r="EN1282" s="572">
        <v>35254</v>
      </c>
      <c r="EO1282" s="561" t="s">
        <v>10326</v>
      </c>
      <c r="EP1282" s="561" t="s">
        <v>350</v>
      </c>
      <c r="EQ1282" s="576">
        <v>224</v>
      </c>
      <c r="ER1282" s="561" t="s">
        <v>4524</v>
      </c>
      <c r="ES1282" s="568" t="s">
        <v>10327</v>
      </c>
    </row>
    <row r="1283" spans="16:149">
      <c r="P1283" s="503"/>
      <c r="Q1283" s="504"/>
      <c r="R1283" s="505">
        <f t="shared" si="42"/>
        <v>45061</v>
      </c>
      <c r="S1283" s="501"/>
      <c r="T1283" s="497"/>
      <c r="U1283" s="498"/>
      <c r="V1283" s="43">
        <v>163</v>
      </c>
      <c r="W1283" s="34" t="s">
        <v>3841</v>
      </c>
      <c r="X1283" s="44">
        <v>160130</v>
      </c>
      <c r="Y1283" s="34" t="s">
        <v>3697</v>
      </c>
      <c r="Z1283" s="43" t="s">
        <v>1223</v>
      </c>
      <c r="AA1283" s="34" t="s">
        <v>345</v>
      </c>
      <c r="AB1283" s="34" t="s">
        <v>283</v>
      </c>
      <c r="AC1283" s="34" t="s">
        <v>3697</v>
      </c>
      <c r="AD1283" s="44" t="s">
        <v>320</v>
      </c>
      <c r="AE1283" s="44" t="s">
        <v>321</v>
      </c>
      <c r="AF1283" s="43">
        <v>163</v>
      </c>
      <c r="AG1283" s="34" t="s">
        <v>3841</v>
      </c>
      <c r="AH1283" s="34" t="s">
        <v>3840</v>
      </c>
      <c r="AI1283" s="43" t="s">
        <v>3842</v>
      </c>
      <c r="AJ1283" s="44" t="s">
        <v>3843</v>
      </c>
      <c r="AK1283" s="261">
        <v>4970446</v>
      </c>
      <c r="AL1283" s="44" t="s">
        <v>345</v>
      </c>
      <c r="AM1283" s="44" t="s">
        <v>3847</v>
      </c>
      <c r="AN1283" s="262">
        <v>258026781</v>
      </c>
      <c r="AO1283" s="34"/>
      <c r="AP1283" s="34"/>
      <c r="AQ1283" s="34"/>
      <c r="AR1283" s="34"/>
      <c r="AS1283" s="34"/>
      <c r="AT1283" s="44" t="s">
        <v>326</v>
      </c>
      <c r="AU1283" s="44"/>
      <c r="AV1283" s="477" t="str">
        <f t="array" ref="AV1283">_xlfn.IFS(
LEFT(Tabelas!$AI1283,1)="N","DN",
LEFT(Tabelas!$AI1283,1)="C","DC",
LEFT(Tabelas!$AI1283,1)="L","DL",
LEFT(Tabelas!$AI1283,1)="A","DA",
LEFT(Tabelas!$AI1283,1)="G","DG")</f>
        <v>DN</v>
      </c>
      <c r="AW1283" s="34"/>
      <c r="AX1283" s="34"/>
      <c r="AY1283" s="34"/>
      <c r="AZ1283" s="34"/>
      <c r="BA1283" s="34"/>
      <c r="BB1283" s="34"/>
      <c r="BC1283" s="34"/>
      <c r="BD1283" s="44">
        <v>160130</v>
      </c>
      <c r="BE1283" s="34" t="s">
        <v>3697</v>
      </c>
      <c r="BF1283" s="43" t="s">
        <v>1223</v>
      </c>
      <c r="BG1283" s="34" t="s">
        <v>345</v>
      </c>
      <c r="BH1283" s="34" t="s">
        <v>283</v>
      </c>
      <c r="BI1283" s="34" t="s">
        <v>3697</v>
      </c>
      <c r="BJ1283" s="44" t="s">
        <v>320</v>
      </c>
      <c r="BK1283" s="44" t="s">
        <v>321</v>
      </c>
      <c r="EN1283" s="571">
        <v>35262</v>
      </c>
      <c r="EO1283" s="560" t="s">
        <v>10328</v>
      </c>
      <c r="EP1283" s="560" t="s">
        <v>320</v>
      </c>
      <c r="EQ1283" s="580">
        <v>162</v>
      </c>
      <c r="ER1283" s="560" t="s">
        <v>3781</v>
      </c>
      <c r="ES1283" s="567" t="s">
        <v>10329</v>
      </c>
    </row>
    <row r="1284" spans="16:149">
      <c r="P1284" s="503"/>
      <c r="Q1284" s="504"/>
      <c r="R1284" s="505">
        <f t="shared" si="42"/>
        <v>45062</v>
      </c>
      <c r="S1284" s="501"/>
      <c r="T1284" s="497"/>
      <c r="U1284" s="498"/>
      <c r="V1284" s="43">
        <v>163</v>
      </c>
      <c r="W1284" s="34" t="s">
        <v>3841</v>
      </c>
      <c r="X1284" s="44">
        <v>160133</v>
      </c>
      <c r="Y1284" s="34" t="s">
        <v>3761</v>
      </c>
      <c r="Z1284" s="43" t="s">
        <v>1223</v>
      </c>
      <c r="AA1284" s="34" t="s">
        <v>345</v>
      </c>
      <c r="AB1284" s="34" t="s">
        <v>283</v>
      </c>
      <c r="AC1284" s="34" t="s">
        <v>3761</v>
      </c>
      <c r="AD1284" s="44" t="s">
        <v>320</v>
      </c>
      <c r="AE1284" s="44" t="s">
        <v>321</v>
      </c>
      <c r="AF1284" s="43">
        <v>163</v>
      </c>
      <c r="AG1284" s="34" t="s">
        <v>3841</v>
      </c>
      <c r="AH1284" s="34" t="s">
        <v>3840</v>
      </c>
      <c r="AI1284" s="43" t="s">
        <v>3842</v>
      </c>
      <c r="AJ1284" s="44" t="s">
        <v>3843</v>
      </c>
      <c r="AK1284" s="261">
        <v>4970446</v>
      </c>
      <c r="AL1284" s="44" t="s">
        <v>345</v>
      </c>
      <c r="AM1284" s="44" t="s">
        <v>3847</v>
      </c>
      <c r="AN1284" s="262">
        <v>258026781</v>
      </c>
      <c r="AO1284" s="34"/>
      <c r="AP1284" s="34"/>
      <c r="AQ1284" s="34"/>
      <c r="AR1284" s="34"/>
      <c r="AS1284" s="34"/>
      <c r="AT1284" s="44" t="s">
        <v>326</v>
      </c>
      <c r="AU1284" s="44"/>
      <c r="AV1284" s="477" t="str">
        <f t="array" ref="AV1284">_xlfn.IFS(
LEFT(Tabelas!$AI1284,1)="N","DN",
LEFT(Tabelas!$AI1284,1)="C","DC",
LEFT(Tabelas!$AI1284,1)="L","DL",
LEFT(Tabelas!$AI1284,1)="A","DA",
LEFT(Tabelas!$AI1284,1)="G","DG")</f>
        <v>DN</v>
      </c>
      <c r="AW1284" s="34"/>
      <c r="AX1284" s="34"/>
      <c r="AY1284" s="34"/>
      <c r="AZ1284" s="34"/>
      <c r="BA1284" s="34"/>
      <c r="BB1284" s="34"/>
      <c r="BC1284" s="34"/>
      <c r="BD1284" s="44">
        <v>160133</v>
      </c>
      <c r="BE1284" s="34" t="s">
        <v>3761</v>
      </c>
      <c r="BF1284" s="43" t="s">
        <v>1223</v>
      </c>
      <c r="BG1284" s="34" t="s">
        <v>345</v>
      </c>
      <c r="BH1284" s="34" t="s">
        <v>283</v>
      </c>
      <c r="BI1284" s="34" t="s">
        <v>3761</v>
      </c>
      <c r="BJ1284" s="44" t="s">
        <v>320</v>
      </c>
      <c r="BK1284" s="44" t="s">
        <v>321</v>
      </c>
      <c r="EN1284" s="572">
        <v>35270</v>
      </c>
      <c r="EO1284" s="561" t="s">
        <v>10330</v>
      </c>
      <c r="EP1284" s="561" t="s">
        <v>320</v>
      </c>
      <c r="EQ1284" s="576">
        <v>162</v>
      </c>
      <c r="ER1284" s="561" t="s">
        <v>3781</v>
      </c>
      <c r="ES1284" s="568" t="s">
        <v>10331</v>
      </c>
    </row>
    <row r="1285" spans="16:149">
      <c r="P1285" s="503"/>
      <c r="Q1285" s="504"/>
      <c r="R1285" s="505">
        <f t="shared" si="42"/>
        <v>45063</v>
      </c>
      <c r="S1285" s="501"/>
      <c r="T1285" s="497"/>
      <c r="U1285" s="498"/>
      <c r="V1285" s="43">
        <v>163</v>
      </c>
      <c r="W1285" s="34" t="s">
        <v>3841</v>
      </c>
      <c r="X1285" s="44">
        <v>160144</v>
      </c>
      <c r="Y1285" s="34" t="s">
        <v>3823</v>
      </c>
      <c r="Z1285" s="43" t="s">
        <v>1223</v>
      </c>
      <c r="AA1285" s="34" t="s">
        <v>345</v>
      </c>
      <c r="AB1285" s="34" t="s">
        <v>283</v>
      </c>
      <c r="AC1285" s="34" t="s">
        <v>3823</v>
      </c>
      <c r="AD1285" s="44" t="s">
        <v>320</v>
      </c>
      <c r="AE1285" s="44" t="s">
        <v>321</v>
      </c>
      <c r="AF1285" s="43">
        <v>163</v>
      </c>
      <c r="AG1285" s="34" t="s">
        <v>3841</v>
      </c>
      <c r="AH1285" s="34" t="s">
        <v>3840</v>
      </c>
      <c r="AI1285" s="43" t="s">
        <v>3842</v>
      </c>
      <c r="AJ1285" s="44" t="s">
        <v>3843</v>
      </c>
      <c r="AK1285" s="261">
        <v>4970446</v>
      </c>
      <c r="AL1285" s="44" t="s">
        <v>345</v>
      </c>
      <c r="AM1285" s="44" t="s">
        <v>3847</v>
      </c>
      <c r="AN1285" s="262">
        <v>258026781</v>
      </c>
      <c r="AO1285" s="34"/>
      <c r="AP1285" s="34"/>
      <c r="AQ1285" s="34"/>
      <c r="AR1285" s="34"/>
      <c r="AS1285" s="34"/>
      <c r="AT1285" s="44" t="s">
        <v>326</v>
      </c>
      <c r="AU1285" s="44"/>
      <c r="AV1285" s="477" t="str">
        <f t="array" ref="AV1285">_xlfn.IFS(
LEFT(Tabelas!$AI1285,1)="N","DN",
LEFT(Tabelas!$AI1285,1)="C","DC",
LEFT(Tabelas!$AI1285,1)="L","DL",
LEFT(Tabelas!$AI1285,1)="A","DA",
LEFT(Tabelas!$AI1285,1)="G","DG")</f>
        <v>DN</v>
      </c>
      <c r="AW1285" s="34"/>
      <c r="AX1285" s="34"/>
      <c r="AY1285" s="34"/>
      <c r="AZ1285" s="34"/>
      <c r="BA1285" s="34"/>
      <c r="BB1285" s="34"/>
      <c r="BC1285" s="34"/>
      <c r="BD1285" s="44">
        <v>160144</v>
      </c>
      <c r="BE1285" s="34" t="s">
        <v>3823</v>
      </c>
      <c r="BF1285" s="43" t="s">
        <v>1223</v>
      </c>
      <c r="BG1285" s="34" t="s">
        <v>345</v>
      </c>
      <c r="BH1285" s="34" t="s">
        <v>283</v>
      </c>
      <c r="BI1285" s="34" t="s">
        <v>3823</v>
      </c>
      <c r="BJ1285" s="44" t="s">
        <v>320</v>
      </c>
      <c r="BK1285" s="44" t="s">
        <v>321</v>
      </c>
      <c r="EN1285" s="571">
        <v>35289</v>
      </c>
      <c r="EO1285" s="560" t="s">
        <v>10332</v>
      </c>
      <c r="EP1285" s="560" t="s">
        <v>320</v>
      </c>
      <c r="EQ1285" s="580">
        <v>162</v>
      </c>
      <c r="ER1285" s="560" t="s">
        <v>3781</v>
      </c>
      <c r="ES1285" s="567" t="s">
        <v>10333</v>
      </c>
    </row>
    <row r="1286" spans="16:149">
      <c r="P1286" s="503"/>
      <c r="Q1286" s="504"/>
      <c r="R1286" s="505">
        <f t="shared" si="42"/>
        <v>45064</v>
      </c>
      <c r="S1286" s="501"/>
      <c r="T1286" s="497"/>
      <c r="U1286" s="498"/>
      <c r="V1286" s="43">
        <v>163</v>
      </c>
      <c r="W1286" s="34" t="s">
        <v>3841</v>
      </c>
      <c r="X1286" s="44">
        <v>160145</v>
      </c>
      <c r="Y1286" s="34" t="s">
        <v>3885</v>
      </c>
      <c r="Z1286" s="43" t="s">
        <v>1223</v>
      </c>
      <c r="AA1286" s="34" t="s">
        <v>345</v>
      </c>
      <c r="AB1286" s="34" t="s">
        <v>283</v>
      </c>
      <c r="AC1286" s="34" t="s">
        <v>3885</v>
      </c>
      <c r="AD1286" s="44" t="s">
        <v>320</v>
      </c>
      <c r="AE1286" s="44" t="s">
        <v>321</v>
      </c>
      <c r="AF1286" s="43">
        <v>163</v>
      </c>
      <c r="AG1286" s="34" t="s">
        <v>3841</v>
      </c>
      <c r="AH1286" s="34" t="s">
        <v>3840</v>
      </c>
      <c r="AI1286" s="43" t="s">
        <v>3842</v>
      </c>
      <c r="AJ1286" s="44" t="s">
        <v>3843</v>
      </c>
      <c r="AK1286" s="261">
        <v>4970446</v>
      </c>
      <c r="AL1286" s="44" t="s">
        <v>345</v>
      </c>
      <c r="AM1286" s="44" t="s">
        <v>3847</v>
      </c>
      <c r="AN1286" s="262">
        <v>258026781</v>
      </c>
      <c r="AO1286" s="34"/>
      <c r="AP1286" s="34"/>
      <c r="AQ1286" s="34"/>
      <c r="AR1286" s="34"/>
      <c r="AS1286" s="34"/>
      <c r="AT1286" s="44" t="s">
        <v>326</v>
      </c>
      <c r="AU1286" s="44"/>
      <c r="AV1286" s="477" t="str">
        <f t="array" ref="AV1286">_xlfn.IFS(
LEFT(Tabelas!$AI1286,1)="N","DN",
LEFT(Tabelas!$AI1286,1)="C","DC",
LEFT(Tabelas!$AI1286,1)="L","DL",
LEFT(Tabelas!$AI1286,1)="A","DA",
LEFT(Tabelas!$AI1286,1)="G","DG")</f>
        <v>DN</v>
      </c>
      <c r="AW1286" s="34"/>
      <c r="AX1286" s="34"/>
      <c r="AY1286" s="34"/>
      <c r="AZ1286" s="34"/>
      <c r="BA1286" s="34"/>
      <c r="BB1286" s="34"/>
      <c r="BC1286" s="34"/>
      <c r="BD1286" s="44">
        <v>160145</v>
      </c>
      <c r="BE1286" s="34" t="s">
        <v>3885</v>
      </c>
      <c r="BF1286" s="43" t="s">
        <v>1223</v>
      </c>
      <c r="BG1286" s="34" t="s">
        <v>345</v>
      </c>
      <c r="BH1286" s="34" t="s">
        <v>283</v>
      </c>
      <c r="BI1286" s="34" t="s">
        <v>3885</v>
      </c>
      <c r="BJ1286" s="44" t="s">
        <v>320</v>
      </c>
      <c r="BK1286" s="44" t="s">
        <v>321</v>
      </c>
      <c r="EN1286" s="572">
        <v>35297</v>
      </c>
      <c r="EO1286" s="561" t="s">
        <v>10334</v>
      </c>
      <c r="EP1286" s="561" t="s">
        <v>320</v>
      </c>
      <c r="EQ1286" s="576">
        <v>105</v>
      </c>
      <c r="ER1286" s="561" t="s">
        <v>1498</v>
      </c>
      <c r="ES1286" s="568" t="s">
        <v>10335</v>
      </c>
    </row>
    <row r="1287" spans="16:149">
      <c r="P1287" s="503"/>
      <c r="Q1287" s="504"/>
      <c r="R1287" s="505">
        <f t="shared" si="42"/>
        <v>45065</v>
      </c>
      <c r="S1287" s="501"/>
      <c r="T1287" s="497"/>
      <c r="U1287" s="498"/>
      <c r="V1287" s="43">
        <v>163</v>
      </c>
      <c r="W1287" s="34" t="s">
        <v>3841</v>
      </c>
      <c r="X1287" s="44">
        <v>160146</v>
      </c>
      <c r="Y1287" s="34" t="s">
        <v>3932</v>
      </c>
      <c r="Z1287" s="43" t="s">
        <v>1223</v>
      </c>
      <c r="AA1287" s="34" t="s">
        <v>345</v>
      </c>
      <c r="AB1287" s="34" t="s">
        <v>283</v>
      </c>
      <c r="AC1287" s="34" t="s">
        <v>3932</v>
      </c>
      <c r="AD1287" s="44" t="s">
        <v>320</v>
      </c>
      <c r="AE1287" s="44" t="s">
        <v>321</v>
      </c>
      <c r="AF1287" s="43">
        <v>163</v>
      </c>
      <c r="AG1287" s="34" t="s">
        <v>3841</v>
      </c>
      <c r="AH1287" s="34" t="s">
        <v>3840</v>
      </c>
      <c r="AI1287" s="43" t="s">
        <v>3842</v>
      </c>
      <c r="AJ1287" s="44" t="s">
        <v>3843</v>
      </c>
      <c r="AK1287" s="261">
        <v>4970446</v>
      </c>
      <c r="AL1287" s="44" t="s">
        <v>345</v>
      </c>
      <c r="AM1287" s="44" t="s">
        <v>3847</v>
      </c>
      <c r="AN1287" s="262">
        <v>258026781</v>
      </c>
      <c r="AO1287" s="34"/>
      <c r="AP1287" s="34"/>
      <c r="AQ1287" s="34"/>
      <c r="AR1287" s="34"/>
      <c r="AS1287" s="34"/>
      <c r="AT1287" s="44" t="s">
        <v>326</v>
      </c>
      <c r="AU1287" s="44"/>
      <c r="AV1287" s="477" t="str">
        <f t="array" ref="AV1287">_xlfn.IFS(
LEFT(Tabelas!$AI1287,1)="N","DN",
LEFT(Tabelas!$AI1287,1)="C","DC",
LEFT(Tabelas!$AI1287,1)="L","DL",
LEFT(Tabelas!$AI1287,1)="A","DA",
LEFT(Tabelas!$AI1287,1)="G","DG")</f>
        <v>DN</v>
      </c>
      <c r="AW1287" s="34"/>
      <c r="AX1287" s="34"/>
      <c r="AY1287" s="34"/>
      <c r="AZ1287" s="34"/>
      <c r="BA1287" s="34"/>
      <c r="BB1287" s="34"/>
      <c r="BC1287" s="34"/>
      <c r="BD1287" s="44">
        <v>160146</v>
      </c>
      <c r="BE1287" s="34" t="s">
        <v>3932</v>
      </c>
      <c r="BF1287" s="43" t="s">
        <v>1223</v>
      </c>
      <c r="BG1287" s="34" t="s">
        <v>345</v>
      </c>
      <c r="BH1287" s="34" t="s">
        <v>283</v>
      </c>
      <c r="BI1287" s="34" t="s">
        <v>3932</v>
      </c>
      <c r="BJ1287" s="44" t="s">
        <v>320</v>
      </c>
      <c r="BK1287" s="44" t="s">
        <v>321</v>
      </c>
      <c r="EN1287" s="571">
        <v>35300</v>
      </c>
      <c r="EO1287" s="560" t="s">
        <v>10336</v>
      </c>
      <c r="EP1287" s="560" t="s">
        <v>947</v>
      </c>
      <c r="EQ1287" s="580">
        <v>450</v>
      </c>
      <c r="ER1287" s="560" t="s">
        <v>4312</v>
      </c>
      <c r="ES1287" s="567" t="s">
        <v>10337</v>
      </c>
    </row>
    <row r="1288" spans="16:149">
      <c r="P1288" s="503"/>
      <c r="Q1288" s="504"/>
      <c r="R1288" s="505">
        <f t="shared" si="42"/>
        <v>45066</v>
      </c>
      <c r="S1288" s="501"/>
      <c r="T1288" s="497"/>
      <c r="U1288" s="498"/>
      <c r="V1288" s="43">
        <v>163</v>
      </c>
      <c r="W1288" s="34" t="s">
        <v>3841</v>
      </c>
      <c r="X1288" s="44">
        <v>160152</v>
      </c>
      <c r="Y1288" s="34" t="s">
        <v>3976</v>
      </c>
      <c r="Z1288" s="43" t="s">
        <v>1223</v>
      </c>
      <c r="AA1288" s="34" t="s">
        <v>345</v>
      </c>
      <c r="AB1288" s="34" t="s">
        <v>283</v>
      </c>
      <c r="AC1288" s="34" t="s">
        <v>10338</v>
      </c>
      <c r="AD1288" s="44" t="s">
        <v>320</v>
      </c>
      <c r="AE1288" s="44" t="s">
        <v>321</v>
      </c>
      <c r="AF1288" s="43">
        <v>163</v>
      </c>
      <c r="AG1288" s="34" t="s">
        <v>3841</v>
      </c>
      <c r="AH1288" s="34" t="s">
        <v>3840</v>
      </c>
      <c r="AI1288" s="43" t="s">
        <v>3842</v>
      </c>
      <c r="AJ1288" s="44" t="s">
        <v>3843</v>
      </c>
      <c r="AK1288" s="261">
        <v>4970446</v>
      </c>
      <c r="AL1288" s="44" t="s">
        <v>345</v>
      </c>
      <c r="AM1288" s="44" t="s">
        <v>3847</v>
      </c>
      <c r="AN1288" s="262">
        <v>258026781</v>
      </c>
      <c r="AO1288" s="34"/>
      <c r="AP1288" s="34"/>
      <c r="AQ1288" s="34"/>
      <c r="AR1288" s="34"/>
      <c r="AS1288" s="34"/>
      <c r="AT1288" s="44" t="s">
        <v>326</v>
      </c>
      <c r="AU1288" s="44"/>
      <c r="AV1288" s="477" t="str">
        <f t="array" ref="AV1288">_xlfn.IFS(
LEFT(Tabelas!$AI1288,1)="N","DN",
LEFT(Tabelas!$AI1288,1)="C","DC",
LEFT(Tabelas!$AI1288,1)="L","DL",
LEFT(Tabelas!$AI1288,1)="A","DA",
LEFT(Tabelas!$AI1288,1)="G","DG")</f>
        <v>DN</v>
      </c>
      <c r="AW1288" s="34"/>
      <c r="AX1288" s="34"/>
      <c r="AY1288" s="34"/>
      <c r="AZ1288" s="34"/>
      <c r="BA1288" s="34"/>
      <c r="BB1288" s="34"/>
      <c r="BC1288" s="34"/>
      <c r="BD1288" s="44">
        <v>160152</v>
      </c>
      <c r="BE1288" s="34" t="s">
        <v>3976</v>
      </c>
      <c r="BF1288" s="43" t="s">
        <v>1223</v>
      </c>
      <c r="BG1288" s="34" t="s">
        <v>345</v>
      </c>
      <c r="BH1288" s="34" t="s">
        <v>283</v>
      </c>
      <c r="BI1288" s="34" t="s">
        <v>10338</v>
      </c>
      <c r="BJ1288" s="44" t="s">
        <v>320</v>
      </c>
      <c r="BK1288" s="44" t="s">
        <v>321</v>
      </c>
      <c r="EN1288" s="572">
        <v>35319</v>
      </c>
      <c r="EO1288" s="561" t="s">
        <v>10339</v>
      </c>
      <c r="EP1288" s="561" t="s">
        <v>947</v>
      </c>
      <c r="EQ1288" s="576">
        <v>450</v>
      </c>
      <c r="ER1288" s="561" t="s">
        <v>4312</v>
      </c>
      <c r="ES1288" s="568" t="s">
        <v>10340</v>
      </c>
    </row>
    <row r="1289" spans="16:149">
      <c r="P1289" s="503"/>
      <c r="Q1289" s="504"/>
      <c r="R1289" s="505">
        <f t="shared" si="42"/>
        <v>45067</v>
      </c>
      <c r="S1289" s="501"/>
      <c r="T1289" s="497"/>
      <c r="U1289" s="498"/>
      <c r="V1289" s="43">
        <v>163</v>
      </c>
      <c r="W1289" s="34" t="s">
        <v>3841</v>
      </c>
      <c r="X1289" s="44">
        <v>160154</v>
      </c>
      <c r="Y1289" s="34" t="s">
        <v>10341</v>
      </c>
      <c r="Z1289" s="43" t="s">
        <v>1223</v>
      </c>
      <c r="AA1289" s="34" t="s">
        <v>345</v>
      </c>
      <c r="AB1289" s="34" t="s">
        <v>283</v>
      </c>
      <c r="AC1289" s="34" t="s">
        <v>10295</v>
      </c>
      <c r="AD1289" s="44" t="s">
        <v>320</v>
      </c>
      <c r="AE1289" s="44" t="s">
        <v>321</v>
      </c>
      <c r="AF1289" s="43">
        <v>163</v>
      </c>
      <c r="AG1289" s="34" t="s">
        <v>3841</v>
      </c>
      <c r="AH1289" s="34" t="s">
        <v>3840</v>
      </c>
      <c r="AI1289" s="43" t="s">
        <v>3842</v>
      </c>
      <c r="AJ1289" s="44" t="s">
        <v>3843</v>
      </c>
      <c r="AK1289" s="261">
        <v>4970446</v>
      </c>
      <c r="AL1289" s="44" t="s">
        <v>345</v>
      </c>
      <c r="AM1289" s="44" t="s">
        <v>3847</v>
      </c>
      <c r="AN1289" s="262">
        <v>258026781</v>
      </c>
      <c r="AO1289" s="34"/>
      <c r="AP1289" s="34"/>
      <c r="AQ1289" s="34"/>
      <c r="AR1289" s="34"/>
      <c r="AS1289" s="34"/>
      <c r="AT1289" s="44" t="s">
        <v>326</v>
      </c>
      <c r="AU1289" s="44"/>
      <c r="AV1289" s="477" t="str">
        <f t="array" ref="AV1289">_xlfn.IFS(
LEFT(Tabelas!$AI1289,1)="N","DN",
LEFT(Tabelas!$AI1289,1)="C","DC",
LEFT(Tabelas!$AI1289,1)="L","DL",
LEFT(Tabelas!$AI1289,1)="A","DA",
LEFT(Tabelas!$AI1289,1)="G","DG")</f>
        <v>DN</v>
      </c>
      <c r="AW1289" s="34"/>
      <c r="AX1289" s="34"/>
      <c r="AY1289" s="34"/>
      <c r="AZ1289" s="34"/>
      <c r="BA1289" s="34"/>
      <c r="BB1289" s="34"/>
      <c r="BC1289" s="34"/>
      <c r="BD1289" s="44">
        <v>160154</v>
      </c>
      <c r="BE1289" s="34" t="s">
        <v>10341</v>
      </c>
      <c r="BF1289" s="43" t="s">
        <v>1223</v>
      </c>
      <c r="BG1289" s="34" t="s">
        <v>345</v>
      </c>
      <c r="BH1289" s="34" t="s">
        <v>283</v>
      </c>
      <c r="BI1289" s="34" t="s">
        <v>10295</v>
      </c>
      <c r="BJ1289" s="44" t="s">
        <v>320</v>
      </c>
      <c r="BK1289" s="44" t="s">
        <v>321</v>
      </c>
      <c r="EN1289" s="571">
        <v>35335</v>
      </c>
      <c r="EO1289" s="560" t="s">
        <v>10342</v>
      </c>
      <c r="EP1289" s="560" t="s">
        <v>947</v>
      </c>
      <c r="EQ1289" s="580">
        <v>452</v>
      </c>
      <c r="ER1289" s="560" t="s">
        <v>3734</v>
      </c>
      <c r="ES1289" s="567" t="s">
        <v>10343</v>
      </c>
    </row>
    <row r="1290" spans="16:149">
      <c r="P1290" s="503"/>
      <c r="Q1290" s="504"/>
      <c r="R1290" s="505">
        <f t="shared" si="42"/>
        <v>45068</v>
      </c>
      <c r="S1290" s="501"/>
      <c r="T1290" s="497"/>
      <c r="U1290" s="498"/>
      <c r="V1290" s="43">
        <v>163</v>
      </c>
      <c r="W1290" s="34" t="s">
        <v>3841</v>
      </c>
      <c r="X1290" s="44">
        <v>160153</v>
      </c>
      <c r="Y1290" s="34" t="s">
        <v>4076</v>
      </c>
      <c r="Z1290" s="43" t="s">
        <v>1223</v>
      </c>
      <c r="AA1290" s="34" t="s">
        <v>345</v>
      </c>
      <c r="AB1290" s="34" t="s">
        <v>283</v>
      </c>
      <c r="AC1290" s="34" t="s">
        <v>10344</v>
      </c>
      <c r="AD1290" s="44" t="s">
        <v>320</v>
      </c>
      <c r="AE1290" s="44" t="s">
        <v>321</v>
      </c>
      <c r="AF1290" s="43">
        <v>163</v>
      </c>
      <c r="AG1290" s="34" t="s">
        <v>3841</v>
      </c>
      <c r="AH1290" s="34" t="s">
        <v>3840</v>
      </c>
      <c r="AI1290" s="43" t="s">
        <v>3842</v>
      </c>
      <c r="AJ1290" s="44" t="s">
        <v>3843</v>
      </c>
      <c r="AK1290" s="261">
        <v>4970446</v>
      </c>
      <c r="AL1290" s="44" t="s">
        <v>345</v>
      </c>
      <c r="AM1290" s="44" t="s">
        <v>3847</v>
      </c>
      <c r="AN1290" s="262">
        <v>258026781</v>
      </c>
      <c r="AO1290" s="34"/>
      <c r="AP1290" s="34"/>
      <c r="AQ1290" s="34"/>
      <c r="AR1290" s="34"/>
      <c r="AS1290" s="34"/>
      <c r="AT1290" s="44" t="s">
        <v>326</v>
      </c>
      <c r="AU1290" s="44"/>
      <c r="AV1290" s="477" t="str">
        <f t="array" ref="AV1290">_xlfn.IFS(
LEFT(Tabelas!$AI1290,1)="N","DN",
LEFT(Tabelas!$AI1290,1)="C","DC",
LEFT(Tabelas!$AI1290,1)="L","DL",
LEFT(Tabelas!$AI1290,1)="A","DA",
LEFT(Tabelas!$AI1290,1)="G","DG")</f>
        <v>DN</v>
      </c>
      <c r="AW1290" s="34"/>
      <c r="AX1290" s="34"/>
      <c r="AY1290" s="34"/>
      <c r="AZ1290" s="34"/>
      <c r="BA1290" s="34"/>
      <c r="BB1290" s="34"/>
      <c r="BC1290" s="34"/>
      <c r="BD1290" s="44">
        <v>160153</v>
      </c>
      <c r="BE1290" s="34" t="s">
        <v>4076</v>
      </c>
      <c r="BF1290" s="43" t="s">
        <v>1223</v>
      </c>
      <c r="BG1290" s="34" t="s">
        <v>345</v>
      </c>
      <c r="BH1290" s="34" t="s">
        <v>283</v>
      </c>
      <c r="BI1290" s="34" t="s">
        <v>10344</v>
      </c>
      <c r="BJ1290" s="44" t="s">
        <v>320</v>
      </c>
      <c r="BK1290" s="44" t="s">
        <v>321</v>
      </c>
      <c r="EN1290" s="572">
        <v>35343</v>
      </c>
      <c r="EO1290" s="561" t="s">
        <v>10345</v>
      </c>
      <c r="EP1290" s="561" t="s">
        <v>947</v>
      </c>
      <c r="EQ1290" s="576">
        <v>452</v>
      </c>
      <c r="ER1290" s="561" t="s">
        <v>3734</v>
      </c>
      <c r="ES1290" s="568" t="s">
        <v>10346</v>
      </c>
    </row>
    <row r="1291" spans="16:149">
      <c r="P1291" s="503"/>
      <c r="Q1291" s="504"/>
      <c r="R1291" s="505">
        <f t="shared" si="42"/>
        <v>45069</v>
      </c>
      <c r="S1291" s="501"/>
      <c r="T1291" s="497"/>
      <c r="U1291" s="498"/>
      <c r="V1291" s="43">
        <v>163</v>
      </c>
      <c r="W1291" s="34" t="s">
        <v>3841</v>
      </c>
      <c r="X1291" s="44">
        <v>160155</v>
      </c>
      <c r="Y1291" s="34" t="s">
        <v>4120</v>
      </c>
      <c r="Z1291" s="43" t="s">
        <v>1223</v>
      </c>
      <c r="AA1291" s="34" t="s">
        <v>345</v>
      </c>
      <c r="AB1291" s="34" t="s">
        <v>283</v>
      </c>
      <c r="AC1291" s="34" t="s">
        <v>10347</v>
      </c>
      <c r="AD1291" s="44" t="s">
        <v>320</v>
      </c>
      <c r="AE1291" s="44" t="s">
        <v>321</v>
      </c>
      <c r="AF1291" s="43">
        <v>163</v>
      </c>
      <c r="AG1291" s="34" t="s">
        <v>3841</v>
      </c>
      <c r="AH1291" s="34" t="s">
        <v>3840</v>
      </c>
      <c r="AI1291" s="43" t="s">
        <v>3842</v>
      </c>
      <c r="AJ1291" s="44" t="s">
        <v>3843</v>
      </c>
      <c r="AK1291" s="261">
        <v>4970446</v>
      </c>
      <c r="AL1291" s="44" t="s">
        <v>345</v>
      </c>
      <c r="AM1291" s="44" t="s">
        <v>3847</v>
      </c>
      <c r="AN1291" s="262">
        <v>258026781</v>
      </c>
      <c r="AO1291" s="34"/>
      <c r="AP1291" s="34"/>
      <c r="AQ1291" s="34"/>
      <c r="AR1291" s="34"/>
      <c r="AS1291" s="34"/>
      <c r="AT1291" s="44" t="s">
        <v>326</v>
      </c>
      <c r="AU1291" s="44"/>
      <c r="AV1291" s="477" t="str">
        <f t="array" ref="AV1291">_xlfn.IFS(
LEFT(Tabelas!$AI1291,1)="N","DN",
LEFT(Tabelas!$AI1291,1)="C","DC",
LEFT(Tabelas!$AI1291,1)="L","DL",
LEFT(Tabelas!$AI1291,1)="A","DA",
LEFT(Tabelas!$AI1291,1)="G","DG")</f>
        <v>DN</v>
      </c>
      <c r="AW1291" s="34"/>
      <c r="AX1291" s="34"/>
      <c r="AY1291" s="34"/>
      <c r="AZ1291" s="34"/>
      <c r="BA1291" s="34"/>
      <c r="BB1291" s="34"/>
      <c r="BC1291" s="34"/>
      <c r="BD1291" s="44">
        <v>160155</v>
      </c>
      <c r="BE1291" s="34" t="s">
        <v>4120</v>
      </c>
      <c r="BF1291" s="43" t="s">
        <v>1223</v>
      </c>
      <c r="BG1291" s="34" t="s">
        <v>345</v>
      </c>
      <c r="BH1291" s="34" t="s">
        <v>283</v>
      </c>
      <c r="BI1291" s="34" t="s">
        <v>10347</v>
      </c>
      <c r="BJ1291" s="44" t="s">
        <v>320</v>
      </c>
      <c r="BK1291" s="44" t="s">
        <v>321</v>
      </c>
      <c r="EN1291" s="571">
        <v>35351</v>
      </c>
      <c r="EO1291" s="560" t="s">
        <v>10348</v>
      </c>
      <c r="EP1291" s="560" t="s">
        <v>947</v>
      </c>
      <c r="EQ1291" s="580">
        <v>400</v>
      </c>
      <c r="ER1291" s="560" t="s">
        <v>3263</v>
      </c>
      <c r="ES1291" s="567" t="s">
        <v>10349</v>
      </c>
    </row>
    <row r="1292" spans="16:149">
      <c r="P1292" s="503"/>
      <c r="Q1292" s="504"/>
      <c r="R1292" s="505">
        <f t="shared" si="42"/>
        <v>45070</v>
      </c>
      <c r="S1292" s="501"/>
      <c r="T1292" s="497"/>
      <c r="U1292" s="498"/>
      <c r="V1292" s="43">
        <v>163</v>
      </c>
      <c r="W1292" s="34" t="s">
        <v>3841</v>
      </c>
      <c r="X1292" s="44">
        <v>160156</v>
      </c>
      <c r="Y1292" s="34" t="s">
        <v>4155</v>
      </c>
      <c r="Z1292" s="43" t="s">
        <v>1223</v>
      </c>
      <c r="AA1292" s="34" t="s">
        <v>345</v>
      </c>
      <c r="AB1292" s="34" t="s">
        <v>283</v>
      </c>
      <c r="AC1292" s="34" t="s">
        <v>10350</v>
      </c>
      <c r="AD1292" s="44" t="s">
        <v>320</v>
      </c>
      <c r="AE1292" s="44" t="s">
        <v>321</v>
      </c>
      <c r="AF1292" s="43">
        <v>163</v>
      </c>
      <c r="AG1292" s="34" t="s">
        <v>3841</v>
      </c>
      <c r="AH1292" s="34" t="s">
        <v>3840</v>
      </c>
      <c r="AI1292" s="43" t="s">
        <v>3842</v>
      </c>
      <c r="AJ1292" s="44" t="s">
        <v>3843</v>
      </c>
      <c r="AK1292" s="261">
        <v>4970446</v>
      </c>
      <c r="AL1292" s="44" t="s">
        <v>345</v>
      </c>
      <c r="AM1292" s="44" t="s">
        <v>3847</v>
      </c>
      <c r="AN1292" s="262">
        <v>258026781</v>
      </c>
      <c r="AO1292" s="34"/>
      <c r="AP1292" s="34"/>
      <c r="AQ1292" s="34"/>
      <c r="AR1292" s="34"/>
      <c r="AS1292" s="34"/>
      <c r="AT1292" s="44" t="s">
        <v>326</v>
      </c>
      <c r="AU1292" s="44"/>
      <c r="AV1292" s="477" t="str">
        <f t="array" ref="AV1292">_xlfn.IFS(
LEFT(Tabelas!$AI1292,1)="N","DN",
LEFT(Tabelas!$AI1292,1)="C","DC",
LEFT(Tabelas!$AI1292,1)="L","DL",
LEFT(Tabelas!$AI1292,1)="A","DA",
LEFT(Tabelas!$AI1292,1)="G","DG")</f>
        <v>DN</v>
      </c>
      <c r="AW1292" s="34"/>
      <c r="AX1292" s="34"/>
      <c r="AY1292" s="34"/>
      <c r="AZ1292" s="34"/>
      <c r="BA1292" s="34"/>
      <c r="BB1292" s="34"/>
      <c r="BC1292" s="34"/>
      <c r="BD1292" s="44">
        <v>160156</v>
      </c>
      <c r="BE1292" s="34" t="s">
        <v>4155</v>
      </c>
      <c r="BF1292" s="43" t="s">
        <v>1223</v>
      </c>
      <c r="BG1292" s="34" t="s">
        <v>345</v>
      </c>
      <c r="BH1292" s="34" t="s">
        <v>283</v>
      </c>
      <c r="BI1292" s="34" t="s">
        <v>10350</v>
      </c>
      <c r="BJ1292" s="44" t="s">
        <v>320</v>
      </c>
      <c r="BK1292" s="44" t="s">
        <v>321</v>
      </c>
      <c r="EN1292" s="572">
        <v>35386</v>
      </c>
      <c r="EO1292" s="561" t="s">
        <v>10351</v>
      </c>
      <c r="EP1292" s="561" t="s">
        <v>350</v>
      </c>
      <c r="EQ1292" s="576">
        <v>219</v>
      </c>
      <c r="ER1292" s="561" t="s">
        <v>4409</v>
      </c>
      <c r="ES1292" s="568" t="s">
        <v>10352</v>
      </c>
    </row>
    <row r="1293" spans="16:149">
      <c r="P1293" s="503"/>
      <c r="Q1293" s="504"/>
      <c r="R1293" s="505">
        <f t="shared" si="42"/>
        <v>45071</v>
      </c>
      <c r="S1293" s="501"/>
      <c r="T1293" s="497"/>
      <c r="U1293" s="498"/>
      <c r="V1293" s="43">
        <v>163</v>
      </c>
      <c r="W1293" s="34" t="s">
        <v>3841</v>
      </c>
      <c r="X1293" s="44">
        <v>160157</v>
      </c>
      <c r="Y1293" s="34" t="s">
        <v>4190</v>
      </c>
      <c r="Z1293" s="43" t="s">
        <v>1223</v>
      </c>
      <c r="AA1293" s="34" t="s">
        <v>345</v>
      </c>
      <c r="AB1293" s="34" t="s">
        <v>283</v>
      </c>
      <c r="AC1293" s="34" t="s">
        <v>10353</v>
      </c>
      <c r="AD1293" s="44" t="s">
        <v>320</v>
      </c>
      <c r="AE1293" s="44" t="s">
        <v>321</v>
      </c>
      <c r="AF1293" s="43">
        <v>163</v>
      </c>
      <c r="AG1293" s="34" t="s">
        <v>3841</v>
      </c>
      <c r="AH1293" s="34" t="s">
        <v>3840</v>
      </c>
      <c r="AI1293" s="43" t="s">
        <v>3842</v>
      </c>
      <c r="AJ1293" s="44" t="s">
        <v>3843</v>
      </c>
      <c r="AK1293" s="261">
        <v>4970446</v>
      </c>
      <c r="AL1293" s="44" t="s">
        <v>345</v>
      </c>
      <c r="AM1293" s="44" t="s">
        <v>3847</v>
      </c>
      <c r="AN1293" s="262">
        <v>258026781</v>
      </c>
      <c r="AO1293" s="34"/>
      <c r="AP1293" s="34"/>
      <c r="AQ1293" s="34"/>
      <c r="AR1293" s="34"/>
      <c r="AS1293" s="34"/>
      <c r="AT1293" s="44" t="s">
        <v>326</v>
      </c>
      <c r="AU1293" s="44"/>
      <c r="AV1293" s="477" t="str">
        <f t="array" ref="AV1293">_xlfn.IFS(
LEFT(Tabelas!$AI1293,1)="N","DN",
LEFT(Tabelas!$AI1293,1)="C","DC",
LEFT(Tabelas!$AI1293,1)="L","DL",
LEFT(Tabelas!$AI1293,1)="A","DA",
LEFT(Tabelas!$AI1293,1)="G","DG")</f>
        <v>DN</v>
      </c>
      <c r="AW1293" s="34"/>
      <c r="AX1293" s="34"/>
      <c r="AY1293" s="34"/>
      <c r="AZ1293" s="34"/>
      <c r="BA1293" s="34"/>
      <c r="BB1293" s="34"/>
      <c r="BC1293" s="34"/>
      <c r="BD1293" s="44">
        <v>160157</v>
      </c>
      <c r="BE1293" s="34" t="s">
        <v>4190</v>
      </c>
      <c r="BF1293" s="43" t="s">
        <v>1223</v>
      </c>
      <c r="BG1293" s="34" t="s">
        <v>345</v>
      </c>
      <c r="BH1293" s="34" t="s">
        <v>283</v>
      </c>
      <c r="BI1293" s="34" t="s">
        <v>10353</v>
      </c>
      <c r="BJ1293" s="44" t="s">
        <v>320</v>
      </c>
      <c r="BK1293" s="44" t="s">
        <v>321</v>
      </c>
      <c r="EN1293" s="571">
        <v>35394</v>
      </c>
      <c r="EO1293" s="560" t="s">
        <v>10354</v>
      </c>
      <c r="EP1293" s="560" t="s">
        <v>350</v>
      </c>
      <c r="EQ1293" s="580">
        <v>200</v>
      </c>
      <c r="ER1293" s="560" t="s">
        <v>5084</v>
      </c>
      <c r="ES1293" s="567" t="s">
        <v>10355</v>
      </c>
    </row>
    <row r="1294" spans="16:149">
      <c r="P1294" s="503"/>
      <c r="Q1294" s="504"/>
      <c r="R1294" s="505">
        <f t="shared" si="42"/>
        <v>45072</v>
      </c>
      <c r="S1294" s="501"/>
      <c r="T1294" s="497"/>
      <c r="U1294" s="498"/>
      <c r="V1294" s="43">
        <v>163</v>
      </c>
      <c r="W1294" s="34" t="s">
        <v>3841</v>
      </c>
      <c r="X1294" s="44">
        <v>160158</v>
      </c>
      <c r="Y1294" s="34" t="s">
        <v>4229</v>
      </c>
      <c r="Z1294" s="43" t="s">
        <v>1223</v>
      </c>
      <c r="AA1294" s="34" t="s">
        <v>345</v>
      </c>
      <c r="AB1294" s="34" t="s">
        <v>283</v>
      </c>
      <c r="AC1294" s="34" t="s">
        <v>10356</v>
      </c>
      <c r="AD1294" s="44" t="s">
        <v>320</v>
      </c>
      <c r="AE1294" s="44" t="s">
        <v>321</v>
      </c>
      <c r="AF1294" s="43">
        <v>163</v>
      </c>
      <c r="AG1294" s="34" t="s">
        <v>3841</v>
      </c>
      <c r="AH1294" s="34" t="s">
        <v>3840</v>
      </c>
      <c r="AI1294" s="43" t="s">
        <v>3842</v>
      </c>
      <c r="AJ1294" s="44" t="s">
        <v>3843</v>
      </c>
      <c r="AK1294" s="261">
        <v>4970446</v>
      </c>
      <c r="AL1294" s="44" t="s">
        <v>345</v>
      </c>
      <c r="AM1294" s="44" t="s">
        <v>3847</v>
      </c>
      <c r="AN1294" s="262">
        <v>258026781</v>
      </c>
      <c r="AO1294" s="34"/>
      <c r="AP1294" s="34"/>
      <c r="AQ1294" s="34"/>
      <c r="AR1294" s="34"/>
      <c r="AS1294" s="34"/>
      <c r="AT1294" s="44" t="s">
        <v>326</v>
      </c>
      <c r="AU1294" s="44"/>
      <c r="AV1294" s="477" t="str">
        <f t="array" ref="AV1294">_xlfn.IFS(
LEFT(Tabelas!$AI1294,1)="N","DN",
LEFT(Tabelas!$AI1294,1)="C","DC",
LEFT(Tabelas!$AI1294,1)="L","DL",
LEFT(Tabelas!$AI1294,1)="A","DA",
LEFT(Tabelas!$AI1294,1)="G","DG")</f>
        <v>DN</v>
      </c>
      <c r="AW1294" s="34"/>
      <c r="AX1294" s="34"/>
      <c r="AY1294" s="34"/>
      <c r="AZ1294" s="34"/>
      <c r="BA1294" s="34"/>
      <c r="BB1294" s="34"/>
      <c r="BC1294" s="34"/>
      <c r="BD1294" s="44">
        <v>160158</v>
      </c>
      <c r="BE1294" s="34" t="s">
        <v>4229</v>
      </c>
      <c r="BF1294" s="43" t="s">
        <v>1223</v>
      </c>
      <c r="BG1294" s="34" t="s">
        <v>345</v>
      </c>
      <c r="BH1294" s="34" t="s">
        <v>283</v>
      </c>
      <c r="BI1294" s="34" t="s">
        <v>10356</v>
      </c>
      <c r="BJ1294" s="44" t="s">
        <v>320</v>
      </c>
      <c r="BK1294" s="44" t="s">
        <v>321</v>
      </c>
      <c r="EN1294" s="572">
        <v>35408</v>
      </c>
      <c r="EO1294" s="561" t="s">
        <v>10357</v>
      </c>
      <c r="EP1294" s="561" t="s">
        <v>289</v>
      </c>
      <c r="EQ1294" s="576">
        <v>344</v>
      </c>
      <c r="ER1294" s="561" t="s">
        <v>5026</v>
      </c>
      <c r="ES1294" s="568" t="s">
        <v>10358</v>
      </c>
    </row>
    <row r="1295" spans="16:149">
      <c r="P1295" s="503"/>
      <c r="Q1295" s="504"/>
      <c r="R1295" s="505">
        <f t="shared" si="42"/>
        <v>45073</v>
      </c>
      <c r="S1295" s="501"/>
      <c r="T1295" s="497"/>
      <c r="U1295" s="498"/>
      <c r="V1295" s="43">
        <v>163</v>
      </c>
      <c r="W1295" s="34" t="s">
        <v>3841</v>
      </c>
      <c r="X1295" s="44">
        <v>160159</v>
      </c>
      <c r="Y1295" s="34" t="s">
        <v>4264</v>
      </c>
      <c r="Z1295" s="43" t="s">
        <v>1223</v>
      </c>
      <c r="AA1295" s="34" t="s">
        <v>345</v>
      </c>
      <c r="AB1295" s="34" t="s">
        <v>283</v>
      </c>
      <c r="AC1295" s="34" t="s">
        <v>10359</v>
      </c>
      <c r="AD1295" s="44" t="s">
        <v>320</v>
      </c>
      <c r="AE1295" s="44" t="s">
        <v>321</v>
      </c>
      <c r="AF1295" s="43">
        <v>163</v>
      </c>
      <c r="AG1295" s="34" t="s">
        <v>3841</v>
      </c>
      <c r="AH1295" s="34" t="s">
        <v>3840</v>
      </c>
      <c r="AI1295" s="43" t="s">
        <v>3842</v>
      </c>
      <c r="AJ1295" s="44" t="s">
        <v>3843</v>
      </c>
      <c r="AK1295" s="261">
        <v>4970446</v>
      </c>
      <c r="AL1295" s="44" t="s">
        <v>345</v>
      </c>
      <c r="AM1295" s="44" t="s">
        <v>3847</v>
      </c>
      <c r="AN1295" s="262">
        <v>258026781</v>
      </c>
      <c r="AO1295" s="34"/>
      <c r="AP1295" s="34"/>
      <c r="AQ1295" s="34"/>
      <c r="AR1295" s="34"/>
      <c r="AS1295" s="34"/>
      <c r="AT1295" s="44" t="s">
        <v>326</v>
      </c>
      <c r="AU1295" s="44"/>
      <c r="AV1295" s="477" t="str">
        <f t="array" ref="AV1295">_xlfn.IFS(
LEFT(Tabelas!$AI1295,1)="N","DN",
LEFT(Tabelas!$AI1295,1)="C","DC",
LEFT(Tabelas!$AI1295,1)="L","DL",
LEFT(Tabelas!$AI1295,1)="A","DA",
LEFT(Tabelas!$AI1295,1)="G","DG")</f>
        <v>DN</v>
      </c>
      <c r="AW1295" s="34"/>
      <c r="AX1295" s="34"/>
      <c r="AY1295" s="34"/>
      <c r="AZ1295" s="34"/>
      <c r="BA1295" s="34"/>
      <c r="BB1295" s="34"/>
      <c r="BC1295" s="34"/>
      <c r="BD1295" s="44">
        <v>160159</v>
      </c>
      <c r="BE1295" s="34" t="s">
        <v>4264</v>
      </c>
      <c r="BF1295" s="43" t="s">
        <v>1223</v>
      </c>
      <c r="BG1295" s="34" t="s">
        <v>345</v>
      </c>
      <c r="BH1295" s="34" t="s">
        <v>283</v>
      </c>
      <c r="BI1295" s="34" t="s">
        <v>10359</v>
      </c>
      <c r="BJ1295" s="44" t="s">
        <v>320</v>
      </c>
      <c r="BK1295" s="44" t="s">
        <v>321</v>
      </c>
      <c r="EN1295" s="571">
        <v>35440</v>
      </c>
      <c r="EO1295" s="560" t="s">
        <v>10360</v>
      </c>
      <c r="EP1295" s="560" t="s">
        <v>289</v>
      </c>
      <c r="EQ1295" s="580">
        <v>300</v>
      </c>
      <c r="ER1295" s="560" t="s">
        <v>4916</v>
      </c>
      <c r="ES1295" s="567" t="s">
        <v>10361</v>
      </c>
    </row>
    <row r="1296" spans="16:149">
      <c r="P1296" s="503"/>
      <c r="Q1296" s="504"/>
      <c r="R1296" s="505">
        <f t="shared" si="42"/>
        <v>45074</v>
      </c>
      <c r="S1296" s="501"/>
      <c r="T1296" s="497"/>
      <c r="U1296" s="498"/>
      <c r="V1296" s="43">
        <v>163</v>
      </c>
      <c r="W1296" s="34" t="s">
        <v>3841</v>
      </c>
      <c r="X1296" s="44">
        <v>160160</v>
      </c>
      <c r="Y1296" s="34" t="s">
        <v>4291</v>
      </c>
      <c r="Z1296" s="43" t="s">
        <v>1223</v>
      </c>
      <c r="AA1296" s="34" t="s">
        <v>345</v>
      </c>
      <c r="AB1296" s="34" t="s">
        <v>283</v>
      </c>
      <c r="AC1296" s="34" t="s">
        <v>10362</v>
      </c>
      <c r="AD1296" s="44" t="s">
        <v>320</v>
      </c>
      <c r="AE1296" s="44" t="s">
        <v>321</v>
      </c>
      <c r="AF1296" s="43">
        <v>163</v>
      </c>
      <c r="AG1296" s="34" t="s">
        <v>3841</v>
      </c>
      <c r="AH1296" s="34" t="s">
        <v>3840</v>
      </c>
      <c r="AI1296" s="43" t="s">
        <v>3842</v>
      </c>
      <c r="AJ1296" s="44" t="s">
        <v>3843</v>
      </c>
      <c r="AK1296" s="261">
        <v>4970446</v>
      </c>
      <c r="AL1296" s="44" t="s">
        <v>345</v>
      </c>
      <c r="AM1296" s="44" t="s">
        <v>3847</v>
      </c>
      <c r="AN1296" s="262">
        <v>258026781</v>
      </c>
      <c r="AO1296" s="34"/>
      <c r="AP1296" s="34"/>
      <c r="AQ1296" s="34"/>
      <c r="AR1296" s="34"/>
      <c r="AS1296" s="34"/>
      <c r="AT1296" s="44" t="s">
        <v>326</v>
      </c>
      <c r="AU1296" s="44"/>
      <c r="AV1296" s="477" t="str">
        <f t="array" ref="AV1296">_xlfn.IFS(
LEFT(Tabelas!$AI1296,1)="N","DN",
LEFT(Tabelas!$AI1296,1)="C","DC",
LEFT(Tabelas!$AI1296,1)="L","DL",
LEFT(Tabelas!$AI1296,1)="A","DA",
LEFT(Tabelas!$AI1296,1)="G","DG")</f>
        <v>DN</v>
      </c>
      <c r="AW1296" s="34"/>
      <c r="AX1296" s="34"/>
      <c r="AY1296" s="34"/>
      <c r="AZ1296" s="34"/>
      <c r="BA1296" s="34"/>
      <c r="BB1296" s="34"/>
      <c r="BC1296" s="34"/>
      <c r="BD1296" s="44">
        <v>160160</v>
      </c>
      <c r="BE1296" s="34" t="s">
        <v>4291</v>
      </c>
      <c r="BF1296" s="43" t="s">
        <v>1223</v>
      </c>
      <c r="BG1296" s="34" t="s">
        <v>345</v>
      </c>
      <c r="BH1296" s="34" t="s">
        <v>283</v>
      </c>
      <c r="BI1296" s="34" t="s">
        <v>10362</v>
      </c>
      <c r="BJ1296" s="44" t="s">
        <v>320</v>
      </c>
      <c r="BK1296" s="44" t="s">
        <v>321</v>
      </c>
      <c r="EN1296" s="572">
        <v>35467</v>
      </c>
      <c r="EO1296" s="561" t="s">
        <v>10363</v>
      </c>
      <c r="EP1296" s="561" t="s">
        <v>289</v>
      </c>
      <c r="EQ1296" s="576">
        <v>300</v>
      </c>
      <c r="ER1296" s="561" t="s">
        <v>4916</v>
      </c>
      <c r="ES1296" s="568" t="s">
        <v>10364</v>
      </c>
    </row>
    <row r="1297" spans="16:149">
      <c r="P1297" s="503"/>
      <c r="Q1297" s="504"/>
      <c r="R1297" s="505">
        <f t="shared" si="42"/>
        <v>45075</v>
      </c>
      <c r="S1297" s="501"/>
      <c r="T1297" s="497"/>
      <c r="U1297" s="498"/>
      <c r="V1297" s="43">
        <v>163</v>
      </c>
      <c r="W1297" s="34" t="s">
        <v>3841</v>
      </c>
      <c r="X1297" s="44">
        <v>160161</v>
      </c>
      <c r="Y1297" s="34" t="s">
        <v>4323</v>
      </c>
      <c r="Z1297" s="43" t="s">
        <v>1223</v>
      </c>
      <c r="AA1297" s="34" t="s">
        <v>345</v>
      </c>
      <c r="AB1297" s="34" t="s">
        <v>283</v>
      </c>
      <c r="AC1297" s="34" t="s">
        <v>10365</v>
      </c>
      <c r="AD1297" s="44" t="s">
        <v>320</v>
      </c>
      <c r="AE1297" s="44" t="s">
        <v>321</v>
      </c>
      <c r="AF1297" s="43">
        <v>163</v>
      </c>
      <c r="AG1297" s="34" t="s">
        <v>3841</v>
      </c>
      <c r="AH1297" s="34" t="s">
        <v>3840</v>
      </c>
      <c r="AI1297" s="43" t="s">
        <v>3842</v>
      </c>
      <c r="AJ1297" s="44" t="s">
        <v>3843</v>
      </c>
      <c r="AK1297" s="261">
        <v>4970446</v>
      </c>
      <c r="AL1297" s="44" t="s">
        <v>345</v>
      </c>
      <c r="AM1297" s="44" t="s">
        <v>3847</v>
      </c>
      <c r="AN1297" s="262">
        <v>258026781</v>
      </c>
      <c r="AO1297" s="34"/>
      <c r="AP1297" s="34"/>
      <c r="AQ1297" s="34"/>
      <c r="AR1297" s="34"/>
      <c r="AS1297" s="34"/>
      <c r="AT1297" s="44" t="s">
        <v>326</v>
      </c>
      <c r="AU1297" s="44"/>
      <c r="AV1297" s="477" t="str">
        <f t="array" ref="AV1297">_xlfn.IFS(
LEFT(Tabelas!$AI1297,1)="N","DN",
LEFT(Tabelas!$AI1297,1)="C","DC",
LEFT(Tabelas!$AI1297,1)="L","DL",
LEFT(Tabelas!$AI1297,1)="A","DA",
LEFT(Tabelas!$AI1297,1)="G","DG")</f>
        <v>DN</v>
      </c>
      <c r="AW1297" s="34"/>
      <c r="AX1297" s="34"/>
      <c r="AY1297" s="34"/>
      <c r="AZ1297" s="34"/>
      <c r="BA1297" s="34"/>
      <c r="BB1297" s="34"/>
      <c r="BC1297" s="34"/>
      <c r="BD1297" s="44">
        <v>160161</v>
      </c>
      <c r="BE1297" s="34" t="s">
        <v>4323</v>
      </c>
      <c r="BF1297" s="43" t="s">
        <v>1223</v>
      </c>
      <c r="BG1297" s="34" t="s">
        <v>345</v>
      </c>
      <c r="BH1297" s="34" t="s">
        <v>283</v>
      </c>
      <c r="BI1297" s="34" t="s">
        <v>10365</v>
      </c>
      <c r="BJ1297" s="44" t="s">
        <v>320</v>
      </c>
      <c r="BK1297" s="44" t="s">
        <v>321</v>
      </c>
      <c r="EN1297" s="571">
        <v>35475</v>
      </c>
      <c r="EO1297" s="560" t="s">
        <v>10366</v>
      </c>
      <c r="EP1297" s="560" t="s">
        <v>289</v>
      </c>
      <c r="EQ1297" s="580">
        <v>376</v>
      </c>
      <c r="ER1297" s="560" t="s">
        <v>5105</v>
      </c>
      <c r="ES1297" s="567" t="s">
        <v>10367</v>
      </c>
    </row>
    <row r="1298" spans="16:149">
      <c r="P1298" s="503"/>
      <c r="Q1298" s="504"/>
      <c r="R1298" s="505">
        <f t="shared" si="42"/>
        <v>45076</v>
      </c>
      <c r="S1298" s="501"/>
      <c r="T1298" s="497"/>
      <c r="U1298" s="498"/>
      <c r="V1298" s="43">
        <v>163</v>
      </c>
      <c r="W1298" s="34" t="s">
        <v>3841</v>
      </c>
      <c r="X1298" s="44">
        <v>160162</v>
      </c>
      <c r="Y1298" s="34" t="s">
        <v>4351</v>
      </c>
      <c r="Z1298" s="43" t="s">
        <v>1223</v>
      </c>
      <c r="AA1298" s="34" t="s">
        <v>345</v>
      </c>
      <c r="AB1298" s="34" t="s">
        <v>283</v>
      </c>
      <c r="AC1298" s="34" t="s">
        <v>10368</v>
      </c>
      <c r="AD1298" s="44" t="s">
        <v>320</v>
      </c>
      <c r="AE1298" s="44" t="s">
        <v>321</v>
      </c>
      <c r="AF1298" s="43">
        <v>163</v>
      </c>
      <c r="AG1298" s="34" t="s">
        <v>3841</v>
      </c>
      <c r="AH1298" s="34" t="s">
        <v>3840</v>
      </c>
      <c r="AI1298" s="43" t="s">
        <v>3842</v>
      </c>
      <c r="AJ1298" s="44" t="s">
        <v>3843</v>
      </c>
      <c r="AK1298" s="261">
        <v>4970446</v>
      </c>
      <c r="AL1298" s="44" t="s">
        <v>345</v>
      </c>
      <c r="AM1298" s="44" t="s">
        <v>3847</v>
      </c>
      <c r="AN1298" s="262">
        <v>258026781</v>
      </c>
      <c r="AO1298" s="34"/>
      <c r="AP1298" s="34"/>
      <c r="AQ1298" s="34"/>
      <c r="AR1298" s="34"/>
      <c r="AS1298" s="34"/>
      <c r="AT1298" s="44" t="s">
        <v>326</v>
      </c>
      <c r="AU1298" s="44"/>
      <c r="AV1298" s="477" t="str">
        <f t="array" ref="AV1298">_xlfn.IFS(
LEFT(Tabelas!$AI1298,1)="N","DN",
LEFT(Tabelas!$AI1298,1)="C","DC",
LEFT(Tabelas!$AI1298,1)="L","DL",
LEFT(Tabelas!$AI1298,1)="A","DA",
LEFT(Tabelas!$AI1298,1)="G","DG")</f>
        <v>DN</v>
      </c>
      <c r="AW1298" s="34"/>
      <c r="AX1298" s="34"/>
      <c r="AY1298" s="34"/>
      <c r="AZ1298" s="34"/>
      <c r="BA1298" s="34"/>
      <c r="BB1298" s="34"/>
      <c r="BC1298" s="34"/>
      <c r="BD1298" s="44">
        <v>160162</v>
      </c>
      <c r="BE1298" s="34" t="s">
        <v>4351</v>
      </c>
      <c r="BF1298" s="43" t="s">
        <v>1223</v>
      </c>
      <c r="BG1298" s="34" t="s">
        <v>345</v>
      </c>
      <c r="BH1298" s="34" t="s">
        <v>283</v>
      </c>
      <c r="BI1298" s="34" t="s">
        <v>10368</v>
      </c>
      <c r="BJ1298" s="44" t="s">
        <v>320</v>
      </c>
      <c r="BK1298" s="44" t="s">
        <v>321</v>
      </c>
      <c r="EN1298" s="571">
        <v>35483</v>
      </c>
      <c r="EO1298" s="560" t="s">
        <v>10369</v>
      </c>
      <c r="EP1298" s="560" t="s">
        <v>289</v>
      </c>
      <c r="EQ1298" s="580">
        <v>344</v>
      </c>
      <c r="ER1298" s="560" t="s">
        <v>5026</v>
      </c>
      <c r="ES1298" s="567" t="s">
        <v>10370</v>
      </c>
    </row>
    <row r="1299" spans="16:149">
      <c r="P1299" s="503"/>
      <c r="Q1299" s="504"/>
      <c r="R1299" s="505">
        <f t="shared" si="42"/>
        <v>45077</v>
      </c>
      <c r="S1299" s="501"/>
      <c r="T1299" s="497"/>
      <c r="U1299" s="498"/>
      <c r="V1299" s="43">
        <v>163</v>
      </c>
      <c r="W1299" s="34" t="s">
        <v>3841</v>
      </c>
      <c r="X1299" s="44">
        <v>160163</v>
      </c>
      <c r="Y1299" s="34" t="s">
        <v>4379</v>
      </c>
      <c r="Z1299" s="43" t="s">
        <v>1223</v>
      </c>
      <c r="AA1299" s="34" t="s">
        <v>345</v>
      </c>
      <c r="AB1299" s="34" t="s">
        <v>283</v>
      </c>
      <c r="AC1299" s="34" t="s">
        <v>10371</v>
      </c>
      <c r="AD1299" s="44" t="s">
        <v>320</v>
      </c>
      <c r="AE1299" s="44" t="s">
        <v>321</v>
      </c>
      <c r="AF1299" s="43">
        <v>163</v>
      </c>
      <c r="AG1299" s="34" t="s">
        <v>3841</v>
      </c>
      <c r="AH1299" s="34" t="s">
        <v>3840</v>
      </c>
      <c r="AI1299" s="43" t="s">
        <v>3842</v>
      </c>
      <c r="AJ1299" s="44" t="s">
        <v>3843</v>
      </c>
      <c r="AK1299" s="261">
        <v>4970446</v>
      </c>
      <c r="AL1299" s="44" t="s">
        <v>345</v>
      </c>
      <c r="AM1299" s="44" t="s">
        <v>3847</v>
      </c>
      <c r="AN1299" s="262">
        <v>258026781</v>
      </c>
      <c r="AO1299" s="34"/>
      <c r="AP1299" s="34"/>
      <c r="AQ1299" s="34"/>
      <c r="AR1299" s="34"/>
      <c r="AS1299" s="34"/>
      <c r="AT1299" s="44" t="s">
        <v>326</v>
      </c>
      <c r="AU1299" s="44"/>
      <c r="AV1299" s="477" t="str">
        <f t="array" ref="AV1299">_xlfn.IFS(
LEFT(Tabelas!$AI1299,1)="N","DN",
LEFT(Tabelas!$AI1299,1)="C","DC",
LEFT(Tabelas!$AI1299,1)="L","DL",
LEFT(Tabelas!$AI1299,1)="A","DA",
LEFT(Tabelas!$AI1299,1)="G","DG")</f>
        <v>DN</v>
      </c>
      <c r="AW1299" s="34"/>
      <c r="AX1299" s="34"/>
      <c r="AY1299" s="34"/>
      <c r="AZ1299" s="34"/>
      <c r="BA1299" s="34"/>
      <c r="BB1299" s="34"/>
      <c r="BC1299" s="34"/>
      <c r="BD1299" s="44">
        <v>160163</v>
      </c>
      <c r="BE1299" s="34" t="s">
        <v>4379</v>
      </c>
      <c r="BF1299" s="43" t="s">
        <v>1223</v>
      </c>
      <c r="BG1299" s="34" t="s">
        <v>345</v>
      </c>
      <c r="BH1299" s="34" t="s">
        <v>283</v>
      </c>
      <c r="BI1299" s="34" t="s">
        <v>10371</v>
      </c>
      <c r="BJ1299" s="44" t="s">
        <v>320</v>
      </c>
      <c r="BK1299" s="44" t="s">
        <v>321</v>
      </c>
      <c r="EN1299" s="571">
        <v>35505</v>
      </c>
      <c r="EO1299" s="560" t="s">
        <v>10372</v>
      </c>
      <c r="EP1299" s="560" t="s">
        <v>289</v>
      </c>
      <c r="EQ1299" s="580">
        <v>345</v>
      </c>
      <c r="ER1299" s="560" t="s">
        <v>645</v>
      </c>
      <c r="ES1299" s="567" t="s">
        <v>10373</v>
      </c>
    </row>
    <row r="1300" spans="16:149">
      <c r="P1300" s="503"/>
      <c r="Q1300" s="504"/>
      <c r="R1300" s="505">
        <f t="shared" si="42"/>
        <v>45078</v>
      </c>
      <c r="S1300" s="501"/>
      <c r="T1300" s="497"/>
      <c r="U1300" s="498"/>
      <c r="V1300" s="43">
        <v>163</v>
      </c>
      <c r="W1300" s="34" t="s">
        <v>3841</v>
      </c>
      <c r="X1300" s="44">
        <v>160164</v>
      </c>
      <c r="Y1300" s="34" t="s">
        <v>4401</v>
      </c>
      <c r="Z1300" s="43" t="s">
        <v>1223</v>
      </c>
      <c r="AA1300" s="34" t="s">
        <v>345</v>
      </c>
      <c r="AB1300" s="34" t="s">
        <v>283</v>
      </c>
      <c r="AC1300" s="34" t="s">
        <v>10374</v>
      </c>
      <c r="AD1300" s="44" t="s">
        <v>320</v>
      </c>
      <c r="AE1300" s="44" t="s">
        <v>321</v>
      </c>
      <c r="AF1300" s="43">
        <v>163</v>
      </c>
      <c r="AG1300" s="34" t="s">
        <v>3841</v>
      </c>
      <c r="AH1300" s="34" t="s">
        <v>3840</v>
      </c>
      <c r="AI1300" s="43" t="s">
        <v>3842</v>
      </c>
      <c r="AJ1300" s="44" t="s">
        <v>3843</v>
      </c>
      <c r="AK1300" s="261">
        <v>4970446</v>
      </c>
      <c r="AL1300" s="44" t="s">
        <v>345</v>
      </c>
      <c r="AM1300" s="44" t="s">
        <v>3847</v>
      </c>
      <c r="AN1300" s="262">
        <v>258026781</v>
      </c>
      <c r="AO1300" s="34"/>
      <c r="AP1300" s="34"/>
      <c r="AQ1300" s="34"/>
      <c r="AR1300" s="34"/>
      <c r="AS1300" s="34"/>
      <c r="AT1300" s="44" t="s">
        <v>326</v>
      </c>
      <c r="AU1300" s="44"/>
      <c r="AV1300" s="477" t="str">
        <f t="array" ref="AV1300">_xlfn.IFS(
LEFT(Tabelas!$AI1300,1)="N","DN",
LEFT(Tabelas!$AI1300,1)="C","DC",
LEFT(Tabelas!$AI1300,1)="L","DL",
LEFT(Tabelas!$AI1300,1)="A","DA",
LEFT(Tabelas!$AI1300,1)="G","DG")</f>
        <v>DN</v>
      </c>
      <c r="AW1300" s="34"/>
      <c r="AX1300" s="34"/>
      <c r="AY1300" s="34"/>
      <c r="AZ1300" s="34"/>
      <c r="BA1300" s="34"/>
      <c r="BB1300" s="34"/>
      <c r="BC1300" s="34"/>
      <c r="BD1300" s="44">
        <v>160164</v>
      </c>
      <c r="BE1300" s="34" t="s">
        <v>4401</v>
      </c>
      <c r="BF1300" s="43" t="s">
        <v>1223</v>
      </c>
      <c r="BG1300" s="34" t="s">
        <v>345</v>
      </c>
      <c r="BH1300" s="34" t="s">
        <v>283</v>
      </c>
      <c r="BI1300" s="34" t="s">
        <v>10374</v>
      </c>
      <c r="BJ1300" s="44" t="s">
        <v>320</v>
      </c>
      <c r="BK1300" s="44" t="s">
        <v>321</v>
      </c>
      <c r="EN1300" s="572">
        <v>35521</v>
      </c>
      <c r="EO1300" s="561" t="s">
        <v>10375</v>
      </c>
      <c r="EP1300" s="561" t="s">
        <v>289</v>
      </c>
      <c r="EQ1300" s="576">
        <v>345</v>
      </c>
      <c r="ER1300" s="561" t="s">
        <v>645</v>
      </c>
      <c r="ES1300" s="568" t="s">
        <v>10376</v>
      </c>
    </row>
    <row r="1301" spans="16:149">
      <c r="P1301" s="503"/>
      <c r="Q1301" s="504"/>
      <c r="R1301" s="505">
        <f t="shared" si="42"/>
        <v>45079</v>
      </c>
      <c r="S1301" s="501"/>
      <c r="T1301" s="497"/>
      <c r="U1301" s="498"/>
      <c r="V1301" s="43">
        <v>163</v>
      </c>
      <c r="W1301" s="34" t="s">
        <v>3841</v>
      </c>
      <c r="X1301" s="44">
        <v>160149</v>
      </c>
      <c r="Y1301" s="34" t="s">
        <v>4426</v>
      </c>
      <c r="Z1301" s="43" t="s">
        <v>1223</v>
      </c>
      <c r="AA1301" s="34" t="s">
        <v>345</v>
      </c>
      <c r="AB1301" s="34" t="s">
        <v>283</v>
      </c>
      <c r="AC1301" s="34" t="s">
        <v>4426</v>
      </c>
      <c r="AD1301" s="44" t="s">
        <v>320</v>
      </c>
      <c r="AE1301" s="44" t="s">
        <v>321</v>
      </c>
      <c r="AF1301" s="43">
        <v>163</v>
      </c>
      <c r="AG1301" s="34" t="s">
        <v>3841</v>
      </c>
      <c r="AH1301" s="34" t="s">
        <v>3840</v>
      </c>
      <c r="AI1301" s="43" t="s">
        <v>3842</v>
      </c>
      <c r="AJ1301" s="44" t="s">
        <v>3843</v>
      </c>
      <c r="AK1301" s="261">
        <v>4970446</v>
      </c>
      <c r="AL1301" s="44" t="s">
        <v>345</v>
      </c>
      <c r="AM1301" s="44" t="s">
        <v>3847</v>
      </c>
      <c r="AN1301" s="262">
        <v>258026781</v>
      </c>
      <c r="AO1301" s="34"/>
      <c r="AP1301" s="34"/>
      <c r="AQ1301" s="34"/>
      <c r="AR1301" s="34"/>
      <c r="AS1301" s="34"/>
      <c r="AT1301" s="44" t="s">
        <v>326</v>
      </c>
      <c r="AU1301" s="44"/>
      <c r="AV1301" s="477" t="str">
        <f t="array" ref="AV1301">_xlfn.IFS(
LEFT(Tabelas!$AI1301,1)="N","DN",
LEFT(Tabelas!$AI1301,1)="C","DC",
LEFT(Tabelas!$AI1301,1)="L","DL",
LEFT(Tabelas!$AI1301,1)="A","DA",
LEFT(Tabelas!$AI1301,1)="G","DG")</f>
        <v>DN</v>
      </c>
      <c r="AW1301" s="34"/>
      <c r="AX1301" s="34"/>
      <c r="AY1301" s="34"/>
      <c r="AZ1301" s="34"/>
      <c r="BA1301" s="34"/>
      <c r="BB1301" s="34"/>
      <c r="BC1301" s="34"/>
      <c r="BD1301" s="44">
        <v>160149</v>
      </c>
      <c r="BE1301" s="34" t="s">
        <v>4426</v>
      </c>
      <c r="BF1301" s="43" t="s">
        <v>1223</v>
      </c>
      <c r="BG1301" s="34" t="s">
        <v>345</v>
      </c>
      <c r="BH1301" s="34" t="s">
        <v>283</v>
      </c>
      <c r="BI1301" s="34" t="s">
        <v>4426</v>
      </c>
      <c r="BJ1301" s="44" t="s">
        <v>320</v>
      </c>
      <c r="BK1301" s="44" t="s">
        <v>321</v>
      </c>
      <c r="EN1301" s="571">
        <v>35556</v>
      </c>
      <c r="EO1301" s="560" t="s">
        <v>10377</v>
      </c>
      <c r="EP1301" s="560" t="s">
        <v>289</v>
      </c>
      <c r="EQ1301" s="580">
        <v>339</v>
      </c>
      <c r="ER1301" s="560" t="s">
        <v>307</v>
      </c>
      <c r="ES1301" s="567" t="s">
        <v>10378</v>
      </c>
    </row>
    <row r="1302" spans="16:149">
      <c r="P1302" s="503"/>
      <c r="Q1302" s="504"/>
      <c r="R1302" s="505">
        <f t="shared" si="42"/>
        <v>45080</v>
      </c>
      <c r="S1302" s="501"/>
      <c r="T1302" s="497"/>
      <c r="U1302" s="498"/>
      <c r="V1302" s="43">
        <v>163</v>
      </c>
      <c r="W1302" s="34" t="s">
        <v>3841</v>
      </c>
      <c r="X1302" s="44">
        <v>160501</v>
      </c>
      <c r="Y1302" s="34" t="s">
        <v>1171</v>
      </c>
      <c r="Z1302" s="43" t="s">
        <v>1223</v>
      </c>
      <c r="AA1302" s="34" t="s">
        <v>576</v>
      </c>
      <c r="AB1302" s="34" t="s">
        <v>283</v>
      </c>
      <c r="AC1302" s="34" t="s">
        <v>1171</v>
      </c>
      <c r="AD1302" s="44" t="s">
        <v>320</v>
      </c>
      <c r="AE1302" s="44" t="s">
        <v>321</v>
      </c>
      <c r="AF1302" s="43">
        <v>163</v>
      </c>
      <c r="AG1302" s="34" t="s">
        <v>3841</v>
      </c>
      <c r="AH1302" s="34" t="s">
        <v>3840</v>
      </c>
      <c r="AI1302" s="43" t="s">
        <v>3842</v>
      </c>
      <c r="AJ1302" s="44" t="s">
        <v>3843</v>
      </c>
      <c r="AK1302" s="261">
        <v>4970446</v>
      </c>
      <c r="AL1302" s="44" t="s">
        <v>345</v>
      </c>
      <c r="AM1302" s="44" t="s">
        <v>3847</v>
      </c>
      <c r="AN1302" s="262">
        <v>258026781</v>
      </c>
      <c r="AO1302" s="34"/>
      <c r="AP1302" s="34"/>
      <c r="AQ1302" s="34"/>
      <c r="AR1302" s="34"/>
      <c r="AS1302" s="34"/>
      <c r="AT1302" s="44" t="s">
        <v>326</v>
      </c>
      <c r="AU1302" s="44"/>
      <c r="AV1302" s="477" t="str">
        <f t="array" ref="AV1302">_xlfn.IFS(
LEFT(Tabelas!$AI1302,1)="N","DN",
LEFT(Tabelas!$AI1302,1)="C","DC",
LEFT(Tabelas!$AI1302,1)="L","DL",
LEFT(Tabelas!$AI1302,1)="A","DA",
LEFT(Tabelas!$AI1302,1)="G","DG")</f>
        <v>DN</v>
      </c>
      <c r="AW1302" s="34"/>
      <c r="AX1302" s="34"/>
      <c r="AY1302" s="34"/>
      <c r="AZ1302" s="34"/>
      <c r="BA1302" s="34"/>
      <c r="BB1302" s="34"/>
      <c r="BC1302" s="34"/>
      <c r="BD1302" s="44">
        <v>160501</v>
      </c>
      <c r="BE1302" s="34" t="s">
        <v>1171</v>
      </c>
      <c r="BF1302" s="43" t="s">
        <v>1223</v>
      </c>
      <c r="BG1302" s="34" t="s">
        <v>576</v>
      </c>
      <c r="BH1302" s="34" t="s">
        <v>283</v>
      </c>
      <c r="BI1302" s="34" t="s">
        <v>1171</v>
      </c>
      <c r="BJ1302" s="44" t="s">
        <v>320</v>
      </c>
      <c r="BK1302" s="44" t="s">
        <v>321</v>
      </c>
      <c r="EN1302" s="571">
        <v>35564</v>
      </c>
      <c r="EO1302" s="560" t="s">
        <v>10379</v>
      </c>
      <c r="EP1302" s="560" t="s">
        <v>289</v>
      </c>
      <c r="EQ1302" s="580">
        <v>342</v>
      </c>
      <c r="ER1302" s="560" t="s">
        <v>5009</v>
      </c>
      <c r="ES1302" s="567"/>
    </row>
    <row r="1303" spans="16:149">
      <c r="P1303" s="503"/>
      <c r="Q1303" s="504"/>
      <c r="R1303" s="505">
        <f t="shared" si="42"/>
        <v>45081</v>
      </c>
      <c r="S1303" s="501"/>
      <c r="T1303" s="497"/>
      <c r="U1303" s="498"/>
      <c r="V1303" s="43">
        <v>163</v>
      </c>
      <c r="W1303" s="34" t="s">
        <v>3841</v>
      </c>
      <c r="X1303" s="44">
        <v>160503</v>
      </c>
      <c r="Y1303" s="34" t="s">
        <v>1355</v>
      </c>
      <c r="Z1303" s="43" t="s">
        <v>1223</v>
      </c>
      <c r="AA1303" s="34" t="s">
        <v>576</v>
      </c>
      <c r="AB1303" s="34" t="s">
        <v>283</v>
      </c>
      <c r="AC1303" s="34" t="s">
        <v>1355</v>
      </c>
      <c r="AD1303" s="44" t="s">
        <v>320</v>
      </c>
      <c r="AE1303" s="44" t="s">
        <v>321</v>
      </c>
      <c r="AF1303" s="43">
        <v>163</v>
      </c>
      <c r="AG1303" s="34" t="s">
        <v>3841</v>
      </c>
      <c r="AH1303" s="34" t="s">
        <v>3840</v>
      </c>
      <c r="AI1303" s="43" t="s">
        <v>3842</v>
      </c>
      <c r="AJ1303" s="44" t="s">
        <v>3843</v>
      </c>
      <c r="AK1303" s="261">
        <v>4970446</v>
      </c>
      <c r="AL1303" s="44" t="s">
        <v>345</v>
      </c>
      <c r="AM1303" s="44" t="s">
        <v>3847</v>
      </c>
      <c r="AN1303" s="262">
        <v>258026781</v>
      </c>
      <c r="AO1303" s="34"/>
      <c r="AP1303" s="34"/>
      <c r="AQ1303" s="34"/>
      <c r="AR1303" s="34"/>
      <c r="AS1303" s="34"/>
      <c r="AT1303" s="44" t="s">
        <v>326</v>
      </c>
      <c r="AU1303" s="44"/>
      <c r="AV1303" s="477" t="str">
        <f t="array" ref="AV1303">_xlfn.IFS(
LEFT(Tabelas!$AI1303,1)="N","DN",
LEFT(Tabelas!$AI1303,1)="C","DC",
LEFT(Tabelas!$AI1303,1)="L","DL",
LEFT(Tabelas!$AI1303,1)="A","DA",
LEFT(Tabelas!$AI1303,1)="G","DG")</f>
        <v>DN</v>
      </c>
      <c r="AW1303" s="34"/>
      <c r="AX1303" s="34"/>
      <c r="AY1303" s="34"/>
      <c r="AZ1303" s="34"/>
      <c r="BA1303" s="34"/>
      <c r="BB1303" s="34"/>
      <c r="BC1303" s="34"/>
      <c r="BD1303" s="44">
        <v>160503</v>
      </c>
      <c r="BE1303" s="34" t="s">
        <v>1355</v>
      </c>
      <c r="BF1303" s="43" t="s">
        <v>1223</v>
      </c>
      <c r="BG1303" s="34" t="s">
        <v>576</v>
      </c>
      <c r="BH1303" s="34" t="s">
        <v>283</v>
      </c>
      <c r="BI1303" s="34" t="s">
        <v>1355</v>
      </c>
      <c r="BJ1303" s="44" t="s">
        <v>320</v>
      </c>
      <c r="BK1303" s="44" t="s">
        <v>321</v>
      </c>
      <c r="EN1303" s="572">
        <v>35580</v>
      </c>
      <c r="EO1303" s="561" t="s">
        <v>10380</v>
      </c>
      <c r="EP1303" s="561" t="s">
        <v>289</v>
      </c>
      <c r="EQ1303" s="576">
        <v>300</v>
      </c>
      <c r="ER1303" s="561" t="s">
        <v>4916</v>
      </c>
      <c r="ES1303" s="568" t="s">
        <v>10381</v>
      </c>
    </row>
    <row r="1304" spans="16:149">
      <c r="P1304" s="503"/>
      <c r="Q1304" s="504"/>
      <c r="R1304" s="505">
        <f t="shared" si="42"/>
        <v>45082</v>
      </c>
      <c r="S1304" s="501"/>
      <c r="T1304" s="497"/>
      <c r="U1304" s="498"/>
      <c r="V1304" s="43">
        <v>163</v>
      </c>
      <c r="W1304" s="34" t="s">
        <v>3841</v>
      </c>
      <c r="X1304" s="44">
        <v>160505</v>
      </c>
      <c r="Y1304" s="34" t="s">
        <v>1725</v>
      </c>
      <c r="Z1304" s="43" t="s">
        <v>1223</v>
      </c>
      <c r="AA1304" s="34" t="s">
        <v>576</v>
      </c>
      <c r="AB1304" s="34" t="s">
        <v>283</v>
      </c>
      <c r="AC1304" s="34" t="s">
        <v>1725</v>
      </c>
      <c r="AD1304" s="44" t="s">
        <v>320</v>
      </c>
      <c r="AE1304" s="44" t="s">
        <v>321</v>
      </c>
      <c r="AF1304" s="43">
        <v>163</v>
      </c>
      <c r="AG1304" s="34" t="s">
        <v>3841</v>
      </c>
      <c r="AH1304" s="34" t="s">
        <v>3840</v>
      </c>
      <c r="AI1304" s="43" t="s">
        <v>3842</v>
      </c>
      <c r="AJ1304" s="44" t="s">
        <v>3843</v>
      </c>
      <c r="AK1304" s="261">
        <v>4970446</v>
      </c>
      <c r="AL1304" s="44" t="s">
        <v>345</v>
      </c>
      <c r="AM1304" s="44" t="s">
        <v>3847</v>
      </c>
      <c r="AN1304" s="262">
        <v>258026781</v>
      </c>
      <c r="AO1304" s="34"/>
      <c r="AP1304" s="34"/>
      <c r="AQ1304" s="34"/>
      <c r="AR1304" s="34"/>
      <c r="AS1304" s="34"/>
      <c r="AT1304" s="44" t="s">
        <v>326</v>
      </c>
      <c r="AU1304" s="44"/>
      <c r="AV1304" s="477" t="str">
        <f t="array" ref="AV1304">_xlfn.IFS(
LEFT(Tabelas!$AI1304,1)="N","DN",
LEFT(Tabelas!$AI1304,1)="C","DC",
LEFT(Tabelas!$AI1304,1)="L","DL",
LEFT(Tabelas!$AI1304,1)="A","DA",
LEFT(Tabelas!$AI1304,1)="G","DG")</f>
        <v>DN</v>
      </c>
      <c r="AW1304" s="34"/>
      <c r="AX1304" s="34"/>
      <c r="AY1304" s="34"/>
      <c r="AZ1304" s="34"/>
      <c r="BA1304" s="34"/>
      <c r="BB1304" s="34"/>
      <c r="BC1304" s="34"/>
      <c r="BD1304" s="44">
        <v>160505</v>
      </c>
      <c r="BE1304" s="34" t="s">
        <v>1725</v>
      </c>
      <c r="BF1304" s="43" t="s">
        <v>1223</v>
      </c>
      <c r="BG1304" s="34" t="s">
        <v>576</v>
      </c>
      <c r="BH1304" s="34" t="s">
        <v>283</v>
      </c>
      <c r="BI1304" s="34" t="s">
        <v>1725</v>
      </c>
      <c r="BJ1304" s="44" t="s">
        <v>320</v>
      </c>
      <c r="BK1304" s="44" t="s">
        <v>321</v>
      </c>
      <c r="EN1304" s="571">
        <v>35599</v>
      </c>
      <c r="EO1304" s="560" t="s">
        <v>10382</v>
      </c>
      <c r="EP1304" s="560" t="s">
        <v>1519</v>
      </c>
      <c r="EQ1304" s="580">
        <v>800</v>
      </c>
      <c r="ER1304" s="560" t="s">
        <v>1520</v>
      </c>
      <c r="ES1304" s="567" t="s">
        <v>10383</v>
      </c>
    </row>
    <row r="1305" spans="16:149">
      <c r="P1305" s="503"/>
      <c r="Q1305" s="504"/>
      <c r="R1305" s="505">
        <f t="shared" si="42"/>
        <v>45083</v>
      </c>
      <c r="S1305" s="501"/>
      <c r="T1305" s="497"/>
      <c r="U1305" s="498"/>
      <c r="V1305" s="43">
        <v>163</v>
      </c>
      <c r="W1305" s="34" t="s">
        <v>3841</v>
      </c>
      <c r="X1305" s="44">
        <v>160507</v>
      </c>
      <c r="Y1305" s="34" t="s">
        <v>1975</v>
      </c>
      <c r="Z1305" s="43" t="s">
        <v>1223</v>
      </c>
      <c r="AA1305" s="34" t="s">
        <v>576</v>
      </c>
      <c r="AB1305" s="34" t="s">
        <v>283</v>
      </c>
      <c r="AC1305" s="34" t="s">
        <v>1975</v>
      </c>
      <c r="AD1305" s="44" t="s">
        <v>320</v>
      </c>
      <c r="AE1305" s="44" t="s">
        <v>321</v>
      </c>
      <c r="AF1305" s="43">
        <v>163</v>
      </c>
      <c r="AG1305" s="34" t="s">
        <v>3841</v>
      </c>
      <c r="AH1305" s="34" t="s">
        <v>3840</v>
      </c>
      <c r="AI1305" s="43" t="s">
        <v>3842</v>
      </c>
      <c r="AJ1305" s="44" t="s">
        <v>3843</v>
      </c>
      <c r="AK1305" s="261">
        <v>4970446</v>
      </c>
      <c r="AL1305" s="44" t="s">
        <v>345</v>
      </c>
      <c r="AM1305" s="44" t="s">
        <v>3847</v>
      </c>
      <c r="AN1305" s="262">
        <v>258026781</v>
      </c>
      <c r="AO1305" s="34"/>
      <c r="AP1305" s="34"/>
      <c r="AQ1305" s="34"/>
      <c r="AR1305" s="34"/>
      <c r="AS1305" s="34"/>
      <c r="AT1305" s="44" t="s">
        <v>326</v>
      </c>
      <c r="AU1305" s="44"/>
      <c r="AV1305" s="477" t="str">
        <f t="array" ref="AV1305">_xlfn.IFS(
LEFT(Tabelas!$AI1305,1)="N","DN",
LEFT(Tabelas!$AI1305,1)="C","DC",
LEFT(Tabelas!$AI1305,1)="L","DL",
LEFT(Tabelas!$AI1305,1)="A","DA",
LEFT(Tabelas!$AI1305,1)="G","DG")</f>
        <v>DN</v>
      </c>
      <c r="AW1305" s="34"/>
      <c r="AX1305" s="34"/>
      <c r="AY1305" s="34"/>
      <c r="AZ1305" s="34"/>
      <c r="BA1305" s="34"/>
      <c r="BB1305" s="34"/>
      <c r="BC1305" s="34"/>
      <c r="BD1305" s="44">
        <v>160507</v>
      </c>
      <c r="BE1305" s="34" t="s">
        <v>1975</v>
      </c>
      <c r="BF1305" s="43" t="s">
        <v>1223</v>
      </c>
      <c r="BG1305" s="34" t="s">
        <v>576</v>
      </c>
      <c r="BH1305" s="34" t="s">
        <v>283</v>
      </c>
      <c r="BI1305" s="34" t="s">
        <v>1975</v>
      </c>
      <c r="BJ1305" s="44" t="s">
        <v>320</v>
      </c>
      <c r="BK1305" s="44" t="s">
        <v>321</v>
      </c>
      <c r="EN1305" s="572">
        <v>35602</v>
      </c>
      <c r="EO1305" s="561" t="s">
        <v>10384</v>
      </c>
      <c r="EP1305" s="561" t="s">
        <v>320</v>
      </c>
      <c r="EQ1305" s="576">
        <v>112</v>
      </c>
      <c r="ER1305" s="561" t="s">
        <v>2868</v>
      </c>
      <c r="ES1305" s="568" t="s">
        <v>10385</v>
      </c>
    </row>
    <row r="1306" spans="16:149">
      <c r="P1306" s="503"/>
      <c r="Q1306" s="504"/>
      <c r="R1306" s="505">
        <f t="shared" si="42"/>
        <v>45084</v>
      </c>
      <c r="S1306" s="501"/>
      <c r="T1306" s="497"/>
      <c r="U1306" s="498"/>
      <c r="V1306" s="43">
        <v>163</v>
      </c>
      <c r="W1306" s="34" t="s">
        <v>3841</v>
      </c>
      <c r="X1306" s="44">
        <v>160510</v>
      </c>
      <c r="Y1306" s="34" t="s">
        <v>2169</v>
      </c>
      <c r="Z1306" s="43" t="s">
        <v>1223</v>
      </c>
      <c r="AA1306" s="34" t="s">
        <v>576</v>
      </c>
      <c r="AB1306" s="34" t="s">
        <v>283</v>
      </c>
      <c r="AC1306" s="34" t="s">
        <v>2169</v>
      </c>
      <c r="AD1306" s="44" t="s">
        <v>320</v>
      </c>
      <c r="AE1306" s="44" t="s">
        <v>321</v>
      </c>
      <c r="AF1306" s="43">
        <v>163</v>
      </c>
      <c r="AG1306" s="34" t="s">
        <v>3841</v>
      </c>
      <c r="AH1306" s="34" t="s">
        <v>3840</v>
      </c>
      <c r="AI1306" s="43" t="s">
        <v>3842</v>
      </c>
      <c r="AJ1306" s="44" t="s">
        <v>3843</v>
      </c>
      <c r="AK1306" s="261">
        <v>4970446</v>
      </c>
      <c r="AL1306" s="44" t="s">
        <v>345</v>
      </c>
      <c r="AM1306" s="44" t="s">
        <v>3847</v>
      </c>
      <c r="AN1306" s="262">
        <v>258026781</v>
      </c>
      <c r="AO1306" s="34"/>
      <c r="AP1306" s="34"/>
      <c r="AQ1306" s="34"/>
      <c r="AR1306" s="34"/>
      <c r="AS1306" s="34"/>
      <c r="AT1306" s="44" t="s">
        <v>326</v>
      </c>
      <c r="AU1306" s="44"/>
      <c r="AV1306" s="477" t="str">
        <f t="array" ref="AV1306">_xlfn.IFS(
LEFT(Tabelas!$AI1306,1)="N","DN",
LEFT(Tabelas!$AI1306,1)="C","DC",
LEFT(Tabelas!$AI1306,1)="L","DL",
LEFT(Tabelas!$AI1306,1)="A","DA",
LEFT(Tabelas!$AI1306,1)="G","DG")</f>
        <v>DN</v>
      </c>
      <c r="AW1306" s="34"/>
      <c r="AX1306" s="34"/>
      <c r="AY1306" s="34"/>
      <c r="AZ1306" s="34"/>
      <c r="BA1306" s="34"/>
      <c r="BB1306" s="34"/>
      <c r="BC1306" s="34"/>
      <c r="BD1306" s="44">
        <v>160510</v>
      </c>
      <c r="BE1306" s="34" t="s">
        <v>2169</v>
      </c>
      <c r="BF1306" s="43" t="s">
        <v>1223</v>
      </c>
      <c r="BG1306" s="34" t="s">
        <v>576</v>
      </c>
      <c r="BH1306" s="34" t="s">
        <v>283</v>
      </c>
      <c r="BI1306" s="34" t="s">
        <v>2169</v>
      </c>
      <c r="BJ1306" s="44" t="s">
        <v>320</v>
      </c>
      <c r="BK1306" s="44" t="s">
        <v>321</v>
      </c>
      <c r="EN1306" s="571">
        <v>35610</v>
      </c>
      <c r="EO1306" s="560" t="s">
        <v>10386</v>
      </c>
      <c r="EP1306" s="560" t="s">
        <v>289</v>
      </c>
      <c r="EQ1306" s="580">
        <v>331</v>
      </c>
      <c r="ER1306" s="560" t="s">
        <v>4880</v>
      </c>
      <c r="ES1306" s="567" t="s">
        <v>10387</v>
      </c>
    </row>
    <row r="1307" spans="16:149">
      <c r="P1307" s="503"/>
      <c r="Q1307" s="504"/>
      <c r="R1307" s="505">
        <f t="shared" si="42"/>
        <v>45085</v>
      </c>
      <c r="S1307" s="501"/>
      <c r="T1307" s="497"/>
      <c r="U1307" s="498"/>
      <c r="V1307" s="43">
        <v>163</v>
      </c>
      <c r="W1307" s="34" t="s">
        <v>3841</v>
      </c>
      <c r="X1307" s="44">
        <v>160513</v>
      </c>
      <c r="Y1307" s="34" t="s">
        <v>2362</v>
      </c>
      <c r="Z1307" s="43" t="s">
        <v>1223</v>
      </c>
      <c r="AA1307" s="34" t="s">
        <v>576</v>
      </c>
      <c r="AB1307" s="34" t="s">
        <v>283</v>
      </c>
      <c r="AC1307" s="34" t="s">
        <v>2362</v>
      </c>
      <c r="AD1307" s="44" t="s">
        <v>320</v>
      </c>
      <c r="AE1307" s="44" t="s">
        <v>321</v>
      </c>
      <c r="AF1307" s="43">
        <v>163</v>
      </c>
      <c r="AG1307" s="34" t="s">
        <v>3841</v>
      </c>
      <c r="AH1307" s="34" t="s">
        <v>3840</v>
      </c>
      <c r="AI1307" s="43" t="s">
        <v>3842</v>
      </c>
      <c r="AJ1307" s="44" t="s">
        <v>3843</v>
      </c>
      <c r="AK1307" s="261">
        <v>4970446</v>
      </c>
      <c r="AL1307" s="44" t="s">
        <v>345</v>
      </c>
      <c r="AM1307" s="44" t="s">
        <v>3847</v>
      </c>
      <c r="AN1307" s="262">
        <v>258026781</v>
      </c>
      <c r="AO1307" s="34"/>
      <c r="AP1307" s="34"/>
      <c r="AQ1307" s="34"/>
      <c r="AR1307" s="34"/>
      <c r="AS1307" s="34"/>
      <c r="AT1307" s="44" t="s">
        <v>326</v>
      </c>
      <c r="AU1307" s="44"/>
      <c r="AV1307" s="477" t="str">
        <f t="array" ref="AV1307">_xlfn.IFS(
LEFT(Tabelas!$AI1307,1)="N","DN",
LEFT(Tabelas!$AI1307,1)="C","DC",
LEFT(Tabelas!$AI1307,1)="L","DL",
LEFT(Tabelas!$AI1307,1)="A","DA",
LEFT(Tabelas!$AI1307,1)="G","DG")</f>
        <v>DN</v>
      </c>
      <c r="AW1307" s="34"/>
      <c r="AX1307" s="34"/>
      <c r="AY1307" s="34"/>
      <c r="AZ1307" s="34"/>
      <c r="BA1307" s="34"/>
      <c r="BB1307" s="34"/>
      <c r="BC1307" s="34"/>
      <c r="BD1307" s="44">
        <v>160513</v>
      </c>
      <c r="BE1307" s="34" t="s">
        <v>2362</v>
      </c>
      <c r="BF1307" s="43" t="s">
        <v>1223</v>
      </c>
      <c r="BG1307" s="34" t="s">
        <v>576</v>
      </c>
      <c r="BH1307" s="34" t="s">
        <v>283</v>
      </c>
      <c r="BI1307" s="34" t="s">
        <v>2362</v>
      </c>
      <c r="BJ1307" s="44" t="s">
        <v>320</v>
      </c>
      <c r="BK1307" s="44" t="s">
        <v>321</v>
      </c>
      <c r="EN1307" s="572">
        <v>35629</v>
      </c>
      <c r="EO1307" s="561" t="s">
        <v>10388</v>
      </c>
      <c r="EP1307" s="561" t="s">
        <v>289</v>
      </c>
      <c r="EQ1307" s="576">
        <v>379</v>
      </c>
      <c r="ER1307" s="561" t="s">
        <v>2245</v>
      </c>
      <c r="ES1307" s="568" t="s">
        <v>10389</v>
      </c>
    </row>
    <row r="1308" spans="16:149">
      <c r="P1308" s="503"/>
      <c r="Q1308" s="504"/>
      <c r="R1308" s="505">
        <f t="shared" si="42"/>
        <v>45086</v>
      </c>
      <c r="S1308" s="501"/>
      <c r="T1308" s="497"/>
      <c r="U1308" s="498"/>
      <c r="V1308" s="43">
        <v>163</v>
      </c>
      <c r="W1308" s="34" t="s">
        <v>3841</v>
      </c>
      <c r="X1308" s="44">
        <v>160514</v>
      </c>
      <c r="Y1308" s="34" t="s">
        <v>2531</v>
      </c>
      <c r="Z1308" s="43" t="s">
        <v>1223</v>
      </c>
      <c r="AA1308" s="34" t="s">
        <v>576</v>
      </c>
      <c r="AB1308" s="34" t="s">
        <v>283</v>
      </c>
      <c r="AC1308" s="34" t="s">
        <v>2531</v>
      </c>
      <c r="AD1308" s="44" t="s">
        <v>320</v>
      </c>
      <c r="AE1308" s="44" t="s">
        <v>321</v>
      </c>
      <c r="AF1308" s="43">
        <v>163</v>
      </c>
      <c r="AG1308" s="34" t="s">
        <v>3841</v>
      </c>
      <c r="AH1308" s="34" t="s">
        <v>3840</v>
      </c>
      <c r="AI1308" s="43" t="s">
        <v>3842</v>
      </c>
      <c r="AJ1308" s="44" t="s">
        <v>3843</v>
      </c>
      <c r="AK1308" s="261">
        <v>4970446</v>
      </c>
      <c r="AL1308" s="44" t="s">
        <v>345</v>
      </c>
      <c r="AM1308" s="44" t="s">
        <v>3847</v>
      </c>
      <c r="AN1308" s="262">
        <v>258026781</v>
      </c>
      <c r="AO1308" s="34"/>
      <c r="AP1308" s="34"/>
      <c r="AQ1308" s="34"/>
      <c r="AR1308" s="34"/>
      <c r="AS1308" s="34"/>
      <c r="AT1308" s="44" t="s">
        <v>326</v>
      </c>
      <c r="AU1308" s="44"/>
      <c r="AV1308" s="477" t="str">
        <f t="array" ref="AV1308">_xlfn.IFS(
LEFT(Tabelas!$AI1308,1)="N","DN",
LEFT(Tabelas!$AI1308,1)="C","DC",
LEFT(Tabelas!$AI1308,1)="L","DL",
LEFT(Tabelas!$AI1308,1)="A","DA",
LEFT(Tabelas!$AI1308,1)="G","DG")</f>
        <v>DN</v>
      </c>
      <c r="AW1308" s="34"/>
      <c r="AX1308" s="34"/>
      <c r="AY1308" s="34"/>
      <c r="AZ1308" s="34"/>
      <c r="BA1308" s="34"/>
      <c r="BB1308" s="34"/>
      <c r="BC1308" s="34"/>
      <c r="BD1308" s="44">
        <v>160514</v>
      </c>
      <c r="BE1308" s="34" t="s">
        <v>2531</v>
      </c>
      <c r="BF1308" s="43" t="s">
        <v>1223</v>
      </c>
      <c r="BG1308" s="34" t="s">
        <v>576</v>
      </c>
      <c r="BH1308" s="34" t="s">
        <v>283</v>
      </c>
      <c r="BI1308" s="34" t="s">
        <v>2531</v>
      </c>
      <c r="BJ1308" s="44" t="s">
        <v>320</v>
      </c>
      <c r="BK1308" s="44" t="s">
        <v>321</v>
      </c>
      <c r="EN1308" s="571">
        <v>35637</v>
      </c>
      <c r="EO1308" s="560" t="s">
        <v>10390</v>
      </c>
      <c r="EP1308" s="560" t="s">
        <v>289</v>
      </c>
      <c r="EQ1308" s="580">
        <v>347</v>
      </c>
      <c r="ER1308" s="560" t="s">
        <v>5074</v>
      </c>
      <c r="ES1308" s="567" t="s">
        <v>10391</v>
      </c>
    </row>
    <row r="1309" spans="16:149">
      <c r="P1309" s="503"/>
      <c r="Q1309" s="504"/>
      <c r="R1309" s="505">
        <f t="shared" si="42"/>
        <v>45087</v>
      </c>
      <c r="S1309" s="501"/>
      <c r="T1309" s="497"/>
      <c r="U1309" s="498"/>
      <c r="V1309" s="43">
        <v>163</v>
      </c>
      <c r="W1309" s="34" t="s">
        <v>3841</v>
      </c>
      <c r="X1309" s="44">
        <v>160515</v>
      </c>
      <c r="Y1309" s="34" t="s">
        <v>1995</v>
      </c>
      <c r="Z1309" s="43" t="s">
        <v>1223</v>
      </c>
      <c r="AA1309" s="34" t="s">
        <v>576</v>
      </c>
      <c r="AB1309" s="34" t="s">
        <v>283</v>
      </c>
      <c r="AC1309" s="34" t="s">
        <v>1995</v>
      </c>
      <c r="AD1309" s="44" t="s">
        <v>320</v>
      </c>
      <c r="AE1309" s="44" t="s">
        <v>321</v>
      </c>
      <c r="AF1309" s="43">
        <v>163</v>
      </c>
      <c r="AG1309" s="34" t="s">
        <v>3841</v>
      </c>
      <c r="AH1309" s="34" t="s">
        <v>3840</v>
      </c>
      <c r="AI1309" s="43" t="s">
        <v>3842</v>
      </c>
      <c r="AJ1309" s="44" t="s">
        <v>3843</v>
      </c>
      <c r="AK1309" s="261">
        <v>4970446</v>
      </c>
      <c r="AL1309" s="44" t="s">
        <v>345</v>
      </c>
      <c r="AM1309" s="44" t="s">
        <v>3847</v>
      </c>
      <c r="AN1309" s="262">
        <v>258026781</v>
      </c>
      <c r="AO1309" s="34"/>
      <c r="AP1309" s="34"/>
      <c r="AQ1309" s="34"/>
      <c r="AR1309" s="34"/>
      <c r="AS1309" s="34"/>
      <c r="AT1309" s="44" t="s">
        <v>326</v>
      </c>
      <c r="AU1309" s="44"/>
      <c r="AV1309" s="477" t="str">
        <f t="array" ref="AV1309">_xlfn.IFS(
LEFT(Tabelas!$AI1309,1)="N","DN",
LEFT(Tabelas!$AI1309,1)="C","DC",
LEFT(Tabelas!$AI1309,1)="L","DL",
LEFT(Tabelas!$AI1309,1)="A","DA",
LEFT(Tabelas!$AI1309,1)="G","DG")</f>
        <v>DN</v>
      </c>
      <c r="AW1309" s="34"/>
      <c r="AX1309" s="34"/>
      <c r="AY1309" s="34"/>
      <c r="AZ1309" s="34"/>
      <c r="BA1309" s="34"/>
      <c r="BB1309" s="34"/>
      <c r="BC1309" s="34"/>
      <c r="BD1309" s="44">
        <v>160515</v>
      </c>
      <c r="BE1309" s="34" t="s">
        <v>1995</v>
      </c>
      <c r="BF1309" s="43" t="s">
        <v>1223</v>
      </c>
      <c r="BG1309" s="34" t="s">
        <v>576</v>
      </c>
      <c r="BH1309" s="34" t="s">
        <v>283</v>
      </c>
      <c r="BI1309" s="34" t="s">
        <v>1995</v>
      </c>
      <c r="BJ1309" s="44" t="s">
        <v>320</v>
      </c>
      <c r="BK1309" s="44" t="s">
        <v>321</v>
      </c>
      <c r="EN1309" s="572">
        <v>35645</v>
      </c>
      <c r="EO1309" s="561" t="s">
        <v>10392</v>
      </c>
      <c r="EP1309" s="561" t="s">
        <v>289</v>
      </c>
      <c r="EQ1309" s="576">
        <v>333</v>
      </c>
      <c r="ER1309" s="561" t="s">
        <v>4908</v>
      </c>
      <c r="ES1309" s="568" t="s">
        <v>10393</v>
      </c>
    </row>
    <row r="1310" spans="16:149">
      <c r="P1310" s="503"/>
      <c r="Q1310" s="504"/>
      <c r="R1310" s="505">
        <f t="shared" si="42"/>
        <v>45088</v>
      </c>
      <c r="S1310" s="501"/>
      <c r="T1310" s="497"/>
      <c r="U1310" s="498"/>
      <c r="V1310" s="43">
        <v>163</v>
      </c>
      <c r="W1310" s="34" t="s">
        <v>3841</v>
      </c>
      <c r="X1310" s="44">
        <v>160500</v>
      </c>
      <c r="Y1310" s="34" t="s">
        <v>881</v>
      </c>
      <c r="Z1310" s="43" t="s">
        <v>1223</v>
      </c>
      <c r="AA1310" s="34" t="s">
        <v>576</v>
      </c>
      <c r="AB1310" s="34" t="s">
        <v>283</v>
      </c>
      <c r="AC1310" s="34" t="s">
        <v>10394</v>
      </c>
      <c r="AD1310" s="44" t="s">
        <v>320</v>
      </c>
      <c r="AE1310" s="44" t="s">
        <v>321</v>
      </c>
      <c r="AF1310" s="43">
        <v>163</v>
      </c>
      <c r="AG1310" s="34" t="s">
        <v>3841</v>
      </c>
      <c r="AH1310" s="34" t="s">
        <v>3840</v>
      </c>
      <c r="AI1310" s="43" t="s">
        <v>3842</v>
      </c>
      <c r="AJ1310" s="44" t="s">
        <v>3843</v>
      </c>
      <c r="AK1310" s="261">
        <v>4970446</v>
      </c>
      <c r="AL1310" s="44" t="s">
        <v>345</v>
      </c>
      <c r="AM1310" s="44" t="s">
        <v>3847</v>
      </c>
      <c r="AN1310" s="262">
        <v>258026781</v>
      </c>
      <c r="AO1310" s="34"/>
      <c r="AP1310" s="34"/>
      <c r="AQ1310" s="34"/>
      <c r="AR1310" s="34"/>
      <c r="AS1310" s="34"/>
      <c r="AT1310" s="44" t="s">
        <v>326</v>
      </c>
      <c r="AU1310" s="44"/>
      <c r="AV1310" s="477" t="str">
        <f t="array" ref="AV1310">_xlfn.IFS(
LEFT(Tabelas!$AI1310,1)="N","DN",
LEFT(Tabelas!$AI1310,1)="C","DC",
LEFT(Tabelas!$AI1310,1)="L","DL",
LEFT(Tabelas!$AI1310,1)="A","DA",
LEFT(Tabelas!$AI1310,1)="G","DG")</f>
        <v>DN</v>
      </c>
      <c r="AW1310" s="34"/>
      <c r="AX1310" s="34"/>
      <c r="AY1310" s="34"/>
      <c r="AZ1310" s="34"/>
      <c r="BA1310" s="34"/>
      <c r="BB1310" s="34"/>
      <c r="BC1310" s="34"/>
      <c r="BD1310" s="44">
        <v>160500</v>
      </c>
      <c r="BE1310" s="34" t="s">
        <v>881</v>
      </c>
      <c r="BF1310" s="43" t="s">
        <v>1223</v>
      </c>
      <c r="BG1310" s="34" t="s">
        <v>576</v>
      </c>
      <c r="BH1310" s="34" t="s">
        <v>283</v>
      </c>
      <c r="BI1310" s="34" t="s">
        <v>10394</v>
      </c>
      <c r="BJ1310" s="44" t="s">
        <v>320</v>
      </c>
      <c r="BK1310" s="44" t="s">
        <v>321</v>
      </c>
      <c r="EN1310" s="571">
        <v>35670</v>
      </c>
      <c r="EO1310" s="560" t="s">
        <v>10395</v>
      </c>
      <c r="EP1310" s="560" t="s">
        <v>320</v>
      </c>
      <c r="EQ1310" s="580">
        <v>100</v>
      </c>
      <c r="ER1310" s="560" t="s">
        <v>4630</v>
      </c>
      <c r="ES1310" s="567" t="s">
        <v>10396</v>
      </c>
    </row>
    <row r="1311" spans="16:149">
      <c r="P1311" s="503"/>
      <c r="Q1311" s="504"/>
      <c r="R1311" s="505">
        <f t="shared" si="42"/>
        <v>45089</v>
      </c>
      <c r="S1311" s="501"/>
      <c r="T1311" s="497"/>
      <c r="U1311" s="498"/>
      <c r="V1311" s="43">
        <v>163</v>
      </c>
      <c r="W1311" s="34" t="s">
        <v>3841</v>
      </c>
      <c r="X1311" s="44">
        <v>160519</v>
      </c>
      <c r="Y1311" s="34" t="s">
        <v>2830</v>
      </c>
      <c r="Z1311" s="43" t="s">
        <v>1223</v>
      </c>
      <c r="AA1311" s="34" t="s">
        <v>576</v>
      </c>
      <c r="AB1311" s="34" t="s">
        <v>283</v>
      </c>
      <c r="AC1311" s="34" t="s">
        <v>2830</v>
      </c>
      <c r="AD1311" s="44" t="s">
        <v>320</v>
      </c>
      <c r="AE1311" s="44" t="s">
        <v>321</v>
      </c>
      <c r="AF1311" s="43">
        <v>163</v>
      </c>
      <c r="AG1311" s="34" t="s">
        <v>3841</v>
      </c>
      <c r="AH1311" s="34" t="s">
        <v>3840</v>
      </c>
      <c r="AI1311" s="43" t="s">
        <v>3842</v>
      </c>
      <c r="AJ1311" s="44" t="s">
        <v>3843</v>
      </c>
      <c r="AK1311" s="261">
        <v>4970446</v>
      </c>
      <c r="AL1311" s="44" t="s">
        <v>345</v>
      </c>
      <c r="AM1311" s="44" t="s">
        <v>3847</v>
      </c>
      <c r="AN1311" s="262">
        <v>258026781</v>
      </c>
      <c r="AO1311" s="34"/>
      <c r="AP1311" s="34"/>
      <c r="AQ1311" s="34"/>
      <c r="AR1311" s="34"/>
      <c r="AS1311" s="34"/>
      <c r="AT1311" s="44" t="s">
        <v>326</v>
      </c>
      <c r="AU1311" s="44"/>
      <c r="AV1311" s="477" t="str">
        <f t="array" ref="AV1311">_xlfn.IFS(
LEFT(Tabelas!$AI1311,1)="N","DN",
LEFT(Tabelas!$AI1311,1)="C","DC",
LEFT(Tabelas!$AI1311,1)="L","DL",
LEFT(Tabelas!$AI1311,1)="A","DA",
LEFT(Tabelas!$AI1311,1)="G","DG")</f>
        <v>DN</v>
      </c>
      <c r="AW1311" s="34"/>
      <c r="AX1311" s="34"/>
      <c r="AY1311" s="34"/>
      <c r="AZ1311" s="34"/>
      <c r="BA1311" s="34"/>
      <c r="BB1311" s="34"/>
      <c r="BC1311" s="34"/>
      <c r="BD1311" s="44">
        <v>160519</v>
      </c>
      <c r="BE1311" s="34" t="s">
        <v>2830</v>
      </c>
      <c r="BF1311" s="43" t="s">
        <v>1223</v>
      </c>
      <c r="BG1311" s="34" t="s">
        <v>576</v>
      </c>
      <c r="BH1311" s="34" t="s">
        <v>283</v>
      </c>
      <c r="BI1311" s="34" t="s">
        <v>2830</v>
      </c>
      <c r="BJ1311" s="44" t="s">
        <v>320</v>
      </c>
      <c r="BK1311" s="44" t="s">
        <v>321</v>
      </c>
      <c r="EN1311" s="572">
        <v>35700</v>
      </c>
      <c r="EO1311" s="561" t="s">
        <v>10397</v>
      </c>
      <c r="EP1311" s="561" t="s">
        <v>320</v>
      </c>
      <c r="EQ1311" s="576">
        <v>102</v>
      </c>
      <c r="ER1311" s="561" t="s">
        <v>628</v>
      </c>
      <c r="ES1311" s="568" t="s">
        <v>10398</v>
      </c>
    </row>
    <row r="1312" spans="16:149">
      <c r="P1312" s="503"/>
      <c r="Q1312" s="504"/>
      <c r="R1312" s="505">
        <f t="shared" si="42"/>
        <v>45090</v>
      </c>
      <c r="S1312" s="501"/>
      <c r="T1312" s="497"/>
      <c r="U1312" s="498"/>
      <c r="V1312" s="43">
        <v>163</v>
      </c>
      <c r="W1312" s="34" t="s">
        <v>3841</v>
      </c>
      <c r="X1312" s="44">
        <v>160520</v>
      </c>
      <c r="Y1312" s="34" t="s">
        <v>2971</v>
      </c>
      <c r="Z1312" s="43" t="s">
        <v>1223</v>
      </c>
      <c r="AA1312" s="34" t="s">
        <v>576</v>
      </c>
      <c r="AB1312" s="34" t="s">
        <v>283</v>
      </c>
      <c r="AC1312" s="34" t="s">
        <v>2971</v>
      </c>
      <c r="AD1312" s="44" t="s">
        <v>320</v>
      </c>
      <c r="AE1312" s="44" t="s">
        <v>321</v>
      </c>
      <c r="AF1312" s="43">
        <v>163</v>
      </c>
      <c r="AG1312" s="34" t="s">
        <v>3841</v>
      </c>
      <c r="AH1312" s="34" t="s">
        <v>3840</v>
      </c>
      <c r="AI1312" s="43" t="s">
        <v>3842</v>
      </c>
      <c r="AJ1312" s="44" t="s">
        <v>3843</v>
      </c>
      <c r="AK1312" s="261">
        <v>4970446</v>
      </c>
      <c r="AL1312" s="44" t="s">
        <v>345</v>
      </c>
      <c r="AM1312" s="44" t="s">
        <v>3847</v>
      </c>
      <c r="AN1312" s="262">
        <v>258026781</v>
      </c>
      <c r="AO1312" s="34"/>
      <c r="AP1312" s="34"/>
      <c r="AQ1312" s="34"/>
      <c r="AR1312" s="34"/>
      <c r="AS1312" s="34"/>
      <c r="AT1312" s="44" t="s">
        <v>326</v>
      </c>
      <c r="AU1312" s="44"/>
      <c r="AV1312" s="477" t="str">
        <f t="array" ref="AV1312">_xlfn.IFS(
LEFT(Tabelas!$AI1312,1)="N","DN",
LEFT(Tabelas!$AI1312,1)="C","DC",
LEFT(Tabelas!$AI1312,1)="L","DL",
LEFT(Tabelas!$AI1312,1)="A","DA",
LEFT(Tabelas!$AI1312,1)="G","DG")</f>
        <v>DN</v>
      </c>
      <c r="AW1312" s="34"/>
      <c r="AX1312" s="34"/>
      <c r="AY1312" s="34"/>
      <c r="AZ1312" s="34"/>
      <c r="BA1312" s="34"/>
      <c r="BB1312" s="34"/>
      <c r="BC1312" s="34"/>
      <c r="BD1312" s="44">
        <v>160520</v>
      </c>
      <c r="BE1312" s="34" t="s">
        <v>2971</v>
      </c>
      <c r="BF1312" s="43" t="s">
        <v>1223</v>
      </c>
      <c r="BG1312" s="34" t="s">
        <v>576</v>
      </c>
      <c r="BH1312" s="34" t="s">
        <v>283</v>
      </c>
      <c r="BI1312" s="34" t="s">
        <v>2971</v>
      </c>
      <c r="BJ1312" s="44" t="s">
        <v>320</v>
      </c>
      <c r="BK1312" s="44" t="s">
        <v>321</v>
      </c>
      <c r="EN1312" s="571">
        <v>35726</v>
      </c>
      <c r="EO1312" s="560" t="s">
        <v>10399</v>
      </c>
      <c r="EP1312" s="560" t="s">
        <v>350</v>
      </c>
      <c r="EQ1312" s="580">
        <v>219</v>
      </c>
      <c r="ER1312" s="560" t="s">
        <v>4409</v>
      </c>
      <c r="ES1312" s="567" t="s">
        <v>10400</v>
      </c>
    </row>
    <row r="1313" spans="16:149">
      <c r="P1313" s="503"/>
      <c r="Q1313" s="504"/>
      <c r="R1313" s="505">
        <f t="shared" si="42"/>
        <v>45091</v>
      </c>
      <c r="S1313" s="501"/>
      <c r="T1313" s="497"/>
      <c r="U1313" s="498"/>
      <c r="V1313" s="43">
        <v>163</v>
      </c>
      <c r="W1313" s="34" t="s">
        <v>3841</v>
      </c>
      <c r="X1313" s="44">
        <v>160522</v>
      </c>
      <c r="Y1313" s="34" t="s">
        <v>3209</v>
      </c>
      <c r="Z1313" s="43" t="s">
        <v>1223</v>
      </c>
      <c r="AA1313" s="34" t="s">
        <v>576</v>
      </c>
      <c r="AB1313" s="34" t="s">
        <v>283</v>
      </c>
      <c r="AC1313" s="34" t="s">
        <v>10401</v>
      </c>
      <c r="AD1313" s="44" t="s">
        <v>320</v>
      </c>
      <c r="AE1313" s="44" t="s">
        <v>321</v>
      </c>
      <c r="AF1313" s="43">
        <v>163</v>
      </c>
      <c r="AG1313" s="34" t="s">
        <v>3841</v>
      </c>
      <c r="AH1313" s="34" t="s">
        <v>3840</v>
      </c>
      <c r="AI1313" s="43" t="s">
        <v>3842</v>
      </c>
      <c r="AJ1313" s="44" t="s">
        <v>3843</v>
      </c>
      <c r="AK1313" s="261">
        <v>4970446</v>
      </c>
      <c r="AL1313" s="44" t="s">
        <v>345</v>
      </c>
      <c r="AM1313" s="44" t="s">
        <v>3847</v>
      </c>
      <c r="AN1313" s="262">
        <v>258026781</v>
      </c>
      <c r="AO1313" s="34"/>
      <c r="AP1313" s="34"/>
      <c r="AQ1313" s="34"/>
      <c r="AR1313" s="34"/>
      <c r="AS1313" s="34"/>
      <c r="AT1313" s="44" t="s">
        <v>326</v>
      </c>
      <c r="AU1313" s="44"/>
      <c r="AV1313" s="477" t="str">
        <f t="array" ref="AV1313">_xlfn.IFS(
LEFT(Tabelas!$AI1313,1)="N","DN",
LEFT(Tabelas!$AI1313,1)="C","DC",
LEFT(Tabelas!$AI1313,1)="L","DL",
LEFT(Tabelas!$AI1313,1)="A","DA",
LEFT(Tabelas!$AI1313,1)="G","DG")</f>
        <v>DN</v>
      </c>
      <c r="AW1313" s="34"/>
      <c r="AX1313" s="34"/>
      <c r="AY1313" s="34"/>
      <c r="AZ1313" s="34"/>
      <c r="BA1313" s="34"/>
      <c r="BB1313" s="34"/>
      <c r="BC1313" s="34"/>
      <c r="BD1313" s="44">
        <v>160522</v>
      </c>
      <c r="BE1313" s="34" t="s">
        <v>3209</v>
      </c>
      <c r="BF1313" s="43" t="s">
        <v>1223</v>
      </c>
      <c r="BG1313" s="34" t="s">
        <v>576</v>
      </c>
      <c r="BH1313" s="34" t="s">
        <v>283</v>
      </c>
      <c r="BI1313" s="34" t="s">
        <v>10401</v>
      </c>
      <c r="BJ1313" s="44" t="s">
        <v>320</v>
      </c>
      <c r="BK1313" s="44" t="s">
        <v>321</v>
      </c>
      <c r="EN1313" s="572">
        <v>35734</v>
      </c>
      <c r="EO1313" s="561" t="s">
        <v>10402</v>
      </c>
      <c r="EP1313" s="561" t="s">
        <v>350</v>
      </c>
      <c r="EQ1313" s="576">
        <v>219</v>
      </c>
      <c r="ER1313" s="561" t="s">
        <v>4409</v>
      </c>
      <c r="ES1313" s="568" t="s">
        <v>10403</v>
      </c>
    </row>
    <row r="1314" spans="16:149">
      <c r="P1314" s="503"/>
      <c r="Q1314" s="504"/>
      <c r="R1314" s="505">
        <f t="shared" si="42"/>
        <v>45092</v>
      </c>
      <c r="S1314" s="501"/>
      <c r="T1314" s="497"/>
      <c r="U1314" s="498"/>
      <c r="V1314" s="43">
        <v>163</v>
      </c>
      <c r="W1314" s="34" t="s">
        <v>3841</v>
      </c>
      <c r="X1314" s="44">
        <v>160523</v>
      </c>
      <c r="Y1314" s="34" t="s">
        <v>3324</v>
      </c>
      <c r="Z1314" s="43" t="s">
        <v>1223</v>
      </c>
      <c r="AA1314" s="34" t="s">
        <v>576</v>
      </c>
      <c r="AB1314" s="34" t="s">
        <v>283</v>
      </c>
      <c r="AC1314" s="34" t="s">
        <v>10404</v>
      </c>
      <c r="AD1314" s="44" t="s">
        <v>320</v>
      </c>
      <c r="AE1314" s="44" t="s">
        <v>321</v>
      </c>
      <c r="AF1314" s="43">
        <v>163</v>
      </c>
      <c r="AG1314" s="34" t="s">
        <v>3841</v>
      </c>
      <c r="AH1314" s="34" t="s">
        <v>3840</v>
      </c>
      <c r="AI1314" s="43" t="s">
        <v>3842</v>
      </c>
      <c r="AJ1314" s="44" t="s">
        <v>3843</v>
      </c>
      <c r="AK1314" s="261">
        <v>4970446</v>
      </c>
      <c r="AL1314" s="44" t="s">
        <v>345</v>
      </c>
      <c r="AM1314" s="44" t="s">
        <v>3847</v>
      </c>
      <c r="AN1314" s="262">
        <v>258026781</v>
      </c>
      <c r="AO1314" s="34"/>
      <c r="AP1314" s="34"/>
      <c r="AQ1314" s="34"/>
      <c r="AR1314" s="34"/>
      <c r="AS1314" s="34"/>
      <c r="AT1314" s="44" t="s">
        <v>326</v>
      </c>
      <c r="AU1314" s="44"/>
      <c r="AV1314" s="477" t="str">
        <f t="array" ref="AV1314">_xlfn.IFS(
LEFT(Tabelas!$AI1314,1)="N","DN",
LEFT(Tabelas!$AI1314,1)="C","DC",
LEFT(Tabelas!$AI1314,1)="L","DL",
LEFT(Tabelas!$AI1314,1)="A","DA",
LEFT(Tabelas!$AI1314,1)="G","DG")</f>
        <v>DN</v>
      </c>
      <c r="AW1314" s="34"/>
      <c r="AX1314" s="34"/>
      <c r="AY1314" s="34"/>
      <c r="AZ1314" s="34"/>
      <c r="BA1314" s="34"/>
      <c r="BB1314" s="34"/>
      <c r="BC1314" s="34"/>
      <c r="BD1314" s="44">
        <v>160523</v>
      </c>
      <c r="BE1314" s="34" t="s">
        <v>3324</v>
      </c>
      <c r="BF1314" s="43" t="s">
        <v>1223</v>
      </c>
      <c r="BG1314" s="34" t="s">
        <v>576</v>
      </c>
      <c r="BH1314" s="34" t="s">
        <v>283</v>
      </c>
      <c r="BI1314" s="34" t="s">
        <v>10404</v>
      </c>
      <c r="BJ1314" s="44" t="s">
        <v>320</v>
      </c>
      <c r="BK1314" s="44" t="s">
        <v>321</v>
      </c>
      <c r="EN1314" s="571">
        <v>35742</v>
      </c>
      <c r="EO1314" s="560" t="s">
        <v>10405</v>
      </c>
      <c r="EP1314" s="560" t="s">
        <v>350</v>
      </c>
      <c r="EQ1314" s="580">
        <v>224</v>
      </c>
      <c r="ER1314" s="560" t="s">
        <v>4524</v>
      </c>
      <c r="ES1314" s="567" t="s">
        <v>10406</v>
      </c>
    </row>
    <row r="1315" spans="16:149">
      <c r="P1315" s="503"/>
      <c r="Q1315" s="504"/>
      <c r="R1315" s="505">
        <f t="shared" si="42"/>
        <v>45093</v>
      </c>
      <c r="S1315" s="501"/>
      <c r="T1315" s="497"/>
      <c r="U1315" s="498"/>
      <c r="V1315" s="43">
        <v>163</v>
      </c>
      <c r="W1315" s="34" t="s">
        <v>3841</v>
      </c>
      <c r="X1315" s="44">
        <v>160524</v>
      </c>
      <c r="Y1315" s="34" t="s">
        <v>3411</v>
      </c>
      <c r="Z1315" s="43" t="s">
        <v>1223</v>
      </c>
      <c r="AA1315" s="34" t="s">
        <v>576</v>
      </c>
      <c r="AB1315" s="34" t="s">
        <v>283</v>
      </c>
      <c r="AC1315" s="34" t="s">
        <v>10407</v>
      </c>
      <c r="AD1315" s="44" t="s">
        <v>320</v>
      </c>
      <c r="AE1315" s="44" t="s">
        <v>321</v>
      </c>
      <c r="AF1315" s="43">
        <v>163</v>
      </c>
      <c r="AG1315" s="34" t="s">
        <v>3841</v>
      </c>
      <c r="AH1315" s="34" t="s">
        <v>3840</v>
      </c>
      <c r="AI1315" s="43" t="s">
        <v>3842</v>
      </c>
      <c r="AJ1315" s="44" t="s">
        <v>3843</v>
      </c>
      <c r="AK1315" s="261">
        <v>4970446</v>
      </c>
      <c r="AL1315" s="44" t="s">
        <v>345</v>
      </c>
      <c r="AM1315" s="44" t="s">
        <v>3847</v>
      </c>
      <c r="AN1315" s="262">
        <v>258026781</v>
      </c>
      <c r="AO1315" s="34"/>
      <c r="AP1315" s="34"/>
      <c r="AQ1315" s="34"/>
      <c r="AR1315" s="34"/>
      <c r="AS1315" s="34"/>
      <c r="AT1315" s="44" t="s">
        <v>326</v>
      </c>
      <c r="AU1315" s="44"/>
      <c r="AV1315" s="477" t="str">
        <f t="array" ref="AV1315">_xlfn.IFS(
LEFT(Tabelas!$AI1315,1)="N","DN",
LEFT(Tabelas!$AI1315,1)="C","DC",
LEFT(Tabelas!$AI1315,1)="L","DL",
LEFT(Tabelas!$AI1315,1)="A","DA",
LEFT(Tabelas!$AI1315,1)="G","DG")</f>
        <v>DN</v>
      </c>
      <c r="AW1315" s="34"/>
      <c r="AX1315" s="34"/>
      <c r="AY1315" s="34"/>
      <c r="AZ1315" s="34"/>
      <c r="BA1315" s="34"/>
      <c r="BB1315" s="34"/>
      <c r="BC1315" s="34"/>
      <c r="BD1315" s="44">
        <v>160524</v>
      </c>
      <c r="BE1315" s="34" t="s">
        <v>3411</v>
      </c>
      <c r="BF1315" s="43" t="s">
        <v>1223</v>
      </c>
      <c r="BG1315" s="34" t="s">
        <v>576</v>
      </c>
      <c r="BH1315" s="34" t="s">
        <v>283</v>
      </c>
      <c r="BI1315" s="34" t="s">
        <v>10407</v>
      </c>
      <c r="BJ1315" s="44" t="s">
        <v>320</v>
      </c>
      <c r="BK1315" s="44" t="s">
        <v>321</v>
      </c>
      <c r="EN1315" s="572">
        <v>35750</v>
      </c>
      <c r="EO1315" s="561" t="s">
        <v>10408</v>
      </c>
      <c r="EP1315" s="561" t="s">
        <v>350</v>
      </c>
      <c r="EQ1315" s="576">
        <v>227</v>
      </c>
      <c r="ER1315" s="561" t="s">
        <v>4584</v>
      </c>
      <c r="ES1315" s="568" t="s">
        <v>10409</v>
      </c>
    </row>
    <row r="1316" spans="16:149">
      <c r="P1316" s="503"/>
      <c r="Q1316" s="504"/>
      <c r="R1316" s="505">
        <f t="shared" si="42"/>
        <v>45094</v>
      </c>
      <c r="S1316" s="501"/>
      <c r="T1316" s="497"/>
      <c r="U1316" s="498"/>
      <c r="V1316" s="43">
        <v>163</v>
      </c>
      <c r="W1316" s="34" t="s">
        <v>3841</v>
      </c>
      <c r="X1316" s="44">
        <v>160525</v>
      </c>
      <c r="Y1316" s="34" t="s">
        <v>3491</v>
      </c>
      <c r="Z1316" s="43" t="s">
        <v>1223</v>
      </c>
      <c r="AA1316" s="34" t="s">
        <v>576</v>
      </c>
      <c r="AB1316" s="34" t="s">
        <v>283</v>
      </c>
      <c r="AC1316" s="34" t="s">
        <v>10410</v>
      </c>
      <c r="AD1316" s="44" t="s">
        <v>320</v>
      </c>
      <c r="AE1316" s="44" t="s">
        <v>321</v>
      </c>
      <c r="AF1316" s="43">
        <v>163</v>
      </c>
      <c r="AG1316" s="34" t="s">
        <v>3841</v>
      </c>
      <c r="AH1316" s="34" t="s">
        <v>3840</v>
      </c>
      <c r="AI1316" s="43" t="s">
        <v>3842</v>
      </c>
      <c r="AJ1316" s="44" t="s">
        <v>3843</v>
      </c>
      <c r="AK1316" s="261">
        <v>4970446</v>
      </c>
      <c r="AL1316" s="44" t="s">
        <v>345</v>
      </c>
      <c r="AM1316" s="44" t="s">
        <v>3847</v>
      </c>
      <c r="AN1316" s="262">
        <v>258026781</v>
      </c>
      <c r="AO1316" s="34"/>
      <c r="AP1316" s="34"/>
      <c r="AQ1316" s="34"/>
      <c r="AR1316" s="34"/>
      <c r="AS1316" s="34"/>
      <c r="AT1316" s="44" t="s">
        <v>326</v>
      </c>
      <c r="AU1316" s="44"/>
      <c r="AV1316" s="477" t="str">
        <f t="array" ref="AV1316">_xlfn.IFS(
LEFT(Tabelas!$AI1316,1)="N","DN",
LEFT(Tabelas!$AI1316,1)="C","DC",
LEFT(Tabelas!$AI1316,1)="L","DL",
LEFT(Tabelas!$AI1316,1)="A","DA",
LEFT(Tabelas!$AI1316,1)="G","DG")</f>
        <v>DN</v>
      </c>
      <c r="AW1316" s="34"/>
      <c r="AX1316" s="34"/>
      <c r="AY1316" s="34"/>
      <c r="AZ1316" s="34"/>
      <c r="BA1316" s="34"/>
      <c r="BB1316" s="34"/>
      <c r="BC1316" s="34"/>
      <c r="BD1316" s="44">
        <v>160525</v>
      </c>
      <c r="BE1316" s="34" t="s">
        <v>3491</v>
      </c>
      <c r="BF1316" s="43" t="s">
        <v>1223</v>
      </c>
      <c r="BG1316" s="34" t="s">
        <v>576</v>
      </c>
      <c r="BH1316" s="34" t="s">
        <v>283</v>
      </c>
      <c r="BI1316" s="34" t="s">
        <v>10410</v>
      </c>
      <c r="BJ1316" s="44" t="s">
        <v>320</v>
      </c>
      <c r="BK1316" s="44" t="s">
        <v>321</v>
      </c>
      <c r="EN1316" s="571">
        <v>35769</v>
      </c>
      <c r="EO1316" s="560" t="s">
        <v>10411</v>
      </c>
      <c r="EP1316" s="560" t="s">
        <v>350</v>
      </c>
      <c r="EQ1316" s="580">
        <v>227</v>
      </c>
      <c r="ER1316" s="560" t="s">
        <v>4584</v>
      </c>
      <c r="ES1316" s="567" t="s">
        <v>10412</v>
      </c>
    </row>
    <row r="1317" spans="16:149">
      <c r="P1317" s="503"/>
      <c r="Q1317" s="504"/>
      <c r="R1317" s="505">
        <f t="shared" si="42"/>
        <v>45095</v>
      </c>
      <c r="S1317" s="501"/>
      <c r="T1317" s="497"/>
      <c r="U1317" s="498"/>
      <c r="V1317" s="43">
        <v>163</v>
      </c>
      <c r="W1317" s="34" t="s">
        <v>3841</v>
      </c>
      <c r="X1317" s="44">
        <v>160526</v>
      </c>
      <c r="Y1317" s="34" t="s">
        <v>3566</v>
      </c>
      <c r="Z1317" s="43" t="s">
        <v>1223</v>
      </c>
      <c r="AA1317" s="34" t="s">
        <v>576</v>
      </c>
      <c r="AB1317" s="34" t="s">
        <v>283</v>
      </c>
      <c r="AC1317" s="34" t="s">
        <v>10394</v>
      </c>
      <c r="AD1317" s="44" t="s">
        <v>320</v>
      </c>
      <c r="AE1317" s="44" t="s">
        <v>321</v>
      </c>
      <c r="AF1317" s="43">
        <v>163</v>
      </c>
      <c r="AG1317" s="34" t="s">
        <v>3841</v>
      </c>
      <c r="AH1317" s="34" t="s">
        <v>3840</v>
      </c>
      <c r="AI1317" s="43" t="s">
        <v>3842</v>
      </c>
      <c r="AJ1317" s="44" t="s">
        <v>3843</v>
      </c>
      <c r="AK1317" s="261">
        <v>4970446</v>
      </c>
      <c r="AL1317" s="44" t="s">
        <v>345</v>
      </c>
      <c r="AM1317" s="44" t="s">
        <v>3847</v>
      </c>
      <c r="AN1317" s="262">
        <v>258026781</v>
      </c>
      <c r="AO1317" s="34"/>
      <c r="AP1317" s="34"/>
      <c r="AQ1317" s="34"/>
      <c r="AR1317" s="34"/>
      <c r="AS1317" s="34"/>
      <c r="AT1317" s="44" t="s">
        <v>326</v>
      </c>
      <c r="AU1317" s="44"/>
      <c r="AV1317" s="477" t="str">
        <f t="array" ref="AV1317">_xlfn.IFS(
LEFT(Tabelas!$AI1317,1)="N","DN",
LEFT(Tabelas!$AI1317,1)="C","DC",
LEFT(Tabelas!$AI1317,1)="L","DL",
LEFT(Tabelas!$AI1317,1)="A","DA",
LEFT(Tabelas!$AI1317,1)="G","DG")</f>
        <v>DN</v>
      </c>
      <c r="AW1317" s="34"/>
      <c r="AX1317" s="34"/>
      <c r="AY1317" s="34"/>
      <c r="AZ1317" s="34"/>
      <c r="BA1317" s="34"/>
      <c r="BB1317" s="34"/>
      <c r="BC1317" s="34"/>
      <c r="BD1317" s="44">
        <v>160526</v>
      </c>
      <c r="BE1317" s="34" t="s">
        <v>3566</v>
      </c>
      <c r="BF1317" s="43" t="s">
        <v>1223</v>
      </c>
      <c r="BG1317" s="34" t="s">
        <v>576</v>
      </c>
      <c r="BH1317" s="34" t="s">
        <v>283</v>
      </c>
      <c r="BI1317" s="34" t="s">
        <v>10394</v>
      </c>
      <c r="BJ1317" s="44" t="s">
        <v>320</v>
      </c>
      <c r="BK1317" s="44" t="s">
        <v>321</v>
      </c>
      <c r="EN1317" s="572">
        <v>35777</v>
      </c>
      <c r="EO1317" s="561" t="s">
        <v>10413</v>
      </c>
      <c r="EP1317" s="561" t="s">
        <v>350</v>
      </c>
      <c r="EQ1317" s="576">
        <v>272</v>
      </c>
      <c r="ER1317" s="561" t="s">
        <v>4711</v>
      </c>
      <c r="ES1317" s="568" t="s">
        <v>10414</v>
      </c>
    </row>
    <row r="1318" spans="16:149">
      <c r="P1318" s="503"/>
      <c r="Q1318" s="504"/>
      <c r="R1318" s="505">
        <f t="shared" si="42"/>
        <v>45096</v>
      </c>
      <c r="S1318" s="501"/>
      <c r="T1318" s="497"/>
      <c r="U1318" s="498"/>
      <c r="V1318" s="43">
        <v>163</v>
      </c>
      <c r="W1318" s="34" t="s">
        <v>3841</v>
      </c>
      <c r="X1318" s="44">
        <v>160521</v>
      </c>
      <c r="Y1318" s="34" t="s">
        <v>3098</v>
      </c>
      <c r="Z1318" s="43" t="s">
        <v>1223</v>
      </c>
      <c r="AA1318" s="34" t="s">
        <v>576</v>
      </c>
      <c r="AB1318" s="34" t="s">
        <v>283</v>
      </c>
      <c r="AC1318" s="34" t="s">
        <v>3098</v>
      </c>
      <c r="AD1318" s="44" t="s">
        <v>320</v>
      </c>
      <c r="AE1318" s="44" t="s">
        <v>321</v>
      </c>
      <c r="AF1318" s="43">
        <v>163</v>
      </c>
      <c r="AG1318" s="34" t="s">
        <v>3841</v>
      </c>
      <c r="AH1318" s="34" t="s">
        <v>3840</v>
      </c>
      <c r="AI1318" s="43" t="s">
        <v>3842</v>
      </c>
      <c r="AJ1318" s="44" t="s">
        <v>3843</v>
      </c>
      <c r="AK1318" s="261">
        <v>4970446</v>
      </c>
      <c r="AL1318" s="44" t="s">
        <v>345</v>
      </c>
      <c r="AM1318" s="44" t="s">
        <v>3847</v>
      </c>
      <c r="AN1318" s="262">
        <v>258026781</v>
      </c>
      <c r="AO1318" s="34"/>
      <c r="AP1318" s="34"/>
      <c r="AQ1318" s="34"/>
      <c r="AR1318" s="34"/>
      <c r="AS1318" s="34"/>
      <c r="AT1318" s="44" t="s">
        <v>326</v>
      </c>
      <c r="AU1318" s="44"/>
      <c r="AV1318" s="477" t="str">
        <f t="array" ref="AV1318">_xlfn.IFS(
LEFT(Tabelas!$AI1318,1)="N","DN",
LEFT(Tabelas!$AI1318,1)="C","DC",
LEFT(Tabelas!$AI1318,1)="L","DL",
LEFT(Tabelas!$AI1318,1)="A","DA",
LEFT(Tabelas!$AI1318,1)="G","DG")</f>
        <v>DN</v>
      </c>
      <c r="AW1318" s="34"/>
      <c r="AX1318" s="34"/>
      <c r="AY1318" s="34"/>
      <c r="AZ1318" s="34"/>
      <c r="BA1318" s="34"/>
      <c r="BB1318" s="34"/>
      <c r="BC1318" s="34"/>
      <c r="BD1318" s="44">
        <v>160521</v>
      </c>
      <c r="BE1318" s="34" t="s">
        <v>3098</v>
      </c>
      <c r="BF1318" s="43" t="s">
        <v>1223</v>
      </c>
      <c r="BG1318" s="34" t="s">
        <v>576</v>
      </c>
      <c r="BH1318" s="34" t="s">
        <v>283</v>
      </c>
      <c r="BI1318" s="34" t="s">
        <v>3098</v>
      </c>
      <c r="BJ1318" s="44" t="s">
        <v>320</v>
      </c>
      <c r="BK1318" s="44" t="s">
        <v>321</v>
      </c>
      <c r="EN1318" s="571">
        <v>35793</v>
      </c>
      <c r="EO1318" s="560" t="s">
        <v>10415</v>
      </c>
      <c r="EP1318" s="560" t="s">
        <v>289</v>
      </c>
      <c r="EQ1318" s="580">
        <v>342</v>
      </c>
      <c r="ER1318" s="560" t="s">
        <v>5009</v>
      </c>
      <c r="ES1318" s="567" t="s">
        <v>10416</v>
      </c>
    </row>
    <row r="1319" spans="16:149">
      <c r="P1319" s="503"/>
      <c r="Q1319" s="504"/>
      <c r="R1319" s="505">
        <f t="shared" si="42"/>
        <v>45097</v>
      </c>
      <c r="S1319" s="501"/>
      <c r="T1319" s="497"/>
      <c r="U1319" s="498"/>
      <c r="V1319" s="43">
        <v>163</v>
      </c>
      <c r="W1319" s="34" t="s">
        <v>3841</v>
      </c>
      <c r="X1319" s="44">
        <v>160601</v>
      </c>
      <c r="Y1319" s="34" t="s">
        <v>1172</v>
      </c>
      <c r="Z1319" s="43" t="s">
        <v>1223</v>
      </c>
      <c r="AA1319" s="34" t="s">
        <v>577</v>
      </c>
      <c r="AB1319" s="34" t="s">
        <v>283</v>
      </c>
      <c r="AC1319" s="34" t="s">
        <v>1172</v>
      </c>
      <c r="AD1319" s="44" t="s">
        <v>320</v>
      </c>
      <c r="AE1319" s="44" t="s">
        <v>321</v>
      </c>
      <c r="AF1319" s="43">
        <v>163</v>
      </c>
      <c r="AG1319" s="34" t="s">
        <v>3841</v>
      </c>
      <c r="AH1319" s="34" t="s">
        <v>3840</v>
      </c>
      <c r="AI1319" s="43" t="s">
        <v>3842</v>
      </c>
      <c r="AJ1319" s="44" t="s">
        <v>3843</v>
      </c>
      <c r="AK1319" s="261">
        <v>4970446</v>
      </c>
      <c r="AL1319" s="44" t="s">
        <v>345</v>
      </c>
      <c r="AM1319" s="44" t="s">
        <v>3847</v>
      </c>
      <c r="AN1319" s="262">
        <v>258026781</v>
      </c>
      <c r="AO1319" s="34"/>
      <c r="AP1319" s="34"/>
      <c r="AQ1319" s="34"/>
      <c r="AR1319" s="34"/>
      <c r="AS1319" s="34"/>
      <c r="AT1319" s="44" t="s">
        <v>326</v>
      </c>
      <c r="AU1319" s="44"/>
      <c r="AV1319" s="477" t="str">
        <f t="array" ref="AV1319">_xlfn.IFS(
LEFT(Tabelas!$AI1319,1)="N","DN",
LEFT(Tabelas!$AI1319,1)="C","DC",
LEFT(Tabelas!$AI1319,1)="L","DL",
LEFT(Tabelas!$AI1319,1)="A","DA",
LEFT(Tabelas!$AI1319,1)="G","DG")</f>
        <v>DN</v>
      </c>
      <c r="AW1319" s="34"/>
      <c r="AX1319" s="34"/>
      <c r="AY1319" s="34"/>
      <c r="AZ1319" s="34"/>
      <c r="BA1319" s="34"/>
      <c r="BB1319" s="34"/>
      <c r="BC1319" s="34"/>
      <c r="BD1319" s="44">
        <v>160601</v>
      </c>
      <c r="BE1319" s="34" t="s">
        <v>1172</v>
      </c>
      <c r="BF1319" s="43" t="s">
        <v>1223</v>
      </c>
      <c r="BG1319" s="34" t="s">
        <v>577</v>
      </c>
      <c r="BH1319" s="34" t="s">
        <v>283</v>
      </c>
      <c r="BI1319" s="34" t="s">
        <v>1172</v>
      </c>
      <c r="BJ1319" s="44" t="s">
        <v>320</v>
      </c>
      <c r="BK1319" s="44" t="s">
        <v>321</v>
      </c>
      <c r="EN1319" s="572">
        <v>35807</v>
      </c>
      <c r="EO1319" s="561" t="s">
        <v>10417</v>
      </c>
      <c r="EP1319" s="561" t="s">
        <v>289</v>
      </c>
      <c r="EQ1319" s="576">
        <v>334</v>
      </c>
      <c r="ER1319" s="561" t="s">
        <v>4921</v>
      </c>
      <c r="ES1319" s="568" t="s">
        <v>10418</v>
      </c>
    </row>
    <row r="1320" spans="16:149">
      <c r="P1320" s="503"/>
      <c r="Q1320" s="504"/>
      <c r="R1320" s="505">
        <f t="shared" si="42"/>
        <v>45098</v>
      </c>
      <c r="S1320" s="501"/>
      <c r="T1320" s="497"/>
      <c r="U1320" s="498"/>
      <c r="V1320" s="43">
        <v>163</v>
      </c>
      <c r="W1320" s="34" t="s">
        <v>3841</v>
      </c>
      <c r="X1320" s="44">
        <v>160602</v>
      </c>
      <c r="Y1320" s="34" t="s">
        <v>1446</v>
      </c>
      <c r="Z1320" s="43" t="s">
        <v>1223</v>
      </c>
      <c r="AA1320" s="34" t="s">
        <v>577</v>
      </c>
      <c r="AB1320" s="34" t="s">
        <v>283</v>
      </c>
      <c r="AC1320" s="34" t="s">
        <v>1446</v>
      </c>
      <c r="AD1320" s="44" t="s">
        <v>320</v>
      </c>
      <c r="AE1320" s="44" t="s">
        <v>321</v>
      </c>
      <c r="AF1320" s="43">
        <v>163</v>
      </c>
      <c r="AG1320" s="34" t="s">
        <v>3841</v>
      </c>
      <c r="AH1320" s="34" t="s">
        <v>3840</v>
      </c>
      <c r="AI1320" s="43" t="s">
        <v>3842</v>
      </c>
      <c r="AJ1320" s="44" t="s">
        <v>3843</v>
      </c>
      <c r="AK1320" s="261">
        <v>4970446</v>
      </c>
      <c r="AL1320" s="44" t="s">
        <v>345</v>
      </c>
      <c r="AM1320" s="44" t="s">
        <v>3847</v>
      </c>
      <c r="AN1320" s="262">
        <v>258026781</v>
      </c>
      <c r="AO1320" s="34"/>
      <c r="AP1320" s="34"/>
      <c r="AQ1320" s="34"/>
      <c r="AR1320" s="34"/>
      <c r="AS1320" s="34"/>
      <c r="AT1320" s="44" t="s">
        <v>326</v>
      </c>
      <c r="AU1320" s="44"/>
      <c r="AV1320" s="477" t="str">
        <f t="array" ref="AV1320">_xlfn.IFS(
LEFT(Tabelas!$AI1320,1)="N","DN",
LEFT(Tabelas!$AI1320,1)="C","DC",
LEFT(Tabelas!$AI1320,1)="L","DL",
LEFT(Tabelas!$AI1320,1)="A","DA",
LEFT(Tabelas!$AI1320,1)="G","DG")</f>
        <v>DN</v>
      </c>
      <c r="AW1320" s="34"/>
      <c r="AX1320" s="34"/>
      <c r="AY1320" s="34"/>
      <c r="AZ1320" s="34"/>
      <c r="BA1320" s="34"/>
      <c r="BB1320" s="34"/>
      <c r="BC1320" s="34"/>
      <c r="BD1320" s="44">
        <v>160602</v>
      </c>
      <c r="BE1320" s="34" t="s">
        <v>1446</v>
      </c>
      <c r="BF1320" s="43" t="s">
        <v>1223</v>
      </c>
      <c r="BG1320" s="34" t="s">
        <v>577</v>
      </c>
      <c r="BH1320" s="34" t="s">
        <v>283</v>
      </c>
      <c r="BI1320" s="34" t="s">
        <v>1446</v>
      </c>
      <c r="BJ1320" s="44" t="s">
        <v>320</v>
      </c>
      <c r="BK1320" s="44" t="s">
        <v>321</v>
      </c>
      <c r="EN1320" s="571">
        <v>35823</v>
      </c>
      <c r="EO1320" s="560" t="s">
        <v>10419</v>
      </c>
      <c r="EP1320" s="560" t="s">
        <v>289</v>
      </c>
      <c r="EQ1320" s="580">
        <v>342</v>
      </c>
      <c r="ER1320" s="560" t="s">
        <v>5009</v>
      </c>
      <c r="ES1320" s="567" t="s">
        <v>10420</v>
      </c>
    </row>
    <row r="1321" spans="16:149">
      <c r="P1321" s="503"/>
      <c r="Q1321" s="504"/>
      <c r="R1321" s="505">
        <f t="shared" si="42"/>
        <v>45099</v>
      </c>
      <c r="S1321" s="501"/>
      <c r="T1321" s="497"/>
      <c r="U1321" s="498"/>
      <c r="V1321" s="43">
        <v>163</v>
      </c>
      <c r="W1321" s="34" t="s">
        <v>3841</v>
      </c>
      <c r="X1321" s="44">
        <v>160603</v>
      </c>
      <c r="Y1321" s="34" t="s">
        <v>1726</v>
      </c>
      <c r="Z1321" s="43" t="s">
        <v>1223</v>
      </c>
      <c r="AA1321" s="34" t="s">
        <v>577</v>
      </c>
      <c r="AB1321" s="34" t="s">
        <v>283</v>
      </c>
      <c r="AC1321" s="34" t="s">
        <v>1726</v>
      </c>
      <c r="AD1321" s="44" t="s">
        <v>320</v>
      </c>
      <c r="AE1321" s="44" t="s">
        <v>321</v>
      </c>
      <c r="AF1321" s="43">
        <v>163</v>
      </c>
      <c r="AG1321" s="34" t="s">
        <v>3841</v>
      </c>
      <c r="AH1321" s="34" t="s">
        <v>3840</v>
      </c>
      <c r="AI1321" s="43" t="s">
        <v>3842</v>
      </c>
      <c r="AJ1321" s="44" t="s">
        <v>3843</v>
      </c>
      <c r="AK1321" s="261">
        <v>4970446</v>
      </c>
      <c r="AL1321" s="44" t="s">
        <v>345</v>
      </c>
      <c r="AM1321" s="44" t="s">
        <v>3847</v>
      </c>
      <c r="AN1321" s="262">
        <v>258026781</v>
      </c>
      <c r="AO1321" s="34"/>
      <c r="AP1321" s="34"/>
      <c r="AQ1321" s="34"/>
      <c r="AR1321" s="34"/>
      <c r="AS1321" s="34"/>
      <c r="AT1321" s="44" t="s">
        <v>326</v>
      </c>
      <c r="AU1321" s="44"/>
      <c r="AV1321" s="477" t="str">
        <f t="array" ref="AV1321">_xlfn.IFS(
LEFT(Tabelas!$AI1321,1)="N","DN",
LEFT(Tabelas!$AI1321,1)="C","DC",
LEFT(Tabelas!$AI1321,1)="L","DL",
LEFT(Tabelas!$AI1321,1)="A","DA",
LEFT(Tabelas!$AI1321,1)="G","DG")</f>
        <v>DN</v>
      </c>
      <c r="AW1321" s="34"/>
      <c r="AX1321" s="34"/>
      <c r="AY1321" s="34"/>
      <c r="AZ1321" s="34"/>
      <c r="BA1321" s="34"/>
      <c r="BB1321" s="34"/>
      <c r="BC1321" s="34"/>
      <c r="BD1321" s="44">
        <v>160603</v>
      </c>
      <c r="BE1321" s="34" t="s">
        <v>1726</v>
      </c>
      <c r="BF1321" s="43" t="s">
        <v>1223</v>
      </c>
      <c r="BG1321" s="34" t="s">
        <v>577</v>
      </c>
      <c r="BH1321" s="34" t="s">
        <v>283</v>
      </c>
      <c r="BI1321" s="34" t="s">
        <v>1726</v>
      </c>
      <c r="BJ1321" s="44" t="s">
        <v>320</v>
      </c>
      <c r="BK1321" s="44" t="s">
        <v>321</v>
      </c>
      <c r="EN1321" s="572">
        <v>35831</v>
      </c>
      <c r="EO1321" s="561" t="s">
        <v>10421</v>
      </c>
      <c r="EP1321" s="561" t="s">
        <v>320</v>
      </c>
      <c r="EQ1321" s="576">
        <v>114</v>
      </c>
      <c r="ER1321" s="561" t="s">
        <v>3132</v>
      </c>
      <c r="ES1321" s="568" t="s">
        <v>10422</v>
      </c>
    </row>
    <row r="1322" spans="16:149">
      <c r="P1322" s="503"/>
      <c r="Q1322" s="504"/>
      <c r="R1322" s="505">
        <f t="shared" si="42"/>
        <v>45100</v>
      </c>
      <c r="S1322" s="501"/>
      <c r="T1322" s="497"/>
      <c r="U1322" s="498"/>
      <c r="V1322" s="43">
        <v>163</v>
      </c>
      <c r="W1322" s="34" t="s">
        <v>3841</v>
      </c>
      <c r="X1322" s="44">
        <v>160604</v>
      </c>
      <c r="Y1322" s="34" t="s">
        <v>1976</v>
      </c>
      <c r="Z1322" s="43" t="s">
        <v>1223</v>
      </c>
      <c r="AA1322" s="34" t="s">
        <v>577</v>
      </c>
      <c r="AB1322" s="34" t="s">
        <v>283</v>
      </c>
      <c r="AC1322" s="34" t="s">
        <v>1976</v>
      </c>
      <c r="AD1322" s="44" t="s">
        <v>320</v>
      </c>
      <c r="AE1322" s="44" t="s">
        <v>321</v>
      </c>
      <c r="AF1322" s="43">
        <v>163</v>
      </c>
      <c r="AG1322" s="34" t="s">
        <v>3841</v>
      </c>
      <c r="AH1322" s="34" t="s">
        <v>3840</v>
      </c>
      <c r="AI1322" s="43" t="s">
        <v>3842</v>
      </c>
      <c r="AJ1322" s="44" t="s">
        <v>3843</v>
      </c>
      <c r="AK1322" s="261">
        <v>4970446</v>
      </c>
      <c r="AL1322" s="44" t="s">
        <v>345</v>
      </c>
      <c r="AM1322" s="44" t="s">
        <v>3847</v>
      </c>
      <c r="AN1322" s="262">
        <v>258026781</v>
      </c>
      <c r="AO1322" s="34"/>
      <c r="AP1322" s="34"/>
      <c r="AQ1322" s="34"/>
      <c r="AR1322" s="34"/>
      <c r="AS1322" s="34"/>
      <c r="AT1322" s="44" t="s">
        <v>326</v>
      </c>
      <c r="AU1322" s="44"/>
      <c r="AV1322" s="477" t="str">
        <f t="array" ref="AV1322">_xlfn.IFS(
LEFT(Tabelas!$AI1322,1)="N","DN",
LEFT(Tabelas!$AI1322,1)="C","DC",
LEFT(Tabelas!$AI1322,1)="L","DL",
LEFT(Tabelas!$AI1322,1)="A","DA",
LEFT(Tabelas!$AI1322,1)="G","DG")</f>
        <v>DN</v>
      </c>
      <c r="AW1322" s="34"/>
      <c r="AX1322" s="34"/>
      <c r="AY1322" s="34"/>
      <c r="AZ1322" s="34"/>
      <c r="BA1322" s="34"/>
      <c r="BB1322" s="34"/>
      <c r="BC1322" s="34"/>
      <c r="BD1322" s="44">
        <v>160604</v>
      </c>
      <c r="BE1322" s="34" t="s">
        <v>1976</v>
      </c>
      <c r="BF1322" s="43" t="s">
        <v>1223</v>
      </c>
      <c r="BG1322" s="34" t="s">
        <v>577</v>
      </c>
      <c r="BH1322" s="34" t="s">
        <v>283</v>
      </c>
      <c r="BI1322" s="34" t="s">
        <v>1976</v>
      </c>
      <c r="BJ1322" s="44" t="s">
        <v>320</v>
      </c>
      <c r="BK1322" s="44" t="s">
        <v>321</v>
      </c>
      <c r="EN1322" s="571">
        <v>35840</v>
      </c>
      <c r="EO1322" s="560" t="s">
        <v>10423</v>
      </c>
      <c r="EP1322" s="560" t="s">
        <v>350</v>
      </c>
      <c r="EQ1322" s="580">
        <v>229</v>
      </c>
      <c r="ER1322" s="560" t="s">
        <v>4622</v>
      </c>
      <c r="ES1322" s="567" t="s">
        <v>10424</v>
      </c>
    </row>
    <row r="1323" spans="16:149">
      <c r="P1323" s="503"/>
      <c r="Q1323" s="504"/>
      <c r="R1323" s="505">
        <f t="shared" si="42"/>
        <v>45101</v>
      </c>
      <c r="S1323" s="501"/>
      <c r="T1323" s="497"/>
      <c r="U1323" s="498"/>
      <c r="V1323" s="43">
        <v>163</v>
      </c>
      <c r="W1323" s="34" t="s">
        <v>3841</v>
      </c>
      <c r="X1323" s="44">
        <v>160606</v>
      </c>
      <c r="Y1323" s="34" t="s">
        <v>2170</v>
      </c>
      <c r="Z1323" s="43" t="s">
        <v>1223</v>
      </c>
      <c r="AA1323" s="34" t="s">
        <v>577</v>
      </c>
      <c r="AB1323" s="34" t="s">
        <v>283</v>
      </c>
      <c r="AC1323" s="34" t="s">
        <v>2170</v>
      </c>
      <c r="AD1323" s="44" t="s">
        <v>320</v>
      </c>
      <c r="AE1323" s="44" t="s">
        <v>321</v>
      </c>
      <c r="AF1323" s="43">
        <v>163</v>
      </c>
      <c r="AG1323" s="34" t="s">
        <v>3841</v>
      </c>
      <c r="AH1323" s="34" t="s">
        <v>3840</v>
      </c>
      <c r="AI1323" s="43" t="s">
        <v>3842</v>
      </c>
      <c r="AJ1323" s="44" t="s">
        <v>3843</v>
      </c>
      <c r="AK1323" s="261">
        <v>4970446</v>
      </c>
      <c r="AL1323" s="44" t="s">
        <v>345</v>
      </c>
      <c r="AM1323" s="44" t="s">
        <v>3847</v>
      </c>
      <c r="AN1323" s="262">
        <v>258026781</v>
      </c>
      <c r="AO1323" s="34"/>
      <c r="AP1323" s="34"/>
      <c r="AQ1323" s="34"/>
      <c r="AR1323" s="34"/>
      <c r="AS1323" s="34"/>
      <c r="AT1323" s="44" t="s">
        <v>326</v>
      </c>
      <c r="AU1323" s="44"/>
      <c r="AV1323" s="477" t="str">
        <f t="array" ref="AV1323">_xlfn.IFS(
LEFT(Tabelas!$AI1323,1)="N","DN",
LEFT(Tabelas!$AI1323,1)="C","DC",
LEFT(Tabelas!$AI1323,1)="L","DL",
LEFT(Tabelas!$AI1323,1)="A","DA",
LEFT(Tabelas!$AI1323,1)="G","DG")</f>
        <v>DN</v>
      </c>
      <c r="AW1323" s="34"/>
      <c r="AX1323" s="34"/>
      <c r="AY1323" s="34"/>
      <c r="AZ1323" s="34"/>
      <c r="BA1323" s="34"/>
      <c r="BB1323" s="34"/>
      <c r="BC1323" s="34"/>
      <c r="BD1323" s="44">
        <v>160606</v>
      </c>
      <c r="BE1323" s="34" t="s">
        <v>2170</v>
      </c>
      <c r="BF1323" s="43" t="s">
        <v>1223</v>
      </c>
      <c r="BG1323" s="34" t="s">
        <v>577</v>
      </c>
      <c r="BH1323" s="34" t="s">
        <v>283</v>
      </c>
      <c r="BI1323" s="34" t="s">
        <v>2170</v>
      </c>
      <c r="BJ1323" s="44" t="s">
        <v>320</v>
      </c>
      <c r="BK1323" s="44" t="s">
        <v>321</v>
      </c>
      <c r="EN1323" s="572">
        <v>35858</v>
      </c>
      <c r="EO1323" s="561" t="s">
        <v>10425</v>
      </c>
      <c r="EP1323" s="561" t="s">
        <v>320</v>
      </c>
      <c r="EQ1323" s="576">
        <v>110</v>
      </c>
      <c r="ER1323" s="561" t="s">
        <v>2579</v>
      </c>
      <c r="ES1323" s="568" t="s">
        <v>10426</v>
      </c>
    </row>
    <row r="1324" spans="16:149">
      <c r="P1324" s="503"/>
      <c r="Q1324" s="504"/>
      <c r="R1324" s="505">
        <f t="shared" si="42"/>
        <v>45102</v>
      </c>
      <c r="S1324" s="501"/>
      <c r="T1324" s="497"/>
      <c r="U1324" s="498"/>
      <c r="V1324" s="43">
        <v>163</v>
      </c>
      <c r="W1324" s="34" t="s">
        <v>3841</v>
      </c>
      <c r="X1324" s="44">
        <v>160611</v>
      </c>
      <c r="Y1324" s="34" t="s">
        <v>2363</v>
      </c>
      <c r="Z1324" s="43" t="s">
        <v>1223</v>
      </c>
      <c r="AA1324" s="34" t="s">
        <v>577</v>
      </c>
      <c r="AB1324" s="34" t="s">
        <v>283</v>
      </c>
      <c r="AC1324" s="34" t="s">
        <v>2363</v>
      </c>
      <c r="AD1324" s="44" t="s">
        <v>320</v>
      </c>
      <c r="AE1324" s="44" t="s">
        <v>321</v>
      </c>
      <c r="AF1324" s="43">
        <v>163</v>
      </c>
      <c r="AG1324" s="34" t="s">
        <v>3841</v>
      </c>
      <c r="AH1324" s="34" t="s">
        <v>3840</v>
      </c>
      <c r="AI1324" s="43" t="s">
        <v>3842</v>
      </c>
      <c r="AJ1324" s="44" t="s">
        <v>3843</v>
      </c>
      <c r="AK1324" s="261">
        <v>4970446</v>
      </c>
      <c r="AL1324" s="44" t="s">
        <v>345</v>
      </c>
      <c r="AM1324" s="44" t="s">
        <v>3847</v>
      </c>
      <c r="AN1324" s="262">
        <v>258026781</v>
      </c>
      <c r="AO1324" s="34"/>
      <c r="AP1324" s="34"/>
      <c r="AQ1324" s="34"/>
      <c r="AR1324" s="34"/>
      <c r="AS1324" s="34"/>
      <c r="AT1324" s="44" t="s">
        <v>326</v>
      </c>
      <c r="AU1324" s="44"/>
      <c r="AV1324" s="477" t="str">
        <f t="array" ref="AV1324">_xlfn.IFS(
LEFT(Tabelas!$AI1324,1)="N","DN",
LEFT(Tabelas!$AI1324,1)="C","DC",
LEFT(Tabelas!$AI1324,1)="L","DL",
LEFT(Tabelas!$AI1324,1)="A","DA",
LEFT(Tabelas!$AI1324,1)="G","DG")</f>
        <v>DN</v>
      </c>
      <c r="AW1324" s="34"/>
      <c r="AX1324" s="34"/>
      <c r="AY1324" s="34"/>
      <c r="AZ1324" s="34"/>
      <c r="BA1324" s="34"/>
      <c r="BB1324" s="34"/>
      <c r="BC1324" s="34"/>
      <c r="BD1324" s="44">
        <v>160611</v>
      </c>
      <c r="BE1324" s="34" t="s">
        <v>2363</v>
      </c>
      <c r="BF1324" s="43" t="s">
        <v>1223</v>
      </c>
      <c r="BG1324" s="34" t="s">
        <v>577</v>
      </c>
      <c r="BH1324" s="34" t="s">
        <v>283</v>
      </c>
      <c r="BI1324" s="34" t="s">
        <v>2363</v>
      </c>
      <c r="BJ1324" s="44" t="s">
        <v>320</v>
      </c>
      <c r="BK1324" s="44" t="s">
        <v>321</v>
      </c>
      <c r="EN1324" s="571">
        <v>35866</v>
      </c>
      <c r="EO1324" s="560" t="s">
        <v>10427</v>
      </c>
      <c r="EP1324" s="560" t="s">
        <v>350</v>
      </c>
      <c r="EQ1324" s="580">
        <v>225</v>
      </c>
      <c r="ER1324" s="560" t="s">
        <v>4542</v>
      </c>
      <c r="ES1324" s="567" t="s">
        <v>10428</v>
      </c>
    </row>
    <row r="1325" spans="16:149">
      <c r="P1325" s="503"/>
      <c r="Q1325" s="504"/>
      <c r="R1325" s="505">
        <f t="shared" si="42"/>
        <v>45103</v>
      </c>
      <c r="S1325" s="501"/>
      <c r="T1325" s="497"/>
      <c r="U1325" s="498"/>
      <c r="V1325" s="43">
        <v>163</v>
      </c>
      <c r="W1325" s="34" t="s">
        <v>3841</v>
      </c>
      <c r="X1325" s="44">
        <v>160612</v>
      </c>
      <c r="Y1325" s="34" t="s">
        <v>2532</v>
      </c>
      <c r="Z1325" s="43" t="s">
        <v>1223</v>
      </c>
      <c r="AA1325" s="34" t="s">
        <v>577</v>
      </c>
      <c r="AB1325" s="34" t="s">
        <v>283</v>
      </c>
      <c r="AC1325" s="34" t="s">
        <v>2532</v>
      </c>
      <c r="AD1325" s="44" t="s">
        <v>320</v>
      </c>
      <c r="AE1325" s="44" t="s">
        <v>321</v>
      </c>
      <c r="AF1325" s="43">
        <v>163</v>
      </c>
      <c r="AG1325" s="34" t="s">
        <v>3841</v>
      </c>
      <c r="AH1325" s="34" t="s">
        <v>3840</v>
      </c>
      <c r="AI1325" s="43" t="s">
        <v>3842</v>
      </c>
      <c r="AJ1325" s="44" t="s">
        <v>3843</v>
      </c>
      <c r="AK1325" s="261">
        <v>4970446</v>
      </c>
      <c r="AL1325" s="44" t="s">
        <v>345</v>
      </c>
      <c r="AM1325" s="44" t="s">
        <v>3847</v>
      </c>
      <c r="AN1325" s="262">
        <v>258026781</v>
      </c>
      <c r="AO1325" s="34"/>
      <c r="AP1325" s="34"/>
      <c r="AQ1325" s="34"/>
      <c r="AR1325" s="34"/>
      <c r="AS1325" s="34"/>
      <c r="AT1325" s="44" t="s">
        <v>326</v>
      </c>
      <c r="AU1325" s="44"/>
      <c r="AV1325" s="477" t="str">
        <f t="array" ref="AV1325">_xlfn.IFS(
LEFT(Tabelas!$AI1325,1)="N","DN",
LEFT(Tabelas!$AI1325,1)="C","DC",
LEFT(Tabelas!$AI1325,1)="L","DL",
LEFT(Tabelas!$AI1325,1)="A","DA",
LEFT(Tabelas!$AI1325,1)="G","DG")</f>
        <v>DN</v>
      </c>
      <c r="AW1325" s="34"/>
      <c r="AX1325" s="34"/>
      <c r="AY1325" s="34"/>
      <c r="AZ1325" s="34"/>
      <c r="BA1325" s="34"/>
      <c r="BB1325" s="34"/>
      <c r="BC1325" s="34"/>
      <c r="BD1325" s="44">
        <v>160612</v>
      </c>
      <c r="BE1325" s="34" t="s">
        <v>2532</v>
      </c>
      <c r="BF1325" s="43" t="s">
        <v>1223</v>
      </c>
      <c r="BG1325" s="34" t="s">
        <v>577</v>
      </c>
      <c r="BH1325" s="34" t="s">
        <v>283</v>
      </c>
      <c r="BI1325" s="34" t="s">
        <v>2532</v>
      </c>
      <c r="BJ1325" s="44" t="s">
        <v>320</v>
      </c>
      <c r="BK1325" s="44" t="s">
        <v>321</v>
      </c>
      <c r="EN1325" s="571">
        <v>35874</v>
      </c>
      <c r="EO1325" s="560" t="s">
        <v>10429</v>
      </c>
      <c r="EP1325" s="560" t="s">
        <v>350</v>
      </c>
      <c r="EQ1325" s="580">
        <v>228</v>
      </c>
      <c r="ER1325" s="560" t="s">
        <v>4603</v>
      </c>
      <c r="ES1325" s="567" t="s">
        <v>10430</v>
      </c>
    </row>
    <row r="1326" spans="16:149">
      <c r="P1326" s="503"/>
      <c r="Q1326" s="504"/>
      <c r="R1326" s="505">
        <f t="shared" si="42"/>
        <v>45104</v>
      </c>
      <c r="S1326" s="501"/>
      <c r="T1326" s="497"/>
      <c r="U1326" s="498"/>
      <c r="V1326" s="43">
        <v>163</v>
      </c>
      <c r="W1326" s="34" t="s">
        <v>3841</v>
      </c>
      <c r="X1326" s="44">
        <v>160613</v>
      </c>
      <c r="Y1326" s="34" t="s">
        <v>2690</v>
      </c>
      <c r="Z1326" s="43" t="s">
        <v>1223</v>
      </c>
      <c r="AA1326" s="34" t="s">
        <v>577</v>
      </c>
      <c r="AB1326" s="34" t="s">
        <v>283</v>
      </c>
      <c r="AC1326" s="34" t="s">
        <v>2690</v>
      </c>
      <c r="AD1326" s="44" t="s">
        <v>320</v>
      </c>
      <c r="AE1326" s="44" t="s">
        <v>321</v>
      </c>
      <c r="AF1326" s="43">
        <v>163</v>
      </c>
      <c r="AG1326" s="34" t="s">
        <v>3841</v>
      </c>
      <c r="AH1326" s="34" t="s">
        <v>3840</v>
      </c>
      <c r="AI1326" s="43" t="s">
        <v>3842</v>
      </c>
      <c r="AJ1326" s="44" t="s">
        <v>3843</v>
      </c>
      <c r="AK1326" s="261">
        <v>4970446</v>
      </c>
      <c r="AL1326" s="44" t="s">
        <v>345</v>
      </c>
      <c r="AM1326" s="44" t="s">
        <v>3847</v>
      </c>
      <c r="AN1326" s="262">
        <v>258026781</v>
      </c>
      <c r="AO1326" s="34"/>
      <c r="AP1326" s="34"/>
      <c r="AQ1326" s="34"/>
      <c r="AR1326" s="34"/>
      <c r="AS1326" s="34"/>
      <c r="AT1326" s="44" t="s">
        <v>326</v>
      </c>
      <c r="AU1326" s="44"/>
      <c r="AV1326" s="477" t="str">
        <f t="array" ref="AV1326">_xlfn.IFS(
LEFT(Tabelas!$AI1326,1)="N","DN",
LEFT(Tabelas!$AI1326,1)="C","DC",
LEFT(Tabelas!$AI1326,1)="L","DL",
LEFT(Tabelas!$AI1326,1)="A","DA",
LEFT(Tabelas!$AI1326,1)="G","DG")</f>
        <v>DN</v>
      </c>
      <c r="AW1326" s="34"/>
      <c r="AX1326" s="34"/>
      <c r="AY1326" s="34"/>
      <c r="AZ1326" s="34"/>
      <c r="BA1326" s="34"/>
      <c r="BB1326" s="34"/>
      <c r="BC1326" s="34"/>
      <c r="BD1326" s="44">
        <v>160613</v>
      </c>
      <c r="BE1326" s="34" t="s">
        <v>2690</v>
      </c>
      <c r="BF1326" s="43" t="s">
        <v>1223</v>
      </c>
      <c r="BG1326" s="34" t="s">
        <v>577</v>
      </c>
      <c r="BH1326" s="34" t="s">
        <v>283</v>
      </c>
      <c r="BI1326" s="34" t="s">
        <v>2690</v>
      </c>
      <c r="BJ1326" s="44" t="s">
        <v>320</v>
      </c>
      <c r="BK1326" s="44" t="s">
        <v>321</v>
      </c>
      <c r="EN1326" s="572">
        <v>35882</v>
      </c>
      <c r="EO1326" s="561" t="s">
        <v>10431</v>
      </c>
      <c r="EP1326" s="561" t="s">
        <v>289</v>
      </c>
      <c r="EQ1326" s="576">
        <v>338</v>
      </c>
      <c r="ER1326" s="561" t="s">
        <v>2428</v>
      </c>
      <c r="ES1326" s="568" t="s">
        <v>10432</v>
      </c>
    </row>
    <row r="1327" spans="16:149">
      <c r="P1327" s="503"/>
      <c r="Q1327" s="504"/>
      <c r="R1327" s="505">
        <f t="shared" si="42"/>
        <v>45105</v>
      </c>
      <c r="S1327" s="501"/>
      <c r="T1327" s="497"/>
      <c r="U1327" s="498"/>
      <c r="V1327" s="43">
        <v>163</v>
      </c>
      <c r="W1327" s="34" t="s">
        <v>3841</v>
      </c>
      <c r="X1327" s="44">
        <v>160614</v>
      </c>
      <c r="Y1327" s="34" t="s">
        <v>429</v>
      </c>
      <c r="Z1327" s="43" t="s">
        <v>1223</v>
      </c>
      <c r="AA1327" s="34" t="s">
        <v>577</v>
      </c>
      <c r="AB1327" s="34" t="s">
        <v>283</v>
      </c>
      <c r="AC1327" s="34" t="s">
        <v>429</v>
      </c>
      <c r="AD1327" s="44" t="s">
        <v>320</v>
      </c>
      <c r="AE1327" s="44" t="s">
        <v>321</v>
      </c>
      <c r="AF1327" s="43">
        <v>163</v>
      </c>
      <c r="AG1327" s="34" t="s">
        <v>3841</v>
      </c>
      <c r="AH1327" s="34" t="s">
        <v>3840</v>
      </c>
      <c r="AI1327" s="43" t="s">
        <v>3842</v>
      </c>
      <c r="AJ1327" s="44" t="s">
        <v>3843</v>
      </c>
      <c r="AK1327" s="261">
        <v>4970446</v>
      </c>
      <c r="AL1327" s="44" t="s">
        <v>345</v>
      </c>
      <c r="AM1327" s="44" t="s">
        <v>3847</v>
      </c>
      <c r="AN1327" s="262">
        <v>258026781</v>
      </c>
      <c r="AO1327" s="34"/>
      <c r="AP1327" s="34"/>
      <c r="AQ1327" s="34"/>
      <c r="AR1327" s="34"/>
      <c r="AS1327" s="34"/>
      <c r="AT1327" s="44" t="s">
        <v>326</v>
      </c>
      <c r="AU1327" s="44"/>
      <c r="AV1327" s="477" t="str">
        <f t="array" ref="AV1327">_xlfn.IFS(
LEFT(Tabelas!$AI1327,1)="N","DN",
LEFT(Tabelas!$AI1327,1)="C","DC",
LEFT(Tabelas!$AI1327,1)="L","DL",
LEFT(Tabelas!$AI1327,1)="A","DA",
LEFT(Tabelas!$AI1327,1)="G","DG")</f>
        <v>DN</v>
      </c>
      <c r="AW1327" s="34"/>
      <c r="AX1327" s="34"/>
      <c r="AY1327" s="34"/>
      <c r="AZ1327" s="34"/>
      <c r="BA1327" s="34"/>
      <c r="BB1327" s="34"/>
      <c r="BC1327" s="34"/>
      <c r="BD1327" s="44">
        <v>160614</v>
      </c>
      <c r="BE1327" s="34" t="s">
        <v>429</v>
      </c>
      <c r="BF1327" s="43" t="s">
        <v>1223</v>
      </c>
      <c r="BG1327" s="34" t="s">
        <v>577</v>
      </c>
      <c r="BH1327" s="34" t="s">
        <v>283</v>
      </c>
      <c r="BI1327" s="34" t="s">
        <v>429</v>
      </c>
      <c r="BJ1327" s="44" t="s">
        <v>320</v>
      </c>
      <c r="BK1327" s="44" t="s">
        <v>321</v>
      </c>
      <c r="EN1327" s="572">
        <v>35890</v>
      </c>
      <c r="EO1327" s="561" t="s">
        <v>10433</v>
      </c>
      <c r="EP1327" s="561" t="s">
        <v>1519</v>
      </c>
      <c r="EQ1327" s="576">
        <v>800</v>
      </c>
      <c r="ER1327" s="561" t="s">
        <v>1520</v>
      </c>
      <c r="ES1327" s="568" t="s">
        <v>10434</v>
      </c>
    </row>
    <row r="1328" spans="16:149">
      <c r="P1328" s="503"/>
      <c r="Q1328" s="504"/>
      <c r="R1328" s="505">
        <f t="shared" si="42"/>
        <v>45106</v>
      </c>
      <c r="S1328" s="501"/>
      <c r="T1328" s="497"/>
      <c r="U1328" s="498"/>
      <c r="V1328" s="43">
        <v>163</v>
      </c>
      <c r="W1328" s="34" t="s">
        <v>3841</v>
      </c>
      <c r="X1328" s="44">
        <v>160600</v>
      </c>
      <c r="Y1328" s="34" t="s">
        <v>882</v>
      </c>
      <c r="Z1328" s="43" t="s">
        <v>1223</v>
      </c>
      <c r="AA1328" s="34" t="s">
        <v>577</v>
      </c>
      <c r="AB1328" s="34" t="s">
        <v>283</v>
      </c>
      <c r="AC1328" s="34" t="s">
        <v>10435</v>
      </c>
      <c r="AD1328" s="44" t="s">
        <v>320</v>
      </c>
      <c r="AE1328" s="44" t="s">
        <v>321</v>
      </c>
      <c r="AF1328" s="43">
        <v>163</v>
      </c>
      <c r="AG1328" s="34" t="s">
        <v>3841</v>
      </c>
      <c r="AH1328" s="34" t="s">
        <v>3840</v>
      </c>
      <c r="AI1328" s="43" t="s">
        <v>3842</v>
      </c>
      <c r="AJ1328" s="44" t="s">
        <v>3843</v>
      </c>
      <c r="AK1328" s="261">
        <v>4970446</v>
      </c>
      <c r="AL1328" s="44" t="s">
        <v>345</v>
      </c>
      <c r="AM1328" s="44" t="s">
        <v>3847</v>
      </c>
      <c r="AN1328" s="262">
        <v>258026781</v>
      </c>
      <c r="AO1328" s="34"/>
      <c r="AP1328" s="34"/>
      <c r="AQ1328" s="34"/>
      <c r="AR1328" s="34"/>
      <c r="AS1328" s="34"/>
      <c r="AT1328" s="44" t="s">
        <v>326</v>
      </c>
      <c r="AU1328" s="44"/>
      <c r="AV1328" s="477" t="str">
        <f t="array" ref="AV1328">_xlfn.IFS(
LEFT(Tabelas!$AI1328,1)="N","DN",
LEFT(Tabelas!$AI1328,1)="C","DC",
LEFT(Tabelas!$AI1328,1)="L","DL",
LEFT(Tabelas!$AI1328,1)="A","DA",
LEFT(Tabelas!$AI1328,1)="G","DG")</f>
        <v>DN</v>
      </c>
      <c r="AW1328" s="34"/>
      <c r="AX1328" s="34"/>
      <c r="AY1328" s="34"/>
      <c r="AZ1328" s="34"/>
      <c r="BA1328" s="34"/>
      <c r="BB1328" s="34"/>
      <c r="BC1328" s="34"/>
      <c r="BD1328" s="44">
        <v>160600</v>
      </c>
      <c r="BE1328" s="34" t="s">
        <v>882</v>
      </c>
      <c r="BF1328" s="43" t="s">
        <v>1223</v>
      </c>
      <c r="BG1328" s="34" t="s">
        <v>577</v>
      </c>
      <c r="BH1328" s="34" t="s">
        <v>283</v>
      </c>
      <c r="BI1328" s="34" t="s">
        <v>10435</v>
      </c>
      <c r="BJ1328" s="44" t="s">
        <v>320</v>
      </c>
      <c r="BK1328" s="44" t="s">
        <v>321</v>
      </c>
      <c r="EN1328" s="571">
        <v>35904</v>
      </c>
      <c r="EO1328" s="560" t="s">
        <v>10436</v>
      </c>
      <c r="EP1328" s="560" t="s">
        <v>320</v>
      </c>
      <c r="EQ1328" s="580">
        <v>114</v>
      </c>
      <c r="ER1328" s="560" t="s">
        <v>3132</v>
      </c>
      <c r="ES1328" s="567" t="s">
        <v>10437</v>
      </c>
    </row>
    <row r="1329" spans="16:149">
      <c r="P1329" s="503"/>
      <c r="Q1329" s="504"/>
      <c r="R1329" s="505">
        <f t="shared" si="42"/>
        <v>45107</v>
      </c>
      <c r="S1329" s="501"/>
      <c r="T1329" s="497"/>
      <c r="U1329" s="498"/>
      <c r="V1329" s="43">
        <v>163</v>
      </c>
      <c r="W1329" s="34" t="s">
        <v>3841</v>
      </c>
      <c r="X1329" s="44">
        <v>160619</v>
      </c>
      <c r="Y1329" s="34" t="s">
        <v>2972</v>
      </c>
      <c r="Z1329" s="43" t="s">
        <v>1223</v>
      </c>
      <c r="AA1329" s="34" t="s">
        <v>577</v>
      </c>
      <c r="AB1329" s="34" t="s">
        <v>283</v>
      </c>
      <c r="AC1329" s="34" t="s">
        <v>2972</v>
      </c>
      <c r="AD1329" s="44" t="s">
        <v>320</v>
      </c>
      <c r="AE1329" s="44" t="s">
        <v>321</v>
      </c>
      <c r="AF1329" s="43">
        <v>163</v>
      </c>
      <c r="AG1329" s="34" t="s">
        <v>3841</v>
      </c>
      <c r="AH1329" s="34" t="s">
        <v>3840</v>
      </c>
      <c r="AI1329" s="43" t="s">
        <v>3842</v>
      </c>
      <c r="AJ1329" s="44" t="s">
        <v>3843</v>
      </c>
      <c r="AK1329" s="261">
        <v>4970446</v>
      </c>
      <c r="AL1329" s="44" t="s">
        <v>345</v>
      </c>
      <c r="AM1329" s="44" t="s">
        <v>3847</v>
      </c>
      <c r="AN1329" s="262">
        <v>258026781</v>
      </c>
      <c r="AO1329" s="34"/>
      <c r="AP1329" s="34"/>
      <c r="AQ1329" s="34"/>
      <c r="AR1329" s="34"/>
      <c r="AS1329" s="34"/>
      <c r="AT1329" s="44" t="s">
        <v>326</v>
      </c>
      <c r="AU1329" s="44"/>
      <c r="AV1329" s="477" t="str">
        <f t="array" ref="AV1329">_xlfn.IFS(
LEFT(Tabelas!$AI1329,1)="N","DN",
LEFT(Tabelas!$AI1329,1)="C","DC",
LEFT(Tabelas!$AI1329,1)="L","DL",
LEFT(Tabelas!$AI1329,1)="A","DA",
LEFT(Tabelas!$AI1329,1)="G","DG")</f>
        <v>DN</v>
      </c>
      <c r="AW1329" s="34"/>
      <c r="AX1329" s="34"/>
      <c r="AY1329" s="34"/>
      <c r="AZ1329" s="34"/>
      <c r="BA1329" s="34"/>
      <c r="BB1329" s="34"/>
      <c r="BC1329" s="34"/>
      <c r="BD1329" s="44">
        <v>160619</v>
      </c>
      <c r="BE1329" s="34" t="s">
        <v>2972</v>
      </c>
      <c r="BF1329" s="43" t="s">
        <v>1223</v>
      </c>
      <c r="BG1329" s="34" t="s">
        <v>577</v>
      </c>
      <c r="BH1329" s="34" t="s">
        <v>283</v>
      </c>
      <c r="BI1329" s="34" t="s">
        <v>2972</v>
      </c>
      <c r="BJ1329" s="44" t="s">
        <v>320</v>
      </c>
      <c r="BK1329" s="44" t="s">
        <v>321</v>
      </c>
      <c r="EN1329" s="572">
        <v>35912</v>
      </c>
      <c r="EO1329" s="561" t="s">
        <v>10438</v>
      </c>
      <c r="EP1329" s="561" t="s">
        <v>320</v>
      </c>
      <c r="EQ1329" s="576">
        <v>116</v>
      </c>
      <c r="ER1329" s="561" t="s">
        <v>3350</v>
      </c>
      <c r="ES1329" s="568" t="s">
        <v>10439</v>
      </c>
    </row>
    <row r="1330" spans="16:149">
      <c r="P1330" s="503"/>
      <c r="Q1330" s="504"/>
      <c r="R1330" s="505">
        <f t="shared" si="42"/>
        <v>45108</v>
      </c>
      <c r="S1330" s="501"/>
      <c r="T1330" s="497"/>
      <c r="U1330" s="498"/>
      <c r="V1330" s="43">
        <v>163</v>
      </c>
      <c r="W1330" s="34" t="s">
        <v>3841</v>
      </c>
      <c r="X1330" s="44">
        <v>160626</v>
      </c>
      <c r="Y1330" s="34" t="s">
        <v>3325</v>
      </c>
      <c r="Z1330" s="43" t="s">
        <v>1223</v>
      </c>
      <c r="AA1330" s="34" t="s">
        <v>577</v>
      </c>
      <c r="AB1330" s="34" t="s">
        <v>283</v>
      </c>
      <c r="AC1330" s="34" t="s">
        <v>10440</v>
      </c>
      <c r="AD1330" s="44" t="s">
        <v>320</v>
      </c>
      <c r="AE1330" s="44" t="s">
        <v>321</v>
      </c>
      <c r="AF1330" s="43">
        <v>163</v>
      </c>
      <c r="AG1330" s="34" t="s">
        <v>3841</v>
      </c>
      <c r="AH1330" s="34" t="s">
        <v>3840</v>
      </c>
      <c r="AI1330" s="43" t="s">
        <v>3842</v>
      </c>
      <c r="AJ1330" s="44" t="s">
        <v>3843</v>
      </c>
      <c r="AK1330" s="261">
        <v>4970446</v>
      </c>
      <c r="AL1330" s="44" t="s">
        <v>345</v>
      </c>
      <c r="AM1330" s="44" t="s">
        <v>3847</v>
      </c>
      <c r="AN1330" s="262">
        <v>258026781</v>
      </c>
      <c r="AO1330" s="34"/>
      <c r="AP1330" s="34"/>
      <c r="AQ1330" s="34"/>
      <c r="AR1330" s="34"/>
      <c r="AS1330" s="34"/>
      <c r="AT1330" s="44" t="s">
        <v>326</v>
      </c>
      <c r="AU1330" s="44"/>
      <c r="AV1330" s="477" t="str">
        <f t="array" ref="AV1330">_xlfn.IFS(
LEFT(Tabelas!$AI1330,1)="N","DN",
LEFT(Tabelas!$AI1330,1)="C","DC",
LEFT(Tabelas!$AI1330,1)="L","DL",
LEFT(Tabelas!$AI1330,1)="A","DA",
LEFT(Tabelas!$AI1330,1)="G","DG")</f>
        <v>DN</v>
      </c>
      <c r="AW1330" s="34"/>
      <c r="AX1330" s="34"/>
      <c r="AY1330" s="34"/>
      <c r="AZ1330" s="34"/>
      <c r="BA1330" s="34"/>
      <c r="BB1330" s="34"/>
      <c r="BC1330" s="34"/>
      <c r="BD1330" s="44">
        <v>160626</v>
      </c>
      <c r="BE1330" s="34" t="s">
        <v>3325</v>
      </c>
      <c r="BF1330" s="43" t="s">
        <v>1223</v>
      </c>
      <c r="BG1330" s="34" t="s">
        <v>577</v>
      </c>
      <c r="BH1330" s="34" t="s">
        <v>283</v>
      </c>
      <c r="BI1330" s="34" t="s">
        <v>10440</v>
      </c>
      <c r="BJ1330" s="44" t="s">
        <v>320</v>
      </c>
      <c r="BK1330" s="44" t="s">
        <v>321</v>
      </c>
      <c r="EN1330" s="571">
        <v>35920</v>
      </c>
      <c r="EO1330" s="560" t="s">
        <v>10441</v>
      </c>
      <c r="EP1330" s="560" t="s">
        <v>320</v>
      </c>
      <c r="EQ1330" s="580">
        <v>112</v>
      </c>
      <c r="ER1330" s="560" t="s">
        <v>2868</v>
      </c>
      <c r="ES1330" s="567" t="s">
        <v>10442</v>
      </c>
    </row>
    <row r="1331" spans="16:149">
      <c r="P1331" s="503"/>
      <c r="Q1331" s="504"/>
      <c r="R1331" s="505">
        <f t="shared" si="42"/>
        <v>45109</v>
      </c>
      <c r="S1331" s="501"/>
      <c r="T1331" s="497"/>
      <c r="U1331" s="498"/>
      <c r="V1331" s="43">
        <v>163</v>
      </c>
      <c r="W1331" s="34" t="s">
        <v>3841</v>
      </c>
      <c r="X1331" s="44">
        <v>160627</v>
      </c>
      <c r="Y1331" s="34" t="s">
        <v>3412</v>
      </c>
      <c r="Z1331" s="43" t="s">
        <v>1223</v>
      </c>
      <c r="AA1331" s="34" t="s">
        <v>577</v>
      </c>
      <c r="AB1331" s="34" t="s">
        <v>283</v>
      </c>
      <c r="AC1331" s="34" t="s">
        <v>10443</v>
      </c>
      <c r="AD1331" s="44" t="s">
        <v>320</v>
      </c>
      <c r="AE1331" s="44" t="s">
        <v>321</v>
      </c>
      <c r="AF1331" s="43">
        <v>163</v>
      </c>
      <c r="AG1331" s="34" t="s">
        <v>3841</v>
      </c>
      <c r="AH1331" s="34" t="s">
        <v>3840</v>
      </c>
      <c r="AI1331" s="43" t="s">
        <v>3842</v>
      </c>
      <c r="AJ1331" s="44" t="s">
        <v>3843</v>
      </c>
      <c r="AK1331" s="261">
        <v>4970446</v>
      </c>
      <c r="AL1331" s="44" t="s">
        <v>345</v>
      </c>
      <c r="AM1331" s="44" t="s">
        <v>3847</v>
      </c>
      <c r="AN1331" s="262">
        <v>258026781</v>
      </c>
      <c r="AO1331" s="34"/>
      <c r="AP1331" s="34"/>
      <c r="AQ1331" s="34"/>
      <c r="AR1331" s="34"/>
      <c r="AS1331" s="34"/>
      <c r="AT1331" s="44" t="s">
        <v>326</v>
      </c>
      <c r="AU1331" s="44"/>
      <c r="AV1331" s="477" t="str">
        <f t="array" ref="AV1331">_xlfn.IFS(
LEFT(Tabelas!$AI1331,1)="N","DN",
LEFT(Tabelas!$AI1331,1)="C","DC",
LEFT(Tabelas!$AI1331,1)="L","DL",
LEFT(Tabelas!$AI1331,1)="A","DA",
LEFT(Tabelas!$AI1331,1)="G","DG")</f>
        <v>DN</v>
      </c>
      <c r="AW1331" s="34"/>
      <c r="AX1331" s="34"/>
      <c r="AY1331" s="34"/>
      <c r="AZ1331" s="34"/>
      <c r="BA1331" s="34"/>
      <c r="BB1331" s="34"/>
      <c r="BC1331" s="34"/>
      <c r="BD1331" s="44">
        <v>160627</v>
      </c>
      <c r="BE1331" s="34" t="s">
        <v>3412</v>
      </c>
      <c r="BF1331" s="43" t="s">
        <v>1223</v>
      </c>
      <c r="BG1331" s="34" t="s">
        <v>577</v>
      </c>
      <c r="BH1331" s="34" t="s">
        <v>283</v>
      </c>
      <c r="BI1331" s="34" t="s">
        <v>10443</v>
      </c>
      <c r="BJ1331" s="44" t="s">
        <v>320</v>
      </c>
      <c r="BK1331" s="44" t="s">
        <v>321</v>
      </c>
      <c r="EN1331" s="572">
        <v>35939</v>
      </c>
      <c r="EO1331" s="561" t="s">
        <v>10444</v>
      </c>
      <c r="EP1331" s="561" t="s">
        <v>320</v>
      </c>
      <c r="EQ1331" s="576">
        <v>102</v>
      </c>
      <c r="ER1331" s="561" t="s">
        <v>628</v>
      </c>
      <c r="ES1331" s="568" t="s">
        <v>10445</v>
      </c>
    </row>
    <row r="1332" spans="16:149">
      <c r="P1332" s="503"/>
      <c r="Q1332" s="504"/>
      <c r="R1332" s="505">
        <f t="shared" si="42"/>
        <v>45110</v>
      </c>
      <c r="S1332" s="501"/>
      <c r="T1332" s="497"/>
      <c r="U1332" s="498"/>
      <c r="V1332" s="43">
        <v>163</v>
      </c>
      <c r="W1332" s="34" t="s">
        <v>3841</v>
      </c>
      <c r="X1332" s="44">
        <v>160629</v>
      </c>
      <c r="Y1332" s="34" t="s">
        <v>3567</v>
      </c>
      <c r="Z1332" s="43" t="s">
        <v>1223</v>
      </c>
      <c r="AA1332" s="34" t="s">
        <v>577</v>
      </c>
      <c r="AB1332" s="34" t="s">
        <v>283</v>
      </c>
      <c r="AC1332" s="34" t="s">
        <v>10446</v>
      </c>
      <c r="AD1332" s="44" t="s">
        <v>320</v>
      </c>
      <c r="AE1332" s="44" t="s">
        <v>321</v>
      </c>
      <c r="AF1332" s="43">
        <v>163</v>
      </c>
      <c r="AG1332" s="34" t="s">
        <v>3841</v>
      </c>
      <c r="AH1332" s="34" t="s">
        <v>3840</v>
      </c>
      <c r="AI1332" s="43" t="s">
        <v>3842</v>
      </c>
      <c r="AJ1332" s="44" t="s">
        <v>3843</v>
      </c>
      <c r="AK1332" s="261">
        <v>4970446</v>
      </c>
      <c r="AL1332" s="44" t="s">
        <v>345</v>
      </c>
      <c r="AM1332" s="44" t="s">
        <v>3847</v>
      </c>
      <c r="AN1332" s="262">
        <v>258026781</v>
      </c>
      <c r="AO1332" s="34"/>
      <c r="AP1332" s="34"/>
      <c r="AQ1332" s="34"/>
      <c r="AR1332" s="34"/>
      <c r="AS1332" s="34"/>
      <c r="AT1332" s="44" t="s">
        <v>326</v>
      </c>
      <c r="AU1332" s="44"/>
      <c r="AV1332" s="477" t="str">
        <f t="array" ref="AV1332">_xlfn.IFS(
LEFT(Tabelas!$AI1332,1)="N","DN",
LEFT(Tabelas!$AI1332,1)="C","DC",
LEFT(Tabelas!$AI1332,1)="L","DL",
LEFT(Tabelas!$AI1332,1)="A","DA",
LEFT(Tabelas!$AI1332,1)="G","DG")</f>
        <v>DN</v>
      </c>
      <c r="AW1332" s="34"/>
      <c r="AX1332" s="34"/>
      <c r="AY1332" s="34"/>
      <c r="AZ1332" s="34"/>
      <c r="BA1332" s="34"/>
      <c r="BB1332" s="34"/>
      <c r="BC1332" s="34"/>
      <c r="BD1332" s="44">
        <v>160629</v>
      </c>
      <c r="BE1332" s="34" t="s">
        <v>3567</v>
      </c>
      <c r="BF1332" s="43" t="s">
        <v>1223</v>
      </c>
      <c r="BG1332" s="34" t="s">
        <v>577</v>
      </c>
      <c r="BH1332" s="34" t="s">
        <v>283</v>
      </c>
      <c r="BI1332" s="34" t="s">
        <v>10446</v>
      </c>
      <c r="BJ1332" s="44" t="s">
        <v>320</v>
      </c>
      <c r="BK1332" s="44" t="s">
        <v>321</v>
      </c>
      <c r="EN1332" s="571">
        <v>35955</v>
      </c>
      <c r="EO1332" s="560" t="s">
        <v>10447</v>
      </c>
      <c r="EP1332" s="560" t="s">
        <v>320</v>
      </c>
      <c r="EQ1332" s="580">
        <v>165</v>
      </c>
      <c r="ER1332" s="560" t="s">
        <v>3946</v>
      </c>
      <c r="ES1332" s="567" t="s">
        <v>10448</v>
      </c>
    </row>
    <row r="1333" spans="16:149">
      <c r="P1333" s="503"/>
      <c r="Q1333" s="504"/>
      <c r="R1333" s="505">
        <f t="shared" si="42"/>
        <v>45111</v>
      </c>
      <c r="S1333" s="501"/>
      <c r="T1333" s="497"/>
      <c r="U1333" s="498"/>
      <c r="V1333" s="43">
        <v>163</v>
      </c>
      <c r="W1333" s="34" t="s">
        <v>3841</v>
      </c>
      <c r="X1333" s="44">
        <v>160630</v>
      </c>
      <c r="Y1333" s="34" t="s">
        <v>3635</v>
      </c>
      <c r="Z1333" s="43" t="s">
        <v>1223</v>
      </c>
      <c r="AA1333" s="34" t="s">
        <v>577</v>
      </c>
      <c r="AB1333" s="34" t="s">
        <v>283</v>
      </c>
      <c r="AC1333" s="34" t="s">
        <v>10449</v>
      </c>
      <c r="AD1333" s="44" t="s">
        <v>320</v>
      </c>
      <c r="AE1333" s="44" t="s">
        <v>321</v>
      </c>
      <c r="AF1333" s="43">
        <v>163</v>
      </c>
      <c r="AG1333" s="34" t="s">
        <v>3841</v>
      </c>
      <c r="AH1333" s="34" t="s">
        <v>3840</v>
      </c>
      <c r="AI1333" s="43" t="s">
        <v>3842</v>
      </c>
      <c r="AJ1333" s="44" t="s">
        <v>3843</v>
      </c>
      <c r="AK1333" s="261">
        <v>4970446</v>
      </c>
      <c r="AL1333" s="44" t="s">
        <v>345</v>
      </c>
      <c r="AM1333" s="44" t="s">
        <v>3847</v>
      </c>
      <c r="AN1333" s="262">
        <v>258026781</v>
      </c>
      <c r="AO1333" s="34"/>
      <c r="AP1333" s="34"/>
      <c r="AQ1333" s="34"/>
      <c r="AR1333" s="34"/>
      <c r="AS1333" s="34"/>
      <c r="AT1333" s="44" t="s">
        <v>326</v>
      </c>
      <c r="AU1333" s="44"/>
      <c r="AV1333" s="477" t="str">
        <f t="array" ref="AV1333">_xlfn.IFS(
LEFT(Tabelas!$AI1333,1)="N","DN",
LEFT(Tabelas!$AI1333,1)="C","DC",
LEFT(Tabelas!$AI1333,1)="L","DL",
LEFT(Tabelas!$AI1333,1)="A","DA",
LEFT(Tabelas!$AI1333,1)="G","DG")</f>
        <v>DN</v>
      </c>
      <c r="AW1333" s="34"/>
      <c r="AX1333" s="34"/>
      <c r="AY1333" s="34"/>
      <c r="AZ1333" s="34"/>
      <c r="BA1333" s="34"/>
      <c r="BB1333" s="34"/>
      <c r="BC1333" s="34"/>
      <c r="BD1333" s="44">
        <v>160630</v>
      </c>
      <c r="BE1333" s="34" t="s">
        <v>3635</v>
      </c>
      <c r="BF1333" s="43" t="s">
        <v>1223</v>
      </c>
      <c r="BG1333" s="34" t="s">
        <v>577</v>
      </c>
      <c r="BH1333" s="34" t="s">
        <v>283</v>
      </c>
      <c r="BI1333" s="34" t="s">
        <v>10449</v>
      </c>
      <c r="BJ1333" s="44" t="s">
        <v>320</v>
      </c>
      <c r="BK1333" s="44" t="s">
        <v>321</v>
      </c>
      <c r="EN1333" s="572">
        <v>35963</v>
      </c>
      <c r="EO1333" s="561" t="s">
        <v>10450</v>
      </c>
      <c r="EP1333" s="561" t="s">
        <v>320</v>
      </c>
      <c r="EQ1333" s="576">
        <v>109</v>
      </c>
      <c r="ER1333" s="561" t="s">
        <v>2409</v>
      </c>
      <c r="ES1333" s="568" t="s">
        <v>10451</v>
      </c>
    </row>
    <row r="1334" spans="16:149">
      <c r="P1334" s="503"/>
      <c r="Q1334" s="504"/>
      <c r="R1334" s="505">
        <f t="shared" si="42"/>
        <v>45112</v>
      </c>
      <c r="S1334" s="501"/>
      <c r="T1334" s="497"/>
      <c r="U1334" s="498"/>
      <c r="V1334" s="43">
        <v>163</v>
      </c>
      <c r="W1334" s="34" t="s">
        <v>3841</v>
      </c>
      <c r="X1334" s="44">
        <v>160628</v>
      </c>
      <c r="Y1334" s="34" t="s">
        <v>3492</v>
      </c>
      <c r="Z1334" s="43" t="s">
        <v>1223</v>
      </c>
      <c r="AA1334" s="34" t="s">
        <v>577</v>
      </c>
      <c r="AB1334" s="34" t="s">
        <v>283</v>
      </c>
      <c r="AC1334" s="34" t="s">
        <v>10435</v>
      </c>
      <c r="AD1334" s="44" t="s">
        <v>320</v>
      </c>
      <c r="AE1334" s="44" t="s">
        <v>321</v>
      </c>
      <c r="AF1334" s="43">
        <v>163</v>
      </c>
      <c r="AG1334" s="34" t="s">
        <v>3841</v>
      </c>
      <c r="AH1334" s="34" t="s">
        <v>3840</v>
      </c>
      <c r="AI1334" s="43" t="s">
        <v>3842</v>
      </c>
      <c r="AJ1334" s="44" t="s">
        <v>3843</v>
      </c>
      <c r="AK1334" s="261">
        <v>4970446</v>
      </c>
      <c r="AL1334" s="44" t="s">
        <v>345</v>
      </c>
      <c r="AM1334" s="44" t="s">
        <v>3847</v>
      </c>
      <c r="AN1334" s="262">
        <v>258026781</v>
      </c>
      <c r="AO1334" s="34"/>
      <c r="AP1334" s="34"/>
      <c r="AQ1334" s="34"/>
      <c r="AR1334" s="34"/>
      <c r="AS1334" s="34"/>
      <c r="AT1334" s="44" t="s">
        <v>326</v>
      </c>
      <c r="AU1334" s="44"/>
      <c r="AV1334" s="477" t="str">
        <f t="array" ref="AV1334">_xlfn.IFS(
LEFT(Tabelas!$AI1334,1)="N","DN",
LEFT(Tabelas!$AI1334,1)="C","DC",
LEFT(Tabelas!$AI1334,1)="L","DL",
LEFT(Tabelas!$AI1334,1)="A","DA",
LEFT(Tabelas!$AI1334,1)="G","DG")</f>
        <v>DN</v>
      </c>
      <c r="AW1334" s="34"/>
      <c r="AX1334" s="34"/>
      <c r="AY1334" s="34"/>
      <c r="AZ1334" s="34"/>
      <c r="BA1334" s="34"/>
      <c r="BB1334" s="34"/>
      <c r="BC1334" s="34"/>
      <c r="BD1334" s="44">
        <v>160628</v>
      </c>
      <c r="BE1334" s="34" t="s">
        <v>3492</v>
      </c>
      <c r="BF1334" s="43" t="s">
        <v>1223</v>
      </c>
      <c r="BG1334" s="34" t="s">
        <v>577</v>
      </c>
      <c r="BH1334" s="34" t="s">
        <v>283</v>
      </c>
      <c r="BI1334" s="34" t="s">
        <v>10435</v>
      </c>
      <c r="BJ1334" s="44" t="s">
        <v>320</v>
      </c>
      <c r="BK1334" s="44" t="s">
        <v>321</v>
      </c>
      <c r="EN1334" s="571">
        <v>35971</v>
      </c>
      <c r="EO1334" s="560" t="s">
        <v>10452</v>
      </c>
      <c r="EP1334" s="560" t="s">
        <v>289</v>
      </c>
      <c r="EQ1334" s="580">
        <v>375</v>
      </c>
      <c r="ER1334" s="560" t="s">
        <v>5091</v>
      </c>
      <c r="ES1334" s="567" t="s">
        <v>10453</v>
      </c>
    </row>
    <row r="1335" spans="16:149">
      <c r="P1335" s="503"/>
      <c r="Q1335" s="504"/>
      <c r="R1335" s="505">
        <f t="shared" si="42"/>
        <v>45113</v>
      </c>
      <c r="S1335" s="501"/>
      <c r="T1335" s="497"/>
      <c r="U1335" s="498"/>
      <c r="V1335" s="43">
        <v>163</v>
      </c>
      <c r="W1335" s="34" t="s">
        <v>3841</v>
      </c>
      <c r="X1335" s="44">
        <v>160623</v>
      </c>
      <c r="Y1335" s="34" t="s">
        <v>3099</v>
      </c>
      <c r="Z1335" s="43" t="s">
        <v>1223</v>
      </c>
      <c r="AA1335" s="34" t="s">
        <v>577</v>
      </c>
      <c r="AB1335" s="34" t="s">
        <v>283</v>
      </c>
      <c r="AC1335" s="34" t="s">
        <v>3099</v>
      </c>
      <c r="AD1335" s="44" t="s">
        <v>320</v>
      </c>
      <c r="AE1335" s="44" t="s">
        <v>321</v>
      </c>
      <c r="AF1335" s="43">
        <v>163</v>
      </c>
      <c r="AG1335" s="34" t="s">
        <v>3841</v>
      </c>
      <c r="AH1335" s="34" t="s">
        <v>3840</v>
      </c>
      <c r="AI1335" s="43" t="s">
        <v>3842</v>
      </c>
      <c r="AJ1335" s="44" t="s">
        <v>3843</v>
      </c>
      <c r="AK1335" s="261">
        <v>4970446</v>
      </c>
      <c r="AL1335" s="44" t="s">
        <v>345</v>
      </c>
      <c r="AM1335" s="44" t="s">
        <v>3847</v>
      </c>
      <c r="AN1335" s="262">
        <v>258026781</v>
      </c>
      <c r="AO1335" s="34"/>
      <c r="AP1335" s="34"/>
      <c r="AQ1335" s="34"/>
      <c r="AR1335" s="34"/>
      <c r="AS1335" s="34"/>
      <c r="AT1335" s="44" t="s">
        <v>326</v>
      </c>
      <c r="AU1335" s="44"/>
      <c r="AV1335" s="477" t="str">
        <f t="array" ref="AV1335">_xlfn.IFS(
LEFT(Tabelas!$AI1335,1)="N","DN",
LEFT(Tabelas!$AI1335,1)="C","DC",
LEFT(Tabelas!$AI1335,1)="L","DL",
LEFT(Tabelas!$AI1335,1)="A","DA",
LEFT(Tabelas!$AI1335,1)="G","DG")</f>
        <v>DN</v>
      </c>
      <c r="AW1335" s="34"/>
      <c r="AX1335" s="34"/>
      <c r="AY1335" s="34"/>
      <c r="AZ1335" s="34"/>
      <c r="BA1335" s="34"/>
      <c r="BB1335" s="34"/>
      <c r="BC1335" s="34"/>
      <c r="BD1335" s="44">
        <v>160623</v>
      </c>
      <c r="BE1335" s="34" t="s">
        <v>3099</v>
      </c>
      <c r="BF1335" s="43" t="s">
        <v>1223</v>
      </c>
      <c r="BG1335" s="34" t="s">
        <v>577</v>
      </c>
      <c r="BH1335" s="34" t="s">
        <v>283</v>
      </c>
      <c r="BI1335" s="34" t="s">
        <v>3099</v>
      </c>
      <c r="BJ1335" s="44" t="s">
        <v>320</v>
      </c>
      <c r="BK1335" s="44" t="s">
        <v>321</v>
      </c>
      <c r="EN1335" s="571">
        <v>35980</v>
      </c>
      <c r="EO1335" s="560" t="s">
        <v>10454</v>
      </c>
      <c r="EP1335" s="560" t="s">
        <v>289</v>
      </c>
      <c r="EQ1335" s="580">
        <v>333</v>
      </c>
      <c r="ER1335" s="560" t="s">
        <v>4908</v>
      </c>
      <c r="ES1335" s="567" t="s">
        <v>10455</v>
      </c>
    </row>
    <row r="1336" spans="16:149">
      <c r="P1336" s="503"/>
      <c r="Q1336" s="504"/>
      <c r="R1336" s="505">
        <f t="shared" ref="R1336:R1399" si="43">R1335+1</f>
        <v>45114</v>
      </c>
      <c r="S1336" s="501"/>
      <c r="T1336" s="497"/>
      <c r="U1336" s="498"/>
      <c r="V1336" s="43">
        <v>163</v>
      </c>
      <c r="W1336" s="34" t="s">
        <v>3841</v>
      </c>
      <c r="X1336" s="44">
        <v>160624</v>
      </c>
      <c r="Y1336" s="34" t="s">
        <v>3210</v>
      </c>
      <c r="Z1336" s="43" t="s">
        <v>1223</v>
      </c>
      <c r="AA1336" s="34" t="s">
        <v>577</v>
      </c>
      <c r="AB1336" s="34" t="s">
        <v>283</v>
      </c>
      <c r="AC1336" s="34" t="s">
        <v>3210</v>
      </c>
      <c r="AD1336" s="44" t="s">
        <v>320</v>
      </c>
      <c r="AE1336" s="44" t="s">
        <v>321</v>
      </c>
      <c r="AF1336" s="43">
        <v>163</v>
      </c>
      <c r="AG1336" s="34" t="s">
        <v>3841</v>
      </c>
      <c r="AH1336" s="34" t="s">
        <v>3840</v>
      </c>
      <c r="AI1336" s="43" t="s">
        <v>3842</v>
      </c>
      <c r="AJ1336" s="44" t="s">
        <v>3843</v>
      </c>
      <c r="AK1336" s="261">
        <v>4970446</v>
      </c>
      <c r="AL1336" s="44" t="s">
        <v>345</v>
      </c>
      <c r="AM1336" s="44" t="s">
        <v>3847</v>
      </c>
      <c r="AN1336" s="262">
        <v>258026781</v>
      </c>
      <c r="AO1336" s="34"/>
      <c r="AP1336" s="34"/>
      <c r="AQ1336" s="34"/>
      <c r="AR1336" s="34"/>
      <c r="AS1336" s="34"/>
      <c r="AT1336" s="44" t="s">
        <v>326</v>
      </c>
      <c r="AU1336" s="44"/>
      <c r="AV1336" s="477" t="str">
        <f t="array" ref="AV1336">_xlfn.IFS(
LEFT(Tabelas!$AI1336,1)="N","DN",
LEFT(Tabelas!$AI1336,1)="C","DC",
LEFT(Tabelas!$AI1336,1)="L","DL",
LEFT(Tabelas!$AI1336,1)="A","DA",
LEFT(Tabelas!$AI1336,1)="G","DG")</f>
        <v>DN</v>
      </c>
      <c r="AW1336" s="34"/>
      <c r="AX1336" s="34"/>
      <c r="AY1336" s="34"/>
      <c r="AZ1336" s="34"/>
      <c r="BA1336" s="34"/>
      <c r="BB1336" s="34"/>
      <c r="BC1336" s="34"/>
      <c r="BD1336" s="44">
        <v>160624</v>
      </c>
      <c r="BE1336" s="34" t="s">
        <v>3210</v>
      </c>
      <c r="BF1336" s="43" t="s">
        <v>1223</v>
      </c>
      <c r="BG1336" s="34" t="s">
        <v>577</v>
      </c>
      <c r="BH1336" s="34" t="s">
        <v>283</v>
      </c>
      <c r="BI1336" s="34" t="s">
        <v>3210</v>
      </c>
      <c r="BJ1336" s="44" t="s">
        <v>320</v>
      </c>
      <c r="BK1336" s="44" t="s">
        <v>321</v>
      </c>
      <c r="EN1336" s="572">
        <v>35998</v>
      </c>
      <c r="EO1336" s="561" t="s">
        <v>10456</v>
      </c>
      <c r="EP1336" s="561" t="s">
        <v>320</v>
      </c>
      <c r="EQ1336" s="576">
        <v>110</v>
      </c>
      <c r="ER1336" s="561" t="s">
        <v>2579</v>
      </c>
      <c r="ES1336" s="568" t="s">
        <v>10457</v>
      </c>
    </row>
    <row r="1337" spans="16:149">
      <c r="P1337" s="503"/>
      <c r="Q1337" s="504"/>
      <c r="R1337" s="505">
        <f t="shared" si="43"/>
        <v>45115</v>
      </c>
      <c r="S1337" s="501"/>
      <c r="T1337" s="497"/>
      <c r="U1337" s="498"/>
      <c r="V1337" s="43">
        <v>164</v>
      </c>
      <c r="W1337" s="34" t="s">
        <v>3901</v>
      </c>
      <c r="X1337" s="44">
        <v>30201</v>
      </c>
      <c r="Y1337" s="34" t="s">
        <v>996</v>
      </c>
      <c r="Z1337" s="43" t="s">
        <v>318</v>
      </c>
      <c r="AA1337" s="34" t="s">
        <v>403</v>
      </c>
      <c r="AB1337" s="34" t="s">
        <v>270</v>
      </c>
      <c r="AC1337" s="34" t="s">
        <v>996</v>
      </c>
      <c r="AD1337" s="44" t="s">
        <v>320</v>
      </c>
      <c r="AE1337" s="44" t="s">
        <v>5186</v>
      </c>
      <c r="AF1337" s="43">
        <v>164</v>
      </c>
      <c r="AG1337" s="34" t="s">
        <v>3901</v>
      </c>
      <c r="AH1337" s="34" t="s">
        <v>3900</v>
      </c>
      <c r="AI1337" s="43" t="s">
        <v>3902</v>
      </c>
      <c r="AJ1337" s="44" t="s">
        <v>3903</v>
      </c>
      <c r="AK1337" s="261">
        <v>4750194</v>
      </c>
      <c r="AL1337" s="44" t="s">
        <v>403</v>
      </c>
      <c r="AM1337" s="44" t="s">
        <v>3907</v>
      </c>
      <c r="AN1337" s="262">
        <v>253469640</v>
      </c>
      <c r="AO1337" s="34"/>
      <c r="AP1337" s="34"/>
      <c r="AQ1337" s="34"/>
      <c r="AR1337" s="34"/>
      <c r="AS1337" s="34"/>
      <c r="AT1337" s="44" t="s">
        <v>326</v>
      </c>
      <c r="AU1337" s="44"/>
      <c r="AV1337" s="477" t="str">
        <f t="array" ref="AV1337">_xlfn.IFS(
LEFT(Tabelas!$AI1337,1)="N","DN",
LEFT(Tabelas!$AI1337,1)="C","DC",
LEFT(Tabelas!$AI1337,1)="L","DL",
LEFT(Tabelas!$AI1337,1)="A","DA",
LEFT(Tabelas!$AI1337,1)="G","DG")</f>
        <v>DN</v>
      </c>
      <c r="AW1337" s="34"/>
      <c r="AX1337" s="34"/>
      <c r="AY1337" s="34"/>
      <c r="AZ1337" s="34"/>
      <c r="BA1337" s="34"/>
      <c r="BB1337" s="34"/>
      <c r="BC1337" s="34"/>
      <c r="BD1337" s="44">
        <v>30201</v>
      </c>
      <c r="BE1337" s="34" t="s">
        <v>996</v>
      </c>
      <c r="BF1337" s="43" t="s">
        <v>318</v>
      </c>
      <c r="BG1337" s="34" t="s">
        <v>403</v>
      </c>
      <c r="BH1337" s="34" t="s">
        <v>270</v>
      </c>
      <c r="BI1337" s="34" t="s">
        <v>996</v>
      </c>
      <c r="BJ1337" s="44" t="s">
        <v>320</v>
      </c>
      <c r="BK1337" s="44" t="s">
        <v>5186</v>
      </c>
      <c r="EN1337" s="571">
        <v>36013</v>
      </c>
      <c r="EO1337" s="560" t="s">
        <v>10458</v>
      </c>
      <c r="EP1337" s="560" t="s">
        <v>289</v>
      </c>
      <c r="EQ1337" s="580">
        <v>300</v>
      </c>
      <c r="ER1337" s="560" t="s">
        <v>4916</v>
      </c>
      <c r="ES1337" s="567" t="s">
        <v>10459</v>
      </c>
    </row>
    <row r="1338" spans="16:149">
      <c r="P1338" s="503"/>
      <c r="Q1338" s="504"/>
      <c r="R1338" s="505">
        <f t="shared" si="43"/>
        <v>45116</v>
      </c>
      <c r="S1338" s="501"/>
      <c r="T1338" s="497"/>
      <c r="U1338" s="498"/>
      <c r="V1338" s="43">
        <v>164</v>
      </c>
      <c r="W1338" s="34" t="s">
        <v>3901</v>
      </c>
      <c r="X1338" s="44">
        <v>30202</v>
      </c>
      <c r="Y1338" s="34" t="s">
        <v>1274</v>
      </c>
      <c r="Z1338" s="43" t="s">
        <v>318</v>
      </c>
      <c r="AA1338" s="34" t="s">
        <v>403</v>
      </c>
      <c r="AB1338" s="34" t="s">
        <v>270</v>
      </c>
      <c r="AC1338" s="34" t="s">
        <v>1274</v>
      </c>
      <c r="AD1338" s="44" t="s">
        <v>320</v>
      </c>
      <c r="AE1338" s="44" t="s">
        <v>5186</v>
      </c>
      <c r="AF1338" s="43">
        <v>164</v>
      </c>
      <c r="AG1338" s="34" t="s">
        <v>3901</v>
      </c>
      <c r="AH1338" s="34" t="s">
        <v>3900</v>
      </c>
      <c r="AI1338" s="43" t="s">
        <v>3902</v>
      </c>
      <c r="AJ1338" s="44" t="s">
        <v>3903</v>
      </c>
      <c r="AK1338" s="261">
        <v>4750194</v>
      </c>
      <c r="AL1338" s="44" t="s">
        <v>403</v>
      </c>
      <c r="AM1338" s="44" t="s">
        <v>3907</v>
      </c>
      <c r="AN1338" s="262">
        <v>253469640</v>
      </c>
      <c r="AO1338" s="34"/>
      <c r="AP1338" s="34"/>
      <c r="AQ1338" s="34"/>
      <c r="AR1338" s="34"/>
      <c r="AS1338" s="34"/>
      <c r="AT1338" s="44" t="s">
        <v>326</v>
      </c>
      <c r="AU1338" s="44"/>
      <c r="AV1338" s="477" t="str">
        <f t="array" ref="AV1338">_xlfn.IFS(
LEFT(Tabelas!$AI1338,1)="N","DN",
LEFT(Tabelas!$AI1338,1)="C","DC",
LEFT(Tabelas!$AI1338,1)="L","DL",
LEFT(Tabelas!$AI1338,1)="A","DA",
LEFT(Tabelas!$AI1338,1)="G","DG")</f>
        <v>DN</v>
      </c>
      <c r="AW1338" s="34"/>
      <c r="AX1338" s="34"/>
      <c r="AY1338" s="34"/>
      <c r="AZ1338" s="34"/>
      <c r="BA1338" s="34"/>
      <c r="BB1338" s="34"/>
      <c r="BC1338" s="34"/>
      <c r="BD1338" s="44">
        <v>30202</v>
      </c>
      <c r="BE1338" s="34" t="s">
        <v>1274</v>
      </c>
      <c r="BF1338" s="43" t="s">
        <v>318</v>
      </c>
      <c r="BG1338" s="34" t="s">
        <v>403</v>
      </c>
      <c r="BH1338" s="34" t="s">
        <v>270</v>
      </c>
      <c r="BI1338" s="34" t="s">
        <v>1274</v>
      </c>
      <c r="BJ1338" s="44" t="s">
        <v>320</v>
      </c>
      <c r="BK1338" s="44" t="s">
        <v>5186</v>
      </c>
      <c r="EN1338" s="572">
        <v>36021</v>
      </c>
      <c r="EO1338" s="561" t="s">
        <v>10460</v>
      </c>
      <c r="EP1338" s="561" t="s">
        <v>289</v>
      </c>
      <c r="EQ1338" s="576">
        <v>338</v>
      </c>
      <c r="ER1338" s="561" t="s">
        <v>2428</v>
      </c>
      <c r="ES1338" s="568" t="s">
        <v>10461</v>
      </c>
    </row>
    <row r="1339" spans="16:149">
      <c r="P1339" s="503"/>
      <c r="Q1339" s="504"/>
      <c r="R1339" s="505">
        <f t="shared" si="43"/>
        <v>45117</v>
      </c>
      <c r="S1339" s="501"/>
      <c r="T1339" s="497"/>
      <c r="U1339" s="498"/>
      <c r="V1339" s="43">
        <v>164</v>
      </c>
      <c r="W1339" s="34" t="s">
        <v>3901</v>
      </c>
      <c r="X1339" s="44">
        <v>30203</v>
      </c>
      <c r="Y1339" s="34" t="s">
        <v>1550</v>
      </c>
      <c r="Z1339" s="43" t="s">
        <v>318</v>
      </c>
      <c r="AA1339" s="34" t="s">
        <v>403</v>
      </c>
      <c r="AB1339" s="34" t="s">
        <v>270</v>
      </c>
      <c r="AC1339" s="34" t="s">
        <v>1550</v>
      </c>
      <c r="AD1339" s="44" t="s">
        <v>320</v>
      </c>
      <c r="AE1339" s="44" t="s">
        <v>5186</v>
      </c>
      <c r="AF1339" s="43">
        <v>164</v>
      </c>
      <c r="AG1339" s="34" t="s">
        <v>3901</v>
      </c>
      <c r="AH1339" s="34" t="s">
        <v>3900</v>
      </c>
      <c r="AI1339" s="43" t="s">
        <v>3902</v>
      </c>
      <c r="AJ1339" s="44" t="s">
        <v>3903</v>
      </c>
      <c r="AK1339" s="261">
        <v>4750194</v>
      </c>
      <c r="AL1339" s="44" t="s">
        <v>403</v>
      </c>
      <c r="AM1339" s="44" t="s">
        <v>3907</v>
      </c>
      <c r="AN1339" s="262">
        <v>253469640</v>
      </c>
      <c r="AO1339" s="34"/>
      <c r="AP1339" s="34"/>
      <c r="AQ1339" s="34"/>
      <c r="AR1339" s="34"/>
      <c r="AS1339" s="34"/>
      <c r="AT1339" s="44" t="s">
        <v>326</v>
      </c>
      <c r="AU1339" s="44"/>
      <c r="AV1339" s="477" t="str">
        <f t="array" ref="AV1339">_xlfn.IFS(
LEFT(Tabelas!$AI1339,1)="N","DN",
LEFT(Tabelas!$AI1339,1)="C","DC",
LEFT(Tabelas!$AI1339,1)="L","DL",
LEFT(Tabelas!$AI1339,1)="A","DA",
LEFT(Tabelas!$AI1339,1)="G","DG")</f>
        <v>DN</v>
      </c>
      <c r="AW1339" s="34"/>
      <c r="AX1339" s="34"/>
      <c r="AY1339" s="34"/>
      <c r="AZ1339" s="34"/>
      <c r="BA1339" s="34"/>
      <c r="BB1339" s="34"/>
      <c r="BC1339" s="34"/>
      <c r="BD1339" s="44">
        <v>30203</v>
      </c>
      <c r="BE1339" s="34" t="s">
        <v>1550</v>
      </c>
      <c r="BF1339" s="43" t="s">
        <v>318</v>
      </c>
      <c r="BG1339" s="34" t="s">
        <v>403</v>
      </c>
      <c r="BH1339" s="34" t="s">
        <v>270</v>
      </c>
      <c r="BI1339" s="34" t="s">
        <v>1550</v>
      </c>
      <c r="BJ1339" s="44" t="s">
        <v>320</v>
      </c>
      <c r="BK1339" s="44" t="s">
        <v>5186</v>
      </c>
      <c r="EN1339" s="571">
        <v>36056</v>
      </c>
      <c r="EO1339" s="560" t="s">
        <v>10462</v>
      </c>
      <c r="EP1339" s="560" t="s">
        <v>947</v>
      </c>
      <c r="EQ1339" s="580">
        <v>448</v>
      </c>
      <c r="ER1339" s="560" t="s">
        <v>4369</v>
      </c>
      <c r="ES1339" s="567" t="s">
        <v>10463</v>
      </c>
    </row>
    <row r="1340" spans="16:149">
      <c r="P1340" s="503"/>
      <c r="Q1340" s="504"/>
      <c r="R1340" s="505">
        <f t="shared" si="43"/>
        <v>45118</v>
      </c>
      <c r="S1340" s="501"/>
      <c r="T1340" s="497"/>
      <c r="U1340" s="498"/>
      <c r="V1340" s="43">
        <v>164</v>
      </c>
      <c r="W1340" s="34" t="s">
        <v>3901</v>
      </c>
      <c r="X1340" s="44">
        <v>30205</v>
      </c>
      <c r="Y1340" s="34" t="s">
        <v>1822</v>
      </c>
      <c r="Z1340" s="43" t="s">
        <v>318</v>
      </c>
      <c r="AA1340" s="34" t="s">
        <v>403</v>
      </c>
      <c r="AB1340" s="34" t="s">
        <v>270</v>
      </c>
      <c r="AC1340" s="34" t="s">
        <v>1822</v>
      </c>
      <c r="AD1340" s="44" t="s">
        <v>320</v>
      </c>
      <c r="AE1340" s="44" t="s">
        <v>5186</v>
      </c>
      <c r="AF1340" s="43">
        <v>164</v>
      </c>
      <c r="AG1340" s="34" t="s">
        <v>3901</v>
      </c>
      <c r="AH1340" s="34" t="s">
        <v>3900</v>
      </c>
      <c r="AI1340" s="43" t="s">
        <v>3902</v>
      </c>
      <c r="AJ1340" s="44" t="s">
        <v>3903</v>
      </c>
      <c r="AK1340" s="261">
        <v>4750194</v>
      </c>
      <c r="AL1340" s="44" t="s">
        <v>403</v>
      </c>
      <c r="AM1340" s="44" t="s">
        <v>3907</v>
      </c>
      <c r="AN1340" s="262">
        <v>253469640</v>
      </c>
      <c r="AO1340" s="34"/>
      <c r="AP1340" s="34"/>
      <c r="AQ1340" s="34"/>
      <c r="AR1340" s="34"/>
      <c r="AS1340" s="34"/>
      <c r="AT1340" s="44" t="s">
        <v>326</v>
      </c>
      <c r="AU1340" s="44"/>
      <c r="AV1340" s="477" t="str">
        <f t="array" ref="AV1340">_xlfn.IFS(
LEFT(Tabelas!$AI1340,1)="N","DN",
LEFT(Tabelas!$AI1340,1)="C","DC",
LEFT(Tabelas!$AI1340,1)="L","DL",
LEFT(Tabelas!$AI1340,1)="A","DA",
LEFT(Tabelas!$AI1340,1)="G","DG")</f>
        <v>DN</v>
      </c>
      <c r="AW1340" s="34"/>
      <c r="AX1340" s="34"/>
      <c r="AY1340" s="34"/>
      <c r="AZ1340" s="34"/>
      <c r="BA1340" s="34"/>
      <c r="BB1340" s="34"/>
      <c r="BC1340" s="34"/>
      <c r="BD1340" s="44">
        <v>30205</v>
      </c>
      <c r="BE1340" s="34" t="s">
        <v>1822</v>
      </c>
      <c r="BF1340" s="43" t="s">
        <v>318</v>
      </c>
      <c r="BG1340" s="34" t="s">
        <v>403</v>
      </c>
      <c r="BH1340" s="34" t="s">
        <v>270</v>
      </c>
      <c r="BI1340" s="34" t="s">
        <v>1822</v>
      </c>
      <c r="BJ1340" s="44" t="s">
        <v>320</v>
      </c>
      <c r="BK1340" s="44" t="s">
        <v>5186</v>
      </c>
      <c r="EN1340" s="572">
        <v>36072</v>
      </c>
      <c r="EO1340" s="561" t="s">
        <v>10464</v>
      </c>
      <c r="EP1340" s="561" t="s">
        <v>289</v>
      </c>
      <c r="EQ1340" s="576">
        <v>335</v>
      </c>
      <c r="ER1340" s="561" t="s">
        <v>1244</v>
      </c>
      <c r="ES1340" s="568" t="s">
        <v>10465</v>
      </c>
    </row>
    <row r="1341" spans="16:149">
      <c r="P1341" s="503"/>
      <c r="Q1341" s="504"/>
      <c r="R1341" s="505">
        <f t="shared" si="43"/>
        <v>45119</v>
      </c>
      <c r="S1341" s="501"/>
      <c r="T1341" s="497"/>
      <c r="U1341" s="498"/>
      <c r="V1341" s="43">
        <v>164</v>
      </c>
      <c r="W1341" s="34" t="s">
        <v>3901</v>
      </c>
      <c r="X1341" s="44">
        <v>30206</v>
      </c>
      <c r="Y1341" s="34" t="s">
        <v>2059</v>
      </c>
      <c r="Z1341" s="43" t="s">
        <v>318</v>
      </c>
      <c r="AA1341" s="34" t="s">
        <v>403</v>
      </c>
      <c r="AB1341" s="34" t="s">
        <v>270</v>
      </c>
      <c r="AC1341" s="34" t="s">
        <v>2059</v>
      </c>
      <c r="AD1341" s="44" t="s">
        <v>320</v>
      </c>
      <c r="AE1341" s="44" t="s">
        <v>5186</v>
      </c>
      <c r="AF1341" s="43">
        <v>164</v>
      </c>
      <c r="AG1341" s="34" t="s">
        <v>3901</v>
      </c>
      <c r="AH1341" s="34" t="s">
        <v>3900</v>
      </c>
      <c r="AI1341" s="43" t="s">
        <v>3902</v>
      </c>
      <c r="AJ1341" s="44" t="s">
        <v>3903</v>
      </c>
      <c r="AK1341" s="261">
        <v>4750194</v>
      </c>
      <c r="AL1341" s="44" t="s">
        <v>403</v>
      </c>
      <c r="AM1341" s="44" t="s">
        <v>3907</v>
      </c>
      <c r="AN1341" s="262">
        <v>253469640</v>
      </c>
      <c r="AO1341" s="34"/>
      <c r="AP1341" s="34"/>
      <c r="AQ1341" s="34"/>
      <c r="AR1341" s="34"/>
      <c r="AS1341" s="34"/>
      <c r="AT1341" s="44" t="s">
        <v>326</v>
      </c>
      <c r="AU1341" s="44"/>
      <c r="AV1341" s="477" t="str">
        <f t="array" ref="AV1341">_xlfn.IFS(
LEFT(Tabelas!$AI1341,1)="N","DN",
LEFT(Tabelas!$AI1341,1)="C","DC",
LEFT(Tabelas!$AI1341,1)="L","DL",
LEFT(Tabelas!$AI1341,1)="A","DA",
LEFT(Tabelas!$AI1341,1)="G","DG")</f>
        <v>DN</v>
      </c>
      <c r="AW1341" s="34"/>
      <c r="AX1341" s="34"/>
      <c r="AY1341" s="34"/>
      <c r="AZ1341" s="34"/>
      <c r="BA1341" s="34"/>
      <c r="BB1341" s="34"/>
      <c r="BC1341" s="34"/>
      <c r="BD1341" s="44">
        <v>30206</v>
      </c>
      <c r="BE1341" s="34" t="s">
        <v>2059</v>
      </c>
      <c r="BF1341" s="43" t="s">
        <v>318</v>
      </c>
      <c r="BG1341" s="34" t="s">
        <v>403</v>
      </c>
      <c r="BH1341" s="34" t="s">
        <v>270</v>
      </c>
      <c r="BI1341" s="34" t="s">
        <v>2059</v>
      </c>
      <c r="BJ1341" s="44" t="s">
        <v>320</v>
      </c>
      <c r="BK1341" s="44" t="s">
        <v>5186</v>
      </c>
      <c r="EN1341" s="571">
        <v>36145</v>
      </c>
      <c r="EO1341" s="560" t="s">
        <v>10466</v>
      </c>
      <c r="EP1341" s="560" t="s">
        <v>320</v>
      </c>
      <c r="EQ1341" s="580">
        <v>115</v>
      </c>
      <c r="ER1341" s="560" t="s">
        <v>3241</v>
      </c>
      <c r="ES1341" s="567" t="s">
        <v>10467</v>
      </c>
    </row>
    <row r="1342" spans="16:149">
      <c r="P1342" s="503"/>
      <c r="Q1342" s="504"/>
      <c r="R1342" s="505">
        <f t="shared" si="43"/>
        <v>45120</v>
      </c>
      <c r="S1342" s="501"/>
      <c r="T1342" s="497"/>
      <c r="U1342" s="498"/>
      <c r="V1342" s="43">
        <v>164</v>
      </c>
      <c r="W1342" s="34" t="s">
        <v>3901</v>
      </c>
      <c r="X1342" s="44">
        <v>30208</v>
      </c>
      <c r="Y1342" s="34" t="s">
        <v>2264</v>
      </c>
      <c r="Z1342" s="43" t="s">
        <v>318</v>
      </c>
      <c r="AA1342" s="34" t="s">
        <v>403</v>
      </c>
      <c r="AB1342" s="34" t="s">
        <v>270</v>
      </c>
      <c r="AC1342" s="34" t="s">
        <v>2264</v>
      </c>
      <c r="AD1342" s="44" t="s">
        <v>320</v>
      </c>
      <c r="AE1342" s="44" t="s">
        <v>5186</v>
      </c>
      <c r="AF1342" s="43">
        <v>164</v>
      </c>
      <c r="AG1342" s="34" t="s">
        <v>3901</v>
      </c>
      <c r="AH1342" s="34" t="s">
        <v>3900</v>
      </c>
      <c r="AI1342" s="43" t="s">
        <v>3902</v>
      </c>
      <c r="AJ1342" s="44" t="s">
        <v>3903</v>
      </c>
      <c r="AK1342" s="261">
        <v>4750194</v>
      </c>
      <c r="AL1342" s="44" t="s">
        <v>403</v>
      </c>
      <c r="AM1342" s="44" t="s">
        <v>3907</v>
      </c>
      <c r="AN1342" s="262">
        <v>253469640</v>
      </c>
      <c r="AO1342" s="34"/>
      <c r="AP1342" s="34"/>
      <c r="AQ1342" s="34"/>
      <c r="AR1342" s="34"/>
      <c r="AS1342" s="34"/>
      <c r="AT1342" s="44" t="s">
        <v>326</v>
      </c>
      <c r="AU1342" s="44"/>
      <c r="AV1342" s="477" t="str">
        <f t="array" ref="AV1342">_xlfn.IFS(
LEFT(Tabelas!$AI1342,1)="N","DN",
LEFT(Tabelas!$AI1342,1)="C","DC",
LEFT(Tabelas!$AI1342,1)="L","DL",
LEFT(Tabelas!$AI1342,1)="A","DA",
LEFT(Tabelas!$AI1342,1)="G","DG")</f>
        <v>DN</v>
      </c>
      <c r="AW1342" s="34"/>
      <c r="AX1342" s="34"/>
      <c r="AY1342" s="34"/>
      <c r="AZ1342" s="34"/>
      <c r="BA1342" s="34"/>
      <c r="BB1342" s="34"/>
      <c r="BC1342" s="34"/>
      <c r="BD1342" s="44">
        <v>30208</v>
      </c>
      <c r="BE1342" s="34" t="s">
        <v>2264</v>
      </c>
      <c r="BF1342" s="43" t="s">
        <v>318</v>
      </c>
      <c r="BG1342" s="34" t="s">
        <v>403</v>
      </c>
      <c r="BH1342" s="34" t="s">
        <v>270</v>
      </c>
      <c r="BI1342" s="34" t="s">
        <v>2264</v>
      </c>
      <c r="BJ1342" s="44" t="s">
        <v>320</v>
      </c>
      <c r="BK1342" s="44" t="s">
        <v>5186</v>
      </c>
      <c r="EN1342" s="572">
        <v>36153</v>
      </c>
      <c r="EO1342" s="561" t="s">
        <v>10468</v>
      </c>
      <c r="EP1342" s="561" t="s">
        <v>320</v>
      </c>
      <c r="EQ1342" s="576">
        <v>109</v>
      </c>
      <c r="ER1342" s="561" t="s">
        <v>2409</v>
      </c>
      <c r="ES1342" s="568" t="s">
        <v>10469</v>
      </c>
    </row>
    <row r="1343" spans="16:149">
      <c r="P1343" s="503"/>
      <c r="Q1343" s="504"/>
      <c r="R1343" s="505">
        <f t="shared" si="43"/>
        <v>45121</v>
      </c>
      <c r="S1343" s="501"/>
      <c r="T1343" s="497"/>
      <c r="U1343" s="498"/>
      <c r="V1343" s="43">
        <v>164</v>
      </c>
      <c r="W1343" s="34" t="s">
        <v>3901</v>
      </c>
      <c r="X1343" s="44">
        <v>30209</v>
      </c>
      <c r="Y1343" s="34" t="s">
        <v>1074</v>
      </c>
      <c r="Z1343" s="43" t="s">
        <v>318</v>
      </c>
      <c r="AA1343" s="34" t="s">
        <v>403</v>
      </c>
      <c r="AB1343" s="34" t="s">
        <v>270</v>
      </c>
      <c r="AC1343" s="34" t="s">
        <v>1074</v>
      </c>
      <c r="AD1343" s="44" t="s">
        <v>320</v>
      </c>
      <c r="AE1343" s="44" t="s">
        <v>5186</v>
      </c>
      <c r="AF1343" s="43">
        <v>164</v>
      </c>
      <c r="AG1343" s="34" t="s">
        <v>3901</v>
      </c>
      <c r="AH1343" s="34" t="s">
        <v>3900</v>
      </c>
      <c r="AI1343" s="43" t="s">
        <v>3902</v>
      </c>
      <c r="AJ1343" s="44" t="s">
        <v>3903</v>
      </c>
      <c r="AK1343" s="261">
        <v>4750194</v>
      </c>
      <c r="AL1343" s="44" t="s">
        <v>403</v>
      </c>
      <c r="AM1343" s="44" t="s">
        <v>3907</v>
      </c>
      <c r="AN1343" s="262">
        <v>253469640</v>
      </c>
      <c r="AO1343" s="34"/>
      <c r="AP1343" s="34"/>
      <c r="AQ1343" s="34"/>
      <c r="AR1343" s="34"/>
      <c r="AS1343" s="34"/>
      <c r="AT1343" s="44" t="s">
        <v>326</v>
      </c>
      <c r="AU1343" s="44"/>
      <c r="AV1343" s="477" t="str">
        <f t="array" ref="AV1343">_xlfn.IFS(
LEFT(Tabelas!$AI1343,1)="N","DN",
LEFT(Tabelas!$AI1343,1)="C","DC",
LEFT(Tabelas!$AI1343,1)="L","DL",
LEFT(Tabelas!$AI1343,1)="A","DA",
LEFT(Tabelas!$AI1343,1)="G","DG")</f>
        <v>DN</v>
      </c>
      <c r="AW1343" s="34"/>
      <c r="AX1343" s="34"/>
      <c r="AY1343" s="34"/>
      <c r="AZ1343" s="34"/>
      <c r="BA1343" s="34"/>
      <c r="BB1343" s="34"/>
      <c r="BC1343" s="34"/>
      <c r="BD1343" s="44">
        <v>30209</v>
      </c>
      <c r="BE1343" s="34" t="s">
        <v>1074</v>
      </c>
      <c r="BF1343" s="43" t="s">
        <v>318</v>
      </c>
      <c r="BG1343" s="34" t="s">
        <v>403</v>
      </c>
      <c r="BH1343" s="34" t="s">
        <v>270</v>
      </c>
      <c r="BI1343" s="34" t="s">
        <v>1074</v>
      </c>
      <c r="BJ1343" s="44" t="s">
        <v>320</v>
      </c>
      <c r="BK1343" s="44" t="s">
        <v>5186</v>
      </c>
      <c r="EN1343" s="571">
        <v>36188</v>
      </c>
      <c r="EO1343" s="560" t="s">
        <v>10470</v>
      </c>
      <c r="EP1343" s="560" t="s">
        <v>320</v>
      </c>
      <c r="EQ1343" s="580">
        <v>165</v>
      </c>
      <c r="ER1343" s="560" t="s">
        <v>3946</v>
      </c>
      <c r="ES1343" s="567" t="s">
        <v>10471</v>
      </c>
    </row>
    <row r="1344" spans="16:149">
      <c r="P1344" s="503"/>
      <c r="Q1344" s="504"/>
      <c r="R1344" s="505">
        <f t="shared" si="43"/>
        <v>45122</v>
      </c>
      <c r="S1344" s="501"/>
      <c r="T1344" s="497"/>
      <c r="U1344" s="498"/>
      <c r="V1344" s="43">
        <v>164</v>
      </c>
      <c r="W1344" s="34" t="s">
        <v>3901</v>
      </c>
      <c r="X1344" s="44">
        <v>30210</v>
      </c>
      <c r="Y1344" s="34" t="s">
        <v>2607</v>
      </c>
      <c r="Z1344" s="43" t="s">
        <v>318</v>
      </c>
      <c r="AA1344" s="34" t="s">
        <v>403</v>
      </c>
      <c r="AB1344" s="34" t="s">
        <v>270</v>
      </c>
      <c r="AC1344" s="34" t="s">
        <v>2607</v>
      </c>
      <c r="AD1344" s="44" t="s">
        <v>320</v>
      </c>
      <c r="AE1344" s="44" t="s">
        <v>5186</v>
      </c>
      <c r="AF1344" s="43">
        <v>164</v>
      </c>
      <c r="AG1344" s="34" t="s">
        <v>3901</v>
      </c>
      <c r="AH1344" s="34" t="s">
        <v>3900</v>
      </c>
      <c r="AI1344" s="43" t="s">
        <v>3902</v>
      </c>
      <c r="AJ1344" s="44" t="s">
        <v>3903</v>
      </c>
      <c r="AK1344" s="261">
        <v>4750194</v>
      </c>
      <c r="AL1344" s="44" t="s">
        <v>403</v>
      </c>
      <c r="AM1344" s="44" t="s">
        <v>3907</v>
      </c>
      <c r="AN1344" s="262">
        <v>253469640</v>
      </c>
      <c r="AO1344" s="34"/>
      <c r="AP1344" s="34"/>
      <c r="AQ1344" s="34"/>
      <c r="AR1344" s="34"/>
      <c r="AS1344" s="34"/>
      <c r="AT1344" s="44" t="s">
        <v>326</v>
      </c>
      <c r="AU1344" s="44"/>
      <c r="AV1344" s="477" t="str">
        <f t="array" ref="AV1344">_xlfn.IFS(
LEFT(Tabelas!$AI1344,1)="N","DN",
LEFT(Tabelas!$AI1344,1)="C","DC",
LEFT(Tabelas!$AI1344,1)="L","DL",
LEFT(Tabelas!$AI1344,1)="A","DA",
LEFT(Tabelas!$AI1344,1)="G","DG")</f>
        <v>DN</v>
      </c>
      <c r="AW1344" s="34"/>
      <c r="AX1344" s="34"/>
      <c r="AY1344" s="34"/>
      <c r="AZ1344" s="34"/>
      <c r="BA1344" s="34"/>
      <c r="BB1344" s="34"/>
      <c r="BC1344" s="34"/>
      <c r="BD1344" s="44">
        <v>30210</v>
      </c>
      <c r="BE1344" s="34" t="s">
        <v>2607</v>
      </c>
      <c r="BF1344" s="43" t="s">
        <v>318</v>
      </c>
      <c r="BG1344" s="34" t="s">
        <v>403</v>
      </c>
      <c r="BH1344" s="34" t="s">
        <v>270</v>
      </c>
      <c r="BI1344" s="34" t="s">
        <v>2607</v>
      </c>
      <c r="BJ1344" s="44" t="s">
        <v>320</v>
      </c>
      <c r="BK1344" s="44" t="s">
        <v>5186</v>
      </c>
      <c r="EN1344" s="572">
        <v>36200</v>
      </c>
      <c r="EO1344" s="561" t="s">
        <v>10472</v>
      </c>
      <c r="EP1344" s="561" t="s">
        <v>289</v>
      </c>
      <c r="EQ1344" s="576">
        <v>300</v>
      </c>
      <c r="ER1344" s="561" t="s">
        <v>4916</v>
      </c>
      <c r="ES1344" s="568" t="s">
        <v>10473</v>
      </c>
    </row>
    <row r="1345" spans="16:149">
      <c r="P1345" s="503"/>
      <c r="Q1345" s="504"/>
      <c r="R1345" s="505">
        <f t="shared" si="43"/>
        <v>45123</v>
      </c>
      <c r="S1345" s="501"/>
      <c r="T1345" s="497"/>
      <c r="U1345" s="498"/>
      <c r="V1345" s="43">
        <v>164</v>
      </c>
      <c r="W1345" s="34" t="s">
        <v>3901</v>
      </c>
      <c r="X1345" s="44">
        <v>30212</v>
      </c>
      <c r="Y1345" s="34" t="s">
        <v>2752</v>
      </c>
      <c r="Z1345" s="43" t="s">
        <v>318</v>
      </c>
      <c r="AA1345" s="34" t="s">
        <v>403</v>
      </c>
      <c r="AB1345" s="34" t="s">
        <v>270</v>
      </c>
      <c r="AC1345" s="34" t="s">
        <v>2752</v>
      </c>
      <c r="AD1345" s="44" t="s">
        <v>320</v>
      </c>
      <c r="AE1345" s="44" t="s">
        <v>5186</v>
      </c>
      <c r="AF1345" s="43">
        <v>164</v>
      </c>
      <c r="AG1345" s="34" t="s">
        <v>3901</v>
      </c>
      <c r="AH1345" s="34" t="s">
        <v>3900</v>
      </c>
      <c r="AI1345" s="43" t="s">
        <v>3902</v>
      </c>
      <c r="AJ1345" s="44" t="s">
        <v>3903</v>
      </c>
      <c r="AK1345" s="261">
        <v>4750194</v>
      </c>
      <c r="AL1345" s="44" t="s">
        <v>403</v>
      </c>
      <c r="AM1345" s="44" t="s">
        <v>3907</v>
      </c>
      <c r="AN1345" s="262">
        <v>253469640</v>
      </c>
      <c r="AO1345" s="34"/>
      <c r="AP1345" s="34"/>
      <c r="AQ1345" s="34"/>
      <c r="AR1345" s="34"/>
      <c r="AS1345" s="34"/>
      <c r="AT1345" s="44" t="s">
        <v>326</v>
      </c>
      <c r="AU1345" s="44"/>
      <c r="AV1345" s="477" t="str">
        <f t="array" ref="AV1345">_xlfn.IFS(
LEFT(Tabelas!$AI1345,1)="N","DN",
LEFT(Tabelas!$AI1345,1)="C","DC",
LEFT(Tabelas!$AI1345,1)="L","DL",
LEFT(Tabelas!$AI1345,1)="A","DA",
LEFT(Tabelas!$AI1345,1)="G","DG")</f>
        <v>DN</v>
      </c>
      <c r="AW1345" s="34"/>
      <c r="AX1345" s="34"/>
      <c r="AY1345" s="34"/>
      <c r="AZ1345" s="34"/>
      <c r="BA1345" s="34"/>
      <c r="BB1345" s="34"/>
      <c r="BC1345" s="34"/>
      <c r="BD1345" s="44">
        <v>30212</v>
      </c>
      <c r="BE1345" s="34" t="s">
        <v>2752</v>
      </c>
      <c r="BF1345" s="43" t="s">
        <v>318</v>
      </c>
      <c r="BG1345" s="34" t="s">
        <v>403</v>
      </c>
      <c r="BH1345" s="34" t="s">
        <v>270</v>
      </c>
      <c r="BI1345" s="34" t="s">
        <v>2752</v>
      </c>
      <c r="BJ1345" s="44" t="s">
        <v>320</v>
      </c>
      <c r="BK1345" s="44" t="s">
        <v>5186</v>
      </c>
      <c r="EN1345" s="571">
        <v>36234</v>
      </c>
      <c r="EO1345" s="560" t="s">
        <v>10474</v>
      </c>
      <c r="EP1345" s="560" t="s">
        <v>320</v>
      </c>
      <c r="EQ1345" s="580">
        <v>164</v>
      </c>
      <c r="ER1345" s="560" t="s">
        <v>3901</v>
      </c>
      <c r="ES1345" s="567" t="s">
        <v>10475</v>
      </c>
    </row>
    <row r="1346" spans="16:149">
      <c r="P1346" s="503"/>
      <c r="Q1346" s="504"/>
      <c r="R1346" s="505">
        <f t="shared" si="43"/>
        <v>45124</v>
      </c>
      <c r="S1346" s="501"/>
      <c r="T1346" s="497"/>
      <c r="U1346" s="498"/>
      <c r="V1346" s="43">
        <v>164</v>
      </c>
      <c r="W1346" s="34" t="s">
        <v>3901</v>
      </c>
      <c r="X1346" s="44">
        <v>30213</v>
      </c>
      <c r="Y1346" s="34" t="s">
        <v>2892</v>
      </c>
      <c r="Z1346" s="43" t="s">
        <v>318</v>
      </c>
      <c r="AA1346" s="34" t="s">
        <v>403</v>
      </c>
      <c r="AB1346" s="34" t="s">
        <v>270</v>
      </c>
      <c r="AC1346" s="34" t="s">
        <v>2892</v>
      </c>
      <c r="AD1346" s="44" t="s">
        <v>320</v>
      </c>
      <c r="AE1346" s="44" t="s">
        <v>5186</v>
      </c>
      <c r="AF1346" s="43">
        <v>164</v>
      </c>
      <c r="AG1346" s="34" t="s">
        <v>3901</v>
      </c>
      <c r="AH1346" s="34" t="s">
        <v>3900</v>
      </c>
      <c r="AI1346" s="43" t="s">
        <v>3902</v>
      </c>
      <c r="AJ1346" s="44" t="s">
        <v>3903</v>
      </c>
      <c r="AK1346" s="261">
        <v>4750194</v>
      </c>
      <c r="AL1346" s="44" t="s">
        <v>403</v>
      </c>
      <c r="AM1346" s="44" t="s">
        <v>3907</v>
      </c>
      <c r="AN1346" s="262">
        <v>253469640</v>
      </c>
      <c r="AO1346" s="34"/>
      <c r="AP1346" s="34"/>
      <c r="AQ1346" s="34"/>
      <c r="AR1346" s="34"/>
      <c r="AS1346" s="34"/>
      <c r="AT1346" s="44" t="s">
        <v>326</v>
      </c>
      <c r="AU1346" s="44"/>
      <c r="AV1346" s="477" t="str">
        <f t="array" ref="AV1346">_xlfn.IFS(
LEFT(Tabelas!$AI1346,1)="N","DN",
LEFT(Tabelas!$AI1346,1)="C","DC",
LEFT(Tabelas!$AI1346,1)="L","DL",
LEFT(Tabelas!$AI1346,1)="A","DA",
LEFT(Tabelas!$AI1346,1)="G","DG")</f>
        <v>DN</v>
      </c>
      <c r="AW1346" s="34"/>
      <c r="AX1346" s="34"/>
      <c r="AY1346" s="34"/>
      <c r="AZ1346" s="34"/>
      <c r="BA1346" s="34"/>
      <c r="BB1346" s="34"/>
      <c r="BC1346" s="34"/>
      <c r="BD1346" s="44">
        <v>30213</v>
      </c>
      <c r="BE1346" s="34" t="s">
        <v>2892</v>
      </c>
      <c r="BF1346" s="43" t="s">
        <v>318</v>
      </c>
      <c r="BG1346" s="34" t="s">
        <v>403</v>
      </c>
      <c r="BH1346" s="34" t="s">
        <v>270</v>
      </c>
      <c r="BI1346" s="34" t="s">
        <v>2892</v>
      </c>
      <c r="BJ1346" s="44" t="s">
        <v>320</v>
      </c>
      <c r="BK1346" s="44" t="s">
        <v>5186</v>
      </c>
      <c r="EN1346" s="572">
        <v>36242</v>
      </c>
      <c r="EO1346" s="561" t="s">
        <v>10476</v>
      </c>
      <c r="EP1346" s="561" t="s">
        <v>350</v>
      </c>
      <c r="EQ1346" s="576">
        <v>224</v>
      </c>
      <c r="ER1346" s="561" t="s">
        <v>4524</v>
      </c>
      <c r="ES1346" s="568" t="s">
        <v>10477</v>
      </c>
    </row>
    <row r="1347" spans="16:149">
      <c r="P1347" s="503"/>
      <c r="Q1347" s="504"/>
      <c r="R1347" s="505">
        <f t="shared" si="43"/>
        <v>45125</v>
      </c>
      <c r="S1347" s="501"/>
      <c r="T1347" s="497"/>
      <c r="U1347" s="498"/>
      <c r="V1347" s="43">
        <v>164</v>
      </c>
      <c r="W1347" s="34" t="s">
        <v>3901</v>
      </c>
      <c r="X1347" s="44">
        <v>30200</v>
      </c>
      <c r="Y1347" s="34" t="s">
        <v>681</v>
      </c>
      <c r="Z1347" s="43" t="s">
        <v>318</v>
      </c>
      <c r="AA1347" s="34" t="s">
        <v>403</v>
      </c>
      <c r="AB1347" s="34" t="s">
        <v>270</v>
      </c>
      <c r="AC1347" s="34" t="s">
        <v>10478</v>
      </c>
      <c r="AD1347" s="44" t="s">
        <v>320</v>
      </c>
      <c r="AE1347" s="44" t="s">
        <v>5186</v>
      </c>
      <c r="AF1347" s="43">
        <v>164</v>
      </c>
      <c r="AG1347" s="34" t="s">
        <v>3901</v>
      </c>
      <c r="AH1347" s="34" t="s">
        <v>3900</v>
      </c>
      <c r="AI1347" s="43" t="s">
        <v>3902</v>
      </c>
      <c r="AJ1347" s="44" t="s">
        <v>3903</v>
      </c>
      <c r="AK1347" s="261">
        <v>4750194</v>
      </c>
      <c r="AL1347" s="44" t="s">
        <v>403</v>
      </c>
      <c r="AM1347" s="44" t="s">
        <v>3907</v>
      </c>
      <c r="AN1347" s="262">
        <v>253469640</v>
      </c>
      <c r="AO1347" s="34"/>
      <c r="AP1347" s="34"/>
      <c r="AQ1347" s="34"/>
      <c r="AR1347" s="34"/>
      <c r="AS1347" s="34"/>
      <c r="AT1347" s="44" t="s">
        <v>326</v>
      </c>
      <c r="AU1347" s="44"/>
      <c r="AV1347" s="477" t="str">
        <f t="array" ref="AV1347">_xlfn.IFS(
LEFT(Tabelas!$AI1347,1)="N","DN",
LEFT(Tabelas!$AI1347,1)="C","DC",
LEFT(Tabelas!$AI1347,1)="L","DL",
LEFT(Tabelas!$AI1347,1)="A","DA",
LEFT(Tabelas!$AI1347,1)="G","DG")</f>
        <v>DN</v>
      </c>
      <c r="AW1347" s="34"/>
      <c r="AX1347" s="34"/>
      <c r="AY1347" s="34"/>
      <c r="AZ1347" s="34"/>
      <c r="BA1347" s="34"/>
      <c r="BB1347" s="34"/>
      <c r="BC1347" s="34"/>
      <c r="BD1347" s="44">
        <v>30200</v>
      </c>
      <c r="BE1347" s="34" t="s">
        <v>681</v>
      </c>
      <c r="BF1347" s="43" t="s">
        <v>318</v>
      </c>
      <c r="BG1347" s="34" t="s">
        <v>403</v>
      </c>
      <c r="BH1347" s="34" t="s">
        <v>270</v>
      </c>
      <c r="BI1347" s="34" t="s">
        <v>10478</v>
      </c>
      <c r="BJ1347" s="44" t="s">
        <v>320</v>
      </c>
      <c r="BK1347" s="44" t="s">
        <v>5186</v>
      </c>
      <c r="EN1347" s="571">
        <v>36307</v>
      </c>
      <c r="EO1347" s="560" t="s">
        <v>10479</v>
      </c>
      <c r="EP1347" s="560" t="s">
        <v>320</v>
      </c>
      <c r="EQ1347" s="580">
        <v>101</v>
      </c>
      <c r="ER1347" s="560" t="s">
        <v>316</v>
      </c>
      <c r="ES1347" s="567"/>
    </row>
    <row r="1348" spans="16:149">
      <c r="P1348" s="503"/>
      <c r="Q1348" s="504"/>
      <c r="R1348" s="505">
        <f t="shared" si="43"/>
        <v>45126</v>
      </c>
      <c r="S1348" s="501"/>
      <c r="T1348" s="497"/>
      <c r="U1348" s="498"/>
      <c r="V1348" s="43">
        <v>164</v>
      </c>
      <c r="W1348" s="34" t="s">
        <v>3901</v>
      </c>
      <c r="X1348" s="44">
        <v>30215</v>
      </c>
      <c r="Y1348" s="34" t="s">
        <v>1179</v>
      </c>
      <c r="Z1348" s="43" t="s">
        <v>318</v>
      </c>
      <c r="AA1348" s="34" t="s">
        <v>403</v>
      </c>
      <c r="AB1348" s="34" t="s">
        <v>270</v>
      </c>
      <c r="AC1348" s="34" t="s">
        <v>1179</v>
      </c>
      <c r="AD1348" s="44" t="s">
        <v>320</v>
      </c>
      <c r="AE1348" s="44" t="s">
        <v>5186</v>
      </c>
      <c r="AF1348" s="43">
        <v>164</v>
      </c>
      <c r="AG1348" s="34" t="s">
        <v>3901</v>
      </c>
      <c r="AH1348" s="34" t="s">
        <v>3900</v>
      </c>
      <c r="AI1348" s="43" t="s">
        <v>3902</v>
      </c>
      <c r="AJ1348" s="44" t="s">
        <v>3903</v>
      </c>
      <c r="AK1348" s="261">
        <v>4750194</v>
      </c>
      <c r="AL1348" s="44" t="s">
        <v>403</v>
      </c>
      <c r="AM1348" s="44" t="s">
        <v>3907</v>
      </c>
      <c r="AN1348" s="262">
        <v>253469640</v>
      </c>
      <c r="AO1348" s="34"/>
      <c r="AP1348" s="34"/>
      <c r="AQ1348" s="34"/>
      <c r="AR1348" s="34"/>
      <c r="AS1348" s="34"/>
      <c r="AT1348" s="44" t="s">
        <v>326</v>
      </c>
      <c r="AU1348" s="44"/>
      <c r="AV1348" s="477" t="str">
        <f t="array" ref="AV1348">_xlfn.IFS(
LEFT(Tabelas!$AI1348,1)="N","DN",
LEFT(Tabelas!$AI1348,1)="C","DC",
LEFT(Tabelas!$AI1348,1)="L","DL",
LEFT(Tabelas!$AI1348,1)="A","DA",
LEFT(Tabelas!$AI1348,1)="G","DG")</f>
        <v>DN</v>
      </c>
      <c r="AW1348" s="34"/>
      <c r="AX1348" s="34"/>
      <c r="AY1348" s="34"/>
      <c r="AZ1348" s="34"/>
      <c r="BA1348" s="34"/>
      <c r="BB1348" s="34"/>
      <c r="BC1348" s="34"/>
      <c r="BD1348" s="44">
        <v>30215</v>
      </c>
      <c r="BE1348" s="34" t="s">
        <v>1179</v>
      </c>
      <c r="BF1348" s="43" t="s">
        <v>318</v>
      </c>
      <c r="BG1348" s="34" t="s">
        <v>403</v>
      </c>
      <c r="BH1348" s="34" t="s">
        <v>270</v>
      </c>
      <c r="BI1348" s="34" t="s">
        <v>1179</v>
      </c>
      <c r="BJ1348" s="44" t="s">
        <v>320</v>
      </c>
      <c r="BK1348" s="44" t="s">
        <v>5186</v>
      </c>
      <c r="EN1348" s="572">
        <v>36374</v>
      </c>
      <c r="EO1348" s="561" t="s">
        <v>10480</v>
      </c>
      <c r="EP1348" s="561" t="s">
        <v>320</v>
      </c>
      <c r="EQ1348" s="576">
        <v>101</v>
      </c>
      <c r="ER1348" s="561" t="s">
        <v>316</v>
      </c>
      <c r="ES1348" s="568" t="s">
        <v>10481</v>
      </c>
    </row>
    <row r="1349" spans="16:149">
      <c r="P1349" s="503"/>
      <c r="Q1349" s="504"/>
      <c r="R1349" s="505">
        <f t="shared" si="43"/>
        <v>45127</v>
      </c>
      <c r="S1349" s="501"/>
      <c r="T1349" s="497"/>
      <c r="U1349" s="498"/>
      <c r="V1349" s="43">
        <v>164</v>
      </c>
      <c r="W1349" s="34" t="s">
        <v>3901</v>
      </c>
      <c r="X1349" s="44">
        <v>30216</v>
      </c>
      <c r="Y1349" s="34" t="s">
        <v>2168</v>
      </c>
      <c r="Z1349" s="43" t="s">
        <v>318</v>
      </c>
      <c r="AA1349" s="34" t="s">
        <v>403</v>
      </c>
      <c r="AB1349" s="34" t="s">
        <v>270</v>
      </c>
      <c r="AC1349" s="34" t="s">
        <v>2168</v>
      </c>
      <c r="AD1349" s="44" t="s">
        <v>320</v>
      </c>
      <c r="AE1349" s="44" t="s">
        <v>5186</v>
      </c>
      <c r="AF1349" s="43">
        <v>164</v>
      </c>
      <c r="AG1349" s="34" t="s">
        <v>3901</v>
      </c>
      <c r="AH1349" s="34" t="s">
        <v>3900</v>
      </c>
      <c r="AI1349" s="43" t="s">
        <v>3902</v>
      </c>
      <c r="AJ1349" s="44" t="s">
        <v>3903</v>
      </c>
      <c r="AK1349" s="261">
        <v>4750194</v>
      </c>
      <c r="AL1349" s="44" t="s">
        <v>403</v>
      </c>
      <c r="AM1349" s="44" t="s">
        <v>3907</v>
      </c>
      <c r="AN1349" s="262">
        <v>253469640</v>
      </c>
      <c r="AO1349" s="34"/>
      <c r="AP1349" s="34"/>
      <c r="AQ1349" s="34"/>
      <c r="AR1349" s="34"/>
      <c r="AS1349" s="34"/>
      <c r="AT1349" s="44" t="s">
        <v>326</v>
      </c>
      <c r="AU1349" s="44"/>
      <c r="AV1349" s="477" t="str">
        <f t="array" ref="AV1349">_xlfn.IFS(
LEFT(Tabelas!$AI1349,1)="N","DN",
LEFT(Tabelas!$AI1349,1)="C","DC",
LEFT(Tabelas!$AI1349,1)="L","DL",
LEFT(Tabelas!$AI1349,1)="A","DA",
LEFT(Tabelas!$AI1349,1)="G","DG")</f>
        <v>DN</v>
      </c>
      <c r="AW1349" s="34"/>
      <c r="AX1349" s="34"/>
      <c r="AY1349" s="34"/>
      <c r="AZ1349" s="34"/>
      <c r="BA1349" s="34"/>
      <c r="BB1349" s="34"/>
      <c r="BC1349" s="34"/>
      <c r="BD1349" s="44">
        <v>30216</v>
      </c>
      <c r="BE1349" s="34" t="s">
        <v>2168</v>
      </c>
      <c r="BF1349" s="43" t="s">
        <v>318</v>
      </c>
      <c r="BG1349" s="34" t="s">
        <v>403</v>
      </c>
      <c r="BH1349" s="34" t="s">
        <v>270</v>
      </c>
      <c r="BI1349" s="34" t="s">
        <v>2168</v>
      </c>
      <c r="BJ1349" s="44" t="s">
        <v>320</v>
      </c>
      <c r="BK1349" s="44" t="s">
        <v>5186</v>
      </c>
      <c r="EN1349" s="571">
        <v>36390</v>
      </c>
      <c r="EO1349" s="560" t="s">
        <v>10482</v>
      </c>
      <c r="EP1349" s="560" t="s">
        <v>370</v>
      </c>
      <c r="EQ1349" s="580">
        <v>556</v>
      </c>
      <c r="ER1349" s="560" t="s">
        <v>3143</v>
      </c>
      <c r="ES1349" s="567" t="s">
        <v>10483</v>
      </c>
    </row>
    <row r="1350" spans="16:149">
      <c r="P1350" s="503"/>
      <c r="Q1350" s="504"/>
      <c r="R1350" s="505">
        <f t="shared" si="43"/>
        <v>45128</v>
      </c>
      <c r="S1350" s="501"/>
      <c r="T1350" s="497"/>
      <c r="U1350" s="498"/>
      <c r="V1350" s="43">
        <v>164</v>
      </c>
      <c r="W1350" s="34" t="s">
        <v>3901</v>
      </c>
      <c r="X1350" s="44">
        <v>30218</v>
      </c>
      <c r="Y1350" s="34" t="s">
        <v>3270</v>
      </c>
      <c r="Z1350" s="43" t="s">
        <v>318</v>
      </c>
      <c r="AA1350" s="34" t="s">
        <v>403</v>
      </c>
      <c r="AB1350" s="34" t="s">
        <v>270</v>
      </c>
      <c r="AC1350" s="34" t="s">
        <v>3270</v>
      </c>
      <c r="AD1350" s="44" t="s">
        <v>320</v>
      </c>
      <c r="AE1350" s="44" t="s">
        <v>5186</v>
      </c>
      <c r="AF1350" s="43">
        <v>164</v>
      </c>
      <c r="AG1350" s="34" t="s">
        <v>3901</v>
      </c>
      <c r="AH1350" s="34" t="s">
        <v>3900</v>
      </c>
      <c r="AI1350" s="43" t="s">
        <v>3902</v>
      </c>
      <c r="AJ1350" s="44" t="s">
        <v>3903</v>
      </c>
      <c r="AK1350" s="261">
        <v>4750194</v>
      </c>
      <c r="AL1350" s="44" t="s">
        <v>403</v>
      </c>
      <c r="AM1350" s="44" t="s">
        <v>3907</v>
      </c>
      <c r="AN1350" s="262">
        <v>253469640</v>
      </c>
      <c r="AO1350" s="34"/>
      <c r="AP1350" s="34"/>
      <c r="AQ1350" s="34"/>
      <c r="AR1350" s="34"/>
      <c r="AS1350" s="34"/>
      <c r="AT1350" s="44" t="s">
        <v>326</v>
      </c>
      <c r="AU1350" s="44"/>
      <c r="AV1350" s="477" t="str">
        <f t="array" ref="AV1350">_xlfn.IFS(
LEFT(Tabelas!$AI1350,1)="N","DN",
LEFT(Tabelas!$AI1350,1)="C","DC",
LEFT(Tabelas!$AI1350,1)="L","DL",
LEFT(Tabelas!$AI1350,1)="A","DA",
LEFT(Tabelas!$AI1350,1)="G","DG")</f>
        <v>DN</v>
      </c>
      <c r="AW1350" s="34"/>
      <c r="AX1350" s="34"/>
      <c r="AY1350" s="34"/>
      <c r="AZ1350" s="34"/>
      <c r="BA1350" s="34"/>
      <c r="BB1350" s="34"/>
      <c r="BC1350" s="34"/>
      <c r="BD1350" s="44">
        <v>30218</v>
      </c>
      <c r="BE1350" s="34" t="s">
        <v>3270</v>
      </c>
      <c r="BF1350" s="43" t="s">
        <v>318</v>
      </c>
      <c r="BG1350" s="34" t="s">
        <v>403</v>
      </c>
      <c r="BH1350" s="34" t="s">
        <v>270</v>
      </c>
      <c r="BI1350" s="34" t="s">
        <v>3270</v>
      </c>
      <c r="BJ1350" s="44" t="s">
        <v>320</v>
      </c>
      <c r="BK1350" s="44" t="s">
        <v>5186</v>
      </c>
      <c r="EN1350" s="572">
        <v>36412</v>
      </c>
      <c r="EO1350" s="561" t="s">
        <v>10484</v>
      </c>
      <c r="EP1350" s="561" t="s">
        <v>370</v>
      </c>
      <c r="EQ1350" s="576">
        <v>586</v>
      </c>
      <c r="ER1350" s="561" t="s">
        <v>5533</v>
      </c>
      <c r="ES1350" s="568" t="s">
        <v>10485</v>
      </c>
    </row>
    <row r="1351" spans="16:149">
      <c r="P1351" s="503"/>
      <c r="Q1351" s="504"/>
      <c r="R1351" s="505">
        <f t="shared" si="43"/>
        <v>45129</v>
      </c>
      <c r="S1351" s="501"/>
      <c r="T1351" s="497"/>
      <c r="U1351" s="498"/>
      <c r="V1351" s="43">
        <v>164</v>
      </c>
      <c r="W1351" s="34" t="s">
        <v>3901</v>
      </c>
      <c r="X1351" s="44">
        <v>30220</v>
      </c>
      <c r="Y1351" s="34" t="s">
        <v>1086</v>
      </c>
      <c r="Z1351" s="43" t="s">
        <v>318</v>
      </c>
      <c r="AA1351" s="34" t="s">
        <v>403</v>
      </c>
      <c r="AB1351" s="34" t="s">
        <v>270</v>
      </c>
      <c r="AC1351" s="34" t="s">
        <v>1086</v>
      </c>
      <c r="AD1351" s="44" t="s">
        <v>320</v>
      </c>
      <c r="AE1351" s="44" t="s">
        <v>5186</v>
      </c>
      <c r="AF1351" s="43">
        <v>164</v>
      </c>
      <c r="AG1351" s="34" t="s">
        <v>3901</v>
      </c>
      <c r="AH1351" s="34" t="s">
        <v>3900</v>
      </c>
      <c r="AI1351" s="43" t="s">
        <v>3902</v>
      </c>
      <c r="AJ1351" s="44" t="s">
        <v>3903</v>
      </c>
      <c r="AK1351" s="261">
        <v>4750194</v>
      </c>
      <c r="AL1351" s="44" t="s">
        <v>403</v>
      </c>
      <c r="AM1351" s="44" t="s">
        <v>3907</v>
      </c>
      <c r="AN1351" s="262">
        <v>253469640</v>
      </c>
      <c r="AO1351" s="34"/>
      <c r="AP1351" s="34"/>
      <c r="AQ1351" s="34"/>
      <c r="AR1351" s="34"/>
      <c r="AS1351" s="34"/>
      <c r="AT1351" s="44" t="s">
        <v>326</v>
      </c>
      <c r="AU1351" s="44"/>
      <c r="AV1351" s="477" t="str">
        <f t="array" ref="AV1351">_xlfn.IFS(
LEFT(Tabelas!$AI1351,1)="N","DN",
LEFT(Tabelas!$AI1351,1)="C","DC",
LEFT(Tabelas!$AI1351,1)="L","DL",
LEFT(Tabelas!$AI1351,1)="A","DA",
LEFT(Tabelas!$AI1351,1)="G","DG")</f>
        <v>DN</v>
      </c>
      <c r="AW1351" s="34"/>
      <c r="AX1351" s="34"/>
      <c r="AY1351" s="34"/>
      <c r="AZ1351" s="34"/>
      <c r="BA1351" s="34"/>
      <c r="BB1351" s="34"/>
      <c r="BC1351" s="34"/>
      <c r="BD1351" s="44">
        <v>30220</v>
      </c>
      <c r="BE1351" s="34" t="s">
        <v>1086</v>
      </c>
      <c r="BF1351" s="43" t="s">
        <v>318</v>
      </c>
      <c r="BG1351" s="34" t="s">
        <v>403</v>
      </c>
      <c r="BH1351" s="34" t="s">
        <v>270</v>
      </c>
      <c r="BI1351" s="34" t="s">
        <v>1086</v>
      </c>
      <c r="BJ1351" s="44" t="s">
        <v>320</v>
      </c>
      <c r="BK1351" s="44" t="s">
        <v>5186</v>
      </c>
      <c r="EN1351" s="571">
        <v>36420</v>
      </c>
      <c r="EO1351" s="560" t="s">
        <v>10486</v>
      </c>
      <c r="EP1351" s="560" t="s">
        <v>320</v>
      </c>
      <c r="EQ1351" s="580">
        <v>162</v>
      </c>
      <c r="ER1351" s="560" t="s">
        <v>3781</v>
      </c>
      <c r="ES1351" s="567" t="s">
        <v>10487</v>
      </c>
    </row>
    <row r="1352" spans="16:149">
      <c r="P1352" s="503"/>
      <c r="Q1352" s="504"/>
      <c r="R1352" s="505">
        <f t="shared" si="43"/>
        <v>45130</v>
      </c>
      <c r="S1352" s="501"/>
      <c r="T1352" s="497"/>
      <c r="U1352" s="498"/>
      <c r="V1352" s="43">
        <v>164</v>
      </c>
      <c r="W1352" s="34" t="s">
        <v>3901</v>
      </c>
      <c r="X1352" s="44">
        <v>30221</v>
      </c>
      <c r="Y1352" s="34" t="s">
        <v>3455</v>
      </c>
      <c r="Z1352" s="43" t="s">
        <v>318</v>
      </c>
      <c r="AA1352" s="34" t="s">
        <v>403</v>
      </c>
      <c r="AB1352" s="34" t="s">
        <v>270</v>
      </c>
      <c r="AC1352" s="34" t="s">
        <v>3455</v>
      </c>
      <c r="AD1352" s="44" t="s">
        <v>320</v>
      </c>
      <c r="AE1352" s="44" t="s">
        <v>5186</v>
      </c>
      <c r="AF1352" s="43">
        <v>164</v>
      </c>
      <c r="AG1352" s="34" t="s">
        <v>3901</v>
      </c>
      <c r="AH1352" s="34" t="s">
        <v>3900</v>
      </c>
      <c r="AI1352" s="43" t="s">
        <v>3902</v>
      </c>
      <c r="AJ1352" s="44" t="s">
        <v>3903</v>
      </c>
      <c r="AK1352" s="261">
        <v>4750194</v>
      </c>
      <c r="AL1352" s="44" t="s">
        <v>403</v>
      </c>
      <c r="AM1352" s="44" t="s">
        <v>3907</v>
      </c>
      <c r="AN1352" s="262">
        <v>253469640</v>
      </c>
      <c r="AO1352" s="34"/>
      <c r="AP1352" s="34"/>
      <c r="AQ1352" s="34"/>
      <c r="AR1352" s="34"/>
      <c r="AS1352" s="34"/>
      <c r="AT1352" s="44" t="s">
        <v>326</v>
      </c>
      <c r="AU1352" s="44"/>
      <c r="AV1352" s="477" t="str">
        <f t="array" ref="AV1352">_xlfn.IFS(
LEFT(Tabelas!$AI1352,1)="N","DN",
LEFT(Tabelas!$AI1352,1)="C","DC",
LEFT(Tabelas!$AI1352,1)="L","DL",
LEFT(Tabelas!$AI1352,1)="A","DA",
LEFT(Tabelas!$AI1352,1)="G","DG")</f>
        <v>DN</v>
      </c>
      <c r="AW1352" s="34"/>
      <c r="AX1352" s="34"/>
      <c r="AY1352" s="34"/>
      <c r="AZ1352" s="34"/>
      <c r="BA1352" s="34"/>
      <c r="BB1352" s="34"/>
      <c r="BC1352" s="34"/>
      <c r="BD1352" s="44">
        <v>30221</v>
      </c>
      <c r="BE1352" s="34" t="s">
        <v>3455</v>
      </c>
      <c r="BF1352" s="43" t="s">
        <v>318</v>
      </c>
      <c r="BG1352" s="34" t="s">
        <v>403</v>
      </c>
      <c r="BH1352" s="34" t="s">
        <v>270</v>
      </c>
      <c r="BI1352" s="34" t="s">
        <v>3455</v>
      </c>
      <c r="BJ1352" s="44" t="s">
        <v>320</v>
      </c>
      <c r="BK1352" s="44" t="s">
        <v>5186</v>
      </c>
      <c r="EN1352" s="572">
        <v>36439</v>
      </c>
      <c r="EO1352" s="561" t="s">
        <v>10488</v>
      </c>
      <c r="EP1352" s="561" t="s">
        <v>947</v>
      </c>
      <c r="EQ1352" s="576">
        <v>453</v>
      </c>
      <c r="ER1352" s="561" t="s">
        <v>3912</v>
      </c>
      <c r="ES1352" s="568" t="s">
        <v>10489</v>
      </c>
    </row>
    <row r="1353" spans="16:149">
      <c r="P1353" s="503"/>
      <c r="Q1353" s="504"/>
      <c r="R1353" s="505">
        <f t="shared" si="43"/>
        <v>45131</v>
      </c>
      <c r="S1353" s="501"/>
      <c r="T1353" s="497"/>
      <c r="U1353" s="498"/>
      <c r="V1353" s="43">
        <v>164</v>
      </c>
      <c r="W1353" s="34" t="s">
        <v>3901</v>
      </c>
      <c r="X1353" s="44">
        <v>30224</v>
      </c>
      <c r="Y1353" s="34" t="s">
        <v>3532</v>
      </c>
      <c r="Z1353" s="43" t="s">
        <v>318</v>
      </c>
      <c r="AA1353" s="34" t="s">
        <v>403</v>
      </c>
      <c r="AB1353" s="34" t="s">
        <v>270</v>
      </c>
      <c r="AC1353" s="34" t="s">
        <v>3532</v>
      </c>
      <c r="AD1353" s="44" t="s">
        <v>320</v>
      </c>
      <c r="AE1353" s="44" t="s">
        <v>5186</v>
      </c>
      <c r="AF1353" s="43">
        <v>164</v>
      </c>
      <c r="AG1353" s="34" t="s">
        <v>3901</v>
      </c>
      <c r="AH1353" s="34" t="s">
        <v>3900</v>
      </c>
      <c r="AI1353" s="43" t="s">
        <v>3902</v>
      </c>
      <c r="AJ1353" s="44" t="s">
        <v>3903</v>
      </c>
      <c r="AK1353" s="261">
        <v>4750194</v>
      </c>
      <c r="AL1353" s="44" t="s">
        <v>403</v>
      </c>
      <c r="AM1353" s="44" t="s">
        <v>3907</v>
      </c>
      <c r="AN1353" s="262">
        <v>253469640</v>
      </c>
      <c r="AO1353" s="34"/>
      <c r="AP1353" s="34"/>
      <c r="AQ1353" s="34"/>
      <c r="AR1353" s="34"/>
      <c r="AS1353" s="34"/>
      <c r="AT1353" s="44" t="s">
        <v>326</v>
      </c>
      <c r="AU1353" s="44"/>
      <c r="AV1353" s="477" t="str">
        <f t="array" ref="AV1353">_xlfn.IFS(
LEFT(Tabelas!$AI1353,1)="N","DN",
LEFT(Tabelas!$AI1353,1)="C","DC",
LEFT(Tabelas!$AI1353,1)="L","DL",
LEFT(Tabelas!$AI1353,1)="A","DA",
LEFT(Tabelas!$AI1353,1)="G","DG")</f>
        <v>DN</v>
      </c>
      <c r="AW1353" s="34"/>
      <c r="AX1353" s="34"/>
      <c r="AY1353" s="34"/>
      <c r="AZ1353" s="34"/>
      <c r="BA1353" s="34"/>
      <c r="BB1353" s="34"/>
      <c r="BC1353" s="34"/>
      <c r="BD1353" s="44">
        <v>30224</v>
      </c>
      <c r="BE1353" s="34" t="s">
        <v>3532</v>
      </c>
      <c r="BF1353" s="43" t="s">
        <v>318</v>
      </c>
      <c r="BG1353" s="34" t="s">
        <v>403</v>
      </c>
      <c r="BH1353" s="34" t="s">
        <v>270</v>
      </c>
      <c r="BI1353" s="34" t="s">
        <v>3532</v>
      </c>
      <c r="BJ1353" s="44" t="s">
        <v>320</v>
      </c>
      <c r="BK1353" s="44" t="s">
        <v>5186</v>
      </c>
      <c r="EN1353" s="571">
        <v>36447</v>
      </c>
      <c r="EO1353" s="560" t="s">
        <v>10490</v>
      </c>
      <c r="EP1353" s="560" t="s">
        <v>320</v>
      </c>
      <c r="EQ1353" s="580">
        <v>101</v>
      </c>
      <c r="ER1353" s="560" t="s">
        <v>316</v>
      </c>
      <c r="ES1353" s="567" t="s">
        <v>10491</v>
      </c>
    </row>
    <row r="1354" spans="16:149">
      <c r="P1354" s="503"/>
      <c r="Q1354" s="504"/>
      <c r="R1354" s="505">
        <f t="shared" si="43"/>
        <v>45132</v>
      </c>
      <c r="S1354" s="501"/>
      <c r="T1354" s="497"/>
      <c r="U1354" s="498"/>
      <c r="V1354" s="43">
        <v>164</v>
      </c>
      <c r="W1354" s="34" t="s">
        <v>3901</v>
      </c>
      <c r="X1354" s="44">
        <v>30228</v>
      </c>
      <c r="Y1354" s="34" t="s">
        <v>2341</v>
      </c>
      <c r="Z1354" s="43" t="s">
        <v>318</v>
      </c>
      <c r="AA1354" s="34" t="s">
        <v>403</v>
      </c>
      <c r="AB1354" s="34" t="s">
        <v>270</v>
      </c>
      <c r="AC1354" s="34" t="s">
        <v>2341</v>
      </c>
      <c r="AD1354" s="44" t="s">
        <v>320</v>
      </c>
      <c r="AE1354" s="44" t="s">
        <v>5186</v>
      </c>
      <c r="AF1354" s="43">
        <v>164</v>
      </c>
      <c r="AG1354" s="34" t="s">
        <v>3901</v>
      </c>
      <c r="AH1354" s="34" t="s">
        <v>3900</v>
      </c>
      <c r="AI1354" s="43" t="s">
        <v>3902</v>
      </c>
      <c r="AJ1354" s="44" t="s">
        <v>3903</v>
      </c>
      <c r="AK1354" s="261">
        <v>4750194</v>
      </c>
      <c r="AL1354" s="44" t="s">
        <v>403</v>
      </c>
      <c r="AM1354" s="44" t="s">
        <v>3907</v>
      </c>
      <c r="AN1354" s="262">
        <v>253469640</v>
      </c>
      <c r="AO1354" s="34"/>
      <c r="AP1354" s="34"/>
      <c r="AQ1354" s="34"/>
      <c r="AR1354" s="34"/>
      <c r="AS1354" s="34"/>
      <c r="AT1354" s="44" t="s">
        <v>326</v>
      </c>
      <c r="AU1354" s="44"/>
      <c r="AV1354" s="477" t="str">
        <f t="array" ref="AV1354">_xlfn.IFS(
LEFT(Tabelas!$AI1354,1)="N","DN",
LEFT(Tabelas!$AI1354,1)="C","DC",
LEFT(Tabelas!$AI1354,1)="L","DL",
LEFT(Tabelas!$AI1354,1)="A","DA",
LEFT(Tabelas!$AI1354,1)="G","DG")</f>
        <v>DN</v>
      </c>
      <c r="AW1354" s="34"/>
      <c r="AX1354" s="34"/>
      <c r="AY1354" s="34"/>
      <c r="AZ1354" s="34"/>
      <c r="BA1354" s="34"/>
      <c r="BB1354" s="34"/>
      <c r="BC1354" s="34"/>
      <c r="BD1354" s="44">
        <v>30228</v>
      </c>
      <c r="BE1354" s="34" t="s">
        <v>2341</v>
      </c>
      <c r="BF1354" s="43" t="s">
        <v>318</v>
      </c>
      <c r="BG1354" s="34" t="s">
        <v>403</v>
      </c>
      <c r="BH1354" s="34" t="s">
        <v>270</v>
      </c>
      <c r="BI1354" s="34" t="s">
        <v>2341</v>
      </c>
      <c r="BJ1354" s="44" t="s">
        <v>320</v>
      </c>
      <c r="BK1354" s="44" t="s">
        <v>5186</v>
      </c>
      <c r="EN1354" s="572">
        <v>36455</v>
      </c>
      <c r="EO1354" s="561" t="s">
        <v>10492</v>
      </c>
      <c r="EP1354" s="561" t="s">
        <v>320</v>
      </c>
      <c r="EQ1354" s="576">
        <v>167</v>
      </c>
      <c r="ER1354" s="561" t="s">
        <v>4041</v>
      </c>
      <c r="ES1354" s="568" t="s">
        <v>10493</v>
      </c>
    </row>
    <row r="1355" spans="16:149">
      <c r="P1355" s="503"/>
      <c r="Q1355" s="504"/>
      <c r="R1355" s="505">
        <f t="shared" si="43"/>
        <v>45133</v>
      </c>
      <c r="S1355" s="501"/>
      <c r="T1355" s="497"/>
      <c r="U1355" s="498"/>
      <c r="V1355" s="43">
        <v>164</v>
      </c>
      <c r="W1355" s="34" t="s">
        <v>3901</v>
      </c>
      <c r="X1355" s="44">
        <v>30234</v>
      </c>
      <c r="Y1355" s="34" t="s">
        <v>1826</v>
      </c>
      <c r="Z1355" s="43" t="s">
        <v>318</v>
      </c>
      <c r="AA1355" s="34" t="s">
        <v>403</v>
      </c>
      <c r="AB1355" s="34" t="s">
        <v>270</v>
      </c>
      <c r="AC1355" s="34" t="s">
        <v>1826</v>
      </c>
      <c r="AD1355" s="44" t="s">
        <v>320</v>
      </c>
      <c r="AE1355" s="44" t="s">
        <v>5186</v>
      </c>
      <c r="AF1355" s="43">
        <v>164</v>
      </c>
      <c r="AG1355" s="34" t="s">
        <v>3901</v>
      </c>
      <c r="AH1355" s="34" t="s">
        <v>3900</v>
      </c>
      <c r="AI1355" s="43" t="s">
        <v>3902</v>
      </c>
      <c r="AJ1355" s="44" t="s">
        <v>3903</v>
      </c>
      <c r="AK1355" s="261">
        <v>4750194</v>
      </c>
      <c r="AL1355" s="44" t="s">
        <v>403</v>
      </c>
      <c r="AM1355" s="44" t="s">
        <v>3907</v>
      </c>
      <c r="AN1355" s="262">
        <v>253469640</v>
      </c>
      <c r="AO1355" s="34"/>
      <c r="AP1355" s="34"/>
      <c r="AQ1355" s="34"/>
      <c r="AR1355" s="34"/>
      <c r="AS1355" s="34"/>
      <c r="AT1355" s="44" t="s">
        <v>326</v>
      </c>
      <c r="AU1355" s="44"/>
      <c r="AV1355" s="477" t="str">
        <f t="array" ref="AV1355">_xlfn.IFS(
LEFT(Tabelas!$AI1355,1)="N","DN",
LEFT(Tabelas!$AI1355,1)="C","DC",
LEFT(Tabelas!$AI1355,1)="L","DL",
LEFT(Tabelas!$AI1355,1)="A","DA",
LEFT(Tabelas!$AI1355,1)="G","DG")</f>
        <v>DN</v>
      </c>
      <c r="AW1355" s="34"/>
      <c r="AX1355" s="34"/>
      <c r="AY1355" s="34"/>
      <c r="AZ1355" s="34"/>
      <c r="BA1355" s="34"/>
      <c r="BB1355" s="34"/>
      <c r="BC1355" s="34"/>
      <c r="BD1355" s="44">
        <v>30234</v>
      </c>
      <c r="BE1355" s="34" t="s">
        <v>1826</v>
      </c>
      <c r="BF1355" s="43" t="s">
        <v>318</v>
      </c>
      <c r="BG1355" s="34" t="s">
        <v>403</v>
      </c>
      <c r="BH1355" s="34" t="s">
        <v>270</v>
      </c>
      <c r="BI1355" s="34" t="s">
        <v>1826</v>
      </c>
      <c r="BJ1355" s="44" t="s">
        <v>320</v>
      </c>
      <c r="BK1355" s="44" t="s">
        <v>5186</v>
      </c>
      <c r="EN1355" s="571">
        <v>36463</v>
      </c>
      <c r="EO1355" s="560" t="s">
        <v>10494</v>
      </c>
      <c r="EP1355" s="560" t="s">
        <v>320</v>
      </c>
      <c r="EQ1355" s="580">
        <v>165</v>
      </c>
      <c r="ER1355" s="560" t="s">
        <v>3946</v>
      </c>
      <c r="ES1355" s="567" t="s">
        <v>10495</v>
      </c>
    </row>
    <row r="1356" spans="16:149">
      <c r="P1356" s="503"/>
      <c r="Q1356" s="504"/>
      <c r="R1356" s="505">
        <f t="shared" si="43"/>
        <v>45134</v>
      </c>
      <c r="S1356" s="501"/>
      <c r="T1356" s="497"/>
      <c r="U1356" s="498"/>
      <c r="V1356" s="43">
        <v>164</v>
      </c>
      <c r="W1356" s="34" t="s">
        <v>3901</v>
      </c>
      <c r="X1356" s="44">
        <v>30235</v>
      </c>
      <c r="Y1356" s="34" t="s">
        <v>3738</v>
      </c>
      <c r="Z1356" s="43" t="s">
        <v>318</v>
      </c>
      <c r="AA1356" s="34" t="s">
        <v>403</v>
      </c>
      <c r="AB1356" s="34" t="s">
        <v>270</v>
      </c>
      <c r="AC1356" s="34" t="s">
        <v>3738</v>
      </c>
      <c r="AD1356" s="44" t="s">
        <v>320</v>
      </c>
      <c r="AE1356" s="44" t="s">
        <v>5186</v>
      </c>
      <c r="AF1356" s="43">
        <v>164</v>
      </c>
      <c r="AG1356" s="34" t="s">
        <v>3901</v>
      </c>
      <c r="AH1356" s="34" t="s">
        <v>3900</v>
      </c>
      <c r="AI1356" s="43" t="s">
        <v>3902</v>
      </c>
      <c r="AJ1356" s="44" t="s">
        <v>3903</v>
      </c>
      <c r="AK1356" s="261">
        <v>4750194</v>
      </c>
      <c r="AL1356" s="44" t="s">
        <v>403</v>
      </c>
      <c r="AM1356" s="44" t="s">
        <v>3907</v>
      </c>
      <c r="AN1356" s="262">
        <v>253469640</v>
      </c>
      <c r="AO1356" s="34"/>
      <c r="AP1356" s="34"/>
      <c r="AQ1356" s="34"/>
      <c r="AR1356" s="34"/>
      <c r="AS1356" s="34"/>
      <c r="AT1356" s="44" t="s">
        <v>326</v>
      </c>
      <c r="AU1356" s="44"/>
      <c r="AV1356" s="477" t="str">
        <f t="array" ref="AV1356">_xlfn.IFS(
LEFT(Tabelas!$AI1356,1)="N","DN",
LEFT(Tabelas!$AI1356,1)="C","DC",
LEFT(Tabelas!$AI1356,1)="L","DL",
LEFT(Tabelas!$AI1356,1)="A","DA",
LEFT(Tabelas!$AI1356,1)="G","DG")</f>
        <v>DN</v>
      </c>
      <c r="AW1356" s="34"/>
      <c r="AX1356" s="34"/>
      <c r="AY1356" s="34"/>
      <c r="AZ1356" s="34"/>
      <c r="BA1356" s="34"/>
      <c r="BB1356" s="34"/>
      <c r="BC1356" s="34"/>
      <c r="BD1356" s="44">
        <v>30235</v>
      </c>
      <c r="BE1356" s="34" t="s">
        <v>3738</v>
      </c>
      <c r="BF1356" s="43" t="s">
        <v>318</v>
      </c>
      <c r="BG1356" s="34" t="s">
        <v>403</v>
      </c>
      <c r="BH1356" s="34" t="s">
        <v>270</v>
      </c>
      <c r="BI1356" s="34" t="s">
        <v>3738</v>
      </c>
      <c r="BJ1356" s="44" t="s">
        <v>320</v>
      </c>
      <c r="BK1356" s="44" t="s">
        <v>5186</v>
      </c>
      <c r="EN1356" s="572">
        <v>36480</v>
      </c>
      <c r="EO1356" s="561" t="s">
        <v>10496</v>
      </c>
      <c r="EP1356" s="561" t="s">
        <v>320</v>
      </c>
      <c r="EQ1356" s="576">
        <v>117</v>
      </c>
      <c r="ER1356" s="561" t="s">
        <v>3438</v>
      </c>
      <c r="ES1356" s="568" t="s">
        <v>10497</v>
      </c>
    </row>
    <row r="1357" spans="16:149">
      <c r="P1357" s="503"/>
      <c r="Q1357" s="504"/>
      <c r="R1357" s="505">
        <f t="shared" si="43"/>
        <v>45135</v>
      </c>
      <c r="S1357" s="501"/>
      <c r="T1357" s="497"/>
      <c r="U1357" s="498"/>
      <c r="V1357" s="43">
        <v>164</v>
      </c>
      <c r="W1357" s="34" t="s">
        <v>3901</v>
      </c>
      <c r="X1357" s="44">
        <v>30268</v>
      </c>
      <c r="Y1357" s="34" t="s">
        <v>4447</v>
      </c>
      <c r="Z1357" s="43" t="s">
        <v>318</v>
      </c>
      <c r="AA1357" s="34" t="s">
        <v>403</v>
      </c>
      <c r="AB1357" s="34" t="s">
        <v>270</v>
      </c>
      <c r="AC1357" s="34" t="s">
        <v>4447</v>
      </c>
      <c r="AD1357" s="44" t="s">
        <v>320</v>
      </c>
      <c r="AE1357" s="44" t="s">
        <v>5186</v>
      </c>
      <c r="AF1357" s="43">
        <v>164</v>
      </c>
      <c r="AG1357" s="34" t="s">
        <v>3901</v>
      </c>
      <c r="AH1357" s="34" t="s">
        <v>3900</v>
      </c>
      <c r="AI1357" s="43" t="s">
        <v>3902</v>
      </c>
      <c r="AJ1357" s="44" t="s">
        <v>3903</v>
      </c>
      <c r="AK1357" s="261">
        <v>4750194</v>
      </c>
      <c r="AL1357" s="44" t="s">
        <v>403</v>
      </c>
      <c r="AM1357" s="44" t="s">
        <v>3907</v>
      </c>
      <c r="AN1357" s="262">
        <v>253469640</v>
      </c>
      <c r="AO1357" s="34"/>
      <c r="AP1357" s="34"/>
      <c r="AQ1357" s="34"/>
      <c r="AR1357" s="34"/>
      <c r="AS1357" s="34"/>
      <c r="AT1357" s="44" t="s">
        <v>326</v>
      </c>
      <c r="AU1357" s="44"/>
      <c r="AV1357" s="477" t="str">
        <f t="array" ref="AV1357">_xlfn.IFS(
LEFT(Tabelas!$AI1357,1)="N","DN",
LEFT(Tabelas!$AI1357,1)="C","DC",
LEFT(Tabelas!$AI1357,1)="L","DL",
LEFT(Tabelas!$AI1357,1)="A","DA",
LEFT(Tabelas!$AI1357,1)="G","DG")</f>
        <v>DN</v>
      </c>
      <c r="AW1357" s="34"/>
      <c r="AX1357" s="34"/>
      <c r="AY1357" s="34"/>
      <c r="AZ1357" s="34"/>
      <c r="BA1357" s="34"/>
      <c r="BB1357" s="34"/>
      <c r="BC1357" s="34"/>
      <c r="BD1357" s="44">
        <v>30268</v>
      </c>
      <c r="BE1357" s="34" t="s">
        <v>4447</v>
      </c>
      <c r="BF1357" s="43" t="s">
        <v>318</v>
      </c>
      <c r="BG1357" s="34" t="s">
        <v>403</v>
      </c>
      <c r="BH1357" s="34" t="s">
        <v>270</v>
      </c>
      <c r="BI1357" s="34" t="s">
        <v>4447</v>
      </c>
      <c r="BJ1357" s="44" t="s">
        <v>320</v>
      </c>
      <c r="BK1357" s="44" t="s">
        <v>5186</v>
      </c>
      <c r="EN1357" s="571">
        <v>36498</v>
      </c>
      <c r="EO1357" s="560" t="s">
        <v>10498</v>
      </c>
      <c r="EP1357" s="560" t="s">
        <v>320</v>
      </c>
      <c r="EQ1357" s="580">
        <v>165</v>
      </c>
      <c r="ER1357" s="560" t="s">
        <v>3946</v>
      </c>
      <c r="ES1357" s="567" t="s">
        <v>10499</v>
      </c>
    </row>
    <row r="1358" spans="16:149">
      <c r="P1358" s="503"/>
      <c r="Q1358" s="504"/>
      <c r="R1358" s="505">
        <f t="shared" si="43"/>
        <v>45136</v>
      </c>
      <c r="S1358" s="501"/>
      <c r="T1358" s="497"/>
      <c r="U1358" s="498"/>
      <c r="V1358" s="43">
        <v>164</v>
      </c>
      <c r="W1358" s="34" t="s">
        <v>3901</v>
      </c>
      <c r="X1358" s="44">
        <v>30272</v>
      </c>
      <c r="Y1358" s="34" t="s">
        <v>4470</v>
      </c>
      <c r="Z1358" s="43" t="s">
        <v>318</v>
      </c>
      <c r="AA1358" s="34" t="s">
        <v>403</v>
      </c>
      <c r="AB1358" s="34" t="s">
        <v>270</v>
      </c>
      <c r="AC1358" s="34" t="s">
        <v>4470</v>
      </c>
      <c r="AD1358" s="44" t="s">
        <v>320</v>
      </c>
      <c r="AE1358" s="44" t="s">
        <v>5186</v>
      </c>
      <c r="AF1358" s="43">
        <v>164</v>
      </c>
      <c r="AG1358" s="34" t="s">
        <v>3901</v>
      </c>
      <c r="AH1358" s="34" t="s">
        <v>3900</v>
      </c>
      <c r="AI1358" s="43" t="s">
        <v>3902</v>
      </c>
      <c r="AJ1358" s="44" t="s">
        <v>3903</v>
      </c>
      <c r="AK1358" s="261">
        <v>4750194</v>
      </c>
      <c r="AL1358" s="44" t="s">
        <v>403</v>
      </c>
      <c r="AM1358" s="44" t="s">
        <v>3907</v>
      </c>
      <c r="AN1358" s="262">
        <v>253469640</v>
      </c>
      <c r="AO1358" s="34"/>
      <c r="AP1358" s="34"/>
      <c r="AQ1358" s="34"/>
      <c r="AR1358" s="34"/>
      <c r="AS1358" s="34"/>
      <c r="AT1358" s="44" t="s">
        <v>326</v>
      </c>
      <c r="AU1358" s="44"/>
      <c r="AV1358" s="477" t="str">
        <f t="array" ref="AV1358">_xlfn.IFS(
LEFT(Tabelas!$AI1358,1)="N","DN",
LEFT(Tabelas!$AI1358,1)="C","DC",
LEFT(Tabelas!$AI1358,1)="L","DL",
LEFT(Tabelas!$AI1358,1)="A","DA",
LEFT(Tabelas!$AI1358,1)="G","DG")</f>
        <v>DN</v>
      </c>
      <c r="AW1358" s="34"/>
      <c r="AX1358" s="34"/>
      <c r="AY1358" s="34"/>
      <c r="AZ1358" s="34"/>
      <c r="BA1358" s="34"/>
      <c r="BB1358" s="34"/>
      <c r="BC1358" s="34"/>
      <c r="BD1358" s="44">
        <v>30272</v>
      </c>
      <c r="BE1358" s="34" t="s">
        <v>4470</v>
      </c>
      <c r="BF1358" s="43" t="s">
        <v>318</v>
      </c>
      <c r="BG1358" s="34" t="s">
        <v>403</v>
      </c>
      <c r="BH1358" s="34" t="s">
        <v>270</v>
      </c>
      <c r="BI1358" s="34" t="s">
        <v>4470</v>
      </c>
      <c r="BJ1358" s="44" t="s">
        <v>320</v>
      </c>
      <c r="BK1358" s="44" t="s">
        <v>5186</v>
      </c>
      <c r="EN1358" s="572">
        <v>36501</v>
      </c>
      <c r="EO1358" s="561" t="s">
        <v>10500</v>
      </c>
      <c r="EP1358" s="561" t="s">
        <v>320</v>
      </c>
      <c r="EQ1358" s="576">
        <v>165</v>
      </c>
      <c r="ER1358" s="561" t="s">
        <v>3946</v>
      </c>
      <c r="ES1358" s="568" t="s">
        <v>10501</v>
      </c>
    </row>
    <row r="1359" spans="16:149">
      <c r="P1359" s="503"/>
      <c r="Q1359" s="504"/>
      <c r="R1359" s="505">
        <f t="shared" si="43"/>
        <v>45137</v>
      </c>
      <c r="S1359" s="501"/>
      <c r="T1359" s="497"/>
      <c r="U1359" s="498"/>
      <c r="V1359" s="43">
        <v>164</v>
      </c>
      <c r="W1359" s="34" t="s">
        <v>3901</v>
      </c>
      <c r="X1359" s="44">
        <v>30237</v>
      </c>
      <c r="Y1359" s="34" t="s">
        <v>3801</v>
      </c>
      <c r="Z1359" s="43" t="s">
        <v>318</v>
      </c>
      <c r="AA1359" s="34" t="s">
        <v>403</v>
      </c>
      <c r="AB1359" s="34" t="s">
        <v>270</v>
      </c>
      <c r="AC1359" s="34" t="s">
        <v>3801</v>
      </c>
      <c r="AD1359" s="44" t="s">
        <v>320</v>
      </c>
      <c r="AE1359" s="44" t="s">
        <v>5186</v>
      </c>
      <c r="AF1359" s="43">
        <v>164</v>
      </c>
      <c r="AG1359" s="34" t="s">
        <v>3901</v>
      </c>
      <c r="AH1359" s="34" t="s">
        <v>3900</v>
      </c>
      <c r="AI1359" s="43" t="s">
        <v>3902</v>
      </c>
      <c r="AJ1359" s="44" t="s">
        <v>3903</v>
      </c>
      <c r="AK1359" s="261">
        <v>4750194</v>
      </c>
      <c r="AL1359" s="44" t="s">
        <v>403</v>
      </c>
      <c r="AM1359" s="44" t="s">
        <v>3907</v>
      </c>
      <c r="AN1359" s="262">
        <v>253469640</v>
      </c>
      <c r="AO1359" s="34"/>
      <c r="AP1359" s="34"/>
      <c r="AQ1359" s="34"/>
      <c r="AR1359" s="34"/>
      <c r="AS1359" s="34"/>
      <c r="AT1359" s="44" t="s">
        <v>326</v>
      </c>
      <c r="AU1359" s="44"/>
      <c r="AV1359" s="477" t="str">
        <f t="array" ref="AV1359">_xlfn.IFS(
LEFT(Tabelas!$AI1359,1)="N","DN",
LEFT(Tabelas!$AI1359,1)="C","DC",
LEFT(Tabelas!$AI1359,1)="L","DL",
LEFT(Tabelas!$AI1359,1)="A","DA",
LEFT(Tabelas!$AI1359,1)="G","DG")</f>
        <v>DN</v>
      </c>
      <c r="AW1359" s="34"/>
      <c r="AX1359" s="34"/>
      <c r="AY1359" s="34"/>
      <c r="AZ1359" s="34"/>
      <c r="BA1359" s="34"/>
      <c r="BB1359" s="34"/>
      <c r="BC1359" s="34"/>
      <c r="BD1359" s="44">
        <v>30237</v>
      </c>
      <c r="BE1359" s="34" t="s">
        <v>3801</v>
      </c>
      <c r="BF1359" s="43" t="s">
        <v>318</v>
      </c>
      <c r="BG1359" s="34" t="s">
        <v>403</v>
      </c>
      <c r="BH1359" s="34" t="s">
        <v>270</v>
      </c>
      <c r="BI1359" s="34" t="s">
        <v>3801</v>
      </c>
      <c r="BJ1359" s="44" t="s">
        <v>320</v>
      </c>
      <c r="BK1359" s="44" t="s">
        <v>5186</v>
      </c>
      <c r="EN1359" s="571">
        <v>36528</v>
      </c>
      <c r="EO1359" s="560" t="s">
        <v>10502</v>
      </c>
      <c r="EP1359" s="560" t="s">
        <v>320</v>
      </c>
      <c r="EQ1359" s="580">
        <v>114</v>
      </c>
      <c r="ER1359" s="560" t="s">
        <v>3132</v>
      </c>
      <c r="ES1359" s="567" t="s">
        <v>10503</v>
      </c>
    </row>
    <row r="1360" spans="16:149">
      <c r="P1360" s="503"/>
      <c r="Q1360" s="504"/>
      <c r="R1360" s="505">
        <f t="shared" si="43"/>
        <v>45138</v>
      </c>
      <c r="S1360" s="501"/>
      <c r="T1360" s="497"/>
      <c r="U1360" s="498"/>
      <c r="V1360" s="43">
        <v>164</v>
      </c>
      <c r="W1360" s="34" t="s">
        <v>3901</v>
      </c>
      <c r="X1360" s="44">
        <v>30242</v>
      </c>
      <c r="Y1360" s="34" t="s">
        <v>3864</v>
      </c>
      <c r="Z1360" s="43" t="s">
        <v>318</v>
      </c>
      <c r="AA1360" s="34" t="s">
        <v>403</v>
      </c>
      <c r="AB1360" s="34" t="s">
        <v>270</v>
      </c>
      <c r="AC1360" s="34" t="s">
        <v>3864</v>
      </c>
      <c r="AD1360" s="44" t="s">
        <v>320</v>
      </c>
      <c r="AE1360" s="44" t="s">
        <v>5186</v>
      </c>
      <c r="AF1360" s="43">
        <v>164</v>
      </c>
      <c r="AG1360" s="34" t="s">
        <v>3901</v>
      </c>
      <c r="AH1360" s="34" t="s">
        <v>3900</v>
      </c>
      <c r="AI1360" s="43" t="s">
        <v>3902</v>
      </c>
      <c r="AJ1360" s="44" t="s">
        <v>3903</v>
      </c>
      <c r="AK1360" s="261">
        <v>4750194</v>
      </c>
      <c r="AL1360" s="44" t="s">
        <v>403</v>
      </c>
      <c r="AM1360" s="44" t="s">
        <v>3907</v>
      </c>
      <c r="AN1360" s="262">
        <v>253469640</v>
      </c>
      <c r="AO1360" s="34"/>
      <c r="AP1360" s="34"/>
      <c r="AQ1360" s="34"/>
      <c r="AR1360" s="34"/>
      <c r="AS1360" s="34"/>
      <c r="AT1360" s="44" t="s">
        <v>326</v>
      </c>
      <c r="AU1360" s="44"/>
      <c r="AV1360" s="477" t="str">
        <f t="array" ref="AV1360">_xlfn.IFS(
LEFT(Tabelas!$AI1360,1)="N","DN",
LEFT(Tabelas!$AI1360,1)="C","DC",
LEFT(Tabelas!$AI1360,1)="L","DL",
LEFT(Tabelas!$AI1360,1)="A","DA",
LEFT(Tabelas!$AI1360,1)="G","DG")</f>
        <v>DN</v>
      </c>
      <c r="AW1360" s="34"/>
      <c r="AX1360" s="34"/>
      <c r="AY1360" s="34"/>
      <c r="AZ1360" s="34"/>
      <c r="BA1360" s="34"/>
      <c r="BB1360" s="34"/>
      <c r="BC1360" s="34"/>
      <c r="BD1360" s="44">
        <v>30242</v>
      </c>
      <c r="BE1360" s="34" t="s">
        <v>3864</v>
      </c>
      <c r="BF1360" s="43" t="s">
        <v>318</v>
      </c>
      <c r="BG1360" s="34" t="s">
        <v>403</v>
      </c>
      <c r="BH1360" s="34" t="s">
        <v>270</v>
      </c>
      <c r="BI1360" s="34" t="s">
        <v>3864</v>
      </c>
      <c r="BJ1360" s="44" t="s">
        <v>320</v>
      </c>
      <c r="BK1360" s="44" t="s">
        <v>5186</v>
      </c>
      <c r="EN1360" s="572">
        <v>36536</v>
      </c>
      <c r="EO1360" s="561" t="s">
        <v>10504</v>
      </c>
      <c r="EP1360" s="561" t="s">
        <v>320</v>
      </c>
      <c r="EQ1360" s="576">
        <v>104</v>
      </c>
      <c r="ER1360" s="561" t="s">
        <v>1225</v>
      </c>
      <c r="ES1360" s="568" t="s">
        <v>10505</v>
      </c>
    </row>
    <row r="1361" spans="16:149">
      <c r="P1361" s="503"/>
      <c r="Q1361" s="504"/>
      <c r="R1361" s="505">
        <f t="shared" si="43"/>
        <v>45139</v>
      </c>
      <c r="S1361" s="501"/>
      <c r="T1361" s="497"/>
      <c r="U1361" s="498"/>
      <c r="V1361" s="43">
        <v>164</v>
      </c>
      <c r="W1361" s="34" t="s">
        <v>3901</v>
      </c>
      <c r="X1361" s="44">
        <v>30243</v>
      </c>
      <c r="Y1361" s="34" t="s">
        <v>3916</v>
      </c>
      <c r="Z1361" s="43" t="s">
        <v>318</v>
      </c>
      <c r="AA1361" s="34" t="s">
        <v>403</v>
      </c>
      <c r="AB1361" s="34" t="s">
        <v>270</v>
      </c>
      <c r="AC1361" s="34" t="s">
        <v>3916</v>
      </c>
      <c r="AD1361" s="44" t="s">
        <v>320</v>
      </c>
      <c r="AE1361" s="44" t="s">
        <v>5186</v>
      </c>
      <c r="AF1361" s="43">
        <v>164</v>
      </c>
      <c r="AG1361" s="34" t="s">
        <v>3901</v>
      </c>
      <c r="AH1361" s="34" t="s">
        <v>3900</v>
      </c>
      <c r="AI1361" s="43" t="s">
        <v>3902</v>
      </c>
      <c r="AJ1361" s="44" t="s">
        <v>3903</v>
      </c>
      <c r="AK1361" s="261">
        <v>4750194</v>
      </c>
      <c r="AL1361" s="44" t="s">
        <v>403</v>
      </c>
      <c r="AM1361" s="44" t="s">
        <v>3907</v>
      </c>
      <c r="AN1361" s="262">
        <v>253469640</v>
      </c>
      <c r="AO1361" s="34"/>
      <c r="AP1361" s="34"/>
      <c r="AQ1361" s="34"/>
      <c r="AR1361" s="34"/>
      <c r="AS1361" s="34"/>
      <c r="AT1361" s="44" t="s">
        <v>326</v>
      </c>
      <c r="AU1361" s="44"/>
      <c r="AV1361" s="477" t="str">
        <f t="array" ref="AV1361">_xlfn.IFS(
LEFT(Tabelas!$AI1361,1)="N","DN",
LEFT(Tabelas!$AI1361,1)="C","DC",
LEFT(Tabelas!$AI1361,1)="L","DL",
LEFT(Tabelas!$AI1361,1)="A","DA",
LEFT(Tabelas!$AI1361,1)="G","DG")</f>
        <v>DN</v>
      </c>
      <c r="AW1361" s="34"/>
      <c r="AX1361" s="34"/>
      <c r="AY1361" s="34"/>
      <c r="AZ1361" s="34"/>
      <c r="BA1361" s="34"/>
      <c r="BB1361" s="34"/>
      <c r="BC1361" s="34"/>
      <c r="BD1361" s="44">
        <v>30243</v>
      </c>
      <c r="BE1361" s="34" t="s">
        <v>3916</v>
      </c>
      <c r="BF1361" s="43" t="s">
        <v>318</v>
      </c>
      <c r="BG1361" s="34" t="s">
        <v>403</v>
      </c>
      <c r="BH1361" s="34" t="s">
        <v>270</v>
      </c>
      <c r="BI1361" s="34" t="s">
        <v>3916</v>
      </c>
      <c r="BJ1361" s="44" t="s">
        <v>320</v>
      </c>
      <c r="BK1361" s="44" t="s">
        <v>5186</v>
      </c>
      <c r="EN1361" s="571">
        <v>36544</v>
      </c>
      <c r="EO1361" s="560" t="s">
        <v>10506</v>
      </c>
      <c r="EP1361" s="560" t="s">
        <v>320</v>
      </c>
      <c r="EQ1361" s="580">
        <v>164</v>
      </c>
      <c r="ER1361" s="560" t="s">
        <v>3901</v>
      </c>
      <c r="ES1361" s="567" t="s">
        <v>10507</v>
      </c>
    </row>
    <row r="1362" spans="16:149">
      <c r="P1362" s="503"/>
      <c r="Q1362" s="504"/>
      <c r="R1362" s="505">
        <f t="shared" si="43"/>
        <v>45140</v>
      </c>
      <c r="S1362" s="501"/>
      <c r="T1362" s="497"/>
      <c r="U1362" s="498"/>
      <c r="V1362" s="43">
        <v>164</v>
      </c>
      <c r="W1362" s="34" t="s">
        <v>3901</v>
      </c>
      <c r="X1362" s="44">
        <v>30244</v>
      </c>
      <c r="Y1362" s="34" t="s">
        <v>3960</v>
      </c>
      <c r="Z1362" s="43" t="s">
        <v>318</v>
      </c>
      <c r="AA1362" s="34" t="s">
        <v>403</v>
      </c>
      <c r="AB1362" s="34" t="s">
        <v>270</v>
      </c>
      <c r="AC1362" s="34" t="s">
        <v>3960</v>
      </c>
      <c r="AD1362" s="44" t="s">
        <v>320</v>
      </c>
      <c r="AE1362" s="44" t="s">
        <v>5186</v>
      </c>
      <c r="AF1362" s="43">
        <v>164</v>
      </c>
      <c r="AG1362" s="34" t="s">
        <v>3901</v>
      </c>
      <c r="AH1362" s="34" t="s">
        <v>3900</v>
      </c>
      <c r="AI1362" s="43" t="s">
        <v>3902</v>
      </c>
      <c r="AJ1362" s="44" t="s">
        <v>3903</v>
      </c>
      <c r="AK1362" s="261">
        <v>4750194</v>
      </c>
      <c r="AL1362" s="44" t="s">
        <v>403</v>
      </c>
      <c r="AM1362" s="44" t="s">
        <v>3907</v>
      </c>
      <c r="AN1362" s="262">
        <v>253469640</v>
      </c>
      <c r="AO1362" s="34"/>
      <c r="AP1362" s="34"/>
      <c r="AQ1362" s="34"/>
      <c r="AR1362" s="34"/>
      <c r="AS1362" s="34"/>
      <c r="AT1362" s="44" t="s">
        <v>326</v>
      </c>
      <c r="AU1362" s="44"/>
      <c r="AV1362" s="477" t="str">
        <f t="array" ref="AV1362">_xlfn.IFS(
LEFT(Tabelas!$AI1362,1)="N","DN",
LEFT(Tabelas!$AI1362,1)="C","DC",
LEFT(Tabelas!$AI1362,1)="L","DL",
LEFT(Tabelas!$AI1362,1)="A","DA",
LEFT(Tabelas!$AI1362,1)="G","DG")</f>
        <v>DN</v>
      </c>
      <c r="AW1362" s="34"/>
      <c r="AX1362" s="34"/>
      <c r="AY1362" s="34"/>
      <c r="AZ1362" s="34"/>
      <c r="BA1362" s="34"/>
      <c r="BB1362" s="34"/>
      <c r="BC1362" s="34"/>
      <c r="BD1362" s="44">
        <v>30244</v>
      </c>
      <c r="BE1362" s="34" t="s">
        <v>3960</v>
      </c>
      <c r="BF1362" s="43" t="s">
        <v>318</v>
      </c>
      <c r="BG1362" s="34" t="s">
        <v>403</v>
      </c>
      <c r="BH1362" s="34" t="s">
        <v>270</v>
      </c>
      <c r="BI1362" s="34" t="s">
        <v>3960</v>
      </c>
      <c r="BJ1362" s="44" t="s">
        <v>320</v>
      </c>
      <c r="BK1362" s="44" t="s">
        <v>5186</v>
      </c>
      <c r="EN1362" s="572">
        <v>36552</v>
      </c>
      <c r="EO1362" s="561" t="s">
        <v>10508</v>
      </c>
      <c r="EP1362" s="561" t="s">
        <v>320</v>
      </c>
      <c r="EQ1362" s="576">
        <v>106</v>
      </c>
      <c r="ER1362" s="561" t="s">
        <v>1774</v>
      </c>
      <c r="ES1362" s="568" t="s">
        <v>10509</v>
      </c>
    </row>
    <row r="1363" spans="16:149">
      <c r="P1363" s="503"/>
      <c r="Q1363" s="504"/>
      <c r="R1363" s="505">
        <f t="shared" si="43"/>
        <v>45141</v>
      </c>
      <c r="S1363" s="501"/>
      <c r="T1363" s="497"/>
      <c r="U1363" s="498"/>
      <c r="V1363" s="43">
        <v>164</v>
      </c>
      <c r="W1363" s="34" t="s">
        <v>3901</v>
      </c>
      <c r="X1363" s="44">
        <v>30245</v>
      </c>
      <c r="Y1363" s="34" t="s">
        <v>4012</v>
      </c>
      <c r="Z1363" s="43" t="s">
        <v>318</v>
      </c>
      <c r="AA1363" s="34" t="s">
        <v>403</v>
      </c>
      <c r="AB1363" s="34" t="s">
        <v>270</v>
      </c>
      <c r="AC1363" s="34" t="s">
        <v>4012</v>
      </c>
      <c r="AD1363" s="44" t="s">
        <v>320</v>
      </c>
      <c r="AE1363" s="44" t="s">
        <v>5186</v>
      </c>
      <c r="AF1363" s="43">
        <v>164</v>
      </c>
      <c r="AG1363" s="34" t="s">
        <v>3901</v>
      </c>
      <c r="AH1363" s="34" t="s">
        <v>3900</v>
      </c>
      <c r="AI1363" s="43" t="s">
        <v>3902</v>
      </c>
      <c r="AJ1363" s="44" t="s">
        <v>3903</v>
      </c>
      <c r="AK1363" s="261">
        <v>4750194</v>
      </c>
      <c r="AL1363" s="44" t="s">
        <v>403</v>
      </c>
      <c r="AM1363" s="44" t="s">
        <v>3907</v>
      </c>
      <c r="AN1363" s="262">
        <v>253469640</v>
      </c>
      <c r="AO1363" s="34"/>
      <c r="AP1363" s="34"/>
      <c r="AQ1363" s="34"/>
      <c r="AR1363" s="34"/>
      <c r="AS1363" s="34"/>
      <c r="AT1363" s="44" t="s">
        <v>326</v>
      </c>
      <c r="AU1363" s="44"/>
      <c r="AV1363" s="477" t="str">
        <f t="array" ref="AV1363">_xlfn.IFS(
LEFT(Tabelas!$AI1363,1)="N","DN",
LEFT(Tabelas!$AI1363,1)="C","DC",
LEFT(Tabelas!$AI1363,1)="L","DL",
LEFT(Tabelas!$AI1363,1)="A","DA",
LEFT(Tabelas!$AI1363,1)="G","DG")</f>
        <v>DN</v>
      </c>
      <c r="AW1363" s="34"/>
      <c r="AX1363" s="34"/>
      <c r="AY1363" s="34"/>
      <c r="AZ1363" s="34"/>
      <c r="BA1363" s="34"/>
      <c r="BB1363" s="34"/>
      <c r="BC1363" s="34"/>
      <c r="BD1363" s="44">
        <v>30245</v>
      </c>
      <c r="BE1363" s="34" t="s">
        <v>4012</v>
      </c>
      <c r="BF1363" s="43" t="s">
        <v>318</v>
      </c>
      <c r="BG1363" s="34" t="s">
        <v>403</v>
      </c>
      <c r="BH1363" s="34" t="s">
        <v>270</v>
      </c>
      <c r="BI1363" s="34" t="s">
        <v>4012</v>
      </c>
      <c r="BJ1363" s="44" t="s">
        <v>320</v>
      </c>
      <c r="BK1363" s="44" t="s">
        <v>5186</v>
      </c>
      <c r="EN1363" s="571">
        <v>36560</v>
      </c>
      <c r="EO1363" s="560" t="s">
        <v>10510</v>
      </c>
      <c r="EP1363" s="560" t="s">
        <v>320</v>
      </c>
      <c r="EQ1363" s="580">
        <v>108</v>
      </c>
      <c r="ER1363" s="560" t="s">
        <v>2224</v>
      </c>
      <c r="ES1363" s="567" t="s">
        <v>10511</v>
      </c>
    </row>
    <row r="1364" spans="16:149">
      <c r="P1364" s="503"/>
      <c r="Q1364" s="504"/>
      <c r="R1364" s="505">
        <f t="shared" si="43"/>
        <v>45142</v>
      </c>
      <c r="S1364" s="501"/>
      <c r="T1364" s="497"/>
      <c r="U1364" s="498"/>
      <c r="V1364" s="43">
        <v>164</v>
      </c>
      <c r="W1364" s="34" t="s">
        <v>3901</v>
      </c>
      <c r="X1364" s="44">
        <v>30247</v>
      </c>
      <c r="Y1364" s="34" t="s">
        <v>4062</v>
      </c>
      <c r="Z1364" s="43" t="s">
        <v>318</v>
      </c>
      <c r="AA1364" s="34" t="s">
        <v>403</v>
      </c>
      <c r="AB1364" s="34" t="s">
        <v>270</v>
      </c>
      <c r="AC1364" s="34" t="s">
        <v>4062</v>
      </c>
      <c r="AD1364" s="44" t="s">
        <v>320</v>
      </c>
      <c r="AE1364" s="44" t="s">
        <v>5186</v>
      </c>
      <c r="AF1364" s="43">
        <v>164</v>
      </c>
      <c r="AG1364" s="34" t="s">
        <v>3901</v>
      </c>
      <c r="AH1364" s="34" t="s">
        <v>3900</v>
      </c>
      <c r="AI1364" s="43" t="s">
        <v>3902</v>
      </c>
      <c r="AJ1364" s="44" t="s">
        <v>3903</v>
      </c>
      <c r="AK1364" s="261">
        <v>4750194</v>
      </c>
      <c r="AL1364" s="44" t="s">
        <v>403</v>
      </c>
      <c r="AM1364" s="44" t="s">
        <v>3907</v>
      </c>
      <c r="AN1364" s="262">
        <v>253469640</v>
      </c>
      <c r="AO1364" s="34"/>
      <c r="AP1364" s="34"/>
      <c r="AQ1364" s="34"/>
      <c r="AR1364" s="34"/>
      <c r="AS1364" s="34"/>
      <c r="AT1364" s="44" t="s">
        <v>326</v>
      </c>
      <c r="AU1364" s="44"/>
      <c r="AV1364" s="477" t="str">
        <f t="array" ref="AV1364">_xlfn.IFS(
LEFT(Tabelas!$AI1364,1)="N","DN",
LEFT(Tabelas!$AI1364,1)="C","DC",
LEFT(Tabelas!$AI1364,1)="L","DL",
LEFT(Tabelas!$AI1364,1)="A","DA",
LEFT(Tabelas!$AI1364,1)="G","DG")</f>
        <v>DN</v>
      </c>
      <c r="AW1364" s="34"/>
      <c r="AX1364" s="34"/>
      <c r="AY1364" s="34"/>
      <c r="AZ1364" s="34"/>
      <c r="BA1364" s="34"/>
      <c r="BB1364" s="34"/>
      <c r="BC1364" s="34"/>
      <c r="BD1364" s="44">
        <v>30247</v>
      </c>
      <c r="BE1364" s="34" t="s">
        <v>4062</v>
      </c>
      <c r="BF1364" s="43" t="s">
        <v>318</v>
      </c>
      <c r="BG1364" s="34" t="s">
        <v>403</v>
      </c>
      <c r="BH1364" s="34" t="s">
        <v>270</v>
      </c>
      <c r="BI1364" s="34" t="s">
        <v>4062</v>
      </c>
      <c r="BJ1364" s="44" t="s">
        <v>320</v>
      </c>
      <c r="BK1364" s="44" t="s">
        <v>5186</v>
      </c>
      <c r="EN1364" s="572">
        <v>36587</v>
      </c>
      <c r="EO1364" s="561" t="s">
        <v>10512</v>
      </c>
      <c r="EP1364" s="561" t="s">
        <v>289</v>
      </c>
      <c r="EQ1364" s="576">
        <v>335</v>
      </c>
      <c r="ER1364" s="561" t="s">
        <v>1244</v>
      </c>
      <c r="ES1364" s="568" t="s">
        <v>10513</v>
      </c>
    </row>
    <row r="1365" spans="16:149">
      <c r="P1365" s="503"/>
      <c r="Q1365" s="504"/>
      <c r="R1365" s="505">
        <f t="shared" si="43"/>
        <v>45143</v>
      </c>
      <c r="S1365" s="501"/>
      <c r="T1365" s="497"/>
      <c r="U1365" s="498"/>
      <c r="V1365" s="43">
        <v>164</v>
      </c>
      <c r="W1365" s="34" t="s">
        <v>3901</v>
      </c>
      <c r="X1365" s="44">
        <v>30252</v>
      </c>
      <c r="Y1365" s="34" t="s">
        <v>3042</v>
      </c>
      <c r="Z1365" s="43" t="s">
        <v>318</v>
      </c>
      <c r="AA1365" s="34" t="s">
        <v>403</v>
      </c>
      <c r="AB1365" s="34" t="s">
        <v>270</v>
      </c>
      <c r="AC1365" s="34" t="s">
        <v>3042</v>
      </c>
      <c r="AD1365" s="44" t="s">
        <v>320</v>
      </c>
      <c r="AE1365" s="44" t="s">
        <v>5186</v>
      </c>
      <c r="AF1365" s="43">
        <v>164</v>
      </c>
      <c r="AG1365" s="34" t="s">
        <v>3901</v>
      </c>
      <c r="AH1365" s="34" t="s">
        <v>3900</v>
      </c>
      <c r="AI1365" s="43" t="s">
        <v>3902</v>
      </c>
      <c r="AJ1365" s="44" t="s">
        <v>3903</v>
      </c>
      <c r="AK1365" s="261">
        <v>4750194</v>
      </c>
      <c r="AL1365" s="44" t="s">
        <v>403</v>
      </c>
      <c r="AM1365" s="44" t="s">
        <v>3907</v>
      </c>
      <c r="AN1365" s="262">
        <v>253469640</v>
      </c>
      <c r="AO1365" s="34"/>
      <c r="AP1365" s="34"/>
      <c r="AQ1365" s="34"/>
      <c r="AR1365" s="34"/>
      <c r="AS1365" s="34"/>
      <c r="AT1365" s="44" t="s">
        <v>326</v>
      </c>
      <c r="AU1365" s="44"/>
      <c r="AV1365" s="477" t="str">
        <f t="array" ref="AV1365">_xlfn.IFS(
LEFT(Tabelas!$AI1365,1)="N","DN",
LEFT(Tabelas!$AI1365,1)="C","DC",
LEFT(Tabelas!$AI1365,1)="L","DL",
LEFT(Tabelas!$AI1365,1)="A","DA",
LEFT(Tabelas!$AI1365,1)="G","DG")</f>
        <v>DN</v>
      </c>
      <c r="AW1365" s="34"/>
      <c r="AX1365" s="34"/>
      <c r="AY1365" s="34"/>
      <c r="AZ1365" s="34"/>
      <c r="BA1365" s="34"/>
      <c r="BB1365" s="34"/>
      <c r="BC1365" s="34"/>
      <c r="BD1365" s="44">
        <v>30252</v>
      </c>
      <c r="BE1365" s="34" t="s">
        <v>3042</v>
      </c>
      <c r="BF1365" s="43" t="s">
        <v>318</v>
      </c>
      <c r="BG1365" s="34" t="s">
        <v>403</v>
      </c>
      <c r="BH1365" s="34" t="s">
        <v>270</v>
      </c>
      <c r="BI1365" s="34" t="s">
        <v>3042</v>
      </c>
      <c r="BJ1365" s="44" t="s">
        <v>320</v>
      </c>
      <c r="BK1365" s="44" t="s">
        <v>5186</v>
      </c>
      <c r="EN1365" s="571">
        <v>36595</v>
      </c>
      <c r="EO1365" s="560" t="s">
        <v>10514</v>
      </c>
      <c r="EP1365" s="560" t="s">
        <v>947</v>
      </c>
      <c r="EQ1365" s="580">
        <v>448</v>
      </c>
      <c r="ER1365" s="560" t="s">
        <v>4369</v>
      </c>
      <c r="ES1365" s="567" t="s">
        <v>10515</v>
      </c>
    </row>
    <row r="1366" spans="16:149">
      <c r="P1366" s="503"/>
      <c r="Q1366" s="504"/>
      <c r="R1366" s="505">
        <f t="shared" si="43"/>
        <v>45144</v>
      </c>
      <c r="S1366" s="501"/>
      <c r="T1366" s="497"/>
      <c r="U1366" s="498"/>
      <c r="V1366" s="43">
        <v>164</v>
      </c>
      <c r="W1366" s="34" t="s">
        <v>3901</v>
      </c>
      <c r="X1366" s="44">
        <v>30254</v>
      </c>
      <c r="Y1366" s="34" t="s">
        <v>1731</v>
      </c>
      <c r="Z1366" s="43" t="s">
        <v>318</v>
      </c>
      <c r="AA1366" s="34" t="s">
        <v>403</v>
      </c>
      <c r="AB1366" s="34" t="s">
        <v>270</v>
      </c>
      <c r="AC1366" s="34" t="s">
        <v>1731</v>
      </c>
      <c r="AD1366" s="44" t="s">
        <v>320</v>
      </c>
      <c r="AE1366" s="44" t="s">
        <v>5186</v>
      </c>
      <c r="AF1366" s="43">
        <v>164</v>
      </c>
      <c r="AG1366" s="34" t="s">
        <v>3901</v>
      </c>
      <c r="AH1366" s="34" t="s">
        <v>3900</v>
      </c>
      <c r="AI1366" s="43" t="s">
        <v>3902</v>
      </c>
      <c r="AJ1366" s="44" t="s">
        <v>3903</v>
      </c>
      <c r="AK1366" s="261">
        <v>4750194</v>
      </c>
      <c r="AL1366" s="44" t="s">
        <v>403</v>
      </c>
      <c r="AM1366" s="44" t="s">
        <v>3907</v>
      </c>
      <c r="AN1366" s="262">
        <v>253469640</v>
      </c>
      <c r="AO1366" s="34"/>
      <c r="AP1366" s="34"/>
      <c r="AQ1366" s="34"/>
      <c r="AR1366" s="34"/>
      <c r="AS1366" s="34"/>
      <c r="AT1366" s="44" t="s">
        <v>326</v>
      </c>
      <c r="AU1366" s="44"/>
      <c r="AV1366" s="477" t="str">
        <f t="array" ref="AV1366">_xlfn.IFS(
LEFT(Tabelas!$AI1366,1)="N","DN",
LEFT(Tabelas!$AI1366,1)="C","DC",
LEFT(Tabelas!$AI1366,1)="L","DL",
LEFT(Tabelas!$AI1366,1)="A","DA",
LEFT(Tabelas!$AI1366,1)="G","DG")</f>
        <v>DN</v>
      </c>
      <c r="AW1366" s="34"/>
      <c r="AX1366" s="34"/>
      <c r="AY1366" s="34"/>
      <c r="AZ1366" s="34"/>
      <c r="BA1366" s="34"/>
      <c r="BB1366" s="34"/>
      <c r="BC1366" s="34"/>
      <c r="BD1366" s="44">
        <v>30254</v>
      </c>
      <c r="BE1366" s="34" t="s">
        <v>1731</v>
      </c>
      <c r="BF1366" s="43" t="s">
        <v>318</v>
      </c>
      <c r="BG1366" s="34" t="s">
        <v>403</v>
      </c>
      <c r="BH1366" s="34" t="s">
        <v>270</v>
      </c>
      <c r="BI1366" s="34" t="s">
        <v>1731</v>
      </c>
      <c r="BJ1366" s="44" t="s">
        <v>320</v>
      </c>
      <c r="BK1366" s="44" t="s">
        <v>5186</v>
      </c>
      <c r="EN1366" s="571">
        <v>36609</v>
      </c>
      <c r="EO1366" s="560" t="s">
        <v>10516</v>
      </c>
      <c r="EP1366" s="560" t="s">
        <v>320</v>
      </c>
      <c r="EQ1366" s="580">
        <v>109</v>
      </c>
      <c r="ER1366" s="560" t="s">
        <v>2409</v>
      </c>
      <c r="ES1366" s="567" t="s">
        <v>10517</v>
      </c>
    </row>
    <row r="1367" spans="16:149">
      <c r="P1367" s="503"/>
      <c r="Q1367" s="504"/>
      <c r="R1367" s="505">
        <f t="shared" si="43"/>
        <v>45145</v>
      </c>
      <c r="S1367" s="501"/>
      <c r="T1367" s="497"/>
      <c r="U1367" s="498"/>
      <c r="V1367" s="43">
        <v>164</v>
      </c>
      <c r="W1367" s="34" t="s">
        <v>3901</v>
      </c>
      <c r="X1367" s="44">
        <v>30255</v>
      </c>
      <c r="Y1367" s="34" t="s">
        <v>4179</v>
      </c>
      <c r="Z1367" s="43" t="s">
        <v>318</v>
      </c>
      <c r="AA1367" s="34" t="s">
        <v>403</v>
      </c>
      <c r="AB1367" s="34" t="s">
        <v>270</v>
      </c>
      <c r="AC1367" s="34" t="s">
        <v>4179</v>
      </c>
      <c r="AD1367" s="44" t="s">
        <v>320</v>
      </c>
      <c r="AE1367" s="44" t="s">
        <v>5186</v>
      </c>
      <c r="AF1367" s="43">
        <v>164</v>
      </c>
      <c r="AG1367" s="34" t="s">
        <v>3901</v>
      </c>
      <c r="AH1367" s="34" t="s">
        <v>3900</v>
      </c>
      <c r="AI1367" s="43" t="s">
        <v>3902</v>
      </c>
      <c r="AJ1367" s="44" t="s">
        <v>3903</v>
      </c>
      <c r="AK1367" s="261">
        <v>4750194</v>
      </c>
      <c r="AL1367" s="44" t="s">
        <v>403</v>
      </c>
      <c r="AM1367" s="44" t="s">
        <v>3907</v>
      </c>
      <c r="AN1367" s="262">
        <v>253469640</v>
      </c>
      <c r="AO1367" s="34"/>
      <c r="AP1367" s="34"/>
      <c r="AQ1367" s="34"/>
      <c r="AR1367" s="34"/>
      <c r="AS1367" s="34"/>
      <c r="AT1367" s="44" t="s">
        <v>326</v>
      </c>
      <c r="AU1367" s="44"/>
      <c r="AV1367" s="477" t="str">
        <f t="array" ref="AV1367">_xlfn.IFS(
LEFT(Tabelas!$AI1367,1)="N","DN",
LEFT(Tabelas!$AI1367,1)="C","DC",
LEFT(Tabelas!$AI1367,1)="L","DL",
LEFT(Tabelas!$AI1367,1)="A","DA",
LEFT(Tabelas!$AI1367,1)="G","DG")</f>
        <v>DN</v>
      </c>
      <c r="AW1367" s="34"/>
      <c r="AX1367" s="34"/>
      <c r="AY1367" s="34"/>
      <c r="AZ1367" s="34"/>
      <c r="BA1367" s="34"/>
      <c r="BB1367" s="34"/>
      <c r="BC1367" s="34"/>
      <c r="BD1367" s="44">
        <v>30255</v>
      </c>
      <c r="BE1367" s="34" t="s">
        <v>4179</v>
      </c>
      <c r="BF1367" s="43" t="s">
        <v>318</v>
      </c>
      <c r="BG1367" s="34" t="s">
        <v>403</v>
      </c>
      <c r="BH1367" s="34" t="s">
        <v>270</v>
      </c>
      <c r="BI1367" s="34" t="s">
        <v>4179</v>
      </c>
      <c r="BJ1367" s="44" t="s">
        <v>320</v>
      </c>
      <c r="BK1367" s="44" t="s">
        <v>5186</v>
      </c>
      <c r="EN1367" s="572">
        <v>36617</v>
      </c>
      <c r="EO1367" s="561" t="s">
        <v>10518</v>
      </c>
      <c r="EP1367" s="561" t="s">
        <v>320</v>
      </c>
      <c r="EQ1367" s="576">
        <v>162</v>
      </c>
      <c r="ER1367" s="561" t="s">
        <v>3781</v>
      </c>
      <c r="ES1367" s="568" t="s">
        <v>10519</v>
      </c>
    </row>
    <row r="1368" spans="16:149">
      <c r="P1368" s="503"/>
      <c r="Q1368" s="504"/>
      <c r="R1368" s="505">
        <f t="shared" si="43"/>
        <v>45146</v>
      </c>
      <c r="S1368" s="501"/>
      <c r="T1368" s="497"/>
      <c r="U1368" s="498"/>
      <c r="V1368" s="43">
        <v>164</v>
      </c>
      <c r="W1368" s="34" t="s">
        <v>3901</v>
      </c>
      <c r="X1368" s="44">
        <v>30256</v>
      </c>
      <c r="Y1368" s="34" t="s">
        <v>4221</v>
      </c>
      <c r="Z1368" s="43" t="s">
        <v>318</v>
      </c>
      <c r="AA1368" s="34" t="s">
        <v>403</v>
      </c>
      <c r="AB1368" s="34" t="s">
        <v>270</v>
      </c>
      <c r="AC1368" s="34" t="s">
        <v>4221</v>
      </c>
      <c r="AD1368" s="44" t="s">
        <v>320</v>
      </c>
      <c r="AE1368" s="44" t="s">
        <v>5186</v>
      </c>
      <c r="AF1368" s="43">
        <v>164</v>
      </c>
      <c r="AG1368" s="34" t="s">
        <v>3901</v>
      </c>
      <c r="AH1368" s="34" t="s">
        <v>3900</v>
      </c>
      <c r="AI1368" s="43" t="s">
        <v>3902</v>
      </c>
      <c r="AJ1368" s="44" t="s">
        <v>3903</v>
      </c>
      <c r="AK1368" s="261">
        <v>4750194</v>
      </c>
      <c r="AL1368" s="44" t="s">
        <v>403</v>
      </c>
      <c r="AM1368" s="44" t="s">
        <v>3907</v>
      </c>
      <c r="AN1368" s="262">
        <v>253469640</v>
      </c>
      <c r="AO1368" s="34"/>
      <c r="AP1368" s="34"/>
      <c r="AQ1368" s="34"/>
      <c r="AR1368" s="34"/>
      <c r="AS1368" s="34"/>
      <c r="AT1368" s="44" t="s">
        <v>326</v>
      </c>
      <c r="AU1368" s="44"/>
      <c r="AV1368" s="477" t="str">
        <f t="array" ref="AV1368">_xlfn.IFS(
LEFT(Tabelas!$AI1368,1)="N","DN",
LEFT(Tabelas!$AI1368,1)="C","DC",
LEFT(Tabelas!$AI1368,1)="L","DL",
LEFT(Tabelas!$AI1368,1)="A","DA",
LEFT(Tabelas!$AI1368,1)="G","DG")</f>
        <v>DN</v>
      </c>
      <c r="AW1368" s="34"/>
      <c r="AX1368" s="34"/>
      <c r="AY1368" s="34"/>
      <c r="AZ1368" s="34"/>
      <c r="BA1368" s="34"/>
      <c r="BB1368" s="34"/>
      <c r="BC1368" s="34"/>
      <c r="BD1368" s="44">
        <v>30256</v>
      </c>
      <c r="BE1368" s="34" t="s">
        <v>4221</v>
      </c>
      <c r="BF1368" s="43" t="s">
        <v>318</v>
      </c>
      <c r="BG1368" s="34" t="s">
        <v>403</v>
      </c>
      <c r="BH1368" s="34" t="s">
        <v>270</v>
      </c>
      <c r="BI1368" s="34" t="s">
        <v>4221</v>
      </c>
      <c r="BJ1368" s="44" t="s">
        <v>320</v>
      </c>
      <c r="BK1368" s="44" t="s">
        <v>5186</v>
      </c>
      <c r="EN1368" s="571">
        <v>36625</v>
      </c>
      <c r="EO1368" s="560" t="s">
        <v>10520</v>
      </c>
      <c r="EP1368" s="560" t="s">
        <v>320</v>
      </c>
      <c r="EQ1368" s="580">
        <v>162</v>
      </c>
      <c r="ER1368" s="560" t="s">
        <v>3781</v>
      </c>
      <c r="ES1368" s="567" t="s">
        <v>10521</v>
      </c>
    </row>
    <row r="1369" spans="16:149">
      <c r="P1369" s="503"/>
      <c r="Q1369" s="504"/>
      <c r="R1369" s="505">
        <f t="shared" si="43"/>
        <v>45147</v>
      </c>
      <c r="S1369" s="501"/>
      <c r="T1369" s="497"/>
      <c r="U1369" s="498"/>
      <c r="V1369" s="43">
        <v>164</v>
      </c>
      <c r="W1369" s="34" t="s">
        <v>3901</v>
      </c>
      <c r="X1369" s="44">
        <v>30257</v>
      </c>
      <c r="Y1369" s="34" t="s">
        <v>2623</v>
      </c>
      <c r="Z1369" s="43" t="s">
        <v>318</v>
      </c>
      <c r="AA1369" s="34" t="s">
        <v>403</v>
      </c>
      <c r="AB1369" s="34" t="s">
        <v>270</v>
      </c>
      <c r="AC1369" s="34" t="s">
        <v>2623</v>
      </c>
      <c r="AD1369" s="44" t="s">
        <v>320</v>
      </c>
      <c r="AE1369" s="44" t="s">
        <v>5186</v>
      </c>
      <c r="AF1369" s="43">
        <v>164</v>
      </c>
      <c r="AG1369" s="34" t="s">
        <v>3901</v>
      </c>
      <c r="AH1369" s="34" t="s">
        <v>3900</v>
      </c>
      <c r="AI1369" s="43" t="s">
        <v>3902</v>
      </c>
      <c r="AJ1369" s="44" t="s">
        <v>3903</v>
      </c>
      <c r="AK1369" s="261">
        <v>4750194</v>
      </c>
      <c r="AL1369" s="44" t="s">
        <v>403</v>
      </c>
      <c r="AM1369" s="44" t="s">
        <v>3907</v>
      </c>
      <c r="AN1369" s="262">
        <v>253469640</v>
      </c>
      <c r="AO1369" s="34"/>
      <c r="AP1369" s="34"/>
      <c r="AQ1369" s="34"/>
      <c r="AR1369" s="34"/>
      <c r="AS1369" s="34"/>
      <c r="AT1369" s="44" t="s">
        <v>326</v>
      </c>
      <c r="AU1369" s="44"/>
      <c r="AV1369" s="477" t="str">
        <f t="array" ref="AV1369">_xlfn.IFS(
LEFT(Tabelas!$AI1369,1)="N","DN",
LEFT(Tabelas!$AI1369,1)="C","DC",
LEFT(Tabelas!$AI1369,1)="L","DL",
LEFT(Tabelas!$AI1369,1)="A","DA",
LEFT(Tabelas!$AI1369,1)="G","DG")</f>
        <v>DN</v>
      </c>
      <c r="AW1369" s="34"/>
      <c r="AX1369" s="34"/>
      <c r="AY1369" s="34"/>
      <c r="AZ1369" s="34"/>
      <c r="BA1369" s="34"/>
      <c r="BB1369" s="34"/>
      <c r="BC1369" s="34"/>
      <c r="BD1369" s="44">
        <v>30257</v>
      </c>
      <c r="BE1369" s="34" t="s">
        <v>2623</v>
      </c>
      <c r="BF1369" s="43" t="s">
        <v>318</v>
      </c>
      <c r="BG1369" s="34" t="s">
        <v>403</v>
      </c>
      <c r="BH1369" s="34" t="s">
        <v>270</v>
      </c>
      <c r="BI1369" s="34" t="s">
        <v>2623</v>
      </c>
      <c r="BJ1369" s="44" t="s">
        <v>320</v>
      </c>
      <c r="BK1369" s="44" t="s">
        <v>5186</v>
      </c>
      <c r="EN1369" s="572">
        <v>36633</v>
      </c>
      <c r="EO1369" s="561" t="s">
        <v>10522</v>
      </c>
      <c r="EP1369" s="561" t="s">
        <v>320</v>
      </c>
      <c r="EQ1369" s="576">
        <v>100</v>
      </c>
      <c r="ER1369" s="561" t="s">
        <v>4630</v>
      </c>
      <c r="ES1369" s="568" t="s">
        <v>10523</v>
      </c>
    </row>
    <row r="1370" spans="16:149">
      <c r="P1370" s="503"/>
      <c r="Q1370" s="504"/>
      <c r="R1370" s="505">
        <f t="shared" si="43"/>
        <v>45148</v>
      </c>
      <c r="S1370" s="501"/>
      <c r="T1370" s="497"/>
      <c r="U1370" s="498"/>
      <c r="V1370" s="43">
        <v>164</v>
      </c>
      <c r="W1370" s="34" t="s">
        <v>3901</v>
      </c>
      <c r="X1370" s="44">
        <v>30259</v>
      </c>
      <c r="Y1370" s="34" t="s">
        <v>2090</v>
      </c>
      <c r="Z1370" s="43" t="s">
        <v>318</v>
      </c>
      <c r="AA1370" s="34" t="s">
        <v>403</v>
      </c>
      <c r="AB1370" s="34" t="s">
        <v>270</v>
      </c>
      <c r="AC1370" s="34" t="s">
        <v>2090</v>
      </c>
      <c r="AD1370" s="44" t="s">
        <v>320</v>
      </c>
      <c r="AE1370" s="44" t="s">
        <v>5186</v>
      </c>
      <c r="AF1370" s="43">
        <v>164</v>
      </c>
      <c r="AG1370" s="34" t="s">
        <v>3901</v>
      </c>
      <c r="AH1370" s="34" t="s">
        <v>3900</v>
      </c>
      <c r="AI1370" s="43" t="s">
        <v>3902</v>
      </c>
      <c r="AJ1370" s="44" t="s">
        <v>3903</v>
      </c>
      <c r="AK1370" s="261">
        <v>4750194</v>
      </c>
      <c r="AL1370" s="44" t="s">
        <v>403</v>
      </c>
      <c r="AM1370" s="44" t="s">
        <v>3907</v>
      </c>
      <c r="AN1370" s="262">
        <v>253469640</v>
      </c>
      <c r="AO1370" s="34"/>
      <c r="AP1370" s="34"/>
      <c r="AQ1370" s="34"/>
      <c r="AR1370" s="34"/>
      <c r="AS1370" s="34"/>
      <c r="AT1370" s="44" t="s">
        <v>326</v>
      </c>
      <c r="AU1370" s="44"/>
      <c r="AV1370" s="477" t="str">
        <f t="array" ref="AV1370">_xlfn.IFS(
LEFT(Tabelas!$AI1370,1)="N","DN",
LEFT(Tabelas!$AI1370,1)="C","DC",
LEFT(Tabelas!$AI1370,1)="L","DL",
LEFT(Tabelas!$AI1370,1)="A","DA",
LEFT(Tabelas!$AI1370,1)="G","DG")</f>
        <v>DN</v>
      </c>
      <c r="AW1370" s="34"/>
      <c r="AX1370" s="34"/>
      <c r="AY1370" s="34"/>
      <c r="AZ1370" s="34"/>
      <c r="BA1370" s="34"/>
      <c r="BB1370" s="34"/>
      <c r="BC1370" s="34"/>
      <c r="BD1370" s="44">
        <v>30259</v>
      </c>
      <c r="BE1370" s="34" t="s">
        <v>2090</v>
      </c>
      <c r="BF1370" s="43" t="s">
        <v>318</v>
      </c>
      <c r="BG1370" s="34" t="s">
        <v>403</v>
      </c>
      <c r="BH1370" s="34" t="s">
        <v>270</v>
      </c>
      <c r="BI1370" s="34" t="s">
        <v>2090</v>
      </c>
      <c r="BJ1370" s="44" t="s">
        <v>320</v>
      </c>
      <c r="BK1370" s="44" t="s">
        <v>5186</v>
      </c>
      <c r="EN1370" s="571">
        <v>36650</v>
      </c>
      <c r="EO1370" s="560" t="s">
        <v>10524</v>
      </c>
      <c r="EP1370" s="560" t="s">
        <v>320</v>
      </c>
      <c r="EQ1370" s="580">
        <v>105</v>
      </c>
      <c r="ER1370" s="560" t="s">
        <v>1498</v>
      </c>
      <c r="ES1370" s="567" t="s">
        <v>10525</v>
      </c>
    </row>
    <row r="1371" spans="16:149">
      <c r="P1371" s="503"/>
      <c r="Q1371" s="504"/>
      <c r="R1371" s="505">
        <f t="shared" si="43"/>
        <v>45149</v>
      </c>
      <c r="S1371" s="501"/>
      <c r="T1371" s="497"/>
      <c r="U1371" s="498"/>
      <c r="V1371" s="43">
        <v>164</v>
      </c>
      <c r="W1371" s="34" t="s">
        <v>3901</v>
      </c>
      <c r="X1371" s="44">
        <v>30260</v>
      </c>
      <c r="Y1371" s="34" t="s">
        <v>4316</v>
      </c>
      <c r="Z1371" s="43" t="s">
        <v>318</v>
      </c>
      <c r="AA1371" s="34" t="s">
        <v>403</v>
      </c>
      <c r="AB1371" s="34" t="s">
        <v>270</v>
      </c>
      <c r="AC1371" s="34" t="s">
        <v>4316</v>
      </c>
      <c r="AD1371" s="44" t="s">
        <v>320</v>
      </c>
      <c r="AE1371" s="44" t="s">
        <v>5186</v>
      </c>
      <c r="AF1371" s="43">
        <v>164</v>
      </c>
      <c r="AG1371" s="34" t="s">
        <v>3901</v>
      </c>
      <c r="AH1371" s="34" t="s">
        <v>3900</v>
      </c>
      <c r="AI1371" s="43" t="s">
        <v>3902</v>
      </c>
      <c r="AJ1371" s="44" t="s">
        <v>3903</v>
      </c>
      <c r="AK1371" s="261">
        <v>4750194</v>
      </c>
      <c r="AL1371" s="44" t="s">
        <v>403</v>
      </c>
      <c r="AM1371" s="44" t="s">
        <v>3907</v>
      </c>
      <c r="AN1371" s="262">
        <v>253469640</v>
      </c>
      <c r="AO1371" s="34"/>
      <c r="AP1371" s="34"/>
      <c r="AQ1371" s="34"/>
      <c r="AR1371" s="34"/>
      <c r="AS1371" s="34"/>
      <c r="AT1371" s="44" t="s">
        <v>326</v>
      </c>
      <c r="AU1371" s="44"/>
      <c r="AV1371" s="477" t="str">
        <f t="array" ref="AV1371">_xlfn.IFS(
LEFT(Tabelas!$AI1371,1)="N","DN",
LEFT(Tabelas!$AI1371,1)="C","DC",
LEFT(Tabelas!$AI1371,1)="L","DL",
LEFT(Tabelas!$AI1371,1)="A","DA",
LEFT(Tabelas!$AI1371,1)="G","DG")</f>
        <v>DN</v>
      </c>
      <c r="AW1371" s="34"/>
      <c r="AX1371" s="34"/>
      <c r="AY1371" s="34"/>
      <c r="AZ1371" s="34"/>
      <c r="BA1371" s="34"/>
      <c r="BB1371" s="34"/>
      <c r="BC1371" s="34"/>
      <c r="BD1371" s="44">
        <v>30260</v>
      </c>
      <c r="BE1371" s="34" t="s">
        <v>4316</v>
      </c>
      <c r="BF1371" s="43" t="s">
        <v>318</v>
      </c>
      <c r="BG1371" s="34" t="s">
        <v>403</v>
      </c>
      <c r="BH1371" s="34" t="s">
        <v>270</v>
      </c>
      <c r="BI1371" s="34" t="s">
        <v>4316</v>
      </c>
      <c r="BJ1371" s="44" t="s">
        <v>320</v>
      </c>
      <c r="BK1371" s="44" t="s">
        <v>5186</v>
      </c>
      <c r="EN1371" s="572">
        <v>36668</v>
      </c>
      <c r="EO1371" s="561" t="s">
        <v>10526</v>
      </c>
      <c r="EP1371" s="561" t="s">
        <v>320</v>
      </c>
      <c r="EQ1371" s="576">
        <v>112</v>
      </c>
      <c r="ER1371" s="561" t="s">
        <v>2868</v>
      </c>
      <c r="ES1371" s="568" t="s">
        <v>10527</v>
      </c>
    </row>
    <row r="1372" spans="16:149">
      <c r="P1372" s="503"/>
      <c r="Q1372" s="504"/>
      <c r="R1372" s="505">
        <f t="shared" si="43"/>
        <v>45150</v>
      </c>
      <c r="S1372" s="501"/>
      <c r="T1372" s="497"/>
      <c r="U1372" s="498"/>
      <c r="V1372" s="43">
        <v>164</v>
      </c>
      <c r="W1372" s="34" t="s">
        <v>3901</v>
      </c>
      <c r="X1372" s="44">
        <v>30261</v>
      </c>
      <c r="Y1372" s="34" t="s">
        <v>4344</v>
      </c>
      <c r="Z1372" s="43" t="s">
        <v>318</v>
      </c>
      <c r="AA1372" s="34" t="s">
        <v>403</v>
      </c>
      <c r="AB1372" s="34" t="s">
        <v>270</v>
      </c>
      <c r="AC1372" s="34" t="s">
        <v>4344</v>
      </c>
      <c r="AD1372" s="44" t="s">
        <v>320</v>
      </c>
      <c r="AE1372" s="44" t="s">
        <v>5186</v>
      </c>
      <c r="AF1372" s="43">
        <v>164</v>
      </c>
      <c r="AG1372" s="34" t="s">
        <v>3901</v>
      </c>
      <c r="AH1372" s="34" t="s">
        <v>3900</v>
      </c>
      <c r="AI1372" s="43" t="s">
        <v>3902</v>
      </c>
      <c r="AJ1372" s="44" t="s">
        <v>3903</v>
      </c>
      <c r="AK1372" s="261">
        <v>4750194</v>
      </c>
      <c r="AL1372" s="44" t="s">
        <v>403</v>
      </c>
      <c r="AM1372" s="44" t="s">
        <v>3907</v>
      </c>
      <c r="AN1372" s="262">
        <v>253469640</v>
      </c>
      <c r="AO1372" s="34"/>
      <c r="AP1372" s="34"/>
      <c r="AQ1372" s="34"/>
      <c r="AR1372" s="34"/>
      <c r="AS1372" s="34"/>
      <c r="AT1372" s="44" t="s">
        <v>326</v>
      </c>
      <c r="AU1372" s="44"/>
      <c r="AV1372" s="477" t="str">
        <f t="array" ref="AV1372">_xlfn.IFS(
LEFT(Tabelas!$AI1372,1)="N","DN",
LEFT(Tabelas!$AI1372,1)="C","DC",
LEFT(Tabelas!$AI1372,1)="L","DL",
LEFT(Tabelas!$AI1372,1)="A","DA",
LEFT(Tabelas!$AI1372,1)="G","DG")</f>
        <v>DN</v>
      </c>
      <c r="AW1372" s="34"/>
      <c r="AX1372" s="34"/>
      <c r="AY1372" s="34"/>
      <c r="AZ1372" s="34"/>
      <c r="BA1372" s="34"/>
      <c r="BB1372" s="34"/>
      <c r="BC1372" s="34"/>
      <c r="BD1372" s="44">
        <v>30261</v>
      </c>
      <c r="BE1372" s="34" t="s">
        <v>4344</v>
      </c>
      <c r="BF1372" s="43" t="s">
        <v>318</v>
      </c>
      <c r="BG1372" s="34" t="s">
        <v>403</v>
      </c>
      <c r="BH1372" s="34" t="s">
        <v>270</v>
      </c>
      <c r="BI1372" s="34" t="s">
        <v>4344</v>
      </c>
      <c r="BJ1372" s="44" t="s">
        <v>320</v>
      </c>
      <c r="BK1372" s="44" t="s">
        <v>5186</v>
      </c>
      <c r="EN1372" s="571">
        <v>36676</v>
      </c>
      <c r="EO1372" s="560" t="s">
        <v>10528</v>
      </c>
      <c r="EP1372" s="560" t="s">
        <v>350</v>
      </c>
      <c r="EQ1372" s="580">
        <v>228</v>
      </c>
      <c r="ER1372" s="560" t="s">
        <v>4603</v>
      </c>
      <c r="ES1372" s="567" t="s">
        <v>10529</v>
      </c>
    </row>
    <row r="1373" spans="16:149">
      <c r="P1373" s="503"/>
      <c r="Q1373" s="504"/>
      <c r="R1373" s="505">
        <f t="shared" si="43"/>
        <v>45151</v>
      </c>
      <c r="S1373" s="501"/>
      <c r="T1373" s="497"/>
      <c r="U1373" s="498"/>
      <c r="V1373" s="43">
        <v>164</v>
      </c>
      <c r="W1373" s="34" t="s">
        <v>3901</v>
      </c>
      <c r="X1373" s="44">
        <v>30263</v>
      </c>
      <c r="Y1373" s="34" t="s">
        <v>4373</v>
      </c>
      <c r="Z1373" s="43" t="s">
        <v>318</v>
      </c>
      <c r="AA1373" s="34" t="s">
        <v>403</v>
      </c>
      <c r="AB1373" s="34" t="s">
        <v>270</v>
      </c>
      <c r="AC1373" s="34" t="s">
        <v>4373</v>
      </c>
      <c r="AD1373" s="44" t="s">
        <v>320</v>
      </c>
      <c r="AE1373" s="44" t="s">
        <v>5186</v>
      </c>
      <c r="AF1373" s="43">
        <v>164</v>
      </c>
      <c r="AG1373" s="34" t="s">
        <v>3901</v>
      </c>
      <c r="AH1373" s="34" t="s">
        <v>3900</v>
      </c>
      <c r="AI1373" s="43" t="s">
        <v>3902</v>
      </c>
      <c r="AJ1373" s="44" t="s">
        <v>3903</v>
      </c>
      <c r="AK1373" s="261">
        <v>4750194</v>
      </c>
      <c r="AL1373" s="44" t="s">
        <v>403</v>
      </c>
      <c r="AM1373" s="44" t="s">
        <v>3907</v>
      </c>
      <c r="AN1373" s="262">
        <v>253469640</v>
      </c>
      <c r="AO1373" s="34"/>
      <c r="AP1373" s="34"/>
      <c r="AQ1373" s="34"/>
      <c r="AR1373" s="34"/>
      <c r="AS1373" s="34"/>
      <c r="AT1373" s="44" t="s">
        <v>326</v>
      </c>
      <c r="AU1373" s="44"/>
      <c r="AV1373" s="477" t="str">
        <f t="array" ref="AV1373">_xlfn.IFS(
LEFT(Tabelas!$AI1373,1)="N","DN",
LEFT(Tabelas!$AI1373,1)="C","DC",
LEFT(Tabelas!$AI1373,1)="L","DL",
LEFT(Tabelas!$AI1373,1)="A","DA",
LEFT(Tabelas!$AI1373,1)="G","DG")</f>
        <v>DN</v>
      </c>
      <c r="AW1373" s="34"/>
      <c r="AX1373" s="34"/>
      <c r="AY1373" s="34"/>
      <c r="AZ1373" s="34"/>
      <c r="BA1373" s="34"/>
      <c r="BB1373" s="34"/>
      <c r="BC1373" s="34"/>
      <c r="BD1373" s="44">
        <v>30263</v>
      </c>
      <c r="BE1373" s="34" t="s">
        <v>4373</v>
      </c>
      <c r="BF1373" s="43" t="s">
        <v>318</v>
      </c>
      <c r="BG1373" s="34" t="s">
        <v>403</v>
      </c>
      <c r="BH1373" s="34" t="s">
        <v>270</v>
      </c>
      <c r="BI1373" s="34" t="s">
        <v>4373</v>
      </c>
      <c r="BJ1373" s="44" t="s">
        <v>320</v>
      </c>
      <c r="BK1373" s="44" t="s">
        <v>5186</v>
      </c>
      <c r="EN1373" s="572">
        <v>36684</v>
      </c>
      <c r="EO1373" s="561" t="s">
        <v>10530</v>
      </c>
      <c r="EP1373" s="561" t="s">
        <v>320</v>
      </c>
      <c r="EQ1373" s="576">
        <v>100</v>
      </c>
      <c r="ER1373" s="561" t="s">
        <v>4630</v>
      </c>
      <c r="ES1373" s="568" t="s">
        <v>10531</v>
      </c>
    </row>
    <row r="1374" spans="16:149">
      <c r="P1374" s="503"/>
      <c r="Q1374" s="504"/>
      <c r="R1374" s="505">
        <f t="shared" si="43"/>
        <v>45152</v>
      </c>
      <c r="S1374" s="501"/>
      <c r="T1374" s="497"/>
      <c r="U1374" s="498"/>
      <c r="V1374" s="43">
        <v>164</v>
      </c>
      <c r="W1374" s="34" t="s">
        <v>3901</v>
      </c>
      <c r="X1374" s="44">
        <v>30265</v>
      </c>
      <c r="Y1374" s="34" t="s">
        <v>4421</v>
      </c>
      <c r="Z1374" s="43" t="s">
        <v>318</v>
      </c>
      <c r="AA1374" s="34" t="s">
        <v>403</v>
      </c>
      <c r="AB1374" s="34" t="s">
        <v>270</v>
      </c>
      <c r="AC1374" s="34" t="s">
        <v>4421</v>
      </c>
      <c r="AD1374" s="44" t="s">
        <v>320</v>
      </c>
      <c r="AE1374" s="44" t="s">
        <v>5186</v>
      </c>
      <c r="AF1374" s="43">
        <v>164</v>
      </c>
      <c r="AG1374" s="34" t="s">
        <v>3901</v>
      </c>
      <c r="AH1374" s="34" t="s">
        <v>3900</v>
      </c>
      <c r="AI1374" s="43" t="s">
        <v>3902</v>
      </c>
      <c r="AJ1374" s="44" t="s">
        <v>3903</v>
      </c>
      <c r="AK1374" s="261">
        <v>4750194</v>
      </c>
      <c r="AL1374" s="44" t="s">
        <v>403</v>
      </c>
      <c r="AM1374" s="44" t="s">
        <v>3907</v>
      </c>
      <c r="AN1374" s="262">
        <v>253469640</v>
      </c>
      <c r="AO1374" s="34"/>
      <c r="AP1374" s="34"/>
      <c r="AQ1374" s="34"/>
      <c r="AR1374" s="34"/>
      <c r="AS1374" s="34"/>
      <c r="AT1374" s="44" t="s">
        <v>326</v>
      </c>
      <c r="AU1374" s="44"/>
      <c r="AV1374" s="477" t="str">
        <f t="array" ref="AV1374">_xlfn.IFS(
LEFT(Tabelas!$AI1374,1)="N","DN",
LEFT(Tabelas!$AI1374,1)="C","DC",
LEFT(Tabelas!$AI1374,1)="L","DL",
LEFT(Tabelas!$AI1374,1)="A","DA",
LEFT(Tabelas!$AI1374,1)="G","DG")</f>
        <v>DN</v>
      </c>
      <c r="AW1374" s="34"/>
      <c r="AX1374" s="34"/>
      <c r="AY1374" s="34"/>
      <c r="AZ1374" s="34"/>
      <c r="BA1374" s="34"/>
      <c r="BB1374" s="34"/>
      <c r="BC1374" s="34"/>
      <c r="BD1374" s="44">
        <v>30265</v>
      </c>
      <c r="BE1374" s="34" t="s">
        <v>4421</v>
      </c>
      <c r="BF1374" s="43" t="s">
        <v>318</v>
      </c>
      <c r="BG1374" s="34" t="s">
        <v>403</v>
      </c>
      <c r="BH1374" s="34" t="s">
        <v>270</v>
      </c>
      <c r="BI1374" s="34" t="s">
        <v>4421</v>
      </c>
      <c r="BJ1374" s="44" t="s">
        <v>320</v>
      </c>
      <c r="BK1374" s="44" t="s">
        <v>5186</v>
      </c>
      <c r="EN1374" s="571">
        <v>36714</v>
      </c>
      <c r="EO1374" s="560" t="s">
        <v>10532</v>
      </c>
      <c r="EP1374" s="560" t="s">
        <v>289</v>
      </c>
      <c r="EQ1374" s="580">
        <v>338</v>
      </c>
      <c r="ER1374" s="560" t="s">
        <v>2428</v>
      </c>
      <c r="ES1374" s="567" t="s">
        <v>10533</v>
      </c>
    </row>
    <row r="1375" spans="16:149">
      <c r="P1375" s="503"/>
      <c r="Q1375" s="504"/>
      <c r="R1375" s="505">
        <f t="shared" si="43"/>
        <v>45153</v>
      </c>
      <c r="S1375" s="501"/>
      <c r="T1375" s="497"/>
      <c r="U1375" s="498"/>
      <c r="V1375" s="43">
        <v>164</v>
      </c>
      <c r="W1375" s="34" t="s">
        <v>3901</v>
      </c>
      <c r="X1375" s="44">
        <v>30264</v>
      </c>
      <c r="Y1375" s="34" t="s">
        <v>2517</v>
      </c>
      <c r="Z1375" s="43" t="s">
        <v>318</v>
      </c>
      <c r="AA1375" s="34" t="s">
        <v>403</v>
      </c>
      <c r="AB1375" s="34" t="s">
        <v>270</v>
      </c>
      <c r="AC1375" s="34" t="s">
        <v>2517</v>
      </c>
      <c r="AD1375" s="44" t="s">
        <v>320</v>
      </c>
      <c r="AE1375" s="44" t="s">
        <v>5186</v>
      </c>
      <c r="AF1375" s="43">
        <v>164</v>
      </c>
      <c r="AG1375" s="34" t="s">
        <v>3901</v>
      </c>
      <c r="AH1375" s="34" t="s">
        <v>3900</v>
      </c>
      <c r="AI1375" s="43" t="s">
        <v>3902</v>
      </c>
      <c r="AJ1375" s="44" t="s">
        <v>3903</v>
      </c>
      <c r="AK1375" s="261">
        <v>4750194</v>
      </c>
      <c r="AL1375" s="44" t="s">
        <v>403</v>
      </c>
      <c r="AM1375" s="44" t="s">
        <v>3907</v>
      </c>
      <c r="AN1375" s="262">
        <v>253469640</v>
      </c>
      <c r="AO1375" s="34"/>
      <c r="AP1375" s="34"/>
      <c r="AQ1375" s="34"/>
      <c r="AR1375" s="34"/>
      <c r="AS1375" s="34"/>
      <c r="AT1375" s="44" t="s">
        <v>326</v>
      </c>
      <c r="AU1375" s="44"/>
      <c r="AV1375" s="477" t="str">
        <f t="array" ref="AV1375">_xlfn.IFS(
LEFT(Tabelas!$AI1375,1)="N","DN",
LEFT(Tabelas!$AI1375,1)="C","DC",
LEFT(Tabelas!$AI1375,1)="L","DL",
LEFT(Tabelas!$AI1375,1)="A","DA",
LEFT(Tabelas!$AI1375,1)="G","DG")</f>
        <v>DN</v>
      </c>
      <c r="AW1375" s="34"/>
      <c r="AX1375" s="34"/>
      <c r="AY1375" s="34"/>
      <c r="AZ1375" s="34"/>
      <c r="BA1375" s="34"/>
      <c r="BB1375" s="34"/>
      <c r="BC1375" s="34"/>
      <c r="BD1375" s="44">
        <v>30264</v>
      </c>
      <c r="BE1375" s="34" t="s">
        <v>2517</v>
      </c>
      <c r="BF1375" s="43" t="s">
        <v>318</v>
      </c>
      <c r="BG1375" s="34" t="s">
        <v>403</v>
      </c>
      <c r="BH1375" s="34" t="s">
        <v>270</v>
      </c>
      <c r="BI1375" s="34" t="s">
        <v>2517</v>
      </c>
      <c r="BJ1375" s="44" t="s">
        <v>320</v>
      </c>
      <c r="BK1375" s="44" t="s">
        <v>5186</v>
      </c>
      <c r="EN1375" s="572">
        <v>36790</v>
      </c>
      <c r="EO1375" s="561" t="s">
        <v>10534</v>
      </c>
      <c r="EP1375" s="561" t="s">
        <v>289</v>
      </c>
      <c r="EQ1375" s="576">
        <v>347</v>
      </c>
      <c r="ER1375" s="561" t="s">
        <v>5074</v>
      </c>
      <c r="ES1375" s="568" t="s">
        <v>10535</v>
      </c>
    </row>
    <row r="1376" spans="16:149">
      <c r="P1376" s="503"/>
      <c r="Q1376" s="504"/>
      <c r="R1376" s="505">
        <f t="shared" si="43"/>
        <v>45154</v>
      </c>
      <c r="S1376" s="501"/>
      <c r="T1376" s="497"/>
      <c r="U1376" s="498"/>
      <c r="V1376" s="43">
        <v>164</v>
      </c>
      <c r="W1376" s="34" t="s">
        <v>3901</v>
      </c>
      <c r="X1376" s="44">
        <v>30279</v>
      </c>
      <c r="Y1376" s="34" t="s">
        <v>4516</v>
      </c>
      <c r="Z1376" s="43" t="s">
        <v>318</v>
      </c>
      <c r="AA1376" s="34" t="s">
        <v>403</v>
      </c>
      <c r="AB1376" s="34" t="s">
        <v>270</v>
      </c>
      <c r="AC1376" s="34" t="s">
        <v>4516</v>
      </c>
      <c r="AD1376" s="44" t="s">
        <v>320</v>
      </c>
      <c r="AE1376" s="44" t="s">
        <v>5186</v>
      </c>
      <c r="AF1376" s="43">
        <v>164</v>
      </c>
      <c r="AG1376" s="34" t="s">
        <v>3901</v>
      </c>
      <c r="AH1376" s="34" t="s">
        <v>3900</v>
      </c>
      <c r="AI1376" s="43" t="s">
        <v>3902</v>
      </c>
      <c r="AJ1376" s="44" t="s">
        <v>3903</v>
      </c>
      <c r="AK1376" s="261">
        <v>4750194</v>
      </c>
      <c r="AL1376" s="44" t="s">
        <v>403</v>
      </c>
      <c r="AM1376" s="44" t="s">
        <v>3907</v>
      </c>
      <c r="AN1376" s="262">
        <v>253469640</v>
      </c>
      <c r="AO1376" s="34"/>
      <c r="AP1376" s="34"/>
      <c r="AQ1376" s="34"/>
      <c r="AR1376" s="34"/>
      <c r="AS1376" s="34"/>
      <c r="AT1376" s="44" t="s">
        <v>326</v>
      </c>
      <c r="AU1376" s="44"/>
      <c r="AV1376" s="477" t="str">
        <f t="array" ref="AV1376">_xlfn.IFS(
LEFT(Tabelas!$AI1376,1)="N","DN",
LEFT(Tabelas!$AI1376,1)="C","DC",
LEFT(Tabelas!$AI1376,1)="L","DL",
LEFT(Tabelas!$AI1376,1)="A","DA",
LEFT(Tabelas!$AI1376,1)="G","DG")</f>
        <v>DN</v>
      </c>
      <c r="AW1376" s="34"/>
      <c r="AX1376" s="34"/>
      <c r="AY1376" s="34"/>
      <c r="AZ1376" s="34"/>
      <c r="BA1376" s="34"/>
      <c r="BB1376" s="34"/>
      <c r="BC1376" s="34"/>
      <c r="BD1376" s="44">
        <v>30279</v>
      </c>
      <c r="BE1376" s="34" t="s">
        <v>4516</v>
      </c>
      <c r="BF1376" s="43" t="s">
        <v>318</v>
      </c>
      <c r="BG1376" s="34" t="s">
        <v>403</v>
      </c>
      <c r="BH1376" s="34" t="s">
        <v>270</v>
      </c>
      <c r="BI1376" s="34" t="s">
        <v>4516</v>
      </c>
      <c r="BJ1376" s="44" t="s">
        <v>320</v>
      </c>
      <c r="BK1376" s="44" t="s">
        <v>5186</v>
      </c>
      <c r="EN1376" s="571">
        <v>36862</v>
      </c>
      <c r="EO1376" s="560" t="s">
        <v>10536</v>
      </c>
      <c r="EP1376" s="560" t="s">
        <v>320</v>
      </c>
      <c r="EQ1376" s="580">
        <v>114</v>
      </c>
      <c r="ER1376" s="560" t="s">
        <v>3132</v>
      </c>
      <c r="ES1376" s="567" t="s">
        <v>10537</v>
      </c>
    </row>
    <row r="1377" spans="16:149">
      <c r="P1377" s="503"/>
      <c r="Q1377" s="504"/>
      <c r="R1377" s="505">
        <f t="shared" si="43"/>
        <v>45155</v>
      </c>
      <c r="S1377" s="501"/>
      <c r="T1377" s="497"/>
      <c r="U1377" s="498"/>
      <c r="V1377" s="43">
        <v>164</v>
      </c>
      <c r="W1377" s="34" t="s">
        <v>3901</v>
      </c>
      <c r="X1377" s="44">
        <v>30277</v>
      </c>
      <c r="Y1377" s="34" t="s">
        <v>4492</v>
      </c>
      <c r="Z1377" s="43" t="s">
        <v>318</v>
      </c>
      <c r="AA1377" s="34" t="s">
        <v>403</v>
      </c>
      <c r="AB1377" s="34" t="s">
        <v>270</v>
      </c>
      <c r="AC1377" s="34" t="s">
        <v>4492</v>
      </c>
      <c r="AD1377" s="44" t="s">
        <v>320</v>
      </c>
      <c r="AE1377" s="44" t="s">
        <v>5186</v>
      </c>
      <c r="AF1377" s="43">
        <v>164</v>
      </c>
      <c r="AG1377" s="34" t="s">
        <v>3901</v>
      </c>
      <c r="AH1377" s="34" t="s">
        <v>3900</v>
      </c>
      <c r="AI1377" s="43" t="s">
        <v>3902</v>
      </c>
      <c r="AJ1377" s="44" t="s">
        <v>3903</v>
      </c>
      <c r="AK1377" s="261">
        <v>4750194</v>
      </c>
      <c r="AL1377" s="44" t="s">
        <v>403</v>
      </c>
      <c r="AM1377" s="44" t="s">
        <v>3907</v>
      </c>
      <c r="AN1377" s="262">
        <v>253469640</v>
      </c>
      <c r="AO1377" s="34"/>
      <c r="AP1377" s="34"/>
      <c r="AQ1377" s="34"/>
      <c r="AR1377" s="34"/>
      <c r="AS1377" s="34"/>
      <c r="AT1377" s="44" t="s">
        <v>326</v>
      </c>
      <c r="AU1377" s="44"/>
      <c r="AV1377" s="477" t="str">
        <f t="array" ref="AV1377">_xlfn.IFS(
LEFT(Tabelas!$AI1377,1)="N","DN",
LEFT(Tabelas!$AI1377,1)="C","DC",
LEFT(Tabelas!$AI1377,1)="L","DL",
LEFT(Tabelas!$AI1377,1)="A","DA",
LEFT(Tabelas!$AI1377,1)="G","DG")</f>
        <v>DN</v>
      </c>
      <c r="AW1377" s="34"/>
      <c r="AX1377" s="34"/>
      <c r="AY1377" s="34"/>
      <c r="AZ1377" s="34"/>
      <c r="BA1377" s="34"/>
      <c r="BB1377" s="34"/>
      <c r="BC1377" s="34"/>
      <c r="BD1377" s="44">
        <v>30277</v>
      </c>
      <c r="BE1377" s="34" t="s">
        <v>4492</v>
      </c>
      <c r="BF1377" s="43" t="s">
        <v>318</v>
      </c>
      <c r="BG1377" s="34" t="s">
        <v>403</v>
      </c>
      <c r="BH1377" s="34" t="s">
        <v>270</v>
      </c>
      <c r="BI1377" s="34" t="s">
        <v>4492</v>
      </c>
      <c r="BJ1377" s="44" t="s">
        <v>320</v>
      </c>
      <c r="BK1377" s="44" t="s">
        <v>5186</v>
      </c>
      <c r="EN1377" s="572">
        <v>36870</v>
      </c>
      <c r="EO1377" s="561" t="s">
        <v>10538</v>
      </c>
      <c r="EP1377" s="561" t="s">
        <v>289</v>
      </c>
      <c r="EQ1377" s="576">
        <v>332</v>
      </c>
      <c r="ER1377" s="561" t="s">
        <v>4896</v>
      </c>
      <c r="ES1377" s="568" t="s">
        <v>10539</v>
      </c>
    </row>
    <row r="1378" spans="16:149">
      <c r="P1378" s="503"/>
      <c r="Q1378" s="504"/>
      <c r="R1378" s="505">
        <f t="shared" si="43"/>
        <v>45156</v>
      </c>
      <c r="S1378" s="501"/>
      <c r="T1378" s="497"/>
      <c r="U1378" s="498"/>
      <c r="V1378" s="43">
        <v>164</v>
      </c>
      <c r="W1378" s="34" t="s">
        <v>3901</v>
      </c>
      <c r="X1378" s="44">
        <v>30296</v>
      </c>
      <c r="Y1378" s="34" t="s">
        <v>4707</v>
      </c>
      <c r="Z1378" s="43" t="s">
        <v>318</v>
      </c>
      <c r="AA1378" s="34" t="s">
        <v>403</v>
      </c>
      <c r="AB1378" s="34" t="s">
        <v>270</v>
      </c>
      <c r="AC1378" s="34" t="s">
        <v>10540</v>
      </c>
      <c r="AD1378" s="44" t="s">
        <v>320</v>
      </c>
      <c r="AE1378" s="44" t="s">
        <v>5186</v>
      </c>
      <c r="AF1378" s="43">
        <v>164</v>
      </c>
      <c r="AG1378" s="34" t="s">
        <v>3901</v>
      </c>
      <c r="AH1378" s="34" t="s">
        <v>3900</v>
      </c>
      <c r="AI1378" s="43" t="s">
        <v>3902</v>
      </c>
      <c r="AJ1378" s="44" t="s">
        <v>3903</v>
      </c>
      <c r="AK1378" s="261">
        <v>4750194</v>
      </c>
      <c r="AL1378" s="44" t="s">
        <v>403</v>
      </c>
      <c r="AM1378" s="44" t="s">
        <v>3907</v>
      </c>
      <c r="AN1378" s="262">
        <v>253469640</v>
      </c>
      <c r="AO1378" s="34"/>
      <c r="AP1378" s="34"/>
      <c r="AQ1378" s="34"/>
      <c r="AR1378" s="34"/>
      <c r="AS1378" s="34"/>
      <c r="AT1378" s="44" t="s">
        <v>326</v>
      </c>
      <c r="AU1378" s="44"/>
      <c r="AV1378" s="477" t="str">
        <f t="array" ref="AV1378">_xlfn.IFS(
LEFT(Tabelas!$AI1378,1)="N","DN",
LEFT(Tabelas!$AI1378,1)="C","DC",
LEFT(Tabelas!$AI1378,1)="L","DL",
LEFT(Tabelas!$AI1378,1)="A","DA",
LEFT(Tabelas!$AI1378,1)="G","DG")</f>
        <v>DN</v>
      </c>
      <c r="AW1378" s="34"/>
      <c r="AX1378" s="34"/>
      <c r="AY1378" s="34"/>
      <c r="AZ1378" s="34"/>
      <c r="BA1378" s="34"/>
      <c r="BB1378" s="34"/>
      <c r="BC1378" s="34"/>
      <c r="BD1378" s="44">
        <v>30296</v>
      </c>
      <c r="BE1378" s="34" t="s">
        <v>4707</v>
      </c>
      <c r="BF1378" s="43" t="s">
        <v>318</v>
      </c>
      <c r="BG1378" s="34" t="s">
        <v>403</v>
      </c>
      <c r="BH1378" s="34" t="s">
        <v>270</v>
      </c>
      <c r="BI1378" s="34" t="s">
        <v>10540</v>
      </c>
      <c r="BJ1378" s="44" t="s">
        <v>320</v>
      </c>
      <c r="BK1378" s="44" t="s">
        <v>5186</v>
      </c>
      <c r="EN1378" s="572">
        <v>36960</v>
      </c>
      <c r="EO1378" s="561" t="s">
        <v>10541</v>
      </c>
      <c r="EP1378" s="561" t="s">
        <v>350</v>
      </c>
      <c r="EQ1378" s="576">
        <v>200</v>
      </c>
      <c r="ER1378" s="561" t="s">
        <v>5084</v>
      </c>
      <c r="ES1378" s="568" t="s">
        <v>10542</v>
      </c>
    </row>
    <row r="1379" spans="16:149">
      <c r="P1379" s="503"/>
      <c r="Q1379" s="504"/>
      <c r="R1379" s="505">
        <f t="shared" si="43"/>
        <v>45157</v>
      </c>
      <c r="S1379" s="501"/>
      <c r="T1379" s="497"/>
      <c r="U1379" s="498"/>
      <c r="V1379" s="43">
        <v>164</v>
      </c>
      <c r="W1379" s="34" t="s">
        <v>3901</v>
      </c>
      <c r="X1379" s="44">
        <v>30290</v>
      </c>
      <c r="Y1379" s="34" t="s">
        <v>4598</v>
      </c>
      <c r="Z1379" s="43" t="s">
        <v>318</v>
      </c>
      <c r="AA1379" s="34" t="s">
        <v>403</v>
      </c>
      <c r="AB1379" s="34" t="s">
        <v>270</v>
      </c>
      <c r="AC1379" s="34" t="s">
        <v>10543</v>
      </c>
      <c r="AD1379" s="44" t="s">
        <v>320</v>
      </c>
      <c r="AE1379" s="44" t="s">
        <v>5186</v>
      </c>
      <c r="AF1379" s="43">
        <v>164</v>
      </c>
      <c r="AG1379" s="34" t="s">
        <v>3901</v>
      </c>
      <c r="AH1379" s="34" t="s">
        <v>3900</v>
      </c>
      <c r="AI1379" s="43" t="s">
        <v>3902</v>
      </c>
      <c r="AJ1379" s="44" t="s">
        <v>3903</v>
      </c>
      <c r="AK1379" s="261">
        <v>4750194</v>
      </c>
      <c r="AL1379" s="44" t="s">
        <v>403</v>
      </c>
      <c r="AM1379" s="44" t="s">
        <v>3907</v>
      </c>
      <c r="AN1379" s="262">
        <v>253469640</v>
      </c>
      <c r="AO1379" s="34"/>
      <c r="AP1379" s="34"/>
      <c r="AQ1379" s="34"/>
      <c r="AR1379" s="34"/>
      <c r="AS1379" s="34"/>
      <c r="AT1379" s="44" t="s">
        <v>326</v>
      </c>
      <c r="AU1379" s="44"/>
      <c r="AV1379" s="477" t="str">
        <f t="array" ref="AV1379">_xlfn.IFS(
LEFT(Tabelas!$AI1379,1)="N","DN",
LEFT(Tabelas!$AI1379,1)="C","DC",
LEFT(Tabelas!$AI1379,1)="L","DL",
LEFT(Tabelas!$AI1379,1)="A","DA",
LEFT(Tabelas!$AI1379,1)="G","DG")</f>
        <v>DN</v>
      </c>
      <c r="AW1379" s="34"/>
      <c r="AX1379" s="34"/>
      <c r="AY1379" s="34"/>
      <c r="AZ1379" s="34"/>
      <c r="BA1379" s="34"/>
      <c r="BB1379" s="34"/>
      <c r="BC1379" s="34"/>
      <c r="BD1379" s="44">
        <v>30290</v>
      </c>
      <c r="BE1379" s="34" t="s">
        <v>4598</v>
      </c>
      <c r="BF1379" s="43" t="s">
        <v>318</v>
      </c>
      <c r="BG1379" s="34" t="s">
        <v>403</v>
      </c>
      <c r="BH1379" s="34" t="s">
        <v>270</v>
      </c>
      <c r="BI1379" s="34" t="s">
        <v>10543</v>
      </c>
      <c r="BJ1379" s="44" t="s">
        <v>320</v>
      </c>
      <c r="BK1379" s="44" t="s">
        <v>5186</v>
      </c>
      <c r="EN1379" s="571">
        <v>37044</v>
      </c>
      <c r="EO1379" s="560" t="s">
        <v>10544</v>
      </c>
      <c r="EP1379" s="560" t="s">
        <v>289</v>
      </c>
      <c r="EQ1379" s="580">
        <v>333</v>
      </c>
      <c r="ER1379" s="560" t="s">
        <v>4908</v>
      </c>
      <c r="ES1379" s="567" t="s">
        <v>10545</v>
      </c>
    </row>
    <row r="1380" spans="16:149">
      <c r="P1380" s="503"/>
      <c r="Q1380" s="504"/>
      <c r="R1380" s="505">
        <f t="shared" si="43"/>
        <v>45158</v>
      </c>
      <c r="S1380" s="501"/>
      <c r="T1380" s="497"/>
      <c r="U1380" s="498"/>
      <c r="V1380" s="43">
        <v>164</v>
      </c>
      <c r="W1380" s="34" t="s">
        <v>3901</v>
      </c>
      <c r="X1380" s="44">
        <v>30291</v>
      </c>
      <c r="Y1380" s="34" t="s">
        <v>4617</v>
      </c>
      <c r="Z1380" s="43" t="s">
        <v>318</v>
      </c>
      <c r="AA1380" s="34" t="s">
        <v>403</v>
      </c>
      <c r="AB1380" s="34" t="s">
        <v>270</v>
      </c>
      <c r="AC1380" s="34" t="s">
        <v>10546</v>
      </c>
      <c r="AD1380" s="44" t="s">
        <v>320</v>
      </c>
      <c r="AE1380" s="44" t="s">
        <v>5186</v>
      </c>
      <c r="AF1380" s="43">
        <v>164</v>
      </c>
      <c r="AG1380" s="34" t="s">
        <v>3901</v>
      </c>
      <c r="AH1380" s="34" t="s">
        <v>3900</v>
      </c>
      <c r="AI1380" s="43" t="s">
        <v>3902</v>
      </c>
      <c r="AJ1380" s="44" t="s">
        <v>3903</v>
      </c>
      <c r="AK1380" s="261">
        <v>4750194</v>
      </c>
      <c r="AL1380" s="44" t="s">
        <v>403</v>
      </c>
      <c r="AM1380" s="44" t="s">
        <v>3907</v>
      </c>
      <c r="AN1380" s="262">
        <v>253469640</v>
      </c>
      <c r="AO1380" s="34"/>
      <c r="AP1380" s="34"/>
      <c r="AQ1380" s="34"/>
      <c r="AR1380" s="34"/>
      <c r="AS1380" s="34"/>
      <c r="AT1380" s="44" t="s">
        <v>326</v>
      </c>
      <c r="AU1380" s="44"/>
      <c r="AV1380" s="477" t="str">
        <f t="array" ref="AV1380">_xlfn.IFS(
LEFT(Tabelas!$AI1380,1)="N","DN",
LEFT(Tabelas!$AI1380,1)="C","DC",
LEFT(Tabelas!$AI1380,1)="L","DL",
LEFT(Tabelas!$AI1380,1)="A","DA",
LEFT(Tabelas!$AI1380,1)="G","DG")</f>
        <v>DN</v>
      </c>
      <c r="AW1380" s="34"/>
      <c r="AX1380" s="34"/>
      <c r="AY1380" s="34"/>
      <c r="AZ1380" s="34"/>
      <c r="BA1380" s="34"/>
      <c r="BB1380" s="34"/>
      <c r="BC1380" s="34"/>
      <c r="BD1380" s="44">
        <v>30291</v>
      </c>
      <c r="BE1380" s="34" t="s">
        <v>4617</v>
      </c>
      <c r="BF1380" s="43" t="s">
        <v>318</v>
      </c>
      <c r="BG1380" s="34" t="s">
        <v>403</v>
      </c>
      <c r="BH1380" s="34" t="s">
        <v>270</v>
      </c>
      <c r="BI1380" s="34" t="s">
        <v>10546</v>
      </c>
      <c r="BJ1380" s="44" t="s">
        <v>320</v>
      </c>
      <c r="BK1380" s="44" t="s">
        <v>5186</v>
      </c>
      <c r="EN1380" s="572">
        <v>37052</v>
      </c>
      <c r="EO1380" s="561" t="s">
        <v>10547</v>
      </c>
      <c r="EP1380" s="561" t="s">
        <v>289</v>
      </c>
      <c r="EQ1380" s="576">
        <v>323</v>
      </c>
      <c r="ER1380" s="561" t="s">
        <v>4864</v>
      </c>
      <c r="ES1380" s="568" t="s">
        <v>10548</v>
      </c>
    </row>
    <row r="1381" spans="16:149">
      <c r="P1381" s="503"/>
      <c r="Q1381" s="504"/>
      <c r="R1381" s="505">
        <f t="shared" si="43"/>
        <v>45159</v>
      </c>
      <c r="S1381" s="501"/>
      <c r="T1381" s="497"/>
      <c r="U1381" s="498"/>
      <c r="V1381" s="43">
        <v>164</v>
      </c>
      <c r="W1381" s="34" t="s">
        <v>3901</v>
      </c>
      <c r="X1381" s="44">
        <v>30292</v>
      </c>
      <c r="Y1381" s="34" t="s">
        <v>4634</v>
      </c>
      <c r="Z1381" s="43" t="s">
        <v>318</v>
      </c>
      <c r="AA1381" s="34" t="s">
        <v>403</v>
      </c>
      <c r="AB1381" s="34" t="s">
        <v>270</v>
      </c>
      <c r="AC1381" s="34" t="s">
        <v>10549</v>
      </c>
      <c r="AD1381" s="44" t="s">
        <v>320</v>
      </c>
      <c r="AE1381" s="44" t="s">
        <v>5186</v>
      </c>
      <c r="AF1381" s="43">
        <v>164</v>
      </c>
      <c r="AG1381" s="34" t="s">
        <v>3901</v>
      </c>
      <c r="AH1381" s="34" t="s">
        <v>3900</v>
      </c>
      <c r="AI1381" s="43" t="s">
        <v>3902</v>
      </c>
      <c r="AJ1381" s="44" t="s">
        <v>3903</v>
      </c>
      <c r="AK1381" s="261">
        <v>4750194</v>
      </c>
      <c r="AL1381" s="44" t="s">
        <v>403</v>
      </c>
      <c r="AM1381" s="44" t="s">
        <v>3907</v>
      </c>
      <c r="AN1381" s="262">
        <v>253469640</v>
      </c>
      <c r="AO1381" s="34"/>
      <c r="AP1381" s="34"/>
      <c r="AQ1381" s="34"/>
      <c r="AR1381" s="34"/>
      <c r="AS1381" s="34"/>
      <c r="AT1381" s="44" t="s">
        <v>326</v>
      </c>
      <c r="AU1381" s="44"/>
      <c r="AV1381" s="477" t="str">
        <f t="array" ref="AV1381">_xlfn.IFS(
LEFT(Tabelas!$AI1381,1)="N","DN",
LEFT(Tabelas!$AI1381,1)="C","DC",
LEFT(Tabelas!$AI1381,1)="L","DL",
LEFT(Tabelas!$AI1381,1)="A","DA",
LEFT(Tabelas!$AI1381,1)="G","DG")</f>
        <v>DN</v>
      </c>
      <c r="AW1381" s="34"/>
      <c r="AX1381" s="34"/>
      <c r="AY1381" s="34"/>
      <c r="AZ1381" s="34"/>
      <c r="BA1381" s="34"/>
      <c r="BB1381" s="34"/>
      <c r="BC1381" s="34"/>
      <c r="BD1381" s="44">
        <v>30292</v>
      </c>
      <c r="BE1381" s="34" t="s">
        <v>4634</v>
      </c>
      <c r="BF1381" s="43" t="s">
        <v>318</v>
      </c>
      <c r="BG1381" s="34" t="s">
        <v>403</v>
      </c>
      <c r="BH1381" s="34" t="s">
        <v>270</v>
      </c>
      <c r="BI1381" s="34" t="s">
        <v>10549</v>
      </c>
      <c r="BJ1381" s="44" t="s">
        <v>320</v>
      </c>
      <c r="BK1381" s="44" t="s">
        <v>5186</v>
      </c>
      <c r="EN1381" s="571">
        <v>37060</v>
      </c>
      <c r="EO1381" s="560" t="s">
        <v>10550</v>
      </c>
      <c r="EP1381" s="560" t="s">
        <v>370</v>
      </c>
      <c r="EQ1381" s="580">
        <v>500</v>
      </c>
      <c r="ER1381" s="560" t="s">
        <v>966</v>
      </c>
      <c r="ES1381" s="567" t="s">
        <v>10551</v>
      </c>
    </row>
    <row r="1382" spans="16:149">
      <c r="P1382" s="503"/>
      <c r="Q1382" s="504"/>
      <c r="R1382" s="505">
        <f t="shared" si="43"/>
        <v>45160</v>
      </c>
      <c r="S1382" s="501"/>
      <c r="T1382" s="497"/>
      <c r="U1382" s="498"/>
      <c r="V1382" s="43">
        <v>164</v>
      </c>
      <c r="W1382" s="34" t="s">
        <v>3901</v>
      </c>
      <c r="X1382" s="44">
        <v>30293</v>
      </c>
      <c r="Y1382" s="34" t="s">
        <v>4650</v>
      </c>
      <c r="Z1382" s="43" t="s">
        <v>318</v>
      </c>
      <c r="AA1382" s="34" t="s">
        <v>403</v>
      </c>
      <c r="AB1382" s="34" t="s">
        <v>270</v>
      </c>
      <c r="AC1382" s="34" t="s">
        <v>10478</v>
      </c>
      <c r="AD1382" s="44" t="s">
        <v>320</v>
      </c>
      <c r="AE1382" s="44" t="s">
        <v>5186</v>
      </c>
      <c r="AF1382" s="43">
        <v>164</v>
      </c>
      <c r="AG1382" s="34" t="s">
        <v>3901</v>
      </c>
      <c r="AH1382" s="34" t="s">
        <v>3900</v>
      </c>
      <c r="AI1382" s="43" t="s">
        <v>3902</v>
      </c>
      <c r="AJ1382" s="44" t="s">
        <v>3903</v>
      </c>
      <c r="AK1382" s="261">
        <v>4750194</v>
      </c>
      <c r="AL1382" s="44" t="s">
        <v>403</v>
      </c>
      <c r="AM1382" s="44" t="s">
        <v>3907</v>
      </c>
      <c r="AN1382" s="262">
        <v>253469640</v>
      </c>
      <c r="AO1382" s="34"/>
      <c r="AP1382" s="34"/>
      <c r="AQ1382" s="34"/>
      <c r="AR1382" s="34"/>
      <c r="AS1382" s="34"/>
      <c r="AT1382" s="44" t="s">
        <v>326</v>
      </c>
      <c r="AU1382" s="44"/>
      <c r="AV1382" s="477" t="str">
        <f t="array" ref="AV1382">_xlfn.IFS(
LEFT(Tabelas!$AI1382,1)="N","DN",
LEFT(Tabelas!$AI1382,1)="C","DC",
LEFT(Tabelas!$AI1382,1)="L","DL",
LEFT(Tabelas!$AI1382,1)="A","DA",
LEFT(Tabelas!$AI1382,1)="G","DG")</f>
        <v>DN</v>
      </c>
      <c r="AW1382" s="34"/>
      <c r="AX1382" s="34"/>
      <c r="AY1382" s="34"/>
      <c r="AZ1382" s="34"/>
      <c r="BA1382" s="34"/>
      <c r="BB1382" s="34"/>
      <c r="BC1382" s="34"/>
      <c r="BD1382" s="44">
        <v>30293</v>
      </c>
      <c r="BE1382" s="34" t="s">
        <v>4650</v>
      </c>
      <c r="BF1382" s="43" t="s">
        <v>318</v>
      </c>
      <c r="BG1382" s="34" t="s">
        <v>403</v>
      </c>
      <c r="BH1382" s="34" t="s">
        <v>270</v>
      </c>
      <c r="BI1382" s="34" t="s">
        <v>10478</v>
      </c>
      <c r="BJ1382" s="44" t="s">
        <v>320</v>
      </c>
      <c r="BK1382" s="44" t="s">
        <v>5186</v>
      </c>
      <c r="EN1382" s="572">
        <v>37087</v>
      </c>
      <c r="EO1382" s="561" t="s">
        <v>10552</v>
      </c>
      <c r="EP1382" s="561" t="s">
        <v>289</v>
      </c>
      <c r="EQ1382" s="576">
        <v>336</v>
      </c>
      <c r="ER1382" s="561" t="s">
        <v>4952</v>
      </c>
      <c r="ES1382" s="568" t="s">
        <v>10553</v>
      </c>
    </row>
    <row r="1383" spans="16:149">
      <c r="P1383" s="503"/>
      <c r="Q1383" s="504"/>
      <c r="R1383" s="505">
        <f t="shared" si="43"/>
        <v>45161</v>
      </c>
      <c r="S1383" s="501"/>
      <c r="T1383" s="497"/>
      <c r="U1383" s="498"/>
      <c r="V1383" s="43">
        <v>164</v>
      </c>
      <c r="W1383" s="34" t="s">
        <v>3901</v>
      </c>
      <c r="X1383" s="44">
        <v>30294</v>
      </c>
      <c r="Y1383" s="34" t="s">
        <v>4672</v>
      </c>
      <c r="Z1383" s="43" t="s">
        <v>318</v>
      </c>
      <c r="AA1383" s="34" t="s">
        <v>403</v>
      </c>
      <c r="AB1383" s="34" t="s">
        <v>270</v>
      </c>
      <c r="AC1383" s="34" t="s">
        <v>10554</v>
      </c>
      <c r="AD1383" s="44" t="s">
        <v>320</v>
      </c>
      <c r="AE1383" s="44" t="s">
        <v>5186</v>
      </c>
      <c r="AF1383" s="43">
        <v>164</v>
      </c>
      <c r="AG1383" s="34" t="s">
        <v>3901</v>
      </c>
      <c r="AH1383" s="34" t="s">
        <v>3900</v>
      </c>
      <c r="AI1383" s="43" t="s">
        <v>3902</v>
      </c>
      <c r="AJ1383" s="44" t="s">
        <v>3903</v>
      </c>
      <c r="AK1383" s="261">
        <v>4750194</v>
      </c>
      <c r="AL1383" s="44" t="s">
        <v>403</v>
      </c>
      <c r="AM1383" s="44" t="s">
        <v>3907</v>
      </c>
      <c r="AN1383" s="262">
        <v>253469640</v>
      </c>
      <c r="AO1383" s="34"/>
      <c r="AP1383" s="34"/>
      <c r="AQ1383" s="34"/>
      <c r="AR1383" s="34"/>
      <c r="AS1383" s="34"/>
      <c r="AT1383" s="44" t="s">
        <v>326</v>
      </c>
      <c r="AU1383" s="44"/>
      <c r="AV1383" s="477" t="str">
        <f t="array" ref="AV1383">_xlfn.IFS(
LEFT(Tabelas!$AI1383,1)="N","DN",
LEFT(Tabelas!$AI1383,1)="C","DC",
LEFT(Tabelas!$AI1383,1)="L","DL",
LEFT(Tabelas!$AI1383,1)="A","DA",
LEFT(Tabelas!$AI1383,1)="G","DG")</f>
        <v>DN</v>
      </c>
      <c r="AW1383" s="34"/>
      <c r="AX1383" s="34"/>
      <c r="AY1383" s="34"/>
      <c r="AZ1383" s="34"/>
      <c r="BA1383" s="34"/>
      <c r="BB1383" s="34"/>
      <c r="BC1383" s="34"/>
      <c r="BD1383" s="44">
        <v>30294</v>
      </c>
      <c r="BE1383" s="34" t="s">
        <v>4672</v>
      </c>
      <c r="BF1383" s="43" t="s">
        <v>318</v>
      </c>
      <c r="BG1383" s="34" t="s">
        <v>403</v>
      </c>
      <c r="BH1383" s="34" t="s">
        <v>270</v>
      </c>
      <c r="BI1383" s="34" t="s">
        <v>10554</v>
      </c>
      <c r="BJ1383" s="44" t="s">
        <v>320</v>
      </c>
      <c r="BK1383" s="44" t="s">
        <v>5186</v>
      </c>
      <c r="EN1383" s="571">
        <v>37125</v>
      </c>
      <c r="EO1383" s="560" t="s">
        <v>10555</v>
      </c>
      <c r="EP1383" s="560" t="s">
        <v>350</v>
      </c>
      <c r="EQ1383" s="580">
        <v>221</v>
      </c>
      <c r="ER1383" s="560" t="s">
        <v>4458</v>
      </c>
      <c r="ES1383" s="567" t="s">
        <v>10556</v>
      </c>
    </row>
    <row r="1384" spans="16:149">
      <c r="P1384" s="503"/>
      <c r="Q1384" s="504"/>
      <c r="R1384" s="505">
        <f t="shared" si="43"/>
        <v>45162</v>
      </c>
      <c r="S1384" s="501"/>
      <c r="T1384" s="497"/>
      <c r="U1384" s="498"/>
      <c r="V1384" s="43">
        <v>164</v>
      </c>
      <c r="W1384" s="34" t="s">
        <v>3901</v>
      </c>
      <c r="X1384" s="44">
        <v>30295</v>
      </c>
      <c r="Y1384" s="34" t="s">
        <v>4689</v>
      </c>
      <c r="Z1384" s="43" t="s">
        <v>318</v>
      </c>
      <c r="AA1384" s="34" t="s">
        <v>403</v>
      </c>
      <c r="AB1384" s="34" t="s">
        <v>270</v>
      </c>
      <c r="AC1384" s="34" t="s">
        <v>10557</v>
      </c>
      <c r="AD1384" s="44" t="s">
        <v>320</v>
      </c>
      <c r="AE1384" s="44" t="s">
        <v>5186</v>
      </c>
      <c r="AF1384" s="43">
        <v>164</v>
      </c>
      <c r="AG1384" s="34" t="s">
        <v>3901</v>
      </c>
      <c r="AH1384" s="34" t="s">
        <v>3900</v>
      </c>
      <c r="AI1384" s="43" t="s">
        <v>3902</v>
      </c>
      <c r="AJ1384" s="44" t="s">
        <v>3903</v>
      </c>
      <c r="AK1384" s="261">
        <v>4750194</v>
      </c>
      <c r="AL1384" s="44" t="s">
        <v>403</v>
      </c>
      <c r="AM1384" s="44" t="s">
        <v>3907</v>
      </c>
      <c r="AN1384" s="262">
        <v>253469640</v>
      </c>
      <c r="AO1384" s="34"/>
      <c r="AP1384" s="34"/>
      <c r="AQ1384" s="34"/>
      <c r="AR1384" s="34"/>
      <c r="AS1384" s="34"/>
      <c r="AT1384" s="44" t="s">
        <v>326</v>
      </c>
      <c r="AU1384" s="44"/>
      <c r="AV1384" s="477" t="str">
        <f t="array" ref="AV1384">_xlfn.IFS(
LEFT(Tabelas!$AI1384,1)="N","DN",
LEFT(Tabelas!$AI1384,1)="C","DC",
LEFT(Tabelas!$AI1384,1)="L","DL",
LEFT(Tabelas!$AI1384,1)="A","DA",
LEFT(Tabelas!$AI1384,1)="G","DG")</f>
        <v>DN</v>
      </c>
      <c r="AW1384" s="34"/>
      <c r="AX1384" s="34"/>
      <c r="AY1384" s="34"/>
      <c r="AZ1384" s="34"/>
      <c r="BA1384" s="34"/>
      <c r="BB1384" s="34"/>
      <c r="BC1384" s="34"/>
      <c r="BD1384" s="44">
        <v>30295</v>
      </c>
      <c r="BE1384" s="34" t="s">
        <v>4689</v>
      </c>
      <c r="BF1384" s="43" t="s">
        <v>318</v>
      </c>
      <c r="BG1384" s="34" t="s">
        <v>403</v>
      </c>
      <c r="BH1384" s="34" t="s">
        <v>270</v>
      </c>
      <c r="BI1384" s="34" t="s">
        <v>10557</v>
      </c>
      <c r="BJ1384" s="44" t="s">
        <v>320</v>
      </c>
      <c r="BK1384" s="44" t="s">
        <v>5186</v>
      </c>
      <c r="EN1384" s="572">
        <v>37133</v>
      </c>
      <c r="EO1384" s="561" t="s">
        <v>10558</v>
      </c>
      <c r="EP1384" s="561" t="s">
        <v>320</v>
      </c>
      <c r="EQ1384" s="576">
        <v>109</v>
      </c>
      <c r="ER1384" s="561" t="s">
        <v>2409</v>
      </c>
      <c r="ES1384" s="568" t="s">
        <v>10559</v>
      </c>
    </row>
    <row r="1385" spans="16:149">
      <c r="P1385" s="503"/>
      <c r="Q1385" s="504"/>
      <c r="R1385" s="505">
        <f t="shared" si="43"/>
        <v>45163</v>
      </c>
      <c r="S1385" s="501"/>
      <c r="T1385" s="497"/>
      <c r="U1385" s="498"/>
      <c r="V1385" s="43">
        <v>164</v>
      </c>
      <c r="W1385" s="34" t="s">
        <v>3901</v>
      </c>
      <c r="X1385" s="44">
        <v>30297</v>
      </c>
      <c r="Y1385" s="34" t="s">
        <v>4724</v>
      </c>
      <c r="Z1385" s="43" t="s">
        <v>318</v>
      </c>
      <c r="AA1385" s="34" t="s">
        <v>403</v>
      </c>
      <c r="AB1385" s="34" t="s">
        <v>270</v>
      </c>
      <c r="AC1385" s="34" t="s">
        <v>10560</v>
      </c>
      <c r="AD1385" s="44" t="s">
        <v>320</v>
      </c>
      <c r="AE1385" s="44" t="s">
        <v>5186</v>
      </c>
      <c r="AF1385" s="43">
        <v>164</v>
      </c>
      <c r="AG1385" s="34" t="s">
        <v>3901</v>
      </c>
      <c r="AH1385" s="34" t="s">
        <v>3900</v>
      </c>
      <c r="AI1385" s="43" t="s">
        <v>3902</v>
      </c>
      <c r="AJ1385" s="44" t="s">
        <v>3903</v>
      </c>
      <c r="AK1385" s="261">
        <v>4750194</v>
      </c>
      <c r="AL1385" s="44" t="s">
        <v>403</v>
      </c>
      <c r="AM1385" s="44" t="s">
        <v>3907</v>
      </c>
      <c r="AN1385" s="262">
        <v>253469640</v>
      </c>
      <c r="AO1385" s="34"/>
      <c r="AP1385" s="34"/>
      <c r="AQ1385" s="34"/>
      <c r="AR1385" s="34"/>
      <c r="AS1385" s="34"/>
      <c r="AT1385" s="44" t="s">
        <v>326</v>
      </c>
      <c r="AU1385" s="44"/>
      <c r="AV1385" s="477" t="str">
        <f t="array" ref="AV1385">_xlfn.IFS(
LEFT(Tabelas!$AI1385,1)="N","DN",
LEFT(Tabelas!$AI1385,1)="C","DC",
LEFT(Tabelas!$AI1385,1)="L","DL",
LEFT(Tabelas!$AI1385,1)="A","DA",
LEFT(Tabelas!$AI1385,1)="G","DG")</f>
        <v>DN</v>
      </c>
      <c r="AW1385" s="34"/>
      <c r="AX1385" s="34"/>
      <c r="AY1385" s="34"/>
      <c r="AZ1385" s="34"/>
      <c r="BA1385" s="34"/>
      <c r="BB1385" s="34"/>
      <c r="BC1385" s="34"/>
      <c r="BD1385" s="44">
        <v>30297</v>
      </c>
      <c r="BE1385" s="34" t="s">
        <v>4724</v>
      </c>
      <c r="BF1385" s="43" t="s">
        <v>318</v>
      </c>
      <c r="BG1385" s="34" t="s">
        <v>403</v>
      </c>
      <c r="BH1385" s="34" t="s">
        <v>270</v>
      </c>
      <c r="BI1385" s="34" t="s">
        <v>10560</v>
      </c>
      <c r="BJ1385" s="44" t="s">
        <v>320</v>
      </c>
      <c r="BK1385" s="44" t="s">
        <v>5186</v>
      </c>
      <c r="EN1385" s="571">
        <v>37141</v>
      </c>
      <c r="EO1385" s="560" t="s">
        <v>10561</v>
      </c>
      <c r="EP1385" s="560" t="s">
        <v>320</v>
      </c>
      <c r="EQ1385" s="580">
        <v>109</v>
      </c>
      <c r="ER1385" s="560" t="s">
        <v>2409</v>
      </c>
      <c r="ES1385" s="567" t="s">
        <v>10562</v>
      </c>
    </row>
    <row r="1386" spans="16:149">
      <c r="P1386" s="503"/>
      <c r="Q1386" s="504"/>
      <c r="R1386" s="505">
        <f t="shared" si="43"/>
        <v>45164</v>
      </c>
      <c r="S1386" s="501"/>
      <c r="T1386" s="497"/>
      <c r="U1386" s="498"/>
      <c r="V1386" s="43">
        <v>164</v>
      </c>
      <c r="W1386" s="34" t="s">
        <v>3901</v>
      </c>
      <c r="X1386" s="44">
        <v>30298</v>
      </c>
      <c r="Y1386" s="34" t="s">
        <v>4743</v>
      </c>
      <c r="Z1386" s="43" t="s">
        <v>318</v>
      </c>
      <c r="AA1386" s="34" t="s">
        <v>403</v>
      </c>
      <c r="AB1386" s="34" t="s">
        <v>270</v>
      </c>
      <c r="AC1386" s="34" t="s">
        <v>10563</v>
      </c>
      <c r="AD1386" s="44" t="s">
        <v>320</v>
      </c>
      <c r="AE1386" s="44" t="s">
        <v>5186</v>
      </c>
      <c r="AF1386" s="43">
        <v>164</v>
      </c>
      <c r="AG1386" s="34" t="s">
        <v>3901</v>
      </c>
      <c r="AH1386" s="34" t="s">
        <v>3900</v>
      </c>
      <c r="AI1386" s="43" t="s">
        <v>3902</v>
      </c>
      <c r="AJ1386" s="44" t="s">
        <v>3903</v>
      </c>
      <c r="AK1386" s="261">
        <v>4750194</v>
      </c>
      <c r="AL1386" s="44" t="s">
        <v>403</v>
      </c>
      <c r="AM1386" s="44" t="s">
        <v>3907</v>
      </c>
      <c r="AN1386" s="262">
        <v>253469640</v>
      </c>
      <c r="AO1386" s="34"/>
      <c r="AP1386" s="34"/>
      <c r="AQ1386" s="34"/>
      <c r="AR1386" s="34"/>
      <c r="AS1386" s="34"/>
      <c r="AT1386" s="44" t="s">
        <v>326</v>
      </c>
      <c r="AU1386" s="44"/>
      <c r="AV1386" s="477" t="str">
        <f t="array" ref="AV1386">_xlfn.IFS(
LEFT(Tabelas!$AI1386,1)="N","DN",
LEFT(Tabelas!$AI1386,1)="C","DC",
LEFT(Tabelas!$AI1386,1)="L","DL",
LEFT(Tabelas!$AI1386,1)="A","DA",
LEFT(Tabelas!$AI1386,1)="G","DG")</f>
        <v>DN</v>
      </c>
      <c r="AW1386" s="34"/>
      <c r="AX1386" s="34"/>
      <c r="AY1386" s="34"/>
      <c r="AZ1386" s="34"/>
      <c r="BA1386" s="34"/>
      <c r="BB1386" s="34"/>
      <c r="BC1386" s="34"/>
      <c r="BD1386" s="44">
        <v>30298</v>
      </c>
      <c r="BE1386" s="34" t="s">
        <v>4743</v>
      </c>
      <c r="BF1386" s="43" t="s">
        <v>318</v>
      </c>
      <c r="BG1386" s="34" t="s">
        <v>403</v>
      </c>
      <c r="BH1386" s="34" t="s">
        <v>270</v>
      </c>
      <c r="BI1386" s="34" t="s">
        <v>10563</v>
      </c>
      <c r="BJ1386" s="44" t="s">
        <v>320</v>
      </c>
      <c r="BK1386" s="44" t="s">
        <v>5186</v>
      </c>
      <c r="EN1386" s="572">
        <v>37176</v>
      </c>
      <c r="EO1386" s="561" t="s">
        <v>10564</v>
      </c>
      <c r="EP1386" s="561" t="s">
        <v>350</v>
      </c>
      <c r="EQ1386" s="576">
        <v>223</v>
      </c>
      <c r="ER1386" s="561" t="s">
        <v>4503</v>
      </c>
      <c r="ES1386" s="568" t="s">
        <v>10565</v>
      </c>
    </row>
    <row r="1387" spans="16:149">
      <c r="P1387" s="503"/>
      <c r="Q1387" s="504"/>
      <c r="R1387" s="505">
        <f t="shared" si="43"/>
        <v>45165</v>
      </c>
      <c r="S1387" s="501"/>
      <c r="T1387" s="497"/>
      <c r="U1387" s="498"/>
      <c r="V1387" s="43">
        <v>164</v>
      </c>
      <c r="W1387" s="34" t="s">
        <v>3901</v>
      </c>
      <c r="X1387" s="44">
        <v>30299</v>
      </c>
      <c r="Y1387" s="34" t="s">
        <v>4763</v>
      </c>
      <c r="Z1387" s="43" t="s">
        <v>318</v>
      </c>
      <c r="AA1387" s="34" t="s">
        <v>403</v>
      </c>
      <c r="AB1387" s="34" t="s">
        <v>270</v>
      </c>
      <c r="AC1387" s="34" t="s">
        <v>10566</v>
      </c>
      <c r="AD1387" s="44" t="s">
        <v>320</v>
      </c>
      <c r="AE1387" s="44" t="s">
        <v>5186</v>
      </c>
      <c r="AF1387" s="43">
        <v>164</v>
      </c>
      <c r="AG1387" s="34" t="s">
        <v>3901</v>
      </c>
      <c r="AH1387" s="34" t="s">
        <v>3900</v>
      </c>
      <c r="AI1387" s="43" t="s">
        <v>3902</v>
      </c>
      <c r="AJ1387" s="44" t="s">
        <v>3903</v>
      </c>
      <c r="AK1387" s="261">
        <v>4750194</v>
      </c>
      <c r="AL1387" s="44" t="s">
        <v>403</v>
      </c>
      <c r="AM1387" s="44" t="s">
        <v>3907</v>
      </c>
      <c r="AN1387" s="262">
        <v>253469640</v>
      </c>
      <c r="AO1387" s="34"/>
      <c r="AP1387" s="34"/>
      <c r="AQ1387" s="34"/>
      <c r="AR1387" s="34"/>
      <c r="AS1387" s="34"/>
      <c r="AT1387" s="44" t="s">
        <v>326</v>
      </c>
      <c r="AU1387" s="44"/>
      <c r="AV1387" s="477" t="str">
        <f t="array" ref="AV1387">_xlfn.IFS(
LEFT(Tabelas!$AI1387,1)="N","DN",
LEFT(Tabelas!$AI1387,1)="C","DC",
LEFT(Tabelas!$AI1387,1)="L","DL",
LEFT(Tabelas!$AI1387,1)="A","DA",
LEFT(Tabelas!$AI1387,1)="G","DG")</f>
        <v>DN</v>
      </c>
      <c r="AW1387" s="34"/>
      <c r="AX1387" s="34"/>
      <c r="AY1387" s="34"/>
      <c r="AZ1387" s="34"/>
      <c r="BA1387" s="34"/>
      <c r="BB1387" s="34"/>
      <c r="BC1387" s="34"/>
      <c r="BD1387" s="44">
        <v>30299</v>
      </c>
      <c r="BE1387" s="34" t="s">
        <v>4763</v>
      </c>
      <c r="BF1387" s="43" t="s">
        <v>318</v>
      </c>
      <c r="BG1387" s="34" t="s">
        <v>403</v>
      </c>
      <c r="BH1387" s="34" t="s">
        <v>270</v>
      </c>
      <c r="BI1387" s="34" t="s">
        <v>10566</v>
      </c>
      <c r="BJ1387" s="44" t="s">
        <v>320</v>
      </c>
      <c r="BK1387" s="44" t="s">
        <v>5186</v>
      </c>
      <c r="EN1387" s="571">
        <v>37184</v>
      </c>
      <c r="EO1387" s="560" t="s">
        <v>10567</v>
      </c>
      <c r="EP1387" s="560" t="s">
        <v>289</v>
      </c>
      <c r="EQ1387" s="580">
        <v>341</v>
      </c>
      <c r="ER1387" s="560" t="s">
        <v>2038</v>
      </c>
      <c r="ES1387" s="567" t="s">
        <v>10568</v>
      </c>
    </row>
    <row r="1388" spans="16:149">
      <c r="P1388" s="503"/>
      <c r="Q1388" s="504"/>
      <c r="R1388" s="505">
        <f t="shared" si="43"/>
        <v>45166</v>
      </c>
      <c r="S1388" s="501"/>
      <c r="T1388" s="497"/>
      <c r="U1388" s="498"/>
      <c r="V1388" s="43">
        <v>164</v>
      </c>
      <c r="W1388" s="34" t="s">
        <v>3901</v>
      </c>
      <c r="X1388" s="34" t="s">
        <v>10569</v>
      </c>
      <c r="Y1388" s="34" t="s">
        <v>4780</v>
      </c>
      <c r="Z1388" s="43" t="s">
        <v>318</v>
      </c>
      <c r="AA1388" s="34" t="s">
        <v>403</v>
      </c>
      <c r="AB1388" s="34" t="s">
        <v>270</v>
      </c>
      <c r="AC1388" s="34" t="s">
        <v>10570</v>
      </c>
      <c r="AD1388" s="44" t="s">
        <v>320</v>
      </c>
      <c r="AE1388" s="44" t="s">
        <v>5186</v>
      </c>
      <c r="AF1388" s="43">
        <v>164</v>
      </c>
      <c r="AG1388" s="34" t="s">
        <v>3901</v>
      </c>
      <c r="AH1388" s="34" t="s">
        <v>3900</v>
      </c>
      <c r="AI1388" s="43" t="s">
        <v>3902</v>
      </c>
      <c r="AJ1388" s="44" t="s">
        <v>3903</v>
      </c>
      <c r="AK1388" s="261">
        <v>4750194</v>
      </c>
      <c r="AL1388" s="44" t="s">
        <v>403</v>
      </c>
      <c r="AM1388" s="44" t="s">
        <v>3907</v>
      </c>
      <c r="AN1388" s="262">
        <v>253469640</v>
      </c>
      <c r="AO1388" s="34"/>
      <c r="AP1388" s="34"/>
      <c r="AQ1388" s="34"/>
      <c r="AR1388" s="34"/>
      <c r="AS1388" s="34"/>
      <c r="AT1388" s="44" t="s">
        <v>326</v>
      </c>
      <c r="AU1388" s="44"/>
      <c r="AV1388" s="477" t="str">
        <f t="array" ref="AV1388">_xlfn.IFS(
LEFT(Tabelas!$AI1388,1)="N","DN",
LEFT(Tabelas!$AI1388,1)="C","DC",
LEFT(Tabelas!$AI1388,1)="L","DL",
LEFT(Tabelas!$AI1388,1)="A","DA",
LEFT(Tabelas!$AI1388,1)="G","DG")</f>
        <v>DN</v>
      </c>
      <c r="AW1388" s="34"/>
      <c r="AX1388" s="34"/>
      <c r="AY1388" s="34"/>
      <c r="AZ1388" s="34"/>
      <c r="BA1388" s="34"/>
      <c r="BB1388" s="34"/>
      <c r="BC1388" s="34"/>
      <c r="BD1388" s="34" t="s">
        <v>10569</v>
      </c>
      <c r="BE1388" s="34" t="s">
        <v>4780</v>
      </c>
      <c r="BF1388" s="43" t="s">
        <v>318</v>
      </c>
      <c r="BG1388" s="34" t="s">
        <v>403</v>
      </c>
      <c r="BH1388" s="34" t="s">
        <v>270</v>
      </c>
      <c r="BI1388" s="34" t="s">
        <v>10570</v>
      </c>
      <c r="BJ1388" s="44" t="s">
        <v>320</v>
      </c>
      <c r="BK1388" s="44" t="s">
        <v>5186</v>
      </c>
      <c r="EN1388" s="571">
        <v>37206</v>
      </c>
      <c r="EO1388" s="560" t="s">
        <v>10571</v>
      </c>
      <c r="EP1388" s="560" t="s">
        <v>289</v>
      </c>
      <c r="EQ1388" s="580">
        <v>338</v>
      </c>
      <c r="ER1388" s="560" t="s">
        <v>2428</v>
      </c>
      <c r="ES1388" s="567" t="s">
        <v>10572</v>
      </c>
    </row>
    <row r="1389" spans="16:149">
      <c r="P1389" s="503"/>
      <c r="Q1389" s="504"/>
      <c r="R1389" s="505">
        <f t="shared" si="43"/>
        <v>45167</v>
      </c>
      <c r="S1389" s="501"/>
      <c r="T1389" s="497"/>
      <c r="U1389" s="498"/>
      <c r="V1389" s="43">
        <v>164</v>
      </c>
      <c r="W1389" s="34" t="s">
        <v>3901</v>
      </c>
      <c r="X1389" s="34" t="s">
        <v>10573</v>
      </c>
      <c r="Y1389" s="34" t="s">
        <v>4795</v>
      </c>
      <c r="Z1389" s="43" t="s">
        <v>318</v>
      </c>
      <c r="AA1389" s="34" t="s">
        <v>403</v>
      </c>
      <c r="AB1389" s="34" t="s">
        <v>270</v>
      </c>
      <c r="AC1389" s="34" t="s">
        <v>10574</v>
      </c>
      <c r="AD1389" s="44" t="s">
        <v>320</v>
      </c>
      <c r="AE1389" s="44" t="s">
        <v>5186</v>
      </c>
      <c r="AF1389" s="43">
        <v>164</v>
      </c>
      <c r="AG1389" s="34" t="s">
        <v>3901</v>
      </c>
      <c r="AH1389" s="34" t="s">
        <v>3900</v>
      </c>
      <c r="AI1389" s="43" t="s">
        <v>3902</v>
      </c>
      <c r="AJ1389" s="44" t="s">
        <v>3903</v>
      </c>
      <c r="AK1389" s="261">
        <v>4750194</v>
      </c>
      <c r="AL1389" s="44" t="s">
        <v>403</v>
      </c>
      <c r="AM1389" s="44" t="s">
        <v>3907</v>
      </c>
      <c r="AN1389" s="262">
        <v>253469640</v>
      </c>
      <c r="AO1389" s="34"/>
      <c r="AP1389" s="34"/>
      <c r="AQ1389" s="34"/>
      <c r="AR1389" s="34"/>
      <c r="AS1389" s="34"/>
      <c r="AT1389" s="44" t="s">
        <v>326</v>
      </c>
      <c r="AU1389" s="44"/>
      <c r="AV1389" s="477" t="str">
        <f t="array" ref="AV1389">_xlfn.IFS(
LEFT(Tabelas!$AI1389,1)="N","DN",
LEFT(Tabelas!$AI1389,1)="C","DC",
LEFT(Tabelas!$AI1389,1)="L","DL",
LEFT(Tabelas!$AI1389,1)="A","DA",
LEFT(Tabelas!$AI1389,1)="G","DG")</f>
        <v>DN</v>
      </c>
      <c r="AW1389" s="34"/>
      <c r="AX1389" s="34"/>
      <c r="AY1389" s="34"/>
      <c r="AZ1389" s="34"/>
      <c r="BA1389" s="34"/>
      <c r="BB1389" s="34"/>
      <c r="BC1389" s="34"/>
      <c r="BD1389" s="34" t="s">
        <v>10573</v>
      </c>
      <c r="BE1389" s="34" t="s">
        <v>4795</v>
      </c>
      <c r="BF1389" s="43" t="s">
        <v>318</v>
      </c>
      <c r="BG1389" s="34" t="s">
        <v>403</v>
      </c>
      <c r="BH1389" s="34" t="s">
        <v>270</v>
      </c>
      <c r="BI1389" s="34" t="s">
        <v>10574</v>
      </c>
      <c r="BJ1389" s="44" t="s">
        <v>320</v>
      </c>
      <c r="BK1389" s="44" t="s">
        <v>5186</v>
      </c>
      <c r="EN1389" s="572">
        <v>37214</v>
      </c>
      <c r="EO1389" s="561" t="s">
        <v>10575</v>
      </c>
      <c r="EP1389" s="561" t="s">
        <v>320</v>
      </c>
      <c r="EQ1389" s="576">
        <v>103</v>
      </c>
      <c r="ER1389" s="561" t="s">
        <v>938</v>
      </c>
      <c r="ES1389" s="568" t="s">
        <v>10576</v>
      </c>
    </row>
    <row r="1390" spans="16:149">
      <c r="P1390" s="503"/>
      <c r="Q1390" s="504"/>
      <c r="R1390" s="505">
        <f t="shared" si="43"/>
        <v>45168</v>
      </c>
      <c r="S1390" s="501"/>
      <c r="T1390" s="497"/>
      <c r="U1390" s="498"/>
      <c r="V1390" s="43">
        <v>164</v>
      </c>
      <c r="W1390" s="34" t="s">
        <v>3901</v>
      </c>
      <c r="X1390" s="34" t="s">
        <v>10577</v>
      </c>
      <c r="Y1390" s="34" t="s">
        <v>4812</v>
      </c>
      <c r="Z1390" s="43" t="s">
        <v>318</v>
      </c>
      <c r="AA1390" s="34" t="s">
        <v>403</v>
      </c>
      <c r="AB1390" s="34" t="s">
        <v>270</v>
      </c>
      <c r="AC1390" s="34" t="s">
        <v>10578</v>
      </c>
      <c r="AD1390" s="44" t="s">
        <v>320</v>
      </c>
      <c r="AE1390" s="44" t="s">
        <v>5186</v>
      </c>
      <c r="AF1390" s="43">
        <v>164</v>
      </c>
      <c r="AG1390" s="34" t="s">
        <v>3901</v>
      </c>
      <c r="AH1390" s="34" t="s">
        <v>3900</v>
      </c>
      <c r="AI1390" s="43" t="s">
        <v>3902</v>
      </c>
      <c r="AJ1390" s="44" t="s">
        <v>3903</v>
      </c>
      <c r="AK1390" s="261">
        <v>4750194</v>
      </c>
      <c r="AL1390" s="44" t="s">
        <v>403</v>
      </c>
      <c r="AM1390" s="44" t="s">
        <v>3907</v>
      </c>
      <c r="AN1390" s="262">
        <v>253469640</v>
      </c>
      <c r="AO1390" s="34"/>
      <c r="AP1390" s="34"/>
      <c r="AQ1390" s="34"/>
      <c r="AR1390" s="34"/>
      <c r="AS1390" s="34"/>
      <c r="AT1390" s="44" t="s">
        <v>326</v>
      </c>
      <c r="AU1390" s="44"/>
      <c r="AV1390" s="477" t="str">
        <f t="array" ref="AV1390">_xlfn.IFS(
LEFT(Tabelas!$AI1390,1)="N","DN",
LEFT(Tabelas!$AI1390,1)="C","DC",
LEFT(Tabelas!$AI1390,1)="L","DL",
LEFT(Tabelas!$AI1390,1)="A","DA",
LEFT(Tabelas!$AI1390,1)="G","DG")</f>
        <v>DN</v>
      </c>
      <c r="AW1390" s="34"/>
      <c r="AX1390" s="34"/>
      <c r="AY1390" s="34"/>
      <c r="AZ1390" s="34"/>
      <c r="BA1390" s="34"/>
      <c r="BB1390" s="34"/>
      <c r="BC1390" s="34"/>
      <c r="BD1390" s="34" t="s">
        <v>10577</v>
      </c>
      <c r="BE1390" s="34" t="s">
        <v>4812</v>
      </c>
      <c r="BF1390" s="43" t="s">
        <v>318</v>
      </c>
      <c r="BG1390" s="34" t="s">
        <v>403</v>
      </c>
      <c r="BH1390" s="34" t="s">
        <v>270</v>
      </c>
      <c r="BI1390" s="34" t="s">
        <v>10578</v>
      </c>
      <c r="BJ1390" s="44" t="s">
        <v>320</v>
      </c>
      <c r="BK1390" s="44" t="s">
        <v>5186</v>
      </c>
      <c r="EN1390" s="571">
        <v>37222</v>
      </c>
      <c r="EO1390" s="560" t="s">
        <v>10579</v>
      </c>
      <c r="EP1390" s="560" t="s">
        <v>289</v>
      </c>
      <c r="EQ1390" s="580">
        <v>347</v>
      </c>
      <c r="ER1390" s="560" t="s">
        <v>5074</v>
      </c>
      <c r="ES1390" s="567" t="s">
        <v>10580</v>
      </c>
    </row>
    <row r="1391" spans="16:149">
      <c r="P1391" s="503"/>
      <c r="Q1391" s="504"/>
      <c r="R1391" s="505">
        <f t="shared" si="43"/>
        <v>45169</v>
      </c>
      <c r="S1391" s="501"/>
      <c r="T1391" s="497"/>
      <c r="U1391" s="498"/>
      <c r="V1391" s="43">
        <v>164</v>
      </c>
      <c r="W1391" s="34" t="s">
        <v>3901</v>
      </c>
      <c r="X1391" s="34" t="s">
        <v>10581</v>
      </c>
      <c r="Y1391" s="34" t="s">
        <v>4828</v>
      </c>
      <c r="Z1391" s="43" t="s">
        <v>318</v>
      </c>
      <c r="AA1391" s="34" t="s">
        <v>403</v>
      </c>
      <c r="AB1391" s="34" t="s">
        <v>270</v>
      </c>
      <c r="AC1391" s="34" t="s">
        <v>10582</v>
      </c>
      <c r="AD1391" s="44" t="s">
        <v>320</v>
      </c>
      <c r="AE1391" s="44" t="s">
        <v>5186</v>
      </c>
      <c r="AF1391" s="43">
        <v>164</v>
      </c>
      <c r="AG1391" s="34" t="s">
        <v>3901</v>
      </c>
      <c r="AH1391" s="34" t="s">
        <v>3900</v>
      </c>
      <c r="AI1391" s="43" t="s">
        <v>3902</v>
      </c>
      <c r="AJ1391" s="44" t="s">
        <v>3903</v>
      </c>
      <c r="AK1391" s="261">
        <v>4750194</v>
      </c>
      <c r="AL1391" s="44" t="s">
        <v>403</v>
      </c>
      <c r="AM1391" s="44" t="s">
        <v>3907</v>
      </c>
      <c r="AN1391" s="262">
        <v>253469640</v>
      </c>
      <c r="AO1391" s="34"/>
      <c r="AP1391" s="34"/>
      <c r="AQ1391" s="34"/>
      <c r="AR1391" s="34"/>
      <c r="AS1391" s="34"/>
      <c r="AT1391" s="44" t="s">
        <v>326</v>
      </c>
      <c r="AU1391" s="44"/>
      <c r="AV1391" s="477" t="str">
        <f t="array" ref="AV1391">_xlfn.IFS(
LEFT(Tabelas!$AI1391,1)="N","DN",
LEFT(Tabelas!$AI1391,1)="C","DC",
LEFT(Tabelas!$AI1391,1)="L","DL",
LEFT(Tabelas!$AI1391,1)="A","DA",
LEFT(Tabelas!$AI1391,1)="G","DG")</f>
        <v>DN</v>
      </c>
      <c r="AW1391" s="34"/>
      <c r="AX1391" s="34"/>
      <c r="AY1391" s="34"/>
      <c r="AZ1391" s="34"/>
      <c r="BA1391" s="34"/>
      <c r="BB1391" s="34"/>
      <c r="BC1391" s="34"/>
      <c r="BD1391" s="34" t="s">
        <v>10581</v>
      </c>
      <c r="BE1391" s="34" t="s">
        <v>4828</v>
      </c>
      <c r="BF1391" s="43" t="s">
        <v>318</v>
      </c>
      <c r="BG1391" s="34" t="s">
        <v>403</v>
      </c>
      <c r="BH1391" s="34" t="s">
        <v>270</v>
      </c>
      <c r="BI1391" s="34" t="s">
        <v>10582</v>
      </c>
      <c r="BJ1391" s="44" t="s">
        <v>320</v>
      </c>
      <c r="BK1391" s="44" t="s">
        <v>5186</v>
      </c>
      <c r="EN1391" s="572">
        <v>37249</v>
      </c>
      <c r="EO1391" s="561" t="s">
        <v>10583</v>
      </c>
      <c r="EP1391" s="561" t="s">
        <v>370</v>
      </c>
      <c r="EQ1391" s="576">
        <v>586</v>
      </c>
      <c r="ER1391" s="561" t="s">
        <v>5533</v>
      </c>
      <c r="ES1391" s="568" t="s">
        <v>10584</v>
      </c>
    </row>
    <row r="1392" spans="16:149">
      <c r="P1392" s="503"/>
      <c r="Q1392" s="504"/>
      <c r="R1392" s="505">
        <f t="shared" si="43"/>
        <v>45170</v>
      </c>
      <c r="S1392" s="501"/>
      <c r="T1392" s="497"/>
      <c r="U1392" s="498"/>
      <c r="V1392" s="43">
        <v>164</v>
      </c>
      <c r="W1392" s="34" t="s">
        <v>3901</v>
      </c>
      <c r="X1392" s="34" t="s">
        <v>10585</v>
      </c>
      <c r="Y1392" s="34" t="s">
        <v>4845</v>
      </c>
      <c r="Z1392" s="43" t="s">
        <v>318</v>
      </c>
      <c r="AA1392" s="34" t="s">
        <v>403</v>
      </c>
      <c r="AB1392" s="34" t="s">
        <v>270</v>
      </c>
      <c r="AC1392" s="34" t="s">
        <v>10586</v>
      </c>
      <c r="AD1392" s="44" t="s">
        <v>320</v>
      </c>
      <c r="AE1392" s="44" t="s">
        <v>5186</v>
      </c>
      <c r="AF1392" s="43">
        <v>164</v>
      </c>
      <c r="AG1392" s="34" t="s">
        <v>3901</v>
      </c>
      <c r="AH1392" s="34" t="s">
        <v>3900</v>
      </c>
      <c r="AI1392" s="43" t="s">
        <v>3902</v>
      </c>
      <c r="AJ1392" s="44" t="s">
        <v>3903</v>
      </c>
      <c r="AK1392" s="261">
        <v>4750194</v>
      </c>
      <c r="AL1392" s="44" t="s">
        <v>403</v>
      </c>
      <c r="AM1392" s="44" t="s">
        <v>3907</v>
      </c>
      <c r="AN1392" s="262">
        <v>253469640</v>
      </c>
      <c r="AO1392" s="34"/>
      <c r="AP1392" s="34"/>
      <c r="AQ1392" s="34"/>
      <c r="AR1392" s="34"/>
      <c r="AS1392" s="34"/>
      <c r="AT1392" s="44" t="s">
        <v>326</v>
      </c>
      <c r="AU1392" s="44"/>
      <c r="AV1392" s="477" t="str">
        <f t="array" ref="AV1392">_xlfn.IFS(
LEFT(Tabelas!$AI1392,1)="N","DN",
LEFT(Tabelas!$AI1392,1)="C","DC",
LEFT(Tabelas!$AI1392,1)="L","DL",
LEFT(Tabelas!$AI1392,1)="A","DA",
LEFT(Tabelas!$AI1392,1)="G","DG")</f>
        <v>DN</v>
      </c>
      <c r="AW1392" s="34"/>
      <c r="AX1392" s="34"/>
      <c r="AY1392" s="34"/>
      <c r="AZ1392" s="34"/>
      <c r="BA1392" s="34"/>
      <c r="BB1392" s="34"/>
      <c r="BC1392" s="34"/>
      <c r="BD1392" s="34" t="s">
        <v>10585</v>
      </c>
      <c r="BE1392" s="34" t="s">
        <v>4845</v>
      </c>
      <c r="BF1392" s="43" t="s">
        <v>318</v>
      </c>
      <c r="BG1392" s="34" t="s">
        <v>403</v>
      </c>
      <c r="BH1392" s="34" t="s">
        <v>270</v>
      </c>
      <c r="BI1392" s="34" t="s">
        <v>10586</v>
      </c>
      <c r="BJ1392" s="44" t="s">
        <v>320</v>
      </c>
      <c r="BK1392" s="44" t="s">
        <v>5186</v>
      </c>
      <c r="EN1392" s="571">
        <v>37265</v>
      </c>
      <c r="EO1392" s="560" t="s">
        <v>10587</v>
      </c>
      <c r="EP1392" s="560" t="s">
        <v>289</v>
      </c>
      <c r="EQ1392" s="580">
        <v>323</v>
      </c>
      <c r="ER1392" s="560" t="s">
        <v>4864</v>
      </c>
      <c r="ES1392" s="567" t="s">
        <v>10588</v>
      </c>
    </row>
    <row r="1393" spans="16:149">
      <c r="P1393" s="503"/>
      <c r="Q1393" s="504"/>
      <c r="R1393" s="505">
        <f t="shared" si="43"/>
        <v>45171</v>
      </c>
      <c r="S1393" s="501"/>
      <c r="T1393" s="497"/>
      <c r="U1393" s="498"/>
      <c r="V1393" s="43">
        <v>164</v>
      </c>
      <c r="W1393" s="34" t="s">
        <v>3901</v>
      </c>
      <c r="X1393" s="34" t="s">
        <v>10589</v>
      </c>
      <c r="Y1393" s="34" t="s">
        <v>4860</v>
      </c>
      <c r="Z1393" s="43" t="s">
        <v>318</v>
      </c>
      <c r="AA1393" s="34" t="s">
        <v>403</v>
      </c>
      <c r="AB1393" s="34" t="s">
        <v>270</v>
      </c>
      <c r="AC1393" s="34" t="s">
        <v>10590</v>
      </c>
      <c r="AD1393" s="44" t="s">
        <v>320</v>
      </c>
      <c r="AE1393" s="44" t="s">
        <v>5186</v>
      </c>
      <c r="AF1393" s="43">
        <v>164</v>
      </c>
      <c r="AG1393" s="34" t="s">
        <v>3901</v>
      </c>
      <c r="AH1393" s="34" t="s">
        <v>3900</v>
      </c>
      <c r="AI1393" s="43" t="s">
        <v>3902</v>
      </c>
      <c r="AJ1393" s="44" t="s">
        <v>3903</v>
      </c>
      <c r="AK1393" s="261">
        <v>4750194</v>
      </c>
      <c r="AL1393" s="44" t="s">
        <v>403</v>
      </c>
      <c r="AM1393" s="44" t="s">
        <v>3907</v>
      </c>
      <c r="AN1393" s="262">
        <v>253469640</v>
      </c>
      <c r="AO1393" s="34"/>
      <c r="AP1393" s="34"/>
      <c r="AQ1393" s="34"/>
      <c r="AR1393" s="34"/>
      <c r="AS1393" s="34"/>
      <c r="AT1393" s="44" t="s">
        <v>326</v>
      </c>
      <c r="AU1393" s="44"/>
      <c r="AV1393" s="477" t="str">
        <f t="array" ref="AV1393">_xlfn.IFS(
LEFT(Tabelas!$AI1393,1)="N","DN",
LEFT(Tabelas!$AI1393,1)="C","DC",
LEFT(Tabelas!$AI1393,1)="L","DL",
LEFT(Tabelas!$AI1393,1)="A","DA",
LEFT(Tabelas!$AI1393,1)="G","DG")</f>
        <v>DN</v>
      </c>
      <c r="AW1393" s="34"/>
      <c r="AX1393" s="34"/>
      <c r="AY1393" s="34"/>
      <c r="AZ1393" s="34"/>
      <c r="BA1393" s="34"/>
      <c r="BB1393" s="34"/>
      <c r="BC1393" s="34"/>
      <c r="BD1393" s="34" t="s">
        <v>10589</v>
      </c>
      <c r="BE1393" s="34" t="s">
        <v>4860</v>
      </c>
      <c r="BF1393" s="43" t="s">
        <v>318</v>
      </c>
      <c r="BG1393" s="34" t="s">
        <v>403</v>
      </c>
      <c r="BH1393" s="34" t="s">
        <v>270</v>
      </c>
      <c r="BI1393" s="34" t="s">
        <v>10590</v>
      </c>
      <c r="BJ1393" s="44" t="s">
        <v>320</v>
      </c>
      <c r="BK1393" s="44" t="s">
        <v>5186</v>
      </c>
      <c r="EN1393" s="571">
        <v>37281</v>
      </c>
      <c r="EO1393" s="560" t="s">
        <v>10591</v>
      </c>
      <c r="EP1393" s="560" t="s">
        <v>320</v>
      </c>
      <c r="EQ1393" s="580">
        <v>165</v>
      </c>
      <c r="ER1393" s="560" t="s">
        <v>3946</v>
      </c>
      <c r="ES1393" s="567" t="s">
        <v>10592</v>
      </c>
    </row>
    <row r="1394" spans="16:149">
      <c r="P1394" s="503"/>
      <c r="Q1394" s="504"/>
      <c r="R1394" s="505">
        <f t="shared" si="43"/>
        <v>45172</v>
      </c>
      <c r="S1394" s="501"/>
      <c r="T1394" s="497"/>
      <c r="U1394" s="498"/>
      <c r="V1394" s="43">
        <v>164</v>
      </c>
      <c r="W1394" s="34" t="s">
        <v>3901</v>
      </c>
      <c r="X1394" s="34" t="s">
        <v>10593</v>
      </c>
      <c r="Y1394" s="34" t="s">
        <v>4893</v>
      </c>
      <c r="Z1394" s="43" t="s">
        <v>318</v>
      </c>
      <c r="AA1394" s="34" t="s">
        <v>403</v>
      </c>
      <c r="AB1394" s="34" t="s">
        <v>270</v>
      </c>
      <c r="AC1394" s="34" t="s">
        <v>10594</v>
      </c>
      <c r="AD1394" s="44" t="s">
        <v>320</v>
      </c>
      <c r="AE1394" s="44" t="s">
        <v>5186</v>
      </c>
      <c r="AF1394" s="43">
        <v>164</v>
      </c>
      <c r="AG1394" s="34" t="s">
        <v>3901</v>
      </c>
      <c r="AH1394" s="34" t="s">
        <v>3900</v>
      </c>
      <c r="AI1394" s="43" t="s">
        <v>3902</v>
      </c>
      <c r="AJ1394" s="44" t="s">
        <v>3903</v>
      </c>
      <c r="AK1394" s="261">
        <v>4750194</v>
      </c>
      <c r="AL1394" s="44" t="s">
        <v>403</v>
      </c>
      <c r="AM1394" s="44" t="s">
        <v>3907</v>
      </c>
      <c r="AN1394" s="262">
        <v>253469640</v>
      </c>
      <c r="AO1394" s="34"/>
      <c r="AP1394" s="34"/>
      <c r="AQ1394" s="34"/>
      <c r="AR1394" s="34"/>
      <c r="AS1394" s="34"/>
      <c r="AT1394" s="44" t="s">
        <v>326</v>
      </c>
      <c r="AU1394" s="44"/>
      <c r="AV1394" s="477" t="str">
        <f t="array" ref="AV1394">_xlfn.IFS(
LEFT(Tabelas!$AI1394,1)="N","DN",
LEFT(Tabelas!$AI1394,1)="C","DC",
LEFT(Tabelas!$AI1394,1)="L","DL",
LEFT(Tabelas!$AI1394,1)="A","DA",
LEFT(Tabelas!$AI1394,1)="G","DG")</f>
        <v>DN</v>
      </c>
      <c r="AW1394" s="34"/>
      <c r="AX1394" s="34"/>
      <c r="AY1394" s="34"/>
      <c r="AZ1394" s="34"/>
      <c r="BA1394" s="34"/>
      <c r="BB1394" s="34"/>
      <c r="BC1394" s="34"/>
      <c r="BD1394" s="34" t="s">
        <v>10593</v>
      </c>
      <c r="BE1394" s="34" t="s">
        <v>4893</v>
      </c>
      <c r="BF1394" s="43" t="s">
        <v>318</v>
      </c>
      <c r="BG1394" s="34" t="s">
        <v>403</v>
      </c>
      <c r="BH1394" s="34" t="s">
        <v>270</v>
      </c>
      <c r="BI1394" s="34" t="s">
        <v>10594</v>
      </c>
      <c r="BJ1394" s="44" t="s">
        <v>320</v>
      </c>
      <c r="BK1394" s="44" t="s">
        <v>5186</v>
      </c>
      <c r="EN1394" s="572">
        <v>37303</v>
      </c>
      <c r="EO1394" s="561" t="s">
        <v>10595</v>
      </c>
      <c r="EP1394" s="561" t="s">
        <v>320</v>
      </c>
      <c r="EQ1394" s="576">
        <v>114</v>
      </c>
      <c r="ER1394" s="561" t="s">
        <v>3132</v>
      </c>
      <c r="ES1394" s="568" t="s">
        <v>10596</v>
      </c>
    </row>
    <row r="1395" spans="16:149">
      <c r="P1395" s="503"/>
      <c r="Q1395" s="504"/>
      <c r="R1395" s="505">
        <f t="shared" si="43"/>
        <v>45173</v>
      </c>
      <c r="S1395" s="501"/>
      <c r="T1395" s="497"/>
      <c r="U1395" s="498"/>
      <c r="V1395" s="43">
        <v>164</v>
      </c>
      <c r="W1395" s="34" t="s">
        <v>3901</v>
      </c>
      <c r="X1395" s="34" t="s">
        <v>10597</v>
      </c>
      <c r="Y1395" s="34" t="s">
        <v>4877</v>
      </c>
      <c r="Z1395" s="43" t="s">
        <v>318</v>
      </c>
      <c r="AA1395" s="34" t="s">
        <v>403</v>
      </c>
      <c r="AB1395" s="34" t="s">
        <v>270</v>
      </c>
      <c r="AC1395" s="34" t="s">
        <v>10598</v>
      </c>
      <c r="AD1395" s="44" t="s">
        <v>320</v>
      </c>
      <c r="AE1395" s="44" t="s">
        <v>5186</v>
      </c>
      <c r="AF1395" s="43">
        <v>164</v>
      </c>
      <c r="AG1395" s="34" t="s">
        <v>3901</v>
      </c>
      <c r="AH1395" s="34" t="s">
        <v>3900</v>
      </c>
      <c r="AI1395" s="43" t="s">
        <v>3902</v>
      </c>
      <c r="AJ1395" s="44" t="s">
        <v>3903</v>
      </c>
      <c r="AK1395" s="261">
        <v>4750194</v>
      </c>
      <c r="AL1395" s="44" t="s">
        <v>403</v>
      </c>
      <c r="AM1395" s="44" t="s">
        <v>3907</v>
      </c>
      <c r="AN1395" s="262">
        <v>253469640</v>
      </c>
      <c r="AO1395" s="34"/>
      <c r="AP1395" s="34"/>
      <c r="AQ1395" s="34"/>
      <c r="AR1395" s="34"/>
      <c r="AS1395" s="34"/>
      <c r="AT1395" s="44" t="s">
        <v>326</v>
      </c>
      <c r="AU1395" s="44"/>
      <c r="AV1395" s="477" t="str">
        <f t="array" ref="AV1395">_xlfn.IFS(
LEFT(Tabelas!$AI1395,1)="N","DN",
LEFT(Tabelas!$AI1395,1)="C","DC",
LEFT(Tabelas!$AI1395,1)="L","DL",
LEFT(Tabelas!$AI1395,1)="A","DA",
LEFT(Tabelas!$AI1395,1)="G","DG")</f>
        <v>DN</v>
      </c>
      <c r="AW1395" s="34"/>
      <c r="AX1395" s="34"/>
      <c r="AY1395" s="34"/>
      <c r="AZ1395" s="34"/>
      <c r="BA1395" s="34"/>
      <c r="BB1395" s="34"/>
      <c r="BC1395" s="34"/>
      <c r="BD1395" s="34" t="s">
        <v>10597</v>
      </c>
      <c r="BE1395" s="34" t="s">
        <v>4877</v>
      </c>
      <c r="BF1395" s="43" t="s">
        <v>318</v>
      </c>
      <c r="BG1395" s="34" t="s">
        <v>403</v>
      </c>
      <c r="BH1395" s="34" t="s">
        <v>270</v>
      </c>
      <c r="BI1395" s="34" t="s">
        <v>10598</v>
      </c>
      <c r="BJ1395" s="44" t="s">
        <v>320</v>
      </c>
      <c r="BK1395" s="44" t="s">
        <v>5186</v>
      </c>
      <c r="EN1395" s="571">
        <v>37346</v>
      </c>
      <c r="EO1395" s="560" t="s">
        <v>10599</v>
      </c>
      <c r="EP1395" s="560" t="s">
        <v>320</v>
      </c>
      <c r="EQ1395" s="580">
        <v>114</v>
      </c>
      <c r="ER1395" s="560" t="s">
        <v>3132</v>
      </c>
      <c r="ES1395" s="567" t="s">
        <v>10600</v>
      </c>
    </row>
    <row r="1396" spans="16:149">
      <c r="P1396" s="503"/>
      <c r="Q1396" s="504"/>
      <c r="R1396" s="505">
        <f t="shared" si="43"/>
        <v>45174</v>
      </c>
      <c r="S1396" s="501"/>
      <c r="T1396" s="497"/>
      <c r="U1396" s="498"/>
      <c r="V1396" s="43">
        <v>164</v>
      </c>
      <c r="W1396" s="34" t="s">
        <v>3901</v>
      </c>
      <c r="X1396" s="44">
        <v>30282</v>
      </c>
      <c r="Y1396" s="34" t="s">
        <v>4537</v>
      </c>
      <c r="Z1396" s="43" t="s">
        <v>318</v>
      </c>
      <c r="AA1396" s="34" t="s">
        <v>403</v>
      </c>
      <c r="AB1396" s="34" t="s">
        <v>270</v>
      </c>
      <c r="AC1396" s="34" t="s">
        <v>4537</v>
      </c>
      <c r="AD1396" s="44" t="s">
        <v>320</v>
      </c>
      <c r="AE1396" s="44" t="s">
        <v>5186</v>
      </c>
      <c r="AF1396" s="43">
        <v>164</v>
      </c>
      <c r="AG1396" s="34" t="s">
        <v>3901</v>
      </c>
      <c r="AH1396" s="34" t="s">
        <v>3900</v>
      </c>
      <c r="AI1396" s="43" t="s">
        <v>3902</v>
      </c>
      <c r="AJ1396" s="44" t="s">
        <v>3903</v>
      </c>
      <c r="AK1396" s="261">
        <v>4750194</v>
      </c>
      <c r="AL1396" s="44" t="s">
        <v>403</v>
      </c>
      <c r="AM1396" s="44" t="s">
        <v>3907</v>
      </c>
      <c r="AN1396" s="262">
        <v>253469640</v>
      </c>
      <c r="AO1396" s="34"/>
      <c r="AP1396" s="34"/>
      <c r="AQ1396" s="34"/>
      <c r="AR1396" s="34"/>
      <c r="AS1396" s="34"/>
      <c r="AT1396" s="44" t="s">
        <v>326</v>
      </c>
      <c r="AU1396" s="44"/>
      <c r="AV1396" s="477" t="str">
        <f t="array" ref="AV1396">_xlfn.IFS(
LEFT(Tabelas!$AI1396,1)="N","DN",
LEFT(Tabelas!$AI1396,1)="C","DC",
LEFT(Tabelas!$AI1396,1)="L","DL",
LEFT(Tabelas!$AI1396,1)="A","DA",
LEFT(Tabelas!$AI1396,1)="G","DG")</f>
        <v>DN</v>
      </c>
      <c r="AW1396" s="34"/>
      <c r="AX1396" s="34"/>
      <c r="AY1396" s="34"/>
      <c r="AZ1396" s="34"/>
      <c r="BA1396" s="34"/>
      <c r="BB1396" s="34"/>
      <c r="BC1396" s="34"/>
      <c r="BD1396" s="44">
        <v>30282</v>
      </c>
      <c r="BE1396" s="34" t="s">
        <v>4537</v>
      </c>
      <c r="BF1396" s="43" t="s">
        <v>318</v>
      </c>
      <c r="BG1396" s="34" t="s">
        <v>403</v>
      </c>
      <c r="BH1396" s="34" t="s">
        <v>270</v>
      </c>
      <c r="BI1396" s="34" t="s">
        <v>4537</v>
      </c>
      <c r="BJ1396" s="44" t="s">
        <v>320</v>
      </c>
      <c r="BK1396" s="44" t="s">
        <v>5186</v>
      </c>
      <c r="EN1396" s="572">
        <v>37354</v>
      </c>
      <c r="EO1396" s="561" t="s">
        <v>10601</v>
      </c>
      <c r="EP1396" s="561" t="s">
        <v>320</v>
      </c>
      <c r="EQ1396" s="576">
        <v>114</v>
      </c>
      <c r="ER1396" s="561" t="s">
        <v>3132</v>
      </c>
      <c r="ES1396" s="568"/>
    </row>
    <row r="1397" spans="16:149">
      <c r="P1397" s="503"/>
      <c r="Q1397" s="504"/>
      <c r="R1397" s="505">
        <f t="shared" si="43"/>
        <v>45175</v>
      </c>
      <c r="S1397" s="501"/>
      <c r="T1397" s="497"/>
      <c r="U1397" s="498"/>
      <c r="V1397" s="43">
        <v>164</v>
      </c>
      <c r="W1397" s="34" t="s">
        <v>3901</v>
      </c>
      <c r="X1397" s="44">
        <v>30283</v>
      </c>
      <c r="Y1397" s="34" t="s">
        <v>3146</v>
      </c>
      <c r="Z1397" s="43" t="s">
        <v>318</v>
      </c>
      <c r="AA1397" s="34" t="s">
        <v>403</v>
      </c>
      <c r="AB1397" s="34" t="s">
        <v>270</v>
      </c>
      <c r="AC1397" s="34" t="s">
        <v>3146</v>
      </c>
      <c r="AD1397" s="44" t="s">
        <v>320</v>
      </c>
      <c r="AE1397" s="44" t="s">
        <v>5186</v>
      </c>
      <c r="AF1397" s="43">
        <v>164</v>
      </c>
      <c r="AG1397" s="34" t="s">
        <v>3901</v>
      </c>
      <c r="AH1397" s="34" t="s">
        <v>3900</v>
      </c>
      <c r="AI1397" s="43" t="s">
        <v>3902</v>
      </c>
      <c r="AJ1397" s="44" t="s">
        <v>3903</v>
      </c>
      <c r="AK1397" s="261">
        <v>4750194</v>
      </c>
      <c r="AL1397" s="44" t="s">
        <v>403</v>
      </c>
      <c r="AM1397" s="44" t="s">
        <v>3907</v>
      </c>
      <c r="AN1397" s="262">
        <v>253469640</v>
      </c>
      <c r="AO1397" s="34"/>
      <c r="AP1397" s="34"/>
      <c r="AQ1397" s="34"/>
      <c r="AR1397" s="34"/>
      <c r="AS1397" s="34"/>
      <c r="AT1397" s="44" t="s">
        <v>326</v>
      </c>
      <c r="AU1397" s="44"/>
      <c r="AV1397" s="477" t="str">
        <f t="array" ref="AV1397">_xlfn.IFS(
LEFT(Tabelas!$AI1397,1)="N","DN",
LEFT(Tabelas!$AI1397,1)="C","DC",
LEFT(Tabelas!$AI1397,1)="L","DL",
LEFT(Tabelas!$AI1397,1)="A","DA",
LEFT(Tabelas!$AI1397,1)="G","DG")</f>
        <v>DN</v>
      </c>
      <c r="AW1397" s="34"/>
      <c r="AX1397" s="34"/>
      <c r="AY1397" s="34"/>
      <c r="AZ1397" s="34"/>
      <c r="BA1397" s="34"/>
      <c r="BB1397" s="34"/>
      <c r="BC1397" s="34"/>
      <c r="BD1397" s="44">
        <v>30283</v>
      </c>
      <c r="BE1397" s="34" t="s">
        <v>3146</v>
      </c>
      <c r="BF1397" s="43" t="s">
        <v>318</v>
      </c>
      <c r="BG1397" s="34" t="s">
        <v>403</v>
      </c>
      <c r="BH1397" s="34" t="s">
        <v>270</v>
      </c>
      <c r="BI1397" s="34" t="s">
        <v>3146</v>
      </c>
      <c r="BJ1397" s="44" t="s">
        <v>320</v>
      </c>
      <c r="BK1397" s="44" t="s">
        <v>5186</v>
      </c>
      <c r="EN1397" s="571">
        <v>37370</v>
      </c>
      <c r="EO1397" s="560" t="s">
        <v>10602</v>
      </c>
      <c r="EP1397" s="560" t="s">
        <v>320</v>
      </c>
      <c r="EQ1397" s="580">
        <v>114</v>
      </c>
      <c r="ER1397" s="560" t="s">
        <v>3132</v>
      </c>
      <c r="ES1397" s="567" t="s">
        <v>10603</v>
      </c>
    </row>
    <row r="1398" spans="16:149">
      <c r="P1398" s="503"/>
      <c r="Q1398" s="504"/>
      <c r="R1398" s="505">
        <f t="shared" si="43"/>
        <v>45176</v>
      </c>
      <c r="S1398" s="501"/>
      <c r="T1398" s="497"/>
      <c r="U1398" s="498"/>
      <c r="V1398" s="43">
        <v>164</v>
      </c>
      <c r="W1398" s="34" t="s">
        <v>3901</v>
      </c>
      <c r="X1398" s="44">
        <v>30287</v>
      </c>
      <c r="Y1398" s="34" t="s">
        <v>4575</v>
      </c>
      <c r="Z1398" s="43" t="s">
        <v>318</v>
      </c>
      <c r="AA1398" s="34" t="s">
        <v>403</v>
      </c>
      <c r="AB1398" s="34" t="s">
        <v>270</v>
      </c>
      <c r="AC1398" s="34" t="s">
        <v>4575</v>
      </c>
      <c r="AD1398" s="44" t="s">
        <v>320</v>
      </c>
      <c r="AE1398" s="44" t="s">
        <v>5186</v>
      </c>
      <c r="AF1398" s="43">
        <v>164</v>
      </c>
      <c r="AG1398" s="34" t="s">
        <v>3901</v>
      </c>
      <c r="AH1398" s="34" t="s">
        <v>3900</v>
      </c>
      <c r="AI1398" s="43" t="s">
        <v>3902</v>
      </c>
      <c r="AJ1398" s="44" t="s">
        <v>3903</v>
      </c>
      <c r="AK1398" s="261">
        <v>4750194</v>
      </c>
      <c r="AL1398" s="44" t="s">
        <v>403</v>
      </c>
      <c r="AM1398" s="44" t="s">
        <v>3907</v>
      </c>
      <c r="AN1398" s="262">
        <v>253469640</v>
      </c>
      <c r="AO1398" s="34"/>
      <c r="AP1398" s="34"/>
      <c r="AQ1398" s="34"/>
      <c r="AR1398" s="34"/>
      <c r="AS1398" s="34"/>
      <c r="AT1398" s="44" t="s">
        <v>326</v>
      </c>
      <c r="AU1398" s="44"/>
      <c r="AV1398" s="477" t="str">
        <f t="array" ref="AV1398">_xlfn.IFS(
LEFT(Tabelas!$AI1398,1)="N","DN",
LEFT(Tabelas!$AI1398,1)="C","DC",
LEFT(Tabelas!$AI1398,1)="L","DL",
LEFT(Tabelas!$AI1398,1)="A","DA",
LEFT(Tabelas!$AI1398,1)="G","DG")</f>
        <v>DN</v>
      </c>
      <c r="AW1398" s="34"/>
      <c r="AX1398" s="34"/>
      <c r="AY1398" s="34"/>
      <c r="AZ1398" s="34"/>
      <c r="BA1398" s="34"/>
      <c r="BB1398" s="34"/>
      <c r="BC1398" s="34"/>
      <c r="BD1398" s="44">
        <v>30287</v>
      </c>
      <c r="BE1398" s="34" t="s">
        <v>4575</v>
      </c>
      <c r="BF1398" s="43" t="s">
        <v>318</v>
      </c>
      <c r="BG1398" s="34" t="s">
        <v>403</v>
      </c>
      <c r="BH1398" s="34" t="s">
        <v>270</v>
      </c>
      <c r="BI1398" s="34" t="s">
        <v>4575</v>
      </c>
      <c r="BJ1398" s="44" t="s">
        <v>320</v>
      </c>
      <c r="BK1398" s="44" t="s">
        <v>5186</v>
      </c>
      <c r="EN1398" s="572">
        <v>37389</v>
      </c>
      <c r="EO1398" s="561" t="s">
        <v>10604</v>
      </c>
      <c r="EP1398" s="561" t="s">
        <v>289</v>
      </c>
      <c r="EQ1398" s="576">
        <v>344</v>
      </c>
      <c r="ER1398" s="561" t="s">
        <v>5026</v>
      </c>
      <c r="ES1398" s="568" t="s">
        <v>10605</v>
      </c>
    </row>
    <row r="1399" spans="16:149">
      <c r="P1399" s="503"/>
      <c r="Q1399" s="504"/>
      <c r="R1399" s="505">
        <f t="shared" si="43"/>
        <v>45177</v>
      </c>
      <c r="S1399" s="501"/>
      <c r="T1399" s="497"/>
      <c r="U1399" s="498"/>
      <c r="V1399" s="43">
        <v>164</v>
      </c>
      <c r="W1399" s="34" t="s">
        <v>3901</v>
      </c>
      <c r="X1399" s="44">
        <v>30601</v>
      </c>
      <c r="Y1399" s="34" t="s">
        <v>1000</v>
      </c>
      <c r="Z1399" s="43" t="s">
        <v>318</v>
      </c>
      <c r="AA1399" s="34" t="s">
        <v>406</v>
      </c>
      <c r="AB1399" s="34" t="s">
        <v>270</v>
      </c>
      <c r="AC1399" s="34" t="s">
        <v>1000</v>
      </c>
      <c r="AD1399" s="44" t="s">
        <v>320</v>
      </c>
      <c r="AE1399" s="44" t="s">
        <v>5186</v>
      </c>
      <c r="AF1399" s="43">
        <v>164</v>
      </c>
      <c r="AG1399" s="34" t="s">
        <v>3901</v>
      </c>
      <c r="AH1399" s="34" t="s">
        <v>3900</v>
      </c>
      <c r="AI1399" s="43" t="s">
        <v>3902</v>
      </c>
      <c r="AJ1399" s="44" t="s">
        <v>3903</v>
      </c>
      <c r="AK1399" s="261">
        <v>4750194</v>
      </c>
      <c r="AL1399" s="44" t="s">
        <v>403</v>
      </c>
      <c r="AM1399" s="44" t="s">
        <v>3907</v>
      </c>
      <c r="AN1399" s="262">
        <v>253469640</v>
      </c>
      <c r="AO1399" s="34"/>
      <c r="AP1399" s="34"/>
      <c r="AQ1399" s="34"/>
      <c r="AR1399" s="34"/>
      <c r="AS1399" s="34"/>
      <c r="AT1399" s="44" t="s">
        <v>326</v>
      </c>
      <c r="AU1399" s="44"/>
      <c r="AV1399" s="477" t="str">
        <f t="array" ref="AV1399">_xlfn.IFS(
LEFT(Tabelas!$AI1399,1)="N","DN",
LEFT(Tabelas!$AI1399,1)="C","DC",
LEFT(Tabelas!$AI1399,1)="L","DL",
LEFT(Tabelas!$AI1399,1)="A","DA",
LEFT(Tabelas!$AI1399,1)="G","DG")</f>
        <v>DN</v>
      </c>
      <c r="AW1399" s="34"/>
      <c r="AX1399" s="34"/>
      <c r="AY1399" s="34"/>
      <c r="AZ1399" s="34"/>
      <c r="BA1399" s="34"/>
      <c r="BB1399" s="34"/>
      <c r="BC1399" s="34"/>
      <c r="BD1399" s="44">
        <v>30601</v>
      </c>
      <c r="BE1399" s="34" t="s">
        <v>1000</v>
      </c>
      <c r="BF1399" s="43" t="s">
        <v>318</v>
      </c>
      <c r="BG1399" s="34" t="s">
        <v>406</v>
      </c>
      <c r="BH1399" s="34" t="s">
        <v>270</v>
      </c>
      <c r="BI1399" s="34" t="s">
        <v>1000</v>
      </c>
      <c r="BJ1399" s="44" t="s">
        <v>320</v>
      </c>
      <c r="BK1399" s="44" t="s">
        <v>5186</v>
      </c>
      <c r="EN1399" s="571">
        <v>37435</v>
      </c>
      <c r="EO1399" s="560" t="s">
        <v>10606</v>
      </c>
      <c r="EP1399" s="560" t="s">
        <v>320</v>
      </c>
      <c r="EQ1399" s="580">
        <v>166</v>
      </c>
      <c r="ER1399" s="560" t="s">
        <v>3992</v>
      </c>
      <c r="ES1399" s="567" t="s">
        <v>10607</v>
      </c>
    </row>
    <row r="1400" spans="16:149">
      <c r="P1400" s="503"/>
      <c r="Q1400" s="504"/>
      <c r="R1400" s="505">
        <f t="shared" ref="R1400:R1463" si="44">R1399+1</f>
        <v>45178</v>
      </c>
      <c r="S1400" s="501"/>
      <c r="T1400" s="497"/>
      <c r="U1400" s="498"/>
      <c r="V1400" s="43">
        <v>164</v>
      </c>
      <c r="W1400" s="34" t="s">
        <v>3901</v>
      </c>
      <c r="X1400" s="44">
        <v>30600</v>
      </c>
      <c r="Y1400" s="34" t="s">
        <v>685</v>
      </c>
      <c r="Z1400" s="43" t="s">
        <v>318</v>
      </c>
      <c r="AA1400" s="34" t="s">
        <v>406</v>
      </c>
      <c r="AB1400" s="34" t="s">
        <v>270</v>
      </c>
      <c r="AC1400" s="34" t="s">
        <v>10608</v>
      </c>
      <c r="AD1400" s="44" t="s">
        <v>320</v>
      </c>
      <c r="AE1400" s="44" t="s">
        <v>5186</v>
      </c>
      <c r="AF1400" s="43">
        <v>164</v>
      </c>
      <c r="AG1400" s="34" t="s">
        <v>3901</v>
      </c>
      <c r="AH1400" s="34" t="s">
        <v>3900</v>
      </c>
      <c r="AI1400" s="43" t="s">
        <v>3902</v>
      </c>
      <c r="AJ1400" s="44" t="s">
        <v>3903</v>
      </c>
      <c r="AK1400" s="261">
        <v>4750194</v>
      </c>
      <c r="AL1400" s="44" t="s">
        <v>403</v>
      </c>
      <c r="AM1400" s="44" t="s">
        <v>3907</v>
      </c>
      <c r="AN1400" s="262">
        <v>253469640</v>
      </c>
      <c r="AO1400" s="34"/>
      <c r="AP1400" s="34"/>
      <c r="AQ1400" s="34"/>
      <c r="AR1400" s="34"/>
      <c r="AS1400" s="34"/>
      <c r="AT1400" s="44" t="s">
        <v>326</v>
      </c>
      <c r="AU1400" s="44"/>
      <c r="AV1400" s="477" t="str">
        <f t="array" ref="AV1400">_xlfn.IFS(
LEFT(Tabelas!$AI1400,1)="N","DN",
LEFT(Tabelas!$AI1400,1)="C","DC",
LEFT(Tabelas!$AI1400,1)="L","DL",
LEFT(Tabelas!$AI1400,1)="A","DA",
LEFT(Tabelas!$AI1400,1)="G","DG")</f>
        <v>DN</v>
      </c>
      <c r="AW1400" s="34"/>
      <c r="AX1400" s="34"/>
      <c r="AY1400" s="34"/>
      <c r="AZ1400" s="34"/>
      <c r="BA1400" s="34"/>
      <c r="BB1400" s="34"/>
      <c r="BC1400" s="34"/>
      <c r="BD1400" s="44">
        <v>30600</v>
      </c>
      <c r="BE1400" s="34" t="s">
        <v>685</v>
      </c>
      <c r="BF1400" s="43" t="s">
        <v>318</v>
      </c>
      <c r="BG1400" s="34" t="s">
        <v>406</v>
      </c>
      <c r="BH1400" s="34" t="s">
        <v>270</v>
      </c>
      <c r="BI1400" s="34" t="s">
        <v>10608</v>
      </c>
      <c r="BJ1400" s="44" t="s">
        <v>320</v>
      </c>
      <c r="BK1400" s="44" t="s">
        <v>5186</v>
      </c>
      <c r="EN1400" s="572">
        <v>37443</v>
      </c>
      <c r="EO1400" s="561" t="s">
        <v>10609</v>
      </c>
      <c r="EP1400" s="561" t="s">
        <v>320</v>
      </c>
      <c r="EQ1400" s="576">
        <v>119</v>
      </c>
      <c r="ER1400" s="561" t="s">
        <v>3588</v>
      </c>
      <c r="ES1400" s="568" t="s">
        <v>10610</v>
      </c>
    </row>
    <row r="1401" spans="16:149">
      <c r="P1401" s="503"/>
      <c r="Q1401" s="504"/>
      <c r="R1401" s="505">
        <f t="shared" si="44"/>
        <v>45179</v>
      </c>
      <c r="S1401" s="501"/>
      <c r="T1401" s="497"/>
      <c r="U1401" s="498"/>
      <c r="V1401" s="43">
        <v>164</v>
      </c>
      <c r="W1401" s="34" t="s">
        <v>3901</v>
      </c>
      <c r="X1401" s="44">
        <v>30608</v>
      </c>
      <c r="Y1401" s="34" t="s">
        <v>1277</v>
      </c>
      <c r="Z1401" s="43" t="s">
        <v>318</v>
      </c>
      <c r="AA1401" s="34" t="s">
        <v>406</v>
      </c>
      <c r="AB1401" s="34" t="s">
        <v>270</v>
      </c>
      <c r="AC1401" s="34" t="s">
        <v>1277</v>
      </c>
      <c r="AD1401" s="44" t="s">
        <v>320</v>
      </c>
      <c r="AE1401" s="44" t="s">
        <v>5186</v>
      </c>
      <c r="AF1401" s="43">
        <v>164</v>
      </c>
      <c r="AG1401" s="34" t="s">
        <v>3901</v>
      </c>
      <c r="AH1401" s="34" t="s">
        <v>3900</v>
      </c>
      <c r="AI1401" s="43" t="s">
        <v>3902</v>
      </c>
      <c r="AJ1401" s="44" t="s">
        <v>3903</v>
      </c>
      <c r="AK1401" s="261">
        <v>4750194</v>
      </c>
      <c r="AL1401" s="44" t="s">
        <v>403</v>
      </c>
      <c r="AM1401" s="44" t="s">
        <v>3907</v>
      </c>
      <c r="AN1401" s="262">
        <v>253469640</v>
      </c>
      <c r="AO1401" s="34"/>
      <c r="AP1401" s="34"/>
      <c r="AQ1401" s="34"/>
      <c r="AR1401" s="34"/>
      <c r="AS1401" s="34"/>
      <c r="AT1401" s="44" t="s">
        <v>326</v>
      </c>
      <c r="AU1401" s="44"/>
      <c r="AV1401" s="477" t="str">
        <f t="array" ref="AV1401">_xlfn.IFS(
LEFT(Tabelas!$AI1401,1)="N","DN",
LEFT(Tabelas!$AI1401,1)="C","DC",
LEFT(Tabelas!$AI1401,1)="L","DL",
LEFT(Tabelas!$AI1401,1)="A","DA",
LEFT(Tabelas!$AI1401,1)="G","DG")</f>
        <v>DN</v>
      </c>
      <c r="AW1401" s="34"/>
      <c r="AX1401" s="34"/>
      <c r="AY1401" s="34"/>
      <c r="AZ1401" s="34"/>
      <c r="BA1401" s="34"/>
      <c r="BB1401" s="34"/>
      <c r="BC1401" s="34"/>
      <c r="BD1401" s="44">
        <v>30608</v>
      </c>
      <c r="BE1401" s="34" t="s">
        <v>1277</v>
      </c>
      <c r="BF1401" s="43" t="s">
        <v>318</v>
      </c>
      <c r="BG1401" s="34" t="s">
        <v>406</v>
      </c>
      <c r="BH1401" s="34" t="s">
        <v>270</v>
      </c>
      <c r="BI1401" s="34" t="s">
        <v>1277</v>
      </c>
      <c r="BJ1401" s="44" t="s">
        <v>320</v>
      </c>
      <c r="BK1401" s="44" t="s">
        <v>5186</v>
      </c>
      <c r="EN1401" s="571">
        <v>37451</v>
      </c>
      <c r="EO1401" s="560" t="s">
        <v>10611</v>
      </c>
      <c r="EP1401" s="560" t="s">
        <v>320</v>
      </c>
      <c r="EQ1401" s="580">
        <v>110</v>
      </c>
      <c r="ER1401" s="560" t="s">
        <v>2579</v>
      </c>
      <c r="ES1401" s="567" t="s">
        <v>10612</v>
      </c>
    </row>
    <row r="1402" spans="16:149">
      <c r="P1402" s="503"/>
      <c r="Q1402" s="504"/>
      <c r="R1402" s="505">
        <f t="shared" si="44"/>
        <v>45180</v>
      </c>
      <c r="S1402" s="501"/>
      <c r="T1402" s="497"/>
      <c r="U1402" s="498"/>
      <c r="V1402" s="43">
        <v>164</v>
      </c>
      <c r="W1402" s="34" t="s">
        <v>3901</v>
      </c>
      <c r="X1402" s="44">
        <v>30610</v>
      </c>
      <c r="Y1402" s="34" t="s">
        <v>1554</v>
      </c>
      <c r="Z1402" s="43" t="s">
        <v>318</v>
      </c>
      <c r="AA1402" s="34" t="s">
        <v>406</v>
      </c>
      <c r="AB1402" s="34" t="s">
        <v>270</v>
      </c>
      <c r="AC1402" s="34" t="s">
        <v>1554</v>
      </c>
      <c r="AD1402" s="44" t="s">
        <v>320</v>
      </c>
      <c r="AE1402" s="44" t="s">
        <v>5186</v>
      </c>
      <c r="AF1402" s="43">
        <v>164</v>
      </c>
      <c r="AG1402" s="34" t="s">
        <v>3901</v>
      </c>
      <c r="AH1402" s="34" t="s">
        <v>3900</v>
      </c>
      <c r="AI1402" s="43" t="s">
        <v>3902</v>
      </c>
      <c r="AJ1402" s="44" t="s">
        <v>3903</v>
      </c>
      <c r="AK1402" s="261">
        <v>4750194</v>
      </c>
      <c r="AL1402" s="44" t="s">
        <v>403</v>
      </c>
      <c r="AM1402" s="44" t="s">
        <v>3907</v>
      </c>
      <c r="AN1402" s="262">
        <v>253469640</v>
      </c>
      <c r="AO1402" s="34"/>
      <c r="AP1402" s="34"/>
      <c r="AQ1402" s="34"/>
      <c r="AR1402" s="34"/>
      <c r="AS1402" s="34"/>
      <c r="AT1402" s="44" t="s">
        <v>326</v>
      </c>
      <c r="AU1402" s="44"/>
      <c r="AV1402" s="477" t="str">
        <f t="array" ref="AV1402">_xlfn.IFS(
LEFT(Tabelas!$AI1402,1)="N","DN",
LEFT(Tabelas!$AI1402,1)="C","DC",
LEFT(Tabelas!$AI1402,1)="L","DL",
LEFT(Tabelas!$AI1402,1)="A","DA",
LEFT(Tabelas!$AI1402,1)="G","DG")</f>
        <v>DN</v>
      </c>
      <c r="AW1402" s="34"/>
      <c r="AX1402" s="34"/>
      <c r="AY1402" s="34"/>
      <c r="AZ1402" s="34"/>
      <c r="BA1402" s="34"/>
      <c r="BB1402" s="34"/>
      <c r="BC1402" s="34"/>
      <c r="BD1402" s="44">
        <v>30610</v>
      </c>
      <c r="BE1402" s="34" t="s">
        <v>1554</v>
      </c>
      <c r="BF1402" s="43" t="s">
        <v>318</v>
      </c>
      <c r="BG1402" s="34" t="s">
        <v>406</v>
      </c>
      <c r="BH1402" s="34" t="s">
        <v>270</v>
      </c>
      <c r="BI1402" s="34" t="s">
        <v>1554</v>
      </c>
      <c r="BJ1402" s="44" t="s">
        <v>320</v>
      </c>
      <c r="BK1402" s="44" t="s">
        <v>5186</v>
      </c>
      <c r="EN1402" s="572">
        <v>37460</v>
      </c>
      <c r="EO1402" s="561" t="s">
        <v>10613</v>
      </c>
      <c r="EP1402" s="561" t="s">
        <v>320</v>
      </c>
      <c r="EQ1402" s="576">
        <v>112</v>
      </c>
      <c r="ER1402" s="561" t="s">
        <v>2868</v>
      </c>
      <c r="ES1402" s="568" t="s">
        <v>10614</v>
      </c>
    </row>
    <row r="1403" spans="16:149">
      <c r="P1403" s="503"/>
      <c r="Q1403" s="504"/>
      <c r="R1403" s="505">
        <f t="shared" si="44"/>
        <v>45181</v>
      </c>
      <c r="S1403" s="501"/>
      <c r="T1403" s="497"/>
      <c r="U1403" s="498"/>
      <c r="V1403" s="43">
        <v>164</v>
      </c>
      <c r="W1403" s="34" t="s">
        <v>3901</v>
      </c>
      <c r="X1403" s="44">
        <v>30616</v>
      </c>
      <c r="Y1403" s="34" t="s">
        <v>2063</v>
      </c>
      <c r="Z1403" s="43" t="s">
        <v>318</v>
      </c>
      <c r="AA1403" s="34" t="s">
        <v>406</v>
      </c>
      <c r="AB1403" s="34" t="s">
        <v>270</v>
      </c>
      <c r="AC1403" s="34" t="s">
        <v>10615</v>
      </c>
      <c r="AD1403" s="44" t="s">
        <v>320</v>
      </c>
      <c r="AE1403" s="44" t="s">
        <v>5186</v>
      </c>
      <c r="AF1403" s="43">
        <v>164</v>
      </c>
      <c r="AG1403" s="34" t="s">
        <v>3901</v>
      </c>
      <c r="AH1403" s="34" t="s">
        <v>3900</v>
      </c>
      <c r="AI1403" s="43" t="s">
        <v>3902</v>
      </c>
      <c r="AJ1403" s="44" t="s">
        <v>3903</v>
      </c>
      <c r="AK1403" s="261">
        <v>4750194</v>
      </c>
      <c r="AL1403" s="44" t="s">
        <v>403</v>
      </c>
      <c r="AM1403" s="44" t="s">
        <v>3907</v>
      </c>
      <c r="AN1403" s="262">
        <v>253469640</v>
      </c>
      <c r="AO1403" s="34"/>
      <c r="AP1403" s="34"/>
      <c r="AQ1403" s="34"/>
      <c r="AR1403" s="34"/>
      <c r="AS1403" s="34"/>
      <c r="AT1403" s="44" t="s">
        <v>326</v>
      </c>
      <c r="AU1403" s="44"/>
      <c r="AV1403" s="477" t="str">
        <f t="array" ref="AV1403">_xlfn.IFS(
LEFT(Tabelas!$AI1403,1)="N","DN",
LEFT(Tabelas!$AI1403,1)="C","DC",
LEFT(Tabelas!$AI1403,1)="L","DL",
LEFT(Tabelas!$AI1403,1)="A","DA",
LEFT(Tabelas!$AI1403,1)="G","DG")</f>
        <v>DN</v>
      </c>
      <c r="AW1403" s="34"/>
      <c r="AX1403" s="34"/>
      <c r="AY1403" s="34"/>
      <c r="AZ1403" s="34"/>
      <c r="BA1403" s="34"/>
      <c r="BB1403" s="34"/>
      <c r="BC1403" s="34"/>
      <c r="BD1403" s="44">
        <v>30616</v>
      </c>
      <c r="BE1403" s="34" t="s">
        <v>2063</v>
      </c>
      <c r="BF1403" s="43" t="s">
        <v>318</v>
      </c>
      <c r="BG1403" s="34" t="s">
        <v>406</v>
      </c>
      <c r="BH1403" s="34" t="s">
        <v>270</v>
      </c>
      <c r="BI1403" s="34" t="s">
        <v>10615</v>
      </c>
      <c r="BJ1403" s="44" t="s">
        <v>320</v>
      </c>
      <c r="BK1403" s="44" t="s">
        <v>5186</v>
      </c>
      <c r="EN1403" s="571">
        <v>37478</v>
      </c>
      <c r="EO1403" s="560" t="s">
        <v>10616</v>
      </c>
      <c r="EP1403" s="560" t="s">
        <v>320</v>
      </c>
      <c r="EQ1403" s="580">
        <v>100</v>
      </c>
      <c r="ER1403" s="560" t="s">
        <v>4630</v>
      </c>
      <c r="ES1403" s="567" t="s">
        <v>10617</v>
      </c>
    </row>
    <row r="1404" spans="16:149">
      <c r="P1404" s="503"/>
      <c r="Q1404" s="504"/>
      <c r="R1404" s="505">
        <f t="shared" si="44"/>
        <v>45182</v>
      </c>
      <c r="S1404" s="501"/>
      <c r="T1404" s="497"/>
      <c r="U1404" s="498"/>
      <c r="V1404" s="43">
        <v>164</v>
      </c>
      <c r="W1404" s="34" t="s">
        <v>3901</v>
      </c>
      <c r="X1404" s="44">
        <v>30617</v>
      </c>
      <c r="Y1404" s="34" t="s">
        <v>2266</v>
      </c>
      <c r="Z1404" s="43" t="s">
        <v>318</v>
      </c>
      <c r="AA1404" s="34" t="s">
        <v>406</v>
      </c>
      <c r="AB1404" s="34" t="s">
        <v>270</v>
      </c>
      <c r="AC1404" s="34" t="s">
        <v>10618</v>
      </c>
      <c r="AD1404" s="44" t="s">
        <v>320</v>
      </c>
      <c r="AE1404" s="44" t="s">
        <v>5186</v>
      </c>
      <c r="AF1404" s="43">
        <v>164</v>
      </c>
      <c r="AG1404" s="34" t="s">
        <v>3901</v>
      </c>
      <c r="AH1404" s="34" t="s">
        <v>3900</v>
      </c>
      <c r="AI1404" s="43" t="s">
        <v>3902</v>
      </c>
      <c r="AJ1404" s="44" t="s">
        <v>3903</v>
      </c>
      <c r="AK1404" s="261">
        <v>4750194</v>
      </c>
      <c r="AL1404" s="44" t="s">
        <v>403</v>
      </c>
      <c r="AM1404" s="44" t="s">
        <v>3907</v>
      </c>
      <c r="AN1404" s="262">
        <v>253469640</v>
      </c>
      <c r="AO1404" s="34"/>
      <c r="AP1404" s="34"/>
      <c r="AQ1404" s="34"/>
      <c r="AR1404" s="34"/>
      <c r="AS1404" s="34"/>
      <c r="AT1404" s="44" t="s">
        <v>326</v>
      </c>
      <c r="AU1404" s="44"/>
      <c r="AV1404" s="477" t="str">
        <f t="array" ref="AV1404">_xlfn.IFS(
LEFT(Tabelas!$AI1404,1)="N","DN",
LEFT(Tabelas!$AI1404,1)="C","DC",
LEFT(Tabelas!$AI1404,1)="L","DL",
LEFT(Tabelas!$AI1404,1)="A","DA",
LEFT(Tabelas!$AI1404,1)="G","DG")</f>
        <v>DN</v>
      </c>
      <c r="AW1404" s="34"/>
      <c r="AX1404" s="34"/>
      <c r="AY1404" s="34"/>
      <c r="AZ1404" s="34"/>
      <c r="BA1404" s="34"/>
      <c r="BB1404" s="34"/>
      <c r="BC1404" s="34"/>
      <c r="BD1404" s="44">
        <v>30617</v>
      </c>
      <c r="BE1404" s="34" t="s">
        <v>2266</v>
      </c>
      <c r="BF1404" s="43" t="s">
        <v>318</v>
      </c>
      <c r="BG1404" s="34" t="s">
        <v>406</v>
      </c>
      <c r="BH1404" s="34" t="s">
        <v>270</v>
      </c>
      <c r="BI1404" s="34" t="s">
        <v>10618</v>
      </c>
      <c r="BJ1404" s="44" t="s">
        <v>320</v>
      </c>
      <c r="BK1404" s="44" t="s">
        <v>5186</v>
      </c>
      <c r="EN1404" s="572">
        <v>37486</v>
      </c>
      <c r="EO1404" s="561" t="s">
        <v>10619</v>
      </c>
      <c r="EP1404" s="561" t="s">
        <v>320</v>
      </c>
      <c r="EQ1404" s="576">
        <v>162</v>
      </c>
      <c r="ER1404" s="561" t="s">
        <v>3781</v>
      </c>
      <c r="ES1404" s="568" t="s">
        <v>10620</v>
      </c>
    </row>
    <row r="1405" spans="16:149">
      <c r="P1405" s="503"/>
      <c r="Q1405" s="504"/>
      <c r="R1405" s="505">
        <f t="shared" si="44"/>
        <v>45183</v>
      </c>
      <c r="S1405" s="501"/>
      <c r="T1405" s="497"/>
      <c r="U1405" s="498"/>
      <c r="V1405" s="43">
        <v>164</v>
      </c>
      <c r="W1405" s="34" t="s">
        <v>3901</v>
      </c>
      <c r="X1405" s="44">
        <v>30618</v>
      </c>
      <c r="Y1405" s="34" t="s">
        <v>2447</v>
      </c>
      <c r="Z1405" s="43" t="s">
        <v>318</v>
      </c>
      <c r="AA1405" s="34" t="s">
        <v>406</v>
      </c>
      <c r="AB1405" s="34" t="s">
        <v>270</v>
      </c>
      <c r="AC1405" s="34" t="s">
        <v>10608</v>
      </c>
      <c r="AD1405" s="44" t="s">
        <v>320</v>
      </c>
      <c r="AE1405" s="44" t="s">
        <v>5186</v>
      </c>
      <c r="AF1405" s="43">
        <v>164</v>
      </c>
      <c r="AG1405" s="34" t="s">
        <v>3901</v>
      </c>
      <c r="AH1405" s="34" t="s">
        <v>3900</v>
      </c>
      <c r="AI1405" s="43" t="s">
        <v>3902</v>
      </c>
      <c r="AJ1405" s="44" t="s">
        <v>3903</v>
      </c>
      <c r="AK1405" s="261">
        <v>4750194</v>
      </c>
      <c r="AL1405" s="44" t="s">
        <v>403</v>
      </c>
      <c r="AM1405" s="44" t="s">
        <v>3907</v>
      </c>
      <c r="AN1405" s="262">
        <v>253469640</v>
      </c>
      <c r="AO1405" s="34"/>
      <c r="AP1405" s="34"/>
      <c r="AQ1405" s="34"/>
      <c r="AR1405" s="34"/>
      <c r="AS1405" s="34"/>
      <c r="AT1405" s="44" t="s">
        <v>326</v>
      </c>
      <c r="AU1405" s="44"/>
      <c r="AV1405" s="477" t="str">
        <f t="array" ref="AV1405">_xlfn.IFS(
LEFT(Tabelas!$AI1405,1)="N","DN",
LEFT(Tabelas!$AI1405,1)="C","DC",
LEFT(Tabelas!$AI1405,1)="L","DL",
LEFT(Tabelas!$AI1405,1)="A","DA",
LEFT(Tabelas!$AI1405,1)="G","DG")</f>
        <v>DN</v>
      </c>
      <c r="AW1405" s="34"/>
      <c r="AX1405" s="34"/>
      <c r="AY1405" s="34"/>
      <c r="AZ1405" s="34"/>
      <c r="BA1405" s="34"/>
      <c r="BB1405" s="34"/>
      <c r="BC1405" s="34"/>
      <c r="BD1405" s="44">
        <v>30618</v>
      </c>
      <c r="BE1405" s="34" t="s">
        <v>2447</v>
      </c>
      <c r="BF1405" s="43" t="s">
        <v>318</v>
      </c>
      <c r="BG1405" s="34" t="s">
        <v>406</v>
      </c>
      <c r="BH1405" s="34" t="s">
        <v>270</v>
      </c>
      <c r="BI1405" s="34" t="s">
        <v>10608</v>
      </c>
      <c r="BJ1405" s="44" t="s">
        <v>320</v>
      </c>
      <c r="BK1405" s="44" t="s">
        <v>5186</v>
      </c>
      <c r="EN1405" s="571">
        <v>37494</v>
      </c>
      <c r="EO1405" s="560" t="s">
        <v>10621</v>
      </c>
      <c r="EP1405" s="560" t="s">
        <v>320</v>
      </c>
      <c r="EQ1405" s="580">
        <v>112</v>
      </c>
      <c r="ER1405" s="560" t="s">
        <v>2868</v>
      </c>
      <c r="ES1405" s="567" t="s">
        <v>10622</v>
      </c>
    </row>
    <row r="1406" spans="16:149">
      <c r="P1406" s="503"/>
      <c r="Q1406" s="504"/>
      <c r="R1406" s="505">
        <f t="shared" si="44"/>
        <v>45184</v>
      </c>
      <c r="S1406" s="501"/>
      <c r="T1406" s="497"/>
      <c r="U1406" s="498"/>
      <c r="V1406" s="43">
        <v>164</v>
      </c>
      <c r="W1406" s="34" t="s">
        <v>3901</v>
      </c>
      <c r="X1406" s="44">
        <v>30619</v>
      </c>
      <c r="Y1406" s="34" t="s">
        <v>2611</v>
      </c>
      <c r="Z1406" s="43" t="s">
        <v>318</v>
      </c>
      <c r="AA1406" s="34" t="s">
        <v>406</v>
      </c>
      <c r="AB1406" s="34" t="s">
        <v>270</v>
      </c>
      <c r="AC1406" s="34" t="s">
        <v>10623</v>
      </c>
      <c r="AD1406" s="44" t="s">
        <v>320</v>
      </c>
      <c r="AE1406" s="44" t="s">
        <v>5186</v>
      </c>
      <c r="AF1406" s="43">
        <v>164</v>
      </c>
      <c r="AG1406" s="34" t="s">
        <v>3901</v>
      </c>
      <c r="AH1406" s="34" t="s">
        <v>3900</v>
      </c>
      <c r="AI1406" s="43" t="s">
        <v>3902</v>
      </c>
      <c r="AJ1406" s="44" t="s">
        <v>3903</v>
      </c>
      <c r="AK1406" s="261">
        <v>4750194</v>
      </c>
      <c r="AL1406" s="44" t="s">
        <v>403</v>
      </c>
      <c r="AM1406" s="44" t="s">
        <v>3907</v>
      </c>
      <c r="AN1406" s="262">
        <v>253469640</v>
      </c>
      <c r="AO1406" s="34"/>
      <c r="AP1406" s="34"/>
      <c r="AQ1406" s="34"/>
      <c r="AR1406" s="34"/>
      <c r="AS1406" s="34"/>
      <c r="AT1406" s="44" t="s">
        <v>326</v>
      </c>
      <c r="AU1406" s="44"/>
      <c r="AV1406" s="477" t="str">
        <f t="array" ref="AV1406">_xlfn.IFS(
LEFT(Tabelas!$AI1406,1)="N","DN",
LEFT(Tabelas!$AI1406,1)="C","DC",
LEFT(Tabelas!$AI1406,1)="L","DL",
LEFT(Tabelas!$AI1406,1)="A","DA",
LEFT(Tabelas!$AI1406,1)="G","DG")</f>
        <v>DN</v>
      </c>
      <c r="AW1406" s="34"/>
      <c r="AX1406" s="34"/>
      <c r="AY1406" s="34"/>
      <c r="AZ1406" s="34"/>
      <c r="BA1406" s="34"/>
      <c r="BB1406" s="34"/>
      <c r="BC1406" s="34"/>
      <c r="BD1406" s="44">
        <v>30619</v>
      </c>
      <c r="BE1406" s="34" t="s">
        <v>2611</v>
      </c>
      <c r="BF1406" s="43" t="s">
        <v>318</v>
      </c>
      <c r="BG1406" s="34" t="s">
        <v>406</v>
      </c>
      <c r="BH1406" s="34" t="s">
        <v>270</v>
      </c>
      <c r="BI1406" s="34" t="s">
        <v>10623</v>
      </c>
      <c r="BJ1406" s="44" t="s">
        <v>320</v>
      </c>
      <c r="BK1406" s="44" t="s">
        <v>5186</v>
      </c>
      <c r="EN1406" s="572">
        <v>37532</v>
      </c>
      <c r="EO1406" s="561" t="s">
        <v>10624</v>
      </c>
      <c r="EP1406" s="561" t="s">
        <v>320</v>
      </c>
      <c r="EQ1406" s="576">
        <v>102</v>
      </c>
      <c r="ER1406" s="561" t="s">
        <v>628</v>
      </c>
      <c r="ES1406" s="568" t="s">
        <v>10625</v>
      </c>
    </row>
    <row r="1407" spans="16:149">
      <c r="P1407" s="503"/>
      <c r="Q1407" s="504"/>
      <c r="R1407" s="505">
        <f t="shared" si="44"/>
        <v>45185</v>
      </c>
      <c r="S1407" s="501"/>
      <c r="T1407" s="497"/>
      <c r="U1407" s="498"/>
      <c r="V1407" s="43">
        <v>164</v>
      </c>
      <c r="W1407" s="34" t="s">
        <v>3901</v>
      </c>
      <c r="X1407" s="44">
        <v>30620</v>
      </c>
      <c r="Y1407" s="34" t="s">
        <v>2756</v>
      </c>
      <c r="Z1407" s="43" t="s">
        <v>318</v>
      </c>
      <c r="AA1407" s="34" t="s">
        <v>406</v>
      </c>
      <c r="AB1407" s="34" t="s">
        <v>270</v>
      </c>
      <c r="AC1407" s="34" t="s">
        <v>10626</v>
      </c>
      <c r="AD1407" s="44" t="s">
        <v>320</v>
      </c>
      <c r="AE1407" s="44" t="s">
        <v>5186</v>
      </c>
      <c r="AF1407" s="43">
        <v>164</v>
      </c>
      <c r="AG1407" s="34" t="s">
        <v>3901</v>
      </c>
      <c r="AH1407" s="34" t="s">
        <v>3900</v>
      </c>
      <c r="AI1407" s="43" t="s">
        <v>3902</v>
      </c>
      <c r="AJ1407" s="44" t="s">
        <v>3903</v>
      </c>
      <c r="AK1407" s="261">
        <v>4750194</v>
      </c>
      <c r="AL1407" s="44" t="s">
        <v>403</v>
      </c>
      <c r="AM1407" s="44" t="s">
        <v>3907</v>
      </c>
      <c r="AN1407" s="262">
        <v>253469640</v>
      </c>
      <c r="AO1407" s="34"/>
      <c r="AP1407" s="34"/>
      <c r="AQ1407" s="34"/>
      <c r="AR1407" s="34"/>
      <c r="AS1407" s="34"/>
      <c r="AT1407" s="44" t="s">
        <v>326</v>
      </c>
      <c r="AU1407" s="44"/>
      <c r="AV1407" s="477" t="str">
        <f t="array" ref="AV1407">_xlfn.IFS(
LEFT(Tabelas!$AI1407,1)="N","DN",
LEFT(Tabelas!$AI1407,1)="C","DC",
LEFT(Tabelas!$AI1407,1)="L","DL",
LEFT(Tabelas!$AI1407,1)="A","DA",
LEFT(Tabelas!$AI1407,1)="G","DG")</f>
        <v>DN</v>
      </c>
      <c r="AW1407" s="34"/>
      <c r="AX1407" s="34"/>
      <c r="AY1407" s="34"/>
      <c r="AZ1407" s="34"/>
      <c r="BA1407" s="34"/>
      <c r="BB1407" s="34"/>
      <c r="BC1407" s="34"/>
      <c r="BD1407" s="44">
        <v>30620</v>
      </c>
      <c r="BE1407" s="34" t="s">
        <v>2756</v>
      </c>
      <c r="BF1407" s="43" t="s">
        <v>318</v>
      </c>
      <c r="BG1407" s="34" t="s">
        <v>406</v>
      </c>
      <c r="BH1407" s="34" t="s">
        <v>270</v>
      </c>
      <c r="BI1407" s="34" t="s">
        <v>10626</v>
      </c>
      <c r="BJ1407" s="44" t="s">
        <v>320</v>
      </c>
      <c r="BK1407" s="44" t="s">
        <v>5186</v>
      </c>
      <c r="EN1407" s="571">
        <v>37540</v>
      </c>
      <c r="EO1407" s="560" t="s">
        <v>10627</v>
      </c>
      <c r="EP1407" s="560" t="s">
        <v>1519</v>
      </c>
      <c r="EQ1407" s="580">
        <v>800</v>
      </c>
      <c r="ER1407" s="560" t="s">
        <v>1520</v>
      </c>
      <c r="ES1407" s="567" t="s">
        <v>10628</v>
      </c>
    </row>
    <row r="1408" spans="16:149">
      <c r="P1408" s="503"/>
      <c r="Q1408" s="504"/>
      <c r="R1408" s="505">
        <f t="shared" si="44"/>
        <v>45186</v>
      </c>
      <c r="S1408" s="501"/>
      <c r="T1408" s="497"/>
      <c r="U1408" s="498"/>
      <c r="V1408" s="43">
        <v>164</v>
      </c>
      <c r="W1408" s="34" t="s">
        <v>3901</v>
      </c>
      <c r="X1408" s="44">
        <v>30615</v>
      </c>
      <c r="Y1408" s="34" t="s">
        <v>1825</v>
      </c>
      <c r="Z1408" s="43" t="s">
        <v>318</v>
      </c>
      <c r="AA1408" s="34" t="s">
        <v>406</v>
      </c>
      <c r="AB1408" s="34" t="s">
        <v>270</v>
      </c>
      <c r="AC1408" s="34" t="s">
        <v>1825</v>
      </c>
      <c r="AD1408" s="44" t="s">
        <v>320</v>
      </c>
      <c r="AE1408" s="44" t="s">
        <v>5186</v>
      </c>
      <c r="AF1408" s="43">
        <v>164</v>
      </c>
      <c r="AG1408" s="34" t="s">
        <v>3901</v>
      </c>
      <c r="AH1408" s="34" t="s">
        <v>3900</v>
      </c>
      <c r="AI1408" s="43" t="s">
        <v>3902</v>
      </c>
      <c r="AJ1408" s="44" t="s">
        <v>3903</v>
      </c>
      <c r="AK1408" s="261">
        <v>4750194</v>
      </c>
      <c r="AL1408" s="44" t="s">
        <v>403</v>
      </c>
      <c r="AM1408" s="44" t="s">
        <v>3907</v>
      </c>
      <c r="AN1408" s="262">
        <v>253469640</v>
      </c>
      <c r="AO1408" s="34"/>
      <c r="AP1408" s="34"/>
      <c r="AQ1408" s="34"/>
      <c r="AR1408" s="34"/>
      <c r="AS1408" s="34"/>
      <c r="AT1408" s="44" t="s">
        <v>326</v>
      </c>
      <c r="AU1408" s="44"/>
      <c r="AV1408" s="477" t="str">
        <f t="array" ref="AV1408">_xlfn.IFS(
LEFT(Tabelas!$AI1408,1)="N","DN",
LEFT(Tabelas!$AI1408,1)="C","DC",
LEFT(Tabelas!$AI1408,1)="L","DL",
LEFT(Tabelas!$AI1408,1)="A","DA",
LEFT(Tabelas!$AI1408,1)="G","DG")</f>
        <v>DN</v>
      </c>
      <c r="AW1408" s="34"/>
      <c r="AX1408" s="34"/>
      <c r="AY1408" s="34"/>
      <c r="AZ1408" s="34"/>
      <c r="BA1408" s="34"/>
      <c r="BB1408" s="34"/>
      <c r="BC1408" s="34"/>
      <c r="BD1408" s="44">
        <v>30615</v>
      </c>
      <c r="BE1408" s="34" t="s">
        <v>1825</v>
      </c>
      <c r="BF1408" s="43" t="s">
        <v>318</v>
      </c>
      <c r="BG1408" s="34" t="s">
        <v>406</v>
      </c>
      <c r="BH1408" s="34" t="s">
        <v>270</v>
      </c>
      <c r="BI1408" s="34" t="s">
        <v>1825</v>
      </c>
      <c r="BJ1408" s="44" t="s">
        <v>320</v>
      </c>
      <c r="BK1408" s="44" t="s">
        <v>5186</v>
      </c>
      <c r="EN1408" s="572">
        <v>37559</v>
      </c>
      <c r="EO1408" s="561" t="s">
        <v>10629</v>
      </c>
      <c r="EP1408" s="561" t="s">
        <v>320</v>
      </c>
      <c r="EQ1408" s="576">
        <v>100</v>
      </c>
      <c r="ER1408" s="561" t="s">
        <v>4630</v>
      </c>
      <c r="ES1408" s="568" t="s">
        <v>10630</v>
      </c>
    </row>
    <row r="1409" spans="16:149">
      <c r="P1409" s="503"/>
      <c r="Q1409" s="504"/>
      <c r="R1409" s="505">
        <f t="shared" si="44"/>
        <v>45187</v>
      </c>
      <c r="S1409" s="501"/>
      <c r="T1409" s="497"/>
      <c r="U1409" s="498"/>
      <c r="V1409" s="43">
        <v>165</v>
      </c>
      <c r="W1409" s="34" t="s">
        <v>3946</v>
      </c>
      <c r="X1409" s="44">
        <v>130601</v>
      </c>
      <c r="Y1409" s="34" t="s">
        <v>1131</v>
      </c>
      <c r="Z1409" s="43" t="s">
        <v>318</v>
      </c>
      <c r="AA1409" s="34" t="s">
        <v>532</v>
      </c>
      <c r="AB1409" s="34" t="s">
        <v>280</v>
      </c>
      <c r="AC1409" s="34" t="s">
        <v>1131</v>
      </c>
      <c r="AD1409" s="44" t="s">
        <v>320</v>
      </c>
      <c r="AE1409" s="44" t="s">
        <v>7450</v>
      </c>
      <c r="AF1409" s="43">
        <v>165</v>
      </c>
      <c r="AG1409" s="34" t="s">
        <v>3946</v>
      </c>
      <c r="AH1409" s="34" t="s">
        <v>10631</v>
      </c>
      <c r="AI1409" s="43" t="s">
        <v>3947</v>
      </c>
      <c r="AJ1409" s="44" t="s">
        <v>3948</v>
      </c>
      <c r="AK1409" s="261">
        <v>4470157</v>
      </c>
      <c r="AL1409" s="44" t="s">
        <v>532</v>
      </c>
      <c r="AM1409" s="44" t="s">
        <v>3952</v>
      </c>
      <c r="AN1409" s="262">
        <v>220989190</v>
      </c>
      <c r="AO1409" s="34"/>
      <c r="AP1409" s="34"/>
      <c r="AQ1409" s="34"/>
      <c r="AR1409" s="34"/>
      <c r="AS1409" s="34"/>
      <c r="AT1409" s="44" t="s">
        <v>326</v>
      </c>
      <c r="AU1409" s="44"/>
      <c r="AV1409" s="477" t="str">
        <f t="array" ref="AV1409">_xlfn.IFS(
LEFT(Tabelas!$AI1409,1)="N","DN",
LEFT(Tabelas!$AI1409,1)="C","DC",
LEFT(Tabelas!$AI1409,1)="L","DL",
LEFT(Tabelas!$AI1409,1)="A","DA",
LEFT(Tabelas!$AI1409,1)="G","DG")</f>
        <v>DN</v>
      </c>
      <c r="AW1409" s="34"/>
      <c r="AX1409" s="34"/>
      <c r="AY1409" s="34"/>
      <c r="AZ1409" s="34"/>
      <c r="BA1409" s="34"/>
      <c r="BB1409" s="34"/>
      <c r="BC1409" s="34"/>
      <c r="BD1409" s="44">
        <v>130601</v>
      </c>
      <c r="BE1409" s="34" t="s">
        <v>1131</v>
      </c>
      <c r="BF1409" s="43" t="s">
        <v>318</v>
      </c>
      <c r="BG1409" s="34" t="s">
        <v>532</v>
      </c>
      <c r="BH1409" s="34" t="s">
        <v>280</v>
      </c>
      <c r="BI1409" s="34" t="s">
        <v>1131</v>
      </c>
      <c r="BJ1409" s="44" t="s">
        <v>320</v>
      </c>
      <c r="BK1409" s="44" t="s">
        <v>7450</v>
      </c>
      <c r="EN1409" s="571">
        <v>37575</v>
      </c>
      <c r="EO1409" s="560" t="s">
        <v>10632</v>
      </c>
      <c r="EP1409" s="560" t="s">
        <v>350</v>
      </c>
      <c r="EQ1409" s="580">
        <v>221</v>
      </c>
      <c r="ER1409" s="560" t="s">
        <v>4458</v>
      </c>
      <c r="ES1409" s="567" t="s">
        <v>10633</v>
      </c>
    </row>
    <row r="1410" spans="16:149">
      <c r="P1410" s="503"/>
      <c r="Q1410" s="504"/>
      <c r="R1410" s="505">
        <f t="shared" si="44"/>
        <v>45188</v>
      </c>
      <c r="S1410" s="501"/>
      <c r="T1410" s="497"/>
      <c r="U1410" s="498"/>
      <c r="V1410" s="43">
        <v>165</v>
      </c>
      <c r="W1410" s="34" t="s">
        <v>3946</v>
      </c>
      <c r="X1410" s="44">
        <v>130618</v>
      </c>
      <c r="Y1410" s="34" t="s">
        <v>2673</v>
      </c>
      <c r="Z1410" s="43" t="s">
        <v>318</v>
      </c>
      <c r="AA1410" s="34" t="s">
        <v>532</v>
      </c>
      <c r="AB1410" s="34" t="s">
        <v>280</v>
      </c>
      <c r="AC1410" s="34" t="s">
        <v>2673</v>
      </c>
      <c r="AD1410" s="44" t="s">
        <v>320</v>
      </c>
      <c r="AE1410" s="44" t="s">
        <v>7450</v>
      </c>
      <c r="AF1410" s="43">
        <v>165</v>
      </c>
      <c r="AG1410" s="34" t="s">
        <v>3946</v>
      </c>
      <c r="AH1410" s="34" t="s">
        <v>10631</v>
      </c>
      <c r="AI1410" s="43" t="s">
        <v>3947</v>
      </c>
      <c r="AJ1410" s="44" t="s">
        <v>3948</v>
      </c>
      <c r="AK1410" s="261">
        <v>4470157</v>
      </c>
      <c r="AL1410" s="44" t="s">
        <v>532</v>
      </c>
      <c r="AM1410" s="44" t="s">
        <v>3952</v>
      </c>
      <c r="AN1410" s="262">
        <v>220989190</v>
      </c>
      <c r="AO1410" s="34"/>
      <c r="AP1410" s="34"/>
      <c r="AQ1410" s="34"/>
      <c r="AR1410" s="34"/>
      <c r="AS1410" s="34"/>
      <c r="AT1410" s="44" t="s">
        <v>326</v>
      </c>
      <c r="AU1410" s="44"/>
      <c r="AV1410" s="477" t="str">
        <f t="array" ref="AV1410">_xlfn.IFS(
LEFT(Tabelas!$AI1410,1)="N","DN",
LEFT(Tabelas!$AI1410,1)="C","DC",
LEFT(Tabelas!$AI1410,1)="L","DL",
LEFT(Tabelas!$AI1410,1)="A","DA",
LEFT(Tabelas!$AI1410,1)="G","DG")</f>
        <v>DN</v>
      </c>
      <c r="AW1410" s="34"/>
      <c r="AX1410" s="34"/>
      <c r="AY1410" s="34"/>
      <c r="AZ1410" s="34"/>
      <c r="BA1410" s="34"/>
      <c r="BB1410" s="34"/>
      <c r="BC1410" s="34"/>
      <c r="BD1410" s="44">
        <v>130618</v>
      </c>
      <c r="BE1410" s="34" t="s">
        <v>2673</v>
      </c>
      <c r="BF1410" s="43" t="s">
        <v>318</v>
      </c>
      <c r="BG1410" s="34" t="s">
        <v>532</v>
      </c>
      <c r="BH1410" s="34" t="s">
        <v>280</v>
      </c>
      <c r="BI1410" s="34" t="s">
        <v>2673</v>
      </c>
      <c r="BJ1410" s="44" t="s">
        <v>320</v>
      </c>
      <c r="BK1410" s="44" t="s">
        <v>7450</v>
      </c>
      <c r="EN1410" s="572">
        <v>37591</v>
      </c>
      <c r="EO1410" s="561" t="s">
        <v>10634</v>
      </c>
      <c r="EP1410" s="561" t="s">
        <v>320</v>
      </c>
      <c r="EQ1410" s="576">
        <v>110</v>
      </c>
      <c r="ER1410" s="561" t="s">
        <v>2579</v>
      </c>
      <c r="ES1410" s="568" t="s">
        <v>10635</v>
      </c>
    </row>
    <row r="1411" spans="16:149">
      <c r="P1411" s="503"/>
      <c r="Q1411" s="504"/>
      <c r="R1411" s="505">
        <f t="shared" si="44"/>
        <v>45189</v>
      </c>
      <c r="S1411" s="501"/>
      <c r="T1411" s="497"/>
      <c r="U1411" s="498"/>
      <c r="V1411" s="43">
        <v>165</v>
      </c>
      <c r="W1411" s="34" t="s">
        <v>3946</v>
      </c>
      <c r="X1411" s="44">
        <v>130619</v>
      </c>
      <c r="Y1411" s="34" t="s">
        <v>2816</v>
      </c>
      <c r="Z1411" s="43" t="s">
        <v>318</v>
      </c>
      <c r="AA1411" s="34" t="s">
        <v>532</v>
      </c>
      <c r="AB1411" s="34" t="s">
        <v>280</v>
      </c>
      <c r="AC1411" s="34" t="s">
        <v>2816</v>
      </c>
      <c r="AD1411" s="44" t="s">
        <v>320</v>
      </c>
      <c r="AE1411" s="44" t="s">
        <v>7450</v>
      </c>
      <c r="AF1411" s="43">
        <v>165</v>
      </c>
      <c r="AG1411" s="34" t="s">
        <v>3946</v>
      </c>
      <c r="AH1411" s="34" t="s">
        <v>10631</v>
      </c>
      <c r="AI1411" s="43" t="s">
        <v>3947</v>
      </c>
      <c r="AJ1411" s="44" t="s">
        <v>3948</v>
      </c>
      <c r="AK1411" s="261">
        <v>4470157</v>
      </c>
      <c r="AL1411" s="44" t="s">
        <v>532</v>
      </c>
      <c r="AM1411" s="44" t="s">
        <v>3952</v>
      </c>
      <c r="AN1411" s="262">
        <v>220989190</v>
      </c>
      <c r="AO1411" s="34"/>
      <c r="AP1411" s="34"/>
      <c r="AQ1411" s="34"/>
      <c r="AR1411" s="34"/>
      <c r="AS1411" s="34"/>
      <c r="AT1411" s="44" t="s">
        <v>326</v>
      </c>
      <c r="AU1411" s="44"/>
      <c r="AV1411" s="477" t="str">
        <f t="array" ref="AV1411">_xlfn.IFS(
LEFT(Tabelas!$AI1411,1)="N","DN",
LEFT(Tabelas!$AI1411,1)="C","DC",
LEFT(Tabelas!$AI1411,1)="L","DL",
LEFT(Tabelas!$AI1411,1)="A","DA",
LEFT(Tabelas!$AI1411,1)="G","DG")</f>
        <v>DN</v>
      </c>
      <c r="AW1411" s="34"/>
      <c r="AX1411" s="34"/>
      <c r="AY1411" s="34"/>
      <c r="AZ1411" s="34"/>
      <c r="BA1411" s="34"/>
      <c r="BB1411" s="34"/>
      <c r="BC1411" s="34"/>
      <c r="BD1411" s="44">
        <v>130619</v>
      </c>
      <c r="BE1411" s="34" t="s">
        <v>2816</v>
      </c>
      <c r="BF1411" s="43" t="s">
        <v>318</v>
      </c>
      <c r="BG1411" s="34" t="s">
        <v>532</v>
      </c>
      <c r="BH1411" s="34" t="s">
        <v>280</v>
      </c>
      <c r="BI1411" s="34" t="s">
        <v>2816</v>
      </c>
      <c r="BJ1411" s="44" t="s">
        <v>320</v>
      </c>
      <c r="BK1411" s="44" t="s">
        <v>7450</v>
      </c>
      <c r="EN1411" s="571">
        <v>37605</v>
      </c>
      <c r="EO1411" s="560" t="s">
        <v>10636</v>
      </c>
      <c r="EP1411" s="560" t="s">
        <v>289</v>
      </c>
      <c r="EQ1411" s="580">
        <v>376</v>
      </c>
      <c r="ER1411" s="560" t="s">
        <v>5105</v>
      </c>
      <c r="ES1411" s="567" t="s">
        <v>10637</v>
      </c>
    </row>
    <row r="1412" spans="16:149">
      <c r="P1412" s="503"/>
      <c r="Q1412" s="504"/>
      <c r="R1412" s="505">
        <f t="shared" si="44"/>
        <v>45190</v>
      </c>
      <c r="S1412" s="501"/>
      <c r="T1412" s="497"/>
      <c r="U1412" s="498"/>
      <c r="V1412" s="43">
        <v>165</v>
      </c>
      <c r="W1412" s="34" t="s">
        <v>3946</v>
      </c>
      <c r="X1412" s="44">
        <v>130603</v>
      </c>
      <c r="Y1412" s="34" t="s">
        <v>1401</v>
      </c>
      <c r="Z1412" s="43" t="s">
        <v>318</v>
      </c>
      <c r="AA1412" s="34" t="s">
        <v>532</v>
      </c>
      <c r="AB1412" s="34" t="s">
        <v>280</v>
      </c>
      <c r="AC1412" s="34" t="s">
        <v>1401</v>
      </c>
      <c r="AD1412" s="44" t="s">
        <v>320</v>
      </c>
      <c r="AE1412" s="44" t="s">
        <v>7450</v>
      </c>
      <c r="AF1412" s="43">
        <v>165</v>
      </c>
      <c r="AG1412" s="34" t="s">
        <v>3946</v>
      </c>
      <c r="AH1412" s="34" t="s">
        <v>10631</v>
      </c>
      <c r="AI1412" s="43" t="s">
        <v>3947</v>
      </c>
      <c r="AJ1412" s="44" t="s">
        <v>3948</v>
      </c>
      <c r="AK1412" s="261">
        <v>4470157</v>
      </c>
      <c r="AL1412" s="44" t="s">
        <v>532</v>
      </c>
      <c r="AM1412" s="44" t="s">
        <v>3952</v>
      </c>
      <c r="AN1412" s="262">
        <v>220989190</v>
      </c>
      <c r="AO1412" s="34"/>
      <c r="AP1412" s="34"/>
      <c r="AQ1412" s="34"/>
      <c r="AR1412" s="34"/>
      <c r="AS1412" s="34"/>
      <c r="AT1412" s="44" t="s">
        <v>326</v>
      </c>
      <c r="AU1412" s="44"/>
      <c r="AV1412" s="477" t="str">
        <f t="array" ref="AV1412">_xlfn.IFS(
LEFT(Tabelas!$AI1412,1)="N","DN",
LEFT(Tabelas!$AI1412,1)="C","DC",
LEFT(Tabelas!$AI1412,1)="L","DL",
LEFT(Tabelas!$AI1412,1)="A","DA",
LEFT(Tabelas!$AI1412,1)="G","DG")</f>
        <v>DN</v>
      </c>
      <c r="AW1412" s="34"/>
      <c r="AX1412" s="34"/>
      <c r="AY1412" s="34"/>
      <c r="AZ1412" s="34"/>
      <c r="BA1412" s="34"/>
      <c r="BB1412" s="34"/>
      <c r="BC1412" s="34"/>
      <c r="BD1412" s="44">
        <v>130603</v>
      </c>
      <c r="BE1412" s="34" t="s">
        <v>1401</v>
      </c>
      <c r="BF1412" s="43" t="s">
        <v>318</v>
      </c>
      <c r="BG1412" s="34" t="s">
        <v>532</v>
      </c>
      <c r="BH1412" s="34" t="s">
        <v>280</v>
      </c>
      <c r="BI1412" s="34" t="s">
        <v>1401</v>
      </c>
      <c r="BJ1412" s="44" t="s">
        <v>320</v>
      </c>
      <c r="BK1412" s="44" t="s">
        <v>7450</v>
      </c>
      <c r="EN1412" s="572">
        <v>37656</v>
      </c>
      <c r="EO1412" s="561" t="s">
        <v>10638</v>
      </c>
      <c r="EP1412" s="561" t="s">
        <v>320</v>
      </c>
      <c r="EQ1412" s="576">
        <v>100</v>
      </c>
      <c r="ER1412" s="561" t="s">
        <v>4630</v>
      </c>
      <c r="ES1412" s="568" t="s">
        <v>10639</v>
      </c>
    </row>
    <row r="1413" spans="16:149">
      <c r="P1413" s="503"/>
      <c r="Q1413" s="504"/>
      <c r="R1413" s="505">
        <f t="shared" si="44"/>
        <v>45191</v>
      </c>
      <c r="S1413" s="501"/>
      <c r="T1413" s="497"/>
      <c r="U1413" s="498"/>
      <c r="V1413" s="43">
        <v>165</v>
      </c>
      <c r="W1413" s="34" t="s">
        <v>3946</v>
      </c>
      <c r="X1413" s="44">
        <v>130600</v>
      </c>
      <c r="Y1413" s="34" t="s">
        <v>830</v>
      </c>
      <c r="Z1413" s="43" t="s">
        <v>318</v>
      </c>
      <c r="AA1413" s="34" t="s">
        <v>532</v>
      </c>
      <c r="AB1413" s="34" t="s">
        <v>280</v>
      </c>
      <c r="AC1413" s="34" t="s">
        <v>2816</v>
      </c>
      <c r="AD1413" s="44" t="s">
        <v>320</v>
      </c>
      <c r="AE1413" s="44" t="s">
        <v>7450</v>
      </c>
      <c r="AF1413" s="43">
        <v>165</v>
      </c>
      <c r="AG1413" s="34" t="s">
        <v>3946</v>
      </c>
      <c r="AH1413" s="34" t="s">
        <v>10631</v>
      </c>
      <c r="AI1413" s="43" t="s">
        <v>3947</v>
      </c>
      <c r="AJ1413" s="44" t="s">
        <v>3948</v>
      </c>
      <c r="AK1413" s="261">
        <v>4470157</v>
      </c>
      <c r="AL1413" s="44" t="s">
        <v>532</v>
      </c>
      <c r="AM1413" s="44" t="s">
        <v>3952</v>
      </c>
      <c r="AN1413" s="262">
        <v>220989190</v>
      </c>
      <c r="AO1413" s="34"/>
      <c r="AP1413" s="34"/>
      <c r="AQ1413" s="34"/>
      <c r="AR1413" s="34"/>
      <c r="AS1413" s="34"/>
      <c r="AT1413" s="44" t="s">
        <v>326</v>
      </c>
      <c r="AU1413" s="44"/>
      <c r="AV1413" s="477" t="str">
        <f t="array" ref="AV1413">_xlfn.IFS(
LEFT(Tabelas!$AI1413,1)="N","DN",
LEFT(Tabelas!$AI1413,1)="C","DC",
LEFT(Tabelas!$AI1413,1)="L","DL",
LEFT(Tabelas!$AI1413,1)="A","DA",
LEFT(Tabelas!$AI1413,1)="G","DG")</f>
        <v>DN</v>
      </c>
      <c r="AW1413" s="34"/>
      <c r="AX1413" s="34"/>
      <c r="AY1413" s="34"/>
      <c r="AZ1413" s="34"/>
      <c r="BA1413" s="34"/>
      <c r="BB1413" s="34"/>
      <c r="BC1413" s="34"/>
      <c r="BD1413" s="44">
        <v>130600</v>
      </c>
      <c r="BE1413" s="34" t="s">
        <v>830</v>
      </c>
      <c r="BF1413" s="43" t="s">
        <v>318</v>
      </c>
      <c r="BG1413" s="34" t="s">
        <v>532</v>
      </c>
      <c r="BH1413" s="34" t="s">
        <v>280</v>
      </c>
      <c r="BI1413" s="34" t="s">
        <v>2816</v>
      </c>
      <c r="BJ1413" s="44" t="s">
        <v>320</v>
      </c>
      <c r="BK1413" s="44" t="s">
        <v>7450</v>
      </c>
      <c r="EN1413" s="572">
        <v>37672</v>
      </c>
      <c r="EO1413" s="561" t="s">
        <v>10640</v>
      </c>
      <c r="EP1413" s="561" t="s">
        <v>320</v>
      </c>
      <c r="EQ1413" s="576">
        <v>109</v>
      </c>
      <c r="ER1413" s="561" t="s">
        <v>2409</v>
      </c>
      <c r="ES1413" s="568" t="s">
        <v>10641</v>
      </c>
    </row>
    <row r="1414" spans="16:149">
      <c r="P1414" s="503"/>
      <c r="Q1414" s="504"/>
      <c r="R1414" s="505">
        <f t="shared" si="44"/>
        <v>45192</v>
      </c>
      <c r="S1414" s="501"/>
      <c r="T1414" s="497"/>
      <c r="U1414" s="498"/>
      <c r="V1414" s="43">
        <v>165</v>
      </c>
      <c r="W1414" s="34" t="s">
        <v>3946</v>
      </c>
      <c r="X1414" s="44">
        <v>130608</v>
      </c>
      <c r="Y1414" s="34" t="s">
        <v>1682</v>
      </c>
      <c r="Z1414" s="43" t="s">
        <v>318</v>
      </c>
      <c r="AA1414" s="34" t="s">
        <v>532</v>
      </c>
      <c r="AB1414" s="34" t="s">
        <v>280</v>
      </c>
      <c r="AC1414" s="34" t="s">
        <v>1682</v>
      </c>
      <c r="AD1414" s="44" t="s">
        <v>320</v>
      </c>
      <c r="AE1414" s="44" t="s">
        <v>7450</v>
      </c>
      <c r="AF1414" s="43">
        <v>165</v>
      </c>
      <c r="AG1414" s="34" t="s">
        <v>3946</v>
      </c>
      <c r="AH1414" s="34" t="s">
        <v>10631</v>
      </c>
      <c r="AI1414" s="43" t="s">
        <v>3947</v>
      </c>
      <c r="AJ1414" s="44" t="s">
        <v>3948</v>
      </c>
      <c r="AK1414" s="261">
        <v>4470157</v>
      </c>
      <c r="AL1414" s="44" t="s">
        <v>532</v>
      </c>
      <c r="AM1414" s="44" t="s">
        <v>3952</v>
      </c>
      <c r="AN1414" s="262">
        <v>220989190</v>
      </c>
      <c r="AO1414" s="34"/>
      <c r="AP1414" s="34"/>
      <c r="AQ1414" s="34"/>
      <c r="AR1414" s="34"/>
      <c r="AS1414" s="34"/>
      <c r="AT1414" s="44" t="s">
        <v>326</v>
      </c>
      <c r="AU1414" s="44"/>
      <c r="AV1414" s="477" t="str">
        <f t="array" ref="AV1414">_xlfn.IFS(
LEFT(Tabelas!$AI1414,1)="N","DN",
LEFT(Tabelas!$AI1414,1)="C","DC",
LEFT(Tabelas!$AI1414,1)="L","DL",
LEFT(Tabelas!$AI1414,1)="A","DA",
LEFT(Tabelas!$AI1414,1)="G","DG")</f>
        <v>DN</v>
      </c>
      <c r="AW1414" s="34"/>
      <c r="AX1414" s="34"/>
      <c r="AY1414" s="34"/>
      <c r="AZ1414" s="34"/>
      <c r="BA1414" s="34"/>
      <c r="BB1414" s="34"/>
      <c r="BC1414" s="34"/>
      <c r="BD1414" s="44">
        <v>130608</v>
      </c>
      <c r="BE1414" s="34" t="s">
        <v>1682</v>
      </c>
      <c r="BF1414" s="43" t="s">
        <v>318</v>
      </c>
      <c r="BG1414" s="34" t="s">
        <v>532</v>
      </c>
      <c r="BH1414" s="34" t="s">
        <v>280</v>
      </c>
      <c r="BI1414" s="34" t="s">
        <v>1682</v>
      </c>
      <c r="BJ1414" s="44" t="s">
        <v>320</v>
      </c>
      <c r="BK1414" s="44" t="s">
        <v>7450</v>
      </c>
      <c r="EN1414" s="571">
        <v>37699</v>
      </c>
      <c r="EO1414" s="560" t="s">
        <v>10642</v>
      </c>
      <c r="EP1414" s="560" t="s">
        <v>320</v>
      </c>
      <c r="EQ1414" s="580">
        <v>109</v>
      </c>
      <c r="ER1414" s="560" t="s">
        <v>2409</v>
      </c>
      <c r="ES1414" s="567" t="s">
        <v>10643</v>
      </c>
    </row>
    <row r="1415" spans="16:149">
      <c r="P1415" s="503"/>
      <c r="Q1415" s="504"/>
      <c r="R1415" s="505">
        <f t="shared" si="44"/>
        <v>45193</v>
      </c>
      <c r="S1415" s="501"/>
      <c r="T1415" s="497"/>
      <c r="U1415" s="498"/>
      <c r="V1415" s="43">
        <v>165</v>
      </c>
      <c r="W1415" s="34" t="s">
        <v>3946</v>
      </c>
      <c r="X1415" s="44">
        <v>130609</v>
      </c>
      <c r="Y1415" s="34" t="s">
        <v>1937</v>
      </c>
      <c r="Z1415" s="43" t="s">
        <v>318</v>
      </c>
      <c r="AA1415" s="34" t="s">
        <v>532</v>
      </c>
      <c r="AB1415" s="34" t="s">
        <v>280</v>
      </c>
      <c r="AC1415" s="34" t="s">
        <v>1937</v>
      </c>
      <c r="AD1415" s="44" t="s">
        <v>320</v>
      </c>
      <c r="AE1415" s="44" t="s">
        <v>7450</v>
      </c>
      <c r="AF1415" s="43">
        <v>165</v>
      </c>
      <c r="AG1415" s="34" t="s">
        <v>3946</v>
      </c>
      <c r="AH1415" s="34" t="s">
        <v>10631</v>
      </c>
      <c r="AI1415" s="43" t="s">
        <v>3947</v>
      </c>
      <c r="AJ1415" s="44" t="s">
        <v>3948</v>
      </c>
      <c r="AK1415" s="261">
        <v>4470157</v>
      </c>
      <c r="AL1415" s="44" t="s">
        <v>532</v>
      </c>
      <c r="AM1415" s="44" t="s">
        <v>3952</v>
      </c>
      <c r="AN1415" s="262">
        <v>220989190</v>
      </c>
      <c r="AO1415" s="34"/>
      <c r="AP1415" s="34"/>
      <c r="AQ1415" s="34"/>
      <c r="AR1415" s="34"/>
      <c r="AS1415" s="34"/>
      <c r="AT1415" s="44" t="s">
        <v>326</v>
      </c>
      <c r="AU1415" s="44"/>
      <c r="AV1415" s="477" t="str">
        <f t="array" ref="AV1415">_xlfn.IFS(
LEFT(Tabelas!$AI1415,1)="N","DN",
LEFT(Tabelas!$AI1415,1)="C","DC",
LEFT(Tabelas!$AI1415,1)="L","DL",
LEFT(Tabelas!$AI1415,1)="A","DA",
LEFT(Tabelas!$AI1415,1)="G","DG")</f>
        <v>DN</v>
      </c>
      <c r="AW1415" s="34"/>
      <c r="AX1415" s="34"/>
      <c r="AY1415" s="34"/>
      <c r="AZ1415" s="34"/>
      <c r="BA1415" s="34"/>
      <c r="BB1415" s="34"/>
      <c r="BC1415" s="34"/>
      <c r="BD1415" s="44">
        <v>130609</v>
      </c>
      <c r="BE1415" s="34" t="s">
        <v>1937</v>
      </c>
      <c r="BF1415" s="43" t="s">
        <v>318</v>
      </c>
      <c r="BG1415" s="34" t="s">
        <v>532</v>
      </c>
      <c r="BH1415" s="34" t="s">
        <v>280</v>
      </c>
      <c r="BI1415" s="34" t="s">
        <v>1937</v>
      </c>
      <c r="BJ1415" s="44" t="s">
        <v>320</v>
      </c>
      <c r="BK1415" s="44" t="s">
        <v>7450</v>
      </c>
      <c r="EN1415" s="572">
        <v>37702</v>
      </c>
      <c r="EO1415" s="561" t="s">
        <v>10644</v>
      </c>
      <c r="EP1415" s="561" t="s">
        <v>289</v>
      </c>
      <c r="EQ1415" s="576">
        <v>379</v>
      </c>
      <c r="ER1415" s="561" t="s">
        <v>2245</v>
      </c>
      <c r="ES1415" s="568" t="s">
        <v>10645</v>
      </c>
    </row>
    <row r="1416" spans="16:149">
      <c r="P1416" s="503"/>
      <c r="Q1416" s="504"/>
      <c r="R1416" s="505">
        <f t="shared" si="44"/>
        <v>45194</v>
      </c>
      <c r="S1416" s="501"/>
      <c r="T1416" s="497"/>
      <c r="U1416" s="498"/>
      <c r="V1416" s="43">
        <v>165</v>
      </c>
      <c r="W1416" s="34" t="s">
        <v>3946</v>
      </c>
      <c r="X1416" s="44">
        <v>130620</v>
      </c>
      <c r="Y1416" s="34" t="s">
        <v>2956</v>
      </c>
      <c r="Z1416" s="43" t="s">
        <v>318</v>
      </c>
      <c r="AA1416" s="34" t="s">
        <v>532</v>
      </c>
      <c r="AB1416" s="34" t="s">
        <v>280</v>
      </c>
      <c r="AC1416" s="34" t="s">
        <v>2956</v>
      </c>
      <c r="AD1416" s="44" t="s">
        <v>320</v>
      </c>
      <c r="AE1416" s="44" t="s">
        <v>7450</v>
      </c>
      <c r="AF1416" s="43">
        <v>165</v>
      </c>
      <c r="AG1416" s="34" t="s">
        <v>3946</v>
      </c>
      <c r="AH1416" s="34" t="s">
        <v>10631</v>
      </c>
      <c r="AI1416" s="43" t="s">
        <v>3947</v>
      </c>
      <c r="AJ1416" s="44" t="s">
        <v>3948</v>
      </c>
      <c r="AK1416" s="261">
        <v>4470157</v>
      </c>
      <c r="AL1416" s="44" t="s">
        <v>532</v>
      </c>
      <c r="AM1416" s="44" t="s">
        <v>3952</v>
      </c>
      <c r="AN1416" s="262">
        <v>220989190</v>
      </c>
      <c r="AO1416" s="34"/>
      <c r="AP1416" s="34"/>
      <c r="AQ1416" s="34"/>
      <c r="AR1416" s="34"/>
      <c r="AS1416" s="34"/>
      <c r="AT1416" s="44" t="s">
        <v>326</v>
      </c>
      <c r="AU1416" s="44"/>
      <c r="AV1416" s="477" t="str">
        <f t="array" ref="AV1416">_xlfn.IFS(
LEFT(Tabelas!$AI1416,1)="N","DN",
LEFT(Tabelas!$AI1416,1)="C","DC",
LEFT(Tabelas!$AI1416,1)="L","DL",
LEFT(Tabelas!$AI1416,1)="A","DA",
LEFT(Tabelas!$AI1416,1)="G","DG")</f>
        <v>DN</v>
      </c>
      <c r="AW1416" s="34"/>
      <c r="AX1416" s="34"/>
      <c r="AY1416" s="34"/>
      <c r="AZ1416" s="34"/>
      <c r="BA1416" s="34"/>
      <c r="BB1416" s="34"/>
      <c r="BC1416" s="34"/>
      <c r="BD1416" s="44">
        <v>130620</v>
      </c>
      <c r="BE1416" s="34" t="s">
        <v>2956</v>
      </c>
      <c r="BF1416" s="43" t="s">
        <v>318</v>
      </c>
      <c r="BG1416" s="34" t="s">
        <v>532</v>
      </c>
      <c r="BH1416" s="34" t="s">
        <v>280</v>
      </c>
      <c r="BI1416" s="34" t="s">
        <v>2956</v>
      </c>
      <c r="BJ1416" s="44" t="s">
        <v>320</v>
      </c>
      <c r="BK1416" s="44" t="s">
        <v>7450</v>
      </c>
      <c r="EN1416" s="571">
        <v>37710</v>
      </c>
      <c r="EO1416" s="560" t="s">
        <v>10646</v>
      </c>
      <c r="EP1416" s="560" t="s">
        <v>289</v>
      </c>
      <c r="EQ1416" s="580">
        <v>335</v>
      </c>
      <c r="ER1416" s="560" t="s">
        <v>1244</v>
      </c>
      <c r="ES1416" s="567" t="s">
        <v>10647</v>
      </c>
    </row>
    <row r="1417" spans="16:149">
      <c r="P1417" s="503"/>
      <c r="Q1417" s="504"/>
      <c r="R1417" s="505">
        <f t="shared" si="44"/>
        <v>45195</v>
      </c>
      <c r="S1417" s="501"/>
      <c r="T1417" s="497"/>
      <c r="U1417" s="498"/>
      <c r="V1417" s="43">
        <v>165</v>
      </c>
      <c r="W1417" s="34" t="s">
        <v>3946</v>
      </c>
      <c r="X1417" s="44">
        <v>130617</v>
      </c>
      <c r="Y1417" s="34" t="s">
        <v>2512</v>
      </c>
      <c r="Z1417" s="43" t="s">
        <v>318</v>
      </c>
      <c r="AA1417" s="34" t="s">
        <v>532</v>
      </c>
      <c r="AB1417" s="34" t="s">
        <v>280</v>
      </c>
      <c r="AC1417" s="34" t="s">
        <v>2512</v>
      </c>
      <c r="AD1417" s="44" t="s">
        <v>320</v>
      </c>
      <c r="AE1417" s="44" t="s">
        <v>7450</v>
      </c>
      <c r="AF1417" s="43">
        <v>165</v>
      </c>
      <c r="AG1417" s="34" t="s">
        <v>3946</v>
      </c>
      <c r="AH1417" s="34" t="s">
        <v>10631</v>
      </c>
      <c r="AI1417" s="43" t="s">
        <v>3947</v>
      </c>
      <c r="AJ1417" s="44" t="s">
        <v>3948</v>
      </c>
      <c r="AK1417" s="261">
        <v>4470157</v>
      </c>
      <c r="AL1417" s="44" t="s">
        <v>532</v>
      </c>
      <c r="AM1417" s="44" t="s">
        <v>3952</v>
      </c>
      <c r="AN1417" s="262">
        <v>220989190</v>
      </c>
      <c r="AO1417" s="34"/>
      <c r="AP1417" s="34"/>
      <c r="AQ1417" s="34"/>
      <c r="AR1417" s="34"/>
      <c r="AS1417" s="34"/>
      <c r="AT1417" s="44" t="s">
        <v>326</v>
      </c>
      <c r="AU1417" s="44"/>
      <c r="AV1417" s="477" t="str">
        <f t="array" ref="AV1417">_xlfn.IFS(
LEFT(Tabelas!$AI1417,1)="N","DN",
LEFT(Tabelas!$AI1417,1)="C","DC",
LEFT(Tabelas!$AI1417,1)="L","DL",
LEFT(Tabelas!$AI1417,1)="A","DA",
LEFT(Tabelas!$AI1417,1)="G","DG")</f>
        <v>DN</v>
      </c>
      <c r="AW1417" s="34"/>
      <c r="AX1417" s="34"/>
      <c r="AY1417" s="34"/>
      <c r="AZ1417" s="34"/>
      <c r="BA1417" s="34"/>
      <c r="BB1417" s="34"/>
      <c r="BC1417" s="34"/>
      <c r="BD1417" s="44">
        <v>130617</v>
      </c>
      <c r="BE1417" s="34" t="s">
        <v>2512</v>
      </c>
      <c r="BF1417" s="43" t="s">
        <v>318</v>
      </c>
      <c r="BG1417" s="34" t="s">
        <v>532</v>
      </c>
      <c r="BH1417" s="34" t="s">
        <v>280</v>
      </c>
      <c r="BI1417" s="34" t="s">
        <v>2512</v>
      </c>
      <c r="BJ1417" s="44" t="s">
        <v>320</v>
      </c>
      <c r="BK1417" s="44" t="s">
        <v>7450</v>
      </c>
      <c r="EN1417" s="572">
        <v>37729</v>
      </c>
      <c r="EO1417" s="561" t="s">
        <v>10648</v>
      </c>
      <c r="EP1417" s="561" t="s">
        <v>320</v>
      </c>
      <c r="EQ1417" s="576">
        <v>105</v>
      </c>
      <c r="ER1417" s="561" t="s">
        <v>1498</v>
      </c>
      <c r="ES1417" s="568" t="s">
        <v>10649</v>
      </c>
    </row>
    <row r="1418" spans="16:149">
      <c r="P1418" s="503"/>
      <c r="Q1418" s="504"/>
      <c r="R1418" s="505">
        <f t="shared" si="44"/>
        <v>45196</v>
      </c>
      <c r="S1418" s="501"/>
      <c r="T1418" s="497"/>
      <c r="U1418" s="498"/>
      <c r="V1418" s="43">
        <v>165</v>
      </c>
      <c r="W1418" s="34" t="s">
        <v>3946</v>
      </c>
      <c r="X1418" s="44">
        <v>130613</v>
      </c>
      <c r="Y1418" s="34" t="s">
        <v>2143</v>
      </c>
      <c r="Z1418" s="43" t="s">
        <v>318</v>
      </c>
      <c r="AA1418" s="34" t="s">
        <v>532</v>
      </c>
      <c r="AB1418" s="34" t="s">
        <v>280</v>
      </c>
      <c r="AC1418" s="34" t="s">
        <v>2143</v>
      </c>
      <c r="AD1418" s="44" t="s">
        <v>320</v>
      </c>
      <c r="AE1418" s="44" t="s">
        <v>7450</v>
      </c>
      <c r="AF1418" s="43">
        <v>165</v>
      </c>
      <c r="AG1418" s="34" t="s">
        <v>3946</v>
      </c>
      <c r="AH1418" s="34" t="s">
        <v>10631</v>
      </c>
      <c r="AI1418" s="43" t="s">
        <v>3947</v>
      </c>
      <c r="AJ1418" s="44" t="s">
        <v>3948</v>
      </c>
      <c r="AK1418" s="261">
        <v>4470157</v>
      </c>
      <c r="AL1418" s="44" t="s">
        <v>532</v>
      </c>
      <c r="AM1418" s="44" t="s">
        <v>3952</v>
      </c>
      <c r="AN1418" s="262">
        <v>220989190</v>
      </c>
      <c r="AO1418" s="34"/>
      <c r="AP1418" s="34"/>
      <c r="AQ1418" s="34"/>
      <c r="AR1418" s="34"/>
      <c r="AS1418" s="34"/>
      <c r="AT1418" s="44" t="s">
        <v>326</v>
      </c>
      <c r="AU1418" s="44"/>
      <c r="AV1418" s="477" t="str">
        <f t="array" ref="AV1418">_xlfn.IFS(
LEFT(Tabelas!$AI1418,1)="N","DN",
LEFT(Tabelas!$AI1418,1)="C","DC",
LEFT(Tabelas!$AI1418,1)="L","DL",
LEFT(Tabelas!$AI1418,1)="A","DA",
LEFT(Tabelas!$AI1418,1)="G","DG")</f>
        <v>DN</v>
      </c>
      <c r="AW1418" s="34"/>
      <c r="AX1418" s="34"/>
      <c r="AY1418" s="34"/>
      <c r="AZ1418" s="34"/>
      <c r="BA1418" s="34"/>
      <c r="BB1418" s="34"/>
      <c r="BC1418" s="34"/>
      <c r="BD1418" s="44">
        <v>130613</v>
      </c>
      <c r="BE1418" s="34" t="s">
        <v>2143</v>
      </c>
      <c r="BF1418" s="43" t="s">
        <v>318</v>
      </c>
      <c r="BG1418" s="34" t="s">
        <v>532</v>
      </c>
      <c r="BH1418" s="34" t="s">
        <v>280</v>
      </c>
      <c r="BI1418" s="34" t="s">
        <v>2143</v>
      </c>
      <c r="BJ1418" s="44" t="s">
        <v>320</v>
      </c>
      <c r="BK1418" s="44" t="s">
        <v>7450</v>
      </c>
      <c r="EN1418" s="571">
        <v>37737</v>
      </c>
      <c r="EO1418" s="560" t="s">
        <v>10650</v>
      </c>
      <c r="EP1418" s="560" t="s">
        <v>320</v>
      </c>
      <c r="EQ1418" s="580">
        <v>105</v>
      </c>
      <c r="ER1418" s="560" t="s">
        <v>1498</v>
      </c>
      <c r="ES1418" s="567" t="s">
        <v>10651</v>
      </c>
    </row>
    <row r="1419" spans="16:149">
      <c r="P1419" s="503"/>
      <c r="Q1419" s="504"/>
      <c r="R1419" s="505">
        <f t="shared" si="44"/>
        <v>45197</v>
      </c>
      <c r="S1419" s="501"/>
      <c r="T1419" s="497"/>
      <c r="U1419" s="498"/>
      <c r="V1419" s="43">
        <v>165</v>
      </c>
      <c r="W1419" s="34" t="s">
        <v>3946</v>
      </c>
      <c r="X1419" s="44">
        <v>130616</v>
      </c>
      <c r="Y1419" s="34" t="s">
        <v>2338</v>
      </c>
      <c r="Z1419" s="43" t="s">
        <v>318</v>
      </c>
      <c r="AA1419" s="34" t="s">
        <v>532</v>
      </c>
      <c r="AB1419" s="34" t="s">
        <v>280</v>
      </c>
      <c r="AC1419" s="34" t="s">
        <v>2338</v>
      </c>
      <c r="AD1419" s="44" t="s">
        <v>320</v>
      </c>
      <c r="AE1419" s="44" t="s">
        <v>7450</v>
      </c>
      <c r="AF1419" s="43">
        <v>165</v>
      </c>
      <c r="AG1419" s="34" t="s">
        <v>3946</v>
      </c>
      <c r="AH1419" s="34" t="s">
        <v>10631</v>
      </c>
      <c r="AI1419" s="43" t="s">
        <v>3947</v>
      </c>
      <c r="AJ1419" s="44" t="s">
        <v>3948</v>
      </c>
      <c r="AK1419" s="261">
        <v>4470157</v>
      </c>
      <c r="AL1419" s="44" t="s">
        <v>532</v>
      </c>
      <c r="AM1419" s="44" t="s">
        <v>3952</v>
      </c>
      <c r="AN1419" s="262">
        <v>220989190</v>
      </c>
      <c r="AO1419" s="34"/>
      <c r="AP1419" s="34"/>
      <c r="AQ1419" s="34"/>
      <c r="AR1419" s="34"/>
      <c r="AS1419" s="34"/>
      <c r="AT1419" s="44" t="s">
        <v>326</v>
      </c>
      <c r="AU1419" s="44"/>
      <c r="AV1419" s="477" t="str">
        <f t="array" ref="AV1419">_xlfn.IFS(
LEFT(Tabelas!$AI1419,1)="N","DN",
LEFT(Tabelas!$AI1419,1)="C","DC",
LEFT(Tabelas!$AI1419,1)="L","DL",
LEFT(Tabelas!$AI1419,1)="A","DA",
LEFT(Tabelas!$AI1419,1)="G","DG")</f>
        <v>DN</v>
      </c>
      <c r="AW1419" s="34"/>
      <c r="AX1419" s="34"/>
      <c r="AY1419" s="34"/>
      <c r="AZ1419" s="34"/>
      <c r="BA1419" s="34"/>
      <c r="BB1419" s="34"/>
      <c r="BC1419" s="34"/>
      <c r="BD1419" s="44">
        <v>130616</v>
      </c>
      <c r="BE1419" s="34" t="s">
        <v>2338</v>
      </c>
      <c r="BF1419" s="43" t="s">
        <v>318</v>
      </c>
      <c r="BG1419" s="34" t="s">
        <v>532</v>
      </c>
      <c r="BH1419" s="34" t="s">
        <v>280</v>
      </c>
      <c r="BI1419" s="34" t="s">
        <v>2338</v>
      </c>
      <c r="BJ1419" s="44" t="s">
        <v>320</v>
      </c>
      <c r="BK1419" s="44" t="s">
        <v>7450</v>
      </c>
      <c r="EN1419" s="572">
        <v>37745</v>
      </c>
      <c r="EO1419" s="561" t="s">
        <v>10652</v>
      </c>
      <c r="EP1419" s="561" t="s">
        <v>320</v>
      </c>
      <c r="EQ1419" s="576">
        <v>112</v>
      </c>
      <c r="ER1419" s="561" t="s">
        <v>2868</v>
      </c>
      <c r="ES1419" s="568" t="s">
        <v>10653</v>
      </c>
    </row>
    <row r="1420" spans="16:149">
      <c r="P1420" s="503"/>
      <c r="Q1420" s="504"/>
      <c r="R1420" s="505">
        <f t="shared" si="44"/>
        <v>45198</v>
      </c>
      <c r="S1420" s="501"/>
      <c r="T1420" s="497"/>
      <c r="U1420" s="498"/>
      <c r="V1420" s="43">
        <v>166</v>
      </c>
      <c r="W1420" s="34" t="s">
        <v>3992</v>
      </c>
      <c r="X1420" s="44">
        <v>131001</v>
      </c>
      <c r="Y1420" s="34" t="s">
        <v>1135</v>
      </c>
      <c r="Z1420" s="43" t="s">
        <v>318</v>
      </c>
      <c r="AA1420" s="34" t="s">
        <v>536</v>
      </c>
      <c r="AB1420" s="34" t="s">
        <v>280</v>
      </c>
      <c r="AC1420" s="34" t="s">
        <v>1135</v>
      </c>
      <c r="AD1420" s="44" t="s">
        <v>320</v>
      </c>
      <c r="AE1420" s="44" t="s">
        <v>7450</v>
      </c>
      <c r="AF1420" s="43">
        <v>166</v>
      </c>
      <c r="AG1420" s="34" t="s">
        <v>3992</v>
      </c>
      <c r="AH1420" s="34" t="s">
        <v>3991</v>
      </c>
      <c r="AI1420" s="43" t="s">
        <v>3993</v>
      </c>
      <c r="AJ1420" s="44" t="s">
        <v>3994</v>
      </c>
      <c r="AK1420" s="261">
        <v>4440544</v>
      </c>
      <c r="AL1420" s="44" t="s">
        <v>541</v>
      </c>
      <c r="AM1420" s="44" t="s">
        <v>3998</v>
      </c>
      <c r="AN1420" s="262">
        <v>220989440</v>
      </c>
      <c r="AO1420" s="34"/>
      <c r="AP1420" s="34"/>
      <c r="AQ1420" s="34"/>
      <c r="AR1420" s="34"/>
      <c r="AS1420" s="34"/>
      <c r="AT1420" s="44" t="s">
        <v>326</v>
      </c>
      <c r="AU1420" s="44"/>
      <c r="AV1420" s="477" t="str">
        <f t="array" ref="AV1420">_xlfn.IFS(
LEFT(Tabelas!$AI1420,1)="N","DN",
LEFT(Tabelas!$AI1420,1)="C","DC",
LEFT(Tabelas!$AI1420,1)="L","DL",
LEFT(Tabelas!$AI1420,1)="A","DA",
LEFT(Tabelas!$AI1420,1)="G","DG")</f>
        <v>DN</v>
      </c>
      <c r="AW1420" s="34"/>
      <c r="AX1420" s="34"/>
      <c r="AY1420" s="34"/>
      <c r="AZ1420" s="34"/>
      <c r="BA1420" s="34"/>
      <c r="BB1420" s="34"/>
      <c r="BC1420" s="34"/>
      <c r="BD1420" s="44">
        <v>131001</v>
      </c>
      <c r="BE1420" s="34" t="s">
        <v>1135</v>
      </c>
      <c r="BF1420" s="43" t="s">
        <v>318</v>
      </c>
      <c r="BG1420" s="34" t="s">
        <v>536</v>
      </c>
      <c r="BH1420" s="34" t="s">
        <v>280</v>
      </c>
      <c r="BI1420" s="34" t="s">
        <v>1135</v>
      </c>
      <c r="BJ1420" s="44" t="s">
        <v>320</v>
      </c>
      <c r="BK1420" s="44" t="s">
        <v>7450</v>
      </c>
      <c r="EN1420" s="571">
        <v>37753</v>
      </c>
      <c r="EO1420" s="560" t="s">
        <v>10654</v>
      </c>
      <c r="EP1420" s="560" t="s">
        <v>320</v>
      </c>
      <c r="EQ1420" s="580">
        <v>100</v>
      </c>
      <c r="ER1420" s="560" t="s">
        <v>4630</v>
      </c>
      <c r="ES1420" s="567" t="s">
        <v>10655</v>
      </c>
    </row>
    <row r="1421" spans="16:149">
      <c r="P1421" s="503"/>
      <c r="Q1421" s="504"/>
      <c r="R1421" s="505">
        <f t="shared" si="44"/>
        <v>45199</v>
      </c>
      <c r="S1421" s="501"/>
      <c r="T1421" s="497"/>
      <c r="U1421" s="498"/>
      <c r="V1421" s="43">
        <v>166</v>
      </c>
      <c r="W1421" s="34" t="s">
        <v>3992</v>
      </c>
      <c r="X1421" s="44">
        <v>131002</v>
      </c>
      <c r="Y1421" s="34" t="s">
        <v>1405</v>
      </c>
      <c r="Z1421" s="43" t="s">
        <v>318</v>
      </c>
      <c r="AA1421" s="34" t="s">
        <v>536</v>
      </c>
      <c r="AB1421" s="34" t="s">
        <v>280</v>
      </c>
      <c r="AC1421" s="34" t="s">
        <v>1405</v>
      </c>
      <c r="AD1421" s="44" t="s">
        <v>320</v>
      </c>
      <c r="AE1421" s="44" t="s">
        <v>7450</v>
      </c>
      <c r="AF1421" s="43">
        <v>166</v>
      </c>
      <c r="AG1421" s="34" t="s">
        <v>3992</v>
      </c>
      <c r="AH1421" s="34" t="s">
        <v>3991</v>
      </c>
      <c r="AI1421" s="43" t="s">
        <v>3993</v>
      </c>
      <c r="AJ1421" s="44" t="s">
        <v>3994</v>
      </c>
      <c r="AK1421" s="261">
        <v>4440544</v>
      </c>
      <c r="AL1421" s="44" t="s">
        <v>541</v>
      </c>
      <c r="AM1421" s="44" t="s">
        <v>3998</v>
      </c>
      <c r="AN1421" s="262">
        <v>220989440</v>
      </c>
      <c r="AO1421" s="34"/>
      <c r="AP1421" s="34"/>
      <c r="AQ1421" s="34"/>
      <c r="AR1421" s="34"/>
      <c r="AS1421" s="34"/>
      <c r="AT1421" s="44" t="s">
        <v>326</v>
      </c>
      <c r="AU1421" s="44"/>
      <c r="AV1421" s="477" t="str">
        <f t="array" ref="AV1421">_xlfn.IFS(
LEFT(Tabelas!$AI1421,1)="N","DN",
LEFT(Tabelas!$AI1421,1)="C","DC",
LEFT(Tabelas!$AI1421,1)="L","DL",
LEFT(Tabelas!$AI1421,1)="A","DA",
LEFT(Tabelas!$AI1421,1)="G","DG")</f>
        <v>DN</v>
      </c>
      <c r="AW1421" s="34"/>
      <c r="AX1421" s="34"/>
      <c r="AY1421" s="34"/>
      <c r="AZ1421" s="34"/>
      <c r="BA1421" s="34"/>
      <c r="BB1421" s="34"/>
      <c r="BC1421" s="34"/>
      <c r="BD1421" s="44">
        <v>131002</v>
      </c>
      <c r="BE1421" s="34" t="s">
        <v>1405</v>
      </c>
      <c r="BF1421" s="43" t="s">
        <v>318</v>
      </c>
      <c r="BG1421" s="34" t="s">
        <v>536</v>
      </c>
      <c r="BH1421" s="34" t="s">
        <v>280</v>
      </c>
      <c r="BI1421" s="34" t="s">
        <v>1405</v>
      </c>
      <c r="BJ1421" s="44" t="s">
        <v>320</v>
      </c>
      <c r="BK1421" s="44" t="s">
        <v>7450</v>
      </c>
      <c r="EN1421" s="572">
        <v>37796</v>
      </c>
      <c r="EO1421" s="561" t="s">
        <v>10656</v>
      </c>
      <c r="EP1421" s="561" t="s">
        <v>320</v>
      </c>
      <c r="EQ1421" s="576">
        <v>112</v>
      </c>
      <c r="ER1421" s="561" t="s">
        <v>2868</v>
      </c>
      <c r="ES1421" s="568" t="s">
        <v>10657</v>
      </c>
    </row>
    <row r="1422" spans="16:149">
      <c r="P1422" s="503"/>
      <c r="Q1422" s="504"/>
      <c r="R1422" s="505">
        <f t="shared" si="44"/>
        <v>45200</v>
      </c>
      <c r="S1422" s="501"/>
      <c r="T1422" s="497"/>
      <c r="U1422" s="498"/>
      <c r="V1422" s="43">
        <v>166</v>
      </c>
      <c r="W1422" s="34" t="s">
        <v>3992</v>
      </c>
      <c r="X1422" s="44">
        <v>131003</v>
      </c>
      <c r="Y1422" s="34" t="s">
        <v>1686</v>
      </c>
      <c r="Z1422" s="43" t="s">
        <v>318</v>
      </c>
      <c r="AA1422" s="34" t="s">
        <v>536</v>
      </c>
      <c r="AB1422" s="34" t="s">
        <v>280</v>
      </c>
      <c r="AC1422" s="34" t="s">
        <v>1686</v>
      </c>
      <c r="AD1422" s="44" t="s">
        <v>320</v>
      </c>
      <c r="AE1422" s="44" t="s">
        <v>7450</v>
      </c>
      <c r="AF1422" s="43">
        <v>166</v>
      </c>
      <c r="AG1422" s="34" t="s">
        <v>3992</v>
      </c>
      <c r="AH1422" s="34" t="s">
        <v>3991</v>
      </c>
      <c r="AI1422" s="43" t="s">
        <v>3993</v>
      </c>
      <c r="AJ1422" s="44" t="s">
        <v>3994</v>
      </c>
      <c r="AK1422" s="261">
        <v>4440544</v>
      </c>
      <c r="AL1422" s="44" t="s">
        <v>541</v>
      </c>
      <c r="AM1422" s="44" t="s">
        <v>3998</v>
      </c>
      <c r="AN1422" s="262">
        <v>220989440</v>
      </c>
      <c r="AO1422" s="34"/>
      <c r="AP1422" s="34"/>
      <c r="AQ1422" s="34"/>
      <c r="AR1422" s="34"/>
      <c r="AS1422" s="34"/>
      <c r="AT1422" s="44" t="s">
        <v>326</v>
      </c>
      <c r="AU1422" s="44"/>
      <c r="AV1422" s="477" t="str">
        <f t="array" ref="AV1422">_xlfn.IFS(
LEFT(Tabelas!$AI1422,1)="N","DN",
LEFT(Tabelas!$AI1422,1)="C","DC",
LEFT(Tabelas!$AI1422,1)="L","DL",
LEFT(Tabelas!$AI1422,1)="A","DA",
LEFT(Tabelas!$AI1422,1)="G","DG")</f>
        <v>DN</v>
      </c>
      <c r="AW1422" s="34"/>
      <c r="AX1422" s="34"/>
      <c r="AY1422" s="34"/>
      <c r="AZ1422" s="34"/>
      <c r="BA1422" s="34"/>
      <c r="BB1422" s="34"/>
      <c r="BC1422" s="34"/>
      <c r="BD1422" s="44">
        <v>131003</v>
      </c>
      <c r="BE1422" s="34" t="s">
        <v>1686</v>
      </c>
      <c r="BF1422" s="43" t="s">
        <v>318</v>
      </c>
      <c r="BG1422" s="34" t="s">
        <v>536</v>
      </c>
      <c r="BH1422" s="34" t="s">
        <v>280</v>
      </c>
      <c r="BI1422" s="34" t="s">
        <v>1686</v>
      </c>
      <c r="BJ1422" s="44" t="s">
        <v>320</v>
      </c>
      <c r="BK1422" s="44" t="s">
        <v>7450</v>
      </c>
      <c r="EN1422" s="571">
        <v>37877</v>
      </c>
      <c r="EO1422" s="560" t="s">
        <v>10658</v>
      </c>
      <c r="EP1422" s="560" t="s">
        <v>289</v>
      </c>
      <c r="EQ1422" s="580">
        <v>300</v>
      </c>
      <c r="ER1422" s="560" t="s">
        <v>4916</v>
      </c>
      <c r="ES1422" s="567" t="s">
        <v>10659</v>
      </c>
    </row>
    <row r="1423" spans="16:149">
      <c r="P1423" s="503"/>
      <c r="Q1423" s="504"/>
      <c r="R1423" s="505">
        <f t="shared" si="44"/>
        <v>45201</v>
      </c>
      <c r="S1423" s="501"/>
      <c r="T1423" s="497"/>
      <c r="U1423" s="498"/>
      <c r="V1423" s="43">
        <v>166</v>
      </c>
      <c r="W1423" s="34" t="s">
        <v>3992</v>
      </c>
      <c r="X1423" s="44">
        <v>131004</v>
      </c>
      <c r="Y1423" s="34" t="s">
        <v>1941</v>
      </c>
      <c r="Z1423" s="43" t="s">
        <v>318</v>
      </c>
      <c r="AA1423" s="34" t="s">
        <v>536</v>
      </c>
      <c r="AB1423" s="34" t="s">
        <v>280</v>
      </c>
      <c r="AC1423" s="34" t="s">
        <v>1941</v>
      </c>
      <c r="AD1423" s="44" t="s">
        <v>320</v>
      </c>
      <c r="AE1423" s="44" t="s">
        <v>7450</v>
      </c>
      <c r="AF1423" s="43">
        <v>166</v>
      </c>
      <c r="AG1423" s="34" t="s">
        <v>3992</v>
      </c>
      <c r="AH1423" s="34" t="s">
        <v>3991</v>
      </c>
      <c r="AI1423" s="43" t="s">
        <v>3993</v>
      </c>
      <c r="AJ1423" s="44" t="s">
        <v>3994</v>
      </c>
      <c r="AK1423" s="261">
        <v>4440544</v>
      </c>
      <c r="AL1423" s="44" t="s">
        <v>541</v>
      </c>
      <c r="AM1423" s="44" t="s">
        <v>3998</v>
      </c>
      <c r="AN1423" s="262">
        <v>220989440</v>
      </c>
      <c r="AO1423" s="34"/>
      <c r="AP1423" s="34"/>
      <c r="AQ1423" s="34"/>
      <c r="AR1423" s="34"/>
      <c r="AS1423" s="34"/>
      <c r="AT1423" s="44" t="s">
        <v>326</v>
      </c>
      <c r="AU1423" s="44"/>
      <c r="AV1423" s="477" t="str">
        <f t="array" ref="AV1423">_xlfn.IFS(
LEFT(Tabelas!$AI1423,1)="N","DN",
LEFT(Tabelas!$AI1423,1)="C","DC",
LEFT(Tabelas!$AI1423,1)="L","DL",
LEFT(Tabelas!$AI1423,1)="A","DA",
LEFT(Tabelas!$AI1423,1)="G","DG")</f>
        <v>DN</v>
      </c>
      <c r="AW1423" s="34"/>
      <c r="AX1423" s="34"/>
      <c r="AY1423" s="34"/>
      <c r="AZ1423" s="34"/>
      <c r="BA1423" s="34"/>
      <c r="BB1423" s="34"/>
      <c r="BC1423" s="34"/>
      <c r="BD1423" s="44">
        <v>131004</v>
      </c>
      <c r="BE1423" s="34" t="s">
        <v>1941</v>
      </c>
      <c r="BF1423" s="43" t="s">
        <v>318</v>
      </c>
      <c r="BG1423" s="34" t="s">
        <v>536</v>
      </c>
      <c r="BH1423" s="34" t="s">
        <v>280</v>
      </c>
      <c r="BI1423" s="34" t="s">
        <v>1941</v>
      </c>
      <c r="BJ1423" s="44" t="s">
        <v>320</v>
      </c>
      <c r="BK1423" s="44" t="s">
        <v>7450</v>
      </c>
      <c r="EN1423" s="572">
        <v>37893</v>
      </c>
      <c r="EO1423" s="561" t="s">
        <v>10660</v>
      </c>
      <c r="EP1423" s="561" t="s">
        <v>320</v>
      </c>
      <c r="EQ1423" s="576">
        <v>108</v>
      </c>
      <c r="ER1423" s="561" t="s">
        <v>2224</v>
      </c>
      <c r="ES1423" s="568" t="s">
        <v>10661</v>
      </c>
    </row>
    <row r="1424" spans="16:149">
      <c r="P1424" s="503"/>
      <c r="Q1424" s="504"/>
      <c r="R1424" s="505">
        <f t="shared" si="44"/>
        <v>45202</v>
      </c>
      <c r="S1424" s="501"/>
      <c r="T1424" s="497"/>
      <c r="U1424" s="498"/>
      <c r="V1424" s="43">
        <v>166</v>
      </c>
      <c r="W1424" s="34" t="s">
        <v>3992</v>
      </c>
      <c r="X1424" s="44">
        <v>131008</v>
      </c>
      <c r="Y1424" s="34" t="s">
        <v>2146</v>
      </c>
      <c r="Z1424" s="43" t="s">
        <v>318</v>
      </c>
      <c r="AA1424" s="34" t="s">
        <v>536</v>
      </c>
      <c r="AB1424" s="34" t="s">
        <v>280</v>
      </c>
      <c r="AC1424" s="34" t="s">
        <v>2146</v>
      </c>
      <c r="AD1424" s="44" t="s">
        <v>320</v>
      </c>
      <c r="AE1424" s="44" t="s">
        <v>7450</v>
      </c>
      <c r="AF1424" s="43">
        <v>166</v>
      </c>
      <c r="AG1424" s="34" t="s">
        <v>3992</v>
      </c>
      <c r="AH1424" s="34" t="s">
        <v>3991</v>
      </c>
      <c r="AI1424" s="43" t="s">
        <v>3993</v>
      </c>
      <c r="AJ1424" s="44" t="s">
        <v>3994</v>
      </c>
      <c r="AK1424" s="261">
        <v>4440544</v>
      </c>
      <c r="AL1424" s="44" t="s">
        <v>541</v>
      </c>
      <c r="AM1424" s="44" t="s">
        <v>3998</v>
      </c>
      <c r="AN1424" s="262">
        <v>220989440</v>
      </c>
      <c r="AO1424" s="34"/>
      <c r="AP1424" s="34"/>
      <c r="AQ1424" s="34"/>
      <c r="AR1424" s="34"/>
      <c r="AS1424" s="34"/>
      <c r="AT1424" s="44" t="s">
        <v>326</v>
      </c>
      <c r="AU1424" s="44"/>
      <c r="AV1424" s="477" t="str">
        <f t="array" ref="AV1424">_xlfn.IFS(
LEFT(Tabelas!$AI1424,1)="N","DN",
LEFT(Tabelas!$AI1424,1)="C","DC",
LEFT(Tabelas!$AI1424,1)="L","DL",
LEFT(Tabelas!$AI1424,1)="A","DA",
LEFT(Tabelas!$AI1424,1)="G","DG")</f>
        <v>DN</v>
      </c>
      <c r="AW1424" s="34"/>
      <c r="AX1424" s="34"/>
      <c r="AY1424" s="34"/>
      <c r="AZ1424" s="34"/>
      <c r="BA1424" s="34"/>
      <c r="BB1424" s="34"/>
      <c r="BC1424" s="34"/>
      <c r="BD1424" s="44">
        <v>131008</v>
      </c>
      <c r="BE1424" s="34" t="s">
        <v>2146</v>
      </c>
      <c r="BF1424" s="43" t="s">
        <v>318</v>
      </c>
      <c r="BG1424" s="34" t="s">
        <v>536</v>
      </c>
      <c r="BH1424" s="34" t="s">
        <v>280</v>
      </c>
      <c r="BI1424" s="34" t="s">
        <v>2146</v>
      </c>
      <c r="BJ1424" s="44" t="s">
        <v>320</v>
      </c>
      <c r="BK1424" s="44" t="s">
        <v>7450</v>
      </c>
      <c r="EN1424" s="571">
        <v>37915</v>
      </c>
      <c r="EO1424" s="560" t="s">
        <v>10662</v>
      </c>
      <c r="EP1424" s="560" t="s">
        <v>320</v>
      </c>
      <c r="EQ1424" s="580">
        <v>100</v>
      </c>
      <c r="ER1424" s="560" t="s">
        <v>4630</v>
      </c>
      <c r="ES1424" s="567" t="s">
        <v>10663</v>
      </c>
    </row>
    <row r="1425" spans="16:149">
      <c r="P1425" s="503"/>
      <c r="Q1425" s="504"/>
      <c r="R1425" s="505">
        <f t="shared" si="44"/>
        <v>45203</v>
      </c>
      <c r="S1425" s="501"/>
      <c r="T1425" s="497"/>
      <c r="U1425" s="498"/>
      <c r="V1425" s="43">
        <v>166</v>
      </c>
      <c r="W1425" s="34" t="s">
        <v>3992</v>
      </c>
      <c r="X1425" s="44">
        <v>131009</v>
      </c>
      <c r="Y1425" s="34" t="s">
        <v>2341</v>
      </c>
      <c r="Z1425" s="43" t="s">
        <v>318</v>
      </c>
      <c r="AA1425" s="34" t="s">
        <v>536</v>
      </c>
      <c r="AB1425" s="34" t="s">
        <v>280</v>
      </c>
      <c r="AC1425" s="34" t="s">
        <v>2341</v>
      </c>
      <c r="AD1425" s="44" t="s">
        <v>320</v>
      </c>
      <c r="AE1425" s="44" t="s">
        <v>7450</v>
      </c>
      <c r="AF1425" s="43">
        <v>166</v>
      </c>
      <c r="AG1425" s="34" t="s">
        <v>3992</v>
      </c>
      <c r="AH1425" s="34" t="s">
        <v>3991</v>
      </c>
      <c r="AI1425" s="43" t="s">
        <v>3993</v>
      </c>
      <c r="AJ1425" s="44" t="s">
        <v>3994</v>
      </c>
      <c r="AK1425" s="261">
        <v>4440544</v>
      </c>
      <c r="AL1425" s="44" t="s">
        <v>541</v>
      </c>
      <c r="AM1425" s="44" t="s">
        <v>3998</v>
      </c>
      <c r="AN1425" s="262">
        <v>220989440</v>
      </c>
      <c r="AO1425" s="34"/>
      <c r="AP1425" s="34"/>
      <c r="AQ1425" s="34"/>
      <c r="AR1425" s="34"/>
      <c r="AS1425" s="34"/>
      <c r="AT1425" s="44" t="s">
        <v>326</v>
      </c>
      <c r="AU1425" s="44"/>
      <c r="AV1425" s="477" t="str">
        <f t="array" ref="AV1425">_xlfn.IFS(
LEFT(Tabelas!$AI1425,1)="N","DN",
LEFT(Tabelas!$AI1425,1)="C","DC",
LEFT(Tabelas!$AI1425,1)="L","DL",
LEFT(Tabelas!$AI1425,1)="A","DA",
LEFT(Tabelas!$AI1425,1)="G","DG")</f>
        <v>DN</v>
      </c>
      <c r="AW1425" s="34"/>
      <c r="AX1425" s="34"/>
      <c r="AY1425" s="34"/>
      <c r="AZ1425" s="34"/>
      <c r="BA1425" s="34"/>
      <c r="BB1425" s="34"/>
      <c r="BC1425" s="34"/>
      <c r="BD1425" s="44">
        <v>131009</v>
      </c>
      <c r="BE1425" s="34" t="s">
        <v>2341</v>
      </c>
      <c r="BF1425" s="43" t="s">
        <v>318</v>
      </c>
      <c r="BG1425" s="34" t="s">
        <v>536</v>
      </c>
      <c r="BH1425" s="34" t="s">
        <v>280</v>
      </c>
      <c r="BI1425" s="34" t="s">
        <v>2341</v>
      </c>
      <c r="BJ1425" s="44" t="s">
        <v>320</v>
      </c>
      <c r="BK1425" s="44" t="s">
        <v>7450</v>
      </c>
      <c r="EN1425" s="571">
        <v>37958</v>
      </c>
      <c r="EO1425" s="560" t="s">
        <v>10664</v>
      </c>
      <c r="EP1425" s="560" t="s">
        <v>320</v>
      </c>
      <c r="EQ1425" s="580">
        <v>100</v>
      </c>
      <c r="ER1425" s="560" t="s">
        <v>4630</v>
      </c>
      <c r="ES1425" s="567" t="s">
        <v>10665</v>
      </c>
    </row>
    <row r="1426" spans="16:149">
      <c r="P1426" s="503"/>
      <c r="Q1426" s="504"/>
      <c r="R1426" s="505">
        <f t="shared" si="44"/>
        <v>45204</v>
      </c>
      <c r="S1426" s="501"/>
      <c r="T1426" s="497"/>
      <c r="U1426" s="498"/>
      <c r="V1426" s="43">
        <v>166</v>
      </c>
      <c r="W1426" s="34" t="s">
        <v>3992</v>
      </c>
      <c r="X1426" s="44">
        <v>131010</v>
      </c>
      <c r="Y1426" s="34" t="s">
        <v>1012</v>
      </c>
      <c r="Z1426" s="43" t="s">
        <v>318</v>
      </c>
      <c r="AA1426" s="34" t="s">
        <v>536</v>
      </c>
      <c r="AB1426" s="34" t="s">
        <v>280</v>
      </c>
      <c r="AC1426" s="34" t="s">
        <v>1012</v>
      </c>
      <c r="AD1426" s="44" t="s">
        <v>320</v>
      </c>
      <c r="AE1426" s="44" t="s">
        <v>7450</v>
      </c>
      <c r="AF1426" s="43">
        <v>166</v>
      </c>
      <c r="AG1426" s="34" t="s">
        <v>3992</v>
      </c>
      <c r="AH1426" s="34" t="s">
        <v>3991</v>
      </c>
      <c r="AI1426" s="43" t="s">
        <v>3993</v>
      </c>
      <c r="AJ1426" s="44" t="s">
        <v>3994</v>
      </c>
      <c r="AK1426" s="261">
        <v>4440544</v>
      </c>
      <c r="AL1426" s="44" t="s">
        <v>541</v>
      </c>
      <c r="AM1426" s="44" t="s">
        <v>3998</v>
      </c>
      <c r="AN1426" s="262">
        <v>220989440</v>
      </c>
      <c r="AO1426" s="34"/>
      <c r="AP1426" s="34"/>
      <c r="AQ1426" s="34"/>
      <c r="AR1426" s="34"/>
      <c r="AS1426" s="34"/>
      <c r="AT1426" s="44" t="s">
        <v>326</v>
      </c>
      <c r="AU1426" s="44"/>
      <c r="AV1426" s="477" t="str">
        <f t="array" ref="AV1426">_xlfn.IFS(
LEFT(Tabelas!$AI1426,1)="N","DN",
LEFT(Tabelas!$AI1426,1)="C","DC",
LEFT(Tabelas!$AI1426,1)="L","DL",
LEFT(Tabelas!$AI1426,1)="A","DA",
LEFT(Tabelas!$AI1426,1)="G","DG")</f>
        <v>DN</v>
      </c>
      <c r="AW1426" s="34"/>
      <c r="AX1426" s="34"/>
      <c r="AY1426" s="34"/>
      <c r="AZ1426" s="34"/>
      <c r="BA1426" s="34"/>
      <c r="BB1426" s="34"/>
      <c r="BC1426" s="34"/>
      <c r="BD1426" s="44">
        <v>131010</v>
      </c>
      <c r="BE1426" s="34" t="s">
        <v>1012</v>
      </c>
      <c r="BF1426" s="43" t="s">
        <v>318</v>
      </c>
      <c r="BG1426" s="34" t="s">
        <v>536</v>
      </c>
      <c r="BH1426" s="34" t="s">
        <v>280</v>
      </c>
      <c r="BI1426" s="34" t="s">
        <v>1012</v>
      </c>
      <c r="BJ1426" s="44" t="s">
        <v>320</v>
      </c>
      <c r="BK1426" s="44" t="s">
        <v>7450</v>
      </c>
      <c r="EN1426" s="572">
        <v>37966</v>
      </c>
      <c r="EO1426" s="561" t="s">
        <v>10666</v>
      </c>
      <c r="EP1426" s="561" t="s">
        <v>370</v>
      </c>
      <c r="EQ1426" s="576">
        <v>500</v>
      </c>
      <c r="ER1426" s="561" t="s">
        <v>966</v>
      </c>
      <c r="ES1426" s="568" t="s">
        <v>10667</v>
      </c>
    </row>
    <row r="1427" spans="16:149">
      <c r="P1427" s="503"/>
      <c r="Q1427" s="504"/>
      <c r="R1427" s="505">
        <f t="shared" si="44"/>
        <v>45205</v>
      </c>
      <c r="S1427" s="501"/>
      <c r="T1427" s="497"/>
      <c r="U1427" s="498"/>
      <c r="V1427" s="43">
        <v>166</v>
      </c>
      <c r="W1427" s="34" t="s">
        <v>3992</v>
      </c>
      <c r="X1427" s="44">
        <v>131011</v>
      </c>
      <c r="Y1427" s="34" t="s">
        <v>2676</v>
      </c>
      <c r="Z1427" s="43" t="s">
        <v>318</v>
      </c>
      <c r="AA1427" s="34" t="s">
        <v>536</v>
      </c>
      <c r="AB1427" s="34" t="s">
        <v>280</v>
      </c>
      <c r="AC1427" s="34" t="s">
        <v>2676</v>
      </c>
      <c r="AD1427" s="44" t="s">
        <v>320</v>
      </c>
      <c r="AE1427" s="44" t="s">
        <v>7450</v>
      </c>
      <c r="AF1427" s="43">
        <v>166</v>
      </c>
      <c r="AG1427" s="34" t="s">
        <v>3992</v>
      </c>
      <c r="AH1427" s="34" t="s">
        <v>3991</v>
      </c>
      <c r="AI1427" s="43" t="s">
        <v>3993</v>
      </c>
      <c r="AJ1427" s="44" t="s">
        <v>3994</v>
      </c>
      <c r="AK1427" s="261">
        <v>4440544</v>
      </c>
      <c r="AL1427" s="44" t="s">
        <v>541</v>
      </c>
      <c r="AM1427" s="44" t="s">
        <v>3998</v>
      </c>
      <c r="AN1427" s="262">
        <v>220989440</v>
      </c>
      <c r="AO1427" s="34"/>
      <c r="AP1427" s="34"/>
      <c r="AQ1427" s="34"/>
      <c r="AR1427" s="34"/>
      <c r="AS1427" s="34"/>
      <c r="AT1427" s="44" t="s">
        <v>326</v>
      </c>
      <c r="AU1427" s="44"/>
      <c r="AV1427" s="477" t="str">
        <f t="array" ref="AV1427">_xlfn.IFS(
LEFT(Tabelas!$AI1427,1)="N","DN",
LEFT(Tabelas!$AI1427,1)="C","DC",
LEFT(Tabelas!$AI1427,1)="L","DL",
LEFT(Tabelas!$AI1427,1)="A","DA",
LEFT(Tabelas!$AI1427,1)="G","DG")</f>
        <v>DN</v>
      </c>
      <c r="AW1427" s="34"/>
      <c r="AX1427" s="34"/>
      <c r="AY1427" s="34"/>
      <c r="AZ1427" s="34"/>
      <c r="BA1427" s="34"/>
      <c r="BB1427" s="34"/>
      <c r="BC1427" s="34"/>
      <c r="BD1427" s="44">
        <v>131011</v>
      </c>
      <c r="BE1427" s="34" t="s">
        <v>2676</v>
      </c>
      <c r="BF1427" s="43" t="s">
        <v>318</v>
      </c>
      <c r="BG1427" s="34" t="s">
        <v>536</v>
      </c>
      <c r="BH1427" s="34" t="s">
        <v>280</v>
      </c>
      <c r="BI1427" s="34" t="s">
        <v>2676</v>
      </c>
      <c r="BJ1427" s="44" t="s">
        <v>320</v>
      </c>
      <c r="BK1427" s="44" t="s">
        <v>7450</v>
      </c>
      <c r="EN1427" s="571">
        <v>37982</v>
      </c>
      <c r="EO1427" s="560" t="s">
        <v>10668</v>
      </c>
      <c r="EP1427" s="560" t="s">
        <v>947</v>
      </c>
      <c r="EQ1427" s="580">
        <v>400</v>
      </c>
      <c r="ER1427" s="560" t="s">
        <v>3263</v>
      </c>
      <c r="ES1427" s="567" t="s">
        <v>10669</v>
      </c>
    </row>
    <row r="1428" spans="16:149">
      <c r="P1428" s="503"/>
      <c r="Q1428" s="504"/>
      <c r="R1428" s="505">
        <f t="shared" si="44"/>
        <v>45206</v>
      </c>
      <c r="S1428" s="501"/>
      <c r="T1428" s="497"/>
      <c r="U1428" s="498"/>
      <c r="V1428" s="43">
        <v>166</v>
      </c>
      <c r="W1428" s="34" t="s">
        <v>3992</v>
      </c>
      <c r="X1428" s="44">
        <v>131013</v>
      </c>
      <c r="Y1428" s="34" t="s">
        <v>2547</v>
      </c>
      <c r="Z1428" s="43" t="s">
        <v>318</v>
      </c>
      <c r="AA1428" s="34" t="s">
        <v>536</v>
      </c>
      <c r="AB1428" s="34" t="s">
        <v>280</v>
      </c>
      <c r="AC1428" s="34" t="s">
        <v>2547</v>
      </c>
      <c r="AD1428" s="44" t="s">
        <v>320</v>
      </c>
      <c r="AE1428" s="44" t="s">
        <v>7450</v>
      </c>
      <c r="AF1428" s="43">
        <v>166</v>
      </c>
      <c r="AG1428" s="34" t="s">
        <v>3992</v>
      </c>
      <c r="AH1428" s="34" t="s">
        <v>3991</v>
      </c>
      <c r="AI1428" s="43" t="s">
        <v>3993</v>
      </c>
      <c r="AJ1428" s="44" t="s">
        <v>3994</v>
      </c>
      <c r="AK1428" s="261">
        <v>4440544</v>
      </c>
      <c r="AL1428" s="44" t="s">
        <v>541</v>
      </c>
      <c r="AM1428" s="44" t="s">
        <v>3998</v>
      </c>
      <c r="AN1428" s="262">
        <v>220989440</v>
      </c>
      <c r="AO1428" s="34"/>
      <c r="AP1428" s="34"/>
      <c r="AQ1428" s="34"/>
      <c r="AR1428" s="34"/>
      <c r="AS1428" s="34"/>
      <c r="AT1428" s="44" t="s">
        <v>326</v>
      </c>
      <c r="AU1428" s="44"/>
      <c r="AV1428" s="477" t="str">
        <f t="array" ref="AV1428">_xlfn.IFS(
LEFT(Tabelas!$AI1428,1)="N","DN",
LEFT(Tabelas!$AI1428,1)="C","DC",
LEFT(Tabelas!$AI1428,1)="L","DL",
LEFT(Tabelas!$AI1428,1)="A","DA",
LEFT(Tabelas!$AI1428,1)="G","DG")</f>
        <v>DN</v>
      </c>
      <c r="AW1428" s="34"/>
      <c r="AX1428" s="34"/>
      <c r="AY1428" s="34"/>
      <c r="AZ1428" s="34"/>
      <c r="BA1428" s="34"/>
      <c r="BB1428" s="34"/>
      <c r="BC1428" s="34"/>
      <c r="BD1428" s="44">
        <v>131013</v>
      </c>
      <c r="BE1428" s="34" t="s">
        <v>2547</v>
      </c>
      <c r="BF1428" s="43" t="s">
        <v>318</v>
      </c>
      <c r="BG1428" s="34" t="s">
        <v>536</v>
      </c>
      <c r="BH1428" s="34" t="s">
        <v>280</v>
      </c>
      <c r="BI1428" s="34" t="s">
        <v>2547</v>
      </c>
      <c r="BJ1428" s="44" t="s">
        <v>320</v>
      </c>
      <c r="BK1428" s="44" t="s">
        <v>7450</v>
      </c>
      <c r="EN1428" s="572">
        <v>38008</v>
      </c>
      <c r="EO1428" s="561" t="s">
        <v>10670</v>
      </c>
      <c r="EP1428" s="561" t="s">
        <v>947</v>
      </c>
      <c r="EQ1428" s="576">
        <v>400</v>
      </c>
      <c r="ER1428" s="561" t="s">
        <v>3263</v>
      </c>
      <c r="ES1428" s="568" t="s">
        <v>10671</v>
      </c>
    </row>
    <row r="1429" spans="16:149">
      <c r="P1429" s="503"/>
      <c r="Q1429" s="504"/>
      <c r="R1429" s="505">
        <f t="shared" si="44"/>
        <v>45207</v>
      </c>
      <c r="S1429" s="501"/>
      <c r="T1429" s="497"/>
      <c r="U1429" s="498"/>
      <c r="V1429" s="43">
        <v>166</v>
      </c>
      <c r="W1429" s="34" t="s">
        <v>3992</v>
      </c>
      <c r="X1429" s="44">
        <v>131014</v>
      </c>
      <c r="Y1429" s="34" t="s">
        <v>1830</v>
      </c>
      <c r="Z1429" s="43" t="s">
        <v>318</v>
      </c>
      <c r="AA1429" s="34" t="s">
        <v>536</v>
      </c>
      <c r="AB1429" s="34" t="s">
        <v>280</v>
      </c>
      <c r="AC1429" s="34" t="s">
        <v>1830</v>
      </c>
      <c r="AD1429" s="44" t="s">
        <v>320</v>
      </c>
      <c r="AE1429" s="44" t="s">
        <v>7450</v>
      </c>
      <c r="AF1429" s="43">
        <v>166</v>
      </c>
      <c r="AG1429" s="34" t="s">
        <v>3992</v>
      </c>
      <c r="AH1429" s="34" t="s">
        <v>3991</v>
      </c>
      <c r="AI1429" s="43" t="s">
        <v>3993</v>
      </c>
      <c r="AJ1429" s="44" t="s">
        <v>3994</v>
      </c>
      <c r="AK1429" s="261">
        <v>4440544</v>
      </c>
      <c r="AL1429" s="44" t="s">
        <v>541</v>
      </c>
      <c r="AM1429" s="44" t="s">
        <v>3998</v>
      </c>
      <c r="AN1429" s="262">
        <v>220989440</v>
      </c>
      <c r="AO1429" s="34"/>
      <c r="AP1429" s="34"/>
      <c r="AQ1429" s="34"/>
      <c r="AR1429" s="34"/>
      <c r="AS1429" s="34"/>
      <c r="AT1429" s="44" t="s">
        <v>326</v>
      </c>
      <c r="AU1429" s="44"/>
      <c r="AV1429" s="477" t="str">
        <f t="array" ref="AV1429">_xlfn.IFS(
LEFT(Tabelas!$AI1429,1)="N","DN",
LEFT(Tabelas!$AI1429,1)="C","DC",
LEFT(Tabelas!$AI1429,1)="L","DL",
LEFT(Tabelas!$AI1429,1)="A","DA",
LEFT(Tabelas!$AI1429,1)="G","DG")</f>
        <v>DN</v>
      </c>
      <c r="AW1429" s="34"/>
      <c r="AX1429" s="34"/>
      <c r="AY1429" s="34"/>
      <c r="AZ1429" s="34"/>
      <c r="BA1429" s="34"/>
      <c r="BB1429" s="34"/>
      <c r="BC1429" s="34"/>
      <c r="BD1429" s="44">
        <v>131014</v>
      </c>
      <c r="BE1429" s="34" t="s">
        <v>1830</v>
      </c>
      <c r="BF1429" s="43" t="s">
        <v>318</v>
      </c>
      <c r="BG1429" s="34" t="s">
        <v>536</v>
      </c>
      <c r="BH1429" s="34" t="s">
        <v>280</v>
      </c>
      <c r="BI1429" s="34" t="s">
        <v>1830</v>
      </c>
      <c r="BJ1429" s="44" t="s">
        <v>320</v>
      </c>
      <c r="BK1429" s="44" t="s">
        <v>7450</v>
      </c>
      <c r="EN1429" s="571">
        <v>38024</v>
      </c>
      <c r="EO1429" s="560" t="s">
        <v>10672</v>
      </c>
      <c r="EP1429" s="560" t="s">
        <v>320</v>
      </c>
      <c r="EQ1429" s="580">
        <v>109</v>
      </c>
      <c r="ER1429" s="560" t="s">
        <v>2409</v>
      </c>
      <c r="ES1429" s="567" t="s">
        <v>10673</v>
      </c>
    </row>
    <row r="1430" spans="16:149">
      <c r="P1430" s="503"/>
      <c r="Q1430" s="504"/>
      <c r="R1430" s="505">
        <f t="shared" si="44"/>
        <v>45208</v>
      </c>
      <c r="S1430" s="501"/>
      <c r="T1430" s="497"/>
      <c r="U1430" s="498"/>
      <c r="V1430" s="43">
        <v>166</v>
      </c>
      <c r="W1430" s="34" t="s">
        <v>3992</v>
      </c>
      <c r="X1430" s="44">
        <v>131017</v>
      </c>
      <c r="Y1430" s="34" t="s">
        <v>3086</v>
      </c>
      <c r="Z1430" s="43" t="s">
        <v>318</v>
      </c>
      <c r="AA1430" s="34" t="s">
        <v>536</v>
      </c>
      <c r="AB1430" s="34" t="s">
        <v>280</v>
      </c>
      <c r="AC1430" s="34" t="s">
        <v>3086</v>
      </c>
      <c r="AD1430" s="44" t="s">
        <v>320</v>
      </c>
      <c r="AE1430" s="44" t="s">
        <v>7450</v>
      </c>
      <c r="AF1430" s="43">
        <v>166</v>
      </c>
      <c r="AG1430" s="34" t="s">
        <v>3992</v>
      </c>
      <c r="AH1430" s="34" t="s">
        <v>3991</v>
      </c>
      <c r="AI1430" s="43" t="s">
        <v>3993</v>
      </c>
      <c r="AJ1430" s="44" t="s">
        <v>3994</v>
      </c>
      <c r="AK1430" s="261">
        <v>4440544</v>
      </c>
      <c r="AL1430" s="44" t="s">
        <v>541</v>
      </c>
      <c r="AM1430" s="44" t="s">
        <v>3998</v>
      </c>
      <c r="AN1430" s="262">
        <v>220989440</v>
      </c>
      <c r="AO1430" s="34"/>
      <c r="AP1430" s="34"/>
      <c r="AQ1430" s="34"/>
      <c r="AR1430" s="34"/>
      <c r="AS1430" s="34"/>
      <c r="AT1430" s="44" t="s">
        <v>326</v>
      </c>
      <c r="AU1430" s="44"/>
      <c r="AV1430" s="477" t="str">
        <f t="array" ref="AV1430">_xlfn.IFS(
LEFT(Tabelas!$AI1430,1)="N","DN",
LEFT(Tabelas!$AI1430,1)="C","DC",
LEFT(Tabelas!$AI1430,1)="L","DL",
LEFT(Tabelas!$AI1430,1)="A","DA",
LEFT(Tabelas!$AI1430,1)="G","DG")</f>
        <v>DN</v>
      </c>
      <c r="AW1430" s="34"/>
      <c r="AX1430" s="34"/>
      <c r="AY1430" s="34"/>
      <c r="AZ1430" s="34"/>
      <c r="BA1430" s="34"/>
      <c r="BB1430" s="34"/>
      <c r="BC1430" s="34"/>
      <c r="BD1430" s="44">
        <v>131017</v>
      </c>
      <c r="BE1430" s="34" t="s">
        <v>3086</v>
      </c>
      <c r="BF1430" s="43" t="s">
        <v>318</v>
      </c>
      <c r="BG1430" s="34" t="s">
        <v>536</v>
      </c>
      <c r="BH1430" s="34" t="s">
        <v>280</v>
      </c>
      <c r="BI1430" s="34" t="s">
        <v>3086</v>
      </c>
      <c r="BJ1430" s="44" t="s">
        <v>320</v>
      </c>
      <c r="BK1430" s="44" t="s">
        <v>7450</v>
      </c>
      <c r="EN1430" s="572">
        <v>38032</v>
      </c>
      <c r="EO1430" s="561" t="s">
        <v>10674</v>
      </c>
      <c r="EP1430" s="561" t="s">
        <v>320</v>
      </c>
      <c r="EQ1430" s="576">
        <v>166</v>
      </c>
      <c r="ER1430" s="561" t="s">
        <v>3992</v>
      </c>
      <c r="ES1430" s="568" t="s">
        <v>10675</v>
      </c>
    </row>
    <row r="1431" spans="16:149">
      <c r="P1431" s="503"/>
      <c r="Q1431" s="504"/>
      <c r="R1431" s="505">
        <f t="shared" si="44"/>
        <v>45209</v>
      </c>
      <c r="S1431" s="501"/>
      <c r="T1431" s="497"/>
      <c r="U1431" s="498"/>
      <c r="V1431" s="43">
        <v>166</v>
      </c>
      <c r="W1431" s="34" t="s">
        <v>3992</v>
      </c>
      <c r="X1431" s="44">
        <v>131025</v>
      </c>
      <c r="Y1431" s="34" t="s">
        <v>536</v>
      </c>
      <c r="Z1431" s="43" t="s">
        <v>318</v>
      </c>
      <c r="AA1431" s="34" t="s">
        <v>536</v>
      </c>
      <c r="AB1431" s="34" t="s">
        <v>280</v>
      </c>
      <c r="AC1431" s="34" t="s">
        <v>536</v>
      </c>
      <c r="AD1431" s="44" t="s">
        <v>320</v>
      </c>
      <c r="AE1431" s="44" t="s">
        <v>7450</v>
      </c>
      <c r="AF1431" s="43">
        <v>166</v>
      </c>
      <c r="AG1431" s="34" t="s">
        <v>3992</v>
      </c>
      <c r="AH1431" s="34" t="s">
        <v>3991</v>
      </c>
      <c r="AI1431" s="43" t="s">
        <v>3993</v>
      </c>
      <c r="AJ1431" s="44" t="s">
        <v>3994</v>
      </c>
      <c r="AK1431" s="261">
        <v>4440544</v>
      </c>
      <c r="AL1431" s="44" t="s">
        <v>541</v>
      </c>
      <c r="AM1431" s="44" t="s">
        <v>3998</v>
      </c>
      <c r="AN1431" s="262">
        <v>220989440</v>
      </c>
      <c r="AO1431" s="34"/>
      <c r="AP1431" s="34"/>
      <c r="AQ1431" s="34"/>
      <c r="AR1431" s="34"/>
      <c r="AS1431" s="34"/>
      <c r="AT1431" s="44" t="s">
        <v>326</v>
      </c>
      <c r="AU1431" s="44"/>
      <c r="AV1431" s="477" t="str">
        <f t="array" ref="AV1431">_xlfn.IFS(
LEFT(Tabelas!$AI1431,1)="N","DN",
LEFT(Tabelas!$AI1431,1)="C","DC",
LEFT(Tabelas!$AI1431,1)="L","DL",
LEFT(Tabelas!$AI1431,1)="A","DA",
LEFT(Tabelas!$AI1431,1)="G","DG")</f>
        <v>DN</v>
      </c>
      <c r="AW1431" s="34"/>
      <c r="AX1431" s="34"/>
      <c r="AY1431" s="34"/>
      <c r="AZ1431" s="34"/>
      <c r="BA1431" s="34"/>
      <c r="BB1431" s="34"/>
      <c r="BC1431" s="34"/>
      <c r="BD1431" s="44">
        <v>131025</v>
      </c>
      <c r="BE1431" s="34" t="s">
        <v>536</v>
      </c>
      <c r="BF1431" s="43" t="s">
        <v>318</v>
      </c>
      <c r="BG1431" s="34" t="s">
        <v>536</v>
      </c>
      <c r="BH1431" s="34" t="s">
        <v>280</v>
      </c>
      <c r="BI1431" s="34" t="s">
        <v>536</v>
      </c>
      <c r="BJ1431" s="44" t="s">
        <v>320</v>
      </c>
      <c r="BK1431" s="44" t="s">
        <v>7450</v>
      </c>
      <c r="EN1431" s="571">
        <v>38075</v>
      </c>
      <c r="EO1431" s="560" t="s">
        <v>10676</v>
      </c>
      <c r="EP1431" s="560" t="s">
        <v>350</v>
      </c>
      <c r="EQ1431" s="580">
        <v>223</v>
      </c>
      <c r="ER1431" s="560" t="s">
        <v>4503</v>
      </c>
      <c r="ES1431" s="567" t="s">
        <v>10677</v>
      </c>
    </row>
    <row r="1432" spans="16:149">
      <c r="P1432" s="503"/>
      <c r="Q1432" s="504"/>
      <c r="R1432" s="505">
        <f t="shared" si="44"/>
        <v>45210</v>
      </c>
      <c r="S1432" s="501"/>
      <c r="T1432" s="497"/>
      <c r="U1432" s="498"/>
      <c r="V1432" s="43">
        <v>166</v>
      </c>
      <c r="W1432" s="34" t="s">
        <v>3992</v>
      </c>
      <c r="X1432" s="44">
        <v>131000</v>
      </c>
      <c r="Y1432" s="34" t="s">
        <v>834</v>
      </c>
      <c r="Z1432" s="43" t="s">
        <v>318</v>
      </c>
      <c r="AA1432" s="34" t="s">
        <v>536</v>
      </c>
      <c r="AB1432" s="34" t="s">
        <v>280</v>
      </c>
      <c r="AC1432" s="34" t="s">
        <v>536</v>
      </c>
      <c r="AD1432" s="44" t="s">
        <v>320</v>
      </c>
      <c r="AE1432" s="44" t="s">
        <v>7450</v>
      </c>
      <c r="AF1432" s="43">
        <v>166</v>
      </c>
      <c r="AG1432" s="34" t="s">
        <v>3992</v>
      </c>
      <c r="AH1432" s="34" t="s">
        <v>3991</v>
      </c>
      <c r="AI1432" s="43" t="s">
        <v>3993</v>
      </c>
      <c r="AJ1432" s="44" t="s">
        <v>3994</v>
      </c>
      <c r="AK1432" s="261">
        <v>4440544</v>
      </c>
      <c r="AL1432" s="44" t="s">
        <v>541</v>
      </c>
      <c r="AM1432" s="44" t="s">
        <v>3998</v>
      </c>
      <c r="AN1432" s="262">
        <v>220989440</v>
      </c>
      <c r="AO1432" s="34"/>
      <c r="AP1432" s="34"/>
      <c r="AQ1432" s="34"/>
      <c r="AR1432" s="34"/>
      <c r="AS1432" s="34"/>
      <c r="AT1432" s="44" t="s">
        <v>326</v>
      </c>
      <c r="AU1432" s="44"/>
      <c r="AV1432" s="477" t="str">
        <f t="array" ref="AV1432">_xlfn.IFS(
LEFT(Tabelas!$AI1432,1)="N","DN",
LEFT(Tabelas!$AI1432,1)="C","DC",
LEFT(Tabelas!$AI1432,1)="L","DL",
LEFT(Tabelas!$AI1432,1)="A","DA",
LEFT(Tabelas!$AI1432,1)="G","DG")</f>
        <v>DN</v>
      </c>
      <c r="AW1432" s="34"/>
      <c r="AX1432" s="34"/>
      <c r="AY1432" s="34"/>
      <c r="AZ1432" s="34"/>
      <c r="BA1432" s="34"/>
      <c r="BB1432" s="34"/>
      <c r="BC1432" s="34"/>
      <c r="BD1432" s="44">
        <v>131000</v>
      </c>
      <c r="BE1432" s="34" t="s">
        <v>834</v>
      </c>
      <c r="BF1432" s="43" t="s">
        <v>318</v>
      </c>
      <c r="BG1432" s="34" t="s">
        <v>536</v>
      </c>
      <c r="BH1432" s="34" t="s">
        <v>280</v>
      </c>
      <c r="BI1432" s="34" t="s">
        <v>536</v>
      </c>
      <c r="BJ1432" s="44" t="s">
        <v>320</v>
      </c>
      <c r="BK1432" s="44" t="s">
        <v>7450</v>
      </c>
      <c r="EN1432" s="572">
        <v>38105</v>
      </c>
      <c r="EO1432" s="561" t="s">
        <v>10678</v>
      </c>
      <c r="EP1432" s="561" t="s">
        <v>320</v>
      </c>
      <c r="EQ1432" s="576">
        <v>110</v>
      </c>
      <c r="ER1432" s="561" t="s">
        <v>2579</v>
      </c>
      <c r="ES1432" s="568" t="s">
        <v>10679</v>
      </c>
    </row>
    <row r="1433" spans="16:149">
      <c r="P1433" s="503"/>
      <c r="Q1433" s="504"/>
      <c r="R1433" s="505">
        <f t="shared" si="44"/>
        <v>45211</v>
      </c>
      <c r="S1433" s="501"/>
      <c r="T1433" s="497"/>
      <c r="U1433" s="498"/>
      <c r="V1433" s="43">
        <v>166</v>
      </c>
      <c r="W1433" s="34" t="s">
        <v>3992</v>
      </c>
      <c r="X1433" s="44">
        <v>131018</v>
      </c>
      <c r="Y1433" s="34" t="s">
        <v>3200</v>
      </c>
      <c r="Z1433" s="43" t="s">
        <v>318</v>
      </c>
      <c r="AA1433" s="34" t="s">
        <v>536</v>
      </c>
      <c r="AB1433" s="34" t="s">
        <v>280</v>
      </c>
      <c r="AC1433" s="34" t="s">
        <v>3200</v>
      </c>
      <c r="AD1433" s="44" t="s">
        <v>320</v>
      </c>
      <c r="AE1433" s="44" t="s">
        <v>7450</v>
      </c>
      <c r="AF1433" s="43">
        <v>166</v>
      </c>
      <c r="AG1433" s="34" t="s">
        <v>3992</v>
      </c>
      <c r="AH1433" s="34" t="s">
        <v>3991</v>
      </c>
      <c r="AI1433" s="43" t="s">
        <v>3993</v>
      </c>
      <c r="AJ1433" s="44" t="s">
        <v>3994</v>
      </c>
      <c r="AK1433" s="261">
        <v>4440544</v>
      </c>
      <c r="AL1433" s="44" t="s">
        <v>541</v>
      </c>
      <c r="AM1433" s="44" t="s">
        <v>3998</v>
      </c>
      <c r="AN1433" s="262">
        <v>220989440</v>
      </c>
      <c r="AO1433" s="34"/>
      <c r="AP1433" s="34"/>
      <c r="AQ1433" s="34"/>
      <c r="AR1433" s="34"/>
      <c r="AS1433" s="34"/>
      <c r="AT1433" s="44" t="s">
        <v>326</v>
      </c>
      <c r="AU1433" s="44"/>
      <c r="AV1433" s="477" t="str">
        <f t="array" ref="AV1433">_xlfn.IFS(
LEFT(Tabelas!$AI1433,1)="N","DN",
LEFT(Tabelas!$AI1433,1)="C","DC",
LEFT(Tabelas!$AI1433,1)="L","DL",
LEFT(Tabelas!$AI1433,1)="A","DA",
LEFT(Tabelas!$AI1433,1)="G","DG")</f>
        <v>DN</v>
      </c>
      <c r="AW1433" s="34"/>
      <c r="AX1433" s="34"/>
      <c r="AY1433" s="34"/>
      <c r="AZ1433" s="34"/>
      <c r="BA1433" s="34"/>
      <c r="BB1433" s="34"/>
      <c r="BC1433" s="34"/>
      <c r="BD1433" s="44">
        <v>131018</v>
      </c>
      <c r="BE1433" s="34" t="s">
        <v>3200</v>
      </c>
      <c r="BF1433" s="43" t="s">
        <v>318</v>
      </c>
      <c r="BG1433" s="34" t="s">
        <v>536</v>
      </c>
      <c r="BH1433" s="34" t="s">
        <v>280</v>
      </c>
      <c r="BI1433" s="34" t="s">
        <v>3200</v>
      </c>
      <c r="BJ1433" s="44" t="s">
        <v>320</v>
      </c>
      <c r="BK1433" s="44" t="s">
        <v>7450</v>
      </c>
      <c r="EN1433" s="571">
        <v>38113</v>
      </c>
      <c r="EO1433" s="560" t="s">
        <v>10680</v>
      </c>
      <c r="EP1433" s="560" t="s">
        <v>320</v>
      </c>
      <c r="EQ1433" s="580">
        <v>110</v>
      </c>
      <c r="ER1433" s="560" t="s">
        <v>2579</v>
      </c>
      <c r="ES1433" s="567" t="s">
        <v>10681</v>
      </c>
    </row>
    <row r="1434" spans="16:149">
      <c r="P1434" s="503"/>
      <c r="Q1434" s="504"/>
      <c r="R1434" s="505">
        <f t="shared" si="44"/>
        <v>45212</v>
      </c>
      <c r="S1434" s="501"/>
      <c r="T1434" s="497"/>
      <c r="U1434" s="498"/>
      <c r="V1434" s="43">
        <v>166</v>
      </c>
      <c r="W1434" s="34" t="s">
        <v>3992</v>
      </c>
      <c r="X1434" s="44">
        <v>131019</v>
      </c>
      <c r="Y1434" s="34" t="s">
        <v>3315</v>
      </c>
      <c r="Z1434" s="43" t="s">
        <v>318</v>
      </c>
      <c r="AA1434" s="34" t="s">
        <v>536</v>
      </c>
      <c r="AB1434" s="34" t="s">
        <v>280</v>
      </c>
      <c r="AC1434" s="34" t="s">
        <v>3315</v>
      </c>
      <c r="AD1434" s="44" t="s">
        <v>320</v>
      </c>
      <c r="AE1434" s="44" t="s">
        <v>7450</v>
      </c>
      <c r="AF1434" s="43">
        <v>166</v>
      </c>
      <c r="AG1434" s="34" t="s">
        <v>3992</v>
      </c>
      <c r="AH1434" s="34" t="s">
        <v>3991</v>
      </c>
      <c r="AI1434" s="43" t="s">
        <v>3993</v>
      </c>
      <c r="AJ1434" s="44" t="s">
        <v>3994</v>
      </c>
      <c r="AK1434" s="261">
        <v>4440544</v>
      </c>
      <c r="AL1434" s="44" t="s">
        <v>541</v>
      </c>
      <c r="AM1434" s="44" t="s">
        <v>3998</v>
      </c>
      <c r="AN1434" s="262">
        <v>220989440</v>
      </c>
      <c r="AO1434" s="34"/>
      <c r="AP1434" s="34"/>
      <c r="AQ1434" s="34"/>
      <c r="AR1434" s="34"/>
      <c r="AS1434" s="34"/>
      <c r="AT1434" s="44" t="s">
        <v>326</v>
      </c>
      <c r="AU1434" s="44"/>
      <c r="AV1434" s="477" t="str">
        <f t="array" ref="AV1434">_xlfn.IFS(
LEFT(Tabelas!$AI1434,1)="N","DN",
LEFT(Tabelas!$AI1434,1)="C","DC",
LEFT(Tabelas!$AI1434,1)="L","DL",
LEFT(Tabelas!$AI1434,1)="A","DA",
LEFT(Tabelas!$AI1434,1)="G","DG")</f>
        <v>DN</v>
      </c>
      <c r="AW1434" s="34"/>
      <c r="AX1434" s="34"/>
      <c r="AY1434" s="34"/>
      <c r="AZ1434" s="34"/>
      <c r="BA1434" s="34"/>
      <c r="BB1434" s="34"/>
      <c r="BC1434" s="34"/>
      <c r="BD1434" s="44">
        <v>131019</v>
      </c>
      <c r="BE1434" s="34" t="s">
        <v>3315</v>
      </c>
      <c r="BF1434" s="43" t="s">
        <v>318</v>
      </c>
      <c r="BG1434" s="34" t="s">
        <v>536</v>
      </c>
      <c r="BH1434" s="34" t="s">
        <v>280</v>
      </c>
      <c r="BI1434" s="34" t="s">
        <v>3315</v>
      </c>
      <c r="BJ1434" s="44" t="s">
        <v>320</v>
      </c>
      <c r="BK1434" s="44" t="s">
        <v>7450</v>
      </c>
      <c r="EN1434" s="571">
        <v>38164</v>
      </c>
      <c r="EO1434" s="560" t="s">
        <v>10682</v>
      </c>
      <c r="EP1434" s="560" t="s">
        <v>947</v>
      </c>
      <c r="EQ1434" s="580">
        <v>450</v>
      </c>
      <c r="ER1434" s="560" t="s">
        <v>4312</v>
      </c>
      <c r="ES1434" s="567" t="s">
        <v>10683</v>
      </c>
    </row>
    <row r="1435" spans="16:149">
      <c r="P1435" s="503"/>
      <c r="Q1435" s="504"/>
      <c r="R1435" s="505">
        <f t="shared" si="44"/>
        <v>45213</v>
      </c>
      <c r="S1435" s="501"/>
      <c r="T1435" s="497"/>
      <c r="U1435" s="498"/>
      <c r="V1435" s="43">
        <v>166</v>
      </c>
      <c r="W1435" s="34" t="s">
        <v>3992</v>
      </c>
      <c r="X1435" s="44">
        <v>131020</v>
      </c>
      <c r="Y1435" s="34" t="s">
        <v>3403</v>
      </c>
      <c r="Z1435" s="43" t="s">
        <v>318</v>
      </c>
      <c r="AA1435" s="34" t="s">
        <v>536</v>
      </c>
      <c r="AB1435" s="34" t="s">
        <v>280</v>
      </c>
      <c r="AC1435" s="34" t="s">
        <v>3403</v>
      </c>
      <c r="AD1435" s="44" t="s">
        <v>320</v>
      </c>
      <c r="AE1435" s="44" t="s">
        <v>7450</v>
      </c>
      <c r="AF1435" s="43">
        <v>166</v>
      </c>
      <c r="AG1435" s="34" t="s">
        <v>3992</v>
      </c>
      <c r="AH1435" s="34" t="s">
        <v>3991</v>
      </c>
      <c r="AI1435" s="43" t="s">
        <v>3993</v>
      </c>
      <c r="AJ1435" s="44" t="s">
        <v>3994</v>
      </c>
      <c r="AK1435" s="261">
        <v>4440544</v>
      </c>
      <c r="AL1435" s="44" t="s">
        <v>541</v>
      </c>
      <c r="AM1435" s="44" t="s">
        <v>3998</v>
      </c>
      <c r="AN1435" s="262">
        <v>220989440</v>
      </c>
      <c r="AO1435" s="34"/>
      <c r="AP1435" s="34"/>
      <c r="AQ1435" s="34"/>
      <c r="AR1435" s="34"/>
      <c r="AS1435" s="34"/>
      <c r="AT1435" s="44" t="s">
        <v>326</v>
      </c>
      <c r="AU1435" s="44"/>
      <c r="AV1435" s="477" t="str">
        <f t="array" ref="AV1435">_xlfn.IFS(
LEFT(Tabelas!$AI1435,1)="N","DN",
LEFT(Tabelas!$AI1435,1)="C","DC",
LEFT(Tabelas!$AI1435,1)="L","DL",
LEFT(Tabelas!$AI1435,1)="A","DA",
LEFT(Tabelas!$AI1435,1)="G","DG")</f>
        <v>DN</v>
      </c>
      <c r="AW1435" s="34"/>
      <c r="AX1435" s="34"/>
      <c r="AY1435" s="34"/>
      <c r="AZ1435" s="34"/>
      <c r="BA1435" s="34"/>
      <c r="BB1435" s="34"/>
      <c r="BC1435" s="34"/>
      <c r="BD1435" s="44">
        <v>131020</v>
      </c>
      <c r="BE1435" s="34" t="s">
        <v>3403</v>
      </c>
      <c r="BF1435" s="43" t="s">
        <v>318</v>
      </c>
      <c r="BG1435" s="34" t="s">
        <v>536</v>
      </c>
      <c r="BH1435" s="34" t="s">
        <v>280</v>
      </c>
      <c r="BI1435" s="34" t="s">
        <v>3403</v>
      </c>
      <c r="BJ1435" s="44" t="s">
        <v>320</v>
      </c>
      <c r="BK1435" s="44" t="s">
        <v>7450</v>
      </c>
      <c r="EN1435" s="572">
        <v>38199</v>
      </c>
      <c r="EO1435" s="561" t="s">
        <v>10684</v>
      </c>
      <c r="EP1435" s="561" t="s">
        <v>289</v>
      </c>
      <c r="EQ1435" s="576">
        <v>323</v>
      </c>
      <c r="ER1435" s="561" t="s">
        <v>4864</v>
      </c>
      <c r="ES1435" s="568" t="s">
        <v>10685</v>
      </c>
    </row>
    <row r="1436" spans="16:149">
      <c r="P1436" s="503"/>
      <c r="Q1436" s="504"/>
      <c r="R1436" s="505">
        <f t="shared" si="44"/>
        <v>45214</v>
      </c>
      <c r="S1436" s="501"/>
      <c r="T1436" s="497"/>
      <c r="U1436" s="498"/>
      <c r="V1436" s="43">
        <v>166</v>
      </c>
      <c r="W1436" s="34" t="s">
        <v>3992</v>
      </c>
      <c r="X1436" s="44">
        <v>131021</v>
      </c>
      <c r="Y1436" s="34" t="s">
        <v>3484</v>
      </c>
      <c r="Z1436" s="43" t="s">
        <v>318</v>
      </c>
      <c r="AA1436" s="34" t="s">
        <v>536</v>
      </c>
      <c r="AB1436" s="34" t="s">
        <v>280</v>
      </c>
      <c r="AC1436" s="34" t="s">
        <v>3484</v>
      </c>
      <c r="AD1436" s="44" t="s">
        <v>320</v>
      </c>
      <c r="AE1436" s="44" t="s">
        <v>7450</v>
      </c>
      <c r="AF1436" s="43">
        <v>166</v>
      </c>
      <c r="AG1436" s="34" t="s">
        <v>3992</v>
      </c>
      <c r="AH1436" s="34" t="s">
        <v>3991</v>
      </c>
      <c r="AI1436" s="43" t="s">
        <v>3993</v>
      </c>
      <c r="AJ1436" s="44" t="s">
        <v>3994</v>
      </c>
      <c r="AK1436" s="261">
        <v>4440544</v>
      </c>
      <c r="AL1436" s="44" t="s">
        <v>541</v>
      </c>
      <c r="AM1436" s="44" t="s">
        <v>3998</v>
      </c>
      <c r="AN1436" s="262">
        <v>220989440</v>
      </c>
      <c r="AO1436" s="34"/>
      <c r="AP1436" s="34"/>
      <c r="AQ1436" s="34"/>
      <c r="AR1436" s="34"/>
      <c r="AS1436" s="34"/>
      <c r="AT1436" s="44" t="s">
        <v>326</v>
      </c>
      <c r="AU1436" s="44"/>
      <c r="AV1436" s="477" t="str">
        <f t="array" ref="AV1436">_xlfn.IFS(
LEFT(Tabelas!$AI1436,1)="N","DN",
LEFT(Tabelas!$AI1436,1)="C","DC",
LEFT(Tabelas!$AI1436,1)="L","DL",
LEFT(Tabelas!$AI1436,1)="A","DA",
LEFT(Tabelas!$AI1436,1)="G","DG")</f>
        <v>DN</v>
      </c>
      <c r="AW1436" s="34"/>
      <c r="AX1436" s="34"/>
      <c r="AY1436" s="34"/>
      <c r="AZ1436" s="34"/>
      <c r="BA1436" s="34"/>
      <c r="BB1436" s="34"/>
      <c r="BC1436" s="34"/>
      <c r="BD1436" s="44">
        <v>131021</v>
      </c>
      <c r="BE1436" s="34" t="s">
        <v>3484</v>
      </c>
      <c r="BF1436" s="43" t="s">
        <v>318</v>
      </c>
      <c r="BG1436" s="34" t="s">
        <v>536</v>
      </c>
      <c r="BH1436" s="34" t="s">
        <v>280</v>
      </c>
      <c r="BI1436" s="34" t="s">
        <v>3484</v>
      </c>
      <c r="BJ1436" s="44" t="s">
        <v>320</v>
      </c>
      <c r="BK1436" s="44" t="s">
        <v>7450</v>
      </c>
      <c r="EN1436" s="571">
        <v>38202</v>
      </c>
      <c r="EO1436" s="560" t="s">
        <v>10686</v>
      </c>
      <c r="EP1436" s="560" t="s">
        <v>320</v>
      </c>
      <c r="EQ1436" s="580">
        <v>100</v>
      </c>
      <c r="ER1436" s="560" t="s">
        <v>4630</v>
      </c>
      <c r="ES1436" s="567" t="s">
        <v>10687</v>
      </c>
    </row>
    <row r="1437" spans="16:149">
      <c r="P1437" s="503"/>
      <c r="Q1437" s="504"/>
      <c r="R1437" s="505">
        <f t="shared" si="44"/>
        <v>45215</v>
      </c>
      <c r="S1437" s="501"/>
      <c r="T1437" s="497"/>
      <c r="U1437" s="498"/>
      <c r="V1437" s="43">
        <v>166</v>
      </c>
      <c r="W1437" s="34" t="s">
        <v>3992</v>
      </c>
      <c r="X1437" s="44">
        <v>131022</v>
      </c>
      <c r="Y1437" s="34" t="s">
        <v>3560</v>
      </c>
      <c r="Z1437" s="43" t="s">
        <v>318</v>
      </c>
      <c r="AA1437" s="34" t="s">
        <v>536</v>
      </c>
      <c r="AB1437" s="34" t="s">
        <v>280</v>
      </c>
      <c r="AC1437" s="34" t="s">
        <v>3560</v>
      </c>
      <c r="AD1437" s="44" t="s">
        <v>320</v>
      </c>
      <c r="AE1437" s="44" t="s">
        <v>7450</v>
      </c>
      <c r="AF1437" s="43">
        <v>166</v>
      </c>
      <c r="AG1437" s="34" t="s">
        <v>3992</v>
      </c>
      <c r="AH1437" s="34" t="s">
        <v>3991</v>
      </c>
      <c r="AI1437" s="43" t="s">
        <v>3993</v>
      </c>
      <c r="AJ1437" s="44" t="s">
        <v>3994</v>
      </c>
      <c r="AK1437" s="261">
        <v>4440544</v>
      </c>
      <c r="AL1437" s="44" t="s">
        <v>541</v>
      </c>
      <c r="AM1437" s="44" t="s">
        <v>3998</v>
      </c>
      <c r="AN1437" s="262">
        <v>220989440</v>
      </c>
      <c r="AO1437" s="34"/>
      <c r="AP1437" s="34"/>
      <c r="AQ1437" s="34"/>
      <c r="AR1437" s="34"/>
      <c r="AS1437" s="34"/>
      <c r="AT1437" s="44" t="s">
        <v>326</v>
      </c>
      <c r="AU1437" s="44"/>
      <c r="AV1437" s="477" t="str">
        <f t="array" ref="AV1437">_xlfn.IFS(
LEFT(Tabelas!$AI1437,1)="N","DN",
LEFT(Tabelas!$AI1437,1)="C","DC",
LEFT(Tabelas!$AI1437,1)="L","DL",
LEFT(Tabelas!$AI1437,1)="A","DA",
LEFT(Tabelas!$AI1437,1)="G","DG")</f>
        <v>DN</v>
      </c>
      <c r="AW1437" s="34"/>
      <c r="AX1437" s="34"/>
      <c r="AY1437" s="34"/>
      <c r="AZ1437" s="34"/>
      <c r="BA1437" s="34"/>
      <c r="BB1437" s="34"/>
      <c r="BC1437" s="34"/>
      <c r="BD1437" s="44">
        <v>131022</v>
      </c>
      <c r="BE1437" s="34" t="s">
        <v>3560</v>
      </c>
      <c r="BF1437" s="43" t="s">
        <v>318</v>
      </c>
      <c r="BG1437" s="34" t="s">
        <v>536</v>
      </c>
      <c r="BH1437" s="34" t="s">
        <v>280</v>
      </c>
      <c r="BI1437" s="34" t="s">
        <v>3560</v>
      </c>
      <c r="BJ1437" s="44" t="s">
        <v>320</v>
      </c>
      <c r="BK1437" s="44" t="s">
        <v>7450</v>
      </c>
      <c r="EN1437" s="572">
        <v>38210</v>
      </c>
      <c r="EO1437" s="561" t="s">
        <v>10688</v>
      </c>
      <c r="EP1437" s="561" t="s">
        <v>350</v>
      </c>
      <c r="EQ1437" s="576">
        <v>223</v>
      </c>
      <c r="ER1437" s="561" t="s">
        <v>4503</v>
      </c>
      <c r="ES1437" s="568" t="s">
        <v>10689</v>
      </c>
    </row>
    <row r="1438" spans="16:149">
      <c r="P1438" s="503"/>
      <c r="Q1438" s="504"/>
      <c r="R1438" s="505">
        <f t="shared" si="44"/>
        <v>45216</v>
      </c>
      <c r="S1438" s="501"/>
      <c r="T1438" s="497"/>
      <c r="U1438" s="498"/>
      <c r="V1438" s="43">
        <v>166</v>
      </c>
      <c r="W1438" s="34" t="s">
        <v>3992</v>
      </c>
      <c r="X1438" s="44">
        <v>131024</v>
      </c>
      <c r="Y1438" s="34" t="s">
        <v>3536</v>
      </c>
      <c r="Z1438" s="43" t="s">
        <v>318</v>
      </c>
      <c r="AA1438" s="34" t="s">
        <v>536</v>
      </c>
      <c r="AB1438" s="34" t="s">
        <v>280</v>
      </c>
      <c r="AC1438" s="34" t="s">
        <v>3536</v>
      </c>
      <c r="AD1438" s="44" t="s">
        <v>320</v>
      </c>
      <c r="AE1438" s="44" t="s">
        <v>7450</v>
      </c>
      <c r="AF1438" s="43">
        <v>166</v>
      </c>
      <c r="AG1438" s="34" t="s">
        <v>3992</v>
      </c>
      <c r="AH1438" s="34" t="s">
        <v>3991</v>
      </c>
      <c r="AI1438" s="43" t="s">
        <v>3993</v>
      </c>
      <c r="AJ1438" s="44" t="s">
        <v>3994</v>
      </c>
      <c r="AK1438" s="261">
        <v>4440544</v>
      </c>
      <c r="AL1438" s="44" t="s">
        <v>541</v>
      </c>
      <c r="AM1438" s="44" t="s">
        <v>3998</v>
      </c>
      <c r="AN1438" s="262">
        <v>220989440</v>
      </c>
      <c r="AO1438" s="34"/>
      <c r="AP1438" s="34"/>
      <c r="AQ1438" s="34"/>
      <c r="AR1438" s="34"/>
      <c r="AS1438" s="34"/>
      <c r="AT1438" s="44" t="s">
        <v>326</v>
      </c>
      <c r="AU1438" s="44"/>
      <c r="AV1438" s="477" t="str">
        <f t="array" ref="AV1438">_xlfn.IFS(
LEFT(Tabelas!$AI1438,1)="N","DN",
LEFT(Tabelas!$AI1438,1)="C","DC",
LEFT(Tabelas!$AI1438,1)="L","DL",
LEFT(Tabelas!$AI1438,1)="A","DA",
LEFT(Tabelas!$AI1438,1)="G","DG")</f>
        <v>DN</v>
      </c>
      <c r="AW1438" s="34"/>
      <c r="AX1438" s="34"/>
      <c r="AY1438" s="34"/>
      <c r="AZ1438" s="34"/>
      <c r="BA1438" s="34"/>
      <c r="BB1438" s="34"/>
      <c r="BC1438" s="34"/>
      <c r="BD1438" s="44">
        <v>131024</v>
      </c>
      <c r="BE1438" s="34" t="s">
        <v>3536</v>
      </c>
      <c r="BF1438" s="43" t="s">
        <v>318</v>
      </c>
      <c r="BG1438" s="34" t="s">
        <v>536</v>
      </c>
      <c r="BH1438" s="34" t="s">
        <v>280</v>
      </c>
      <c r="BI1438" s="34" t="s">
        <v>3536</v>
      </c>
      <c r="BJ1438" s="44" t="s">
        <v>320</v>
      </c>
      <c r="BK1438" s="44" t="s">
        <v>7450</v>
      </c>
      <c r="EN1438" s="571">
        <v>38229</v>
      </c>
      <c r="EO1438" s="560" t="s">
        <v>10690</v>
      </c>
      <c r="EP1438" s="560" t="s">
        <v>350</v>
      </c>
      <c r="EQ1438" s="580">
        <v>221</v>
      </c>
      <c r="ER1438" s="560" t="s">
        <v>4458</v>
      </c>
      <c r="ES1438" s="567" t="s">
        <v>10691</v>
      </c>
    </row>
    <row r="1439" spans="16:149">
      <c r="P1439" s="503"/>
      <c r="Q1439" s="504"/>
      <c r="R1439" s="505">
        <f t="shared" si="44"/>
        <v>45217</v>
      </c>
      <c r="S1439" s="501"/>
      <c r="T1439" s="497"/>
      <c r="U1439" s="498"/>
      <c r="V1439" s="43">
        <v>166</v>
      </c>
      <c r="W1439" s="34" t="s">
        <v>3992</v>
      </c>
      <c r="X1439" s="44">
        <v>131501</v>
      </c>
      <c r="Y1439" s="34" t="s">
        <v>1140</v>
      </c>
      <c r="Z1439" s="43" t="s">
        <v>318</v>
      </c>
      <c r="AA1439" s="34" t="s">
        <v>541</v>
      </c>
      <c r="AB1439" s="34" t="s">
        <v>280</v>
      </c>
      <c r="AC1439" s="34" t="s">
        <v>1140</v>
      </c>
      <c r="AD1439" s="44" t="s">
        <v>320</v>
      </c>
      <c r="AE1439" s="44" t="s">
        <v>7450</v>
      </c>
      <c r="AF1439" s="43">
        <v>166</v>
      </c>
      <c r="AG1439" s="34" t="s">
        <v>3992</v>
      </c>
      <c r="AH1439" s="34" t="s">
        <v>3991</v>
      </c>
      <c r="AI1439" s="43" t="s">
        <v>3993</v>
      </c>
      <c r="AJ1439" s="44" t="s">
        <v>3994</v>
      </c>
      <c r="AK1439" s="261">
        <v>4440544</v>
      </c>
      <c r="AL1439" s="44" t="s">
        <v>541</v>
      </c>
      <c r="AM1439" s="44" t="s">
        <v>3998</v>
      </c>
      <c r="AN1439" s="262">
        <v>220989440</v>
      </c>
      <c r="AO1439" s="34"/>
      <c r="AP1439" s="34"/>
      <c r="AQ1439" s="34"/>
      <c r="AR1439" s="34"/>
      <c r="AS1439" s="34"/>
      <c r="AT1439" s="44" t="s">
        <v>326</v>
      </c>
      <c r="AU1439" s="44"/>
      <c r="AV1439" s="477" t="str">
        <f t="array" ref="AV1439">_xlfn.IFS(
LEFT(Tabelas!$AI1439,1)="N","DN",
LEFT(Tabelas!$AI1439,1)="C","DC",
LEFT(Tabelas!$AI1439,1)="L","DL",
LEFT(Tabelas!$AI1439,1)="A","DA",
LEFT(Tabelas!$AI1439,1)="G","DG")</f>
        <v>DN</v>
      </c>
      <c r="AW1439" s="34"/>
      <c r="AX1439" s="34"/>
      <c r="AY1439" s="34"/>
      <c r="AZ1439" s="34"/>
      <c r="BA1439" s="34"/>
      <c r="BB1439" s="34"/>
      <c r="BC1439" s="34"/>
      <c r="BD1439" s="44">
        <v>131501</v>
      </c>
      <c r="BE1439" s="34" t="s">
        <v>1140</v>
      </c>
      <c r="BF1439" s="43" t="s">
        <v>318</v>
      </c>
      <c r="BG1439" s="34" t="s">
        <v>541</v>
      </c>
      <c r="BH1439" s="34" t="s">
        <v>280</v>
      </c>
      <c r="BI1439" s="34" t="s">
        <v>1140</v>
      </c>
      <c r="BJ1439" s="44" t="s">
        <v>320</v>
      </c>
      <c r="BK1439" s="44" t="s">
        <v>7450</v>
      </c>
      <c r="EN1439" s="571">
        <v>38245</v>
      </c>
      <c r="EO1439" s="560" t="s">
        <v>10692</v>
      </c>
      <c r="EP1439" s="560" t="s">
        <v>350</v>
      </c>
      <c r="EQ1439" s="580">
        <v>222</v>
      </c>
      <c r="ER1439" s="560" t="s">
        <v>4479</v>
      </c>
      <c r="ES1439" s="567" t="s">
        <v>10693</v>
      </c>
    </row>
    <row r="1440" spans="16:149">
      <c r="P1440" s="503"/>
      <c r="Q1440" s="504"/>
      <c r="R1440" s="505">
        <f t="shared" si="44"/>
        <v>45218</v>
      </c>
      <c r="S1440" s="501"/>
      <c r="T1440" s="497"/>
      <c r="U1440" s="498"/>
      <c r="V1440" s="43">
        <v>166</v>
      </c>
      <c r="W1440" s="34" t="s">
        <v>3992</v>
      </c>
      <c r="X1440" s="44">
        <v>131503</v>
      </c>
      <c r="Y1440" s="34" t="s">
        <v>1411</v>
      </c>
      <c r="Z1440" s="43" t="s">
        <v>318</v>
      </c>
      <c r="AA1440" s="34" t="s">
        <v>541</v>
      </c>
      <c r="AB1440" s="34" t="s">
        <v>280</v>
      </c>
      <c r="AC1440" s="34" t="s">
        <v>1411</v>
      </c>
      <c r="AD1440" s="44" t="s">
        <v>320</v>
      </c>
      <c r="AE1440" s="44" t="s">
        <v>7450</v>
      </c>
      <c r="AF1440" s="43">
        <v>166</v>
      </c>
      <c r="AG1440" s="34" t="s">
        <v>3992</v>
      </c>
      <c r="AH1440" s="34" t="s">
        <v>3991</v>
      </c>
      <c r="AI1440" s="43" t="s">
        <v>3993</v>
      </c>
      <c r="AJ1440" s="44" t="s">
        <v>3994</v>
      </c>
      <c r="AK1440" s="261">
        <v>4440544</v>
      </c>
      <c r="AL1440" s="44" t="s">
        <v>541</v>
      </c>
      <c r="AM1440" s="44" t="s">
        <v>3998</v>
      </c>
      <c r="AN1440" s="262">
        <v>220989440</v>
      </c>
      <c r="AO1440" s="34"/>
      <c r="AP1440" s="34"/>
      <c r="AQ1440" s="34"/>
      <c r="AR1440" s="34"/>
      <c r="AS1440" s="34"/>
      <c r="AT1440" s="44" t="s">
        <v>326</v>
      </c>
      <c r="AU1440" s="44"/>
      <c r="AV1440" s="477" t="str">
        <f t="array" ref="AV1440">_xlfn.IFS(
LEFT(Tabelas!$AI1440,1)="N","DN",
LEFT(Tabelas!$AI1440,1)="C","DC",
LEFT(Tabelas!$AI1440,1)="L","DL",
LEFT(Tabelas!$AI1440,1)="A","DA",
LEFT(Tabelas!$AI1440,1)="G","DG")</f>
        <v>DN</v>
      </c>
      <c r="AW1440" s="34"/>
      <c r="AX1440" s="34"/>
      <c r="AY1440" s="34"/>
      <c r="AZ1440" s="34"/>
      <c r="BA1440" s="34"/>
      <c r="BB1440" s="34"/>
      <c r="BC1440" s="34"/>
      <c r="BD1440" s="44">
        <v>131503</v>
      </c>
      <c r="BE1440" s="34" t="s">
        <v>1411</v>
      </c>
      <c r="BF1440" s="43" t="s">
        <v>318</v>
      </c>
      <c r="BG1440" s="34" t="s">
        <v>541</v>
      </c>
      <c r="BH1440" s="34" t="s">
        <v>280</v>
      </c>
      <c r="BI1440" s="34" t="s">
        <v>1411</v>
      </c>
      <c r="BJ1440" s="44" t="s">
        <v>320</v>
      </c>
      <c r="BK1440" s="44" t="s">
        <v>7450</v>
      </c>
      <c r="EN1440" s="572">
        <v>38270</v>
      </c>
      <c r="EO1440" s="561" t="s">
        <v>10694</v>
      </c>
      <c r="EP1440" s="561" t="s">
        <v>289</v>
      </c>
      <c r="EQ1440" s="576">
        <v>336</v>
      </c>
      <c r="ER1440" s="561" t="s">
        <v>4952</v>
      </c>
      <c r="ES1440" s="568" t="s">
        <v>10695</v>
      </c>
    </row>
    <row r="1441" spans="16:149">
      <c r="P1441" s="503"/>
      <c r="Q1441" s="504"/>
      <c r="R1441" s="505">
        <f t="shared" si="44"/>
        <v>45219</v>
      </c>
      <c r="S1441" s="501"/>
      <c r="T1441" s="497"/>
      <c r="U1441" s="498"/>
      <c r="V1441" s="43">
        <v>166</v>
      </c>
      <c r="W1441" s="34" t="s">
        <v>3992</v>
      </c>
      <c r="X1441" s="44">
        <v>131506</v>
      </c>
      <c r="Y1441" s="34" t="s">
        <v>1947</v>
      </c>
      <c r="Z1441" s="43" t="s">
        <v>318</v>
      </c>
      <c r="AA1441" s="34" t="s">
        <v>541</v>
      </c>
      <c r="AB1441" s="34" t="s">
        <v>280</v>
      </c>
      <c r="AC1441" s="34" t="s">
        <v>10696</v>
      </c>
      <c r="AD1441" s="44" t="s">
        <v>320</v>
      </c>
      <c r="AE1441" s="44" t="s">
        <v>7450</v>
      </c>
      <c r="AF1441" s="43">
        <v>166</v>
      </c>
      <c r="AG1441" s="34" t="s">
        <v>3992</v>
      </c>
      <c r="AH1441" s="34" t="s">
        <v>3991</v>
      </c>
      <c r="AI1441" s="43" t="s">
        <v>3993</v>
      </c>
      <c r="AJ1441" s="44" t="s">
        <v>3994</v>
      </c>
      <c r="AK1441" s="261">
        <v>4440544</v>
      </c>
      <c r="AL1441" s="44" t="s">
        <v>541</v>
      </c>
      <c r="AM1441" s="44" t="s">
        <v>3998</v>
      </c>
      <c r="AN1441" s="262">
        <v>220989440</v>
      </c>
      <c r="AO1441" s="34"/>
      <c r="AP1441" s="34"/>
      <c r="AQ1441" s="34"/>
      <c r="AR1441" s="34"/>
      <c r="AS1441" s="34"/>
      <c r="AT1441" s="44" t="s">
        <v>326</v>
      </c>
      <c r="AU1441" s="44"/>
      <c r="AV1441" s="477" t="str">
        <f t="array" ref="AV1441">_xlfn.IFS(
LEFT(Tabelas!$AI1441,1)="N","DN",
LEFT(Tabelas!$AI1441,1)="C","DC",
LEFT(Tabelas!$AI1441,1)="L","DL",
LEFT(Tabelas!$AI1441,1)="A","DA",
LEFT(Tabelas!$AI1441,1)="G","DG")</f>
        <v>DN</v>
      </c>
      <c r="AW1441" s="34"/>
      <c r="AX1441" s="34"/>
      <c r="AY1441" s="34"/>
      <c r="AZ1441" s="34"/>
      <c r="BA1441" s="34"/>
      <c r="BB1441" s="34"/>
      <c r="BC1441" s="34"/>
      <c r="BD1441" s="44">
        <v>131506</v>
      </c>
      <c r="BE1441" s="34" t="s">
        <v>1947</v>
      </c>
      <c r="BF1441" s="43" t="s">
        <v>318</v>
      </c>
      <c r="BG1441" s="34" t="s">
        <v>541</v>
      </c>
      <c r="BH1441" s="34" t="s">
        <v>280</v>
      </c>
      <c r="BI1441" s="34" t="s">
        <v>10696</v>
      </c>
      <c r="BJ1441" s="44" t="s">
        <v>320</v>
      </c>
      <c r="BK1441" s="44" t="s">
        <v>7450</v>
      </c>
      <c r="EN1441" s="571">
        <v>38288</v>
      </c>
      <c r="EO1441" s="560" t="s">
        <v>10697</v>
      </c>
      <c r="EP1441" s="560" t="s">
        <v>947</v>
      </c>
      <c r="EQ1441" s="580">
        <v>450</v>
      </c>
      <c r="ER1441" s="560" t="s">
        <v>4312</v>
      </c>
      <c r="ES1441" s="567" t="s">
        <v>10698</v>
      </c>
    </row>
    <row r="1442" spans="16:149">
      <c r="P1442" s="503"/>
      <c r="Q1442" s="504"/>
      <c r="R1442" s="505">
        <f t="shared" si="44"/>
        <v>45220</v>
      </c>
      <c r="S1442" s="501"/>
      <c r="T1442" s="497"/>
      <c r="U1442" s="498"/>
      <c r="V1442" s="43">
        <v>166</v>
      </c>
      <c r="W1442" s="34" t="s">
        <v>3992</v>
      </c>
      <c r="X1442" s="44">
        <v>131505</v>
      </c>
      <c r="Y1442" s="34" t="s">
        <v>541</v>
      </c>
      <c r="Z1442" s="43" t="s">
        <v>318</v>
      </c>
      <c r="AA1442" s="34" t="s">
        <v>541</v>
      </c>
      <c r="AB1442" s="34" t="s">
        <v>280</v>
      </c>
      <c r="AC1442" s="34" t="s">
        <v>541</v>
      </c>
      <c r="AD1442" s="44" t="s">
        <v>320</v>
      </c>
      <c r="AE1442" s="44" t="s">
        <v>7450</v>
      </c>
      <c r="AF1442" s="43">
        <v>166</v>
      </c>
      <c r="AG1442" s="34" t="s">
        <v>3992</v>
      </c>
      <c r="AH1442" s="34" t="s">
        <v>3991</v>
      </c>
      <c r="AI1442" s="43" t="s">
        <v>3993</v>
      </c>
      <c r="AJ1442" s="44" t="s">
        <v>3994</v>
      </c>
      <c r="AK1442" s="261">
        <v>4440544</v>
      </c>
      <c r="AL1442" s="44" t="s">
        <v>541</v>
      </c>
      <c r="AM1442" s="44" t="s">
        <v>3998</v>
      </c>
      <c r="AN1442" s="262">
        <v>220989440</v>
      </c>
      <c r="AO1442" s="34"/>
      <c r="AP1442" s="34"/>
      <c r="AQ1442" s="34"/>
      <c r="AR1442" s="34"/>
      <c r="AS1442" s="34"/>
      <c r="AT1442" s="44" t="s">
        <v>326</v>
      </c>
      <c r="AU1442" s="44"/>
      <c r="AV1442" s="477" t="str">
        <f t="array" ref="AV1442">_xlfn.IFS(
LEFT(Tabelas!$AI1442,1)="N","DN",
LEFT(Tabelas!$AI1442,1)="C","DC",
LEFT(Tabelas!$AI1442,1)="L","DL",
LEFT(Tabelas!$AI1442,1)="A","DA",
LEFT(Tabelas!$AI1442,1)="G","DG")</f>
        <v>DN</v>
      </c>
      <c r="AW1442" s="34"/>
      <c r="AX1442" s="34"/>
      <c r="AY1442" s="34"/>
      <c r="AZ1442" s="34"/>
      <c r="BA1442" s="34"/>
      <c r="BB1442" s="34"/>
      <c r="BC1442" s="34"/>
      <c r="BD1442" s="44">
        <v>131505</v>
      </c>
      <c r="BE1442" s="34" t="s">
        <v>541</v>
      </c>
      <c r="BF1442" s="43" t="s">
        <v>318</v>
      </c>
      <c r="BG1442" s="34" t="s">
        <v>541</v>
      </c>
      <c r="BH1442" s="34" t="s">
        <v>280</v>
      </c>
      <c r="BI1442" s="34" t="s">
        <v>541</v>
      </c>
      <c r="BJ1442" s="44" t="s">
        <v>320</v>
      </c>
      <c r="BK1442" s="44" t="s">
        <v>7450</v>
      </c>
      <c r="EN1442" s="572">
        <v>38300</v>
      </c>
      <c r="EO1442" s="561" t="s">
        <v>10699</v>
      </c>
      <c r="EP1442" s="561" t="s">
        <v>350</v>
      </c>
      <c r="EQ1442" s="576">
        <v>228</v>
      </c>
      <c r="ER1442" s="561" t="s">
        <v>4603</v>
      </c>
      <c r="ES1442" s="568" t="s">
        <v>10700</v>
      </c>
    </row>
    <row r="1443" spans="16:149">
      <c r="P1443" s="503"/>
      <c r="Q1443" s="504"/>
      <c r="R1443" s="505">
        <f t="shared" si="44"/>
        <v>45221</v>
      </c>
      <c r="S1443" s="501"/>
      <c r="T1443" s="497"/>
      <c r="U1443" s="498"/>
      <c r="V1443" s="43">
        <v>166</v>
      </c>
      <c r="W1443" s="34" t="s">
        <v>3992</v>
      </c>
      <c r="X1443" s="44">
        <v>131500</v>
      </c>
      <c r="Y1443" s="34" t="s">
        <v>840</v>
      </c>
      <c r="Z1443" s="43" t="s">
        <v>318</v>
      </c>
      <c r="AA1443" s="34" t="s">
        <v>541</v>
      </c>
      <c r="AB1443" s="34" t="s">
        <v>280</v>
      </c>
      <c r="AC1443" s="34" t="s">
        <v>541</v>
      </c>
      <c r="AD1443" s="44" t="s">
        <v>320</v>
      </c>
      <c r="AE1443" s="44" t="s">
        <v>7450</v>
      </c>
      <c r="AF1443" s="43">
        <v>166</v>
      </c>
      <c r="AG1443" s="34" t="s">
        <v>3992</v>
      </c>
      <c r="AH1443" s="34" t="s">
        <v>3991</v>
      </c>
      <c r="AI1443" s="43" t="s">
        <v>3993</v>
      </c>
      <c r="AJ1443" s="44" t="s">
        <v>3994</v>
      </c>
      <c r="AK1443" s="261">
        <v>4440544</v>
      </c>
      <c r="AL1443" s="44" t="s">
        <v>541</v>
      </c>
      <c r="AM1443" s="44" t="s">
        <v>3998</v>
      </c>
      <c r="AN1443" s="262">
        <v>220989440</v>
      </c>
      <c r="AO1443" s="34"/>
      <c r="AP1443" s="34"/>
      <c r="AQ1443" s="34"/>
      <c r="AR1443" s="34"/>
      <c r="AS1443" s="34"/>
      <c r="AT1443" s="44" t="s">
        <v>326</v>
      </c>
      <c r="AU1443" s="44"/>
      <c r="AV1443" s="477" t="str">
        <f t="array" ref="AV1443">_xlfn.IFS(
LEFT(Tabelas!$AI1443,1)="N","DN",
LEFT(Tabelas!$AI1443,1)="C","DC",
LEFT(Tabelas!$AI1443,1)="L","DL",
LEFT(Tabelas!$AI1443,1)="A","DA",
LEFT(Tabelas!$AI1443,1)="G","DG")</f>
        <v>DN</v>
      </c>
      <c r="AW1443" s="34"/>
      <c r="AX1443" s="34"/>
      <c r="AY1443" s="34"/>
      <c r="AZ1443" s="34"/>
      <c r="BA1443" s="34"/>
      <c r="BB1443" s="34"/>
      <c r="BC1443" s="34"/>
      <c r="BD1443" s="44">
        <v>131500</v>
      </c>
      <c r="BE1443" s="34" t="s">
        <v>840</v>
      </c>
      <c r="BF1443" s="43" t="s">
        <v>318</v>
      </c>
      <c r="BG1443" s="34" t="s">
        <v>541</v>
      </c>
      <c r="BH1443" s="34" t="s">
        <v>280</v>
      </c>
      <c r="BI1443" s="34" t="s">
        <v>541</v>
      </c>
      <c r="BJ1443" s="44" t="s">
        <v>320</v>
      </c>
      <c r="BK1443" s="44" t="s">
        <v>7450</v>
      </c>
      <c r="EN1443" s="571">
        <v>38318</v>
      </c>
      <c r="EO1443" s="560" t="s">
        <v>10701</v>
      </c>
      <c r="EP1443" s="560" t="s">
        <v>350</v>
      </c>
      <c r="EQ1443" s="580">
        <v>230</v>
      </c>
      <c r="ER1443" s="560" t="s">
        <v>4639</v>
      </c>
      <c r="ES1443" s="567" t="s">
        <v>10702</v>
      </c>
    </row>
    <row r="1444" spans="16:149">
      <c r="P1444" s="503"/>
      <c r="Q1444" s="504"/>
      <c r="R1444" s="505">
        <f t="shared" si="44"/>
        <v>45222</v>
      </c>
      <c r="S1444" s="501"/>
      <c r="T1444" s="497"/>
      <c r="U1444" s="498"/>
      <c r="V1444" s="43">
        <v>167</v>
      </c>
      <c r="W1444" s="34" t="s">
        <v>4041</v>
      </c>
      <c r="X1444" s="44">
        <v>130412</v>
      </c>
      <c r="Y1444" s="34" t="s">
        <v>1680</v>
      </c>
      <c r="Z1444" s="43" t="s">
        <v>318</v>
      </c>
      <c r="AA1444" s="34" t="s">
        <v>530</v>
      </c>
      <c r="AB1444" s="34" t="s">
        <v>280</v>
      </c>
      <c r="AC1444" s="34" t="s">
        <v>1680</v>
      </c>
      <c r="AD1444" s="44" t="s">
        <v>320</v>
      </c>
      <c r="AE1444" s="44" t="s">
        <v>7450</v>
      </c>
      <c r="AF1444" s="43">
        <v>167</v>
      </c>
      <c r="AG1444" s="34" t="s">
        <v>4041</v>
      </c>
      <c r="AH1444" s="34" t="s">
        <v>4040</v>
      </c>
      <c r="AI1444" s="43" t="s">
        <v>4042</v>
      </c>
      <c r="AJ1444" s="44" t="s">
        <v>4043</v>
      </c>
      <c r="AK1444" s="261">
        <v>4420245</v>
      </c>
      <c r="AL1444" s="44" t="s">
        <v>530</v>
      </c>
      <c r="AM1444" s="44" t="s">
        <v>4047</v>
      </c>
      <c r="AN1444" s="262">
        <v>220989140</v>
      </c>
      <c r="AO1444" s="34"/>
      <c r="AP1444" s="34"/>
      <c r="AQ1444" s="34"/>
      <c r="AR1444" s="34"/>
      <c r="AS1444" s="34"/>
      <c r="AT1444" s="44" t="s">
        <v>326</v>
      </c>
      <c r="AU1444" s="44"/>
      <c r="AV1444" s="477" t="str">
        <f t="array" ref="AV1444">_xlfn.IFS(
LEFT(Tabelas!$AI1444,1)="N","DN",
LEFT(Tabelas!$AI1444,1)="C","DC",
LEFT(Tabelas!$AI1444,1)="L","DL",
LEFT(Tabelas!$AI1444,1)="A","DA",
LEFT(Tabelas!$AI1444,1)="G","DG")</f>
        <v>DN</v>
      </c>
      <c r="AW1444" s="34"/>
      <c r="AX1444" s="34"/>
      <c r="AY1444" s="34"/>
      <c r="AZ1444" s="34"/>
      <c r="BA1444" s="34"/>
      <c r="BB1444" s="34"/>
      <c r="BC1444" s="34"/>
      <c r="BD1444" s="44">
        <v>130412</v>
      </c>
      <c r="BE1444" s="34" t="s">
        <v>1680</v>
      </c>
      <c r="BF1444" s="43" t="s">
        <v>318</v>
      </c>
      <c r="BG1444" s="34" t="s">
        <v>530</v>
      </c>
      <c r="BH1444" s="34" t="s">
        <v>280</v>
      </c>
      <c r="BI1444" s="34" t="s">
        <v>1680</v>
      </c>
      <c r="BJ1444" s="44" t="s">
        <v>320</v>
      </c>
      <c r="BK1444" s="44" t="s">
        <v>7450</v>
      </c>
      <c r="EN1444" s="572">
        <v>38334</v>
      </c>
      <c r="EO1444" s="561" t="s">
        <v>10703</v>
      </c>
      <c r="EP1444" s="561" t="s">
        <v>350</v>
      </c>
      <c r="EQ1444" s="576">
        <v>268</v>
      </c>
      <c r="ER1444" s="561" t="s">
        <v>4659</v>
      </c>
      <c r="ES1444" s="568" t="s">
        <v>10704</v>
      </c>
    </row>
    <row r="1445" spans="16:149">
      <c r="P1445" s="503"/>
      <c r="Q1445" s="504"/>
      <c r="R1445" s="505">
        <f t="shared" si="44"/>
        <v>45223</v>
      </c>
      <c r="S1445" s="501"/>
      <c r="T1445" s="497"/>
      <c r="U1445" s="498"/>
      <c r="V1445" s="43">
        <v>167</v>
      </c>
      <c r="W1445" s="34" t="s">
        <v>4041</v>
      </c>
      <c r="X1445" s="44">
        <v>130400</v>
      </c>
      <c r="Y1445" s="34" t="s">
        <v>828</v>
      </c>
      <c r="Z1445" s="43" t="s">
        <v>318</v>
      </c>
      <c r="AA1445" s="34" t="s">
        <v>530</v>
      </c>
      <c r="AB1445" s="34" t="s">
        <v>280</v>
      </c>
      <c r="AC1445" s="34" t="s">
        <v>10705</v>
      </c>
      <c r="AD1445" s="44" t="s">
        <v>320</v>
      </c>
      <c r="AE1445" s="44" t="s">
        <v>7450</v>
      </c>
      <c r="AF1445" s="43">
        <v>167</v>
      </c>
      <c r="AG1445" s="34" t="s">
        <v>4041</v>
      </c>
      <c r="AH1445" s="34" t="s">
        <v>4040</v>
      </c>
      <c r="AI1445" s="43" t="s">
        <v>4042</v>
      </c>
      <c r="AJ1445" s="44" t="s">
        <v>4043</v>
      </c>
      <c r="AK1445" s="261">
        <v>4420245</v>
      </c>
      <c r="AL1445" s="44" t="s">
        <v>530</v>
      </c>
      <c r="AM1445" s="44" t="s">
        <v>4047</v>
      </c>
      <c r="AN1445" s="262">
        <v>220989140</v>
      </c>
      <c r="AO1445" s="34"/>
      <c r="AP1445" s="34"/>
      <c r="AQ1445" s="34"/>
      <c r="AR1445" s="34"/>
      <c r="AS1445" s="34"/>
      <c r="AT1445" s="44" t="s">
        <v>326</v>
      </c>
      <c r="AU1445" s="44"/>
      <c r="AV1445" s="477" t="str">
        <f t="array" ref="AV1445">_xlfn.IFS(
LEFT(Tabelas!$AI1445,1)="N","DN",
LEFT(Tabelas!$AI1445,1)="C","DC",
LEFT(Tabelas!$AI1445,1)="L","DL",
LEFT(Tabelas!$AI1445,1)="A","DA",
LEFT(Tabelas!$AI1445,1)="G","DG")</f>
        <v>DN</v>
      </c>
      <c r="AW1445" s="34"/>
      <c r="AX1445" s="34"/>
      <c r="AY1445" s="34"/>
      <c r="AZ1445" s="34"/>
      <c r="BA1445" s="34"/>
      <c r="BB1445" s="34"/>
      <c r="BC1445" s="34"/>
      <c r="BD1445" s="44">
        <v>130400</v>
      </c>
      <c r="BE1445" s="34" t="s">
        <v>828</v>
      </c>
      <c r="BF1445" s="43" t="s">
        <v>318</v>
      </c>
      <c r="BG1445" s="34" t="s">
        <v>530</v>
      </c>
      <c r="BH1445" s="34" t="s">
        <v>280</v>
      </c>
      <c r="BI1445" s="34" t="s">
        <v>10705</v>
      </c>
      <c r="BJ1445" s="44" t="s">
        <v>320</v>
      </c>
      <c r="BK1445" s="44" t="s">
        <v>7450</v>
      </c>
      <c r="EN1445" s="571">
        <v>38342</v>
      </c>
      <c r="EO1445" s="560" t="s">
        <v>10706</v>
      </c>
      <c r="EP1445" s="560" t="s">
        <v>320</v>
      </c>
      <c r="EQ1445" s="580">
        <v>112</v>
      </c>
      <c r="ER1445" s="560" t="s">
        <v>2868</v>
      </c>
      <c r="ES1445" s="567" t="s">
        <v>10707</v>
      </c>
    </row>
    <row r="1446" spans="16:149">
      <c r="P1446" s="503"/>
      <c r="Q1446" s="504"/>
      <c r="R1446" s="505">
        <f t="shared" si="44"/>
        <v>45224</v>
      </c>
      <c r="S1446" s="501"/>
      <c r="T1446" s="497"/>
      <c r="U1446" s="498"/>
      <c r="V1446" s="43">
        <v>167</v>
      </c>
      <c r="W1446" s="34" t="s">
        <v>4041</v>
      </c>
      <c r="X1446" s="44">
        <v>130405</v>
      </c>
      <c r="Y1446" s="34" t="s">
        <v>1129</v>
      </c>
      <c r="Z1446" s="43" t="s">
        <v>318</v>
      </c>
      <c r="AA1446" s="34" t="s">
        <v>530</v>
      </c>
      <c r="AB1446" s="34" t="s">
        <v>280</v>
      </c>
      <c r="AC1446" s="34" t="s">
        <v>1129</v>
      </c>
      <c r="AD1446" s="44" t="s">
        <v>320</v>
      </c>
      <c r="AE1446" s="44" t="s">
        <v>7450</v>
      </c>
      <c r="AF1446" s="43">
        <v>167</v>
      </c>
      <c r="AG1446" s="34" t="s">
        <v>4041</v>
      </c>
      <c r="AH1446" s="34" t="s">
        <v>4040</v>
      </c>
      <c r="AI1446" s="43" t="s">
        <v>4042</v>
      </c>
      <c r="AJ1446" s="44" t="s">
        <v>4043</v>
      </c>
      <c r="AK1446" s="261">
        <v>4420245</v>
      </c>
      <c r="AL1446" s="44" t="s">
        <v>530</v>
      </c>
      <c r="AM1446" s="44" t="s">
        <v>4047</v>
      </c>
      <c r="AN1446" s="262">
        <v>220989140</v>
      </c>
      <c r="AO1446" s="34"/>
      <c r="AP1446" s="34"/>
      <c r="AQ1446" s="34"/>
      <c r="AR1446" s="34"/>
      <c r="AS1446" s="34"/>
      <c r="AT1446" s="44" t="s">
        <v>326</v>
      </c>
      <c r="AU1446" s="44"/>
      <c r="AV1446" s="477" t="str">
        <f t="array" ref="AV1446">_xlfn.IFS(
LEFT(Tabelas!$AI1446,1)="N","DN",
LEFT(Tabelas!$AI1446,1)="C","DC",
LEFT(Tabelas!$AI1446,1)="L","DL",
LEFT(Tabelas!$AI1446,1)="A","DA",
LEFT(Tabelas!$AI1446,1)="G","DG")</f>
        <v>DN</v>
      </c>
      <c r="AW1446" s="34"/>
      <c r="AX1446" s="34"/>
      <c r="AY1446" s="34"/>
      <c r="AZ1446" s="34"/>
      <c r="BA1446" s="34"/>
      <c r="BB1446" s="34"/>
      <c r="BC1446" s="34"/>
      <c r="BD1446" s="44">
        <v>130405</v>
      </c>
      <c r="BE1446" s="34" t="s">
        <v>1129</v>
      </c>
      <c r="BF1446" s="43" t="s">
        <v>318</v>
      </c>
      <c r="BG1446" s="34" t="s">
        <v>530</v>
      </c>
      <c r="BH1446" s="34" t="s">
        <v>280</v>
      </c>
      <c r="BI1446" s="34" t="s">
        <v>1129</v>
      </c>
      <c r="BJ1446" s="44" t="s">
        <v>320</v>
      </c>
      <c r="BK1446" s="44" t="s">
        <v>7450</v>
      </c>
      <c r="EN1446" s="572">
        <v>38350</v>
      </c>
      <c r="EO1446" s="561" t="s">
        <v>10708</v>
      </c>
      <c r="EP1446" s="561" t="s">
        <v>320</v>
      </c>
      <c r="EQ1446" s="576">
        <v>112</v>
      </c>
      <c r="ER1446" s="561" t="s">
        <v>2868</v>
      </c>
      <c r="ES1446" s="568" t="s">
        <v>10709</v>
      </c>
    </row>
    <row r="1447" spans="16:149">
      <c r="P1447" s="503"/>
      <c r="Q1447" s="504"/>
      <c r="R1447" s="505">
        <f t="shared" si="44"/>
        <v>45225</v>
      </c>
      <c r="S1447" s="501"/>
      <c r="T1447" s="497"/>
      <c r="U1447" s="498"/>
      <c r="V1447" s="43">
        <v>167</v>
      </c>
      <c r="W1447" s="34" t="s">
        <v>4041</v>
      </c>
      <c r="X1447" s="44">
        <v>130408</v>
      </c>
      <c r="Y1447" s="34" t="s">
        <v>1399</v>
      </c>
      <c r="Z1447" s="43" t="s">
        <v>318</v>
      </c>
      <c r="AA1447" s="34" t="s">
        <v>530</v>
      </c>
      <c r="AB1447" s="34" t="s">
        <v>280</v>
      </c>
      <c r="AC1447" s="34" t="s">
        <v>1399</v>
      </c>
      <c r="AD1447" s="44" t="s">
        <v>320</v>
      </c>
      <c r="AE1447" s="44" t="s">
        <v>7450</v>
      </c>
      <c r="AF1447" s="43">
        <v>167</v>
      </c>
      <c r="AG1447" s="34" t="s">
        <v>4041</v>
      </c>
      <c r="AH1447" s="34" t="s">
        <v>4040</v>
      </c>
      <c r="AI1447" s="43" t="s">
        <v>4042</v>
      </c>
      <c r="AJ1447" s="44" t="s">
        <v>4043</v>
      </c>
      <c r="AK1447" s="261">
        <v>4420245</v>
      </c>
      <c r="AL1447" s="44" t="s">
        <v>530</v>
      </c>
      <c r="AM1447" s="44" t="s">
        <v>4047</v>
      </c>
      <c r="AN1447" s="262">
        <v>220989140</v>
      </c>
      <c r="AO1447" s="34"/>
      <c r="AP1447" s="34"/>
      <c r="AQ1447" s="34"/>
      <c r="AR1447" s="34"/>
      <c r="AS1447" s="34"/>
      <c r="AT1447" s="44" t="s">
        <v>326</v>
      </c>
      <c r="AU1447" s="44"/>
      <c r="AV1447" s="477" t="str">
        <f t="array" ref="AV1447">_xlfn.IFS(
LEFT(Tabelas!$AI1447,1)="N","DN",
LEFT(Tabelas!$AI1447,1)="C","DC",
LEFT(Tabelas!$AI1447,1)="L","DL",
LEFT(Tabelas!$AI1447,1)="A","DA",
LEFT(Tabelas!$AI1447,1)="G","DG")</f>
        <v>DN</v>
      </c>
      <c r="AW1447" s="34"/>
      <c r="AX1447" s="34"/>
      <c r="AY1447" s="34"/>
      <c r="AZ1447" s="34"/>
      <c r="BA1447" s="34"/>
      <c r="BB1447" s="34"/>
      <c r="BC1447" s="34"/>
      <c r="BD1447" s="44">
        <v>130408</v>
      </c>
      <c r="BE1447" s="34" t="s">
        <v>1399</v>
      </c>
      <c r="BF1447" s="43" t="s">
        <v>318</v>
      </c>
      <c r="BG1447" s="34" t="s">
        <v>530</v>
      </c>
      <c r="BH1447" s="34" t="s">
        <v>280</v>
      </c>
      <c r="BI1447" s="34" t="s">
        <v>1399</v>
      </c>
      <c r="BJ1447" s="44" t="s">
        <v>320</v>
      </c>
      <c r="BK1447" s="44" t="s">
        <v>7450</v>
      </c>
      <c r="EN1447" s="572">
        <v>38440</v>
      </c>
      <c r="EO1447" s="561" t="s">
        <v>10710</v>
      </c>
      <c r="EP1447" s="561" t="s">
        <v>350</v>
      </c>
      <c r="EQ1447" s="576">
        <v>228</v>
      </c>
      <c r="ER1447" s="561" t="s">
        <v>4603</v>
      </c>
      <c r="ES1447" s="568"/>
    </row>
    <row r="1448" spans="16:149">
      <c r="P1448" s="503"/>
      <c r="Q1448" s="504"/>
      <c r="R1448" s="505">
        <f t="shared" si="44"/>
        <v>45226</v>
      </c>
      <c r="S1448" s="501"/>
      <c r="T1448" s="497"/>
      <c r="U1448" s="498"/>
      <c r="V1448" s="43">
        <v>167</v>
      </c>
      <c r="W1448" s="34" t="s">
        <v>4041</v>
      </c>
      <c r="X1448" s="44">
        <v>130413</v>
      </c>
      <c r="Y1448" s="34" t="s">
        <v>1935</v>
      </c>
      <c r="Z1448" s="43" t="s">
        <v>318</v>
      </c>
      <c r="AA1448" s="34" t="s">
        <v>530</v>
      </c>
      <c r="AB1448" s="34" t="s">
        <v>280</v>
      </c>
      <c r="AC1448" s="34" t="s">
        <v>10711</v>
      </c>
      <c r="AD1448" s="44" t="s">
        <v>320</v>
      </c>
      <c r="AE1448" s="44" t="s">
        <v>7450</v>
      </c>
      <c r="AF1448" s="43">
        <v>167</v>
      </c>
      <c r="AG1448" s="34" t="s">
        <v>4041</v>
      </c>
      <c r="AH1448" s="34" t="s">
        <v>4040</v>
      </c>
      <c r="AI1448" s="43" t="s">
        <v>4042</v>
      </c>
      <c r="AJ1448" s="44" t="s">
        <v>4043</v>
      </c>
      <c r="AK1448" s="261">
        <v>4420245</v>
      </c>
      <c r="AL1448" s="44" t="s">
        <v>530</v>
      </c>
      <c r="AM1448" s="44" t="s">
        <v>4047</v>
      </c>
      <c r="AN1448" s="262">
        <v>220989140</v>
      </c>
      <c r="AO1448" s="34"/>
      <c r="AP1448" s="34"/>
      <c r="AQ1448" s="34"/>
      <c r="AR1448" s="34"/>
      <c r="AS1448" s="34"/>
      <c r="AT1448" s="44" t="s">
        <v>326</v>
      </c>
      <c r="AU1448" s="44"/>
      <c r="AV1448" s="477" t="str">
        <f t="array" ref="AV1448">_xlfn.IFS(
LEFT(Tabelas!$AI1448,1)="N","DN",
LEFT(Tabelas!$AI1448,1)="C","DC",
LEFT(Tabelas!$AI1448,1)="L","DL",
LEFT(Tabelas!$AI1448,1)="A","DA",
LEFT(Tabelas!$AI1448,1)="G","DG")</f>
        <v>DN</v>
      </c>
      <c r="AW1448" s="34"/>
      <c r="AX1448" s="34"/>
      <c r="AY1448" s="34"/>
      <c r="AZ1448" s="34"/>
      <c r="BA1448" s="34"/>
      <c r="BB1448" s="34"/>
      <c r="BC1448" s="34"/>
      <c r="BD1448" s="44">
        <v>130413</v>
      </c>
      <c r="BE1448" s="34" t="s">
        <v>1935</v>
      </c>
      <c r="BF1448" s="43" t="s">
        <v>318</v>
      </c>
      <c r="BG1448" s="34" t="s">
        <v>530</v>
      </c>
      <c r="BH1448" s="34" t="s">
        <v>280</v>
      </c>
      <c r="BI1448" s="34" t="s">
        <v>10711</v>
      </c>
      <c r="BJ1448" s="44" t="s">
        <v>320</v>
      </c>
      <c r="BK1448" s="44" t="s">
        <v>7450</v>
      </c>
      <c r="EN1448" s="571">
        <v>38458</v>
      </c>
      <c r="EO1448" s="560" t="s">
        <v>10712</v>
      </c>
      <c r="EP1448" s="560" t="s">
        <v>350</v>
      </c>
      <c r="EQ1448" s="580">
        <v>228</v>
      </c>
      <c r="ER1448" s="560" t="s">
        <v>4603</v>
      </c>
      <c r="ES1448" s="567" t="s">
        <v>10713</v>
      </c>
    </row>
    <row r="1449" spans="16:149">
      <c r="P1449" s="503"/>
      <c r="Q1449" s="504"/>
      <c r="R1449" s="505">
        <f t="shared" si="44"/>
        <v>45227</v>
      </c>
      <c r="S1449" s="501"/>
      <c r="T1449" s="497"/>
      <c r="U1449" s="498"/>
      <c r="V1449" s="43">
        <v>167</v>
      </c>
      <c r="W1449" s="34" t="s">
        <v>4041</v>
      </c>
      <c r="X1449" s="44">
        <v>130414</v>
      </c>
      <c r="Y1449" s="34" t="s">
        <v>2141</v>
      </c>
      <c r="Z1449" s="43" t="s">
        <v>318</v>
      </c>
      <c r="AA1449" s="34" t="s">
        <v>530</v>
      </c>
      <c r="AB1449" s="34" t="s">
        <v>280</v>
      </c>
      <c r="AC1449" s="34" t="s">
        <v>10714</v>
      </c>
      <c r="AD1449" s="44" t="s">
        <v>320</v>
      </c>
      <c r="AE1449" s="44" t="s">
        <v>7450</v>
      </c>
      <c r="AF1449" s="43">
        <v>167</v>
      </c>
      <c r="AG1449" s="34" t="s">
        <v>4041</v>
      </c>
      <c r="AH1449" s="34" t="s">
        <v>4040</v>
      </c>
      <c r="AI1449" s="43" t="s">
        <v>4042</v>
      </c>
      <c r="AJ1449" s="44" t="s">
        <v>4043</v>
      </c>
      <c r="AK1449" s="261">
        <v>4420245</v>
      </c>
      <c r="AL1449" s="44" t="s">
        <v>530</v>
      </c>
      <c r="AM1449" s="44" t="s">
        <v>4047</v>
      </c>
      <c r="AN1449" s="262">
        <v>220989140</v>
      </c>
      <c r="AO1449" s="34"/>
      <c r="AP1449" s="34"/>
      <c r="AQ1449" s="34"/>
      <c r="AR1449" s="34"/>
      <c r="AS1449" s="34"/>
      <c r="AT1449" s="44" t="s">
        <v>326</v>
      </c>
      <c r="AU1449" s="44"/>
      <c r="AV1449" s="477" t="str">
        <f t="array" ref="AV1449">_xlfn.IFS(
LEFT(Tabelas!$AI1449,1)="N","DN",
LEFT(Tabelas!$AI1449,1)="C","DC",
LEFT(Tabelas!$AI1449,1)="L","DL",
LEFT(Tabelas!$AI1449,1)="A","DA",
LEFT(Tabelas!$AI1449,1)="G","DG")</f>
        <v>DN</v>
      </c>
      <c r="AW1449" s="34"/>
      <c r="AX1449" s="34"/>
      <c r="AY1449" s="34"/>
      <c r="AZ1449" s="34"/>
      <c r="BA1449" s="34"/>
      <c r="BB1449" s="34"/>
      <c r="BC1449" s="34"/>
      <c r="BD1449" s="44">
        <v>130414</v>
      </c>
      <c r="BE1449" s="34" t="s">
        <v>2141</v>
      </c>
      <c r="BF1449" s="43" t="s">
        <v>318</v>
      </c>
      <c r="BG1449" s="34" t="s">
        <v>530</v>
      </c>
      <c r="BH1449" s="34" t="s">
        <v>280</v>
      </c>
      <c r="BI1449" s="34" t="s">
        <v>10714</v>
      </c>
      <c r="BJ1449" s="44" t="s">
        <v>320</v>
      </c>
      <c r="BK1449" s="44" t="s">
        <v>7450</v>
      </c>
      <c r="EN1449" s="572">
        <v>38482</v>
      </c>
      <c r="EO1449" s="561" t="s">
        <v>10715</v>
      </c>
      <c r="EP1449" s="561" t="s">
        <v>320</v>
      </c>
      <c r="EQ1449" s="576">
        <v>117</v>
      </c>
      <c r="ER1449" s="561" t="s">
        <v>3438</v>
      </c>
      <c r="ES1449" s="568" t="s">
        <v>10716</v>
      </c>
    </row>
    <row r="1450" spans="16:149">
      <c r="P1450" s="503"/>
      <c r="Q1450" s="504"/>
      <c r="R1450" s="505">
        <f t="shared" si="44"/>
        <v>45228</v>
      </c>
      <c r="S1450" s="501"/>
      <c r="T1450" s="497"/>
      <c r="U1450" s="498"/>
      <c r="V1450" s="43">
        <v>167</v>
      </c>
      <c r="W1450" s="34" t="s">
        <v>4041</v>
      </c>
      <c r="X1450" s="44">
        <v>130415</v>
      </c>
      <c r="Y1450" s="34" t="s">
        <v>2336</v>
      </c>
      <c r="Z1450" s="43" t="s">
        <v>318</v>
      </c>
      <c r="AA1450" s="34" t="s">
        <v>530</v>
      </c>
      <c r="AB1450" s="34" t="s">
        <v>280</v>
      </c>
      <c r="AC1450" s="34" t="s">
        <v>10705</v>
      </c>
      <c r="AD1450" s="44" t="s">
        <v>320</v>
      </c>
      <c r="AE1450" s="44" t="s">
        <v>7450</v>
      </c>
      <c r="AF1450" s="43">
        <v>167</v>
      </c>
      <c r="AG1450" s="34" t="s">
        <v>4041</v>
      </c>
      <c r="AH1450" s="34" t="s">
        <v>4040</v>
      </c>
      <c r="AI1450" s="43" t="s">
        <v>4042</v>
      </c>
      <c r="AJ1450" s="44" t="s">
        <v>4043</v>
      </c>
      <c r="AK1450" s="261">
        <v>4420245</v>
      </c>
      <c r="AL1450" s="44" t="s">
        <v>530</v>
      </c>
      <c r="AM1450" s="44" t="s">
        <v>4047</v>
      </c>
      <c r="AN1450" s="262">
        <v>220989140</v>
      </c>
      <c r="AO1450" s="34"/>
      <c r="AP1450" s="34"/>
      <c r="AQ1450" s="34"/>
      <c r="AR1450" s="34"/>
      <c r="AS1450" s="34"/>
      <c r="AT1450" s="44" t="s">
        <v>326</v>
      </c>
      <c r="AU1450" s="44"/>
      <c r="AV1450" s="477" t="str">
        <f t="array" ref="AV1450">_xlfn.IFS(
LEFT(Tabelas!$AI1450,1)="N","DN",
LEFT(Tabelas!$AI1450,1)="C","DC",
LEFT(Tabelas!$AI1450,1)="L","DL",
LEFT(Tabelas!$AI1450,1)="A","DA",
LEFT(Tabelas!$AI1450,1)="G","DG")</f>
        <v>DN</v>
      </c>
      <c r="AW1450" s="34"/>
      <c r="AX1450" s="34"/>
      <c r="AY1450" s="34"/>
      <c r="AZ1450" s="34"/>
      <c r="BA1450" s="34"/>
      <c r="BB1450" s="34"/>
      <c r="BC1450" s="34"/>
      <c r="BD1450" s="44">
        <v>130415</v>
      </c>
      <c r="BE1450" s="34" t="s">
        <v>2336</v>
      </c>
      <c r="BF1450" s="43" t="s">
        <v>318</v>
      </c>
      <c r="BG1450" s="34" t="s">
        <v>530</v>
      </c>
      <c r="BH1450" s="34" t="s">
        <v>280</v>
      </c>
      <c r="BI1450" s="34" t="s">
        <v>10705</v>
      </c>
      <c r="BJ1450" s="44" t="s">
        <v>320</v>
      </c>
      <c r="BK1450" s="44" t="s">
        <v>7450</v>
      </c>
      <c r="EN1450" s="571">
        <v>38512</v>
      </c>
      <c r="EO1450" s="560" t="s">
        <v>10717</v>
      </c>
      <c r="EP1450" s="560" t="s">
        <v>350</v>
      </c>
      <c r="EQ1450" s="580">
        <v>272</v>
      </c>
      <c r="ER1450" s="560" t="s">
        <v>4711</v>
      </c>
      <c r="ES1450" s="567" t="s">
        <v>10718</v>
      </c>
    </row>
    <row r="1451" spans="16:149">
      <c r="P1451" s="503"/>
      <c r="Q1451" s="504"/>
      <c r="R1451" s="505">
        <f t="shared" si="44"/>
        <v>45229</v>
      </c>
      <c r="S1451" s="501"/>
      <c r="T1451" s="497"/>
      <c r="U1451" s="498"/>
      <c r="V1451" s="43">
        <v>167</v>
      </c>
      <c r="W1451" s="34" t="s">
        <v>4041</v>
      </c>
      <c r="X1451" s="44">
        <v>130416</v>
      </c>
      <c r="Y1451" s="34" t="s">
        <v>2510</v>
      </c>
      <c r="Z1451" s="43" t="s">
        <v>318</v>
      </c>
      <c r="AA1451" s="34" t="s">
        <v>530</v>
      </c>
      <c r="AB1451" s="34" t="s">
        <v>280</v>
      </c>
      <c r="AC1451" s="34" t="s">
        <v>10719</v>
      </c>
      <c r="AD1451" s="44" t="s">
        <v>320</v>
      </c>
      <c r="AE1451" s="44" t="s">
        <v>7450</v>
      </c>
      <c r="AF1451" s="43">
        <v>167</v>
      </c>
      <c r="AG1451" s="34" t="s">
        <v>4041</v>
      </c>
      <c r="AH1451" s="34" t="s">
        <v>4040</v>
      </c>
      <c r="AI1451" s="43" t="s">
        <v>4042</v>
      </c>
      <c r="AJ1451" s="44" t="s">
        <v>4043</v>
      </c>
      <c r="AK1451" s="261">
        <v>4420245</v>
      </c>
      <c r="AL1451" s="44" t="s">
        <v>530</v>
      </c>
      <c r="AM1451" s="44" t="s">
        <v>4047</v>
      </c>
      <c r="AN1451" s="262">
        <v>220989140</v>
      </c>
      <c r="AO1451" s="34"/>
      <c r="AP1451" s="34"/>
      <c r="AQ1451" s="34"/>
      <c r="AR1451" s="34"/>
      <c r="AS1451" s="34"/>
      <c r="AT1451" s="44" t="s">
        <v>326</v>
      </c>
      <c r="AU1451" s="44"/>
      <c r="AV1451" s="477" t="str">
        <f t="array" ref="AV1451">_xlfn.IFS(
LEFT(Tabelas!$AI1451,1)="N","DN",
LEFT(Tabelas!$AI1451,1)="C","DC",
LEFT(Tabelas!$AI1451,1)="L","DL",
LEFT(Tabelas!$AI1451,1)="A","DA",
LEFT(Tabelas!$AI1451,1)="G","DG")</f>
        <v>DN</v>
      </c>
      <c r="AW1451" s="34"/>
      <c r="AX1451" s="34"/>
      <c r="AY1451" s="34"/>
      <c r="AZ1451" s="34"/>
      <c r="BA1451" s="34"/>
      <c r="BB1451" s="34"/>
      <c r="BC1451" s="34"/>
      <c r="BD1451" s="44">
        <v>130416</v>
      </c>
      <c r="BE1451" s="34" t="s">
        <v>2510</v>
      </c>
      <c r="BF1451" s="43" t="s">
        <v>318</v>
      </c>
      <c r="BG1451" s="34" t="s">
        <v>530</v>
      </c>
      <c r="BH1451" s="34" t="s">
        <v>280</v>
      </c>
      <c r="BI1451" s="34" t="s">
        <v>10719</v>
      </c>
      <c r="BJ1451" s="44" t="s">
        <v>320</v>
      </c>
      <c r="BK1451" s="44" t="s">
        <v>7450</v>
      </c>
      <c r="EN1451" s="572">
        <v>38520</v>
      </c>
      <c r="EO1451" s="561" t="s">
        <v>10720</v>
      </c>
      <c r="EP1451" s="561" t="s">
        <v>350</v>
      </c>
      <c r="EQ1451" s="576">
        <v>228</v>
      </c>
      <c r="ER1451" s="561" t="s">
        <v>4603</v>
      </c>
      <c r="ES1451" s="568" t="s">
        <v>10721</v>
      </c>
    </row>
    <row r="1452" spans="16:149">
      <c r="P1452" s="503"/>
      <c r="Q1452" s="504"/>
      <c r="R1452" s="505">
        <f t="shared" si="44"/>
        <v>45230</v>
      </c>
      <c r="S1452" s="501"/>
      <c r="T1452" s="497"/>
      <c r="U1452" s="498"/>
      <c r="V1452" s="43">
        <v>170</v>
      </c>
      <c r="W1452" s="34" t="s">
        <v>4090</v>
      </c>
      <c r="X1452" s="44">
        <v>160301</v>
      </c>
      <c r="Y1452" s="34" t="s">
        <v>1169</v>
      </c>
      <c r="Z1452" s="43" t="s">
        <v>1223</v>
      </c>
      <c r="AA1452" s="34" t="s">
        <v>574</v>
      </c>
      <c r="AB1452" s="34" t="s">
        <v>283</v>
      </c>
      <c r="AC1452" s="34" t="s">
        <v>1169</v>
      </c>
      <c r="AD1452" s="44" t="s">
        <v>320</v>
      </c>
      <c r="AE1452" s="44" t="s">
        <v>321</v>
      </c>
      <c r="AF1452" s="43">
        <v>170</v>
      </c>
      <c r="AG1452" s="34" t="s">
        <v>4090</v>
      </c>
      <c r="AH1452" s="34" t="s">
        <v>4089</v>
      </c>
      <c r="AI1452" s="43" t="s">
        <v>3842</v>
      </c>
      <c r="AJ1452" s="44" t="s">
        <v>4091</v>
      </c>
      <c r="AK1452" s="261">
        <v>4930678</v>
      </c>
      <c r="AL1452" s="44" t="s">
        <v>579</v>
      </c>
      <c r="AM1452" s="44" t="s">
        <v>4095</v>
      </c>
      <c r="AN1452" s="262">
        <v>251095700</v>
      </c>
      <c r="AO1452" s="34"/>
      <c r="AP1452" s="34"/>
      <c r="AQ1452" s="34"/>
      <c r="AR1452" s="34"/>
      <c r="AS1452" s="34"/>
      <c r="AT1452" s="44" t="s">
        <v>326</v>
      </c>
      <c r="AU1452" s="44"/>
      <c r="AV1452" s="477" t="str">
        <f t="array" ref="AV1452">_xlfn.IFS(
LEFT(Tabelas!$AI1452,1)="N","DN",
LEFT(Tabelas!$AI1452,1)="C","DC",
LEFT(Tabelas!$AI1452,1)="L","DL",
LEFT(Tabelas!$AI1452,1)="A","DA",
LEFT(Tabelas!$AI1452,1)="G","DG")</f>
        <v>DN</v>
      </c>
      <c r="AW1452" s="34"/>
      <c r="AX1452" s="34"/>
      <c r="AY1452" s="34"/>
      <c r="AZ1452" s="34"/>
      <c r="BA1452" s="34"/>
      <c r="BB1452" s="34"/>
      <c r="BC1452" s="34"/>
      <c r="BD1452" s="44">
        <v>160301</v>
      </c>
      <c r="BE1452" s="34" t="s">
        <v>1169</v>
      </c>
      <c r="BF1452" s="43" t="s">
        <v>1223</v>
      </c>
      <c r="BG1452" s="34" t="s">
        <v>574</v>
      </c>
      <c r="BH1452" s="34" t="s">
        <v>283</v>
      </c>
      <c r="BI1452" s="34" t="s">
        <v>1169</v>
      </c>
      <c r="BJ1452" s="44" t="s">
        <v>320</v>
      </c>
      <c r="BK1452" s="44" t="s">
        <v>321</v>
      </c>
      <c r="EN1452" s="571">
        <v>38555</v>
      </c>
      <c r="EO1452" s="560" t="s">
        <v>10722</v>
      </c>
      <c r="EP1452" s="560" t="s">
        <v>320</v>
      </c>
      <c r="EQ1452" s="580">
        <v>120</v>
      </c>
      <c r="ER1452" s="560" t="s">
        <v>3654</v>
      </c>
      <c r="ES1452" s="567" t="s">
        <v>10723</v>
      </c>
    </row>
    <row r="1453" spans="16:149">
      <c r="P1453" s="503"/>
      <c r="Q1453" s="504"/>
      <c r="R1453" s="505">
        <f t="shared" si="44"/>
        <v>45231</v>
      </c>
      <c r="S1453" s="501"/>
      <c r="T1453" s="497"/>
      <c r="U1453" s="498"/>
      <c r="V1453" s="43">
        <v>170</v>
      </c>
      <c r="W1453" s="34" t="s">
        <v>4090</v>
      </c>
      <c r="X1453" s="44">
        <v>160304</v>
      </c>
      <c r="Y1453" s="34" t="s">
        <v>1444</v>
      </c>
      <c r="Z1453" s="43" t="s">
        <v>1223</v>
      </c>
      <c r="AA1453" s="34" t="s">
        <v>574</v>
      </c>
      <c r="AB1453" s="34" t="s">
        <v>283</v>
      </c>
      <c r="AC1453" s="34" t="s">
        <v>1444</v>
      </c>
      <c r="AD1453" s="44" t="s">
        <v>320</v>
      </c>
      <c r="AE1453" s="44" t="s">
        <v>321</v>
      </c>
      <c r="AF1453" s="43">
        <v>170</v>
      </c>
      <c r="AG1453" s="34" t="s">
        <v>4090</v>
      </c>
      <c r="AH1453" s="34" t="s">
        <v>4089</v>
      </c>
      <c r="AI1453" s="43" t="s">
        <v>3842</v>
      </c>
      <c r="AJ1453" s="44" t="s">
        <v>4091</v>
      </c>
      <c r="AK1453" s="261">
        <v>4930678</v>
      </c>
      <c r="AL1453" s="44" t="s">
        <v>579</v>
      </c>
      <c r="AM1453" s="44" t="s">
        <v>4095</v>
      </c>
      <c r="AN1453" s="262">
        <v>251095700</v>
      </c>
      <c r="AO1453" s="34"/>
      <c r="AP1453" s="34"/>
      <c r="AQ1453" s="34"/>
      <c r="AR1453" s="34"/>
      <c r="AS1453" s="34"/>
      <c r="AT1453" s="44" t="s">
        <v>326</v>
      </c>
      <c r="AU1453" s="44"/>
      <c r="AV1453" s="477" t="str">
        <f t="array" ref="AV1453">_xlfn.IFS(
LEFT(Tabelas!$AI1453,1)="N","DN",
LEFT(Tabelas!$AI1453,1)="C","DC",
LEFT(Tabelas!$AI1453,1)="L","DL",
LEFT(Tabelas!$AI1453,1)="A","DA",
LEFT(Tabelas!$AI1453,1)="G","DG")</f>
        <v>DN</v>
      </c>
      <c r="AW1453" s="34"/>
      <c r="AX1453" s="34"/>
      <c r="AY1453" s="34"/>
      <c r="AZ1453" s="34"/>
      <c r="BA1453" s="34"/>
      <c r="BB1453" s="34"/>
      <c r="BC1453" s="34"/>
      <c r="BD1453" s="44">
        <v>160304</v>
      </c>
      <c r="BE1453" s="34" t="s">
        <v>1444</v>
      </c>
      <c r="BF1453" s="43" t="s">
        <v>1223</v>
      </c>
      <c r="BG1453" s="34" t="s">
        <v>574</v>
      </c>
      <c r="BH1453" s="34" t="s">
        <v>283</v>
      </c>
      <c r="BI1453" s="34" t="s">
        <v>1444</v>
      </c>
      <c r="BJ1453" s="44" t="s">
        <v>320</v>
      </c>
      <c r="BK1453" s="44" t="s">
        <v>321</v>
      </c>
      <c r="EN1453" s="572">
        <v>38598</v>
      </c>
      <c r="EO1453" s="561" t="s">
        <v>10724</v>
      </c>
      <c r="EP1453" s="561" t="s">
        <v>289</v>
      </c>
      <c r="EQ1453" s="576">
        <v>335</v>
      </c>
      <c r="ER1453" s="561" t="s">
        <v>1244</v>
      </c>
      <c r="ES1453" s="568" t="s">
        <v>10725</v>
      </c>
    </row>
    <row r="1454" spans="16:149">
      <c r="P1454" s="503"/>
      <c r="Q1454" s="504"/>
      <c r="R1454" s="505">
        <f t="shared" si="44"/>
        <v>45232</v>
      </c>
      <c r="S1454" s="501"/>
      <c r="T1454" s="497"/>
      <c r="U1454" s="498"/>
      <c r="V1454" s="43">
        <v>170</v>
      </c>
      <c r="W1454" s="34" t="s">
        <v>4090</v>
      </c>
      <c r="X1454" s="44">
        <v>160305</v>
      </c>
      <c r="Y1454" s="34" t="s">
        <v>1723</v>
      </c>
      <c r="Z1454" s="43" t="s">
        <v>1223</v>
      </c>
      <c r="AA1454" s="34" t="s">
        <v>574</v>
      </c>
      <c r="AB1454" s="34" t="s">
        <v>283</v>
      </c>
      <c r="AC1454" s="34" t="s">
        <v>1723</v>
      </c>
      <c r="AD1454" s="44" t="s">
        <v>320</v>
      </c>
      <c r="AE1454" s="44" t="s">
        <v>321</v>
      </c>
      <c r="AF1454" s="43">
        <v>170</v>
      </c>
      <c r="AG1454" s="34" t="s">
        <v>4090</v>
      </c>
      <c r="AH1454" s="34" t="s">
        <v>4089</v>
      </c>
      <c r="AI1454" s="43" t="s">
        <v>3842</v>
      </c>
      <c r="AJ1454" s="44" t="s">
        <v>4091</v>
      </c>
      <c r="AK1454" s="261">
        <v>4930678</v>
      </c>
      <c r="AL1454" s="44" t="s">
        <v>579</v>
      </c>
      <c r="AM1454" s="44" t="s">
        <v>4095</v>
      </c>
      <c r="AN1454" s="262">
        <v>251095700</v>
      </c>
      <c r="AO1454" s="34"/>
      <c r="AP1454" s="34"/>
      <c r="AQ1454" s="34"/>
      <c r="AR1454" s="34"/>
      <c r="AS1454" s="34"/>
      <c r="AT1454" s="44" t="s">
        <v>326</v>
      </c>
      <c r="AU1454" s="44"/>
      <c r="AV1454" s="477" t="str">
        <f t="array" ref="AV1454">_xlfn.IFS(
LEFT(Tabelas!$AI1454,1)="N","DN",
LEFT(Tabelas!$AI1454,1)="C","DC",
LEFT(Tabelas!$AI1454,1)="L","DL",
LEFT(Tabelas!$AI1454,1)="A","DA",
LEFT(Tabelas!$AI1454,1)="G","DG")</f>
        <v>DN</v>
      </c>
      <c r="AW1454" s="34"/>
      <c r="AX1454" s="34"/>
      <c r="AY1454" s="34"/>
      <c r="AZ1454" s="34"/>
      <c r="BA1454" s="34"/>
      <c r="BB1454" s="34"/>
      <c r="BC1454" s="34"/>
      <c r="BD1454" s="44">
        <v>160305</v>
      </c>
      <c r="BE1454" s="34" t="s">
        <v>1723</v>
      </c>
      <c r="BF1454" s="43" t="s">
        <v>1223</v>
      </c>
      <c r="BG1454" s="34" t="s">
        <v>574</v>
      </c>
      <c r="BH1454" s="34" t="s">
        <v>283</v>
      </c>
      <c r="BI1454" s="34" t="s">
        <v>1723</v>
      </c>
      <c r="BJ1454" s="44" t="s">
        <v>320</v>
      </c>
      <c r="BK1454" s="44" t="s">
        <v>321</v>
      </c>
      <c r="EN1454" s="571">
        <v>38610</v>
      </c>
      <c r="EO1454" s="560" t="s">
        <v>10726</v>
      </c>
      <c r="EP1454" s="560" t="s">
        <v>947</v>
      </c>
      <c r="EQ1454" s="580">
        <v>474</v>
      </c>
      <c r="ER1454" s="560" t="s">
        <v>5374</v>
      </c>
      <c r="ES1454" s="567" t="s">
        <v>10727</v>
      </c>
    </row>
    <row r="1455" spans="16:149">
      <c r="P1455" s="503"/>
      <c r="Q1455" s="504"/>
      <c r="R1455" s="505">
        <f t="shared" si="44"/>
        <v>45233</v>
      </c>
      <c r="S1455" s="501"/>
      <c r="T1455" s="497"/>
      <c r="U1455" s="498"/>
      <c r="V1455" s="43">
        <v>170</v>
      </c>
      <c r="W1455" s="34" t="s">
        <v>4090</v>
      </c>
      <c r="X1455" s="44">
        <v>160307</v>
      </c>
      <c r="Y1455" s="34" t="s">
        <v>1802</v>
      </c>
      <c r="Z1455" s="43" t="s">
        <v>1223</v>
      </c>
      <c r="AA1455" s="34" t="s">
        <v>574</v>
      </c>
      <c r="AB1455" s="34" t="s">
        <v>283</v>
      </c>
      <c r="AC1455" s="34" t="s">
        <v>1802</v>
      </c>
      <c r="AD1455" s="44" t="s">
        <v>320</v>
      </c>
      <c r="AE1455" s="44" t="s">
        <v>321</v>
      </c>
      <c r="AF1455" s="43">
        <v>170</v>
      </c>
      <c r="AG1455" s="34" t="s">
        <v>4090</v>
      </c>
      <c r="AH1455" s="34" t="s">
        <v>4089</v>
      </c>
      <c r="AI1455" s="43" t="s">
        <v>3842</v>
      </c>
      <c r="AJ1455" s="44" t="s">
        <v>4091</v>
      </c>
      <c r="AK1455" s="261">
        <v>4930678</v>
      </c>
      <c r="AL1455" s="44" t="s">
        <v>579</v>
      </c>
      <c r="AM1455" s="44" t="s">
        <v>4095</v>
      </c>
      <c r="AN1455" s="262">
        <v>251095700</v>
      </c>
      <c r="AO1455" s="34"/>
      <c r="AP1455" s="34"/>
      <c r="AQ1455" s="34"/>
      <c r="AR1455" s="34"/>
      <c r="AS1455" s="34"/>
      <c r="AT1455" s="44" t="s">
        <v>326</v>
      </c>
      <c r="AU1455" s="44"/>
      <c r="AV1455" s="477" t="str">
        <f t="array" ref="AV1455">_xlfn.IFS(
LEFT(Tabelas!$AI1455,1)="N","DN",
LEFT(Tabelas!$AI1455,1)="C","DC",
LEFT(Tabelas!$AI1455,1)="L","DL",
LEFT(Tabelas!$AI1455,1)="A","DA",
LEFT(Tabelas!$AI1455,1)="G","DG")</f>
        <v>DN</v>
      </c>
      <c r="AW1455" s="34"/>
      <c r="AX1455" s="34"/>
      <c r="AY1455" s="34"/>
      <c r="AZ1455" s="34"/>
      <c r="BA1455" s="34"/>
      <c r="BB1455" s="34"/>
      <c r="BC1455" s="34"/>
      <c r="BD1455" s="44">
        <v>160307</v>
      </c>
      <c r="BE1455" s="34" t="s">
        <v>1802</v>
      </c>
      <c r="BF1455" s="43" t="s">
        <v>1223</v>
      </c>
      <c r="BG1455" s="34" t="s">
        <v>574</v>
      </c>
      <c r="BH1455" s="34" t="s">
        <v>283</v>
      </c>
      <c r="BI1455" s="34" t="s">
        <v>1802</v>
      </c>
      <c r="BJ1455" s="44" t="s">
        <v>320</v>
      </c>
      <c r="BK1455" s="44" t="s">
        <v>321</v>
      </c>
      <c r="EN1455" s="572">
        <v>38652</v>
      </c>
      <c r="EO1455" s="561" t="s">
        <v>10728</v>
      </c>
      <c r="EP1455" s="561" t="s">
        <v>289</v>
      </c>
      <c r="EQ1455" s="576">
        <v>383</v>
      </c>
      <c r="ER1455" s="561" t="s">
        <v>2597</v>
      </c>
      <c r="ES1455" s="568" t="s">
        <v>10729</v>
      </c>
    </row>
    <row r="1456" spans="16:149">
      <c r="P1456" s="503"/>
      <c r="Q1456" s="504"/>
      <c r="R1456" s="505">
        <f t="shared" si="44"/>
        <v>45234</v>
      </c>
      <c r="S1456" s="501"/>
      <c r="T1456" s="497"/>
      <c r="U1456" s="498"/>
      <c r="V1456" s="43">
        <v>170</v>
      </c>
      <c r="W1456" s="34" t="s">
        <v>4090</v>
      </c>
      <c r="X1456" s="44">
        <v>160308</v>
      </c>
      <c r="Y1456" s="34" t="s">
        <v>2167</v>
      </c>
      <c r="Z1456" s="43" t="s">
        <v>1223</v>
      </c>
      <c r="AA1456" s="34" t="s">
        <v>574</v>
      </c>
      <c r="AB1456" s="34" t="s">
        <v>283</v>
      </c>
      <c r="AC1456" s="34" t="s">
        <v>2167</v>
      </c>
      <c r="AD1456" s="44" t="s">
        <v>320</v>
      </c>
      <c r="AE1456" s="44" t="s">
        <v>321</v>
      </c>
      <c r="AF1456" s="43">
        <v>170</v>
      </c>
      <c r="AG1456" s="34" t="s">
        <v>4090</v>
      </c>
      <c r="AH1456" s="34" t="s">
        <v>4089</v>
      </c>
      <c r="AI1456" s="43" t="s">
        <v>3842</v>
      </c>
      <c r="AJ1456" s="44" t="s">
        <v>4091</v>
      </c>
      <c r="AK1456" s="261">
        <v>4930678</v>
      </c>
      <c r="AL1456" s="44" t="s">
        <v>579</v>
      </c>
      <c r="AM1456" s="44" t="s">
        <v>4095</v>
      </c>
      <c r="AN1456" s="262">
        <v>251095700</v>
      </c>
      <c r="AO1456" s="34"/>
      <c r="AP1456" s="34"/>
      <c r="AQ1456" s="34"/>
      <c r="AR1456" s="34"/>
      <c r="AS1456" s="34"/>
      <c r="AT1456" s="44" t="s">
        <v>326</v>
      </c>
      <c r="AU1456" s="44"/>
      <c r="AV1456" s="477" t="str">
        <f t="array" ref="AV1456">_xlfn.IFS(
LEFT(Tabelas!$AI1456,1)="N","DN",
LEFT(Tabelas!$AI1456,1)="C","DC",
LEFT(Tabelas!$AI1456,1)="L","DL",
LEFT(Tabelas!$AI1456,1)="A","DA",
LEFT(Tabelas!$AI1456,1)="G","DG")</f>
        <v>DN</v>
      </c>
      <c r="AW1456" s="34"/>
      <c r="AX1456" s="34"/>
      <c r="AY1456" s="34"/>
      <c r="AZ1456" s="34"/>
      <c r="BA1456" s="34"/>
      <c r="BB1456" s="34"/>
      <c r="BC1456" s="34"/>
      <c r="BD1456" s="44">
        <v>160308</v>
      </c>
      <c r="BE1456" s="34" t="s">
        <v>2167</v>
      </c>
      <c r="BF1456" s="43" t="s">
        <v>1223</v>
      </c>
      <c r="BG1456" s="34" t="s">
        <v>574</v>
      </c>
      <c r="BH1456" s="34" t="s">
        <v>283</v>
      </c>
      <c r="BI1456" s="34" t="s">
        <v>2167</v>
      </c>
      <c r="BJ1456" s="44" t="s">
        <v>320</v>
      </c>
      <c r="BK1456" s="44" t="s">
        <v>321</v>
      </c>
      <c r="EN1456" s="571">
        <v>38733</v>
      </c>
      <c r="EO1456" s="560" t="s">
        <v>10730</v>
      </c>
      <c r="EP1456" s="560" t="s">
        <v>320</v>
      </c>
      <c r="EQ1456" s="580">
        <v>120</v>
      </c>
      <c r="ER1456" s="560" t="s">
        <v>3654</v>
      </c>
      <c r="ES1456" s="567" t="s">
        <v>10731</v>
      </c>
    </row>
    <row r="1457" spans="16:149">
      <c r="P1457" s="503"/>
      <c r="Q1457" s="504"/>
      <c r="R1457" s="505">
        <f t="shared" si="44"/>
        <v>45235</v>
      </c>
      <c r="S1457" s="501"/>
      <c r="T1457" s="497"/>
      <c r="U1457" s="498"/>
      <c r="V1457" s="43">
        <v>170</v>
      </c>
      <c r="W1457" s="34" t="s">
        <v>4090</v>
      </c>
      <c r="X1457" s="44">
        <v>160300</v>
      </c>
      <c r="Y1457" s="34" t="s">
        <v>879</v>
      </c>
      <c r="Z1457" s="43" t="s">
        <v>1223</v>
      </c>
      <c r="AA1457" s="34" t="s">
        <v>574</v>
      </c>
      <c r="AB1457" s="34" t="s">
        <v>283</v>
      </c>
      <c r="AC1457" s="34" t="s">
        <v>10732</v>
      </c>
      <c r="AD1457" s="44" t="s">
        <v>320</v>
      </c>
      <c r="AE1457" s="44" t="s">
        <v>321</v>
      </c>
      <c r="AF1457" s="43">
        <v>170</v>
      </c>
      <c r="AG1457" s="34" t="s">
        <v>4090</v>
      </c>
      <c r="AH1457" s="34" t="s">
        <v>4089</v>
      </c>
      <c r="AI1457" s="43" t="s">
        <v>3842</v>
      </c>
      <c r="AJ1457" s="44" t="s">
        <v>4091</v>
      </c>
      <c r="AK1457" s="261">
        <v>4930678</v>
      </c>
      <c r="AL1457" s="44" t="s">
        <v>579</v>
      </c>
      <c r="AM1457" s="44" t="s">
        <v>4095</v>
      </c>
      <c r="AN1457" s="262">
        <v>251095700</v>
      </c>
      <c r="AO1457" s="34"/>
      <c r="AP1457" s="34"/>
      <c r="AQ1457" s="34"/>
      <c r="AR1457" s="34"/>
      <c r="AS1457" s="34"/>
      <c r="AT1457" s="44" t="s">
        <v>326</v>
      </c>
      <c r="AU1457" s="44"/>
      <c r="AV1457" s="477" t="str">
        <f t="array" ref="AV1457">_xlfn.IFS(
LEFT(Tabelas!$AI1457,1)="N","DN",
LEFT(Tabelas!$AI1457,1)="C","DC",
LEFT(Tabelas!$AI1457,1)="L","DL",
LEFT(Tabelas!$AI1457,1)="A","DA",
LEFT(Tabelas!$AI1457,1)="G","DG")</f>
        <v>DN</v>
      </c>
      <c r="AW1457" s="34"/>
      <c r="AX1457" s="34"/>
      <c r="AY1457" s="34"/>
      <c r="AZ1457" s="34"/>
      <c r="BA1457" s="34"/>
      <c r="BB1457" s="34"/>
      <c r="BC1457" s="34"/>
      <c r="BD1457" s="44">
        <v>160300</v>
      </c>
      <c r="BE1457" s="34" t="s">
        <v>879</v>
      </c>
      <c r="BF1457" s="43" t="s">
        <v>1223</v>
      </c>
      <c r="BG1457" s="34" t="s">
        <v>574</v>
      </c>
      <c r="BH1457" s="34" t="s">
        <v>283</v>
      </c>
      <c r="BI1457" s="34" t="s">
        <v>10732</v>
      </c>
      <c r="BJ1457" s="44" t="s">
        <v>320</v>
      </c>
      <c r="BK1457" s="44" t="s">
        <v>321</v>
      </c>
      <c r="EN1457" s="572">
        <v>38741</v>
      </c>
      <c r="EO1457" s="561" t="s">
        <v>10733</v>
      </c>
      <c r="EP1457" s="561" t="s">
        <v>289</v>
      </c>
      <c r="EQ1457" s="576">
        <v>331</v>
      </c>
      <c r="ER1457" s="561" t="s">
        <v>4880</v>
      </c>
      <c r="ES1457" s="568" t="s">
        <v>10734</v>
      </c>
    </row>
    <row r="1458" spans="16:149">
      <c r="P1458" s="503"/>
      <c r="Q1458" s="504"/>
      <c r="R1458" s="505">
        <f t="shared" si="44"/>
        <v>45236</v>
      </c>
      <c r="S1458" s="501"/>
      <c r="T1458" s="497"/>
      <c r="U1458" s="498"/>
      <c r="V1458" s="43">
        <v>170</v>
      </c>
      <c r="W1458" s="34" t="s">
        <v>4090</v>
      </c>
      <c r="X1458" s="44">
        <v>160311</v>
      </c>
      <c r="Y1458" s="34" t="s">
        <v>1331</v>
      </c>
      <c r="Z1458" s="43" t="s">
        <v>1223</v>
      </c>
      <c r="AA1458" s="34" t="s">
        <v>574</v>
      </c>
      <c r="AB1458" s="34" t="s">
        <v>283</v>
      </c>
      <c r="AC1458" s="34" t="s">
        <v>1331</v>
      </c>
      <c r="AD1458" s="44" t="s">
        <v>320</v>
      </c>
      <c r="AE1458" s="44" t="s">
        <v>321</v>
      </c>
      <c r="AF1458" s="43">
        <v>170</v>
      </c>
      <c r="AG1458" s="34" t="s">
        <v>4090</v>
      </c>
      <c r="AH1458" s="34" t="s">
        <v>4089</v>
      </c>
      <c r="AI1458" s="43" t="s">
        <v>3842</v>
      </c>
      <c r="AJ1458" s="44" t="s">
        <v>4091</v>
      </c>
      <c r="AK1458" s="261">
        <v>4930678</v>
      </c>
      <c r="AL1458" s="44" t="s">
        <v>579</v>
      </c>
      <c r="AM1458" s="44" t="s">
        <v>4095</v>
      </c>
      <c r="AN1458" s="262">
        <v>251095700</v>
      </c>
      <c r="AO1458" s="34"/>
      <c r="AP1458" s="34"/>
      <c r="AQ1458" s="34"/>
      <c r="AR1458" s="34"/>
      <c r="AS1458" s="34"/>
      <c r="AT1458" s="44" t="s">
        <v>326</v>
      </c>
      <c r="AU1458" s="44"/>
      <c r="AV1458" s="477" t="str">
        <f t="array" ref="AV1458">_xlfn.IFS(
LEFT(Tabelas!$AI1458,1)="N","DN",
LEFT(Tabelas!$AI1458,1)="C","DC",
LEFT(Tabelas!$AI1458,1)="L","DL",
LEFT(Tabelas!$AI1458,1)="A","DA",
LEFT(Tabelas!$AI1458,1)="G","DG")</f>
        <v>DN</v>
      </c>
      <c r="AW1458" s="34"/>
      <c r="AX1458" s="34"/>
      <c r="AY1458" s="34"/>
      <c r="AZ1458" s="34"/>
      <c r="BA1458" s="34"/>
      <c r="BB1458" s="34"/>
      <c r="BC1458" s="34"/>
      <c r="BD1458" s="44">
        <v>160311</v>
      </c>
      <c r="BE1458" s="34" t="s">
        <v>1331</v>
      </c>
      <c r="BF1458" s="43" t="s">
        <v>1223</v>
      </c>
      <c r="BG1458" s="34" t="s">
        <v>574</v>
      </c>
      <c r="BH1458" s="34" t="s">
        <v>283</v>
      </c>
      <c r="BI1458" s="34" t="s">
        <v>1331</v>
      </c>
      <c r="BJ1458" s="44" t="s">
        <v>320</v>
      </c>
      <c r="BK1458" s="44" t="s">
        <v>321</v>
      </c>
      <c r="EN1458" s="572">
        <v>38792</v>
      </c>
      <c r="EO1458" s="561" t="s">
        <v>10735</v>
      </c>
      <c r="EP1458" s="561" t="s">
        <v>320</v>
      </c>
      <c r="EQ1458" s="576">
        <v>104</v>
      </c>
      <c r="ER1458" s="561" t="s">
        <v>1225</v>
      </c>
      <c r="ES1458" s="568" t="s">
        <v>10736</v>
      </c>
    </row>
    <row r="1459" spans="16:149">
      <c r="P1459" s="503"/>
      <c r="Q1459" s="504"/>
      <c r="R1459" s="505">
        <f t="shared" si="44"/>
        <v>45237</v>
      </c>
      <c r="S1459" s="501"/>
      <c r="T1459" s="497"/>
      <c r="U1459" s="498"/>
      <c r="V1459" s="43">
        <v>170</v>
      </c>
      <c r="W1459" s="34" t="s">
        <v>4090</v>
      </c>
      <c r="X1459" s="44">
        <v>160313</v>
      </c>
      <c r="Y1459" s="34" t="s">
        <v>2529</v>
      </c>
      <c r="Z1459" s="43" t="s">
        <v>1223</v>
      </c>
      <c r="AA1459" s="34" t="s">
        <v>574</v>
      </c>
      <c r="AB1459" s="34" t="s">
        <v>283</v>
      </c>
      <c r="AC1459" s="34" t="s">
        <v>2529</v>
      </c>
      <c r="AD1459" s="44" t="s">
        <v>320</v>
      </c>
      <c r="AE1459" s="44" t="s">
        <v>321</v>
      </c>
      <c r="AF1459" s="43">
        <v>170</v>
      </c>
      <c r="AG1459" s="34" t="s">
        <v>4090</v>
      </c>
      <c r="AH1459" s="34" t="s">
        <v>4089</v>
      </c>
      <c r="AI1459" s="43" t="s">
        <v>3842</v>
      </c>
      <c r="AJ1459" s="44" t="s">
        <v>4091</v>
      </c>
      <c r="AK1459" s="261">
        <v>4930678</v>
      </c>
      <c r="AL1459" s="44" t="s">
        <v>579</v>
      </c>
      <c r="AM1459" s="44" t="s">
        <v>4095</v>
      </c>
      <c r="AN1459" s="262">
        <v>251095700</v>
      </c>
      <c r="AO1459" s="34"/>
      <c r="AP1459" s="34"/>
      <c r="AQ1459" s="34"/>
      <c r="AR1459" s="34"/>
      <c r="AS1459" s="34"/>
      <c r="AT1459" s="44" t="s">
        <v>326</v>
      </c>
      <c r="AU1459" s="44"/>
      <c r="AV1459" s="477" t="str">
        <f t="array" ref="AV1459">_xlfn.IFS(
LEFT(Tabelas!$AI1459,1)="N","DN",
LEFT(Tabelas!$AI1459,1)="C","DC",
LEFT(Tabelas!$AI1459,1)="L","DL",
LEFT(Tabelas!$AI1459,1)="A","DA",
LEFT(Tabelas!$AI1459,1)="G","DG")</f>
        <v>DN</v>
      </c>
      <c r="AW1459" s="34"/>
      <c r="AX1459" s="34"/>
      <c r="AY1459" s="34"/>
      <c r="AZ1459" s="34"/>
      <c r="BA1459" s="34"/>
      <c r="BB1459" s="34"/>
      <c r="BC1459" s="34"/>
      <c r="BD1459" s="44">
        <v>160313</v>
      </c>
      <c r="BE1459" s="34" t="s">
        <v>2529</v>
      </c>
      <c r="BF1459" s="43" t="s">
        <v>1223</v>
      </c>
      <c r="BG1459" s="34" t="s">
        <v>574</v>
      </c>
      <c r="BH1459" s="34" t="s">
        <v>283</v>
      </c>
      <c r="BI1459" s="34" t="s">
        <v>2529</v>
      </c>
      <c r="BJ1459" s="44" t="s">
        <v>320</v>
      </c>
      <c r="BK1459" s="44" t="s">
        <v>321</v>
      </c>
      <c r="EN1459" s="571">
        <v>38903</v>
      </c>
      <c r="EO1459" s="560" t="s">
        <v>10737</v>
      </c>
      <c r="EP1459" s="560" t="s">
        <v>370</v>
      </c>
      <c r="EQ1459" s="580">
        <v>557</v>
      </c>
      <c r="ER1459" s="560" t="s">
        <v>5518</v>
      </c>
      <c r="ES1459" s="567" t="s">
        <v>10738</v>
      </c>
    </row>
    <row r="1460" spans="16:149">
      <c r="P1460" s="503"/>
      <c r="Q1460" s="504"/>
      <c r="R1460" s="505">
        <f t="shared" si="44"/>
        <v>45238</v>
      </c>
      <c r="S1460" s="501"/>
      <c r="T1460" s="497"/>
      <c r="U1460" s="498"/>
      <c r="V1460" s="43">
        <v>170</v>
      </c>
      <c r="W1460" s="34" t="s">
        <v>4090</v>
      </c>
      <c r="X1460" s="44">
        <v>160317</v>
      </c>
      <c r="Y1460" s="34" t="s">
        <v>2486</v>
      </c>
      <c r="Z1460" s="43" t="s">
        <v>1223</v>
      </c>
      <c r="AA1460" s="34" t="s">
        <v>574</v>
      </c>
      <c r="AB1460" s="34" t="s">
        <v>283</v>
      </c>
      <c r="AC1460" s="34" t="s">
        <v>2486</v>
      </c>
      <c r="AD1460" s="44" t="s">
        <v>320</v>
      </c>
      <c r="AE1460" s="44" t="s">
        <v>321</v>
      </c>
      <c r="AF1460" s="43">
        <v>170</v>
      </c>
      <c r="AG1460" s="34" t="s">
        <v>4090</v>
      </c>
      <c r="AH1460" s="34" t="s">
        <v>4089</v>
      </c>
      <c r="AI1460" s="43" t="s">
        <v>3842</v>
      </c>
      <c r="AJ1460" s="44" t="s">
        <v>4091</v>
      </c>
      <c r="AK1460" s="261">
        <v>4930678</v>
      </c>
      <c r="AL1460" s="44" t="s">
        <v>579</v>
      </c>
      <c r="AM1460" s="44" t="s">
        <v>4095</v>
      </c>
      <c r="AN1460" s="262">
        <v>251095700</v>
      </c>
      <c r="AO1460" s="34"/>
      <c r="AP1460" s="34"/>
      <c r="AQ1460" s="34"/>
      <c r="AR1460" s="34"/>
      <c r="AS1460" s="34"/>
      <c r="AT1460" s="44" t="s">
        <v>326</v>
      </c>
      <c r="AU1460" s="44"/>
      <c r="AV1460" s="477" t="str">
        <f t="array" ref="AV1460">_xlfn.IFS(
LEFT(Tabelas!$AI1460,1)="N","DN",
LEFT(Tabelas!$AI1460,1)="C","DC",
LEFT(Tabelas!$AI1460,1)="L","DL",
LEFT(Tabelas!$AI1460,1)="A","DA",
LEFT(Tabelas!$AI1460,1)="G","DG")</f>
        <v>DN</v>
      </c>
      <c r="AW1460" s="34"/>
      <c r="AX1460" s="34"/>
      <c r="AY1460" s="34"/>
      <c r="AZ1460" s="34"/>
      <c r="BA1460" s="34"/>
      <c r="BB1460" s="34"/>
      <c r="BC1460" s="34"/>
      <c r="BD1460" s="44">
        <v>160317</v>
      </c>
      <c r="BE1460" s="34" t="s">
        <v>2486</v>
      </c>
      <c r="BF1460" s="43" t="s">
        <v>1223</v>
      </c>
      <c r="BG1460" s="34" t="s">
        <v>574</v>
      </c>
      <c r="BH1460" s="34" t="s">
        <v>283</v>
      </c>
      <c r="BI1460" s="34" t="s">
        <v>2486</v>
      </c>
      <c r="BJ1460" s="44" t="s">
        <v>320</v>
      </c>
      <c r="BK1460" s="44" t="s">
        <v>321</v>
      </c>
      <c r="EN1460" s="572">
        <v>38911</v>
      </c>
      <c r="EO1460" s="561" t="s">
        <v>10739</v>
      </c>
      <c r="EP1460" s="561" t="s">
        <v>370</v>
      </c>
      <c r="EQ1460" s="576">
        <v>555</v>
      </c>
      <c r="ER1460" s="561" t="s">
        <v>371</v>
      </c>
      <c r="ES1460" s="568" t="s">
        <v>10740</v>
      </c>
    </row>
    <row r="1461" spans="16:149">
      <c r="P1461" s="503"/>
      <c r="Q1461" s="504"/>
      <c r="R1461" s="505">
        <f t="shared" si="44"/>
        <v>45239</v>
      </c>
      <c r="S1461" s="501"/>
      <c r="T1461" s="497"/>
      <c r="U1461" s="498"/>
      <c r="V1461" s="43">
        <v>170</v>
      </c>
      <c r="W1461" s="34" t="s">
        <v>4090</v>
      </c>
      <c r="X1461" s="44">
        <v>160319</v>
      </c>
      <c r="Y1461" s="34" t="s">
        <v>2829</v>
      </c>
      <c r="Z1461" s="43" t="s">
        <v>1223</v>
      </c>
      <c r="AA1461" s="34" t="s">
        <v>574</v>
      </c>
      <c r="AB1461" s="34" t="s">
        <v>283</v>
      </c>
      <c r="AC1461" s="34" t="s">
        <v>10741</v>
      </c>
      <c r="AD1461" s="44" t="s">
        <v>320</v>
      </c>
      <c r="AE1461" s="44" t="s">
        <v>321</v>
      </c>
      <c r="AF1461" s="43">
        <v>170</v>
      </c>
      <c r="AG1461" s="34" t="s">
        <v>4090</v>
      </c>
      <c r="AH1461" s="34" t="s">
        <v>4089</v>
      </c>
      <c r="AI1461" s="43" t="s">
        <v>3842</v>
      </c>
      <c r="AJ1461" s="44" t="s">
        <v>4091</v>
      </c>
      <c r="AK1461" s="261">
        <v>4930678</v>
      </c>
      <c r="AL1461" s="44" t="s">
        <v>579</v>
      </c>
      <c r="AM1461" s="44" t="s">
        <v>4095</v>
      </c>
      <c r="AN1461" s="262">
        <v>251095700</v>
      </c>
      <c r="AO1461" s="34"/>
      <c r="AP1461" s="34"/>
      <c r="AQ1461" s="34"/>
      <c r="AR1461" s="34"/>
      <c r="AS1461" s="34"/>
      <c r="AT1461" s="44" t="s">
        <v>326</v>
      </c>
      <c r="AU1461" s="44"/>
      <c r="AV1461" s="477" t="str">
        <f t="array" ref="AV1461">_xlfn.IFS(
LEFT(Tabelas!$AI1461,1)="N","DN",
LEFT(Tabelas!$AI1461,1)="C","DC",
LEFT(Tabelas!$AI1461,1)="L","DL",
LEFT(Tabelas!$AI1461,1)="A","DA",
LEFT(Tabelas!$AI1461,1)="G","DG")</f>
        <v>DN</v>
      </c>
      <c r="AW1461" s="34"/>
      <c r="AX1461" s="34"/>
      <c r="AY1461" s="34"/>
      <c r="AZ1461" s="34"/>
      <c r="BA1461" s="34"/>
      <c r="BB1461" s="34"/>
      <c r="BC1461" s="34"/>
      <c r="BD1461" s="44">
        <v>160319</v>
      </c>
      <c r="BE1461" s="34" t="s">
        <v>2829</v>
      </c>
      <c r="BF1461" s="43" t="s">
        <v>1223</v>
      </c>
      <c r="BG1461" s="34" t="s">
        <v>574</v>
      </c>
      <c r="BH1461" s="34" t="s">
        <v>283</v>
      </c>
      <c r="BI1461" s="34" t="s">
        <v>10741</v>
      </c>
      <c r="BJ1461" s="44" t="s">
        <v>320</v>
      </c>
      <c r="BK1461" s="44" t="s">
        <v>321</v>
      </c>
      <c r="EN1461" s="571">
        <v>38970</v>
      </c>
      <c r="EO1461" s="560" t="s">
        <v>10742</v>
      </c>
      <c r="EP1461" s="560" t="s">
        <v>350</v>
      </c>
      <c r="EQ1461" s="580">
        <v>219</v>
      </c>
      <c r="ER1461" s="560" t="s">
        <v>4409</v>
      </c>
      <c r="ES1461" s="567" t="s">
        <v>10743</v>
      </c>
    </row>
    <row r="1462" spans="16:149">
      <c r="P1462" s="503"/>
      <c r="Q1462" s="504"/>
      <c r="R1462" s="505">
        <f t="shared" si="44"/>
        <v>45240</v>
      </c>
      <c r="S1462" s="501"/>
      <c r="T1462" s="497"/>
      <c r="U1462" s="498"/>
      <c r="V1462" s="43">
        <v>170</v>
      </c>
      <c r="W1462" s="34" t="s">
        <v>4090</v>
      </c>
      <c r="X1462" s="44">
        <v>160320</v>
      </c>
      <c r="Y1462" s="34" t="s">
        <v>2970</v>
      </c>
      <c r="Z1462" s="43" t="s">
        <v>1223</v>
      </c>
      <c r="AA1462" s="34" t="s">
        <v>574</v>
      </c>
      <c r="AB1462" s="34" t="s">
        <v>283</v>
      </c>
      <c r="AC1462" s="34" t="s">
        <v>10732</v>
      </c>
      <c r="AD1462" s="44" t="s">
        <v>320</v>
      </c>
      <c r="AE1462" s="44" t="s">
        <v>321</v>
      </c>
      <c r="AF1462" s="43">
        <v>170</v>
      </c>
      <c r="AG1462" s="34" t="s">
        <v>4090</v>
      </c>
      <c r="AH1462" s="34" t="s">
        <v>4089</v>
      </c>
      <c r="AI1462" s="43" t="s">
        <v>3842</v>
      </c>
      <c r="AJ1462" s="44" t="s">
        <v>4091</v>
      </c>
      <c r="AK1462" s="261">
        <v>4930678</v>
      </c>
      <c r="AL1462" s="44" t="s">
        <v>579</v>
      </c>
      <c r="AM1462" s="44" t="s">
        <v>4095</v>
      </c>
      <c r="AN1462" s="262">
        <v>251095700</v>
      </c>
      <c r="AO1462" s="34"/>
      <c r="AP1462" s="34"/>
      <c r="AQ1462" s="34"/>
      <c r="AR1462" s="34"/>
      <c r="AS1462" s="34"/>
      <c r="AT1462" s="44" t="s">
        <v>326</v>
      </c>
      <c r="AU1462" s="44"/>
      <c r="AV1462" s="477" t="str">
        <f t="array" ref="AV1462">_xlfn.IFS(
LEFT(Tabelas!$AI1462,1)="N","DN",
LEFT(Tabelas!$AI1462,1)="C","DC",
LEFT(Tabelas!$AI1462,1)="L","DL",
LEFT(Tabelas!$AI1462,1)="A","DA",
LEFT(Tabelas!$AI1462,1)="G","DG")</f>
        <v>DN</v>
      </c>
      <c r="AW1462" s="34"/>
      <c r="AX1462" s="34"/>
      <c r="AY1462" s="34"/>
      <c r="AZ1462" s="34"/>
      <c r="BA1462" s="34"/>
      <c r="BB1462" s="34"/>
      <c r="BC1462" s="34"/>
      <c r="BD1462" s="44">
        <v>160320</v>
      </c>
      <c r="BE1462" s="34" t="s">
        <v>2970</v>
      </c>
      <c r="BF1462" s="43" t="s">
        <v>1223</v>
      </c>
      <c r="BG1462" s="34" t="s">
        <v>574</v>
      </c>
      <c r="BH1462" s="34" t="s">
        <v>283</v>
      </c>
      <c r="BI1462" s="34" t="s">
        <v>10732</v>
      </c>
      <c r="BJ1462" s="44" t="s">
        <v>320</v>
      </c>
      <c r="BK1462" s="44" t="s">
        <v>321</v>
      </c>
      <c r="EN1462" s="572">
        <v>38997</v>
      </c>
      <c r="EO1462" s="561" t="s">
        <v>10744</v>
      </c>
      <c r="EP1462" s="561" t="s">
        <v>350</v>
      </c>
      <c r="EQ1462" s="576">
        <v>219</v>
      </c>
      <c r="ER1462" s="561" t="s">
        <v>4409</v>
      </c>
      <c r="ES1462" s="568" t="s">
        <v>10745</v>
      </c>
    </row>
    <row r="1463" spans="16:149">
      <c r="P1463" s="503"/>
      <c r="Q1463" s="504"/>
      <c r="R1463" s="505">
        <f t="shared" si="44"/>
        <v>45241</v>
      </c>
      <c r="S1463" s="501"/>
      <c r="T1463" s="497"/>
      <c r="U1463" s="498"/>
      <c r="V1463" s="43">
        <v>170</v>
      </c>
      <c r="W1463" s="34" t="s">
        <v>4090</v>
      </c>
      <c r="X1463" s="44">
        <v>160321</v>
      </c>
      <c r="Y1463" s="34" t="s">
        <v>3096</v>
      </c>
      <c r="Z1463" s="43" t="s">
        <v>1223</v>
      </c>
      <c r="AA1463" s="34" t="s">
        <v>574</v>
      </c>
      <c r="AB1463" s="34" t="s">
        <v>283</v>
      </c>
      <c r="AC1463" s="34" t="s">
        <v>10746</v>
      </c>
      <c r="AD1463" s="44" t="s">
        <v>320</v>
      </c>
      <c r="AE1463" s="44" t="s">
        <v>321</v>
      </c>
      <c r="AF1463" s="43">
        <v>170</v>
      </c>
      <c r="AG1463" s="34" t="s">
        <v>4090</v>
      </c>
      <c r="AH1463" s="34" t="s">
        <v>4089</v>
      </c>
      <c r="AI1463" s="43" t="s">
        <v>3842</v>
      </c>
      <c r="AJ1463" s="44" t="s">
        <v>4091</v>
      </c>
      <c r="AK1463" s="261">
        <v>4930678</v>
      </c>
      <c r="AL1463" s="44" t="s">
        <v>579</v>
      </c>
      <c r="AM1463" s="44" t="s">
        <v>4095</v>
      </c>
      <c r="AN1463" s="262">
        <v>251095700</v>
      </c>
      <c r="AO1463" s="34"/>
      <c r="AP1463" s="34"/>
      <c r="AQ1463" s="34"/>
      <c r="AR1463" s="34"/>
      <c r="AS1463" s="34"/>
      <c r="AT1463" s="44" t="s">
        <v>326</v>
      </c>
      <c r="AU1463" s="44"/>
      <c r="AV1463" s="477" t="str">
        <f t="array" ref="AV1463">_xlfn.IFS(
LEFT(Tabelas!$AI1463,1)="N","DN",
LEFT(Tabelas!$AI1463,1)="C","DC",
LEFT(Tabelas!$AI1463,1)="L","DL",
LEFT(Tabelas!$AI1463,1)="A","DA",
LEFT(Tabelas!$AI1463,1)="G","DG")</f>
        <v>DN</v>
      </c>
      <c r="AW1463" s="34"/>
      <c r="AX1463" s="34"/>
      <c r="AY1463" s="34"/>
      <c r="AZ1463" s="34"/>
      <c r="BA1463" s="34"/>
      <c r="BB1463" s="34"/>
      <c r="BC1463" s="34"/>
      <c r="BD1463" s="44">
        <v>160321</v>
      </c>
      <c r="BE1463" s="34" t="s">
        <v>3096</v>
      </c>
      <c r="BF1463" s="43" t="s">
        <v>1223</v>
      </c>
      <c r="BG1463" s="34" t="s">
        <v>574</v>
      </c>
      <c r="BH1463" s="34" t="s">
        <v>283</v>
      </c>
      <c r="BI1463" s="34" t="s">
        <v>10746</v>
      </c>
      <c r="BJ1463" s="44" t="s">
        <v>320</v>
      </c>
      <c r="BK1463" s="44" t="s">
        <v>321</v>
      </c>
      <c r="EN1463" s="571">
        <v>39063</v>
      </c>
      <c r="EO1463" s="560" t="s">
        <v>10747</v>
      </c>
      <c r="EP1463" s="560" t="s">
        <v>350</v>
      </c>
      <c r="EQ1463" s="580">
        <v>219</v>
      </c>
      <c r="ER1463" s="560" t="s">
        <v>4409</v>
      </c>
      <c r="ES1463" s="567" t="s">
        <v>10748</v>
      </c>
    </row>
    <row r="1464" spans="16:149">
      <c r="P1464" s="503"/>
      <c r="Q1464" s="504"/>
      <c r="R1464" s="505">
        <f t="shared" ref="R1464:R1527" si="45">R1463+1</f>
        <v>45242</v>
      </c>
      <c r="S1464" s="501"/>
      <c r="T1464" s="497"/>
      <c r="U1464" s="498"/>
      <c r="V1464" s="43">
        <v>170</v>
      </c>
      <c r="W1464" s="34" t="s">
        <v>4090</v>
      </c>
      <c r="X1464" s="44">
        <v>160322</v>
      </c>
      <c r="Y1464" s="34" t="s">
        <v>3207</v>
      </c>
      <c r="Z1464" s="43" t="s">
        <v>1223</v>
      </c>
      <c r="AA1464" s="34" t="s">
        <v>574</v>
      </c>
      <c r="AB1464" s="34" t="s">
        <v>283</v>
      </c>
      <c r="AC1464" s="34" t="s">
        <v>10749</v>
      </c>
      <c r="AD1464" s="44" t="s">
        <v>320</v>
      </c>
      <c r="AE1464" s="44" t="s">
        <v>321</v>
      </c>
      <c r="AF1464" s="43">
        <v>170</v>
      </c>
      <c r="AG1464" s="34" t="s">
        <v>4090</v>
      </c>
      <c r="AH1464" s="34" t="s">
        <v>4089</v>
      </c>
      <c r="AI1464" s="43" t="s">
        <v>3842</v>
      </c>
      <c r="AJ1464" s="44" t="s">
        <v>4091</v>
      </c>
      <c r="AK1464" s="261">
        <v>4930678</v>
      </c>
      <c r="AL1464" s="44" t="s">
        <v>579</v>
      </c>
      <c r="AM1464" s="44" t="s">
        <v>4095</v>
      </c>
      <c r="AN1464" s="262">
        <v>251095700</v>
      </c>
      <c r="AO1464" s="34"/>
      <c r="AP1464" s="34"/>
      <c r="AQ1464" s="34"/>
      <c r="AR1464" s="34"/>
      <c r="AS1464" s="34"/>
      <c r="AT1464" s="44" t="s">
        <v>326</v>
      </c>
      <c r="AU1464" s="44"/>
      <c r="AV1464" s="477" t="str">
        <f t="array" ref="AV1464">_xlfn.IFS(
LEFT(Tabelas!$AI1464,1)="N","DN",
LEFT(Tabelas!$AI1464,1)="C","DC",
LEFT(Tabelas!$AI1464,1)="L","DL",
LEFT(Tabelas!$AI1464,1)="A","DA",
LEFT(Tabelas!$AI1464,1)="G","DG")</f>
        <v>DN</v>
      </c>
      <c r="AW1464" s="34"/>
      <c r="AX1464" s="34"/>
      <c r="AY1464" s="34"/>
      <c r="AZ1464" s="34"/>
      <c r="BA1464" s="34"/>
      <c r="BB1464" s="34"/>
      <c r="BC1464" s="34"/>
      <c r="BD1464" s="44">
        <v>160322</v>
      </c>
      <c r="BE1464" s="34" t="s">
        <v>3207</v>
      </c>
      <c r="BF1464" s="43" t="s">
        <v>1223</v>
      </c>
      <c r="BG1464" s="34" t="s">
        <v>574</v>
      </c>
      <c r="BH1464" s="34" t="s">
        <v>283</v>
      </c>
      <c r="BI1464" s="34" t="s">
        <v>10749</v>
      </c>
      <c r="BJ1464" s="44" t="s">
        <v>320</v>
      </c>
      <c r="BK1464" s="44" t="s">
        <v>321</v>
      </c>
      <c r="EN1464" s="572">
        <v>39071</v>
      </c>
      <c r="EO1464" s="561" t="s">
        <v>10750</v>
      </c>
      <c r="EP1464" s="561" t="s">
        <v>289</v>
      </c>
      <c r="EQ1464" s="576">
        <v>333</v>
      </c>
      <c r="ER1464" s="561" t="s">
        <v>4908</v>
      </c>
      <c r="ES1464" s="568" t="s">
        <v>10751</v>
      </c>
    </row>
    <row r="1465" spans="16:149">
      <c r="P1465" s="503"/>
      <c r="Q1465" s="504"/>
      <c r="R1465" s="505">
        <f t="shared" si="45"/>
        <v>45243</v>
      </c>
      <c r="S1465" s="501"/>
      <c r="T1465" s="497"/>
      <c r="U1465" s="498"/>
      <c r="V1465" s="43">
        <v>170</v>
      </c>
      <c r="W1465" s="34" t="s">
        <v>4090</v>
      </c>
      <c r="X1465" s="44">
        <v>160323</v>
      </c>
      <c r="Y1465" s="34" t="s">
        <v>3322</v>
      </c>
      <c r="Z1465" s="43" t="s">
        <v>1223</v>
      </c>
      <c r="AA1465" s="34" t="s">
        <v>574</v>
      </c>
      <c r="AB1465" s="34" t="s">
        <v>283</v>
      </c>
      <c r="AC1465" s="34" t="s">
        <v>10752</v>
      </c>
      <c r="AD1465" s="44" t="s">
        <v>320</v>
      </c>
      <c r="AE1465" s="44" t="s">
        <v>321</v>
      </c>
      <c r="AF1465" s="43">
        <v>170</v>
      </c>
      <c r="AG1465" s="34" t="s">
        <v>4090</v>
      </c>
      <c r="AH1465" s="34" t="s">
        <v>4089</v>
      </c>
      <c r="AI1465" s="43" t="s">
        <v>3842</v>
      </c>
      <c r="AJ1465" s="44" t="s">
        <v>4091</v>
      </c>
      <c r="AK1465" s="261">
        <v>4930678</v>
      </c>
      <c r="AL1465" s="44" t="s">
        <v>579</v>
      </c>
      <c r="AM1465" s="44" t="s">
        <v>4095</v>
      </c>
      <c r="AN1465" s="262">
        <v>251095700</v>
      </c>
      <c r="AO1465" s="34"/>
      <c r="AP1465" s="34"/>
      <c r="AQ1465" s="34"/>
      <c r="AR1465" s="34"/>
      <c r="AS1465" s="34"/>
      <c r="AT1465" s="44" t="s">
        <v>326</v>
      </c>
      <c r="AU1465" s="44"/>
      <c r="AV1465" s="477" t="str">
        <f t="array" ref="AV1465">_xlfn.IFS(
LEFT(Tabelas!$AI1465,1)="N","DN",
LEFT(Tabelas!$AI1465,1)="C","DC",
LEFT(Tabelas!$AI1465,1)="L","DL",
LEFT(Tabelas!$AI1465,1)="A","DA",
LEFT(Tabelas!$AI1465,1)="G","DG")</f>
        <v>DN</v>
      </c>
      <c r="AW1465" s="34"/>
      <c r="AX1465" s="34"/>
      <c r="AY1465" s="34"/>
      <c r="AZ1465" s="34"/>
      <c r="BA1465" s="34"/>
      <c r="BB1465" s="34"/>
      <c r="BC1465" s="34"/>
      <c r="BD1465" s="44">
        <v>160323</v>
      </c>
      <c r="BE1465" s="34" t="s">
        <v>3322</v>
      </c>
      <c r="BF1465" s="43" t="s">
        <v>1223</v>
      </c>
      <c r="BG1465" s="34" t="s">
        <v>574</v>
      </c>
      <c r="BH1465" s="34" t="s">
        <v>283</v>
      </c>
      <c r="BI1465" s="34" t="s">
        <v>10752</v>
      </c>
      <c r="BJ1465" s="44" t="s">
        <v>320</v>
      </c>
      <c r="BK1465" s="44" t="s">
        <v>321</v>
      </c>
      <c r="EN1465" s="572">
        <v>39233</v>
      </c>
      <c r="EO1465" s="561" t="s">
        <v>10753</v>
      </c>
      <c r="EP1465" s="561" t="s">
        <v>350</v>
      </c>
      <c r="EQ1465" s="576">
        <v>220</v>
      </c>
      <c r="ER1465" s="561" t="s">
        <v>4434</v>
      </c>
      <c r="ES1465" s="568" t="s">
        <v>10754</v>
      </c>
    </row>
    <row r="1466" spans="16:149">
      <c r="P1466" s="503"/>
      <c r="Q1466" s="504"/>
      <c r="R1466" s="505">
        <f t="shared" si="45"/>
        <v>45244</v>
      </c>
      <c r="S1466" s="501"/>
      <c r="T1466" s="497"/>
      <c r="U1466" s="498"/>
      <c r="V1466" s="43">
        <v>170</v>
      </c>
      <c r="W1466" s="34" t="s">
        <v>4090</v>
      </c>
      <c r="X1466" s="44">
        <v>160401</v>
      </c>
      <c r="Y1466" s="34" t="s">
        <v>1170</v>
      </c>
      <c r="Z1466" s="43" t="s">
        <v>1223</v>
      </c>
      <c r="AA1466" s="34" t="s">
        <v>575</v>
      </c>
      <c r="AB1466" s="34" t="s">
        <v>283</v>
      </c>
      <c r="AC1466" s="34" t="s">
        <v>1170</v>
      </c>
      <c r="AD1466" s="44" t="s">
        <v>320</v>
      </c>
      <c r="AE1466" s="44" t="s">
        <v>321</v>
      </c>
      <c r="AF1466" s="43">
        <v>170</v>
      </c>
      <c r="AG1466" s="34" t="s">
        <v>4090</v>
      </c>
      <c r="AH1466" s="34" t="s">
        <v>4089</v>
      </c>
      <c r="AI1466" s="43" t="s">
        <v>3842</v>
      </c>
      <c r="AJ1466" s="44" t="s">
        <v>4091</v>
      </c>
      <c r="AK1466" s="261">
        <v>4930678</v>
      </c>
      <c r="AL1466" s="44" t="s">
        <v>579</v>
      </c>
      <c r="AM1466" s="44" t="s">
        <v>4095</v>
      </c>
      <c r="AN1466" s="262">
        <v>251095700</v>
      </c>
      <c r="AO1466" s="34"/>
      <c r="AP1466" s="34"/>
      <c r="AQ1466" s="34"/>
      <c r="AR1466" s="34"/>
      <c r="AS1466" s="34"/>
      <c r="AT1466" s="44" t="s">
        <v>326</v>
      </c>
      <c r="AU1466" s="44"/>
      <c r="AV1466" s="477" t="str">
        <f t="array" ref="AV1466">_xlfn.IFS(
LEFT(Tabelas!$AI1466,1)="N","DN",
LEFT(Tabelas!$AI1466,1)="C","DC",
LEFT(Tabelas!$AI1466,1)="L","DL",
LEFT(Tabelas!$AI1466,1)="A","DA",
LEFT(Tabelas!$AI1466,1)="G","DG")</f>
        <v>DN</v>
      </c>
      <c r="AW1466" s="34"/>
      <c r="AX1466" s="34"/>
      <c r="AY1466" s="34"/>
      <c r="AZ1466" s="34"/>
      <c r="BA1466" s="34"/>
      <c r="BB1466" s="34"/>
      <c r="BC1466" s="34"/>
      <c r="BD1466" s="44">
        <v>160401</v>
      </c>
      <c r="BE1466" s="34" t="s">
        <v>1170</v>
      </c>
      <c r="BF1466" s="43" t="s">
        <v>1223</v>
      </c>
      <c r="BG1466" s="34" t="s">
        <v>575</v>
      </c>
      <c r="BH1466" s="34" t="s">
        <v>283</v>
      </c>
      <c r="BI1466" s="34" t="s">
        <v>1170</v>
      </c>
      <c r="BJ1466" s="44" t="s">
        <v>320</v>
      </c>
      <c r="BK1466" s="44" t="s">
        <v>321</v>
      </c>
      <c r="EN1466" s="571">
        <v>39250</v>
      </c>
      <c r="EO1466" s="560" t="s">
        <v>10755</v>
      </c>
      <c r="EP1466" s="560" t="s">
        <v>320</v>
      </c>
      <c r="EQ1466" s="580">
        <v>107</v>
      </c>
      <c r="ER1466" s="560" t="s">
        <v>2024</v>
      </c>
      <c r="ES1466" s="567" t="s">
        <v>10756</v>
      </c>
    </row>
    <row r="1467" spans="16:149">
      <c r="P1467" s="503"/>
      <c r="Q1467" s="504"/>
      <c r="R1467" s="505">
        <f t="shared" si="45"/>
        <v>45245</v>
      </c>
      <c r="S1467" s="501"/>
      <c r="T1467" s="497"/>
      <c r="U1467" s="498"/>
      <c r="V1467" s="43">
        <v>170</v>
      </c>
      <c r="W1467" s="34" t="s">
        <v>4090</v>
      </c>
      <c r="X1467" s="44">
        <v>160404</v>
      </c>
      <c r="Y1467" s="34" t="s">
        <v>1445</v>
      </c>
      <c r="Z1467" s="43" t="s">
        <v>1223</v>
      </c>
      <c r="AA1467" s="34" t="s">
        <v>575</v>
      </c>
      <c r="AB1467" s="34" t="s">
        <v>283</v>
      </c>
      <c r="AC1467" s="34" t="s">
        <v>1445</v>
      </c>
      <c r="AD1467" s="44" t="s">
        <v>320</v>
      </c>
      <c r="AE1467" s="44" t="s">
        <v>321</v>
      </c>
      <c r="AF1467" s="43">
        <v>170</v>
      </c>
      <c r="AG1467" s="34" t="s">
        <v>4090</v>
      </c>
      <c r="AH1467" s="34" t="s">
        <v>4089</v>
      </c>
      <c r="AI1467" s="43" t="s">
        <v>3842</v>
      </c>
      <c r="AJ1467" s="44" t="s">
        <v>4091</v>
      </c>
      <c r="AK1467" s="261">
        <v>4930678</v>
      </c>
      <c r="AL1467" s="44" t="s">
        <v>579</v>
      </c>
      <c r="AM1467" s="44" t="s">
        <v>4095</v>
      </c>
      <c r="AN1467" s="262">
        <v>251095700</v>
      </c>
      <c r="AO1467" s="34"/>
      <c r="AP1467" s="34"/>
      <c r="AQ1467" s="34"/>
      <c r="AR1467" s="34"/>
      <c r="AS1467" s="34"/>
      <c r="AT1467" s="44" t="s">
        <v>326</v>
      </c>
      <c r="AU1467" s="44"/>
      <c r="AV1467" s="477" t="str">
        <f t="array" ref="AV1467">_xlfn.IFS(
LEFT(Tabelas!$AI1467,1)="N","DN",
LEFT(Tabelas!$AI1467,1)="C","DC",
LEFT(Tabelas!$AI1467,1)="L","DL",
LEFT(Tabelas!$AI1467,1)="A","DA",
LEFT(Tabelas!$AI1467,1)="G","DG")</f>
        <v>DN</v>
      </c>
      <c r="AW1467" s="34"/>
      <c r="AX1467" s="34"/>
      <c r="AY1467" s="34"/>
      <c r="AZ1467" s="34"/>
      <c r="BA1467" s="34"/>
      <c r="BB1467" s="34"/>
      <c r="BC1467" s="34"/>
      <c r="BD1467" s="44">
        <v>160404</v>
      </c>
      <c r="BE1467" s="34" t="s">
        <v>1445</v>
      </c>
      <c r="BF1467" s="43" t="s">
        <v>1223</v>
      </c>
      <c r="BG1467" s="34" t="s">
        <v>575</v>
      </c>
      <c r="BH1467" s="34" t="s">
        <v>283</v>
      </c>
      <c r="BI1467" s="34" t="s">
        <v>1445</v>
      </c>
      <c r="BJ1467" s="44" t="s">
        <v>320</v>
      </c>
      <c r="BK1467" s="44" t="s">
        <v>321</v>
      </c>
      <c r="EN1467" s="572">
        <v>39284</v>
      </c>
      <c r="EO1467" s="561" t="s">
        <v>10757</v>
      </c>
      <c r="EP1467" s="561" t="s">
        <v>350</v>
      </c>
      <c r="EQ1467" s="576">
        <v>219</v>
      </c>
      <c r="ER1467" s="561" t="s">
        <v>4409</v>
      </c>
      <c r="ES1467" s="568" t="s">
        <v>10758</v>
      </c>
    </row>
    <row r="1468" spans="16:149">
      <c r="P1468" s="503"/>
      <c r="Q1468" s="504"/>
      <c r="R1468" s="505">
        <f t="shared" si="45"/>
        <v>45246</v>
      </c>
      <c r="S1468" s="501"/>
      <c r="T1468" s="497"/>
      <c r="U1468" s="498"/>
      <c r="V1468" s="43">
        <v>170</v>
      </c>
      <c r="W1468" s="34" t="s">
        <v>4090</v>
      </c>
      <c r="X1468" s="44">
        <v>160405</v>
      </c>
      <c r="Y1468" s="34" t="s">
        <v>1724</v>
      </c>
      <c r="Z1468" s="43" t="s">
        <v>1223</v>
      </c>
      <c r="AA1468" s="34" t="s">
        <v>575</v>
      </c>
      <c r="AB1468" s="34" t="s">
        <v>283</v>
      </c>
      <c r="AC1468" s="34" t="s">
        <v>1724</v>
      </c>
      <c r="AD1468" s="44" t="s">
        <v>320</v>
      </c>
      <c r="AE1468" s="44" t="s">
        <v>321</v>
      </c>
      <c r="AF1468" s="43">
        <v>170</v>
      </c>
      <c r="AG1468" s="34" t="s">
        <v>4090</v>
      </c>
      <c r="AH1468" s="34" t="s">
        <v>4089</v>
      </c>
      <c r="AI1468" s="43" t="s">
        <v>3842</v>
      </c>
      <c r="AJ1468" s="44" t="s">
        <v>4091</v>
      </c>
      <c r="AK1468" s="261">
        <v>4930678</v>
      </c>
      <c r="AL1468" s="44" t="s">
        <v>579</v>
      </c>
      <c r="AM1468" s="44" t="s">
        <v>4095</v>
      </c>
      <c r="AN1468" s="262">
        <v>251095700</v>
      </c>
      <c r="AO1468" s="34"/>
      <c r="AP1468" s="34"/>
      <c r="AQ1468" s="34"/>
      <c r="AR1468" s="34"/>
      <c r="AS1468" s="34"/>
      <c r="AT1468" s="44" t="s">
        <v>326</v>
      </c>
      <c r="AU1468" s="44"/>
      <c r="AV1468" s="477" t="str">
        <f t="array" ref="AV1468">_xlfn.IFS(
LEFT(Tabelas!$AI1468,1)="N","DN",
LEFT(Tabelas!$AI1468,1)="C","DC",
LEFT(Tabelas!$AI1468,1)="L","DL",
LEFT(Tabelas!$AI1468,1)="A","DA",
LEFT(Tabelas!$AI1468,1)="G","DG")</f>
        <v>DN</v>
      </c>
      <c r="AW1468" s="34"/>
      <c r="AX1468" s="34"/>
      <c r="AY1468" s="34"/>
      <c r="AZ1468" s="34"/>
      <c r="BA1468" s="34"/>
      <c r="BB1468" s="34"/>
      <c r="BC1468" s="34"/>
      <c r="BD1468" s="44">
        <v>160405</v>
      </c>
      <c r="BE1468" s="34" t="s">
        <v>1724</v>
      </c>
      <c r="BF1468" s="43" t="s">
        <v>1223</v>
      </c>
      <c r="BG1468" s="34" t="s">
        <v>575</v>
      </c>
      <c r="BH1468" s="34" t="s">
        <v>283</v>
      </c>
      <c r="BI1468" s="34" t="s">
        <v>1724</v>
      </c>
      <c r="BJ1468" s="44" t="s">
        <v>320</v>
      </c>
      <c r="BK1468" s="44" t="s">
        <v>321</v>
      </c>
      <c r="EN1468" s="571">
        <v>39306</v>
      </c>
      <c r="EO1468" s="560" t="s">
        <v>10759</v>
      </c>
      <c r="EP1468" s="560" t="s">
        <v>320</v>
      </c>
      <c r="EQ1468" s="580">
        <v>109</v>
      </c>
      <c r="ER1468" s="560" t="s">
        <v>2409</v>
      </c>
      <c r="ES1468" s="567" t="s">
        <v>10760</v>
      </c>
    </row>
    <row r="1469" spans="16:149">
      <c r="P1469" s="503"/>
      <c r="Q1469" s="504"/>
      <c r="R1469" s="505">
        <f t="shared" si="45"/>
        <v>45247</v>
      </c>
      <c r="S1469" s="501"/>
      <c r="T1469" s="497"/>
      <c r="U1469" s="498"/>
      <c r="V1469" s="43">
        <v>170</v>
      </c>
      <c r="W1469" s="34" t="s">
        <v>4090</v>
      </c>
      <c r="X1469" s="44">
        <v>160406</v>
      </c>
      <c r="Y1469" s="34" t="s">
        <v>1974</v>
      </c>
      <c r="Z1469" s="43" t="s">
        <v>1223</v>
      </c>
      <c r="AA1469" s="34" t="s">
        <v>575</v>
      </c>
      <c r="AB1469" s="34" t="s">
        <v>283</v>
      </c>
      <c r="AC1469" s="34" t="s">
        <v>1974</v>
      </c>
      <c r="AD1469" s="44" t="s">
        <v>320</v>
      </c>
      <c r="AE1469" s="44" t="s">
        <v>321</v>
      </c>
      <c r="AF1469" s="43">
        <v>170</v>
      </c>
      <c r="AG1469" s="34" t="s">
        <v>4090</v>
      </c>
      <c r="AH1469" s="34" t="s">
        <v>4089</v>
      </c>
      <c r="AI1469" s="43" t="s">
        <v>3842</v>
      </c>
      <c r="AJ1469" s="44" t="s">
        <v>4091</v>
      </c>
      <c r="AK1469" s="261">
        <v>4930678</v>
      </c>
      <c r="AL1469" s="44" t="s">
        <v>579</v>
      </c>
      <c r="AM1469" s="44" t="s">
        <v>4095</v>
      </c>
      <c r="AN1469" s="262">
        <v>251095700</v>
      </c>
      <c r="AO1469" s="34"/>
      <c r="AP1469" s="34"/>
      <c r="AQ1469" s="34"/>
      <c r="AR1469" s="34"/>
      <c r="AS1469" s="34"/>
      <c r="AT1469" s="44" t="s">
        <v>326</v>
      </c>
      <c r="AU1469" s="44"/>
      <c r="AV1469" s="477" t="str">
        <f t="array" ref="AV1469">_xlfn.IFS(
LEFT(Tabelas!$AI1469,1)="N","DN",
LEFT(Tabelas!$AI1469,1)="C","DC",
LEFT(Tabelas!$AI1469,1)="L","DL",
LEFT(Tabelas!$AI1469,1)="A","DA",
LEFT(Tabelas!$AI1469,1)="G","DG")</f>
        <v>DN</v>
      </c>
      <c r="AW1469" s="34"/>
      <c r="AX1469" s="34"/>
      <c r="AY1469" s="34"/>
      <c r="AZ1469" s="34"/>
      <c r="BA1469" s="34"/>
      <c r="BB1469" s="34"/>
      <c r="BC1469" s="34"/>
      <c r="BD1469" s="44">
        <v>160406</v>
      </c>
      <c r="BE1469" s="34" t="s">
        <v>1974</v>
      </c>
      <c r="BF1469" s="43" t="s">
        <v>1223</v>
      </c>
      <c r="BG1469" s="34" t="s">
        <v>575</v>
      </c>
      <c r="BH1469" s="34" t="s">
        <v>283</v>
      </c>
      <c r="BI1469" s="34" t="s">
        <v>1974</v>
      </c>
      <c r="BJ1469" s="44" t="s">
        <v>320</v>
      </c>
      <c r="BK1469" s="44" t="s">
        <v>321</v>
      </c>
      <c r="EN1469" s="572">
        <v>39330</v>
      </c>
      <c r="EO1469" s="561" t="s">
        <v>10761</v>
      </c>
      <c r="EP1469" s="561" t="s">
        <v>320</v>
      </c>
      <c r="EQ1469" s="576">
        <v>166</v>
      </c>
      <c r="ER1469" s="561" t="s">
        <v>3992</v>
      </c>
      <c r="ES1469" s="568" t="s">
        <v>10762</v>
      </c>
    </row>
    <row r="1470" spans="16:149">
      <c r="P1470" s="503"/>
      <c r="Q1470" s="504"/>
      <c r="R1470" s="505">
        <f t="shared" si="45"/>
        <v>45248</v>
      </c>
      <c r="S1470" s="501"/>
      <c r="T1470" s="497"/>
      <c r="U1470" s="498"/>
      <c r="V1470" s="43">
        <v>170</v>
      </c>
      <c r="W1470" s="34" t="s">
        <v>4090</v>
      </c>
      <c r="X1470" s="44">
        <v>160407</v>
      </c>
      <c r="Y1470" s="34" t="s">
        <v>2168</v>
      </c>
      <c r="Z1470" s="43" t="s">
        <v>1223</v>
      </c>
      <c r="AA1470" s="34" t="s">
        <v>575</v>
      </c>
      <c r="AB1470" s="34" t="s">
        <v>283</v>
      </c>
      <c r="AC1470" s="34" t="s">
        <v>2168</v>
      </c>
      <c r="AD1470" s="44" t="s">
        <v>320</v>
      </c>
      <c r="AE1470" s="44" t="s">
        <v>321</v>
      </c>
      <c r="AF1470" s="43">
        <v>170</v>
      </c>
      <c r="AG1470" s="34" t="s">
        <v>4090</v>
      </c>
      <c r="AH1470" s="34" t="s">
        <v>4089</v>
      </c>
      <c r="AI1470" s="43" t="s">
        <v>3842</v>
      </c>
      <c r="AJ1470" s="44" t="s">
        <v>4091</v>
      </c>
      <c r="AK1470" s="261">
        <v>4930678</v>
      </c>
      <c r="AL1470" s="44" t="s">
        <v>579</v>
      </c>
      <c r="AM1470" s="44" t="s">
        <v>4095</v>
      </c>
      <c r="AN1470" s="262">
        <v>251095700</v>
      </c>
      <c r="AO1470" s="34"/>
      <c r="AP1470" s="34"/>
      <c r="AQ1470" s="34"/>
      <c r="AR1470" s="34"/>
      <c r="AS1470" s="34"/>
      <c r="AT1470" s="44" t="s">
        <v>326</v>
      </c>
      <c r="AU1470" s="44"/>
      <c r="AV1470" s="477" t="str">
        <f t="array" ref="AV1470">_xlfn.IFS(
LEFT(Tabelas!$AI1470,1)="N","DN",
LEFT(Tabelas!$AI1470,1)="C","DC",
LEFT(Tabelas!$AI1470,1)="L","DL",
LEFT(Tabelas!$AI1470,1)="A","DA",
LEFT(Tabelas!$AI1470,1)="G","DG")</f>
        <v>DN</v>
      </c>
      <c r="AW1470" s="34"/>
      <c r="AX1470" s="34"/>
      <c r="AY1470" s="34"/>
      <c r="AZ1470" s="34"/>
      <c r="BA1470" s="34"/>
      <c r="BB1470" s="34"/>
      <c r="BC1470" s="34"/>
      <c r="BD1470" s="44">
        <v>160407</v>
      </c>
      <c r="BE1470" s="34" t="s">
        <v>2168</v>
      </c>
      <c r="BF1470" s="43" t="s">
        <v>1223</v>
      </c>
      <c r="BG1470" s="34" t="s">
        <v>575</v>
      </c>
      <c r="BH1470" s="34" t="s">
        <v>283</v>
      </c>
      <c r="BI1470" s="34" t="s">
        <v>2168</v>
      </c>
      <c r="BJ1470" s="44" t="s">
        <v>320</v>
      </c>
      <c r="BK1470" s="44" t="s">
        <v>321</v>
      </c>
      <c r="EN1470" s="571">
        <v>39357</v>
      </c>
      <c r="EO1470" s="560" t="s">
        <v>10763</v>
      </c>
      <c r="EP1470" s="560" t="s">
        <v>350</v>
      </c>
      <c r="EQ1470" s="580">
        <v>219</v>
      </c>
      <c r="ER1470" s="560" t="s">
        <v>4409</v>
      </c>
      <c r="ES1470" s="567" t="s">
        <v>10764</v>
      </c>
    </row>
    <row r="1471" spans="16:149">
      <c r="P1471" s="503"/>
      <c r="Q1471" s="504"/>
      <c r="R1471" s="505">
        <f t="shared" si="45"/>
        <v>45249</v>
      </c>
      <c r="S1471" s="501"/>
      <c r="T1471" s="497"/>
      <c r="U1471" s="498"/>
      <c r="V1471" s="43">
        <v>170</v>
      </c>
      <c r="W1471" s="34" t="s">
        <v>4090</v>
      </c>
      <c r="X1471" s="44">
        <v>160410</v>
      </c>
      <c r="Y1471" s="34" t="s">
        <v>2361</v>
      </c>
      <c r="Z1471" s="43" t="s">
        <v>1223</v>
      </c>
      <c r="AA1471" s="34" t="s">
        <v>575</v>
      </c>
      <c r="AB1471" s="34" t="s">
        <v>283</v>
      </c>
      <c r="AC1471" s="34" t="s">
        <v>2361</v>
      </c>
      <c r="AD1471" s="44" t="s">
        <v>320</v>
      </c>
      <c r="AE1471" s="44" t="s">
        <v>321</v>
      </c>
      <c r="AF1471" s="43">
        <v>170</v>
      </c>
      <c r="AG1471" s="34" t="s">
        <v>4090</v>
      </c>
      <c r="AH1471" s="34" t="s">
        <v>4089</v>
      </c>
      <c r="AI1471" s="43" t="s">
        <v>3842</v>
      </c>
      <c r="AJ1471" s="44" t="s">
        <v>4091</v>
      </c>
      <c r="AK1471" s="261">
        <v>4930678</v>
      </c>
      <c r="AL1471" s="44" t="s">
        <v>579</v>
      </c>
      <c r="AM1471" s="44" t="s">
        <v>4095</v>
      </c>
      <c r="AN1471" s="262">
        <v>251095700</v>
      </c>
      <c r="AO1471" s="34"/>
      <c r="AP1471" s="34"/>
      <c r="AQ1471" s="34"/>
      <c r="AR1471" s="34"/>
      <c r="AS1471" s="34"/>
      <c r="AT1471" s="44" t="s">
        <v>326</v>
      </c>
      <c r="AU1471" s="44"/>
      <c r="AV1471" s="477" t="str">
        <f t="array" ref="AV1471">_xlfn.IFS(
LEFT(Tabelas!$AI1471,1)="N","DN",
LEFT(Tabelas!$AI1471,1)="C","DC",
LEFT(Tabelas!$AI1471,1)="L","DL",
LEFT(Tabelas!$AI1471,1)="A","DA",
LEFT(Tabelas!$AI1471,1)="G","DG")</f>
        <v>DN</v>
      </c>
      <c r="AW1471" s="34"/>
      <c r="AX1471" s="34"/>
      <c r="AY1471" s="34"/>
      <c r="AZ1471" s="34"/>
      <c r="BA1471" s="34"/>
      <c r="BB1471" s="34"/>
      <c r="BC1471" s="34"/>
      <c r="BD1471" s="44">
        <v>160410</v>
      </c>
      <c r="BE1471" s="34" t="s">
        <v>2361</v>
      </c>
      <c r="BF1471" s="43" t="s">
        <v>1223</v>
      </c>
      <c r="BG1471" s="34" t="s">
        <v>575</v>
      </c>
      <c r="BH1471" s="34" t="s">
        <v>283</v>
      </c>
      <c r="BI1471" s="34" t="s">
        <v>2361</v>
      </c>
      <c r="BJ1471" s="44" t="s">
        <v>320</v>
      </c>
      <c r="BK1471" s="44" t="s">
        <v>321</v>
      </c>
      <c r="EN1471" s="572">
        <v>39373</v>
      </c>
      <c r="EO1471" s="561" t="s">
        <v>10765</v>
      </c>
      <c r="EP1471" s="561" t="s">
        <v>320</v>
      </c>
      <c r="EQ1471" s="576">
        <v>104</v>
      </c>
      <c r="ER1471" s="561" t="s">
        <v>1225</v>
      </c>
      <c r="ES1471" s="568" t="s">
        <v>10766</v>
      </c>
    </row>
    <row r="1472" spans="16:149">
      <c r="P1472" s="503"/>
      <c r="Q1472" s="504"/>
      <c r="R1472" s="505">
        <f t="shared" si="45"/>
        <v>45250</v>
      </c>
      <c r="S1472" s="501"/>
      <c r="T1472" s="497"/>
      <c r="U1472" s="498"/>
      <c r="V1472" s="43">
        <v>170</v>
      </c>
      <c r="W1472" s="34" t="s">
        <v>4090</v>
      </c>
      <c r="X1472" s="44">
        <v>160411</v>
      </c>
      <c r="Y1472" s="34" t="s">
        <v>2530</v>
      </c>
      <c r="Z1472" s="43" t="s">
        <v>1223</v>
      </c>
      <c r="AA1472" s="34" t="s">
        <v>575</v>
      </c>
      <c r="AB1472" s="34" t="s">
        <v>283</v>
      </c>
      <c r="AC1472" s="34" t="s">
        <v>2530</v>
      </c>
      <c r="AD1472" s="44" t="s">
        <v>320</v>
      </c>
      <c r="AE1472" s="44" t="s">
        <v>321</v>
      </c>
      <c r="AF1472" s="43">
        <v>170</v>
      </c>
      <c r="AG1472" s="34" t="s">
        <v>4090</v>
      </c>
      <c r="AH1472" s="34" t="s">
        <v>4089</v>
      </c>
      <c r="AI1472" s="43" t="s">
        <v>3842</v>
      </c>
      <c r="AJ1472" s="44" t="s">
        <v>4091</v>
      </c>
      <c r="AK1472" s="261">
        <v>4930678</v>
      </c>
      <c r="AL1472" s="44" t="s">
        <v>579</v>
      </c>
      <c r="AM1472" s="44" t="s">
        <v>4095</v>
      </c>
      <c r="AN1472" s="262">
        <v>251095700</v>
      </c>
      <c r="AO1472" s="34"/>
      <c r="AP1472" s="34"/>
      <c r="AQ1472" s="34"/>
      <c r="AR1472" s="34"/>
      <c r="AS1472" s="34"/>
      <c r="AT1472" s="44" t="s">
        <v>326</v>
      </c>
      <c r="AU1472" s="44"/>
      <c r="AV1472" s="477" t="str">
        <f t="array" ref="AV1472">_xlfn.IFS(
LEFT(Tabelas!$AI1472,1)="N","DN",
LEFT(Tabelas!$AI1472,1)="C","DC",
LEFT(Tabelas!$AI1472,1)="L","DL",
LEFT(Tabelas!$AI1472,1)="A","DA",
LEFT(Tabelas!$AI1472,1)="G","DG")</f>
        <v>DN</v>
      </c>
      <c r="AW1472" s="34"/>
      <c r="AX1472" s="34"/>
      <c r="AY1472" s="34"/>
      <c r="AZ1472" s="34"/>
      <c r="BA1472" s="34"/>
      <c r="BB1472" s="34"/>
      <c r="BC1472" s="34"/>
      <c r="BD1472" s="44">
        <v>160411</v>
      </c>
      <c r="BE1472" s="34" t="s">
        <v>2530</v>
      </c>
      <c r="BF1472" s="43" t="s">
        <v>1223</v>
      </c>
      <c r="BG1472" s="34" t="s">
        <v>575</v>
      </c>
      <c r="BH1472" s="34" t="s">
        <v>283</v>
      </c>
      <c r="BI1472" s="34" t="s">
        <v>2530</v>
      </c>
      <c r="BJ1472" s="44" t="s">
        <v>320</v>
      </c>
      <c r="BK1472" s="44" t="s">
        <v>321</v>
      </c>
      <c r="EN1472" s="571">
        <v>39381</v>
      </c>
      <c r="EO1472" s="560" t="s">
        <v>10767</v>
      </c>
      <c r="EP1472" s="560" t="s">
        <v>370</v>
      </c>
      <c r="EQ1472" s="580">
        <v>500</v>
      </c>
      <c r="ER1472" s="560" t="s">
        <v>966</v>
      </c>
      <c r="ES1472" s="567" t="s">
        <v>10768</v>
      </c>
    </row>
    <row r="1473" spans="16:149">
      <c r="P1473" s="503"/>
      <c r="Q1473" s="504"/>
      <c r="R1473" s="505">
        <f t="shared" si="45"/>
        <v>45251</v>
      </c>
      <c r="S1473" s="501"/>
      <c r="T1473" s="497"/>
      <c r="U1473" s="498"/>
      <c r="V1473" s="43">
        <v>170</v>
      </c>
      <c r="W1473" s="34" t="s">
        <v>4090</v>
      </c>
      <c r="X1473" s="44">
        <v>160415</v>
      </c>
      <c r="Y1473" s="34" t="s">
        <v>2689</v>
      </c>
      <c r="Z1473" s="43" t="s">
        <v>1223</v>
      </c>
      <c r="AA1473" s="34" t="s">
        <v>575</v>
      </c>
      <c r="AB1473" s="34" t="s">
        <v>283</v>
      </c>
      <c r="AC1473" s="34" t="s">
        <v>2689</v>
      </c>
      <c r="AD1473" s="44" t="s">
        <v>320</v>
      </c>
      <c r="AE1473" s="44" t="s">
        <v>321</v>
      </c>
      <c r="AF1473" s="43">
        <v>170</v>
      </c>
      <c r="AG1473" s="34" t="s">
        <v>4090</v>
      </c>
      <c r="AH1473" s="34" t="s">
        <v>4089</v>
      </c>
      <c r="AI1473" s="43" t="s">
        <v>3842</v>
      </c>
      <c r="AJ1473" s="44" t="s">
        <v>4091</v>
      </c>
      <c r="AK1473" s="261">
        <v>4930678</v>
      </c>
      <c r="AL1473" s="44" t="s">
        <v>579</v>
      </c>
      <c r="AM1473" s="44" t="s">
        <v>4095</v>
      </c>
      <c r="AN1473" s="262">
        <v>251095700</v>
      </c>
      <c r="AO1473" s="34"/>
      <c r="AP1473" s="34"/>
      <c r="AQ1473" s="34"/>
      <c r="AR1473" s="34"/>
      <c r="AS1473" s="34"/>
      <c r="AT1473" s="44" t="s">
        <v>326</v>
      </c>
      <c r="AU1473" s="44"/>
      <c r="AV1473" s="477" t="str">
        <f t="array" ref="AV1473">_xlfn.IFS(
LEFT(Tabelas!$AI1473,1)="N","DN",
LEFT(Tabelas!$AI1473,1)="C","DC",
LEFT(Tabelas!$AI1473,1)="L","DL",
LEFT(Tabelas!$AI1473,1)="A","DA",
LEFT(Tabelas!$AI1473,1)="G","DG")</f>
        <v>DN</v>
      </c>
      <c r="AW1473" s="34"/>
      <c r="AX1473" s="34"/>
      <c r="AY1473" s="34"/>
      <c r="AZ1473" s="34"/>
      <c r="BA1473" s="34"/>
      <c r="BB1473" s="34"/>
      <c r="BC1473" s="34"/>
      <c r="BD1473" s="44">
        <v>160415</v>
      </c>
      <c r="BE1473" s="34" t="s">
        <v>2689</v>
      </c>
      <c r="BF1473" s="43" t="s">
        <v>1223</v>
      </c>
      <c r="BG1473" s="34" t="s">
        <v>575</v>
      </c>
      <c r="BH1473" s="34" t="s">
        <v>283</v>
      </c>
      <c r="BI1473" s="34" t="s">
        <v>2689</v>
      </c>
      <c r="BJ1473" s="44" t="s">
        <v>320</v>
      </c>
      <c r="BK1473" s="44" t="s">
        <v>321</v>
      </c>
      <c r="EN1473" s="572">
        <v>39390</v>
      </c>
      <c r="EO1473" s="561" t="s">
        <v>10769</v>
      </c>
      <c r="EP1473" s="561" t="s">
        <v>370</v>
      </c>
      <c r="EQ1473" s="576">
        <v>555</v>
      </c>
      <c r="ER1473" s="561" t="s">
        <v>371</v>
      </c>
      <c r="ES1473" s="568" t="s">
        <v>10770</v>
      </c>
    </row>
    <row r="1474" spans="16:149">
      <c r="P1474" s="503"/>
      <c r="Q1474" s="504"/>
      <c r="R1474" s="505">
        <f t="shared" si="45"/>
        <v>45252</v>
      </c>
      <c r="S1474" s="501"/>
      <c r="T1474" s="497"/>
      <c r="U1474" s="498"/>
      <c r="V1474" s="43">
        <v>170</v>
      </c>
      <c r="W1474" s="34" t="s">
        <v>4090</v>
      </c>
      <c r="X1474" s="44">
        <v>160400</v>
      </c>
      <c r="Y1474" s="34" t="s">
        <v>880</v>
      </c>
      <c r="Z1474" s="43" t="s">
        <v>1223</v>
      </c>
      <c r="AA1474" s="34" t="s">
        <v>575</v>
      </c>
      <c r="AB1474" s="34" t="s">
        <v>283</v>
      </c>
      <c r="AC1474" s="34" t="s">
        <v>10771</v>
      </c>
      <c r="AD1474" s="44" t="s">
        <v>320</v>
      </c>
      <c r="AE1474" s="44" t="s">
        <v>321</v>
      </c>
      <c r="AF1474" s="43">
        <v>170</v>
      </c>
      <c r="AG1474" s="34" t="s">
        <v>4090</v>
      </c>
      <c r="AH1474" s="34" t="s">
        <v>4089</v>
      </c>
      <c r="AI1474" s="43" t="s">
        <v>3842</v>
      </c>
      <c r="AJ1474" s="44" t="s">
        <v>4091</v>
      </c>
      <c r="AK1474" s="261">
        <v>4930678</v>
      </c>
      <c r="AL1474" s="44" t="s">
        <v>579</v>
      </c>
      <c r="AM1474" s="44" t="s">
        <v>4095</v>
      </c>
      <c r="AN1474" s="262">
        <v>251095700</v>
      </c>
      <c r="AO1474" s="34"/>
      <c r="AP1474" s="34"/>
      <c r="AQ1474" s="34"/>
      <c r="AR1474" s="34"/>
      <c r="AS1474" s="34"/>
      <c r="AT1474" s="44" t="s">
        <v>326</v>
      </c>
      <c r="AU1474" s="44"/>
      <c r="AV1474" s="477" t="str">
        <f t="array" ref="AV1474">_xlfn.IFS(
LEFT(Tabelas!$AI1474,1)="N","DN",
LEFT(Tabelas!$AI1474,1)="C","DC",
LEFT(Tabelas!$AI1474,1)="L","DL",
LEFT(Tabelas!$AI1474,1)="A","DA",
LEFT(Tabelas!$AI1474,1)="G","DG")</f>
        <v>DN</v>
      </c>
      <c r="AW1474" s="34"/>
      <c r="AX1474" s="34"/>
      <c r="AY1474" s="34"/>
      <c r="AZ1474" s="34"/>
      <c r="BA1474" s="34"/>
      <c r="BB1474" s="34"/>
      <c r="BC1474" s="34"/>
      <c r="BD1474" s="44">
        <v>160400</v>
      </c>
      <c r="BE1474" s="34" t="s">
        <v>880</v>
      </c>
      <c r="BF1474" s="43" t="s">
        <v>1223</v>
      </c>
      <c r="BG1474" s="34" t="s">
        <v>575</v>
      </c>
      <c r="BH1474" s="34" t="s">
        <v>283</v>
      </c>
      <c r="BI1474" s="34" t="s">
        <v>10771</v>
      </c>
      <c r="BJ1474" s="44" t="s">
        <v>320</v>
      </c>
      <c r="BK1474" s="44" t="s">
        <v>321</v>
      </c>
      <c r="EN1474" s="571">
        <v>39403</v>
      </c>
      <c r="EO1474" s="560" t="s">
        <v>10772</v>
      </c>
      <c r="EP1474" s="560" t="s">
        <v>370</v>
      </c>
      <c r="EQ1474" s="580">
        <v>556</v>
      </c>
      <c r="ER1474" s="560" t="s">
        <v>3143</v>
      </c>
      <c r="ES1474" s="567" t="s">
        <v>10773</v>
      </c>
    </row>
    <row r="1475" spans="16:149">
      <c r="P1475" s="503"/>
      <c r="Q1475" s="504"/>
      <c r="R1475" s="505">
        <f t="shared" si="45"/>
        <v>45253</v>
      </c>
      <c r="S1475" s="501"/>
      <c r="T1475" s="497"/>
      <c r="U1475" s="498"/>
      <c r="V1475" s="43">
        <v>170</v>
      </c>
      <c r="W1475" s="34" t="s">
        <v>4090</v>
      </c>
      <c r="X1475" s="44">
        <v>160418</v>
      </c>
      <c r="Y1475" s="34" t="s">
        <v>1937</v>
      </c>
      <c r="Z1475" s="43" t="s">
        <v>1223</v>
      </c>
      <c r="AA1475" s="34" t="s">
        <v>575</v>
      </c>
      <c r="AB1475" s="34" t="s">
        <v>283</v>
      </c>
      <c r="AC1475" s="34" t="s">
        <v>1937</v>
      </c>
      <c r="AD1475" s="44" t="s">
        <v>320</v>
      </c>
      <c r="AE1475" s="44" t="s">
        <v>321</v>
      </c>
      <c r="AF1475" s="43">
        <v>170</v>
      </c>
      <c r="AG1475" s="34" t="s">
        <v>4090</v>
      </c>
      <c r="AH1475" s="34" t="s">
        <v>4089</v>
      </c>
      <c r="AI1475" s="43" t="s">
        <v>3842</v>
      </c>
      <c r="AJ1475" s="44" t="s">
        <v>4091</v>
      </c>
      <c r="AK1475" s="261">
        <v>4930678</v>
      </c>
      <c r="AL1475" s="44" t="s">
        <v>579</v>
      </c>
      <c r="AM1475" s="44" t="s">
        <v>4095</v>
      </c>
      <c r="AN1475" s="262">
        <v>251095700</v>
      </c>
      <c r="AO1475" s="34"/>
      <c r="AP1475" s="34"/>
      <c r="AQ1475" s="34"/>
      <c r="AR1475" s="34"/>
      <c r="AS1475" s="34"/>
      <c r="AT1475" s="44" t="s">
        <v>326</v>
      </c>
      <c r="AU1475" s="44"/>
      <c r="AV1475" s="477" t="str">
        <f t="array" ref="AV1475">_xlfn.IFS(
LEFT(Tabelas!$AI1475,1)="N","DN",
LEFT(Tabelas!$AI1475,1)="C","DC",
LEFT(Tabelas!$AI1475,1)="L","DL",
LEFT(Tabelas!$AI1475,1)="A","DA",
LEFT(Tabelas!$AI1475,1)="G","DG")</f>
        <v>DN</v>
      </c>
      <c r="AW1475" s="34"/>
      <c r="AX1475" s="34"/>
      <c r="AY1475" s="34"/>
      <c r="AZ1475" s="34"/>
      <c r="BA1475" s="34"/>
      <c r="BB1475" s="34"/>
      <c r="BC1475" s="34"/>
      <c r="BD1475" s="44">
        <v>160418</v>
      </c>
      <c r="BE1475" s="34" t="s">
        <v>1937</v>
      </c>
      <c r="BF1475" s="43" t="s">
        <v>1223</v>
      </c>
      <c r="BG1475" s="34" t="s">
        <v>575</v>
      </c>
      <c r="BH1475" s="34" t="s">
        <v>283</v>
      </c>
      <c r="BI1475" s="34" t="s">
        <v>1937</v>
      </c>
      <c r="BJ1475" s="44" t="s">
        <v>320</v>
      </c>
      <c r="BK1475" s="44" t="s">
        <v>321</v>
      </c>
      <c r="EN1475" s="572">
        <v>39420</v>
      </c>
      <c r="EO1475" s="561" t="s">
        <v>10774</v>
      </c>
      <c r="EP1475" s="561" t="s">
        <v>289</v>
      </c>
      <c r="EQ1475" s="576">
        <v>383</v>
      </c>
      <c r="ER1475" s="561" t="s">
        <v>2597</v>
      </c>
      <c r="ES1475" s="568" t="s">
        <v>10775</v>
      </c>
    </row>
    <row r="1476" spans="16:149">
      <c r="P1476" s="503"/>
      <c r="Q1476" s="504"/>
      <c r="R1476" s="505">
        <f t="shared" si="45"/>
        <v>45254</v>
      </c>
      <c r="S1476" s="501"/>
      <c r="T1476" s="497"/>
      <c r="U1476" s="498"/>
      <c r="V1476" s="43">
        <v>170</v>
      </c>
      <c r="W1476" s="34" t="s">
        <v>4090</v>
      </c>
      <c r="X1476" s="44">
        <v>160420</v>
      </c>
      <c r="Y1476" s="34" t="s">
        <v>1271</v>
      </c>
      <c r="Z1476" s="43" t="s">
        <v>1223</v>
      </c>
      <c r="AA1476" s="34" t="s">
        <v>575</v>
      </c>
      <c r="AB1476" s="34" t="s">
        <v>283</v>
      </c>
      <c r="AC1476" s="34" t="s">
        <v>1271</v>
      </c>
      <c r="AD1476" s="44" t="s">
        <v>320</v>
      </c>
      <c r="AE1476" s="44" t="s">
        <v>321</v>
      </c>
      <c r="AF1476" s="43">
        <v>170</v>
      </c>
      <c r="AG1476" s="34" t="s">
        <v>4090</v>
      </c>
      <c r="AH1476" s="34" t="s">
        <v>4089</v>
      </c>
      <c r="AI1476" s="43" t="s">
        <v>3842</v>
      </c>
      <c r="AJ1476" s="44" t="s">
        <v>4091</v>
      </c>
      <c r="AK1476" s="261">
        <v>4930678</v>
      </c>
      <c r="AL1476" s="44" t="s">
        <v>579</v>
      </c>
      <c r="AM1476" s="44" t="s">
        <v>4095</v>
      </c>
      <c r="AN1476" s="262">
        <v>251095700</v>
      </c>
      <c r="AO1476" s="34"/>
      <c r="AP1476" s="34"/>
      <c r="AQ1476" s="34"/>
      <c r="AR1476" s="34"/>
      <c r="AS1476" s="34"/>
      <c r="AT1476" s="44" t="s">
        <v>326</v>
      </c>
      <c r="AU1476" s="44"/>
      <c r="AV1476" s="477" t="str">
        <f t="array" ref="AV1476">_xlfn.IFS(
LEFT(Tabelas!$AI1476,1)="N","DN",
LEFT(Tabelas!$AI1476,1)="C","DC",
LEFT(Tabelas!$AI1476,1)="L","DL",
LEFT(Tabelas!$AI1476,1)="A","DA",
LEFT(Tabelas!$AI1476,1)="G","DG")</f>
        <v>DN</v>
      </c>
      <c r="AW1476" s="34"/>
      <c r="AX1476" s="34"/>
      <c r="AY1476" s="34"/>
      <c r="AZ1476" s="34"/>
      <c r="BA1476" s="34"/>
      <c r="BB1476" s="34"/>
      <c r="BC1476" s="34"/>
      <c r="BD1476" s="44">
        <v>160420</v>
      </c>
      <c r="BE1476" s="34" t="s">
        <v>1271</v>
      </c>
      <c r="BF1476" s="43" t="s">
        <v>1223</v>
      </c>
      <c r="BG1476" s="34" t="s">
        <v>575</v>
      </c>
      <c r="BH1476" s="34" t="s">
        <v>283</v>
      </c>
      <c r="BI1476" s="34" t="s">
        <v>1271</v>
      </c>
      <c r="BJ1476" s="44" t="s">
        <v>320</v>
      </c>
      <c r="BK1476" s="44" t="s">
        <v>321</v>
      </c>
      <c r="EN1476" s="571">
        <v>39446</v>
      </c>
      <c r="EO1476" s="560" t="s">
        <v>10776</v>
      </c>
      <c r="EP1476" s="560" t="s">
        <v>370</v>
      </c>
      <c r="EQ1476" s="580">
        <v>500</v>
      </c>
      <c r="ER1476" s="560" t="s">
        <v>966</v>
      </c>
      <c r="ES1476" s="567" t="s">
        <v>10777</v>
      </c>
    </row>
    <row r="1477" spans="16:149">
      <c r="P1477" s="503"/>
      <c r="Q1477" s="504"/>
      <c r="R1477" s="505">
        <f t="shared" si="45"/>
        <v>45255</v>
      </c>
      <c r="S1477" s="501"/>
      <c r="T1477" s="497"/>
      <c r="U1477" s="498"/>
      <c r="V1477" s="43">
        <v>170</v>
      </c>
      <c r="W1477" s="34" t="s">
        <v>4090</v>
      </c>
      <c r="X1477" s="44">
        <v>160421</v>
      </c>
      <c r="Y1477" s="34" t="s">
        <v>3097</v>
      </c>
      <c r="Z1477" s="43" t="s">
        <v>1223</v>
      </c>
      <c r="AA1477" s="34" t="s">
        <v>575</v>
      </c>
      <c r="AB1477" s="34" t="s">
        <v>283</v>
      </c>
      <c r="AC1477" s="34" t="s">
        <v>3097</v>
      </c>
      <c r="AD1477" s="44" t="s">
        <v>320</v>
      </c>
      <c r="AE1477" s="44" t="s">
        <v>321</v>
      </c>
      <c r="AF1477" s="43">
        <v>170</v>
      </c>
      <c r="AG1477" s="34" t="s">
        <v>4090</v>
      </c>
      <c r="AH1477" s="34" t="s">
        <v>4089</v>
      </c>
      <c r="AI1477" s="43" t="s">
        <v>3842</v>
      </c>
      <c r="AJ1477" s="44" t="s">
        <v>4091</v>
      </c>
      <c r="AK1477" s="261">
        <v>4930678</v>
      </c>
      <c r="AL1477" s="44" t="s">
        <v>579</v>
      </c>
      <c r="AM1477" s="44" t="s">
        <v>4095</v>
      </c>
      <c r="AN1477" s="262">
        <v>251095700</v>
      </c>
      <c r="AO1477" s="34"/>
      <c r="AP1477" s="34"/>
      <c r="AQ1477" s="34"/>
      <c r="AR1477" s="34"/>
      <c r="AS1477" s="34"/>
      <c r="AT1477" s="44" t="s">
        <v>326</v>
      </c>
      <c r="AU1477" s="44"/>
      <c r="AV1477" s="477" t="str">
        <f t="array" ref="AV1477">_xlfn.IFS(
LEFT(Tabelas!$AI1477,1)="N","DN",
LEFT(Tabelas!$AI1477,1)="C","DC",
LEFT(Tabelas!$AI1477,1)="L","DL",
LEFT(Tabelas!$AI1477,1)="A","DA",
LEFT(Tabelas!$AI1477,1)="G","DG")</f>
        <v>DN</v>
      </c>
      <c r="AW1477" s="34"/>
      <c r="AX1477" s="34"/>
      <c r="AY1477" s="34"/>
      <c r="AZ1477" s="34"/>
      <c r="BA1477" s="34"/>
      <c r="BB1477" s="34"/>
      <c r="BC1477" s="34"/>
      <c r="BD1477" s="44">
        <v>160421</v>
      </c>
      <c r="BE1477" s="34" t="s">
        <v>3097</v>
      </c>
      <c r="BF1477" s="43" t="s">
        <v>1223</v>
      </c>
      <c r="BG1477" s="34" t="s">
        <v>575</v>
      </c>
      <c r="BH1477" s="34" t="s">
        <v>283</v>
      </c>
      <c r="BI1477" s="34" t="s">
        <v>3097</v>
      </c>
      <c r="BJ1477" s="44" t="s">
        <v>320</v>
      </c>
      <c r="BK1477" s="44" t="s">
        <v>321</v>
      </c>
      <c r="EN1477" s="572">
        <v>39454</v>
      </c>
      <c r="EO1477" s="561" t="s">
        <v>10778</v>
      </c>
      <c r="EP1477" s="561" t="s">
        <v>350</v>
      </c>
      <c r="EQ1477" s="576">
        <v>224</v>
      </c>
      <c r="ER1477" s="561" t="s">
        <v>4524</v>
      </c>
      <c r="ES1477" s="568" t="s">
        <v>10779</v>
      </c>
    </row>
    <row r="1478" spans="16:149">
      <c r="P1478" s="503"/>
      <c r="Q1478" s="504"/>
      <c r="R1478" s="505">
        <f t="shared" si="45"/>
        <v>45256</v>
      </c>
      <c r="S1478" s="501"/>
      <c r="T1478" s="497"/>
      <c r="U1478" s="498"/>
      <c r="V1478" s="43">
        <v>170</v>
      </c>
      <c r="W1478" s="34" t="s">
        <v>4090</v>
      </c>
      <c r="X1478" s="44">
        <v>160422</v>
      </c>
      <c r="Y1478" s="34" t="s">
        <v>3208</v>
      </c>
      <c r="Z1478" s="43" t="s">
        <v>1223</v>
      </c>
      <c r="AA1478" s="34" t="s">
        <v>575</v>
      </c>
      <c r="AB1478" s="34" t="s">
        <v>283</v>
      </c>
      <c r="AC1478" s="34" t="s">
        <v>3208</v>
      </c>
      <c r="AD1478" s="44" t="s">
        <v>320</v>
      </c>
      <c r="AE1478" s="44" t="s">
        <v>321</v>
      </c>
      <c r="AF1478" s="43">
        <v>170</v>
      </c>
      <c r="AG1478" s="34" t="s">
        <v>4090</v>
      </c>
      <c r="AH1478" s="34" t="s">
        <v>4089</v>
      </c>
      <c r="AI1478" s="43" t="s">
        <v>3842</v>
      </c>
      <c r="AJ1478" s="44" t="s">
        <v>4091</v>
      </c>
      <c r="AK1478" s="261">
        <v>4930678</v>
      </c>
      <c r="AL1478" s="44" t="s">
        <v>579</v>
      </c>
      <c r="AM1478" s="44" t="s">
        <v>4095</v>
      </c>
      <c r="AN1478" s="262">
        <v>251095700</v>
      </c>
      <c r="AO1478" s="34"/>
      <c r="AP1478" s="34"/>
      <c r="AQ1478" s="34"/>
      <c r="AR1478" s="34"/>
      <c r="AS1478" s="34"/>
      <c r="AT1478" s="44" t="s">
        <v>326</v>
      </c>
      <c r="AU1478" s="44"/>
      <c r="AV1478" s="477" t="str">
        <f t="array" ref="AV1478">_xlfn.IFS(
LEFT(Tabelas!$AI1478,1)="N","DN",
LEFT(Tabelas!$AI1478,1)="C","DC",
LEFT(Tabelas!$AI1478,1)="L","DL",
LEFT(Tabelas!$AI1478,1)="A","DA",
LEFT(Tabelas!$AI1478,1)="G","DG")</f>
        <v>DN</v>
      </c>
      <c r="AW1478" s="34"/>
      <c r="AX1478" s="34"/>
      <c r="AY1478" s="34"/>
      <c r="AZ1478" s="34"/>
      <c r="BA1478" s="34"/>
      <c r="BB1478" s="34"/>
      <c r="BC1478" s="34"/>
      <c r="BD1478" s="44">
        <v>160422</v>
      </c>
      <c r="BE1478" s="34" t="s">
        <v>3208</v>
      </c>
      <c r="BF1478" s="43" t="s">
        <v>1223</v>
      </c>
      <c r="BG1478" s="34" t="s">
        <v>575</v>
      </c>
      <c r="BH1478" s="34" t="s">
        <v>283</v>
      </c>
      <c r="BI1478" s="34" t="s">
        <v>3208</v>
      </c>
      <c r="BJ1478" s="44" t="s">
        <v>320</v>
      </c>
      <c r="BK1478" s="44" t="s">
        <v>321</v>
      </c>
      <c r="EN1478" s="571">
        <v>39470</v>
      </c>
      <c r="EO1478" s="560" t="s">
        <v>10780</v>
      </c>
      <c r="EP1478" s="560" t="s">
        <v>370</v>
      </c>
      <c r="EQ1478" s="580">
        <v>556</v>
      </c>
      <c r="ER1478" s="560" t="s">
        <v>3143</v>
      </c>
      <c r="ES1478" s="567" t="s">
        <v>10781</v>
      </c>
    </row>
    <row r="1479" spans="16:149">
      <c r="P1479" s="503"/>
      <c r="Q1479" s="504"/>
      <c r="R1479" s="505">
        <f t="shared" si="45"/>
        <v>45257</v>
      </c>
      <c r="S1479" s="501"/>
      <c r="T1479" s="497"/>
      <c r="U1479" s="498"/>
      <c r="V1479" s="43">
        <v>170</v>
      </c>
      <c r="W1479" s="34" t="s">
        <v>4090</v>
      </c>
      <c r="X1479" s="44">
        <v>160423</v>
      </c>
      <c r="Y1479" s="34" t="s">
        <v>3323</v>
      </c>
      <c r="Z1479" s="43" t="s">
        <v>1223</v>
      </c>
      <c r="AA1479" s="34" t="s">
        <v>575</v>
      </c>
      <c r="AB1479" s="34" t="s">
        <v>283</v>
      </c>
      <c r="AC1479" s="34" t="s">
        <v>3323</v>
      </c>
      <c r="AD1479" s="44" t="s">
        <v>320</v>
      </c>
      <c r="AE1479" s="44" t="s">
        <v>321</v>
      </c>
      <c r="AF1479" s="43">
        <v>170</v>
      </c>
      <c r="AG1479" s="34" t="s">
        <v>4090</v>
      </c>
      <c r="AH1479" s="34" t="s">
        <v>4089</v>
      </c>
      <c r="AI1479" s="43" t="s">
        <v>3842</v>
      </c>
      <c r="AJ1479" s="44" t="s">
        <v>4091</v>
      </c>
      <c r="AK1479" s="261">
        <v>4930678</v>
      </c>
      <c r="AL1479" s="44" t="s">
        <v>579</v>
      </c>
      <c r="AM1479" s="44" t="s">
        <v>4095</v>
      </c>
      <c r="AN1479" s="262">
        <v>251095700</v>
      </c>
      <c r="AO1479" s="34"/>
      <c r="AP1479" s="34"/>
      <c r="AQ1479" s="34"/>
      <c r="AR1479" s="34"/>
      <c r="AS1479" s="34"/>
      <c r="AT1479" s="44" t="s">
        <v>326</v>
      </c>
      <c r="AU1479" s="44"/>
      <c r="AV1479" s="477" t="str">
        <f t="array" ref="AV1479">_xlfn.IFS(
LEFT(Tabelas!$AI1479,1)="N","DN",
LEFT(Tabelas!$AI1479,1)="C","DC",
LEFT(Tabelas!$AI1479,1)="L","DL",
LEFT(Tabelas!$AI1479,1)="A","DA",
LEFT(Tabelas!$AI1479,1)="G","DG")</f>
        <v>DN</v>
      </c>
      <c r="AW1479" s="34"/>
      <c r="AX1479" s="34"/>
      <c r="AY1479" s="34"/>
      <c r="AZ1479" s="34"/>
      <c r="BA1479" s="34"/>
      <c r="BB1479" s="34"/>
      <c r="BC1479" s="34"/>
      <c r="BD1479" s="44">
        <v>160423</v>
      </c>
      <c r="BE1479" s="34" t="s">
        <v>3323</v>
      </c>
      <c r="BF1479" s="43" t="s">
        <v>1223</v>
      </c>
      <c r="BG1479" s="34" t="s">
        <v>575</v>
      </c>
      <c r="BH1479" s="34" t="s">
        <v>283</v>
      </c>
      <c r="BI1479" s="34" t="s">
        <v>3323</v>
      </c>
      <c r="BJ1479" s="44" t="s">
        <v>320</v>
      </c>
      <c r="BK1479" s="44" t="s">
        <v>321</v>
      </c>
      <c r="EN1479" s="572">
        <v>39489</v>
      </c>
      <c r="EO1479" s="561" t="s">
        <v>10782</v>
      </c>
      <c r="EP1479" s="561" t="s">
        <v>289</v>
      </c>
      <c r="EQ1479" s="576">
        <v>345</v>
      </c>
      <c r="ER1479" s="561" t="s">
        <v>645</v>
      </c>
      <c r="ES1479" s="568" t="s">
        <v>10783</v>
      </c>
    </row>
    <row r="1480" spans="16:149">
      <c r="P1480" s="503"/>
      <c r="Q1480" s="504"/>
      <c r="R1480" s="505">
        <f t="shared" si="45"/>
        <v>45258</v>
      </c>
      <c r="S1480" s="501"/>
      <c r="T1480" s="497"/>
      <c r="U1480" s="498"/>
      <c r="V1480" s="43">
        <v>170</v>
      </c>
      <c r="W1480" s="34" t="s">
        <v>4090</v>
      </c>
      <c r="X1480" s="44">
        <v>160424</v>
      </c>
      <c r="Y1480" s="34" t="s">
        <v>3410</v>
      </c>
      <c r="Z1480" s="43" t="s">
        <v>1223</v>
      </c>
      <c r="AA1480" s="34" t="s">
        <v>575</v>
      </c>
      <c r="AB1480" s="34" t="s">
        <v>283</v>
      </c>
      <c r="AC1480" s="34" t="s">
        <v>3410</v>
      </c>
      <c r="AD1480" s="44" t="s">
        <v>320</v>
      </c>
      <c r="AE1480" s="44" t="s">
        <v>321</v>
      </c>
      <c r="AF1480" s="43">
        <v>170</v>
      </c>
      <c r="AG1480" s="34" t="s">
        <v>4090</v>
      </c>
      <c r="AH1480" s="34" t="s">
        <v>4089</v>
      </c>
      <c r="AI1480" s="43" t="s">
        <v>3842</v>
      </c>
      <c r="AJ1480" s="44" t="s">
        <v>4091</v>
      </c>
      <c r="AK1480" s="261">
        <v>4930678</v>
      </c>
      <c r="AL1480" s="44" t="s">
        <v>579</v>
      </c>
      <c r="AM1480" s="44" t="s">
        <v>4095</v>
      </c>
      <c r="AN1480" s="262">
        <v>251095700</v>
      </c>
      <c r="AO1480" s="34"/>
      <c r="AP1480" s="34"/>
      <c r="AQ1480" s="34"/>
      <c r="AR1480" s="34"/>
      <c r="AS1480" s="34"/>
      <c r="AT1480" s="44" t="s">
        <v>326</v>
      </c>
      <c r="AU1480" s="44"/>
      <c r="AV1480" s="477" t="str">
        <f t="array" ref="AV1480">_xlfn.IFS(
LEFT(Tabelas!$AI1480,1)="N","DN",
LEFT(Tabelas!$AI1480,1)="C","DC",
LEFT(Tabelas!$AI1480,1)="L","DL",
LEFT(Tabelas!$AI1480,1)="A","DA",
LEFT(Tabelas!$AI1480,1)="G","DG")</f>
        <v>DN</v>
      </c>
      <c r="AW1480" s="34"/>
      <c r="AX1480" s="34"/>
      <c r="AY1480" s="34"/>
      <c r="AZ1480" s="34"/>
      <c r="BA1480" s="34"/>
      <c r="BB1480" s="34"/>
      <c r="BC1480" s="34"/>
      <c r="BD1480" s="44">
        <v>160424</v>
      </c>
      <c r="BE1480" s="34" t="s">
        <v>3410</v>
      </c>
      <c r="BF1480" s="43" t="s">
        <v>1223</v>
      </c>
      <c r="BG1480" s="34" t="s">
        <v>575</v>
      </c>
      <c r="BH1480" s="34" t="s">
        <v>283</v>
      </c>
      <c r="BI1480" s="34" t="s">
        <v>3410</v>
      </c>
      <c r="BJ1480" s="44" t="s">
        <v>320</v>
      </c>
      <c r="BK1480" s="44" t="s">
        <v>321</v>
      </c>
      <c r="EN1480" s="571">
        <v>39497</v>
      </c>
      <c r="EO1480" s="560" t="s">
        <v>10784</v>
      </c>
      <c r="EP1480" s="560" t="s">
        <v>370</v>
      </c>
      <c r="EQ1480" s="580">
        <v>586</v>
      </c>
      <c r="ER1480" s="560" t="s">
        <v>5533</v>
      </c>
      <c r="ES1480" s="567" t="s">
        <v>10785</v>
      </c>
    </row>
    <row r="1481" spans="16:149">
      <c r="P1481" s="503"/>
      <c r="Q1481" s="504"/>
      <c r="R1481" s="505">
        <f t="shared" si="45"/>
        <v>45259</v>
      </c>
      <c r="S1481" s="501"/>
      <c r="T1481" s="497"/>
      <c r="U1481" s="498"/>
      <c r="V1481" s="43">
        <v>170</v>
      </c>
      <c r="W1481" s="34" t="s">
        <v>4090</v>
      </c>
      <c r="X1481" s="44">
        <v>160427</v>
      </c>
      <c r="Y1481" s="34" t="s">
        <v>3490</v>
      </c>
      <c r="Z1481" s="43" t="s">
        <v>1223</v>
      </c>
      <c r="AA1481" s="34" t="s">
        <v>575</v>
      </c>
      <c r="AB1481" s="34" t="s">
        <v>283</v>
      </c>
      <c r="AC1481" s="34" t="s">
        <v>3490</v>
      </c>
      <c r="AD1481" s="44" t="s">
        <v>320</v>
      </c>
      <c r="AE1481" s="44" t="s">
        <v>321</v>
      </c>
      <c r="AF1481" s="43">
        <v>170</v>
      </c>
      <c r="AG1481" s="34" t="s">
        <v>4090</v>
      </c>
      <c r="AH1481" s="34" t="s">
        <v>4089</v>
      </c>
      <c r="AI1481" s="43" t="s">
        <v>3842</v>
      </c>
      <c r="AJ1481" s="44" t="s">
        <v>4091</v>
      </c>
      <c r="AK1481" s="261">
        <v>4930678</v>
      </c>
      <c r="AL1481" s="44" t="s">
        <v>579</v>
      </c>
      <c r="AM1481" s="44" t="s">
        <v>4095</v>
      </c>
      <c r="AN1481" s="262">
        <v>251095700</v>
      </c>
      <c r="AO1481" s="34"/>
      <c r="AP1481" s="34"/>
      <c r="AQ1481" s="34"/>
      <c r="AR1481" s="34"/>
      <c r="AS1481" s="34"/>
      <c r="AT1481" s="44" t="s">
        <v>326</v>
      </c>
      <c r="AU1481" s="44"/>
      <c r="AV1481" s="477" t="str">
        <f t="array" ref="AV1481">_xlfn.IFS(
LEFT(Tabelas!$AI1481,1)="N","DN",
LEFT(Tabelas!$AI1481,1)="C","DC",
LEFT(Tabelas!$AI1481,1)="L","DL",
LEFT(Tabelas!$AI1481,1)="A","DA",
LEFT(Tabelas!$AI1481,1)="G","DG")</f>
        <v>DN</v>
      </c>
      <c r="AW1481" s="34"/>
      <c r="AX1481" s="34"/>
      <c r="AY1481" s="34"/>
      <c r="AZ1481" s="34"/>
      <c r="BA1481" s="34"/>
      <c r="BB1481" s="34"/>
      <c r="BC1481" s="34"/>
      <c r="BD1481" s="44">
        <v>160427</v>
      </c>
      <c r="BE1481" s="34" t="s">
        <v>3490</v>
      </c>
      <c r="BF1481" s="43" t="s">
        <v>1223</v>
      </c>
      <c r="BG1481" s="34" t="s">
        <v>575</v>
      </c>
      <c r="BH1481" s="34" t="s">
        <v>283</v>
      </c>
      <c r="BI1481" s="34" t="s">
        <v>3490</v>
      </c>
      <c r="BJ1481" s="44" t="s">
        <v>320</v>
      </c>
      <c r="BK1481" s="44" t="s">
        <v>321</v>
      </c>
      <c r="EN1481" s="572">
        <v>39500</v>
      </c>
      <c r="EO1481" s="561" t="s">
        <v>10786</v>
      </c>
      <c r="EP1481" s="561" t="s">
        <v>370</v>
      </c>
      <c r="EQ1481" s="576">
        <v>500</v>
      </c>
      <c r="ER1481" s="561" t="s">
        <v>966</v>
      </c>
      <c r="ES1481" s="568" t="s">
        <v>10787</v>
      </c>
    </row>
    <row r="1482" spans="16:149">
      <c r="P1482" s="503"/>
      <c r="Q1482" s="504"/>
      <c r="R1482" s="505">
        <f t="shared" si="45"/>
        <v>45260</v>
      </c>
      <c r="S1482" s="501"/>
      <c r="T1482" s="497"/>
      <c r="U1482" s="498"/>
      <c r="V1482" s="43">
        <v>170</v>
      </c>
      <c r="W1482" s="34" t="s">
        <v>4090</v>
      </c>
      <c r="X1482" s="44">
        <v>160428</v>
      </c>
      <c r="Y1482" s="34" t="s">
        <v>3565</v>
      </c>
      <c r="Z1482" s="43" t="s">
        <v>1223</v>
      </c>
      <c r="AA1482" s="34" t="s">
        <v>575</v>
      </c>
      <c r="AB1482" s="34" t="s">
        <v>283</v>
      </c>
      <c r="AC1482" s="34" t="s">
        <v>3565</v>
      </c>
      <c r="AD1482" s="44" t="s">
        <v>320</v>
      </c>
      <c r="AE1482" s="44" t="s">
        <v>321</v>
      </c>
      <c r="AF1482" s="43">
        <v>170</v>
      </c>
      <c r="AG1482" s="34" t="s">
        <v>4090</v>
      </c>
      <c r="AH1482" s="34" t="s">
        <v>4089</v>
      </c>
      <c r="AI1482" s="43" t="s">
        <v>3842</v>
      </c>
      <c r="AJ1482" s="44" t="s">
        <v>4091</v>
      </c>
      <c r="AK1482" s="261">
        <v>4930678</v>
      </c>
      <c r="AL1482" s="44" t="s">
        <v>579</v>
      </c>
      <c r="AM1482" s="44" t="s">
        <v>4095</v>
      </c>
      <c r="AN1482" s="262">
        <v>251095700</v>
      </c>
      <c r="AO1482" s="34"/>
      <c r="AP1482" s="34"/>
      <c r="AQ1482" s="34"/>
      <c r="AR1482" s="34"/>
      <c r="AS1482" s="34"/>
      <c r="AT1482" s="44" t="s">
        <v>326</v>
      </c>
      <c r="AU1482" s="44"/>
      <c r="AV1482" s="477" t="str">
        <f t="array" ref="AV1482">_xlfn.IFS(
LEFT(Tabelas!$AI1482,1)="N","DN",
LEFT(Tabelas!$AI1482,1)="C","DC",
LEFT(Tabelas!$AI1482,1)="L","DL",
LEFT(Tabelas!$AI1482,1)="A","DA",
LEFT(Tabelas!$AI1482,1)="G","DG")</f>
        <v>DN</v>
      </c>
      <c r="AW1482" s="34"/>
      <c r="AX1482" s="34"/>
      <c r="AY1482" s="34"/>
      <c r="AZ1482" s="34"/>
      <c r="BA1482" s="34"/>
      <c r="BB1482" s="34"/>
      <c r="BC1482" s="34"/>
      <c r="BD1482" s="44">
        <v>160428</v>
      </c>
      <c r="BE1482" s="34" t="s">
        <v>3565</v>
      </c>
      <c r="BF1482" s="43" t="s">
        <v>1223</v>
      </c>
      <c r="BG1482" s="34" t="s">
        <v>575</v>
      </c>
      <c r="BH1482" s="34" t="s">
        <v>283</v>
      </c>
      <c r="BI1482" s="34" t="s">
        <v>3565</v>
      </c>
      <c r="BJ1482" s="44" t="s">
        <v>320</v>
      </c>
      <c r="BK1482" s="44" t="s">
        <v>321</v>
      </c>
      <c r="EN1482" s="571">
        <v>39527</v>
      </c>
      <c r="EO1482" s="560" t="s">
        <v>10788</v>
      </c>
      <c r="EP1482" s="560" t="s">
        <v>370</v>
      </c>
      <c r="EQ1482" s="580">
        <v>555</v>
      </c>
      <c r="ER1482" s="560" t="s">
        <v>371</v>
      </c>
      <c r="ES1482" s="567" t="s">
        <v>10789</v>
      </c>
    </row>
    <row r="1483" spans="16:149">
      <c r="P1483" s="503"/>
      <c r="Q1483" s="504"/>
      <c r="R1483" s="505">
        <f t="shared" si="45"/>
        <v>45261</v>
      </c>
      <c r="S1483" s="501"/>
      <c r="T1483" s="497"/>
      <c r="U1483" s="498"/>
      <c r="V1483" s="43">
        <v>170</v>
      </c>
      <c r="W1483" s="34" t="s">
        <v>4090</v>
      </c>
      <c r="X1483" s="44">
        <v>160431</v>
      </c>
      <c r="Y1483" s="34" t="s">
        <v>3634</v>
      </c>
      <c r="Z1483" s="43" t="s">
        <v>1223</v>
      </c>
      <c r="AA1483" s="34" t="s">
        <v>575</v>
      </c>
      <c r="AB1483" s="34" t="s">
        <v>283</v>
      </c>
      <c r="AC1483" s="34" t="s">
        <v>3634</v>
      </c>
      <c r="AD1483" s="44" t="s">
        <v>320</v>
      </c>
      <c r="AE1483" s="44" t="s">
        <v>321</v>
      </c>
      <c r="AF1483" s="43">
        <v>170</v>
      </c>
      <c r="AG1483" s="34" t="s">
        <v>4090</v>
      </c>
      <c r="AH1483" s="34" t="s">
        <v>4089</v>
      </c>
      <c r="AI1483" s="43" t="s">
        <v>3842</v>
      </c>
      <c r="AJ1483" s="44" t="s">
        <v>4091</v>
      </c>
      <c r="AK1483" s="261">
        <v>4930678</v>
      </c>
      <c r="AL1483" s="44" t="s">
        <v>579</v>
      </c>
      <c r="AM1483" s="44" t="s">
        <v>4095</v>
      </c>
      <c r="AN1483" s="262">
        <v>251095700</v>
      </c>
      <c r="AO1483" s="34"/>
      <c r="AP1483" s="34"/>
      <c r="AQ1483" s="34"/>
      <c r="AR1483" s="34"/>
      <c r="AS1483" s="34"/>
      <c r="AT1483" s="44" t="s">
        <v>326</v>
      </c>
      <c r="AU1483" s="44"/>
      <c r="AV1483" s="477" t="str">
        <f t="array" ref="AV1483">_xlfn.IFS(
LEFT(Tabelas!$AI1483,1)="N","DN",
LEFT(Tabelas!$AI1483,1)="C","DC",
LEFT(Tabelas!$AI1483,1)="L","DL",
LEFT(Tabelas!$AI1483,1)="A","DA",
LEFT(Tabelas!$AI1483,1)="G","DG")</f>
        <v>DN</v>
      </c>
      <c r="AW1483" s="34"/>
      <c r="AX1483" s="34"/>
      <c r="AY1483" s="34"/>
      <c r="AZ1483" s="34"/>
      <c r="BA1483" s="34"/>
      <c r="BB1483" s="34"/>
      <c r="BC1483" s="34"/>
      <c r="BD1483" s="44">
        <v>160431</v>
      </c>
      <c r="BE1483" s="34" t="s">
        <v>3634</v>
      </c>
      <c r="BF1483" s="43" t="s">
        <v>1223</v>
      </c>
      <c r="BG1483" s="34" t="s">
        <v>575</v>
      </c>
      <c r="BH1483" s="34" t="s">
        <v>283</v>
      </c>
      <c r="BI1483" s="34" t="s">
        <v>3634</v>
      </c>
      <c r="BJ1483" s="44" t="s">
        <v>320</v>
      </c>
      <c r="BK1483" s="44" t="s">
        <v>321</v>
      </c>
      <c r="EN1483" s="572">
        <v>39535</v>
      </c>
      <c r="EO1483" s="561" t="s">
        <v>10790</v>
      </c>
      <c r="EP1483" s="561" t="s">
        <v>370</v>
      </c>
      <c r="EQ1483" s="576">
        <v>586</v>
      </c>
      <c r="ER1483" s="561" t="s">
        <v>5533</v>
      </c>
      <c r="ES1483" s="568" t="s">
        <v>10791</v>
      </c>
    </row>
    <row r="1484" spans="16:149">
      <c r="P1484" s="503"/>
      <c r="Q1484" s="504"/>
      <c r="R1484" s="505">
        <f t="shared" si="45"/>
        <v>45262</v>
      </c>
      <c r="S1484" s="501"/>
      <c r="T1484" s="497"/>
      <c r="U1484" s="498"/>
      <c r="V1484" s="43">
        <v>170</v>
      </c>
      <c r="W1484" s="34" t="s">
        <v>4090</v>
      </c>
      <c r="X1484" s="44">
        <v>160434</v>
      </c>
      <c r="Y1484" s="34" t="s">
        <v>3698</v>
      </c>
      <c r="Z1484" s="43" t="s">
        <v>1223</v>
      </c>
      <c r="AA1484" s="34" t="s">
        <v>575</v>
      </c>
      <c r="AB1484" s="34" t="s">
        <v>283</v>
      </c>
      <c r="AC1484" s="34" t="s">
        <v>10792</v>
      </c>
      <c r="AD1484" s="44" t="s">
        <v>320</v>
      </c>
      <c r="AE1484" s="44" t="s">
        <v>321</v>
      </c>
      <c r="AF1484" s="43">
        <v>170</v>
      </c>
      <c r="AG1484" s="34" t="s">
        <v>4090</v>
      </c>
      <c r="AH1484" s="34" t="s">
        <v>4089</v>
      </c>
      <c r="AI1484" s="43" t="s">
        <v>3842</v>
      </c>
      <c r="AJ1484" s="44" t="s">
        <v>4091</v>
      </c>
      <c r="AK1484" s="261">
        <v>4930678</v>
      </c>
      <c r="AL1484" s="44" t="s">
        <v>579</v>
      </c>
      <c r="AM1484" s="44" t="s">
        <v>4095</v>
      </c>
      <c r="AN1484" s="262">
        <v>251095700</v>
      </c>
      <c r="AO1484" s="34"/>
      <c r="AP1484" s="34"/>
      <c r="AQ1484" s="34"/>
      <c r="AR1484" s="34"/>
      <c r="AS1484" s="34"/>
      <c r="AT1484" s="44" t="s">
        <v>326</v>
      </c>
      <c r="AU1484" s="44"/>
      <c r="AV1484" s="477" t="str">
        <f t="array" ref="AV1484">_xlfn.IFS(
LEFT(Tabelas!$AI1484,1)="N","DN",
LEFT(Tabelas!$AI1484,1)="C","DC",
LEFT(Tabelas!$AI1484,1)="L","DL",
LEFT(Tabelas!$AI1484,1)="A","DA",
LEFT(Tabelas!$AI1484,1)="G","DG")</f>
        <v>DN</v>
      </c>
      <c r="AW1484" s="34"/>
      <c r="AX1484" s="34"/>
      <c r="AY1484" s="34"/>
      <c r="AZ1484" s="34"/>
      <c r="BA1484" s="34"/>
      <c r="BB1484" s="34"/>
      <c r="BC1484" s="34"/>
      <c r="BD1484" s="44">
        <v>160434</v>
      </c>
      <c r="BE1484" s="34" t="s">
        <v>3698</v>
      </c>
      <c r="BF1484" s="43" t="s">
        <v>1223</v>
      </c>
      <c r="BG1484" s="34" t="s">
        <v>575</v>
      </c>
      <c r="BH1484" s="34" t="s">
        <v>283</v>
      </c>
      <c r="BI1484" s="34" t="s">
        <v>10792</v>
      </c>
      <c r="BJ1484" s="44" t="s">
        <v>320</v>
      </c>
      <c r="BK1484" s="44" t="s">
        <v>321</v>
      </c>
      <c r="EN1484" s="571">
        <v>39543</v>
      </c>
      <c r="EO1484" s="560" t="s">
        <v>10793</v>
      </c>
      <c r="EP1484" s="560" t="s">
        <v>370</v>
      </c>
      <c r="EQ1484" s="580">
        <v>587</v>
      </c>
      <c r="ER1484" s="560" t="s">
        <v>5546</v>
      </c>
      <c r="ES1484" s="567" t="s">
        <v>10794</v>
      </c>
    </row>
    <row r="1485" spans="16:149">
      <c r="P1485" s="503"/>
      <c r="Q1485" s="504"/>
      <c r="R1485" s="505">
        <f t="shared" si="45"/>
        <v>45263</v>
      </c>
      <c r="S1485" s="501"/>
      <c r="T1485" s="497"/>
      <c r="U1485" s="498"/>
      <c r="V1485" s="43">
        <v>170</v>
      </c>
      <c r="W1485" s="34" t="s">
        <v>4090</v>
      </c>
      <c r="X1485" s="44">
        <v>160435</v>
      </c>
      <c r="Y1485" s="34" t="s">
        <v>3762</v>
      </c>
      <c r="Z1485" s="43" t="s">
        <v>1223</v>
      </c>
      <c r="AA1485" s="34" t="s">
        <v>575</v>
      </c>
      <c r="AB1485" s="34" t="s">
        <v>283</v>
      </c>
      <c r="AC1485" s="34" t="s">
        <v>10795</v>
      </c>
      <c r="AD1485" s="44" t="s">
        <v>320</v>
      </c>
      <c r="AE1485" s="44" t="s">
        <v>321</v>
      </c>
      <c r="AF1485" s="43">
        <v>170</v>
      </c>
      <c r="AG1485" s="34" t="s">
        <v>4090</v>
      </c>
      <c r="AH1485" s="34" t="s">
        <v>4089</v>
      </c>
      <c r="AI1485" s="43" t="s">
        <v>3842</v>
      </c>
      <c r="AJ1485" s="44" t="s">
        <v>4091</v>
      </c>
      <c r="AK1485" s="261">
        <v>4930678</v>
      </c>
      <c r="AL1485" s="44" t="s">
        <v>579</v>
      </c>
      <c r="AM1485" s="44" t="s">
        <v>4095</v>
      </c>
      <c r="AN1485" s="262">
        <v>251095700</v>
      </c>
      <c r="AO1485" s="34"/>
      <c r="AP1485" s="34"/>
      <c r="AQ1485" s="34"/>
      <c r="AR1485" s="34"/>
      <c r="AS1485" s="34"/>
      <c r="AT1485" s="44" t="s">
        <v>326</v>
      </c>
      <c r="AU1485" s="44"/>
      <c r="AV1485" s="477" t="str">
        <f t="array" ref="AV1485">_xlfn.IFS(
LEFT(Tabelas!$AI1485,1)="N","DN",
LEFT(Tabelas!$AI1485,1)="C","DC",
LEFT(Tabelas!$AI1485,1)="L","DL",
LEFT(Tabelas!$AI1485,1)="A","DA",
LEFT(Tabelas!$AI1485,1)="G","DG")</f>
        <v>DN</v>
      </c>
      <c r="AW1485" s="34"/>
      <c r="AX1485" s="34"/>
      <c r="AY1485" s="34"/>
      <c r="AZ1485" s="34"/>
      <c r="BA1485" s="34"/>
      <c r="BB1485" s="34"/>
      <c r="BC1485" s="34"/>
      <c r="BD1485" s="44">
        <v>160435</v>
      </c>
      <c r="BE1485" s="34" t="s">
        <v>3762</v>
      </c>
      <c r="BF1485" s="43" t="s">
        <v>1223</v>
      </c>
      <c r="BG1485" s="34" t="s">
        <v>575</v>
      </c>
      <c r="BH1485" s="34" t="s">
        <v>283</v>
      </c>
      <c r="BI1485" s="34" t="s">
        <v>10795</v>
      </c>
      <c r="BJ1485" s="44" t="s">
        <v>320</v>
      </c>
      <c r="BK1485" s="44" t="s">
        <v>321</v>
      </c>
      <c r="EN1485" s="572">
        <v>39551</v>
      </c>
      <c r="EO1485" s="561" t="s">
        <v>10796</v>
      </c>
      <c r="EP1485" s="561" t="s">
        <v>370</v>
      </c>
      <c r="EQ1485" s="576">
        <v>556</v>
      </c>
      <c r="ER1485" s="561" t="s">
        <v>3143</v>
      </c>
      <c r="ES1485" s="568" t="s">
        <v>10797</v>
      </c>
    </row>
    <row r="1486" spans="16:149">
      <c r="P1486" s="503"/>
      <c r="Q1486" s="504"/>
      <c r="R1486" s="505">
        <f t="shared" si="45"/>
        <v>45264</v>
      </c>
      <c r="S1486" s="501"/>
      <c r="T1486" s="497"/>
      <c r="U1486" s="498"/>
      <c r="V1486" s="43">
        <v>170</v>
      </c>
      <c r="W1486" s="34" t="s">
        <v>4090</v>
      </c>
      <c r="X1486" s="44">
        <v>160436</v>
      </c>
      <c r="Y1486" s="34" t="s">
        <v>3824</v>
      </c>
      <c r="Z1486" s="43" t="s">
        <v>1223</v>
      </c>
      <c r="AA1486" s="34" t="s">
        <v>575</v>
      </c>
      <c r="AB1486" s="34" t="s">
        <v>283</v>
      </c>
      <c r="AC1486" s="34" t="s">
        <v>10798</v>
      </c>
      <c r="AD1486" s="44" t="s">
        <v>320</v>
      </c>
      <c r="AE1486" s="44" t="s">
        <v>321</v>
      </c>
      <c r="AF1486" s="43">
        <v>170</v>
      </c>
      <c r="AG1486" s="34" t="s">
        <v>4090</v>
      </c>
      <c r="AH1486" s="34" t="s">
        <v>4089</v>
      </c>
      <c r="AI1486" s="43" t="s">
        <v>3842</v>
      </c>
      <c r="AJ1486" s="44" t="s">
        <v>4091</v>
      </c>
      <c r="AK1486" s="261">
        <v>4930678</v>
      </c>
      <c r="AL1486" s="44" t="s">
        <v>579</v>
      </c>
      <c r="AM1486" s="44" t="s">
        <v>4095</v>
      </c>
      <c r="AN1486" s="262">
        <v>251095700</v>
      </c>
      <c r="AO1486" s="34"/>
      <c r="AP1486" s="34"/>
      <c r="AQ1486" s="34"/>
      <c r="AR1486" s="34"/>
      <c r="AS1486" s="34"/>
      <c r="AT1486" s="44" t="s">
        <v>326</v>
      </c>
      <c r="AU1486" s="44"/>
      <c r="AV1486" s="477" t="str">
        <f t="array" ref="AV1486">_xlfn.IFS(
LEFT(Tabelas!$AI1486,1)="N","DN",
LEFT(Tabelas!$AI1486,1)="C","DC",
LEFT(Tabelas!$AI1486,1)="L","DL",
LEFT(Tabelas!$AI1486,1)="A","DA",
LEFT(Tabelas!$AI1486,1)="G","DG")</f>
        <v>DN</v>
      </c>
      <c r="AW1486" s="34"/>
      <c r="AX1486" s="34"/>
      <c r="AY1486" s="34"/>
      <c r="AZ1486" s="34"/>
      <c r="BA1486" s="34"/>
      <c r="BB1486" s="34"/>
      <c r="BC1486" s="34"/>
      <c r="BD1486" s="44">
        <v>160436</v>
      </c>
      <c r="BE1486" s="34" t="s">
        <v>3824</v>
      </c>
      <c r="BF1486" s="43" t="s">
        <v>1223</v>
      </c>
      <c r="BG1486" s="34" t="s">
        <v>575</v>
      </c>
      <c r="BH1486" s="34" t="s">
        <v>283</v>
      </c>
      <c r="BI1486" s="34" t="s">
        <v>10798</v>
      </c>
      <c r="BJ1486" s="44" t="s">
        <v>320</v>
      </c>
      <c r="BK1486" s="44" t="s">
        <v>321</v>
      </c>
      <c r="EN1486" s="571">
        <v>39560</v>
      </c>
      <c r="EO1486" s="560" t="s">
        <v>10799</v>
      </c>
      <c r="EP1486" s="560" t="s">
        <v>370</v>
      </c>
      <c r="EQ1486" s="580">
        <v>586</v>
      </c>
      <c r="ER1486" s="560" t="s">
        <v>5533</v>
      </c>
      <c r="ES1486" s="567" t="s">
        <v>10800</v>
      </c>
    </row>
    <row r="1487" spans="16:149">
      <c r="P1487" s="503"/>
      <c r="Q1487" s="504"/>
      <c r="R1487" s="505">
        <f t="shared" si="45"/>
        <v>45265</v>
      </c>
      <c r="S1487" s="501"/>
      <c r="T1487" s="497"/>
      <c r="U1487" s="498"/>
      <c r="V1487" s="43">
        <v>170</v>
      </c>
      <c r="W1487" s="34" t="s">
        <v>4090</v>
      </c>
      <c r="X1487" s="44">
        <v>160437</v>
      </c>
      <c r="Y1487" s="34" t="s">
        <v>3886</v>
      </c>
      <c r="Z1487" s="43" t="s">
        <v>1223</v>
      </c>
      <c r="AA1487" s="34" t="s">
        <v>575</v>
      </c>
      <c r="AB1487" s="34" t="s">
        <v>283</v>
      </c>
      <c r="AC1487" s="34" t="s">
        <v>10801</v>
      </c>
      <c r="AD1487" s="44" t="s">
        <v>320</v>
      </c>
      <c r="AE1487" s="44" t="s">
        <v>321</v>
      </c>
      <c r="AF1487" s="43">
        <v>170</v>
      </c>
      <c r="AG1487" s="34" t="s">
        <v>4090</v>
      </c>
      <c r="AH1487" s="34" t="s">
        <v>4089</v>
      </c>
      <c r="AI1487" s="43" t="s">
        <v>3842</v>
      </c>
      <c r="AJ1487" s="44" t="s">
        <v>4091</v>
      </c>
      <c r="AK1487" s="261">
        <v>4930678</v>
      </c>
      <c r="AL1487" s="44" t="s">
        <v>579</v>
      </c>
      <c r="AM1487" s="44" t="s">
        <v>4095</v>
      </c>
      <c r="AN1487" s="262">
        <v>251095700</v>
      </c>
      <c r="AO1487" s="34"/>
      <c r="AP1487" s="34"/>
      <c r="AQ1487" s="34"/>
      <c r="AR1487" s="34"/>
      <c r="AS1487" s="34"/>
      <c r="AT1487" s="44" t="s">
        <v>326</v>
      </c>
      <c r="AU1487" s="44"/>
      <c r="AV1487" s="477" t="str">
        <f t="array" ref="AV1487">_xlfn.IFS(
LEFT(Tabelas!$AI1487,1)="N","DN",
LEFT(Tabelas!$AI1487,1)="C","DC",
LEFT(Tabelas!$AI1487,1)="L","DL",
LEFT(Tabelas!$AI1487,1)="A","DA",
LEFT(Tabelas!$AI1487,1)="G","DG")</f>
        <v>DN</v>
      </c>
      <c r="AW1487" s="34"/>
      <c r="AX1487" s="34"/>
      <c r="AY1487" s="34"/>
      <c r="AZ1487" s="34"/>
      <c r="BA1487" s="34"/>
      <c r="BB1487" s="34"/>
      <c r="BC1487" s="34"/>
      <c r="BD1487" s="44">
        <v>160437</v>
      </c>
      <c r="BE1487" s="34" t="s">
        <v>3886</v>
      </c>
      <c r="BF1487" s="43" t="s">
        <v>1223</v>
      </c>
      <c r="BG1487" s="34" t="s">
        <v>575</v>
      </c>
      <c r="BH1487" s="34" t="s">
        <v>283</v>
      </c>
      <c r="BI1487" s="34" t="s">
        <v>10801</v>
      </c>
      <c r="BJ1487" s="44" t="s">
        <v>320</v>
      </c>
      <c r="BK1487" s="44" t="s">
        <v>321</v>
      </c>
      <c r="EN1487" s="572">
        <v>39578</v>
      </c>
      <c r="EO1487" s="561" t="s">
        <v>10802</v>
      </c>
      <c r="EP1487" s="561" t="s">
        <v>370</v>
      </c>
      <c r="EQ1487" s="576">
        <v>555</v>
      </c>
      <c r="ER1487" s="561" t="s">
        <v>371</v>
      </c>
      <c r="ES1487" s="568"/>
    </row>
    <row r="1488" spans="16:149">
      <c r="P1488" s="503"/>
      <c r="Q1488" s="504"/>
      <c r="R1488" s="505">
        <f t="shared" si="45"/>
        <v>45266</v>
      </c>
      <c r="S1488" s="501"/>
      <c r="T1488" s="497"/>
      <c r="U1488" s="498"/>
      <c r="V1488" s="43">
        <v>170</v>
      </c>
      <c r="W1488" s="34" t="s">
        <v>4090</v>
      </c>
      <c r="X1488" s="44">
        <v>160438</v>
      </c>
      <c r="Y1488" s="34" t="s">
        <v>3933</v>
      </c>
      <c r="Z1488" s="43" t="s">
        <v>1223</v>
      </c>
      <c r="AA1488" s="34" t="s">
        <v>575</v>
      </c>
      <c r="AB1488" s="34" t="s">
        <v>283</v>
      </c>
      <c r="AC1488" s="34" t="s">
        <v>10771</v>
      </c>
      <c r="AD1488" s="44" t="s">
        <v>320</v>
      </c>
      <c r="AE1488" s="44" t="s">
        <v>321</v>
      </c>
      <c r="AF1488" s="43">
        <v>170</v>
      </c>
      <c r="AG1488" s="34" t="s">
        <v>4090</v>
      </c>
      <c r="AH1488" s="34" t="s">
        <v>4089</v>
      </c>
      <c r="AI1488" s="43" t="s">
        <v>3842</v>
      </c>
      <c r="AJ1488" s="44" t="s">
        <v>4091</v>
      </c>
      <c r="AK1488" s="261">
        <v>4930678</v>
      </c>
      <c r="AL1488" s="44" t="s">
        <v>579</v>
      </c>
      <c r="AM1488" s="44" t="s">
        <v>4095</v>
      </c>
      <c r="AN1488" s="262">
        <v>251095700</v>
      </c>
      <c r="AO1488" s="34"/>
      <c r="AP1488" s="34"/>
      <c r="AQ1488" s="34"/>
      <c r="AR1488" s="34"/>
      <c r="AS1488" s="34"/>
      <c r="AT1488" s="44" t="s">
        <v>326</v>
      </c>
      <c r="AU1488" s="44"/>
      <c r="AV1488" s="477" t="str">
        <f t="array" ref="AV1488">_xlfn.IFS(
LEFT(Tabelas!$AI1488,1)="N","DN",
LEFT(Tabelas!$AI1488,1)="C","DC",
LEFT(Tabelas!$AI1488,1)="L","DL",
LEFT(Tabelas!$AI1488,1)="A","DA",
LEFT(Tabelas!$AI1488,1)="G","DG")</f>
        <v>DN</v>
      </c>
      <c r="AW1488" s="34"/>
      <c r="AX1488" s="34"/>
      <c r="AY1488" s="34"/>
      <c r="AZ1488" s="34"/>
      <c r="BA1488" s="34"/>
      <c r="BB1488" s="34"/>
      <c r="BC1488" s="34"/>
      <c r="BD1488" s="44">
        <v>160438</v>
      </c>
      <c r="BE1488" s="34" t="s">
        <v>3933</v>
      </c>
      <c r="BF1488" s="43" t="s">
        <v>1223</v>
      </c>
      <c r="BG1488" s="34" t="s">
        <v>575</v>
      </c>
      <c r="BH1488" s="34" t="s">
        <v>283</v>
      </c>
      <c r="BI1488" s="34" t="s">
        <v>10771</v>
      </c>
      <c r="BJ1488" s="44" t="s">
        <v>320</v>
      </c>
      <c r="BK1488" s="44" t="s">
        <v>321</v>
      </c>
      <c r="EN1488" s="571">
        <v>39586</v>
      </c>
      <c r="EO1488" s="560" t="s">
        <v>10803</v>
      </c>
      <c r="EP1488" s="560" t="s">
        <v>370</v>
      </c>
      <c r="EQ1488" s="580">
        <v>500</v>
      </c>
      <c r="ER1488" s="560" t="s">
        <v>966</v>
      </c>
      <c r="ES1488" s="567" t="s">
        <v>10804</v>
      </c>
    </row>
    <row r="1489" spans="16:149">
      <c r="P1489" s="503"/>
      <c r="Q1489" s="504"/>
      <c r="R1489" s="505">
        <f t="shared" si="45"/>
        <v>45267</v>
      </c>
      <c r="S1489" s="501"/>
      <c r="T1489" s="497"/>
      <c r="U1489" s="498"/>
      <c r="V1489" s="43">
        <v>170</v>
      </c>
      <c r="W1489" s="34" t="s">
        <v>4090</v>
      </c>
      <c r="X1489" s="44">
        <v>160439</v>
      </c>
      <c r="Y1489" s="34" t="s">
        <v>3977</v>
      </c>
      <c r="Z1489" s="43" t="s">
        <v>1223</v>
      </c>
      <c r="AA1489" s="34" t="s">
        <v>575</v>
      </c>
      <c r="AB1489" s="34" t="s">
        <v>283</v>
      </c>
      <c r="AC1489" s="34" t="s">
        <v>10805</v>
      </c>
      <c r="AD1489" s="44" t="s">
        <v>320</v>
      </c>
      <c r="AE1489" s="44" t="s">
        <v>321</v>
      </c>
      <c r="AF1489" s="43">
        <v>170</v>
      </c>
      <c r="AG1489" s="34" t="s">
        <v>4090</v>
      </c>
      <c r="AH1489" s="34" t="s">
        <v>4089</v>
      </c>
      <c r="AI1489" s="43" t="s">
        <v>3842</v>
      </c>
      <c r="AJ1489" s="44" t="s">
        <v>4091</v>
      </c>
      <c r="AK1489" s="261">
        <v>4930678</v>
      </c>
      <c r="AL1489" s="44" t="s">
        <v>579</v>
      </c>
      <c r="AM1489" s="44" t="s">
        <v>4095</v>
      </c>
      <c r="AN1489" s="262">
        <v>251095700</v>
      </c>
      <c r="AO1489" s="34"/>
      <c r="AP1489" s="34"/>
      <c r="AQ1489" s="34"/>
      <c r="AR1489" s="34"/>
      <c r="AS1489" s="34"/>
      <c r="AT1489" s="44" t="s">
        <v>326</v>
      </c>
      <c r="AU1489" s="44"/>
      <c r="AV1489" s="477" t="str">
        <f t="array" ref="AV1489">_xlfn.IFS(
LEFT(Tabelas!$AI1489,1)="N","DN",
LEFT(Tabelas!$AI1489,1)="C","DC",
LEFT(Tabelas!$AI1489,1)="L","DL",
LEFT(Tabelas!$AI1489,1)="A","DA",
LEFT(Tabelas!$AI1489,1)="G","DG")</f>
        <v>DN</v>
      </c>
      <c r="AW1489" s="34"/>
      <c r="AX1489" s="34"/>
      <c r="AY1489" s="34"/>
      <c r="AZ1489" s="34"/>
      <c r="BA1489" s="34"/>
      <c r="BB1489" s="34"/>
      <c r="BC1489" s="34"/>
      <c r="BD1489" s="44">
        <v>160439</v>
      </c>
      <c r="BE1489" s="34" t="s">
        <v>3977</v>
      </c>
      <c r="BF1489" s="43" t="s">
        <v>1223</v>
      </c>
      <c r="BG1489" s="34" t="s">
        <v>575</v>
      </c>
      <c r="BH1489" s="34" t="s">
        <v>283</v>
      </c>
      <c r="BI1489" s="34" t="s">
        <v>10805</v>
      </c>
      <c r="BJ1489" s="44" t="s">
        <v>320</v>
      </c>
      <c r="BK1489" s="44" t="s">
        <v>321</v>
      </c>
      <c r="EN1489" s="572">
        <v>39659</v>
      </c>
      <c r="EO1489" s="561" t="s">
        <v>10806</v>
      </c>
      <c r="EP1489" s="561" t="s">
        <v>350</v>
      </c>
      <c r="EQ1489" s="576">
        <v>200</v>
      </c>
      <c r="ER1489" s="561" t="s">
        <v>5084</v>
      </c>
      <c r="ES1489" s="568" t="s">
        <v>10807</v>
      </c>
    </row>
    <row r="1490" spans="16:149">
      <c r="P1490" s="503"/>
      <c r="Q1490" s="504"/>
      <c r="R1490" s="505">
        <f t="shared" si="45"/>
        <v>45268</v>
      </c>
      <c r="S1490" s="501"/>
      <c r="T1490" s="497"/>
      <c r="U1490" s="498"/>
      <c r="V1490" s="43">
        <v>170</v>
      </c>
      <c r="W1490" s="34" t="s">
        <v>4090</v>
      </c>
      <c r="X1490" s="44">
        <v>160440</v>
      </c>
      <c r="Y1490" s="34" t="s">
        <v>4026</v>
      </c>
      <c r="Z1490" s="43" t="s">
        <v>1223</v>
      </c>
      <c r="AA1490" s="34" t="s">
        <v>575</v>
      </c>
      <c r="AB1490" s="34" t="s">
        <v>283</v>
      </c>
      <c r="AC1490" s="34" t="s">
        <v>10808</v>
      </c>
      <c r="AD1490" s="44" t="s">
        <v>320</v>
      </c>
      <c r="AE1490" s="44" t="s">
        <v>321</v>
      </c>
      <c r="AF1490" s="43">
        <v>170</v>
      </c>
      <c r="AG1490" s="34" t="s">
        <v>4090</v>
      </c>
      <c r="AH1490" s="34" t="s">
        <v>4089</v>
      </c>
      <c r="AI1490" s="43" t="s">
        <v>3842</v>
      </c>
      <c r="AJ1490" s="44" t="s">
        <v>4091</v>
      </c>
      <c r="AK1490" s="261">
        <v>4930678</v>
      </c>
      <c r="AL1490" s="44" t="s">
        <v>579</v>
      </c>
      <c r="AM1490" s="44" t="s">
        <v>4095</v>
      </c>
      <c r="AN1490" s="262">
        <v>251095700</v>
      </c>
      <c r="AO1490" s="34"/>
      <c r="AP1490" s="34"/>
      <c r="AQ1490" s="34"/>
      <c r="AR1490" s="34"/>
      <c r="AS1490" s="34"/>
      <c r="AT1490" s="44" t="s">
        <v>326</v>
      </c>
      <c r="AU1490" s="44"/>
      <c r="AV1490" s="477" t="str">
        <f t="array" ref="AV1490">_xlfn.IFS(
LEFT(Tabelas!$AI1490,1)="N","DN",
LEFT(Tabelas!$AI1490,1)="C","DC",
LEFT(Tabelas!$AI1490,1)="L","DL",
LEFT(Tabelas!$AI1490,1)="A","DA",
LEFT(Tabelas!$AI1490,1)="G","DG")</f>
        <v>DN</v>
      </c>
      <c r="AW1490" s="34"/>
      <c r="AX1490" s="34"/>
      <c r="AY1490" s="34"/>
      <c r="AZ1490" s="34"/>
      <c r="BA1490" s="34"/>
      <c r="BB1490" s="34"/>
      <c r="BC1490" s="34"/>
      <c r="BD1490" s="44">
        <v>160440</v>
      </c>
      <c r="BE1490" s="34" t="s">
        <v>4026</v>
      </c>
      <c r="BF1490" s="43" t="s">
        <v>1223</v>
      </c>
      <c r="BG1490" s="34" t="s">
        <v>575</v>
      </c>
      <c r="BH1490" s="34" t="s">
        <v>283</v>
      </c>
      <c r="BI1490" s="34" t="s">
        <v>10808</v>
      </c>
      <c r="BJ1490" s="44" t="s">
        <v>320</v>
      </c>
      <c r="BK1490" s="44" t="s">
        <v>321</v>
      </c>
      <c r="EN1490" s="571">
        <v>39667</v>
      </c>
      <c r="EO1490" s="560" t="s">
        <v>10809</v>
      </c>
      <c r="EP1490" s="560" t="s">
        <v>320</v>
      </c>
      <c r="EQ1490" s="580">
        <v>101</v>
      </c>
      <c r="ER1490" s="560" t="s">
        <v>316</v>
      </c>
      <c r="ES1490" s="567" t="s">
        <v>10810</v>
      </c>
    </row>
    <row r="1491" spans="16:149">
      <c r="P1491" s="503"/>
      <c r="Q1491" s="504"/>
      <c r="R1491" s="505">
        <f t="shared" si="45"/>
        <v>45269</v>
      </c>
      <c r="S1491" s="501"/>
      <c r="T1491" s="497"/>
      <c r="U1491" s="498"/>
      <c r="V1491" s="43">
        <v>170</v>
      </c>
      <c r="W1491" s="34" t="s">
        <v>4090</v>
      </c>
      <c r="X1491" s="44">
        <v>160802</v>
      </c>
      <c r="Y1491" s="34" t="s">
        <v>1174</v>
      </c>
      <c r="Z1491" s="43" t="s">
        <v>1223</v>
      </c>
      <c r="AA1491" s="34" t="s">
        <v>579</v>
      </c>
      <c r="AB1491" s="34" t="s">
        <v>283</v>
      </c>
      <c r="AC1491" s="34" t="s">
        <v>1174</v>
      </c>
      <c r="AD1491" s="44" t="s">
        <v>320</v>
      </c>
      <c r="AE1491" s="44" t="s">
        <v>321</v>
      </c>
      <c r="AF1491" s="43">
        <v>170</v>
      </c>
      <c r="AG1491" s="34" t="s">
        <v>4090</v>
      </c>
      <c r="AH1491" s="34" t="s">
        <v>4089</v>
      </c>
      <c r="AI1491" s="43" t="s">
        <v>3842</v>
      </c>
      <c r="AJ1491" s="44" t="s">
        <v>4091</v>
      </c>
      <c r="AK1491" s="261">
        <v>4930678</v>
      </c>
      <c r="AL1491" s="44" t="s">
        <v>579</v>
      </c>
      <c r="AM1491" s="44" t="s">
        <v>4095</v>
      </c>
      <c r="AN1491" s="262">
        <v>251095700</v>
      </c>
      <c r="AO1491" s="34"/>
      <c r="AP1491" s="34"/>
      <c r="AQ1491" s="34"/>
      <c r="AR1491" s="34"/>
      <c r="AS1491" s="34"/>
      <c r="AT1491" s="44" t="s">
        <v>326</v>
      </c>
      <c r="AU1491" s="44"/>
      <c r="AV1491" s="477" t="str">
        <f t="array" ref="AV1491">_xlfn.IFS(
LEFT(Tabelas!$AI1491,1)="N","DN",
LEFT(Tabelas!$AI1491,1)="C","DC",
LEFT(Tabelas!$AI1491,1)="L","DL",
LEFT(Tabelas!$AI1491,1)="A","DA",
LEFT(Tabelas!$AI1491,1)="G","DG")</f>
        <v>DN</v>
      </c>
      <c r="AW1491" s="34"/>
      <c r="AX1491" s="34"/>
      <c r="AY1491" s="34"/>
      <c r="AZ1491" s="34"/>
      <c r="BA1491" s="34"/>
      <c r="BB1491" s="34"/>
      <c r="BC1491" s="34"/>
      <c r="BD1491" s="44">
        <v>160802</v>
      </c>
      <c r="BE1491" s="34" t="s">
        <v>1174</v>
      </c>
      <c r="BF1491" s="43" t="s">
        <v>1223</v>
      </c>
      <c r="BG1491" s="34" t="s">
        <v>579</v>
      </c>
      <c r="BH1491" s="34" t="s">
        <v>283</v>
      </c>
      <c r="BI1491" s="34" t="s">
        <v>1174</v>
      </c>
      <c r="BJ1491" s="44" t="s">
        <v>320</v>
      </c>
      <c r="BK1491" s="44" t="s">
        <v>321</v>
      </c>
      <c r="EN1491" s="572">
        <v>39675</v>
      </c>
      <c r="EO1491" s="561" t="s">
        <v>10811</v>
      </c>
      <c r="EP1491" s="561" t="s">
        <v>320</v>
      </c>
      <c r="EQ1491" s="576">
        <v>165</v>
      </c>
      <c r="ER1491" s="561" t="s">
        <v>3946</v>
      </c>
      <c r="ES1491" s="568" t="s">
        <v>10812</v>
      </c>
    </row>
    <row r="1492" spans="16:149">
      <c r="P1492" s="503"/>
      <c r="Q1492" s="504"/>
      <c r="R1492" s="505">
        <f t="shared" si="45"/>
        <v>45270</v>
      </c>
      <c r="S1492" s="501"/>
      <c r="T1492" s="497"/>
      <c r="U1492" s="498"/>
      <c r="V1492" s="43">
        <v>170</v>
      </c>
      <c r="W1492" s="34" t="s">
        <v>4090</v>
      </c>
      <c r="X1492" s="44">
        <v>160803</v>
      </c>
      <c r="Y1492" s="34" t="s">
        <v>1448</v>
      </c>
      <c r="Z1492" s="43" t="s">
        <v>318</v>
      </c>
      <c r="AA1492" s="34" t="s">
        <v>579</v>
      </c>
      <c r="AB1492" s="34" t="s">
        <v>283</v>
      </c>
      <c r="AC1492" s="34" t="s">
        <v>1448</v>
      </c>
      <c r="AD1492" s="44" t="s">
        <v>320</v>
      </c>
      <c r="AE1492" s="44" t="s">
        <v>321</v>
      </c>
      <c r="AF1492" s="43">
        <v>170</v>
      </c>
      <c r="AG1492" s="34" t="s">
        <v>4090</v>
      </c>
      <c r="AH1492" s="34" t="s">
        <v>4089</v>
      </c>
      <c r="AI1492" s="43" t="s">
        <v>3842</v>
      </c>
      <c r="AJ1492" s="44" t="s">
        <v>4091</v>
      </c>
      <c r="AK1492" s="261">
        <v>4930678</v>
      </c>
      <c r="AL1492" s="44" t="s">
        <v>579</v>
      </c>
      <c r="AM1492" s="44" t="s">
        <v>4095</v>
      </c>
      <c r="AN1492" s="262">
        <v>251095700</v>
      </c>
      <c r="AO1492" s="34"/>
      <c r="AP1492" s="34"/>
      <c r="AQ1492" s="34"/>
      <c r="AR1492" s="34"/>
      <c r="AS1492" s="34"/>
      <c r="AT1492" s="44" t="s">
        <v>326</v>
      </c>
      <c r="AU1492" s="44"/>
      <c r="AV1492" s="477" t="str">
        <f t="array" ref="AV1492">_xlfn.IFS(
LEFT(Tabelas!$AI1492,1)="N","DN",
LEFT(Tabelas!$AI1492,1)="C","DC",
LEFT(Tabelas!$AI1492,1)="L","DL",
LEFT(Tabelas!$AI1492,1)="A","DA",
LEFT(Tabelas!$AI1492,1)="G","DG")</f>
        <v>DN</v>
      </c>
      <c r="AW1492" s="34"/>
      <c r="AX1492" s="34"/>
      <c r="AY1492" s="34"/>
      <c r="AZ1492" s="34"/>
      <c r="BA1492" s="34"/>
      <c r="BB1492" s="34"/>
      <c r="BC1492" s="34"/>
      <c r="BD1492" s="44">
        <v>160803</v>
      </c>
      <c r="BE1492" s="34" t="s">
        <v>1448</v>
      </c>
      <c r="BF1492" s="43" t="s">
        <v>318</v>
      </c>
      <c r="BG1492" s="34" t="s">
        <v>579</v>
      </c>
      <c r="BH1492" s="34" t="s">
        <v>283</v>
      </c>
      <c r="BI1492" s="34" t="s">
        <v>1448</v>
      </c>
      <c r="BJ1492" s="44" t="s">
        <v>320</v>
      </c>
      <c r="BK1492" s="44" t="s">
        <v>321</v>
      </c>
      <c r="EN1492" s="571">
        <v>39683</v>
      </c>
      <c r="EO1492" s="560" t="s">
        <v>10813</v>
      </c>
      <c r="EP1492" s="560" t="s">
        <v>289</v>
      </c>
      <c r="EQ1492" s="580">
        <v>347</v>
      </c>
      <c r="ER1492" s="560" t="s">
        <v>5074</v>
      </c>
      <c r="ES1492" s="567" t="s">
        <v>10814</v>
      </c>
    </row>
    <row r="1493" spans="16:149">
      <c r="P1493" s="503"/>
      <c r="Q1493" s="504"/>
      <c r="R1493" s="505">
        <f t="shared" si="45"/>
        <v>45271</v>
      </c>
      <c r="S1493" s="501"/>
      <c r="T1493" s="497"/>
      <c r="U1493" s="498"/>
      <c r="V1493" s="43">
        <v>170</v>
      </c>
      <c r="W1493" s="34" t="s">
        <v>4090</v>
      </c>
      <c r="X1493" s="44">
        <v>160805</v>
      </c>
      <c r="Y1493" s="34" t="s">
        <v>1727</v>
      </c>
      <c r="Z1493" s="43" t="s">
        <v>1223</v>
      </c>
      <c r="AA1493" s="34" t="s">
        <v>579</v>
      </c>
      <c r="AB1493" s="34" t="s">
        <v>283</v>
      </c>
      <c r="AC1493" s="34" t="s">
        <v>1727</v>
      </c>
      <c r="AD1493" s="44" t="s">
        <v>320</v>
      </c>
      <c r="AE1493" s="44" t="s">
        <v>321</v>
      </c>
      <c r="AF1493" s="43">
        <v>170</v>
      </c>
      <c r="AG1493" s="34" t="s">
        <v>4090</v>
      </c>
      <c r="AH1493" s="34" t="s">
        <v>4089</v>
      </c>
      <c r="AI1493" s="43" t="s">
        <v>3842</v>
      </c>
      <c r="AJ1493" s="44" t="s">
        <v>4091</v>
      </c>
      <c r="AK1493" s="261">
        <v>4930678</v>
      </c>
      <c r="AL1493" s="44" t="s">
        <v>579</v>
      </c>
      <c r="AM1493" s="44" t="s">
        <v>4095</v>
      </c>
      <c r="AN1493" s="262">
        <v>251095700</v>
      </c>
      <c r="AO1493" s="34"/>
      <c r="AP1493" s="34"/>
      <c r="AQ1493" s="34"/>
      <c r="AR1493" s="34"/>
      <c r="AS1493" s="34"/>
      <c r="AT1493" s="44" t="s">
        <v>326</v>
      </c>
      <c r="AU1493" s="44"/>
      <c r="AV1493" s="477" t="str">
        <f t="array" ref="AV1493">_xlfn.IFS(
LEFT(Tabelas!$AI1493,1)="N","DN",
LEFT(Tabelas!$AI1493,1)="C","DC",
LEFT(Tabelas!$AI1493,1)="L","DL",
LEFT(Tabelas!$AI1493,1)="A","DA",
LEFT(Tabelas!$AI1493,1)="G","DG")</f>
        <v>DN</v>
      </c>
      <c r="AW1493" s="34"/>
      <c r="AX1493" s="34"/>
      <c r="AY1493" s="34"/>
      <c r="AZ1493" s="34"/>
      <c r="BA1493" s="34"/>
      <c r="BB1493" s="34"/>
      <c r="BC1493" s="34"/>
      <c r="BD1493" s="44">
        <v>160805</v>
      </c>
      <c r="BE1493" s="34" t="s">
        <v>1727</v>
      </c>
      <c r="BF1493" s="43" t="s">
        <v>1223</v>
      </c>
      <c r="BG1493" s="34" t="s">
        <v>579</v>
      </c>
      <c r="BH1493" s="34" t="s">
        <v>283</v>
      </c>
      <c r="BI1493" s="34" t="s">
        <v>1727</v>
      </c>
      <c r="BJ1493" s="44" t="s">
        <v>320</v>
      </c>
      <c r="BK1493" s="44" t="s">
        <v>321</v>
      </c>
      <c r="EN1493" s="572">
        <v>39691</v>
      </c>
      <c r="EO1493" s="561" t="s">
        <v>10815</v>
      </c>
      <c r="EP1493" s="561" t="s">
        <v>350</v>
      </c>
      <c r="EQ1493" s="576">
        <v>219</v>
      </c>
      <c r="ER1493" s="561" t="s">
        <v>4409</v>
      </c>
      <c r="ES1493" s="568" t="s">
        <v>10816</v>
      </c>
    </row>
    <row r="1494" spans="16:149">
      <c r="P1494" s="503"/>
      <c r="Q1494" s="504"/>
      <c r="R1494" s="505">
        <f t="shared" si="45"/>
        <v>45272</v>
      </c>
      <c r="S1494" s="501"/>
      <c r="T1494" s="497"/>
      <c r="U1494" s="498"/>
      <c r="V1494" s="43">
        <v>170</v>
      </c>
      <c r="W1494" s="34" t="s">
        <v>4090</v>
      </c>
      <c r="X1494" s="44">
        <v>160806</v>
      </c>
      <c r="Y1494" s="34" t="s">
        <v>1978</v>
      </c>
      <c r="Z1494" s="43" t="s">
        <v>318</v>
      </c>
      <c r="AA1494" s="34" t="s">
        <v>579</v>
      </c>
      <c r="AB1494" s="34" t="s">
        <v>283</v>
      </c>
      <c r="AC1494" s="34" t="s">
        <v>1978</v>
      </c>
      <c r="AD1494" s="44" t="s">
        <v>320</v>
      </c>
      <c r="AE1494" s="44" t="s">
        <v>321</v>
      </c>
      <c r="AF1494" s="43">
        <v>170</v>
      </c>
      <c r="AG1494" s="34" t="s">
        <v>4090</v>
      </c>
      <c r="AH1494" s="34" t="s">
        <v>4089</v>
      </c>
      <c r="AI1494" s="43" t="s">
        <v>3842</v>
      </c>
      <c r="AJ1494" s="44" t="s">
        <v>4091</v>
      </c>
      <c r="AK1494" s="261">
        <v>4930678</v>
      </c>
      <c r="AL1494" s="44" t="s">
        <v>579</v>
      </c>
      <c r="AM1494" s="44" t="s">
        <v>4095</v>
      </c>
      <c r="AN1494" s="262">
        <v>251095700</v>
      </c>
      <c r="AO1494" s="34"/>
      <c r="AP1494" s="34"/>
      <c r="AQ1494" s="34"/>
      <c r="AR1494" s="34"/>
      <c r="AS1494" s="34"/>
      <c r="AT1494" s="44" t="s">
        <v>326</v>
      </c>
      <c r="AU1494" s="44"/>
      <c r="AV1494" s="477" t="str">
        <f t="array" ref="AV1494">_xlfn.IFS(
LEFT(Tabelas!$AI1494,1)="N","DN",
LEFT(Tabelas!$AI1494,1)="C","DC",
LEFT(Tabelas!$AI1494,1)="L","DL",
LEFT(Tabelas!$AI1494,1)="A","DA",
LEFT(Tabelas!$AI1494,1)="G","DG")</f>
        <v>DN</v>
      </c>
      <c r="AW1494" s="34"/>
      <c r="AX1494" s="34"/>
      <c r="AY1494" s="34"/>
      <c r="AZ1494" s="34"/>
      <c r="BA1494" s="34"/>
      <c r="BB1494" s="34"/>
      <c r="BC1494" s="34"/>
      <c r="BD1494" s="44">
        <v>160806</v>
      </c>
      <c r="BE1494" s="34" t="s">
        <v>1978</v>
      </c>
      <c r="BF1494" s="43" t="s">
        <v>318</v>
      </c>
      <c r="BG1494" s="34" t="s">
        <v>579</v>
      </c>
      <c r="BH1494" s="34" t="s">
        <v>283</v>
      </c>
      <c r="BI1494" s="34" t="s">
        <v>1978</v>
      </c>
      <c r="BJ1494" s="44" t="s">
        <v>320</v>
      </c>
      <c r="BK1494" s="44" t="s">
        <v>321</v>
      </c>
      <c r="EN1494" s="571">
        <v>39705</v>
      </c>
      <c r="EO1494" s="560" t="s">
        <v>10817</v>
      </c>
      <c r="EP1494" s="560" t="s">
        <v>350</v>
      </c>
      <c r="EQ1494" s="580">
        <v>230</v>
      </c>
      <c r="ER1494" s="560" t="s">
        <v>4639</v>
      </c>
      <c r="ES1494" s="567" t="s">
        <v>10818</v>
      </c>
    </row>
    <row r="1495" spans="16:149">
      <c r="P1495" s="503"/>
      <c r="Q1495" s="504"/>
      <c r="R1495" s="505">
        <f t="shared" si="45"/>
        <v>45273</v>
      </c>
      <c r="S1495" s="501"/>
      <c r="T1495" s="497"/>
      <c r="U1495" s="498"/>
      <c r="V1495" s="43">
        <v>170</v>
      </c>
      <c r="W1495" s="34" t="s">
        <v>4090</v>
      </c>
      <c r="X1495" s="44">
        <v>160808</v>
      </c>
      <c r="Y1495" s="34" t="s">
        <v>2172</v>
      </c>
      <c r="Z1495" s="43" t="s">
        <v>318</v>
      </c>
      <c r="AA1495" s="34" t="s">
        <v>579</v>
      </c>
      <c r="AB1495" s="34" t="s">
        <v>283</v>
      </c>
      <c r="AC1495" s="34" t="s">
        <v>2172</v>
      </c>
      <c r="AD1495" s="44" t="s">
        <v>320</v>
      </c>
      <c r="AE1495" s="44" t="s">
        <v>321</v>
      </c>
      <c r="AF1495" s="43">
        <v>170</v>
      </c>
      <c r="AG1495" s="34" t="s">
        <v>4090</v>
      </c>
      <c r="AH1495" s="34" t="s">
        <v>4089</v>
      </c>
      <c r="AI1495" s="43" t="s">
        <v>3842</v>
      </c>
      <c r="AJ1495" s="44" t="s">
        <v>4091</v>
      </c>
      <c r="AK1495" s="261">
        <v>4930678</v>
      </c>
      <c r="AL1495" s="44" t="s">
        <v>579</v>
      </c>
      <c r="AM1495" s="44" t="s">
        <v>4095</v>
      </c>
      <c r="AN1495" s="262">
        <v>251095700</v>
      </c>
      <c r="AO1495" s="34"/>
      <c r="AP1495" s="34"/>
      <c r="AQ1495" s="34"/>
      <c r="AR1495" s="34"/>
      <c r="AS1495" s="34"/>
      <c r="AT1495" s="44" t="s">
        <v>326</v>
      </c>
      <c r="AU1495" s="44"/>
      <c r="AV1495" s="477" t="str">
        <f t="array" ref="AV1495">_xlfn.IFS(
LEFT(Tabelas!$AI1495,1)="N","DN",
LEFT(Tabelas!$AI1495,1)="C","DC",
LEFT(Tabelas!$AI1495,1)="L","DL",
LEFT(Tabelas!$AI1495,1)="A","DA",
LEFT(Tabelas!$AI1495,1)="G","DG")</f>
        <v>DN</v>
      </c>
      <c r="AW1495" s="34"/>
      <c r="AX1495" s="34"/>
      <c r="AY1495" s="34"/>
      <c r="AZ1495" s="34"/>
      <c r="BA1495" s="34"/>
      <c r="BB1495" s="34"/>
      <c r="BC1495" s="34"/>
      <c r="BD1495" s="44">
        <v>160808</v>
      </c>
      <c r="BE1495" s="34" t="s">
        <v>2172</v>
      </c>
      <c r="BF1495" s="43" t="s">
        <v>318</v>
      </c>
      <c r="BG1495" s="34" t="s">
        <v>579</v>
      </c>
      <c r="BH1495" s="34" t="s">
        <v>283</v>
      </c>
      <c r="BI1495" s="34" t="s">
        <v>2172</v>
      </c>
      <c r="BJ1495" s="44" t="s">
        <v>320</v>
      </c>
      <c r="BK1495" s="44" t="s">
        <v>321</v>
      </c>
      <c r="EN1495" s="572">
        <v>39713</v>
      </c>
      <c r="EO1495" s="561" t="s">
        <v>10819</v>
      </c>
      <c r="EP1495" s="561" t="s">
        <v>350</v>
      </c>
      <c r="EQ1495" s="576">
        <v>269</v>
      </c>
      <c r="ER1495" s="561" t="s">
        <v>4677</v>
      </c>
      <c r="ES1495" s="568" t="s">
        <v>10820</v>
      </c>
    </row>
    <row r="1496" spans="16:149">
      <c r="P1496" s="503"/>
      <c r="Q1496" s="504"/>
      <c r="R1496" s="505">
        <f t="shared" si="45"/>
        <v>45274</v>
      </c>
      <c r="S1496" s="501"/>
      <c r="T1496" s="497"/>
      <c r="U1496" s="498"/>
      <c r="V1496" s="43">
        <v>170</v>
      </c>
      <c r="W1496" s="34" t="s">
        <v>4090</v>
      </c>
      <c r="X1496" s="44">
        <v>160812</v>
      </c>
      <c r="Y1496" s="34" t="s">
        <v>2365</v>
      </c>
      <c r="Z1496" s="43" t="s">
        <v>318</v>
      </c>
      <c r="AA1496" s="34" t="s">
        <v>579</v>
      </c>
      <c r="AB1496" s="34" t="s">
        <v>283</v>
      </c>
      <c r="AC1496" s="34" t="s">
        <v>2365</v>
      </c>
      <c r="AD1496" s="44" t="s">
        <v>320</v>
      </c>
      <c r="AE1496" s="44" t="s">
        <v>321</v>
      </c>
      <c r="AF1496" s="43">
        <v>170</v>
      </c>
      <c r="AG1496" s="34" t="s">
        <v>4090</v>
      </c>
      <c r="AH1496" s="34" t="s">
        <v>4089</v>
      </c>
      <c r="AI1496" s="43" t="s">
        <v>3842</v>
      </c>
      <c r="AJ1496" s="44" t="s">
        <v>4091</v>
      </c>
      <c r="AK1496" s="261">
        <v>4930678</v>
      </c>
      <c r="AL1496" s="44" t="s">
        <v>579</v>
      </c>
      <c r="AM1496" s="44" t="s">
        <v>4095</v>
      </c>
      <c r="AN1496" s="262">
        <v>251095700</v>
      </c>
      <c r="AO1496" s="34"/>
      <c r="AP1496" s="34"/>
      <c r="AQ1496" s="34"/>
      <c r="AR1496" s="34"/>
      <c r="AS1496" s="34"/>
      <c r="AT1496" s="44" t="s">
        <v>326</v>
      </c>
      <c r="AU1496" s="44"/>
      <c r="AV1496" s="477" t="str">
        <f t="array" ref="AV1496">_xlfn.IFS(
LEFT(Tabelas!$AI1496,1)="N","DN",
LEFT(Tabelas!$AI1496,1)="C","DC",
LEFT(Tabelas!$AI1496,1)="L","DL",
LEFT(Tabelas!$AI1496,1)="A","DA",
LEFT(Tabelas!$AI1496,1)="G","DG")</f>
        <v>DN</v>
      </c>
      <c r="AW1496" s="34"/>
      <c r="AX1496" s="34"/>
      <c r="AY1496" s="34"/>
      <c r="AZ1496" s="34"/>
      <c r="BA1496" s="34"/>
      <c r="BB1496" s="34"/>
      <c r="BC1496" s="34"/>
      <c r="BD1496" s="44">
        <v>160812</v>
      </c>
      <c r="BE1496" s="34" t="s">
        <v>2365</v>
      </c>
      <c r="BF1496" s="43" t="s">
        <v>318</v>
      </c>
      <c r="BG1496" s="34" t="s">
        <v>579</v>
      </c>
      <c r="BH1496" s="34" t="s">
        <v>283</v>
      </c>
      <c r="BI1496" s="34" t="s">
        <v>2365</v>
      </c>
      <c r="BJ1496" s="44" t="s">
        <v>320</v>
      </c>
      <c r="BK1496" s="44" t="s">
        <v>321</v>
      </c>
      <c r="EN1496" s="572">
        <v>39721</v>
      </c>
      <c r="EO1496" s="561" t="s">
        <v>10821</v>
      </c>
      <c r="EP1496" s="561" t="s">
        <v>350</v>
      </c>
      <c r="EQ1496" s="576">
        <v>229</v>
      </c>
      <c r="ER1496" s="561" t="s">
        <v>4622</v>
      </c>
      <c r="ES1496" s="568" t="s">
        <v>10822</v>
      </c>
    </row>
    <row r="1497" spans="16:149">
      <c r="P1497" s="503"/>
      <c r="Q1497" s="504"/>
      <c r="R1497" s="505">
        <f t="shared" si="45"/>
        <v>45275</v>
      </c>
      <c r="S1497" s="501"/>
      <c r="T1497" s="497"/>
      <c r="U1497" s="498"/>
      <c r="V1497" s="43">
        <v>170</v>
      </c>
      <c r="W1497" s="34" t="s">
        <v>4090</v>
      </c>
      <c r="X1497" s="44">
        <v>160817</v>
      </c>
      <c r="Y1497" s="34" t="s">
        <v>2692</v>
      </c>
      <c r="Z1497" s="43" t="s">
        <v>318</v>
      </c>
      <c r="AA1497" s="34" t="s">
        <v>579</v>
      </c>
      <c r="AB1497" s="34" t="s">
        <v>283</v>
      </c>
      <c r="AC1497" s="34" t="s">
        <v>10823</v>
      </c>
      <c r="AD1497" s="44" t="s">
        <v>320</v>
      </c>
      <c r="AE1497" s="44" t="s">
        <v>321</v>
      </c>
      <c r="AF1497" s="43">
        <v>170</v>
      </c>
      <c r="AG1497" s="34" t="s">
        <v>4090</v>
      </c>
      <c r="AH1497" s="34" t="s">
        <v>4089</v>
      </c>
      <c r="AI1497" s="43" t="s">
        <v>3842</v>
      </c>
      <c r="AJ1497" s="44" t="s">
        <v>4091</v>
      </c>
      <c r="AK1497" s="261">
        <v>4930678</v>
      </c>
      <c r="AL1497" s="44" t="s">
        <v>579</v>
      </c>
      <c r="AM1497" s="44" t="s">
        <v>4095</v>
      </c>
      <c r="AN1497" s="262">
        <v>251095700</v>
      </c>
      <c r="AO1497" s="34"/>
      <c r="AP1497" s="34"/>
      <c r="AQ1497" s="34"/>
      <c r="AR1497" s="34"/>
      <c r="AS1497" s="34"/>
      <c r="AT1497" s="44" t="s">
        <v>326</v>
      </c>
      <c r="AU1497" s="44"/>
      <c r="AV1497" s="477" t="str">
        <f t="array" ref="AV1497">_xlfn.IFS(
LEFT(Tabelas!$AI1497,1)="N","DN",
LEFT(Tabelas!$AI1497,1)="C","DC",
LEFT(Tabelas!$AI1497,1)="L","DL",
LEFT(Tabelas!$AI1497,1)="A","DA",
LEFT(Tabelas!$AI1497,1)="G","DG")</f>
        <v>DN</v>
      </c>
      <c r="AW1497" s="34"/>
      <c r="AX1497" s="34"/>
      <c r="AY1497" s="34"/>
      <c r="AZ1497" s="34"/>
      <c r="BA1497" s="34"/>
      <c r="BB1497" s="34"/>
      <c r="BC1497" s="34"/>
      <c r="BD1497" s="44">
        <v>160817</v>
      </c>
      <c r="BE1497" s="34" t="s">
        <v>2692</v>
      </c>
      <c r="BF1497" s="43" t="s">
        <v>318</v>
      </c>
      <c r="BG1497" s="34" t="s">
        <v>579</v>
      </c>
      <c r="BH1497" s="34" t="s">
        <v>283</v>
      </c>
      <c r="BI1497" s="34" t="s">
        <v>10823</v>
      </c>
      <c r="BJ1497" s="44" t="s">
        <v>320</v>
      </c>
      <c r="BK1497" s="44" t="s">
        <v>321</v>
      </c>
      <c r="EN1497" s="571">
        <v>39748</v>
      </c>
      <c r="EO1497" s="560" t="s">
        <v>10824</v>
      </c>
      <c r="EP1497" s="560" t="s">
        <v>320</v>
      </c>
      <c r="EQ1497" s="580">
        <v>162</v>
      </c>
      <c r="ER1497" s="560" t="s">
        <v>3781</v>
      </c>
      <c r="ES1497" s="567" t="s">
        <v>10825</v>
      </c>
    </row>
    <row r="1498" spans="16:149">
      <c r="P1498" s="503"/>
      <c r="Q1498" s="504"/>
      <c r="R1498" s="505">
        <f t="shared" si="45"/>
        <v>45276</v>
      </c>
      <c r="S1498" s="501"/>
      <c r="T1498" s="497"/>
      <c r="U1498" s="498"/>
      <c r="V1498" s="43">
        <v>170</v>
      </c>
      <c r="W1498" s="34" t="s">
        <v>4090</v>
      </c>
      <c r="X1498" s="44">
        <v>160818</v>
      </c>
      <c r="Y1498" s="34" t="s">
        <v>2832</v>
      </c>
      <c r="Z1498" s="43" t="s">
        <v>1223</v>
      </c>
      <c r="AA1498" s="34" t="s">
        <v>579</v>
      </c>
      <c r="AB1498" s="34" t="s">
        <v>283</v>
      </c>
      <c r="AC1498" s="34" t="s">
        <v>10826</v>
      </c>
      <c r="AD1498" s="44" t="s">
        <v>320</v>
      </c>
      <c r="AE1498" s="44" t="s">
        <v>321</v>
      </c>
      <c r="AF1498" s="43">
        <v>170</v>
      </c>
      <c r="AG1498" s="34" t="s">
        <v>4090</v>
      </c>
      <c r="AH1498" s="34" t="s">
        <v>4089</v>
      </c>
      <c r="AI1498" s="43" t="s">
        <v>3842</v>
      </c>
      <c r="AJ1498" s="44" t="s">
        <v>4091</v>
      </c>
      <c r="AK1498" s="261">
        <v>4930678</v>
      </c>
      <c r="AL1498" s="44" t="s">
        <v>579</v>
      </c>
      <c r="AM1498" s="44" t="s">
        <v>4095</v>
      </c>
      <c r="AN1498" s="262">
        <v>251095700</v>
      </c>
      <c r="AO1498" s="34"/>
      <c r="AP1498" s="34"/>
      <c r="AQ1498" s="34"/>
      <c r="AR1498" s="34"/>
      <c r="AS1498" s="34"/>
      <c r="AT1498" s="44" t="s">
        <v>326</v>
      </c>
      <c r="AU1498" s="44"/>
      <c r="AV1498" s="477" t="str">
        <f t="array" ref="AV1498">_xlfn.IFS(
LEFT(Tabelas!$AI1498,1)="N","DN",
LEFT(Tabelas!$AI1498,1)="C","DC",
LEFT(Tabelas!$AI1498,1)="L","DL",
LEFT(Tabelas!$AI1498,1)="A","DA",
LEFT(Tabelas!$AI1498,1)="G","DG")</f>
        <v>DN</v>
      </c>
      <c r="AW1498" s="34"/>
      <c r="AX1498" s="34"/>
      <c r="AY1498" s="34"/>
      <c r="AZ1498" s="34"/>
      <c r="BA1498" s="34"/>
      <c r="BB1498" s="34"/>
      <c r="BC1498" s="34"/>
      <c r="BD1498" s="44">
        <v>160818</v>
      </c>
      <c r="BE1498" s="34" t="s">
        <v>2832</v>
      </c>
      <c r="BF1498" s="43" t="s">
        <v>1223</v>
      </c>
      <c r="BG1498" s="34" t="s">
        <v>579</v>
      </c>
      <c r="BH1498" s="34" t="s">
        <v>283</v>
      </c>
      <c r="BI1498" s="34" t="s">
        <v>10826</v>
      </c>
      <c r="BJ1498" s="44" t="s">
        <v>320</v>
      </c>
      <c r="BK1498" s="44" t="s">
        <v>321</v>
      </c>
      <c r="EN1498" s="572">
        <v>39756</v>
      </c>
      <c r="EO1498" s="561" t="s">
        <v>10827</v>
      </c>
      <c r="EP1498" s="561" t="s">
        <v>350</v>
      </c>
      <c r="EQ1498" s="576">
        <v>219</v>
      </c>
      <c r="ER1498" s="561" t="s">
        <v>4409</v>
      </c>
      <c r="ES1498" s="568" t="s">
        <v>10828</v>
      </c>
    </row>
    <row r="1499" spans="16:149">
      <c r="P1499" s="503"/>
      <c r="Q1499" s="504"/>
      <c r="R1499" s="505">
        <f t="shared" si="45"/>
        <v>45277</v>
      </c>
      <c r="S1499" s="501"/>
      <c r="T1499" s="497"/>
      <c r="U1499" s="498"/>
      <c r="V1499" s="43">
        <v>170</v>
      </c>
      <c r="W1499" s="34" t="s">
        <v>4090</v>
      </c>
      <c r="X1499" s="44">
        <v>160819</v>
      </c>
      <c r="Y1499" s="34" t="s">
        <v>2974</v>
      </c>
      <c r="Z1499" s="43" t="s">
        <v>1223</v>
      </c>
      <c r="AA1499" s="34" t="s">
        <v>579</v>
      </c>
      <c r="AB1499" s="34" t="s">
        <v>283</v>
      </c>
      <c r="AC1499" s="34" t="s">
        <v>10829</v>
      </c>
      <c r="AD1499" s="44" t="s">
        <v>320</v>
      </c>
      <c r="AE1499" s="44" t="s">
        <v>321</v>
      </c>
      <c r="AF1499" s="43">
        <v>170</v>
      </c>
      <c r="AG1499" s="34" t="s">
        <v>4090</v>
      </c>
      <c r="AH1499" s="34" t="s">
        <v>4089</v>
      </c>
      <c r="AI1499" s="43" t="s">
        <v>3842</v>
      </c>
      <c r="AJ1499" s="44" t="s">
        <v>4091</v>
      </c>
      <c r="AK1499" s="261">
        <v>4930678</v>
      </c>
      <c r="AL1499" s="44" t="s">
        <v>579</v>
      </c>
      <c r="AM1499" s="44" t="s">
        <v>4095</v>
      </c>
      <c r="AN1499" s="262">
        <v>251095700</v>
      </c>
      <c r="AO1499" s="34"/>
      <c r="AP1499" s="34"/>
      <c r="AQ1499" s="34"/>
      <c r="AR1499" s="34"/>
      <c r="AS1499" s="34"/>
      <c r="AT1499" s="44" t="s">
        <v>326</v>
      </c>
      <c r="AU1499" s="44"/>
      <c r="AV1499" s="477" t="str">
        <f t="array" ref="AV1499">_xlfn.IFS(
LEFT(Tabelas!$AI1499,1)="N","DN",
LEFT(Tabelas!$AI1499,1)="C","DC",
LEFT(Tabelas!$AI1499,1)="L","DL",
LEFT(Tabelas!$AI1499,1)="A","DA",
LEFT(Tabelas!$AI1499,1)="G","DG")</f>
        <v>DN</v>
      </c>
      <c r="AW1499" s="34"/>
      <c r="AX1499" s="34"/>
      <c r="AY1499" s="34"/>
      <c r="AZ1499" s="34"/>
      <c r="BA1499" s="34"/>
      <c r="BB1499" s="34"/>
      <c r="BC1499" s="34"/>
      <c r="BD1499" s="44">
        <v>160819</v>
      </c>
      <c r="BE1499" s="34" t="s">
        <v>2974</v>
      </c>
      <c r="BF1499" s="43" t="s">
        <v>1223</v>
      </c>
      <c r="BG1499" s="34" t="s">
        <v>579</v>
      </c>
      <c r="BH1499" s="34" t="s">
        <v>283</v>
      </c>
      <c r="BI1499" s="34" t="s">
        <v>10829</v>
      </c>
      <c r="BJ1499" s="44" t="s">
        <v>320</v>
      </c>
      <c r="BK1499" s="44" t="s">
        <v>321</v>
      </c>
      <c r="EN1499" s="571">
        <v>39764</v>
      </c>
      <c r="EO1499" s="560" t="s">
        <v>10830</v>
      </c>
      <c r="EP1499" s="560" t="s">
        <v>289</v>
      </c>
      <c r="EQ1499" s="580">
        <v>332</v>
      </c>
      <c r="ER1499" s="560" t="s">
        <v>4896</v>
      </c>
      <c r="ES1499" s="567" t="s">
        <v>10831</v>
      </c>
    </row>
    <row r="1500" spans="16:149">
      <c r="P1500" s="503"/>
      <c r="Q1500" s="504"/>
      <c r="R1500" s="505">
        <f t="shared" si="45"/>
        <v>45278</v>
      </c>
      <c r="S1500" s="501"/>
      <c r="T1500" s="497"/>
      <c r="U1500" s="498"/>
      <c r="V1500" s="43">
        <v>170</v>
      </c>
      <c r="W1500" s="34" t="s">
        <v>4090</v>
      </c>
      <c r="X1500" s="44">
        <v>160820</v>
      </c>
      <c r="Y1500" s="34" t="s">
        <v>3100</v>
      </c>
      <c r="Z1500" s="43" t="s">
        <v>318</v>
      </c>
      <c r="AA1500" s="34" t="s">
        <v>579</v>
      </c>
      <c r="AB1500" s="34" t="s">
        <v>283</v>
      </c>
      <c r="AC1500" s="34" t="s">
        <v>10832</v>
      </c>
      <c r="AD1500" s="44" t="s">
        <v>320</v>
      </c>
      <c r="AE1500" s="44" t="s">
        <v>321</v>
      </c>
      <c r="AF1500" s="43">
        <v>170</v>
      </c>
      <c r="AG1500" s="34" t="s">
        <v>4090</v>
      </c>
      <c r="AH1500" s="34" t="s">
        <v>4089</v>
      </c>
      <c r="AI1500" s="43" t="s">
        <v>3842</v>
      </c>
      <c r="AJ1500" s="44" t="s">
        <v>4091</v>
      </c>
      <c r="AK1500" s="261">
        <v>4930678</v>
      </c>
      <c r="AL1500" s="44" t="s">
        <v>579</v>
      </c>
      <c r="AM1500" s="44" t="s">
        <v>4095</v>
      </c>
      <c r="AN1500" s="262">
        <v>251095700</v>
      </c>
      <c r="AO1500" s="34"/>
      <c r="AP1500" s="34"/>
      <c r="AQ1500" s="34"/>
      <c r="AR1500" s="34"/>
      <c r="AS1500" s="34"/>
      <c r="AT1500" s="44" t="s">
        <v>326</v>
      </c>
      <c r="AU1500" s="44"/>
      <c r="AV1500" s="477" t="str">
        <f t="array" ref="AV1500">_xlfn.IFS(
LEFT(Tabelas!$AI1500,1)="N","DN",
LEFT(Tabelas!$AI1500,1)="C","DC",
LEFT(Tabelas!$AI1500,1)="L","DL",
LEFT(Tabelas!$AI1500,1)="A","DA",
LEFT(Tabelas!$AI1500,1)="G","DG")</f>
        <v>DN</v>
      </c>
      <c r="AW1500" s="34"/>
      <c r="AX1500" s="34"/>
      <c r="AY1500" s="34"/>
      <c r="AZ1500" s="34"/>
      <c r="BA1500" s="34"/>
      <c r="BB1500" s="34"/>
      <c r="BC1500" s="34"/>
      <c r="BD1500" s="44">
        <v>160820</v>
      </c>
      <c r="BE1500" s="34" t="s">
        <v>3100</v>
      </c>
      <c r="BF1500" s="43" t="s">
        <v>318</v>
      </c>
      <c r="BG1500" s="34" t="s">
        <v>579</v>
      </c>
      <c r="BH1500" s="34" t="s">
        <v>283</v>
      </c>
      <c r="BI1500" s="34" t="s">
        <v>10832</v>
      </c>
      <c r="BJ1500" s="44" t="s">
        <v>320</v>
      </c>
      <c r="BK1500" s="44" t="s">
        <v>321</v>
      </c>
      <c r="EN1500" s="572">
        <v>39772</v>
      </c>
      <c r="EO1500" s="561" t="s">
        <v>10833</v>
      </c>
      <c r="EP1500" s="561" t="s">
        <v>350</v>
      </c>
      <c r="EQ1500" s="576">
        <v>221</v>
      </c>
      <c r="ER1500" s="561" t="s">
        <v>4458</v>
      </c>
      <c r="ES1500" s="568" t="s">
        <v>10834</v>
      </c>
    </row>
    <row r="1501" spans="16:149">
      <c r="P1501" s="503"/>
      <c r="Q1501" s="504"/>
      <c r="R1501" s="505">
        <f t="shared" si="45"/>
        <v>45279</v>
      </c>
      <c r="S1501" s="501"/>
      <c r="T1501" s="497"/>
      <c r="U1501" s="498"/>
      <c r="V1501" s="43">
        <v>170</v>
      </c>
      <c r="W1501" s="34" t="s">
        <v>4090</v>
      </c>
      <c r="X1501" s="44">
        <v>160800</v>
      </c>
      <c r="Y1501" s="34" t="s">
        <v>884</v>
      </c>
      <c r="Z1501" s="43" t="s">
        <v>318</v>
      </c>
      <c r="AA1501" s="34" t="s">
        <v>579</v>
      </c>
      <c r="AB1501" s="34" t="s">
        <v>283</v>
      </c>
      <c r="AC1501" s="34" t="s">
        <v>10832</v>
      </c>
      <c r="AD1501" s="44" t="s">
        <v>320</v>
      </c>
      <c r="AE1501" s="44" t="s">
        <v>321</v>
      </c>
      <c r="AF1501" s="43">
        <v>170</v>
      </c>
      <c r="AG1501" s="34" t="s">
        <v>4090</v>
      </c>
      <c r="AH1501" s="34" t="s">
        <v>4089</v>
      </c>
      <c r="AI1501" s="43" t="s">
        <v>3842</v>
      </c>
      <c r="AJ1501" s="44" t="s">
        <v>4091</v>
      </c>
      <c r="AK1501" s="261">
        <v>4930678</v>
      </c>
      <c r="AL1501" s="44" t="s">
        <v>579</v>
      </c>
      <c r="AM1501" s="44" t="s">
        <v>4095</v>
      </c>
      <c r="AN1501" s="262">
        <v>251095700</v>
      </c>
      <c r="AO1501" s="34"/>
      <c r="AP1501" s="34"/>
      <c r="AQ1501" s="34"/>
      <c r="AR1501" s="34"/>
      <c r="AS1501" s="34"/>
      <c r="AT1501" s="44" t="s">
        <v>326</v>
      </c>
      <c r="AU1501" s="44"/>
      <c r="AV1501" s="477" t="str">
        <f t="array" ref="AV1501">_xlfn.IFS(
LEFT(Tabelas!$AI1501,1)="N","DN",
LEFT(Tabelas!$AI1501,1)="C","DC",
LEFT(Tabelas!$AI1501,1)="L","DL",
LEFT(Tabelas!$AI1501,1)="A","DA",
LEFT(Tabelas!$AI1501,1)="G","DG")</f>
        <v>DN</v>
      </c>
      <c r="AW1501" s="34"/>
      <c r="AX1501" s="34"/>
      <c r="AY1501" s="34"/>
      <c r="AZ1501" s="34"/>
      <c r="BA1501" s="34"/>
      <c r="BB1501" s="34"/>
      <c r="BC1501" s="34"/>
      <c r="BD1501" s="44">
        <v>160800</v>
      </c>
      <c r="BE1501" s="34" t="s">
        <v>884</v>
      </c>
      <c r="BF1501" s="43" t="s">
        <v>318</v>
      </c>
      <c r="BG1501" s="34" t="s">
        <v>579</v>
      </c>
      <c r="BH1501" s="34" t="s">
        <v>283</v>
      </c>
      <c r="BI1501" s="34" t="s">
        <v>10832</v>
      </c>
      <c r="BJ1501" s="44" t="s">
        <v>320</v>
      </c>
      <c r="BK1501" s="44" t="s">
        <v>321</v>
      </c>
      <c r="EN1501" s="571">
        <v>39780</v>
      </c>
      <c r="EO1501" s="560" t="s">
        <v>10835</v>
      </c>
      <c r="EP1501" s="560" t="s">
        <v>350</v>
      </c>
      <c r="EQ1501" s="580">
        <v>224</v>
      </c>
      <c r="ER1501" s="560" t="s">
        <v>4524</v>
      </c>
      <c r="ES1501" s="567" t="s">
        <v>10836</v>
      </c>
    </row>
    <row r="1502" spans="16:149">
      <c r="P1502" s="503"/>
      <c r="Q1502" s="504"/>
      <c r="R1502" s="505">
        <f t="shared" si="45"/>
        <v>45280</v>
      </c>
      <c r="S1502" s="501"/>
      <c r="T1502" s="497"/>
      <c r="U1502" s="498"/>
      <c r="V1502" s="43">
        <v>170</v>
      </c>
      <c r="W1502" s="34" t="s">
        <v>4090</v>
      </c>
      <c r="X1502" s="44">
        <v>160816</v>
      </c>
      <c r="Y1502" s="34" t="s">
        <v>2534</v>
      </c>
      <c r="Z1502" s="43" t="s">
        <v>318</v>
      </c>
      <c r="AA1502" s="34" t="s">
        <v>579</v>
      </c>
      <c r="AB1502" s="34" t="s">
        <v>283</v>
      </c>
      <c r="AC1502" s="34" t="s">
        <v>2534</v>
      </c>
      <c r="AD1502" s="44" t="s">
        <v>320</v>
      </c>
      <c r="AE1502" s="44" t="s">
        <v>321</v>
      </c>
      <c r="AF1502" s="43">
        <v>170</v>
      </c>
      <c r="AG1502" s="34" t="s">
        <v>4090</v>
      </c>
      <c r="AH1502" s="34" t="s">
        <v>4089</v>
      </c>
      <c r="AI1502" s="43" t="s">
        <v>3842</v>
      </c>
      <c r="AJ1502" s="44" t="s">
        <v>4091</v>
      </c>
      <c r="AK1502" s="261">
        <v>4930678</v>
      </c>
      <c r="AL1502" s="44" t="s">
        <v>579</v>
      </c>
      <c r="AM1502" s="44" t="s">
        <v>4095</v>
      </c>
      <c r="AN1502" s="262">
        <v>251095700</v>
      </c>
      <c r="AO1502" s="34"/>
      <c r="AP1502" s="34"/>
      <c r="AQ1502" s="34"/>
      <c r="AR1502" s="34"/>
      <c r="AS1502" s="34"/>
      <c r="AT1502" s="44" t="s">
        <v>326</v>
      </c>
      <c r="AU1502" s="44"/>
      <c r="AV1502" s="477" t="str">
        <f t="array" ref="AV1502">_xlfn.IFS(
LEFT(Tabelas!$AI1502,1)="N","DN",
LEFT(Tabelas!$AI1502,1)="C","DC",
LEFT(Tabelas!$AI1502,1)="L","DL",
LEFT(Tabelas!$AI1502,1)="A","DA",
LEFT(Tabelas!$AI1502,1)="G","DG")</f>
        <v>DN</v>
      </c>
      <c r="AW1502" s="34"/>
      <c r="AX1502" s="34"/>
      <c r="AY1502" s="34"/>
      <c r="AZ1502" s="34"/>
      <c r="BA1502" s="34"/>
      <c r="BB1502" s="34"/>
      <c r="BC1502" s="34"/>
      <c r="BD1502" s="44">
        <v>160816</v>
      </c>
      <c r="BE1502" s="34" t="s">
        <v>2534</v>
      </c>
      <c r="BF1502" s="43" t="s">
        <v>318</v>
      </c>
      <c r="BG1502" s="34" t="s">
        <v>579</v>
      </c>
      <c r="BH1502" s="34" t="s">
        <v>283</v>
      </c>
      <c r="BI1502" s="34" t="s">
        <v>2534</v>
      </c>
      <c r="BJ1502" s="44" t="s">
        <v>320</v>
      </c>
      <c r="BK1502" s="44" t="s">
        <v>321</v>
      </c>
      <c r="EN1502" s="572">
        <v>39799</v>
      </c>
      <c r="EO1502" s="561" t="s">
        <v>10837</v>
      </c>
      <c r="EP1502" s="561" t="s">
        <v>350</v>
      </c>
      <c r="EQ1502" s="576">
        <v>224</v>
      </c>
      <c r="ER1502" s="561" t="s">
        <v>4524</v>
      </c>
      <c r="ES1502" s="568" t="s">
        <v>10838</v>
      </c>
    </row>
    <row r="1503" spans="16:149">
      <c r="P1503" s="503"/>
      <c r="Q1503" s="504"/>
      <c r="R1503" s="505">
        <f t="shared" si="45"/>
        <v>45281</v>
      </c>
      <c r="S1503" s="501"/>
      <c r="T1503" s="497"/>
      <c r="U1503" s="498"/>
      <c r="V1503" s="43">
        <v>170</v>
      </c>
      <c r="W1503" s="34" t="s">
        <v>4090</v>
      </c>
      <c r="X1503" s="44">
        <v>161003</v>
      </c>
      <c r="Y1503" s="34" t="s">
        <v>1176</v>
      </c>
      <c r="Z1503" s="43" t="s">
        <v>1223</v>
      </c>
      <c r="AA1503" s="34" t="s">
        <v>580</v>
      </c>
      <c r="AB1503" s="34" t="s">
        <v>283</v>
      </c>
      <c r="AC1503" s="34" t="s">
        <v>1176</v>
      </c>
      <c r="AD1503" s="44" t="s">
        <v>320</v>
      </c>
      <c r="AE1503" s="44" t="s">
        <v>321</v>
      </c>
      <c r="AF1503" s="43">
        <v>170</v>
      </c>
      <c r="AG1503" s="34" t="s">
        <v>4090</v>
      </c>
      <c r="AH1503" s="34" t="s">
        <v>4089</v>
      </c>
      <c r="AI1503" s="43" t="s">
        <v>3842</v>
      </c>
      <c r="AJ1503" s="44" t="s">
        <v>4091</v>
      </c>
      <c r="AK1503" s="261">
        <v>4930678</v>
      </c>
      <c r="AL1503" s="44" t="s">
        <v>579</v>
      </c>
      <c r="AM1503" s="44" t="s">
        <v>4095</v>
      </c>
      <c r="AN1503" s="262">
        <v>251095700</v>
      </c>
      <c r="AO1503" s="34"/>
      <c r="AP1503" s="34"/>
      <c r="AQ1503" s="34"/>
      <c r="AR1503" s="34"/>
      <c r="AS1503" s="34"/>
      <c r="AT1503" s="44" t="s">
        <v>326</v>
      </c>
      <c r="AU1503" s="44"/>
      <c r="AV1503" s="477" t="str">
        <f t="array" ref="AV1503">_xlfn.IFS(
LEFT(Tabelas!$AI1503,1)="N","DN",
LEFT(Tabelas!$AI1503,1)="C","DC",
LEFT(Tabelas!$AI1503,1)="L","DL",
LEFT(Tabelas!$AI1503,1)="A","DA",
LEFT(Tabelas!$AI1503,1)="G","DG")</f>
        <v>DN</v>
      </c>
      <c r="AW1503" s="34"/>
      <c r="AX1503" s="34"/>
      <c r="AY1503" s="34"/>
      <c r="AZ1503" s="34"/>
      <c r="BA1503" s="34"/>
      <c r="BB1503" s="34"/>
      <c r="BC1503" s="34"/>
      <c r="BD1503" s="44">
        <v>161003</v>
      </c>
      <c r="BE1503" s="34" t="s">
        <v>1176</v>
      </c>
      <c r="BF1503" s="43" t="s">
        <v>1223</v>
      </c>
      <c r="BG1503" s="34" t="s">
        <v>580</v>
      </c>
      <c r="BH1503" s="34" t="s">
        <v>283</v>
      </c>
      <c r="BI1503" s="34" t="s">
        <v>1176</v>
      </c>
      <c r="BJ1503" s="44" t="s">
        <v>320</v>
      </c>
      <c r="BK1503" s="44" t="s">
        <v>321</v>
      </c>
      <c r="EN1503" s="571">
        <v>39802</v>
      </c>
      <c r="EO1503" s="560" t="s">
        <v>10839</v>
      </c>
      <c r="EP1503" s="560" t="s">
        <v>289</v>
      </c>
      <c r="EQ1503" s="580">
        <v>338</v>
      </c>
      <c r="ER1503" s="560" t="s">
        <v>2428</v>
      </c>
      <c r="ES1503" s="567" t="s">
        <v>10840</v>
      </c>
    </row>
    <row r="1504" spans="16:149">
      <c r="P1504" s="503"/>
      <c r="Q1504" s="504"/>
      <c r="R1504" s="505">
        <f t="shared" si="45"/>
        <v>45282</v>
      </c>
      <c r="S1504" s="501"/>
      <c r="T1504" s="497"/>
      <c r="U1504" s="498"/>
      <c r="V1504" s="43">
        <v>170</v>
      </c>
      <c r="W1504" s="34" t="s">
        <v>4090</v>
      </c>
      <c r="X1504" s="44">
        <v>161004</v>
      </c>
      <c r="Y1504" s="34" t="s">
        <v>1450</v>
      </c>
      <c r="Z1504" s="43" t="s">
        <v>1223</v>
      </c>
      <c r="AA1504" s="34" t="s">
        <v>580</v>
      </c>
      <c r="AB1504" s="34" t="s">
        <v>283</v>
      </c>
      <c r="AC1504" s="34" t="s">
        <v>1450</v>
      </c>
      <c r="AD1504" s="44" t="s">
        <v>320</v>
      </c>
      <c r="AE1504" s="44" t="s">
        <v>321</v>
      </c>
      <c r="AF1504" s="43">
        <v>170</v>
      </c>
      <c r="AG1504" s="34" t="s">
        <v>4090</v>
      </c>
      <c r="AH1504" s="34" t="s">
        <v>4089</v>
      </c>
      <c r="AI1504" s="43" t="s">
        <v>3842</v>
      </c>
      <c r="AJ1504" s="44" t="s">
        <v>4091</v>
      </c>
      <c r="AK1504" s="261">
        <v>4930678</v>
      </c>
      <c r="AL1504" s="44" t="s">
        <v>579</v>
      </c>
      <c r="AM1504" s="44" t="s">
        <v>4095</v>
      </c>
      <c r="AN1504" s="262">
        <v>251095700</v>
      </c>
      <c r="AO1504" s="34"/>
      <c r="AP1504" s="34"/>
      <c r="AQ1504" s="34"/>
      <c r="AR1504" s="34"/>
      <c r="AS1504" s="34"/>
      <c r="AT1504" s="44" t="s">
        <v>326</v>
      </c>
      <c r="AU1504" s="44"/>
      <c r="AV1504" s="477" t="str">
        <f t="array" ref="AV1504">_xlfn.IFS(
LEFT(Tabelas!$AI1504,1)="N","DN",
LEFT(Tabelas!$AI1504,1)="C","DC",
LEFT(Tabelas!$AI1504,1)="L","DL",
LEFT(Tabelas!$AI1504,1)="A","DA",
LEFT(Tabelas!$AI1504,1)="G","DG")</f>
        <v>DN</v>
      </c>
      <c r="AW1504" s="34"/>
      <c r="AX1504" s="34"/>
      <c r="AY1504" s="34"/>
      <c r="AZ1504" s="34"/>
      <c r="BA1504" s="34"/>
      <c r="BB1504" s="34"/>
      <c r="BC1504" s="34"/>
      <c r="BD1504" s="44">
        <v>161004</v>
      </c>
      <c r="BE1504" s="34" t="s">
        <v>1450</v>
      </c>
      <c r="BF1504" s="43" t="s">
        <v>1223</v>
      </c>
      <c r="BG1504" s="34" t="s">
        <v>580</v>
      </c>
      <c r="BH1504" s="34" t="s">
        <v>283</v>
      </c>
      <c r="BI1504" s="34" t="s">
        <v>1450</v>
      </c>
      <c r="BJ1504" s="44" t="s">
        <v>320</v>
      </c>
      <c r="BK1504" s="44" t="s">
        <v>321</v>
      </c>
      <c r="EN1504" s="571">
        <v>39829</v>
      </c>
      <c r="EO1504" s="560" t="s">
        <v>10841</v>
      </c>
      <c r="EP1504" s="560" t="s">
        <v>350</v>
      </c>
      <c r="EQ1504" s="580">
        <v>229</v>
      </c>
      <c r="ER1504" s="560" t="s">
        <v>4622</v>
      </c>
      <c r="ES1504" s="567" t="s">
        <v>10842</v>
      </c>
    </row>
    <row r="1505" spans="16:149">
      <c r="P1505" s="503"/>
      <c r="Q1505" s="504"/>
      <c r="R1505" s="505">
        <f t="shared" si="45"/>
        <v>45283</v>
      </c>
      <c r="S1505" s="501"/>
      <c r="T1505" s="497"/>
      <c r="U1505" s="498"/>
      <c r="V1505" s="43">
        <v>170</v>
      </c>
      <c r="W1505" s="34" t="s">
        <v>4090</v>
      </c>
      <c r="X1505" s="44">
        <v>161006</v>
      </c>
      <c r="Y1505" s="34" t="s">
        <v>1729</v>
      </c>
      <c r="Z1505" s="43" t="s">
        <v>1223</v>
      </c>
      <c r="AA1505" s="34" t="s">
        <v>580</v>
      </c>
      <c r="AB1505" s="34" t="s">
        <v>283</v>
      </c>
      <c r="AC1505" s="34" t="s">
        <v>1729</v>
      </c>
      <c r="AD1505" s="44" t="s">
        <v>320</v>
      </c>
      <c r="AE1505" s="44" t="s">
        <v>321</v>
      </c>
      <c r="AF1505" s="43">
        <v>170</v>
      </c>
      <c r="AG1505" s="34" t="s">
        <v>4090</v>
      </c>
      <c r="AH1505" s="34" t="s">
        <v>4089</v>
      </c>
      <c r="AI1505" s="43" t="s">
        <v>3842</v>
      </c>
      <c r="AJ1505" s="44" t="s">
        <v>4091</v>
      </c>
      <c r="AK1505" s="261">
        <v>4930678</v>
      </c>
      <c r="AL1505" s="44" t="s">
        <v>579</v>
      </c>
      <c r="AM1505" s="44" t="s">
        <v>4095</v>
      </c>
      <c r="AN1505" s="262">
        <v>251095700</v>
      </c>
      <c r="AO1505" s="34"/>
      <c r="AP1505" s="34"/>
      <c r="AQ1505" s="34"/>
      <c r="AR1505" s="34"/>
      <c r="AS1505" s="34"/>
      <c r="AT1505" s="44" t="s">
        <v>326</v>
      </c>
      <c r="AU1505" s="44"/>
      <c r="AV1505" s="477" t="str">
        <f t="array" ref="AV1505">_xlfn.IFS(
LEFT(Tabelas!$AI1505,1)="N","DN",
LEFT(Tabelas!$AI1505,1)="C","DC",
LEFT(Tabelas!$AI1505,1)="L","DL",
LEFT(Tabelas!$AI1505,1)="A","DA",
LEFT(Tabelas!$AI1505,1)="G","DG")</f>
        <v>DN</v>
      </c>
      <c r="AW1505" s="34"/>
      <c r="AX1505" s="34"/>
      <c r="AY1505" s="34"/>
      <c r="AZ1505" s="34"/>
      <c r="BA1505" s="34"/>
      <c r="BB1505" s="34"/>
      <c r="BC1505" s="34"/>
      <c r="BD1505" s="44">
        <v>161006</v>
      </c>
      <c r="BE1505" s="34" t="s">
        <v>1729</v>
      </c>
      <c r="BF1505" s="43" t="s">
        <v>1223</v>
      </c>
      <c r="BG1505" s="34" t="s">
        <v>580</v>
      </c>
      <c r="BH1505" s="34" t="s">
        <v>283</v>
      </c>
      <c r="BI1505" s="34" t="s">
        <v>1729</v>
      </c>
      <c r="BJ1505" s="44" t="s">
        <v>320</v>
      </c>
      <c r="BK1505" s="44" t="s">
        <v>321</v>
      </c>
      <c r="EN1505" s="572">
        <v>39837</v>
      </c>
      <c r="EO1505" s="561" t="s">
        <v>10843</v>
      </c>
      <c r="EP1505" s="561" t="s">
        <v>350</v>
      </c>
      <c r="EQ1505" s="576">
        <v>229</v>
      </c>
      <c r="ER1505" s="561" t="s">
        <v>4622</v>
      </c>
      <c r="ES1505" s="568" t="s">
        <v>10844</v>
      </c>
    </row>
    <row r="1506" spans="16:149">
      <c r="P1506" s="503"/>
      <c r="Q1506" s="504"/>
      <c r="R1506" s="505">
        <f t="shared" si="45"/>
        <v>45284</v>
      </c>
      <c r="S1506" s="501"/>
      <c r="T1506" s="497"/>
      <c r="U1506" s="498"/>
      <c r="V1506" s="43">
        <v>170</v>
      </c>
      <c r="W1506" s="34" t="s">
        <v>4090</v>
      </c>
      <c r="X1506" s="44">
        <v>161007</v>
      </c>
      <c r="Y1506" s="34" t="s">
        <v>1980</v>
      </c>
      <c r="Z1506" s="43" t="s">
        <v>1223</v>
      </c>
      <c r="AA1506" s="34" t="s">
        <v>580</v>
      </c>
      <c r="AB1506" s="34" t="s">
        <v>283</v>
      </c>
      <c r="AC1506" s="34" t="s">
        <v>1980</v>
      </c>
      <c r="AD1506" s="44" t="s">
        <v>320</v>
      </c>
      <c r="AE1506" s="44" t="s">
        <v>321</v>
      </c>
      <c r="AF1506" s="43">
        <v>170</v>
      </c>
      <c r="AG1506" s="34" t="s">
        <v>4090</v>
      </c>
      <c r="AH1506" s="34" t="s">
        <v>4089</v>
      </c>
      <c r="AI1506" s="43" t="s">
        <v>3842</v>
      </c>
      <c r="AJ1506" s="44" t="s">
        <v>4091</v>
      </c>
      <c r="AK1506" s="261">
        <v>4930678</v>
      </c>
      <c r="AL1506" s="44" t="s">
        <v>579</v>
      </c>
      <c r="AM1506" s="44" t="s">
        <v>4095</v>
      </c>
      <c r="AN1506" s="262">
        <v>251095700</v>
      </c>
      <c r="AO1506" s="34"/>
      <c r="AP1506" s="34"/>
      <c r="AQ1506" s="34"/>
      <c r="AR1506" s="34"/>
      <c r="AS1506" s="34"/>
      <c r="AT1506" s="44" t="s">
        <v>326</v>
      </c>
      <c r="AU1506" s="44"/>
      <c r="AV1506" s="477" t="str">
        <f t="array" ref="AV1506">_xlfn.IFS(
LEFT(Tabelas!$AI1506,1)="N","DN",
LEFT(Tabelas!$AI1506,1)="C","DC",
LEFT(Tabelas!$AI1506,1)="L","DL",
LEFT(Tabelas!$AI1506,1)="A","DA",
LEFT(Tabelas!$AI1506,1)="G","DG")</f>
        <v>DN</v>
      </c>
      <c r="AW1506" s="34"/>
      <c r="AX1506" s="34"/>
      <c r="AY1506" s="34"/>
      <c r="AZ1506" s="34"/>
      <c r="BA1506" s="34"/>
      <c r="BB1506" s="34"/>
      <c r="BC1506" s="34"/>
      <c r="BD1506" s="44">
        <v>161007</v>
      </c>
      <c r="BE1506" s="34" t="s">
        <v>1980</v>
      </c>
      <c r="BF1506" s="43" t="s">
        <v>1223</v>
      </c>
      <c r="BG1506" s="34" t="s">
        <v>580</v>
      </c>
      <c r="BH1506" s="34" t="s">
        <v>283</v>
      </c>
      <c r="BI1506" s="34" t="s">
        <v>1980</v>
      </c>
      <c r="BJ1506" s="44" t="s">
        <v>320</v>
      </c>
      <c r="BK1506" s="44" t="s">
        <v>321</v>
      </c>
      <c r="EN1506" s="571">
        <v>39845</v>
      </c>
      <c r="EO1506" s="560" t="s">
        <v>10845</v>
      </c>
      <c r="EP1506" s="560" t="s">
        <v>350</v>
      </c>
      <c r="EQ1506" s="580">
        <v>224</v>
      </c>
      <c r="ER1506" s="560" t="s">
        <v>4524</v>
      </c>
      <c r="ES1506" s="567" t="s">
        <v>10846</v>
      </c>
    </row>
    <row r="1507" spans="16:149">
      <c r="P1507" s="503"/>
      <c r="Q1507" s="504"/>
      <c r="R1507" s="505">
        <f t="shared" si="45"/>
        <v>45285</v>
      </c>
      <c r="S1507" s="501"/>
      <c r="T1507" s="497"/>
      <c r="U1507" s="498"/>
      <c r="V1507" s="43">
        <v>170</v>
      </c>
      <c r="W1507" s="34" t="s">
        <v>4090</v>
      </c>
      <c r="X1507" s="44">
        <v>161009</v>
      </c>
      <c r="Y1507" s="34" t="s">
        <v>2174</v>
      </c>
      <c r="Z1507" s="43" t="s">
        <v>1223</v>
      </c>
      <c r="AA1507" s="34" t="s">
        <v>580</v>
      </c>
      <c r="AB1507" s="34" t="s">
        <v>283</v>
      </c>
      <c r="AC1507" s="34" t="s">
        <v>2174</v>
      </c>
      <c r="AD1507" s="44" t="s">
        <v>320</v>
      </c>
      <c r="AE1507" s="44" t="s">
        <v>321</v>
      </c>
      <c r="AF1507" s="43">
        <v>170</v>
      </c>
      <c r="AG1507" s="34" t="s">
        <v>4090</v>
      </c>
      <c r="AH1507" s="34" t="s">
        <v>4089</v>
      </c>
      <c r="AI1507" s="43" t="s">
        <v>3842</v>
      </c>
      <c r="AJ1507" s="44" t="s">
        <v>4091</v>
      </c>
      <c r="AK1507" s="261">
        <v>4930678</v>
      </c>
      <c r="AL1507" s="44" t="s">
        <v>579</v>
      </c>
      <c r="AM1507" s="44" t="s">
        <v>4095</v>
      </c>
      <c r="AN1507" s="262">
        <v>251095700</v>
      </c>
      <c r="AO1507" s="34"/>
      <c r="AP1507" s="34"/>
      <c r="AQ1507" s="34"/>
      <c r="AR1507" s="34"/>
      <c r="AS1507" s="34"/>
      <c r="AT1507" s="44" t="s">
        <v>326</v>
      </c>
      <c r="AU1507" s="44"/>
      <c r="AV1507" s="477" t="str">
        <f t="array" ref="AV1507">_xlfn.IFS(
LEFT(Tabelas!$AI1507,1)="N","DN",
LEFT(Tabelas!$AI1507,1)="C","DC",
LEFT(Tabelas!$AI1507,1)="L","DL",
LEFT(Tabelas!$AI1507,1)="A","DA",
LEFT(Tabelas!$AI1507,1)="G","DG")</f>
        <v>DN</v>
      </c>
      <c r="AW1507" s="34"/>
      <c r="AX1507" s="34"/>
      <c r="AY1507" s="34"/>
      <c r="AZ1507" s="34"/>
      <c r="BA1507" s="34"/>
      <c r="BB1507" s="34"/>
      <c r="BC1507" s="34"/>
      <c r="BD1507" s="44">
        <v>161009</v>
      </c>
      <c r="BE1507" s="34" t="s">
        <v>2174</v>
      </c>
      <c r="BF1507" s="43" t="s">
        <v>1223</v>
      </c>
      <c r="BG1507" s="34" t="s">
        <v>580</v>
      </c>
      <c r="BH1507" s="34" t="s">
        <v>283</v>
      </c>
      <c r="BI1507" s="34" t="s">
        <v>2174</v>
      </c>
      <c r="BJ1507" s="44" t="s">
        <v>320</v>
      </c>
      <c r="BK1507" s="44" t="s">
        <v>321</v>
      </c>
      <c r="EN1507" s="572">
        <v>39861</v>
      </c>
      <c r="EO1507" s="561" t="s">
        <v>10847</v>
      </c>
      <c r="EP1507" s="561" t="s">
        <v>350</v>
      </c>
      <c r="EQ1507" s="576">
        <v>228</v>
      </c>
      <c r="ER1507" s="561" t="s">
        <v>4603</v>
      </c>
      <c r="ES1507" s="568" t="s">
        <v>10848</v>
      </c>
    </row>
    <row r="1508" spans="16:149">
      <c r="P1508" s="503"/>
      <c r="Q1508" s="504"/>
      <c r="R1508" s="505">
        <f t="shared" si="45"/>
        <v>45286</v>
      </c>
      <c r="S1508" s="501"/>
      <c r="T1508" s="497"/>
      <c r="U1508" s="498"/>
      <c r="V1508" s="43">
        <v>170</v>
      </c>
      <c r="W1508" s="34" t="s">
        <v>4090</v>
      </c>
      <c r="X1508" s="44">
        <v>161012</v>
      </c>
      <c r="Y1508" s="34" t="s">
        <v>2367</v>
      </c>
      <c r="Z1508" s="43" t="s">
        <v>1223</v>
      </c>
      <c r="AA1508" s="34" t="s">
        <v>580</v>
      </c>
      <c r="AB1508" s="34" t="s">
        <v>283</v>
      </c>
      <c r="AC1508" s="34" t="s">
        <v>2367</v>
      </c>
      <c r="AD1508" s="44" t="s">
        <v>320</v>
      </c>
      <c r="AE1508" s="44" t="s">
        <v>321</v>
      </c>
      <c r="AF1508" s="43">
        <v>170</v>
      </c>
      <c r="AG1508" s="34" t="s">
        <v>4090</v>
      </c>
      <c r="AH1508" s="34" t="s">
        <v>4089</v>
      </c>
      <c r="AI1508" s="43" t="s">
        <v>3842</v>
      </c>
      <c r="AJ1508" s="44" t="s">
        <v>4091</v>
      </c>
      <c r="AK1508" s="261">
        <v>4930678</v>
      </c>
      <c r="AL1508" s="44" t="s">
        <v>579</v>
      </c>
      <c r="AM1508" s="44" t="s">
        <v>4095</v>
      </c>
      <c r="AN1508" s="262">
        <v>251095700</v>
      </c>
      <c r="AO1508" s="34"/>
      <c r="AP1508" s="34"/>
      <c r="AQ1508" s="34"/>
      <c r="AR1508" s="34"/>
      <c r="AS1508" s="34"/>
      <c r="AT1508" s="44" t="s">
        <v>326</v>
      </c>
      <c r="AU1508" s="44"/>
      <c r="AV1508" s="477" t="str">
        <f t="array" ref="AV1508">_xlfn.IFS(
LEFT(Tabelas!$AI1508,1)="N","DN",
LEFT(Tabelas!$AI1508,1)="C","DC",
LEFT(Tabelas!$AI1508,1)="L","DL",
LEFT(Tabelas!$AI1508,1)="A","DA",
LEFT(Tabelas!$AI1508,1)="G","DG")</f>
        <v>DN</v>
      </c>
      <c r="AW1508" s="34"/>
      <c r="AX1508" s="34"/>
      <c r="AY1508" s="34"/>
      <c r="AZ1508" s="34"/>
      <c r="BA1508" s="34"/>
      <c r="BB1508" s="34"/>
      <c r="BC1508" s="34"/>
      <c r="BD1508" s="44">
        <v>161012</v>
      </c>
      <c r="BE1508" s="34" t="s">
        <v>2367</v>
      </c>
      <c r="BF1508" s="43" t="s">
        <v>1223</v>
      </c>
      <c r="BG1508" s="34" t="s">
        <v>580</v>
      </c>
      <c r="BH1508" s="34" t="s">
        <v>283</v>
      </c>
      <c r="BI1508" s="34" t="s">
        <v>2367</v>
      </c>
      <c r="BJ1508" s="44" t="s">
        <v>320</v>
      </c>
      <c r="BK1508" s="44" t="s">
        <v>321</v>
      </c>
      <c r="EN1508" s="571">
        <v>39870</v>
      </c>
      <c r="EO1508" s="560" t="s">
        <v>10849</v>
      </c>
      <c r="EP1508" s="560" t="s">
        <v>350</v>
      </c>
      <c r="EQ1508" s="580">
        <v>274</v>
      </c>
      <c r="ER1508" s="560" t="s">
        <v>4748</v>
      </c>
      <c r="ES1508" s="567" t="s">
        <v>10850</v>
      </c>
    </row>
    <row r="1509" spans="16:149">
      <c r="P1509" s="503"/>
      <c r="Q1509" s="504"/>
      <c r="R1509" s="505">
        <f t="shared" si="45"/>
        <v>45287</v>
      </c>
      <c r="S1509" s="501"/>
      <c r="T1509" s="497"/>
      <c r="U1509" s="498"/>
      <c r="V1509" s="43">
        <v>170</v>
      </c>
      <c r="W1509" s="34" t="s">
        <v>4090</v>
      </c>
      <c r="X1509" s="44">
        <v>161013</v>
      </c>
      <c r="Y1509" s="34" t="s">
        <v>2536</v>
      </c>
      <c r="Z1509" s="43" t="s">
        <v>1223</v>
      </c>
      <c r="AA1509" s="34" t="s">
        <v>580</v>
      </c>
      <c r="AB1509" s="34" t="s">
        <v>283</v>
      </c>
      <c r="AC1509" s="34" t="s">
        <v>2536</v>
      </c>
      <c r="AD1509" s="44" t="s">
        <v>320</v>
      </c>
      <c r="AE1509" s="44" t="s">
        <v>321</v>
      </c>
      <c r="AF1509" s="43">
        <v>170</v>
      </c>
      <c r="AG1509" s="34" t="s">
        <v>4090</v>
      </c>
      <c r="AH1509" s="34" t="s">
        <v>4089</v>
      </c>
      <c r="AI1509" s="43" t="s">
        <v>3842</v>
      </c>
      <c r="AJ1509" s="44" t="s">
        <v>4091</v>
      </c>
      <c r="AK1509" s="261">
        <v>4930678</v>
      </c>
      <c r="AL1509" s="44" t="s">
        <v>579</v>
      </c>
      <c r="AM1509" s="44" t="s">
        <v>4095</v>
      </c>
      <c r="AN1509" s="262">
        <v>251095700</v>
      </c>
      <c r="AO1509" s="34"/>
      <c r="AP1509" s="34"/>
      <c r="AQ1509" s="34"/>
      <c r="AR1509" s="34"/>
      <c r="AS1509" s="34"/>
      <c r="AT1509" s="44" t="s">
        <v>326</v>
      </c>
      <c r="AU1509" s="44"/>
      <c r="AV1509" s="477" t="str">
        <f t="array" ref="AV1509">_xlfn.IFS(
LEFT(Tabelas!$AI1509,1)="N","DN",
LEFT(Tabelas!$AI1509,1)="C","DC",
LEFT(Tabelas!$AI1509,1)="L","DL",
LEFT(Tabelas!$AI1509,1)="A","DA",
LEFT(Tabelas!$AI1509,1)="G","DG")</f>
        <v>DN</v>
      </c>
      <c r="AW1509" s="34"/>
      <c r="AX1509" s="34"/>
      <c r="AY1509" s="34"/>
      <c r="AZ1509" s="34"/>
      <c r="BA1509" s="34"/>
      <c r="BB1509" s="34"/>
      <c r="BC1509" s="34"/>
      <c r="BD1509" s="44">
        <v>161013</v>
      </c>
      <c r="BE1509" s="34" t="s">
        <v>2536</v>
      </c>
      <c r="BF1509" s="43" t="s">
        <v>1223</v>
      </c>
      <c r="BG1509" s="34" t="s">
        <v>580</v>
      </c>
      <c r="BH1509" s="34" t="s">
        <v>283</v>
      </c>
      <c r="BI1509" s="34" t="s">
        <v>2536</v>
      </c>
      <c r="BJ1509" s="44" t="s">
        <v>320</v>
      </c>
      <c r="BK1509" s="44" t="s">
        <v>321</v>
      </c>
      <c r="EN1509" s="572">
        <v>39896</v>
      </c>
      <c r="EO1509" s="561" t="s">
        <v>10851</v>
      </c>
      <c r="EP1509" s="561" t="s">
        <v>350</v>
      </c>
      <c r="EQ1509" s="576">
        <v>227</v>
      </c>
      <c r="ER1509" s="561" t="s">
        <v>4584</v>
      </c>
      <c r="ES1509" s="568" t="s">
        <v>10852</v>
      </c>
    </row>
    <row r="1510" spans="16:149">
      <c r="P1510" s="503"/>
      <c r="Q1510" s="504"/>
      <c r="R1510" s="505">
        <f t="shared" si="45"/>
        <v>45288</v>
      </c>
      <c r="S1510" s="501"/>
      <c r="T1510" s="497"/>
      <c r="U1510" s="498"/>
      <c r="V1510" s="43">
        <v>170</v>
      </c>
      <c r="W1510" s="34" t="s">
        <v>4090</v>
      </c>
      <c r="X1510" s="44">
        <v>161016</v>
      </c>
      <c r="Y1510" s="34" t="s">
        <v>2694</v>
      </c>
      <c r="Z1510" s="43" t="s">
        <v>1223</v>
      </c>
      <c r="AA1510" s="34" t="s">
        <v>580</v>
      </c>
      <c r="AB1510" s="34" t="s">
        <v>283</v>
      </c>
      <c r="AC1510" s="34" t="s">
        <v>10853</v>
      </c>
      <c r="AD1510" s="44" t="s">
        <v>320</v>
      </c>
      <c r="AE1510" s="44" t="s">
        <v>321</v>
      </c>
      <c r="AF1510" s="43">
        <v>170</v>
      </c>
      <c r="AG1510" s="34" t="s">
        <v>4090</v>
      </c>
      <c r="AH1510" s="34" t="s">
        <v>4089</v>
      </c>
      <c r="AI1510" s="43" t="s">
        <v>3842</v>
      </c>
      <c r="AJ1510" s="44" t="s">
        <v>4091</v>
      </c>
      <c r="AK1510" s="261">
        <v>4930678</v>
      </c>
      <c r="AL1510" s="44" t="s">
        <v>579</v>
      </c>
      <c r="AM1510" s="44" t="s">
        <v>4095</v>
      </c>
      <c r="AN1510" s="262">
        <v>251095700</v>
      </c>
      <c r="AO1510" s="34"/>
      <c r="AP1510" s="34"/>
      <c r="AQ1510" s="34"/>
      <c r="AR1510" s="34"/>
      <c r="AS1510" s="34"/>
      <c r="AT1510" s="44" t="s">
        <v>326</v>
      </c>
      <c r="AU1510" s="44"/>
      <c r="AV1510" s="477" t="str">
        <f t="array" ref="AV1510">_xlfn.IFS(
LEFT(Tabelas!$AI1510,1)="N","DN",
LEFT(Tabelas!$AI1510,1)="C","DC",
LEFT(Tabelas!$AI1510,1)="L","DL",
LEFT(Tabelas!$AI1510,1)="A","DA",
LEFT(Tabelas!$AI1510,1)="G","DG")</f>
        <v>DN</v>
      </c>
      <c r="AW1510" s="34"/>
      <c r="AX1510" s="34"/>
      <c r="AY1510" s="34"/>
      <c r="AZ1510" s="34"/>
      <c r="BA1510" s="34"/>
      <c r="BB1510" s="34"/>
      <c r="BC1510" s="34"/>
      <c r="BD1510" s="44">
        <v>161016</v>
      </c>
      <c r="BE1510" s="34" t="s">
        <v>2694</v>
      </c>
      <c r="BF1510" s="43" t="s">
        <v>1223</v>
      </c>
      <c r="BG1510" s="34" t="s">
        <v>580</v>
      </c>
      <c r="BH1510" s="34" t="s">
        <v>283</v>
      </c>
      <c r="BI1510" s="34" t="s">
        <v>10853</v>
      </c>
      <c r="BJ1510" s="44" t="s">
        <v>320</v>
      </c>
      <c r="BK1510" s="44" t="s">
        <v>321</v>
      </c>
      <c r="EN1510" s="571">
        <v>39900</v>
      </c>
      <c r="EO1510" s="560" t="s">
        <v>10854</v>
      </c>
      <c r="EP1510" s="560" t="s">
        <v>350</v>
      </c>
      <c r="EQ1510" s="580">
        <v>224</v>
      </c>
      <c r="ER1510" s="560" t="s">
        <v>4524</v>
      </c>
      <c r="ES1510" s="567" t="s">
        <v>10855</v>
      </c>
    </row>
    <row r="1511" spans="16:149">
      <c r="P1511" s="503"/>
      <c r="Q1511" s="504"/>
      <c r="R1511" s="505">
        <f t="shared" si="45"/>
        <v>45289</v>
      </c>
      <c r="S1511" s="501"/>
      <c r="T1511" s="497"/>
      <c r="U1511" s="498"/>
      <c r="V1511" s="43">
        <v>170</v>
      </c>
      <c r="W1511" s="34" t="s">
        <v>4090</v>
      </c>
      <c r="X1511" s="44">
        <v>161017</v>
      </c>
      <c r="Y1511" s="34" t="s">
        <v>2834</v>
      </c>
      <c r="Z1511" s="43" t="s">
        <v>1223</v>
      </c>
      <c r="AA1511" s="34" t="s">
        <v>580</v>
      </c>
      <c r="AB1511" s="34" t="s">
        <v>283</v>
      </c>
      <c r="AC1511" s="34" t="s">
        <v>10856</v>
      </c>
      <c r="AD1511" s="44" t="s">
        <v>320</v>
      </c>
      <c r="AE1511" s="44" t="s">
        <v>321</v>
      </c>
      <c r="AF1511" s="43">
        <v>170</v>
      </c>
      <c r="AG1511" s="34" t="s">
        <v>4090</v>
      </c>
      <c r="AH1511" s="34" t="s">
        <v>4089</v>
      </c>
      <c r="AI1511" s="43" t="s">
        <v>3842</v>
      </c>
      <c r="AJ1511" s="44" t="s">
        <v>4091</v>
      </c>
      <c r="AK1511" s="261">
        <v>4930678</v>
      </c>
      <c r="AL1511" s="44" t="s">
        <v>579</v>
      </c>
      <c r="AM1511" s="44" t="s">
        <v>4095</v>
      </c>
      <c r="AN1511" s="262">
        <v>251095700</v>
      </c>
      <c r="AO1511" s="34"/>
      <c r="AP1511" s="34"/>
      <c r="AQ1511" s="34"/>
      <c r="AR1511" s="34"/>
      <c r="AS1511" s="34"/>
      <c r="AT1511" s="44" t="s">
        <v>326</v>
      </c>
      <c r="AU1511" s="44"/>
      <c r="AV1511" s="477" t="str">
        <f t="array" ref="AV1511">_xlfn.IFS(
LEFT(Tabelas!$AI1511,1)="N","DN",
LEFT(Tabelas!$AI1511,1)="C","DC",
LEFT(Tabelas!$AI1511,1)="L","DL",
LEFT(Tabelas!$AI1511,1)="A","DA",
LEFT(Tabelas!$AI1511,1)="G","DG")</f>
        <v>DN</v>
      </c>
      <c r="AW1511" s="34"/>
      <c r="AX1511" s="34"/>
      <c r="AY1511" s="34"/>
      <c r="AZ1511" s="34"/>
      <c r="BA1511" s="34"/>
      <c r="BB1511" s="34"/>
      <c r="BC1511" s="34"/>
      <c r="BD1511" s="44">
        <v>161017</v>
      </c>
      <c r="BE1511" s="34" t="s">
        <v>2834</v>
      </c>
      <c r="BF1511" s="43" t="s">
        <v>1223</v>
      </c>
      <c r="BG1511" s="34" t="s">
        <v>580</v>
      </c>
      <c r="BH1511" s="34" t="s">
        <v>283</v>
      </c>
      <c r="BI1511" s="34" t="s">
        <v>10856</v>
      </c>
      <c r="BJ1511" s="44" t="s">
        <v>320</v>
      </c>
      <c r="BK1511" s="44" t="s">
        <v>321</v>
      </c>
      <c r="EN1511" s="572">
        <v>39918</v>
      </c>
      <c r="EO1511" s="561" t="s">
        <v>10857</v>
      </c>
      <c r="EP1511" s="561" t="s">
        <v>350</v>
      </c>
      <c r="EQ1511" s="576">
        <v>200</v>
      </c>
      <c r="ER1511" s="561" t="s">
        <v>5084</v>
      </c>
      <c r="ES1511" s="568" t="s">
        <v>10858</v>
      </c>
    </row>
    <row r="1512" spans="16:149">
      <c r="P1512" s="503"/>
      <c r="Q1512" s="504"/>
      <c r="R1512" s="505">
        <f t="shared" si="45"/>
        <v>45290</v>
      </c>
      <c r="S1512" s="501"/>
      <c r="T1512" s="497"/>
      <c r="U1512" s="498"/>
      <c r="V1512" s="43">
        <v>170</v>
      </c>
      <c r="W1512" s="34" t="s">
        <v>4090</v>
      </c>
      <c r="X1512" s="44">
        <v>161018</v>
      </c>
      <c r="Y1512" s="34" t="s">
        <v>2976</v>
      </c>
      <c r="Z1512" s="43" t="s">
        <v>1223</v>
      </c>
      <c r="AA1512" s="34" t="s">
        <v>580</v>
      </c>
      <c r="AB1512" s="34" t="s">
        <v>283</v>
      </c>
      <c r="AC1512" s="34" t="s">
        <v>10859</v>
      </c>
      <c r="AD1512" s="44" t="s">
        <v>320</v>
      </c>
      <c r="AE1512" s="44" t="s">
        <v>321</v>
      </c>
      <c r="AF1512" s="43">
        <v>170</v>
      </c>
      <c r="AG1512" s="34" t="s">
        <v>4090</v>
      </c>
      <c r="AH1512" s="34" t="s">
        <v>4089</v>
      </c>
      <c r="AI1512" s="43" t="s">
        <v>3842</v>
      </c>
      <c r="AJ1512" s="44" t="s">
        <v>4091</v>
      </c>
      <c r="AK1512" s="261">
        <v>4930678</v>
      </c>
      <c r="AL1512" s="44" t="s">
        <v>579</v>
      </c>
      <c r="AM1512" s="44" t="s">
        <v>4095</v>
      </c>
      <c r="AN1512" s="262">
        <v>251095700</v>
      </c>
      <c r="AO1512" s="34"/>
      <c r="AP1512" s="34"/>
      <c r="AQ1512" s="34"/>
      <c r="AR1512" s="34"/>
      <c r="AS1512" s="34"/>
      <c r="AT1512" s="44" t="s">
        <v>326</v>
      </c>
      <c r="AU1512" s="44"/>
      <c r="AV1512" s="477" t="str">
        <f t="array" ref="AV1512">_xlfn.IFS(
LEFT(Tabelas!$AI1512,1)="N","DN",
LEFT(Tabelas!$AI1512,1)="C","DC",
LEFT(Tabelas!$AI1512,1)="L","DL",
LEFT(Tabelas!$AI1512,1)="A","DA",
LEFT(Tabelas!$AI1512,1)="G","DG")</f>
        <v>DN</v>
      </c>
      <c r="AW1512" s="34"/>
      <c r="AX1512" s="34"/>
      <c r="AY1512" s="34"/>
      <c r="AZ1512" s="34"/>
      <c r="BA1512" s="34"/>
      <c r="BB1512" s="34"/>
      <c r="BC1512" s="34"/>
      <c r="BD1512" s="44">
        <v>161018</v>
      </c>
      <c r="BE1512" s="34" t="s">
        <v>2976</v>
      </c>
      <c r="BF1512" s="43" t="s">
        <v>1223</v>
      </c>
      <c r="BG1512" s="34" t="s">
        <v>580</v>
      </c>
      <c r="BH1512" s="34" t="s">
        <v>283</v>
      </c>
      <c r="BI1512" s="34" t="s">
        <v>10859</v>
      </c>
      <c r="BJ1512" s="44" t="s">
        <v>320</v>
      </c>
      <c r="BK1512" s="44" t="s">
        <v>321</v>
      </c>
      <c r="EN1512" s="571">
        <v>39942</v>
      </c>
      <c r="EO1512" s="560" t="s">
        <v>10860</v>
      </c>
      <c r="EP1512" s="560" t="s">
        <v>350</v>
      </c>
      <c r="EQ1512" s="580">
        <v>221</v>
      </c>
      <c r="ER1512" s="560" t="s">
        <v>4458</v>
      </c>
      <c r="ES1512" s="567" t="s">
        <v>10861</v>
      </c>
    </row>
    <row r="1513" spans="16:149">
      <c r="P1513" s="503"/>
      <c r="Q1513" s="504"/>
      <c r="R1513" s="505">
        <f t="shared" si="45"/>
        <v>45291</v>
      </c>
      <c r="S1513" s="501"/>
      <c r="T1513" s="497"/>
      <c r="U1513" s="498"/>
      <c r="V1513" s="43">
        <v>170</v>
      </c>
      <c r="W1513" s="34" t="s">
        <v>4090</v>
      </c>
      <c r="X1513" s="44">
        <v>161019</v>
      </c>
      <c r="Y1513" s="34" t="s">
        <v>3102</v>
      </c>
      <c r="Z1513" s="43" t="s">
        <v>1223</v>
      </c>
      <c r="AA1513" s="34" t="s">
        <v>580</v>
      </c>
      <c r="AB1513" s="34" t="s">
        <v>283</v>
      </c>
      <c r="AC1513" s="34" t="s">
        <v>10862</v>
      </c>
      <c r="AD1513" s="44" t="s">
        <v>320</v>
      </c>
      <c r="AE1513" s="44" t="s">
        <v>321</v>
      </c>
      <c r="AF1513" s="43">
        <v>170</v>
      </c>
      <c r="AG1513" s="34" t="s">
        <v>4090</v>
      </c>
      <c r="AH1513" s="34" t="s">
        <v>4089</v>
      </c>
      <c r="AI1513" s="43" t="s">
        <v>3842</v>
      </c>
      <c r="AJ1513" s="44" t="s">
        <v>4091</v>
      </c>
      <c r="AK1513" s="261">
        <v>4930678</v>
      </c>
      <c r="AL1513" s="44" t="s">
        <v>579</v>
      </c>
      <c r="AM1513" s="44" t="s">
        <v>4095</v>
      </c>
      <c r="AN1513" s="262">
        <v>251095700</v>
      </c>
      <c r="AO1513" s="34"/>
      <c r="AP1513" s="34"/>
      <c r="AQ1513" s="34"/>
      <c r="AR1513" s="34"/>
      <c r="AS1513" s="34"/>
      <c r="AT1513" s="44" t="s">
        <v>326</v>
      </c>
      <c r="AU1513" s="44"/>
      <c r="AV1513" s="477" t="str">
        <f t="array" ref="AV1513">_xlfn.IFS(
LEFT(Tabelas!$AI1513,1)="N","DN",
LEFT(Tabelas!$AI1513,1)="C","DC",
LEFT(Tabelas!$AI1513,1)="L","DL",
LEFT(Tabelas!$AI1513,1)="A","DA",
LEFT(Tabelas!$AI1513,1)="G","DG")</f>
        <v>DN</v>
      </c>
      <c r="AW1513" s="34"/>
      <c r="AX1513" s="34"/>
      <c r="AY1513" s="34"/>
      <c r="AZ1513" s="34"/>
      <c r="BA1513" s="34"/>
      <c r="BB1513" s="34"/>
      <c r="BC1513" s="34"/>
      <c r="BD1513" s="44">
        <v>161019</v>
      </c>
      <c r="BE1513" s="34" t="s">
        <v>3102</v>
      </c>
      <c r="BF1513" s="43" t="s">
        <v>1223</v>
      </c>
      <c r="BG1513" s="34" t="s">
        <v>580</v>
      </c>
      <c r="BH1513" s="34" t="s">
        <v>283</v>
      </c>
      <c r="BI1513" s="34" t="s">
        <v>10862</v>
      </c>
      <c r="BJ1513" s="44" t="s">
        <v>320</v>
      </c>
      <c r="BK1513" s="44" t="s">
        <v>321</v>
      </c>
      <c r="EN1513" s="572">
        <v>39950</v>
      </c>
      <c r="EO1513" s="561" t="s">
        <v>10863</v>
      </c>
      <c r="EP1513" s="561" t="s">
        <v>350</v>
      </c>
      <c r="EQ1513" s="576">
        <v>219</v>
      </c>
      <c r="ER1513" s="561" t="s">
        <v>4409</v>
      </c>
      <c r="ES1513" s="568" t="s">
        <v>10864</v>
      </c>
    </row>
    <row r="1514" spans="16:149">
      <c r="P1514" s="503"/>
      <c r="Q1514" s="504"/>
      <c r="R1514" s="505">
        <f t="shared" si="45"/>
        <v>45292</v>
      </c>
      <c r="S1514" s="501"/>
      <c r="T1514" s="497"/>
      <c r="U1514" s="498"/>
      <c r="V1514" s="43">
        <v>170</v>
      </c>
      <c r="W1514" s="34" t="s">
        <v>4090</v>
      </c>
      <c r="X1514" s="44">
        <v>161000</v>
      </c>
      <c r="Y1514" s="34" t="s">
        <v>886</v>
      </c>
      <c r="Z1514" s="43" t="s">
        <v>1223</v>
      </c>
      <c r="AA1514" s="34" t="s">
        <v>580</v>
      </c>
      <c r="AB1514" s="34" t="s">
        <v>283</v>
      </c>
      <c r="AC1514" s="34" t="s">
        <v>10862</v>
      </c>
      <c r="AD1514" s="44" t="s">
        <v>320</v>
      </c>
      <c r="AE1514" s="44" t="s">
        <v>321</v>
      </c>
      <c r="AF1514" s="43">
        <v>170</v>
      </c>
      <c r="AG1514" s="34" t="s">
        <v>4090</v>
      </c>
      <c r="AH1514" s="34" t="s">
        <v>4089</v>
      </c>
      <c r="AI1514" s="43" t="s">
        <v>3842</v>
      </c>
      <c r="AJ1514" s="44" t="s">
        <v>4091</v>
      </c>
      <c r="AK1514" s="261">
        <v>4930678</v>
      </c>
      <c r="AL1514" s="44" t="s">
        <v>579</v>
      </c>
      <c r="AM1514" s="44" t="s">
        <v>4095</v>
      </c>
      <c r="AN1514" s="262">
        <v>251095700</v>
      </c>
      <c r="AO1514" s="34"/>
      <c r="AP1514" s="34"/>
      <c r="AQ1514" s="34"/>
      <c r="AR1514" s="34"/>
      <c r="AS1514" s="34"/>
      <c r="AT1514" s="44" t="s">
        <v>10865</v>
      </c>
      <c r="AU1514" s="44"/>
      <c r="AV1514" s="477" t="str">
        <f t="array" ref="AV1514">_xlfn.IFS(
LEFT(Tabelas!$AI1514,1)="N","DN",
LEFT(Tabelas!$AI1514,1)="C","DC",
LEFT(Tabelas!$AI1514,1)="L","DL",
LEFT(Tabelas!$AI1514,1)="A","DA",
LEFT(Tabelas!$AI1514,1)="G","DG")</f>
        <v>DN</v>
      </c>
      <c r="AW1514" s="34"/>
      <c r="AX1514" s="34"/>
      <c r="AY1514" s="34"/>
      <c r="AZ1514" s="34"/>
      <c r="BA1514" s="34"/>
      <c r="BB1514" s="34"/>
      <c r="BC1514" s="34"/>
      <c r="BD1514" s="44">
        <v>161000</v>
      </c>
      <c r="BE1514" s="34" t="s">
        <v>886</v>
      </c>
      <c r="BF1514" s="43" t="s">
        <v>1223</v>
      </c>
      <c r="BG1514" s="34" t="s">
        <v>580</v>
      </c>
      <c r="BH1514" s="34" t="s">
        <v>283</v>
      </c>
      <c r="BI1514" s="34" t="s">
        <v>10862</v>
      </c>
      <c r="BJ1514" s="44" t="s">
        <v>320</v>
      </c>
      <c r="BK1514" s="44" t="s">
        <v>321</v>
      </c>
      <c r="EN1514" s="571">
        <v>39993</v>
      </c>
      <c r="EO1514" s="560" t="s">
        <v>10866</v>
      </c>
      <c r="EP1514" s="560" t="s">
        <v>350</v>
      </c>
      <c r="EQ1514" s="580">
        <v>272</v>
      </c>
      <c r="ER1514" s="560" t="s">
        <v>4711</v>
      </c>
      <c r="ES1514" s="567" t="s">
        <v>10867</v>
      </c>
    </row>
    <row r="1515" spans="16:149">
      <c r="P1515" s="503"/>
      <c r="Q1515" s="504"/>
      <c r="R1515" s="505">
        <f t="shared" si="45"/>
        <v>45293</v>
      </c>
      <c r="S1515" s="501"/>
      <c r="T1515" s="497"/>
      <c r="U1515" s="498"/>
      <c r="V1515" s="43">
        <v>219</v>
      </c>
      <c r="W1515" s="34" t="s">
        <v>4409</v>
      </c>
      <c r="X1515" s="44">
        <v>10501</v>
      </c>
      <c r="Y1515" s="34" t="s">
        <v>972</v>
      </c>
      <c r="Z1515" s="43" t="s">
        <v>318</v>
      </c>
      <c r="AA1515" s="34" t="s">
        <v>268</v>
      </c>
      <c r="AB1515" s="34" t="s">
        <v>268</v>
      </c>
      <c r="AC1515" s="34" t="s">
        <v>972</v>
      </c>
      <c r="AD1515" s="44" t="s">
        <v>350</v>
      </c>
      <c r="AE1515" s="44" t="s">
        <v>10868</v>
      </c>
      <c r="AF1515" s="43">
        <v>219</v>
      </c>
      <c r="AG1515" s="34" t="s">
        <v>4409</v>
      </c>
      <c r="AH1515" s="34" t="s">
        <v>2235</v>
      </c>
      <c r="AI1515" s="43" t="s">
        <v>2234</v>
      </c>
      <c r="AJ1515" s="44" t="s">
        <v>2236</v>
      </c>
      <c r="AK1515" s="261">
        <v>3810200</v>
      </c>
      <c r="AL1515" s="44" t="s">
        <v>268</v>
      </c>
      <c r="AM1515" s="44" t="s">
        <v>2239</v>
      </c>
      <c r="AN1515" s="262">
        <v>234093380</v>
      </c>
      <c r="AO1515" s="34"/>
      <c r="AP1515" s="34"/>
      <c r="AQ1515" s="34"/>
      <c r="AR1515" s="34"/>
      <c r="AS1515" s="34"/>
      <c r="AT1515" s="44" t="s">
        <v>10865</v>
      </c>
      <c r="AU1515" s="44"/>
      <c r="AV1515" s="477" t="str">
        <f t="array" ref="AV1515">_xlfn.IFS(
LEFT(Tabelas!$AI1515,1)="N","DN",
LEFT(Tabelas!$AI1515,1)="C","DC",
LEFT(Tabelas!$AI1515,1)="L","DL",
LEFT(Tabelas!$AI1515,1)="A","DA",
LEFT(Tabelas!$AI1515,1)="G","DG")</f>
        <v>DC</v>
      </c>
      <c r="AW1515" s="34"/>
      <c r="AX1515" s="34"/>
      <c r="AY1515" s="34"/>
      <c r="AZ1515" s="34"/>
      <c r="BA1515" s="34"/>
      <c r="BB1515" s="34"/>
      <c r="BC1515" s="34"/>
      <c r="BD1515" s="44">
        <v>10501</v>
      </c>
      <c r="BE1515" s="34" t="s">
        <v>972</v>
      </c>
      <c r="BF1515" s="43" t="s">
        <v>318</v>
      </c>
      <c r="BG1515" s="34" t="s">
        <v>268</v>
      </c>
      <c r="BH1515" s="34" t="s">
        <v>268</v>
      </c>
      <c r="BI1515" s="34" t="s">
        <v>972</v>
      </c>
      <c r="BJ1515" s="44" t="s">
        <v>350</v>
      </c>
      <c r="BK1515" s="44" t="s">
        <v>10868</v>
      </c>
      <c r="EN1515" s="572">
        <v>40002</v>
      </c>
      <c r="EO1515" s="561" t="s">
        <v>10869</v>
      </c>
      <c r="EP1515" s="561" t="s">
        <v>350</v>
      </c>
      <c r="EQ1515" s="576">
        <v>230</v>
      </c>
      <c r="ER1515" s="561" t="s">
        <v>4639</v>
      </c>
      <c r="ES1515" s="568" t="s">
        <v>10870</v>
      </c>
    </row>
    <row r="1516" spans="16:149">
      <c r="P1516" s="503"/>
      <c r="Q1516" s="504"/>
      <c r="R1516" s="505">
        <f t="shared" si="45"/>
        <v>45294</v>
      </c>
      <c r="S1516" s="501"/>
      <c r="T1516" s="497"/>
      <c r="U1516" s="498"/>
      <c r="V1516" s="43">
        <v>219</v>
      </c>
      <c r="W1516" s="34" t="s">
        <v>4409</v>
      </c>
      <c r="X1516" s="44">
        <v>10500</v>
      </c>
      <c r="Y1516" s="34" t="s">
        <v>651</v>
      </c>
      <c r="Z1516" s="43" t="s">
        <v>318</v>
      </c>
      <c r="AA1516" s="34" t="s">
        <v>268</v>
      </c>
      <c r="AB1516" s="34" t="s">
        <v>268</v>
      </c>
      <c r="AC1516" s="34" t="s">
        <v>10871</v>
      </c>
      <c r="AD1516" s="44" t="s">
        <v>350</v>
      </c>
      <c r="AE1516" s="44" t="s">
        <v>10868</v>
      </c>
      <c r="AF1516" s="43">
        <v>219</v>
      </c>
      <c r="AG1516" s="34" t="s">
        <v>4409</v>
      </c>
      <c r="AH1516" s="34" t="s">
        <v>2235</v>
      </c>
      <c r="AI1516" s="43" t="s">
        <v>2234</v>
      </c>
      <c r="AJ1516" s="44" t="s">
        <v>2236</v>
      </c>
      <c r="AK1516" s="261">
        <v>3810200</v>
      </c>
      <c r="AL1516" s="44" t="s">
        <v>268</v>
      </c>
      <c r="AM1516" s="44" t="s">
        <v>2239</v>
      </c>
      <c r="AN1516" s="262">
        <v>234093380</v>
      </c>
      <c r="AO1516" s="34"/>
      <c r="AP1516" s="34"/>
      <c r="AQ1516" s="34"/>
      <c r="AR1516" s="34"/>
      <c r="AS1516" s="34"/>
      <c r="AT1516" s="44" t="s">
        <v>10865</v>
      </c>
      <c r="AU1516" s="44"/>
      <c r="AV1516" s="477" t="str">
        <f t="array" ref="AV1516">_xlfn.IFS(
LEFT(Tabelas!$AI1516,1)="N","DN",
LEFT(Tabelas!$AI1516,1)="C","DC",
LEFT(Tabelas!$AI1516,1)="L","DL",
LEFT(Tabelas!$AI1516,1)="A","DA",
LEFT(Tabelas!$AI1516,1)="G","DG")</f>
        <v>DC</v>
      </c>
      <c r="AW1516" s="34"/>
      <c r="AX1516" s="34"/>
      <c r="AY1516" s="34"/>
      <c r="AZ1516" s="34"/>
      <c r="BA1516" s="34"/>
      <c r="BB1516" s="34"/>
      <c r="BC1516" s="34"/>
      <c r="BD1516" s="44">
        <v>10500</v>
      </c>
      <c r="BE1516" s="34" t="s">
        <v>651</v>
      </c>
      <c r="BF1516" s="43" t="s">
        <v>318</v>
      </c>
      <c r="BG1516" s="34" t="s">
        <v>268</v>
      </c>
      <c r="BH1516" s="34" t="s">
        <v>268</v>
      </c>
      <c r="BI1516" s="34" t="s">
        <v>10871</v>
      </c>
      <c r="BJ1516" s="44" t="s">
        <v>350</v>
      </c>
      <c r="BK1516" s="44" t="s">
        <v>10868</v>
      </c>
      <c r="EN1516" s="571">
        <v>40010</v>
      </c>
      <c r="EO1516" s="560" t="s">
        <v>10872</v>
      </c>
      <c r="EP1516" s="560" t="s">
        <v>350</v>
      </c>
      <c r="EQ1516" s="580">
        <v>224</v>
      </c>
      <c r="ER1516" s="560" t="s">
        <v>4524</v>
      </c>
      <c r="ES1516" s="567" t="s">
        <v>10873</v>
      </c>
    </row>
    <row r="1517" spans="16:149">
      <c r="P1517" s="503"/>
      <c r="Q1517" s="504"/>
      <c r="R1517" s="505">
        <f t="shared" si="45"/>
        <v>45295</v>
      </c>
      <c r="S1517" s="501"/>
      <c r="T1517" s="497"/>
      <c r="U1517" s="498"/>
      <c r="V1517" s="43">
        <v>219</v>
      </c>
      <c r="W1517" s="34" t="s">
        <v>4409</v>
      </c>
      <c r="X1517" s="44">
        <v>10502</v>
      </c>
      <c r="Y1517" s="34" t="s">
        <v>1249</v>
      </c>
      <c r="Z1517" s="43" t="s">
        <v>318</v>
      </c>
      <c r="AA1517" s="34" t="s">
        <v>268</v>
      </c>
      <c r="AB1517" s="34" t="s">
        <v>268</v>
      </c>
      <c r="AC1517" s="34" t="s">
        <v>1249</v>
      </c>
      <c r="AD1517" s="44" t="s">
        <v>350</v>
      </c>
      <c r="AE1517" s="44" t="s">
        <v>10868</v>
      </c>
      <c r="AF1517" s="43">
        <v>219</v>
      </c>
      <c r="AG1517" s="34" t="s">
        <v>4409</v>
      </c>
      <c r="AH1517" s="34" t="s">
        <v>2235</v>
      </c>
      <c r="AI1517" s="43" t="s">
        <v>2234</v>
      </c>
      <c r="AJ1517" s="44" t="s">
        <v>2236</v>
      </c>
      <c r="AK1517" s="261">
        <v>3810200</v>
      </c>
      <c r="AL1517" s="44" t="s">
        <v>268</v>
      </c>
      <c r="AM1517" s="44" t="s">
        <v>2239</v>
      </c>
      <c r="AN1517" s="262">
        <v>234093380</v>
      </c>
      <c r="AO1517" s="34"/>
      <c r="AP1517" s="34"/>
      <c r="AQ1517" s="34"/>
      <c r="AR1517" s="34"/>
      <c r="AS1517" s="34"/>
      <c r="AT1517" s="44" t="s">
        <v>10865</v>
      </c>
      <c r="AU1517" s="44"/>
      <c r="AV1517" s="477" t="str">
        <f t="array" ref="AV1517">_xlfn.IFS(
LEFT(Tabelas!$AI1517,1)="N","DN",
LEFT(Tabelas!$AI1517,1)="C","DC",
LEFT(Tabelas!$AI1517,1)="L","DL",
LEFT(Tabelas!$AI1517,1)="A","DA",
LEFT(Tabelas!$AI1517,1)="G","DG")</f>
        <v>DC</v>
      </c>
      <c r="AW1517" s="34"/>
      <c r="AX1517" s="34"/>
      <c r="AY1517" s="34"/>
      <c r="AZ1517" s="34"/>
      <c r="BA1517" s="34"/>
      <c r="BB1517" s="34"/>
      <c r="BC1517" s="34"/>
      <c r="BD1517" s="44">
        <v>10502</v>
      </c>
      <c r="BE1517" s="34" t="s">
        <v>1249</v>
      </c>
      <c r="BF1517" s="43" t="s">
        <v>318</v>
      </c>
      <c r="BG1517" s="34" t="s">
        <v>268</v>
      </c>
      <c r="BH1517" s="34" t="s">
        <v>268</v>
      </c>
      <c r="BI1517" s="34" t="s">
        <v>1249</v>
      </c>
      <c r="BJ1517" s="44" t="s">
        <v>350</v>
      </c>
      <c r="BK1517" s="44" t="s">
        <v>10868</v>
      </c>
      <c r="EN1517" s="572">
        <v>40011</v>
      </c>
      <c r="EO1517" s="561" t="s">
        <v>10874</v>
      </c>
      <c r="EP1517" s="561" t="s">
        <v>289</v>
      </c>
      <c r="EQ1517" s="576">
        <v>338</v>
      </c>
      <c r="ER1517" s="561" t="s">
        <v>2428</v>
      </c>
      <c r="ES1517" s="568" t="s">
        <v>10875</v>
      </c>
    </row>
    <row r="1518" spans="16:149">
      <c r="P1518" s="503"/>
      <c r="Q1518" s="504"/>
      <c r="R1518" s="505">
        <f t="shared" si="45"/>
        <v>45296</v>
      </c>
      <c r="S1518" s="501"/>
      <c r="T1518" s="497"/>
      <c r="U1518" s="498"/>
      <c r="V1518" s="43">
        <v>219</v>
      </c>
      <c r="W1518" s="34" t="s">
        <v>4409</v>
      </c>
      <c r="X1518" s="44">
        <v>10515</v>
      </c>
      <c r="Y1518" s="34" t="s">
        <v>2601</v>
      </c>
      <c r="Z1518" s="43" t="s">
        <v>318</v>
      </c>
      <c r="AA1518" s="34" t="s">
        <v>268</v>
      </c>
      <c r="AB1518" s="34" t="s">
        <v>268</v>
      </c>
      <c r="AC1518" s="34" t="s">
        <v>2601</v>
      </c>
      <c r="AD1518" s="44" t="s">
        <v>350</v>
      </c>
      <c r="AE1518" s="44" t="s">
        <v>10868</v>
      </c>
      <c r="AF1518" s="43">
        <v>219</v>
      </c>
      <c r="AG1518" s="34" t="s">
        <v>4409</v>
      </c>
      <c r="AH1518" s="34" t="s">
        <v>2235</v>
      </c>
      <c r="AI1518" s="43" t="s">
        <v>2234</v>
      </c>
      <c r="AJ1518" s="44" t="s">
        <v>2236</v>
      </c>
      <c r="AK1518" s="261">
        <v>3810200</v>
      </c>
      <c r="AL1518" s="44" t="s">
        <v>268</v>
      </c>
      <c r="AM1518" s="44" t="s">
        <v>2239</v>
      </c>
      <c r="AN1518" s="262">
        <v>234093380</v>
      </c>
      <c r="AO1518" s="34"/>
      <c r="AP1518" s="34"/>
      <c r="AQ1518" s="34"/>
      <c r="AR1518" s="34"/>
      <c r="AS1518" s="34"/>
      <c r="AT1518" s="44" t="s">
        <v>10865</v>
      </c>
      <c r="AU1518" s="44"/>
      <c r="AV1518" s="477" t="str">
        <f t="array" ref="AV1518">_xlfn.IFS(
LEFT(Tabelas!$AI1518,1)="N","DN",
LEFT(Tabelas!$AI1518,1)="C","DC",
LEFT(Tabelas!$AI1518,1)="L","DL",
LEFT(Tabelas!$AI1518,1)="A","DA",
LEFT(Tabelas!$AI1518,1)="G","DG")</f>
        <v>DC</v>
      </c>
      <c r="AW1518" s="34"/>
      <c r="AX1518" s="34"/>
      <c r="AY1518" s="34"/>
      <c r="AZ1518" s="34"/>
      <c r="BA1518" s="34"/>
      <c r="BB1518" s="34"/>
      <c r="BC1518" s="34"/>
      <c r="BD1518" s="44">
        <v>10515</v>
      </c>
      <c r="BE1518" s="34" t="s">
        <v>2601</v>
      </c>
      <c r="BF1518" s="43" t="s">
        <v>318</v>
      </c>
      <c r="BG1518" s="34" t="s">
        <v>268</v>
      </c>
      <c r="BH1518" s="34" t="s">
        <v>268</v>
      </c>
      <c r="BI1518" s="34" t="s">
        <v>2601</v>
      </c>
      <c r="BJ1518" s="44" t="s">
        <v>350</v>
      </c>
      <c r="BK1518" s="44" t="s">
        <v>10868</v>
      </c>
      <c r="EN1518" s="571">
        <v>40014</v>
      </c>
      <c r="EO1518" s="560" t="s">
        <v>10876</v>
      </c>
      <c r="EP1518" s="560" t="s">
        <v>289</v>
      </c>
      <c r="EQ1518" s="580">
        <v>338</v>
      </c>
      <c r="ER1518" s="560" t="s">
        <v>2428</v>
      </c>
      <c r="ES1518" s="567"/>
    </row>
    <row r="1519" spans="16:149">
      <c r="P1519" s="503"/>
      <c r="Q1519" s="504"/>
      <c r="R1519" s="505">
        <f t="shared" si="45"/>
        <v>45297</v>
      </c>
      <c r="S1519" s="501"/>
      <c r="T1519" s="497"/>
      <c r="U1519" s="498"/>
      <c r="V1519" s="43">
        <v>219</v>
      </c>
      <c r="W1519" s="34" t="s">
        <v>4409</v>
      </c>
      <c r="X1519" s="44">
        <v>10505</v>
      </c>
      <c r="Y1519" s="34" t="s">
        <v>1525</v>
      </c>
      <c r="Z1519" s="43" t="s">
        <v>318</v>
      </c>
      <c r="AA1519" s="34" t="s">
        <v>268</v>
      </c>
      <c r="AB1519" s="34" t="s">
        <v>268</v>
      </c>
      <c r="AC1519" s="34" t="s">
        <v>1525</v>
      </c>
      <c r="AD1519" s="44" t="s">
        <v>350</v>
      </c>
      <c r="AE1519" s="44" t="s">
        <v>10868</v>
      </c>
      <c r="AF1519" s="43">
        <v>219</v>
      </c>
      <c r="AG1519" s="34" t="s">
        <v>4409</v>
      </c>
      <c r="AH1519" s="34" t="s">
        <v>2235</v>
      </c>
      <c r="AI1519" s="43" t="s">
        <v>2234</v>
      </c>
      <c r="AJ1519" s="44" t="s">
        <v>2236</v>
      </c>
      <c r="AK1519" s="261">
        <v>3810200</v>
      </c>
      <c r="AL1519" s="44" t="s">
        <v>268</v>
      </c>
      <c r="AM1519" s="44" t="s">
        <v>2239</v>
      </c>
      <c r="AN1519" s="262">
        <v>234093380</v>
      </c>
      <c r="AO1519" s="34"/>
      <c r="AP1519" s="34"/>
      <c r="AQ1519" s="34"/>
      <c r="AR1519" s="34"/>
      <c r="AS1519" s="34"/>
      <c r="AT1519" s="44" t="s">
        <v>10865</v>
      </c>
      <c r="AU1519" s="44"/>
      <c r="AV1519" s="477" t="str">
        <f t="array" ref="AV1519">_xlfn.IFS(
LEFT(Tabelas!$AI1519,1)="N","DN",
LEFT(Tabelas!$AI1519,1)="C","DC",
LEFT(Tabelas!$AI1519,1)="L","DL",
LEFT(Tabelas!$AI1519,1)="A","DA",
LEFT(Tabelas!$AI1519,1)="G","DG")</f>
        <v>DC</v>
      </c>
      <c r="AW1519" s="34"/>
      <c r="AX1519" s="34"/>
      <c r="AY1519" s="34"/>
      <c r="AZ1519" s="34"/>
      <c r="BA1519" s="34"/>
      <c r="BB1519" s="34"/>
      <c r="BC1519" s="34"/>
      <c r="BD1519" s="44">
        <v>10505</v>
      </c>
      <c r="BE1519" s="34" t="s">
        <v>1525</v>
      </c>
      <c r="BF1519" s="43" t="s">
        <v>318</v>
      </c>
      <c r="BG1519" s="34" t="s">
        <v>268</v>
      </c>
      <c r="BH1519" s="34" t="s">
        <v>268</v>
      </c>
      <c r="BI1519" s="34" t="s">
        <v>1525</v>
      </c>
      <c r="BJ1519" s="44" t="s">
        <v>350</v>
      </c>
      <c r="BK1519" s="44" t="s">
        <v>10868</v>
      </c>
      <c r="EN1519" s="572">
        <v>40020</v>
      </c>
      <c r="EO1519" s="561" t="s">
        <v>10877</v>
      </c>
      <c r="EP1519" s="561" t="s">
        <v>350</v>
      </c>
      <c r="EQ1519" s="576">
        <v>229</v>
      </c>
      <c r="ER1519" s="561" t="s">
        <v>4622</v>
      </c>
      <c r="ES1519" s="568" t="s">
        <v>10878</v>
      </c>
    </row>
    <row r="1520" spans="16:149">
      <c r="P1520" s="503"/>
      <c r="Q1520" s="504"/>
      <c r="R1520" s="505">
        <f t="shared" si="45"/>
        <v>45298</v>
      </c>
      <c r="S1520" s="501"/>
      <c r="T1520" s="497"/>
      <c r="U1520" s="498"/>
      <c r="V1520" s="43">
        <v>219</v>
      </c>
      <c r="W1520" s="34" t="s">
        <v>4409</v>
      </c>
      <c r="X1520" s="44">
        <v>10508</v>
      </c>
      <c r="Y1520" s="34" t="s">
        <v>1798</v>
      </c>
      <c r="Z1520" s="43" t="s">
        <v>318</v>
      </c>
      <c r="AA1520" s="34" t="s">
        <v>268</v>
      </c>
      <c r="AB1520" s="34" t="s">
        <v>268</v>
      </c>
      <c r="AC1520" s="34" t="s">
        <v>1798</v>
      </c>
      <c r="AD1520" s="44" t="s">
        <v>350</v>
      </c>
      <c r="AE1520" s="44" t="s">
        <v>10868</v>
      </c>
      <c r="AF1520" s="43">
        <v>219</v>
      </c>
      <c r="AG1520" s="34" t="s">
        <v>4409</v>
      </c>
      <c r="AH1520" s="34" t="s">
        <v>2235</v>
      </c>
      <c r="AI1520" s="43" t="s">
        <v>2234</v>
      </c>
      <c r="AJ1520" s="44" t="s">
        <v>2236</v>
      </c>
      <c r="AK1520" s="261">
        <v>3810200</v>
      </c>
      <c r="AL1520" s="44" t="s">
        <v>268</v>
      </c>
      <c r="AM1520" s="44" t="s">
        <v>2239</v>
      </c>
      <c r="AN1520" s="262">
        <v>234093380</v>
      </c>
      <c r="AO1520" s="34"/>
      <c r="AP1520" s="34"/>
      <c r="AQ1520" s="34"/>
      <c r="AR1520" s="34"/>
      <c r="AS1520" s="34"/>
      <c r="AT1520" s="44" t="s">
        <v>10865</v>
      </c>
      <c r="AU1520" s="44"/>
      <c r="AV1520" s="477" t="str">
        <f t="array" ref="AV1520">_xlfn.IFS(
LEFT(Tabelas!$AI1520,1)="N","DN",
LEFT(Tabelas!$AI1520,1)="C","DC",
LEFT(Tabelas!$AI1520,1)="L","DL",
LEFT(Tabelas!$AI1520,1)="A","DA",
LEFT(Tabelas!$AI1520,1)="G","DG")</f>
        <v>DC</v>
      </c>
      <c r="AW1520" s="34"/>
      <c r="AX1520" s="34"/>
      <c r="AY1520" s="34"/>
      <c r="AZ1520" s="34"/>
      <c r="BA1520" s="34"/>
      <c r="BB1520" s="34"/>
      <c r="BC1520" s="34"/>
      <c r="BD1520" s="44">
        <v>10508</v>
      </c>
      <c r="BE1520" s="34" t="s">
        <v>1798</v>
      </c>
      <c r="BF1520" s="43" t="s">
        <v>318</v>
      </c>
      <c r="BG1520" s="34" t="s">
        <v>268</v>
      </c>
      <c r="BH1520" s="34" t="s">
        <v>268</v>
      </c>
      <c r="BI1520" s="34" t="s">
        <v>1798</v>
      </c>
      <c r="BJ1520" s="44" t="s">
        <v>350</v>
      </c>
      <c r="BK1520" s="44" t="s">
        <v>10868</v>
      </c>
      <c r="EN1520" s="571">
        <v>40029</v>
      </c>
      <c r="EO1520" s="560" t="s">
        <v>10879</v>
      </c>
      <c r="EP1520" s="560" t="s">
        <v>350</v>
      </c>
      <c r="EQ1520" s="580">
        <v>221</v>
      </c>
      <c r="ER1520" s="560" t="s">
        <v>4458</v>
      </c>
      <c r="ES1520" s="567" t="s">
        <v>10880</v>
      </c>
    </row>
    <row r="1521" spans="16:149">
      <c r="P1521" s="503"/>
      <c r="Q1521" s="504"/>
      <c r="R1521" s="505">
        <f t="shared" si="45"/>
        <v>45299</v>
      </c>
      <c r="S1521" s="501"/>
      <c r="T1521" s="497"/>
      <c r="U1521" s="498"/>
      <c r="V1521" s="43">
        <v>219</v>
      </c>
      <c r="W1521" s="34" t="s">
        <v>4409</v>
      </c>
      <c r="X1521" s="44">
        <v>10516</v>
      </c>
      <c r="Y1521" s="34" t="s">
        <v>2746</v>
      </c>
      <c r="Z1521" s="43" t="s">
        <v>318</v>
      </c>
      <c r="AA1521" s="34" t="s">
        <v>268</v>
      </c>
      <c r="AB1521" s="34" t="s">
        <v>268</v>
      </c>
      <c r="AC1521" s="34" t="s">
        <v>2746</v>
      </c>
      <c r="AD1521" s="44" t="s">
        <v>350</v>
      </c>
      <c r="AE1521" s="44" t="s">
        <v>10868</v>
      </c>
      <c r="AF1521" s="43">
        <v>219</v>
      </c>
      <c r="AG1521" s="34" t="s">
        <v>4409</v>
      </c>
      <c r="AH1521" s="34" t="s">
        <v>2235</v>
      </c>
      <c r="AI1521" s="43" t="s">
        <v>2234</v>
      </c>
      <c r="AJ1521" s="44" t="s">
        <v>2236</v>
      </c>
      <c r="AK1521" s="261">
        <v>3810200</v>
      </c>
      <c r="AL1521" s="44" t="s">
        <v>268</v>
      </c>
      <c r="AM1521" s="44" t="s">
        <v>2239</v>
      </c>
      <c r="AN1521" s="262">
        <v>234093380</v>
      </c>
      <c r="AO1521" s="34"/>
      <c r="AP1521" s="34"/>
      <c r="AQ1521" s="34"/>
      <c r="AR1521" s="34"/>
      <c r="AS1521" s="34"/>
      <c r="AT1521" s="44" t="s">
        <v>10865</v>
      </c>
      <c r="AU1521" s="44"/>
      <c r="AV1521" s="477" t="str">
        <f t="array" ref="AV1521">_xlfn.IFS(
LEFT(Tabelas!$AI1521,1)="N","DN",
LEFT(Tabelas!$AI1521,1)="C","DC",
LEFT(Tabelas!$AI1521,1)="L","DL",
LEFT(Tabelas!$AI1521,1)="A","DA",
LEFT(Tabelas!$AI1521,1)="G","DG")</f>
        <v>DC</v>
      </c>
      <c r="AW1521" s="34"/>
      <c r="AX1521" s="34"/>
      <c r="AY1521" s="34"/>
      <c r="AZ1521" s="34"/>
      <c r="BA1521" s="34"/>
      <c r="BB1521" s="34"/>
      <c r="BC1521" s="34"/>
      <c r="BD1521" s="44">
        <v>10516</v>
      </c>
      <c r="BE1521" s="34" t="s">
        <v>2746</v>
      </c>
      <c r="BF1521" s="43" t="s">
        <v>318</v>
      </c>
      <c r="BG1521" s="34" t="s">
        <v>268</v>
      </c>
      <c r="BH1521" s="34" t="s">
        <v>268</v>
      </c>
      <c r="BI1521" s="34" t="s">
        <v>2746</v>
      </c>
      <c r="BJ1521" s="44" t="s">
        <v>350</v>
      </c>
      <c r="BK1521" s="44" t="s">
        <v>10868</v>
      </c>
      <c r="EN1521" s="572">
        <v>40031</v>
      </c>
      <c r="EO1521" s="561" t="s">
        <v>10881</v>
      </c>
      <c r="EP1521" s="561" t="s">
        <v>289</v>
      </c>
      <c r="EQ1521" s="576">
        <v>342</v>
      </c>
      <c r="ER1521" s="561" t="s">
        <v>5009</v>
      </c>
      <c r="ES1521" s="568" t="s">
        <v>10882</v>
      </c>
    </row>
    <row r="1522" spans="16:149">
      <c r="P1522" s="503"/>
      <c r="Q1522" s="504"/>
      <c r="R1522" s="505">
        <f t="shared" si="45"/>
        <v>45300</v>
      </c>
      <c r="S1522" s="501"/>
      <c r="T1522" s="497"/>
      <c r="U1522" s="498"/>
      <c r="V1522" s="43">
        <v>219</v>
      </c>
      <c r="W1522" s="34" t="s">
        <v>4409</v>
      </c>
      <c r="X1522" s="44">
        <v>10513</v>
      </c>
      <c r="Y1522" s="34" t="s">
        <v>2433</v>
      </c>
      <c r="Z1522" s="43" t="s">
        <v>318</v>
      </c>
      <c r="AA1522" s="34" t="s">
        <v>268</v>
      </c>
      <c r="AB1522" s="34" t="s">
        <v>268</v>
      </c>
      <c r="AC1522" s="34" t="s">
        <v>2433</v>
      </c>
      <c r="AD1522" s="44" t="s">
        <v>350</v>
      </c>
      <c r="AE1522" s="44" t="s">
        <v>10868</v>
      </c>
      <c r="AF1522" s="43">
        <v>219</v>
      </c>
      <c r="AG1522" s="34" t="s">
        <v>4409</v>
      </c>
      <c r="AH1522" s="34" t="s">
        <v>2235</v>
      </c>
      <c r="AI1522" s="43" t="s">
        <v>2234</v>
      </c>
      <c r="AJ1522" s="44" t="s">
        <v>2236</v>
      </c>
      <c r="AK1522" s="261">
        <v>3810200</v>
      </c>
      <c r="AL1522" s="44" t="s">
        <v>268</v>
      </c>
      <c r="AM1522" s="44" t="s">
        <v>2239</v>
      </c>
      <c r="AN1522" s="262">
        <v>234093380</v>
      </c>
      <c r="AO1522" s="34"/>
      <c r="AP1522" s="34"/>
      <c r="AQ1522" s="34"/>
      <c r="AR1522" s="34"/>
      <c r="AS1522" s="34"/>
      <c r="AT1522" s="44" t="s">
        <v>10865</v>
      </c>
      <c r="AU1522" s="44"/>
      <c r="AV1522" s="477" t="str">
        <f t="array" ref="AV1522">_xlfn.IFS(
LEFT(Tabelas!$AI1522,1)="N","DN",
LEFT(Tabelas!$AI1522,1)="C","DC",
LEFT(Tabelas!$AI1522,1)="L","DL",
LEFT(Tabelas!$AI1522,1)="A","DA",
LEFT(Tabelas!$AI1522,1)="G","DG")</f>
        <v>DC</v>
      </c>
      <c r="AW1522" s="34"/>
      <c r="AX1522" s="34"/>
      <c r="AY1522" s="34"/>
      <c r="AZ1522" s="34"/>
      <c r="BA1522" s="34"/>
      <c r="BB1522" s="34"/>
      <c r="BC1522" s="34"/>
      <c r="BD1522" s="44">
        <v>10513</v>
      </c>
      <c r="BE1522" s="34" t="s">
        <v>2433</v>
      </c>
      <c r="BF1522" s="43" t="s">
        <v>318</v>
      </c>
      <c r="BG1522" s="34" t="s">
        <v>268</v>
      </c>
      <c r="BH1522" s="34" t="s">
        <v>268</v>
      </c>
      <c r="BI1522" s="34" t="s">
        <v>2433</v>
      </c>
      <c r="BJ1522" s="44" t="s">
        <v>350</v>
      </c>
      <c r="BK1522" s="44" t="s">
        <v>10868</v>
      </c>
      <c r="EN1522" s="571">
        <v>40034</v>
      </c>
      <c r="EO1522" s="560" t="s">
        <v>10883</v>
      </c>
      <c r="EP1522" s="560" t="s">
        <v>289</v>
      </c>
      <c r="EQ1522" s="580">
        <v>342</v>
      </c>
      <c r="ER1522" s="560" t="s">
        <v>5009</v>
      </c>
      <c r="ES1522" s="567" t="s">
        <v>10884</v>
      </c>
    </row>
    <row r="1523" spans="16:149">
      <c r="P1523" s="503"/>
      <c r="Q1523" s="504"/>
      <c r="R1523" s="505">
        <f t="shared" si="45"/>
        <v>45301</v>
      </c>
      <c r="S1523" s="501"/>
      <c r="T1523" s="497"/>
      <c r="U1523" s="498"/>
      <c r="V1523" s="43">
        <v>219</v>
      </c>
      <c r="W1523" s="34" t="s">
        <v>4409</v>
      </c>
      <c r="X1523" s="44">
        <v>10510</v>
      </c>
      <c r="Y1523" s="34" t="s">
        <v>2044</v>
      </c>
      <c r="Z1523" s="43" t="s">
        <v>318</v>
      </c>
      <c r="AA1523" s="34" t="s">
        <v>268</v>
      </c>
      <c r="AB1523" s="34" t="s">
        <v>268</v>
      </c>
      <c r="AC1523" s="34" t="s">
        <v>2044</v>
      </c>
      <c r="AD1523" s="44" t="s">
        <v>350</v>
      </c>
      <c r="AE1523" s="44" t="s">
        <v>10868</v>
      </c>
      <c r="AF1523" s="43">
        <v>219</v>
      </c>
      <c r="AG1523" s="34" t="s">
        <v>4409</v>
      </c>
      <c r="AH1523" s="34" t="s">
        <v>2235</v>
      </c>
      <c r="AI1523" s="43" t="s">
        <v>2234</v>
      </c>
      <c r="AJ1523" s="44" t="s">
        <v>2236</v>
      </c>
      <c r="AK1523" s="261">
        <v>3810200</v>
      </c>
      <c r="AL1523" s="44" t="s">
        <v>268</v>
      </c>
      <c r="AM1523" s="44" t="s">
        <v>2239</v>
      </c>
      <c r="AN1523" s="262">
        <v>234093380</v>
      </c>
      <c r="AO1523" s="34"/>
      <c r="AP1523" s="34"/>
      <c r="AQ1523" s="34"/>
      <c r="AR1523" s="34"/>
      <c r="AS1523" s="34"/>
      <c r="AT1523" s="44" t="s">
        <v>10865</v>
      </c>
      <c r="AU1523" s="44"/>
      <c r="AV1523" s="477" t="str">
        <f t="array" ref="AV1523">_xlfn.IFS(
LEFT(Tabelas!$AI1523,1)="N","DN",
LEFT(Tabelas!$AI1523,1)="C","DC",
LEFT(Tabelas!$AI1523,1)="L","DL",
LEFT(Tabelas!$AI1523,1)="A","DA",
LEFT(Tabelas!$AI1523,1)="G","DG")</f>
        <v>DC</v>
      </c>
      <c r="AW1523" s="34"/>
      <c r="AX1523" s="34"/>
      <c r="AY1523" s="34"/>
      <c r="AZ1523" s="34"/>
      <c r="BA1523" s="34"/>
      <c r="BB1523" s="34"/>
      <c r="BC1523" s="34"/>
      <c r="BD1523" s="44">
        <v>10510</v>
      </c>
      <c r="BE1523" s="34" t="s">
        <v>2044</v>
      </c>
      <c r="BF1523" s="43" t="s">
        <v>318</v>
      </c>
      <c r="BG1523" s="34" t="s">
        <v>268</v>
      </c>
      <c r="BH1523" s="34" t="s">
        <v>268</v>
      </c>
      <c r="BI1523" s="34" t="s">
        <v>2044</v>
      </c>
      <c r="BJ1523" s="44" t="s">
        <v>350</v>
      </c>
      <c r="BK1523" s="44" t="s">
        <v>10868</v>
      </c>
      <c r="EN1523" s="572">
        <v>40037</v>
      </c>
      <c r="EO1523" s="561" t="s">
        <v>10885</v>
      </c>
      <c r="EP1523" s="561" t="s">
        <v>350</v>
      </c>
      <c r="EQ1523" s="576">
        <v>272</v>
      </c>
      <c r="ER1523" s="561" t="s">
        <v>4711</v>
      </c>
      <c r="ES1523" s="568" t="s">
        <v>10886</v>
      </c>
    </row>
    <row r="1524" spans="16:149">
      <c r="P1524" s="503"/>
      <c r="Q1524" s="504"/>
      <c r="R1524" s="505">
        <f t="shared" si="45"/>
        <v>45302</v>
      </c>
      <c r="S1524" s="501"/>
      <c r="T1524" s="497"/>
      <c r="U1524" s="498"/>
      <c r="V1524" s="43">
        <v>219</v>
      </c>
      <c r="W1524" s="34" t="s">
        <v>4409</v>
      </c>
      <c r="X1524" s="44">
        <v>10511</v>
      </c>
      <c r="Y1524" s="34" t="s">
        <v>2251</v>
      </c>
      <c r="Z1524" s="43" t="s">
        <v>318</v>
      </c>
      <c r="AA1524" s="34" t="s">
        <v>268</v>
      </c>
      <c r="AB1524" s="34" t="s">
        <v>268</v>
      </c>
      <c r="AC1524" s="34" t="s">
        <v>2251</v>
      </c>
      <c r="AD1524" s="44" t="s">
        <v>350</v>
      </c>
      <c r="AE1524" s="44" t="s">
        <v>10868</v>
      </c>
      <c r="AF1524" s="43">
        <v>219</v>
      </c>
      <c r="AG1524" s="34" t="s">
        <v>4409</v>
      </c>
      <c r="AH1524" s="34" t="s">
        <v>2235</v>
      </c>
      <c r="AI1524" s="43" t="s">
        <v>2234</v>
      </c>
      <c r="AJ1524" s="44" t="s">
        <v>2236</v>
      </c>
      <c r="AK1524" s="261">
        <v>3810200</v>
      </c>
      <c r="AL1524" s="44" t="s">
        <v>268</v>
      </c>
      <c r="AM1524" s="44" t="s">
        <v>2239</v>
      </c>
      <c r="AN1524" s="262">
        <v>234093380</v>
      </c>
      <c r="AO1524" s="34"/>
      <c r="AP1524" s="34"/>
      <c r="AQ1524" s="34"/>
      <c r="AR1524" s="34"/>
      <c r="AS1524" s="34"/>
      <c r="AT1524" s="44" t="s">
        <v>10865</v>
      </c>
      <c r="AU1524" s="44"/>
      <c r="AV1524" s="477" t="str">
        <f t="array" ref="AV1524">_xlfn.IFS(
LEFT(Tabelas!$AI1524,1)="N","DN",
LEFT(Tabelas!$AI1524,1)="C","DC",
LEFT(Tabelas!$AI1524,1)="L","DL",
LEFT(Tabelas!$AI1524,1)="A","DA",
LEFT(Tabelas!$AI1524,1)="G","DG")</f>
        <v>DC</v>
      </c>
      <c r="AW1524" s="34"/>
      <c r="AX1524" s="34"/>
      <c r="AY1524" s="34"/>
      <c r="AZ1524" s="34"/>
      <c r="BA1524" s="34"/>
      <c r="BB1524" s="34"/>
      <c r="BC1524" s="34"/>
      <c r="BD1524" s="44">
        <v>10511</v>
      </c>
      <c r="BE1524" s="34" t="s">
        <v>2251</v>
      </c>
      <c r="BF1524" s="43" t="s">
        <v>318</v>
      </c>
      <c r="BG1524" s="34" t="s">
        <v>268</v>
      </c>
      <c r="BH1524" s="34" t="s">
        <v>268</v>
      </c>
      <c r="BI1524" s="34" t="s">
        <v>2251</v>
      </c>
      <c r="BJ1524" s="44" t="s">
        <v>350</v>
      </c>
      <c r="BK1524" s="44" t="s">
        <v>10868</v>
      </c>
      <c r="EN1524" s="571">
        <v>40044</v>
      </c>
      <c r="EO1524" s="560" t="s">
        <v>10887</v>
      </c>
      <c r="EP1524" s="560" t="s">
        <v>320</v>
      </c>
      <c r="EQ1524" s="580">
        <v>115</v>
      </c>
      <c r="ER1524" s="560" t="s">
        <v>3241</v>
      </c>
      <c r="ES1524" s="567" t="s">
        <v>10888</v>
      </c>
    </row>
    <row r="1525" spans="16:149">
      <c r="P1525" s="503"/>
      <c r="Q1525" s="504"/>
      <c r="R1525" s="505">
        <f t="shared" si="45"/>
        <v>45303</v>
      </c>
      <c r="S1525" s="501"/>
      <c r="T1525" s="497"/>
      <c r="U1525" s="498"/>
      <c r="V1525" s="43">
        <v>219</v>
      </c>
      <c r="W1525" s="34" t="s">
        <v>4409</v>
      </c>
      <c r="X1525" s="44">
        <v>10517</v>
      </c>
      <c r="Y1525" s="34" t="s">
        <v>2886</v>
      </c>
      <c r="Z1525" s="43" t="s">
        <v>318</v>
      </c>
      <c r="AA1525" s="34" t="s">
        <v>268</v>
      </c>
      <c r="AB1525" s="34" t="s">
        <v>268</v>
      </c>
      <c r="AC1525" s="34" t="s">
        <v>10871</v>
      </c>
      <c r="AD1525" s="44" t="s">
        <v>350</v>
      </c>
      <c r="AE1525" s="44" t="s">
        <v>10868</v>
      </c>
      <c r="AF1525" s="43">
        <v>219</v>
      </c>
      <c r="AG1525" s="34" t="s">
        <v>4409</v>
      </c>
      <c r="AH1525" s="34" t="s">
        <v>2235</v>
      </c>
      <c r="AI1525" s="43" t="s">
        <v>2234</v>
      </c>
      <c r="AJ1525" s="44" t="s">
        <v>2236</v>
      </c>
      <c r="AK1525" s="261">
        <v>3810200</v>
      </c>
      <c r="AL1525" s="44" t="s">
        <v>268</v>
      </c>
      <c r="AM1525" s="44" t="s">
        <v>2239</v>
      </c>
      <c r="AN1525" s="262">
        <v>234093380</v>
      </c>
      <c r="AO1525" s="34"/>
      <c r="AP1525" s="34"/>
      <c r="AQ1525" s="34"/>
      <c r="AR1525" s="34"/>
      <c r="AS1525" s="34"/>
      <c r="AT1525" s="44" t="s">
        <v>10865</v>
      </c>
      <c r="AU1525" s="44"/>
      <c r="AV1525" s="477" t="str">
        <f t="array" ref="AV1525">_xlfn.IFS(
LEFT(Tabelas!$AI1525,1)="N","DN",
LEFT(Tabelas!$AI1525,1)="C","DC",
LEFT(Tabelas!$AI1525,1)="L","DL",
LEFT(Tabelas!$AI1525,1)="A","DA",
LEFT(Tabelas!$AI1525,1)="G","DG")</f>
        <v>DC</v>
      </c>
      <c r="AW1525" s="34"/>
      <c r="AX1525" s="34"/>
      <c r="AY1525" s="34"/>
      <c r="AZ1525" s="34"/>
      <c r="BA1525" s="34"/>
      <c r="BB1525" s="34"/>
      <c r="BC1525" s="34"/>
      <c r="BD1525" s="44">
        <v>10517</v>
      </c>
      <c r="BE1525" s="34" t="s">
        <v>2886</v>
      </c>
      <c r="BF1525" s="43" t="s">
        <v>318</v>
      </c>
      <c r="BG1525" s="34" t="s">
        <v>268</v>
      </c>
      <c r="BH1525" s="34" t="s">
        <v>268</v>
      </c>
      <c r="BI1525" s="34" t="s">
        <v>10871</v>
      </c>
      <c r="BJ1525" s="44" t="s">
        <v>350</v>
      </c>
      <c r="BK1525" s="44" t="s">
        <v>10868</v>
      </c>
      <c r="EN1525" s="572">
        <v>40045</v>
      </c>
      <c r="EO1525" s="561" t="s">
        <v>10889</v>
      </c>
      <c r="EP1525" s="561" t="s">
        <v>350</v>
      </c>
      <c r="EQ1525" s="576">
        <v>228</v>
      </c>
      <c r="ER1525" s="561" t="s">
        <v>4603</v>
      </c>
      <c r="ES1525" s="568" t="s">
        <v>10890</v>
      </c>
    </row>
    <row r="1526" spans="16:149">
      <c r="P1526" s="503"/>
      <c r="Q1526" s="504"/>
      <c r="R1526" s="505">
        <f t="shared" si="45"/>
        <v>45304</v>
      </c>
      <c r="S1526" s="501"/>
      <c r="T1526" s="497"/>
      <c r="U1526" s="498"/>
      <c r="V1526" s="43">
        <v>219</v>
      </c>
      <c r="W1526" s="34" t="s">
        <v>4409</v>
      </c>
      <c r="X1526" s="44">
        <v>10801</v>
      </c>
      <c r="Y1526" s="34" t="s">
        <v>974</v>
      </c>
      <c r="Z1526" s="43" t="s">
        <v>318</v>
      </c>
      <c r="AA1526" s="34" t="s">
        <v>379</v>
      </c>
      <c r="AB1526" s="34" t="s">
        <v>268</v>
      </c>
      <c r="AC1526" s="34" t="s">
        <v>974</v>
      </c>
      <c r="AD1526" s="44" t="s">
        <v>350</v>
      </c>
      <c r="AE1526" s="44" t="s">
        <v>10868</v>
      </c>
      <c r="AF1526" s="43">
        <v>219</v>
      </c>
      <c r="AG1526" s="34" t="s">
        <v>4409</v>
      </c>
      <c r="AH1526" s="34" t="s">
        <v>2235</v>
      </c>
      <c r="AI1526" s="43" t="s">
        <v>2234</v>
      </c>
      <c r="AJ1526" s="44" t="s">
        <v>2236</v>
      </c>
      <c r="AK1526" s="261">
        <v>3810200</v>
      </c>
      <c r="AL1526" s="44" t="s">
        <v>268</v>
      </c>
      <c r="AM1526" s="44" t="s">
        <v>2239</v>
      </c>
      <c r="AN1526" s="262">
        <v>234093380</v>
      </c>
      <c r="AO1526" s="34"/>
      <c r="AP1526" s="34"/>
      <c r="AQ1526" s="34"/>
      <c r="AR1526" s="34"/>
      <c r="AS1526" s="34"/>
      <c r="AT1526" s="44" t="s">
        <v>10865</v>
      </c>
      <c r="AU1526" s="44"/>
      <c r="AV1526" s="477" t="str">
        <f t="array" ref="AV1526">_xlfn.IFS(
LEFT(Tabelas!$AI1526,1)="N","DN",
LEFT(Tabelas!$AI1526,1)="C","DC",
LEFT(Tabelas!$AI1526,1)="L","DL",
LEFT(Tabelas!$AI1526,1)="A","DA",
LEFT(Tabelas!$AI1526,1)="G","DG")</f>
        <v>DC</v>
      </c>
      <c r="AW1526" s="34"/>
      <c r="AX1526" s="34"/>
      <c r="AY1526" s="34"/>
      <c r="AZ1526" s="34"/>
      <c r="BA1526" s="34"/>
      <c r="BB1526" s="34"/>
      <c r="BC1526" s="34"/>
      <c r="BD1526" s="44">
        <v>10801</v>
      </c>
      <c r="BE1526" s="34" t="s">
        <v>974</v>
      </c>
      <c r="BF1526" s="43" t="s">
        <v>318</v>
      </c>
      <c r="BG1526" s="34" t="s">
        <v>379</v>
      </c>
      <c r="BH1526" s="34" t="s">
        <v>268</v>
      </c>
      <c r="BI1526" s="34" t="s">
        <v>974</v>
      </c>
      <c r="BJ1526" s="44" t="s">
        <v>350</v>
      </c>
      <c r="BK1526" s="44" t="s">
        <v>10868</v>
      </c>
      <c r="EN1526" s="571">
        <v>40048</v>
      </c>
      <c r="EO1526" s="560" t="s">
        <v>10891</v>
      </c>
      <c r="EP1526" s="560" t="s">
        <v>320</v>
      </c>
      <c r="EQ1526" s="580">
        <v>115</v>
      </c>
      <c r="ER1526" s="560" t="s">
        <v>3241</v>
      </c>
      <c r="ES1526" s="567" t="s">
        <v>10888</v>
      </c>
    </row>
    <row r="1527" spans="16:149">
      <c r="P1527" s="503"/>
      <c r="Q1527" s="504"/>
      <c r="R1527" s="505">
        <f t="shared" si="45"/>
        <v>45305</v>
      </c>
      <c r="S1527" s="501"/>
      <c r="T1527" s="497"/>
      <c r="U1527" s="498"/>
      <c r="V1527" s="43">
        <v>219</v>
      </c>
      <c r="W1527" s="34" t="s">
        <v>4409</v>
      </c>
      <c r="X1527" s="44">
        <v>10800</v>
      </c>
      <c r="Y1527" s="34" t="s">
        <v>654</v>
      </c>
      <c r="Z1527" s="43" t="s">
        <v>318</v>
      </c>
      <c r="AA1527" s="34" t="s">
        <v>379</v>
      </c>
      <c r="AB1527" s="34" t="s">
        <v>268</v>
      </c>
      <c r="AC1527" s="34" t="s">
        <v>10892</v>
      </c>
      <c r="AD1527" s="44" t="s">
        <v>350</v>
      </c>
      <c r="AE1527" s="44" t="s">
        <v>10868</v>
      </c>
      <c r="AF1527" s="43">
        <v>219</v>
      </c>
      <c r="AG1527" s="34" t="s">
        <v>4409</v>
      </c>
      <c r="AH1527" s="34" t="s">
        <v>2235</v>
      </c>
      <c r="AI1527" s="43" t="s">
        <v>2234</v>
      </c>
      <c r="AJ1527" s="44" t="s">
        <v>2236</v>
      </c>
      <c r="AK1527" s="261">
        <v>3810200</v>
      </c>
      <c r="AL1527" s="44" t="s">
        <v>268</v>
      </c>
      <c r="AM1527" s="44" t="s">
        <v>2239</v>
      </c>
      <c r="AN1527" s="262">
        <v>234093380</v>
      </c>
      <c r="AO1527" s="34"/>
      <c r="AP1527" s="34"/>
      <c r="AQ1527" s="34"/>
      <c r="AR1527" s="34"/>
      <c r="AS1527" s="34"/>
      <c r="AT1527" s="44" t="s">
        <v>10865</v>
      </c>
      <c r="AU1527" s="44"/>
      <c r="AV1527" s="477" t="str">
        <f t="array" ref="AV1527">_xlfn.IFS(
LEFT(Tabelas!$AI1527,1)="N","DN",
LEFT(Tabelas!$AI1527,1)="C","DC",
LEFT(Tabelas!$AI1527,1)="L","DL",
LEFT(Tabelas!$AI1527,1)="A","DA",
LEFT(Tabelas!$AI1527,1)="G","DG")</f>
        <v>DC</v>
      </c>
      <c r="AW1527" s="34"/>
      <c r="AX1527" s="34"/>
      <c r="AY1527" s="34"/>
      <c r="AZ1527" s="34"/>
      <c r="BA1527" s="34"/>
      <c r="BB1527" s="34"/>
      <c r="BC1527" s="34"/>
      <c r="BD1527" s="44">
        <v>10800</v>
      </c>
      <c r="BE1527" s="34" t="s">
        <v>654</v>
      </c>
      <c r="BF1527" s="43" t="s">
        <v>318</v>
      </c>
      <c r="BG1527" s="34" t="s">
        <v>379</v>
      </c>
      <c r="BH1527" s="34" t="s">
        <v>268</v>
      </c>
      <c r="BI1527" s="34" t="s">
        <v>10892</v>
      </c>
      <c r="BJ1527" s="44" t="s">
        <v>350</v>
      </c>
      <c r="BK1527" s="44" t="s">
        <v>10868</v>
      </c>
      <c r="EN1527" s="572">
        <v>40051</v>
      </c>
      <c r="EO1527" s="561" t="s">
        <v>10893</v>
      </c>
      <c r="EP1527" s="561" t="s">
        <v>320</v>
      </c>
      <c r="EQ1527" s="576">
        <v>116</v>
      </c>
      <c r="ER1527" s="561" t="s">
        <v>3350</v>
      </c>
      <c r="ES1527" s="568" t="s">
        <v>10894</v>
      </c>
    </row>
    <row r="1528" spans="16:149">
      <c r="P1528" s="503"/>
      <c r="Q1528" s="504"/>
      <c r="R1528" s="505">
        <f t="shared" ref="R1528:R1591" si="46">R1527+1</f>
        <v>45306</v>
      </c>
      <c r="S1528" s="501"/>
      <c r="T1528" s="497"/>
      <c r="U1528" s="498"/>
      <c r="V1528" s="43">
        <v>219</v>
      </c>
      <c r="W1528" s="34" t="s">
        <v>4409</v>
      </c>
      <c r="X1528" s="44">
        <v>10805</v>
      </c>
      <c r="Y1528" s="34" t="s">
        <v>1252</v>
      </c>
      <c r="Z1528" s="43" t="s">
        <v>318</v>
      </c>
      <c r="AA1528" s="34" t="s">
        <v>379</v>
      </c>
      <c r="AB1528" s="34" t="s">
        <v>268</v>
      </c>
      <c r="AC1528" s="34" t="s">
        <v>1252</v>
      </c>
      <c r="AD1528" s="44" t="s">
        <v>350</v>
      </c>
      <c r="AE1528" s="44" t="s">
        <v>10868</v>
      </c>
      <c r="AF1528" s="43">
        <v>219</v>
      </c>
      <c r="AG1528" s="34" t="s">
        <v>4409</v>
      </c>
      <c r="AH1528" s="34" t="s">
        <v>2235</v>
      </c>
      <c r="AI1528" s="43" t="s">
        <v>2234</v>
      </c>
      <c r="AJ1528" s="44" t="s">
        <v>2236</v>
      </c>
      <c r="AK1528" s="261">
        <v>3810200</v>
      </c>
      <c r="AL1528" s="44" t="s">
        <v>268</v>
      </c>
      <c r="AM1528" s="44" t="s">
        <v>2239</v>
      </c>
      <c r="AN1528" s="262">
        <v>234093380</v>
      </c>
      <c r="AO1528" s="34"/>
      <c r="AP1528" s="34"/>
      <c r="AQ1528" s="34"/>
      <c r="AR1528" s="34"/>
      <c r="AS1528" s="34"/>
      <c r="AT1528" s="44" t="s">
        <v>10865</v>
      </c>
      <c r="AU1528" s="44"/>
      <c r="AV1528" s="477" t="str">
        <f t="array" ref="AV1528">_xlfn.IFS(
LEFT(Tabelas!$AI1528,1)="N","DN",
LEFT(Tabelas!$AI1528,1)="C","DC",
LEFT(Tabelas!$AI1528,1)="L","DL",
LEFT(Tabelas!$AI1528,1)="A","DA",
LEFT(Tabelas!$AI1528,1)="G","DG")</f>
        <v>DC</v>
      </c>
      <c r="AW1528" s="34"/>
      <c r="AX1528" s="34"/>
      <c r="AY1528" s="34"/>
      <c r="AZ1528" s="34"/>
      <c r="BA1528" s="34"/>
      <c r="BB1528" s="34"/>
      <c r="BC1528" s="34"/>
      <c r="BD1528" s="44">
        <v>10805</v>
      </c>
      <c r="BE1528" s="34" t="s">
        <v>1252</v>
      </c>
      <c r="BF1528" s="43" t="s">
        <v>318</v>
      </c>
      <c r="BG1528" s="34" t="s">
        <v>379</v>
      </c>
      <c r="BH1528" s="34" t="s">
        <v>268</v>
      </c>
      <c r="BI1528" s="34" t="s">
        <v>1252</v>
      </c>
      <c r="BJ1528" s="44" t="s">
        <v>350</v>
      </c>
      <c r="BK1528" s="44" t="s">
        <v>10868</v>
      </c>
      <c r="EN1528" s="571">
        <v>40055</v>
      </c>
      <c r="EO1528" s="560" t="s">
        <v>10895</v>
      </c>
      <c r="EP1528" s="560" t="s">
        <v>320</v>
      </c>
      <c r="EQ1528" s="580">
        <v>162</v>
      </c>
      <c r="ER1528" s="560" t="s">
        <v>3781</v>
      </c>
      <c r="ES1528" s="567" t="s">
        <v>10896</v>
      </c>
    </row>
    <row r="1529" spans="16:149">
      <c r="P1529" s="503"/>
      <c r="Q1529" s="504"/>
      <c r="R1529" s="505">
        <f t="shared" si="46"/>
        <v>45307</v>
      </c>
      <c r="S1529" s="501"/>
      <c r="T1529" s="497"/>
      <c r="U1529" s="498"/>
      <c r="V1529" s="43">
        <v>219</v>
      </c>
      <c r="W1529" s="34" t="s">
        <v>4409</v>
      </c>
      <c r="X1529" s="44">
        <v>10806</v>
      </c>
      <c r="Y1529" s="34" t="s">
        <v>1528</v>
      </c>
      <c r="Z1529" s="43" t="s">
        <v>318</v>
      </c>
      <c r="AA1529" s="34" t="s">
        <v>379</v>
      </c>
      <c r="AB1529" s="34" t="s">
        <v>268</v>
      </c>
      <c r="AC1529" s="34" t="s">
        <v>1528</v>
      </c>
      <c r="AD1529" s="44" t="s">
        <v>350</v>
      </c>
      <c r="AE1529" s="44" t="s">
        <v>10868</v>
      </c>
      <c r="AF1529" s="43">
        <v>219</v>
      </c>
      <c r="AG1529" s="34" t="s">
        <v>4409</v>
      </c>
      <c r="AH1529" s="34" t="s">
        <v>2235</v>
      </c>
      <c r="AI1529" s="43" t="s">
        <v>2234</v>
      </c>
      <c r="AJ1529" s="44" t="s">
        <v>2236</v>
      </c>
      <c r="AK1529" s="261">
        <v>3810200</v>
      </c>
      <c r="AL1529" s="44" t="s">
        <v>268</v>
      </c>
      <c r="AM1529" s="44" t="s">
        <v>2239</v>
      </c>
      <c r="AN1529" s="262">
        <v>234093380</v>
      </c>
      <c r="AO1529" s="34"/>
      <c r="AP1529" s="34"/>
      <c r="AQ1529" s="34"/>
      <c r="AR1529" s="34"/>
      <c r="AS1529" s="34"/>
      <c r="AT1529" s="44" t="s">
        <v>10865</v>
      </c>
      <c r="AU1529" s="44"/>
      <c r="AV1529" s="477" t="str">
        <f t="array" ref="AV1529">_xlfn.IFS(
LEFT(Tabelas!$AI1529,1)="N","DN",
LEFT(Tabelas!$AI1529,1)="C","DC",
LEFT(Tabelas!$AI1529,1)="L","DL",
LEFT(Tabelas!$AI1529,1)="A","DA",
LEFT(Tabelas!$AI1529,1)="G","DG")</f>
        <v>DC</v>
      </c>
      <c r="AW1529" s="34"/>
      <c r="AX1529" s="34"/>
      <c r="AY1529" s="34"/>
      <c r="AZ1529" s="34"/>
      <c r="BA1529" s="34"/>
      <c r="BB1529" s="34"/>
      <c r="BC1529" s="34"/>
      <c r="BD1529" s="44">
        <v>10806</v>
      </c>
      <c r="BE1529" s="34" t="s">
        <v>1528</v>
      </c>
      <c r="BF1529" s="43" t="s">
        <v>318</v>
      </c>
      <c r="BG1529" s="34" t="s">
        <v>379</v>
      </c>
      <c r="BH1529" s="34" t="s">
        <v>268</v>
      </c>
      <c r="BI1529" s="34" t="s">
        <v>1528</v>
      </c>
      <c r="BJ1529" s="44" t="s">
        <v>350</v>
      </c>
      <c r="BK1529" s="44" t="s">
        <v>10868</v>
      </c>
      <c r="EN1529" s="572">
        <v>40058</v>
      </c>
      <c r="EO1529" s="561" t="s">
        <v>10897</v>
      </c>
      <c r="EP1529" s="561" t="s">
        <v>320</v>
      </c>
      <c r="EQ1529" s="576">
        <v>162</v>
      </c>
      <c r="ER1529" s="561" t="s">
        <v>3781</v>
      </c>
      <c r="ES1529" s="568" t="s">
        <v>10898</v>
      </c>
    </row>
    <row r="1530" spans="16:149">
      <c r="P1530" s="503"/>
      <c r="Q1530" s="504"/>
      <c r="R1530" s="505">
        <f t="shared" si="46"/>
        <v>45308</v>
      </c>
      <c r="S1530" s="501"/>
      <c r="T1530" s="497"/>
      <c r="U1530" s="498"/>
      <c r="V1530" s="43">
        <v>219</v>
      </c>
      <c r="W1530" s="34" t="s">
        <v>4409</v>
      </c>
      <c r="X1530" s="44">
        <v>10808</v>
      </c>
      <c r="Y1530" s="34" t="s">
        <v>1801</v>
      </c>
      <c r="Z1530" s="43" t="s">
        <v>318</v>
      </c>
      <c r="AA1530" s="34" t="s">
        <v>379</v>
      </c>
      <c r="AB1530" s="34" t="s">
        <v>268</v>
      </c>
      <c r="AC1530" s="34" t="s">
        <v>10899</v>
      </c>
      <c r="AD1530" s="44" t="s">
        <v>350</v>
      </c>
      <c r="AE1530" s="44" t="s">
        <v>10868</v>
      </c>
      <c r="AF1530" s="43">
        <v>219</v>
      </c>
      <c r="AG1530" s="34" t="s">
        <v>4409</v>
      </c>
      <c r="AH1530" s="34" t="s">
        <v>2235</v>
      </c>
      <c r="AI1530" s="43" t="s">
        <v>2234</v>
      </c>
      <c r="AJ1530" s="44" t="s">
        <v>2236</v>
      </c>
      <c r="AK1530" s="261">
        <v>3810200</v>
      </c>
      <c r="AL1530" s="44" t="s">
        <v>268</v>
      </c>
      <c r="AM1530" s="44" t="s">
        <v>2239</v>
      </c>
      <c r="AN1530" s="262">
        <v>234093380</v>
      </c>
      <c r="AO1530" s="34"/>
      <c r="AP1530" s="34"/>
      <c r="AQ1530" s="34"/>
      <c r="AR1530" s="34"/>
      <c r="AS1530" s="34"/>
      <c r="AT1530" s="44" t="s">
        <v>10865</v>
      </c>
      <c r="AU1530" s="44"/>
      <c r="AV1530" s="477" t="str">
        <f t="array" ref="AV1530">_xlfn.IFS(
LEFT(Tabelas!$AI1530,1)="N","DN",
LEFT(Tabelas!$AI1530,1)="C","DC",
LEFT(Tabelas!$AI1530,1)="L","DL",
LEFT(Tabelas!$AI1530,1)="A","DA",
LEFT(Tabelas!$AI1530,1)="G","DG")</f>
        <v>DC</v>
      </c>
      <c r="AW1530" s="34"/>
      <c r="AX1530" s="34"/>
      <c r="AY1530" s="34"/>
      <c r="AZ1530" s="34"/>
      <c r="BA1530" s="34"/>
      <c r="BB1530" s="34"/>
      <c r="BC1530" s="34"/>
      <c r="BD1530" s="44">
        <v>10808</v>
      </c>
      <c r="BE1530" s="34" t="s">
        <v>1801</v>
      </c>
      <c r="BF1530" s="43" t="s">
        <v>318</v>
      </c>
      <c r="BG1530" s="34" t="s">
        <v>379</v>
      </c>
      <c r="BH1530" s="34" t="s">
        <v>268</v>
      </c>
      <c r="BI1530" s="34" t="s">
        <v>10899</v>
      </c>
      <c r="BJ1530" s="44" t="s">
        <v>350</v>
      </c>
      <c r="BK1530" s="44" t="s">
        <v>10868</v>
      </c>
      <c r="EN1530" s="572">
        <v>40063</v>
      </c>
      <c r="EO1530" s="561" t="s">
        <v>10900</v>
      </c>
      <c r="EP1530" s="561" t="s">
        <v>320</v>
      </c>
      <c r="EQ1530" s="576">
        <v>109</v>
      </c>
      <c r="ER1530" s="561" t="s">
        <v>2409</v>
      </c>
      <c r="ES1530" s="568" t="s">
        <v>10901</v>
      </c>
    </row>
    <row r="1531" spans="16:149">
      <c r="P1531" s="503"/>
      <c r="Q1531" s="504"/>
      <c r="R1531" s="505">
        <f t="shared" si="46"/>
        <v>45309</v>
      </c>
      <c r="S1531" s="501"/>
      <c r="T1531" s="497"/>
      <c r="U1531" s="498"/>
      <c r="V1531" s="43">
        <v>219</v>
      </c>
      <c r="W1531" s="34" t="s">
        <v>4409</v>
      </c>
      <c r="X1531" s="44">
        <v>10809</v>
      </c>
      <c r="Y1531" s="34" t="s">
        <v>2046</v>
      </c>
      <c r="Z1531" s="43" t="s">
        <v>318</v>
      </c>
      <c r="AA1531" s="34" t="s">
        <v>379</v>
      </c>
      <c r="AB1531" s="34" t="s">
        <v>268</v>
      </c>
      <c r="AC1531" s="34" t="s">
        <v>10892</v>
      </c>
      <c r="AD1531" s="44" t="s">
        <v>350</v>
      </c>
      <c r="AE1531" s="44" t="s">
        <v>10868</v>
      </c>
      <c r="AF1531" s="43">
        <v>219</v>
      </c>
      <c r="AG1531" s="34" t="s">
        <v>4409</v>
      </c>
      <c r="AH1531" s="34" t="s">
        <v>2235</v>
      </c>
      <c r="AI1531" s="43" t="s">
        <v>2234</v>
      </c>
      <c r="AJ1531" s="44" t="s">
        <v>2236</v>
      </c>
      <c r="AK1531" s="261">
        <v>3810200</v>
      </c>
      <c r="AL1531" s="44" t="s">
        <v>268</v>
      </c>
      <c r="AM1531" s="44" t="s">
        <v>2239</v>
      </c>
      <c r="AN1531" s="262">
        <v>234093380</v>
      </c>
      <c r="AO1531" s="34"/>
      <c r="AP1531" s="34"/>
      <c r="AQ1531" s="34"/>
      <c r="AR1531" s="34"/>
      <c r="AS1531" s="34"/>
      <c r="AT1531" s="44" t="s">
        <v>10865</v>
      </c>
      <c r="AU1531" s="44"/>
      <c r="AV1531" s="477" t="str">
        <f t="array" ref="AV1531">_xlfn.IFS(
LEFT(Tabelas!$AI1531,1)="N","DN",
LEFT(Tabelas!$AI1531,1)="C","DC",
LEFT(Tabelas!$AI1531,1)="L","DL",
LEFT(Tabelas!$AI1531,1)="A","DA",
LEFT(Tabelas!$AI1531,1)="G","DG")</f>
        <v>DC</v>
      </c>
      <c r="AW1531" s="34"/>
      <c r="AX1531" s="34"/>
      <c r="AY1531" s="34"/>
      <c r="AZ1531" s="34"/>
      <c r="BA1531" s="34"/>
      <c r="BB1531" s="34"/>
      <c r="BC1531" s="34"/>
      <c r="BD1531" s="44">
        <v>10809</v>
      </c>
      <c r="BE1531" s="34" t="s">
        <v>2046</v>
      </c>
      <c r="BF1531" s="43" t="s">
        <v>318</v>
      </c>
      <c r="BG1531" s="34" t="s">
        <v>379</v>
      </c>
      <c r="BH1531" s="34" t="s">
        <v>268</v>
      </c>
      <c r="BI1531" s="34" t="s">
        <v>10892</v>
      </c>
      <c r="BJ1531" s="44" t="s">
        <v>350</v>
      </c>
      <c r="BK1531" s="44" t="s">
        <v>10868</v>
      </c>
      <c r="EN1531" s="571">
        <v>40066</v>
      </c>
      <c r="EO1531" s="560" t="s">
        <v>10902</v>
      </c>
      <c r="EP1531" s="560" t="s">
        <v>320</v>
      </c>
      <c r="EQ1531" s="580">
        <v>109</v>
      </c>
      <c r="ER1531" s="560" t="s">
        <v>2409</v>
      </c>
      <c r="ES1531" s="567" t="s">
        <v>10903</v>
      </c>
    </row>
    <row r="1532" spans="16:149">
      <c r="P1532" s="503"/>
      <c r="Q1532" s="504"/>
      <c r="R1532" s="505">
        <f t="shared" si="46"/>
        <v>45310</v>
      </c>
      <c r="S1532" s="501"/>
      <c r="T1532" s="497"/>
      <c r="U1532" s="498"/>
      <c r="V1532" s="43">
        <v>219</v>
      </c>
      <c r="W1532" s="34" t="s">
        <v>4409</v>
      </c>
      <c r="X1532" s="44">
        <v>11005</v>
      </c>
      <c r="Y1532" s="34" t="s">
        <v>976</v>
      </c>
      <c r="Z1532" s="43" t="s">
        <v>318</v>
      </c>
      <c r="AA1532" s="34" t="s">
        <v>381</v>
      </c>
      <c r="AB1532" s="34" t="s">
        <v>268</v>
      </c>
      <c r="AC1532" s="34" t="s">
        <v>976</v>
      </c>
      <c r="AD1532" s="44" t="s">
        <v>350</v>
      </c>
      <c r="AE1532" s="44" t="s">
        <v>10868</v>
      </c>
      <c r="AF1532" s="43">
        <v>219</v>
      </c>
      <c r="AG1532" s="34" t="s">
        <v>4409</v>
      </c>
      <c r="AH1532" s="34" t="s">
        <v>2235</v>
      </c>
      <c r="AI1532" s="43" t="s">
        <v>2234</v>
      </c>
      <c r="AJ1532" s="44" t="s">
        <v>2236</v>
      </c>
      <c r="AK1532" s="261">
        <v>3810200</v>
      </c>
      <c r="AL1532" s="44" t="s">
        <v>268</v>
      </c>
      <c r="AM1532" s="44" t="s">
        <v>2239</v>
      </c>
      <c r="AN1532" s="262">
        <v>234093380</v>
      </c>
      <c r="AO1532" s="34"/>
      <c r="AP1532" s="34"/>
      <c r="AQ1532" s="34"/>
      <c r="AR1532" s="34"/>
      <c r="AS1532" s="34"/>
      <c r="AT1532" s="44" t="s">
        <v>10865</v>
      </c>
      <c r="AU1532" s="44"/>
      <c r="AV1532" s="477" t="str">
        <f t="array" ref="AV1532">_xlfn.IFS(
LEFT(Tabelas!$AI1532,1)="N","DN",
LEFT(Tabelas!$AI1532,1)="C","DC",
LEFT(Tabelas!$AI1532,1)="L","DL",
LEFT(Tabelas!$AI1532,1)="A","DA",
LEFT(Tabelas!$AI1532,1)="G","DG")</f>
        <v>DC</v>
      </c>
      <c r="AW1532" s="34"/>
      <c r="AX1532" s="34"/>
      <c r="AY1532" s="34"/>
      <c r="AZ1532" s="34"/>
      <c r="BA1532" s="34"/>
      <c r="BB1532" s="34"/>
      <c r="BC1532" s="34"/>
      <c r="BD1532" s="44">
        <v>11005</v>
      </c>
      <c r="BE1532" s="34" t="s">
        <v>976</v>
      </c>
      <c r="BF1532" s="43" t="s">
        <v>318</v>
      </c>
      <c r="BG1532" s="34" t="s">
        <v>381</v>
      </c>
      <c r="BH1532" s="34" t="s">
        <v>268</v>
      </c>
      <c r="BI1532" s="34" t="s">
        <v>976</v>
      </c>
      <c r="BJ1532" s="44" t="s">
        <v>350</v>
      </c>
      <c r="BK1532" s="44" t="s">
        <v>10868</v>
      </c>
      <c r="EN1532" s="572">
        <v>40069</v>
      </c>
      <c r="EO1532" s="561" t="s">
        <v>10904</v>
      </c>
      <c r="EP1532" s="561" t="s">
        <v>320</v>
      </c>
      <c r="EQ1532" s="576">
        <v>109</v>
      </c>
      <c r="ER1532" s="561" t="s">
        <v>2409</v>
      </c>
      <c r="ES1532" s="568" t="s">
        <v>10905</v>
      </c>
    </row>
    <row r="1533" spans="16:149">
      <c r="P1533" s="503"/>
      <c r="Q1533" s="504"/>
      <c r="R1533" s="505">
        <f t="shared" si="46"/>
        <v>45311</v>
      </c>
      <c r="S1533" s="501"/>
      <c r="T1533" s="497"/>
      <c r="U1533" s="498"/>
      <c r="V1533" s="43">
        <v>219</v>
      </c>
      <c r="W1533" s="34" t="s">
        <v>4409</v>
      </c>
      <c r="X1533" s="44">
        <v>11006</v>
      </c>
      <c r="Y1533" s="34" t="s">
        <v>1253</v>
      </c>
      <c r="Z1533" s="43" t="s">
        <v>318</v>
      </c>
      <c r="AA1533" s="34" t="s">
        <v>381</v>
      </c>
      <c r="AB1533" s="34" t="s">
        <v>268</v>
      </c>
      <c r="AC1533" s="34" t="s">
        <v>1253</v>
      </c>
      <c r="AD1533" s="44" t="s">
        <v>350</v>
      </c>
      <c r="AE1533" s="44" t="s">
        <v>10868</v>
      </c>
      <c r="AF1533" s="43">
        <v>219</v>
      </c>
      <c r="AG1533" s="34" t="s">
        <v>4409</v>
      </c>
      <c r="AH1533" s="34" t="s">
        <v>2235</v>
      </c>
      <c r="AI1533" s="43" t="s">
        <v>2234</v>
      </c>
      <c r="AJ1533" s="44" t="s">
        <v>2236</v>
      </c>
      <c r="AK1533" s="261">
        <v>3810200</v>
      </c>
      <c r="AL1533" s="44" t="s">
        <v>268</v>
      </c>
      <c r="AM1533" s="44" t="s">
        <v>2239</v>
      </c>
      <c r="AN1533" s="262">
        <v>234093380</v>
      </c>
      <c r="AO1533" s="34"/>
      <c r="AP1533" s="34"/>
      <c r="AQ1533" s="34"/>
      <c r="AR1533" s="34"/>
      <c r="AS1533" s="34"/>
      <c r="AT1533" s="44" t="s">
        <v>10865</v>
      </c>
      <c r="AU1533" s="44"/>
      <c r="AV1533" s="477" t="str">
        <f t="array" ref="AV1533">_xlfn.IFS(
LEFT(Tabelas!$AI1533,1)="N","DN",
LEFT(Tabelas!$AI1533,1)="C","DC",
LEFT(Tabelas!$AI1533,1)="L","DL",
LEFT(Tabelas!$AI1533,1)="A","DA",
LEFT(Tabelas!$AI1533,1)="G","DG")</f>
        <v>DC</v>
      </c>
      <c r="AW1533" s="34"/>
      <c r="AX1533" s="34"/>
      <c r="AY1533" s="34"/>
      <c r="AZ1533" s="34"/>
      <c r="BA1533" s="34"/>
      <c r="BB1533" s="34"/>
      <c r="BC1533" s="34"/>
      <c r="BD1533" s="44">
        <v>11006</v>
      </c>
      <c r="BE1533" s="34" t="s">
        <v>1253</v>
      </c>
      <c r="BF1533" s="43" t="s">
        <v>318</v>
      </c>
      <c r="BG1533" s="34" t="s">
        <v>381</v>
      </c>
      <c r="BH1533" s="34" t="s">
        <v>268</v>
      </c>
      <c r="BI1533" s="34" t="s">
        <v>1253</v>
      </c>
      <c r="BJ1533" s="44" t="s">
        <v>350</v>
      </c>
      <c r="BK1533" s="44" t="s">
        <v>10868</v>
      </c>
      <c r="EN1533" s="571">
        <v>40076</v>
      </c>
      <c r="EO1533" s="560" t="s">
        <v>10906</v>
      </c>
      <c r="EP1533" s="560" t="s">
        <v>320</v>
      </c>
      <c r="EQ1533" s="580">
        <v>101</v>
      </c>
      <c r="ER1533" s="560" t="s">
        <v>316</v>
      </c>
      <c r="ES1533" s="567" t="s">
        <v>10907</v>
      </c>
    </row>
    <row r="1534" spans="16:149">
      <c r="P1534" s="503"/>
      <c r="Q1534" s="504"/>
      <c r="R1534" s="505">
        <f t="shared" si="46"/>
        <v>45312</v>
      </c>
      <c r="S1534" s="501"/>
      <c r="T1534" s="497"/>
      <c r="U1534" s="498"/>
      <c r="V1534" s="43">
        <v>219</v>
      </c>
      <c r="W1534" s="34" t="s">
        <v>4409</v>
      </c>
      <c r="X1534" s="44">
        <v>11007</v>
      </c>
      <c r="Y1534" s="34" t="s">
        <v>1530</v>
      </c>
      <c r="Z1534" s="43" t="s">
        <v>318</v>
      </c>
      <c r="AA1534" s="34" t="s">
        <v>381</v>
      </c>
      <c r="AB1534" s="34" t="s">
        <v>268</v>
      </c>
      <c r="AC1534" s="34" t="s">
        <v>1530</v>
      </c>
      <c r="AD1534" s="44" t="s">
        <v>350</v>
      </c>
      <c r="AE1534" s="44" t="s">
        <v>10868</v>
      </c>
      <c r="AF1534" s="43">
        <v>219</v>
      </c>
      <c r="AG1534" s="34" t="s">
        <v>4409</v>
      </c>
      <c r="AH1534" s="34" t="s">
        <v>2235</v>
      </c>
      <c r="AI1534" s="43" t="s">
        <v>2234</v>
      </c>
      <c r="AJ1534" s="44" t="s">
        <v>2236</v>
      </c>
      <c r="AK1534" s="261">
        <v>3810200</v>
      </c>
      <c r="AL1534" s="44" t="s">
        <v>268</v>
      </c>
      <c r="AM1534" s="44" t="s">
        <v>2239</v>
      </c>
      <c r="AN1534" s="262">
        <v>234093380</v>
      </c>
      <c r="AO1534" s="34"/>
      <c r="AP1534" s="34"/>
      <c r="AQ1534" s="34"/>
      <c r="AR1534" s="34"/>
      <c r="AS1534" s="34"/>
      <c r="AT1534" s="44" t="s">
        <v>10865</v>
      </c>
      <c r="AU1534" s="44"/>
      <c r="AV1534" s="477" t="str">
        <f t="array" ref="AV1534">_xlfn.IFS(
LEFT(Tabelas!$AI1534,1)="N","DN",
LEFT(Tabelas!$AI1534,1)="C","DC",
LEFT(Tabelas!$AI1534,1)="L","DL",
LEFT(Tabelas!$AI1534,1)="A","DA",
LEFT(Tabelas!$AI1534,1)="G","DG")</f>
        <v>DC</v>
      </c>
      <c r="AW1534" s="34"/>
      <c r="AX1534" s="34"/>
      <c r="AY1534" s="34"/>
      <c r="AZ1534" s="34"/>
      <c r="BA1534" s="34"/>
      <c r="BB1534" s="34"/>
      <c r="BC1534" s="34"/>
      <c r="BD1534" s="44">
        <v>11007</v>
      </c>
      <c r="BE1534" s="34" t="s">
        <v>1530</v>
      </c>
      <c r="BF1534" s="43" t="s">
        <v>318</v>
      </c>
      <c r="BG1534" s="34" t="s">
        <v>381</v>
      </c>
      <c r="BH1534" s="34" t="s">
        <v>268</v>
      </c>
      <c r="BI1534" s="34" t="s">
        <v>1530</v>
      </c>
      <c r="BJ1534" s="44" t="s">
        <v>350</v>
      </c>
      <c r="BK1534" s="44" t="s">
        <v>10868</v>
      </c>
      <c r="EN1534" s="572">
        <v>40082</v>
      </c>
      <c r="EO1534" s="561" t="s">
        <v>10908</v>
      </c>
      <c r="EP1534" s="561" t="s">
        <v>320</v>
      </c>
      <c r="EQ1534" s="576">
        <v>112</v>
      </c>
      <c r="ER1534" s="561" t="s">
        <v>2868</v>
      </c>
      <c r="ES1534" s="568" t="s">
        <v>10909</v>
      </c>
    </row>
    <row r="1535" spans="16:149">
      <c r="P1535" s="503"/>
      <c r="Q1535" s="504"/>
      <c r="R1535" s="505">
        <f t="shared" si="46"/>
        <v>45313</v>
      </c>
      <c r="S1535" s="501"/>
      <c r="T1535" s="497"/>
      <c r="U1535" s="498"/>
      <c r="V1535" s="43">
        <v>219</v>
      </c>
      <c r="W1535" s="34" t="s">
        <v>4409</v>
      </c>
      <c r="X1535" s="44">
        <v>11000</v>
      </c>
      <c r="Y1535" s="34" t="s">
        <v>656</v>
      </c>
      <c r="Z1535" s="43" t="s">
        <v>318</v>
      </c>
      <c r="AA1535" s="34" t="s">
        <v>381</v>
      </c>
      <c r="AB1535" s="34" t="s">
        <v>268</v>
      </c>
      <c r="AC1535" s="34" t="s">
        <v>1803</v>
      </c>
      <c r="AD1535" s="44" t="s">
        <v>350</v>
      </c>
      <c r="AE1535" s="44" t="s">
        <v>10868</v>
      </c>
      <c r="AF1535" s="43">
        <v>219</v>
      </c>
      <c r="AG1535" s="34" t="s">
        <v>4409</v>
      </c>
      <c r="AH1535" s="34" t="s">
        <v>2235</v>
      </c>
      <c r="AI1535" s="43" t="s">
        <v>2234</v>
      </c>
      <c r="AJ1535" s="44" t="s">
        <v>2236</v>
      </c>
      <c r="AK1535" s="261">
        <v>3810200</v>
      </c>
      <c r="AL1535" s="44" t="s">
        <v>268</v>
      </c>
      <c r="AM1535" s="44" t="s">
        <v>2239</v>
      </c>
      <c r="AN1535" s="262">
        <v>234093380</v>
      </c>
      <c r="AO1535" s="34"/>
      <c r="AP1535" s="34"/>
      <c r="AQ1535" s="34"/>
      <c r="AR1535" s="34"/>
      <c r="AS1535" s="34"/>
      <c r="AT1535" s="44" t="s">
        <v>10865</v>
      </c>
      <c r="AU1535" s="44"/>
      <c r="AV1535" s="477" t="str">
        <f t="array" ref="AV1535">_xlfn.IFS(
LEFT(Tabelas!$AI1535,1)="N","DN",
LEFT(Tabelas!$AI1535,1)="C","DC",
LEFT(Tabelas!$AI1535,1)="L","DL",
LEFT(Tabelas!$AI1535,1)="A","DA",
LEFT(Tabelas!$AI1535,1)="G","DG")</f>
        <v>DC</v>
      </c>
      <c r="AW1535" s="34"/>
      <c r="AX1535" s="34"/>
      <c r="AY1535" s="34"/>
      <c r="AZ1535" s="34"/>
      <c r="BA1535" s="34"/>
      <c r="BB1535" s="34"/>
      <c r="BC1535" s="34"/>
      <c r="BD1535" s="44">
        <v>11000</v>
      </c>
      <c r="BE1535" s="34" t="s">
        <v>656</v>
      </c>
      <c r="BF1535" s="43" t="s">
        <v>318</v>
      </c>
      <c r="BG1535" s="34" t="s">
        <v>381</v>
      </c>
      <c r="BH1535" s="34" t="s">
        <v>268</v>
      </c>
      <c r="BI1535" s="34" t="s">
        <v>1803</v>
      </c>
      <c r="BJ1535" s="44" t="s">
        <v>350</v>
      </c>
      <c r="BK1535" s="44" t="s">
        <v>10868</v>
      </c>
      <c r="EN1535" s="571">
        <v>40085</v>
      </c>
      <c r="EO1535" s="560" t="s">
        <v>10910</v>
      </c>
      <c r="EP1535" s="560" t="s">
        <v>320</v>
      </c>
      <c r="EQ1535" s="580">
        <v>112</v>
      </c>
      <c r="ER1535" s="560" t="s">
        <v>2868</v>
      </c>
      <c r="ES1535" s="567" t="s">
        <v>10911</v>
      </c>
    </row>
    <row r="1536" spans="16:149">
      <c r="P1536" s="503"/>
      <c r="Q1536" s="504"/>
      <c r="R1536" s="505">
        <f t="shared" si="46"/>
        <v>45314</v>
      </c>
      <c r="S1536" s="501"/>
      <c r="T1536" s="497"/>
      <c r="U1536" s="498"/>
      <c r="V1536" s="43">
        <v>219</v>
      </c>
      <c r="W1536" s="34" t="s">
        <v>4409</v>
      </c>
      <c r="X1536" s="44">
        <v>11008</v>
      </c>
      <c r="Y1536" s="34" t="s">
        <v>1803</v>
      </c>
      <c r="Z1536" s="43" t="s">
        <v>318</v>
      </c>
      <c r="AA1536" s="34" t="s">
        <v>381</v>
      </c>
      <c r="AB1536" s="34" t="s">
        <v>268</v>
      </c>
      <c r="AC1536" s="34" t="s">
        <v>1803</v>
      </c>
      <c r="AD1536" s="44" t="s">
        <v>350</v>
      </c>
      <c r="AE1536" s="44" t="s">
        <v>10868</v>
      </c>
      <c r="AF1536" s="43">
        <v>219</v>
      </c>
      <c r="AG1536" s="34" t="s">
        <v>4409</v>
      </c>
      <c r="AH1536" s="34" t="s">
        <v>2235</v>
      </c>
      <c r="AI1536" s="43" t="s">
        <v>2234</v>
      </c>
      <c r="AJ1536" s="44" t="s">
        <v>2236</v>
      </c>
      <c r="AK1536" s="261">
        <v>3810200</v>
      </c>
      <c r="AL1536" s="44" t="s">
        <v>268</v>
      </c>
      <c r="AM1536" s="44" t="s">
        <v>2239</v>
      </c>
      <c r="AN1536" s="262">
        <v>234093380</v>
      </c>
      <c r="AO1536" s="34"/>
      <c r="AP1536" s="34"/>
      <c r="AQ1536" s="34"/>
      <c r="AR1536" s="34"/>
      <c r="AS1536" s="34"/>
      <c r="AT1536" s="44" t="s">
        <v>10865</v>
      </c>
      <c r="AU1536" s="44"/>
      <c r="AV1536" s="477" t="str">
        <f t="array" ref="AV1536">_xlfn.IFS(
LEFT(Tabelas!$AI1536,1)="N","DN",
LEFT(Tabelas!$AI1536,1)="C","DC",
LEFT(Tabelas!$AI1536,1)="L","DL",
LEFT(Tabelas!$AI1536,1)="A","DA",
LEFT(Tabelas!$AI1536,1)="G","DG")</f>
        <v>DC</v>
      </c>
      <c r="AW1536" s="34"/>
      <c r="AX1536" s="34"/>
      <c r="AY1536" s="34"/>
      <c r="AZ1536" s="34"/>
      <c r="BA1536" s="34"/>
      <c r="BB1536" s="34"/>
      <c r="BC1536" s="34"/>
      <c r="BD1536" s="44">
        <v>11008</v>
      </c>
      <c r="BE1536" s="34" t="s">
        <v>1803</v>
      </c>
      <c r="BF1536" s="43" t="s">
        <v>318</v>
      </c>
      <c r="BG1536" s="34" t="s">
        <v>381</v>
      </c>
      <c r="BH1536" s="34" t="s">
        <v>268</v>
      </c>
      <c r="BI1536" s="34" t="s">
        <v>1803</v>
      </c>
      <c r="BJ1536" s="44" t="s">
        <v>350</v>
      </c>
      <c r="BK1536" s="44" t="s">
        <v>10868</v>
      </c>
      <c r="EN1536" s="572">
        <v>40097</v>
      </c>
      <c r="EO1536" s="561" t="s">
        <v>10912</v>
      </c>
      <c r="EP1536" s="561" t="s">
        <v>289</v>
      </c>
      <c r="EQ1536" s="576">
        <v>339</v>
      </c>
      <c r="ER1536" s="561" t="s">
        <v>307</v>
      </c>
      <c r="ES1536" s="568" t="s">
        <v>10913</v>
      </c>
    </row>
    <row r="1537" spans="16:149">
      <c r="P1537" s="503"/>
      <c r="Q1537" s="504"/>
      <c r="R1537" s="505">
        <f t="shared" si="46"/>
        <v>45315</v>
      </c>
      <c r="S1537" s="501"/>
      <c r="T1537" s="497"/>
      <c r="U1537" s="498"/>
      <c r="V1537" s="43">
        <v>219</v>
      </c>
      <c r="W1537" s="34" t="s">
        <v>4409</v>
      </c>
      <c r="X1537" s="44">
        <v>11201</v>
      </c>
      <c r="Y1537" s="34" t="s">
        <v>978</v>
      </c>
      <c r="Z1537" s="43" t="s">
        <v>318</v>
      </c>
      <c r="AA1537" s="34" t="s">
        <v>383</v>
      </c>
      <c r="AB1537" s="34" t="s">
        <v>268</v>
      </c>
      <c r="AC1537" s="34" t="s">
        <v>978</v>
      </c>
      <c r="AD1537" s="44" t="s">
        <v>350</v>
      </c>
      <c r="AE1537" s="44" t="s">
        <v>10868</v>
      </c>
      <c r="AF1537" s="43">
        <v>219</v>
      </c>
      <c r="AG1537" s="34" t="s">
        <v>4409</v>
      </c>
      <c r="AH1537" s="34" t="s">
        <v>2235</v>
      </c>
      <c r="AI1537" s="43" t="s">
        <v>2234</v>
      </c>
      <c r="AJ1537" s="44" t="s">
        <v>2236</v>
      </c>
      <c r="AK1537" s="261">
        <v>3810200</v>
      </c>
      <c r="AL1537" s="44" t="s">
        <v>268</v>
      </c>
      <c r="AM1537" s="44" t="s">
        <v>2239</v>
      </c>
      <c r="AN1537" s="262">
        <v>234093380</v>
      </c>
      <c r="AO1537" s="34"/>
      <c r="AP1537" s="34"/>
      <c r="AQ1537" s="34"/>
      <c r="AR1537" s="34"/>
      <c r="AS1537" s="34"/>
      <c r="AT1537" s="44" t="s">
        <v>10865</v>
      </c>
      <c r="AU1537" s="44"/>
      <c r="AV1537" s="477" t="str">
        <f t="array" ref="AV1537">_xlfn.IFS(
LEFT(Tabelas!$AI1537,1)="N","DN",
LEFT(Tabelas!$AI1537,1)="C","DC",
LEFT(Tabelas!$AI1537,1)="L","DL",
LEFT(Tabelas!$AI1537,1)="A","DA",
LEFT(Tabelas!$AI1537,1)="G","DG")</f>
        <v>DC</v>
      </c>
      <c r="AW1537" s="34"/>
      <c r="AX1537" s="34"/>
      <c r="AY1537" s="34"/>
      <c r="AZ1537" s="34"/>
      <c r="BA1537" s="34"/>
      <c r="BB1537" s="34"/>
      <c r="BC1537" s="34"/>
      <c r="BD1537" s="44">
        <v>11201</v>
      </c>
      <c r="BE1537" s="34" t="s">
        <v>978</v>
      </c>
      <c r="BF1537" s="43" t="s">
        <v>318</v>
      </c>
      <c r="BG1537" s="34" t="s">
        <v>383</v>
      </c>
      <c r="BH1537" s="34" t="s">
        <v>268</v>
      </c>
      <c r="BI1537" s="34" t="s">
        <v>978</v>
      </c>
      <c r="BJ1537" s="44" t="s">
        <v>350</v>
      </c>
      <c r="BK1537" s="44" t="s">
        <v>10868</v>
      </c>
      <c r="EN1537" s="571">
        <v>40100</v>
      </c>
      <c r="EO1537" s="560" t="s">
        <v>10914</v>
      </c>
      <c r="EP1537" s="560" t="s">
        <v>289</v>
      </c>
      <c r="EQ1537" s="580">
        <v>342</v>
      </c>
      <c r="ER1537" s="560" t="s">
        <v>5009</v>
      </c>
      <c r="ES1537" s="567" t="s">
        <v>10915</v>
      </c>
    </row>
    <row r="1538" spans="16:149">
      <c r="P1538" s="503"/>
      <c r="Q1538" s="504"/>
      <c r="R1538" s="505">
        <f t="shared" si="46"/>
        <v>45316</v>
      </c>
      <c r="S1538" s="501"/>
      <c r="T1538" s="497"/>
      <c r="U1538" s="498"/>
      <c r="V1538" s="43">
        <v>219</v>
      </c>
      <c r="W1538" s="34" t="s">
        <v>4409</v>
      </c>
      <c r="X1538" s="44">
        <v>11202</v>
      </c>
      <c r="Y1538" s="34" t="s">
        <v>1255</v>
      </c>
      <c r="Z1538" s="43" t="s">
        <v>318</v>
      </c>
      <c r="AA1538" s="34" t="s">
        <v>383</v>
      </c>
      <c r="AB1538" s="34" t="s">
        <v>268</v>
      </c>
      <c r="AC1538" s="34" t="s">
        <v>1255</v>
      </c>
      <c r="AD1538" s="44" t="s">
        <v>350</v>
      </c>
      <c r="AE1538" s="44" t="s">
        <v>10868</v>
      </c>
      <c r="AF1538" s="43">
        <v>219</v>
      </c>
      <c r="AG1538" s="34" t="s">
        <v>4409</v>
      </c>
      <c r="AH1538" s="34" t="s">
        <v>2235</v>
      </c>
      <c r="AI1538" s="43" t="s">
        <v>2234</v>
      </c>
      <c r="AJ1538" s="44" t="s">
        <v>2236</v>
      </c>
      <c r="AK1538" s="261">
        <v>3810200</v>
      </c>
      <c r="AL1538" s="44" t="s">
        <v>268</v>
      </c>
      <c r="AM1538" s="44" t="s">
        <v>2239</v>
      </c>
      <c r="AN1538" s="262">
        <v>234093380</v>
      </c>
      <c r="AO1538" s="34"/>
      <c r="AP1538" s="34"/>
      <c r="AQ1538" s="34"/>
      <c r="AR1538" s="34"/>
      <c r="AS1538" s="34"/>
      <c r="AT1538" s="44" t="s">
        <v>10865</v>
      </c>
      <c r="AU1538" s="44"/>
      <c r="AV1538" s="477" t="str">
        <f t="array" ref="AV1538">_xlfn.IFS(
LEFT(Tabelas!$AI1538,1)="N","DN",
LEFT(Tabelas!$AI1538,1)="C","DC",
LEFT(Tabelas!$AI1538,1)="L","DL",
LEFT(Tabelas!$AI1538,1)="A","DA",
LEFT(Tabelas!$AI1538,1)="G","DG")</f>
        <v>DC</v>
      </c>
      <c r="AW1538" s="34"/>
      <c r="AX1538" s="34"/>
      <c r="AY1538" s="34"/>
      <c r="AZ1538" s="34"/>
      <c r="BA1538" s="34"/>
      <c r="BB1538" s="34"/>
      <c r="BC1538" s="34"/>
      <c r="BD1538" s="44">
        <v>11202</v>
      </c>
      <c r="BE1538" s="34" t="s">
        <v>1255</v>
      </c>
      <c r="BF1538" s="43" t="s">
        <v>318</v>
      </c>
      <c r="BG1538" s="34" t="s">
        <v>383</v>
      </c>
      <c r="BH1538" s="34" t="s">
        <v>268</v>
      </c>
      <c r="BI1538" s="34" t="s">
        <v>1255</v>
      </c>
      <c r="BJ1538" s="44" t="s">
        <v>350</v>
      </c>
      <c r="BK1538" s="44" t="s">
        <v>10868</v>
      </c>
      <c r="EN1538" s="572">
        <v>40119</v>
      </c>
      <c r="EO1538" s="561" t="s">
        <v>10916</v>
      </c>
      <c r="EP1538" s="561" t="s">
        <v>289</v>
      </c>
      <c r="EQ1538" s="576">
        <v>338</v>
      </c>
      <c r="ER1538" s="561" t="s">
        <v>2428</v>
      </c>
      <c r="ES1538" s="568" t="s">
        <v>10917</v>
      </c>
    </row>
    <row r="1539" spans="16:149">
      <c r="P1539" s="503"/>
      <c r="Q1539" s="504"/>
      <c r="R1539" s="505">
        <f t="shared" si="46"/>
        <v>45317</v>
      </c>
      <c r="S1539" s="501"/>
      <c r="T1539" s="497"/>
      <c r="U1539" s="498"/>
      <c r="V1539" s="43">
        <v>219</v>
      </c>
      <c r="W1539" s="34" t="s">
        <v>4409</v>
      </c>
      <c r="X1539" s="44">
        <v>11203</v>
      </c>
      <c r="Y1539" s="34" t="s">
        <v>383</v>
      </c>
      <c r="Z1539" s="43" t="s">
        <v>318</v>
      </c>
      <c r="AA1539" s="34" t="s">
        <v>383</v>
      </c>
      <c r="AB1539" s="34" t="s">
        <v>268</v>
      </c>
      <c r="AC1539" s="34" t="s">
        <v>383</v>
      </c>
      <c r="AD1539" s="44" t="s">
        <v>350</v>
      </c>
      <c r="AE1539" s="44" t="s">
        <v>10868</v>
      </c>
      <c r="AF1539" s="43">
        <v>219</v>
      </c>
      <c r="AG1539" s="34" t="s">
        <v>4409</v>
      </c>
      <c r="AH1539" s="34" t="s">
        <v>2235</v>
      </c>
      <c r="AI1539" s="43" t="s">
        <v>2234</v>
      </c>
      <c r="AJ1539" s="44" t="s">
        <v>2236</v>
      </c>
      <c r="AK1539" s="261">
        <v>3810200</v>
      </c>
      <c r="AL1539" s="44" t="s">
        <v>268</v>
      </c>
      <c r="AM1539" s="44" t="s">
        <v>2239</v>
      </c>
      <c r="AN1539" s="262">
        <v>234093380</v>
      </c>
      <c r="AO1539" s="34"/>
      <c r="AP1539" s="34"/>
      <c r="AQ1539" s="34"/>
      <c r="AR1539" s="34"/>
      <c r="AS1539" s="34"/>
      <c r="AT1539" s="44" t="s">
        <v>10865</v>
      </c>
      <c r="AU1539" s="44"/>
      <c r="AV1539" s="477" t="str">
        <f t="array" ref="AV1539">_xlfn.IFS(
LEFT(Tabelas!$AI1539,1)="N","DN",
LEFT(Tabelas!$AI1539,1)="C","DC",
LEFT(Tabelas!$AI1539,1)="L","DL",
LEFT(Tabelas!$AI1539,1)="A","DA",
LEFT(Tabelas!$AI1539,1)="G","DG")</f>
        <v>DC</v>
      </c>
      <c r="AW1539" s="34"/>
      <c r="AX1539" s="34"/>
      <c r="AY1539" s="34"/>
      <c r="AZ1539" s="34"/>
      <c r="BA1539" s="34"/>
      <c r="BB1539" s="34"/>
      <c r="BC1539" s="34"/>
      <c r="BD1539" s="44">
        <v>11203</v>
      </c>
      <c r="BE1539" s="34" t="s">
        <v>383</v>
      </c>
      <c r="BF1539" s="43" t="s">
        <v>318</v>
      </c>
      <c r="BG1539" s="34" t="s">
        <v>383</v>
      </c>
      <c r="BH1539" s="34" t="s">
        <v>268</v>
      </c>
      <c r="BI1539" s="34" t="s">
        <v>383</v>
      </c>
      <c r="BJ1539" s="44" t="s">
        <v>350</v>
      </c>
      <c r="BK1539" s="44" t="s">
        <v>10868</v>
      </c>
      <c r="EN1539" s="571">
        <v>40122</v>
      </c>
      <c r="EO1539" s="560" t="s">
        <v>10918</v>
      </c>
      <c r="EP1539" s="560" t="s">
        <v>289</v>
      </c>
      <c r="EQ1539" s="580">
        <v>338</v>
      </c>
      <c r="ER1539" s="560" t="s">
        <v>2428</v>
      </c>
      <c r="ES1539" s="567" t="s">
        <v>10919</v>
      </c>
    </row>
    <row r="1540" spans="16:149">
      <c r="P1540" s="503"/>
      <c r="Q1540" s="504"/>
      <c r="R1540" s="505">
        <f t="shared" si="46"/>
        <v>45318</v>
      </c>
      <c r="S1540" s="501"/>
      <c r="T1540" s="497"/>
      <c r="U1540" s="498"/>
      <c r="V1540" s="43">
        <v>219</v>
      </c>
      <c r="W1540" s="34" t="s">
        <v>4409</v>
      </c>
      <c r="X1540" s="44">
        <v>11200</v>
      </c>
      <c r="Y1540" s="34" t="s">
        <v>658</v>
      </c>
      <c r="Z1540" s="43" t="s">
        <v>318</v>
      </c>
      <c r="AA1540" s="34" t="s">
        <v>383</v>
      </c>
      <c r="AB1540" s="34" t="s">
        <v>268</v>
      </c>
      <c r="AC1540" s="34" t="s">
        <v>383</v>
      </c>
      <c r="AD1540" s="44" t="s">
        <v>350</v>
      </c>
      <c r="AE1540" s="44" t="s">
        <v>10868</v>
      </c>
      <c r="AF1540" s="43">
        <v>219</v>
      </c>
      <c r="AG1540" s="34" t="s">
        <v>4409</v>
      </c>
      <c r="AH1540" s="34" t="s">
        <v>2235</v>
      </c>
      <c r="AI1540" s="43" t="s">
        <v>2234</v>
      </c>
      <c r="AJ1540" s="44" t="s">
        <v>2236</v>
      </c>
      <c r="AK1540" s="261">
        <v>3810200</v>
      </c>
      <c r="AL1540" s="44" t="s">
        <v>268</v>
      </c>
      <c r="AM1540" s="44" t="s">
        <v>2239</v>
      </c>
      <c r="AN1540" s="262">
        <v>234093380</v>
      </c>
      <c r="AO1540" s="34"/>
      <c r="AP1540" s="34"/>
      <c r="AQ1540" s="34"/>
      <c r="AR1540" s="34"/>
      <c r="AS1540" s="34"/>
      <c r="AT1540" s="44" t="s">
        <v>10865</v>
      </c>
      <c r="AU1540" s="44"/>
      <c r="AV1540" s="477" t="str">
        <f t="array" ref="AV1540">_xlfn.IFS(
LEFT(Tabelas!$AI1540,1)="N","DN",
LEFT(Tabelas!$AI1540,1)="C","DC",
LEFT(Tabelas!$AI1540,1)="L","DL",
LEFT(Tabelas!$AI1540,1)="A","DA",
LEFT(Tabelas!$AI1540,1)="G","DG")</f>
        <v>DC</v>
      </c>
      <c r="AW1540" s="34"/>
      <c r="AX1540" s="34"/>
      <c r="AY1540" s="34"/>
      <c r="AZ1540" s="34"/>
      <c r="BA1540" s="34"/>
      <c r="BB1540" s="34"/>
      <c r="BC1540" s="34"/>
      <c r="BD1540" s="44">
        <v>11200</v>
      </c>
      <c r="BE1540" s="34" t="s">
        <v>658</v>
      </c>
      <c r="BF1540" s="43" t="s">
        <v>318</v>
      </c>
      <c r="BG1540" s="34" t="s">
        <v>383</v>
      </c>
      <c r="BH1540" s="34" t="s">
        <v>268</v>
      </c>
      <c r="BI1540" s="34" t="s">
        <v>383</v>
      </c>
      <c r="BJ1540" s="44" t="s">
        <v>350</v>
      </c>
      <c r="BK1540" s="44" t="s">
        <v>10868</v>
      </c>
      <c r="EN1540" s="572">
        <v>40127</v>
      </c>
      <c r="EO1540" s="561" t="s">
        <v>10920</v>
      </c>
      <c r="EP1540" s="561" t="s">
        <v>289</v>
      </c>
      <c r="EQ1540" s="576">
        <v>338</v>
      </c>
      <c r="ER1540" s="561" t="s">
        <v>2428</v>
      </c>
      <c r="ES1540" s="568" t="s">
        <v>10921</v>
      </c>
    </row>
    <row r="1541" spans="16:149">
      <c r="P1541" s="503"/>
      <c r="Q1541" s="504"/>
      <c r="R1541" s="505">
        <f t="shared" si="46"/>
        <v>45319</v>
      </c>
      <c r="S1541" s="501"/>
      <c r="T1541" s="497"/>
      <c r="U1541" s="498"/>
      <c r="V1541" s="43">
        <v>219</v>
      </c>
      <c r="W1541" s="34" t="s">
        <v>4409</v>
      </c>
      <c r="X1541" s="44">
        <v>11204</v>
      </c>
      <c r="Y1541" s="34" t="s">
        <v>1805</v>
      </c>
      <c r="Z1541" s="43" t="s">
        <v>318</v>
      </c>
      <c r="AA1541" s="34" t="s">
        <v>383</v>
      </c>
      <c r="AB1541" s="34" t="s">
        <v>268</v>
      </c>
      <c r="AC1541" s="34" t="s">
        <v>1805</v>
      </c>
      <c r="AD1541" s="44" t="s">
        <v>350</v>
      </c>
      <c r="AE1541" s="44" t="s">
        <v>10868</v>
      </c>
      <c r="AF1541" s="43">
        <v>219</v>
      </c>
      <c r="AG1541" s="34" t="s">
        <v>4409</v>
      </c>
      <c r="AH1541" s="34" t="s">
        <v>2235</v>
      </c>
      <c r="AI1541" s="43" t="s">
        <v>2234</v>
      </c>
      <c r="AJ1541" s="44" t="s">
        <v>2236</v>
      </c>
      <c r="AK1541" s="261">
        <v>3810200</v>
      </c>
      <c r="AL1541" s="44" t="s">
        <v>268</v>
      </c>
      <c r="AM1541" s="44" t="s">
        <v>2239</v>
      </c>
      <c r="AN1541" s="262">
        <v>234093380</v>
      </c>
      <c r="AO1541" s="34"/>
      <c r="AP1541" s="34"/>
      <c r="AQ1541" s="34"/>
      <c r="AR1541" s="34"/>
      <c r="AS1541" s="34"/>
      <c r="AT1541" s="44" t="s">
        <v>10865</v>
      </c>
      <c r="AU1541" s="44"/>
      <c r="AV1541" s="477" t="str">
        <f t="array" ref="AV1541">_xlfn.IFS(
LEFT(Tabelas!$AI1541,1)="N","DN",
LEFT(Tabelas!$AI1541,1)="C","DC",
LEFT(Tabelas!$AI1541,1)="L","DL",
LEFT(Tabelas!$AI1541,1)="A","DA",
LEFT(Tabelas!$AI1541,1)="G","DG")</f>
        <v>DC</v>
      </c>
      <c r="AW1541" s="34"/>
      <c r="AX1541" s="34"/>
      <c r="AY1541" s="34"/>
      <c r="AZ1541" s="34"/>
      <c r="BA1541" s="34"/>
      <c r="BB1541" s="34"/>
      <c r="BC1541" s="34"/>
      <c r="BD1541" s="44">
        <v>11204</v>
      </c>
      <c r="BE1541" s="34" t="s">
        <v>1805</v>
      </c>
      <c r="BF1541" s="43" t="s">
        <v>318</v>
      </c>
      <c r="BG1541" s="34" t="s">
        <v>383</v>
      </c>
      <c r="BH1541" s="34" t="s">
        <v>268</v>
      </c>
      <c r="BI1541" s="34" t="s">
        <v>1805</v>
      </c>
      <c r="BJ1541" s="44" t="s">
        <v>350</v>
      </c>
      <c r="BK1541" s="44" t="s">
        <v>10868</v>
      </c>
      <c r="EN1541" s="571">
        <v>40134</v>
      </c>
      <c r="EO1541" s="560" t="s">
        <v>10922</v>
      </c>
      <c r="EP1541" s="560" t="s">
        <v>370</v>
      </c>
      <c r="EQ1541" s="580">
        <v>557</v>
      </c>
      <c r="ER1541" s="560" t="s">
        <v>5518</v>
      </c>
      <c r="ES1541" s="567" t="s">
        <v>10923</v>
      </c>
    </row>
    <row r="1542" spans="16:149">
      <c r="P1542" s="503"/>
      <c r="Q1542" s="504"/>
      <c r="R1542" s="505">
        <f t="shared" si="46"/>
        <v>45320</v>
      </c>
      <c r="S1542" s="501"/>
      <c r="T1542" s="497"/>
      <c r="U1542" s="498"/>
      <c r="V1542" s="43">
        <v>219</v>
      </c>
      <c r="W1542" s="34" t="s">
        <v>4409</v>
      </c>
      <c r="X1542" s="44">
        <v>11502</v>
      </c>
      <c r="Y1542" s="34" t="s">
        <v>981</v>
      </c>
      <c r="Z1542" s="43" t="s">
        <v>318</v>
      </c>
      <c r="AA1542" s="34" t="s">
        <v>386</v>
      </c>
      <c r="AB1542" s="34" t="s">
        <v>268</v>
      </c>
      <c r="AC1542" s="34" t="s">
        <v>981</v>
      </c>
      <c r="AD1542" s="44" t="s">
        <v>350</v>
      </c>
      <c r="AE1542" s="44" t="s">
        <v>10868</v>
      </c>
      <c r="AF1542" s="43">
        <v>219</v>
      </c>
      <c r="AG1542" s="34" t="s">
        <v>4409</v>
      </c>
      <c r="AH1542" s="34" t="s">
        <v>2235</v>
      </c>
      <c r="AI1542" s="43" t="s">
        <v>2234</v>
      </c>
      <c r="AJ1542" s="44" t="s">
        <v>2236</v>
      </c>
      <c r="AK1542" s="261">
        <v>3810200</v>
      </c>
      <c r="AL1542" s="44" t="s">
        <v>268</v>
      </c>
      <c r="AM1542" s="44" t="s">
        <v>2239</v>
      </c>
      <c r="AN1542" s="262">
        <v>234093380</v>
      </c>
      <c r="AO1542" s="34"/>
      <c r="AP1542" s="34"/>
      <c r="AQ1542" s="34"/>
      <c r="AR1542" s="34"/>
      <c r="AS1542" s="34"/>
      <c r="AT1542" s="44" t="s">
        <v>10865</v>
      </c>
      <c r="AU1542" s="44"/>
      <c r="AV1542" s="477" t="str">
        <f t="array" ref="AV1542">_xlfn.IFS(
LEFT(Tabelas!$AI1542,1)="N","DN",
LEFT(Tabelas!$AI1542,1)="C","DC",
LEFT(Tabelas!$AI1542,1)="L","DL",
LEFT(Tabelas!$AI1542,1)="A","DA",
LEFT(Tabelas!$AI1542,1)="G","DG")</f>
        <v>DC</v>
      </c>
      <c r="AW1542" s="34"/>
      <c r="AX1542" s="34"/>
      <c r="AY1542" s="34"/>
      <c r="AZ1542" s="34"/>
      <c r="BA1542" s="34"/>
      <c r="BB1542" s="34"/>
      <c r="BC1542" s="34"/>
      <c r="BD1542" s="44">
        <v>11502</v>
      </c>
      <c r="BE1542" s="34" t="s">
        <v>981</v>
      </c>
      <c r="BF1542" s="43" t="s">
        <v>318</v>
      </c>
      <c r="BG1542" s="34" t="s">
        <v>386</v>
      </c>
      <c r="BH1542" s="34" t="s">
        <v>268</v>
      </c>
      <c r="BI1542" s="34" t="s">
        <v>981</v>
      </c>
      <c r="BJ1542" s="44" t="s">
        <v>350</v>
      </c>
      <c r="BK1542" s="44" t="s">
        <v>10868</v>
      </c>
      <c r="EN1542" s="572">
        <v>40135</v>
      </c>
      <c r="EO1542" s="561" t="s">
        <v>10924</v>
      </c>
      <c r="EP1542" s="561" t="s">
        <v>289</v>
      </c>
      <c r="EQ1542" s="576">
        <v>338</v>
      </c>
      <c r="ER1542" s="561" t="s">
        <v>2428</v>
      </c>
      <c r="ES1542" s="568" t="s">
        <v>10925</v>
      </c>
    </row>
    <row r="1543" spans="16:149">
      <c r="P1543" s="503"/>
      <c r="Q1543" s="504"/>
      <c r="R1543" s="505">
        <f t="shared" si="46"/>
        <v>45321</v>
      </c>
      <c r="S1543" s="501"/>
      <c r="T1543" s="497"/>
      <c r="U1543" s="498"/>
      <c r="V1543" s="43">
        <v>219</v>
      </c>
      <c r="W1543" s="34" t="s">
        <v>4409</v>
      </c>
      <c r="X1543" s="44">
        <v>11503</v>
      </c>
      <c r="Y1543" s="34" t="s">
        <v>1257</v>
      </c>
      <c r="Z1543" s="43" t="s">
        <v>318</v>
      </c>
      <c r="AA1543" s="34" t="s">
        <v>386</v>
      </c>
      <c r="AB1543" s="34" t="s">
        <v>268</v>
      </c>
      <c r="AC1543" s="34" t="s">
        <v>1257</v>
      </c>
      <c r="AD1543" s="44" t="s">
        <v>350</v>
      </c>
      <c r="AE1543" s="44" t="s">
        <v>10868</v>
      </c>
      <c r="AF1543" s="43">
        <v>219</v>
      </c>
      <c r="AG1543" s="34" t="s">
        <v>4409</v>
      </c>
      <c r="AH1543" s="34" t="s">
        <v>2235</v>
      </c>
      <c r="AI1543" s="43" t="s">
        <v>2234</v>
      </c>
      <c r="AJ1543" s="44" t="s">
        <v>2236</v>
      </c>
      <c r="AK1543" s="261">
        <v>3810200</v>
      </c>
      <c r="AL1543" s="44" t="s">
        <v>268</v>
      </c>
      <c r="AM1543" s="44" t="s">
        <v>2239</v>
      </c>
      <c r="AN1543" s="262">
        <v>234093380</v>
      </c>
      <c r="AO1543" s="34"/>
      <c r="AP1543" s="34"/>
      <c r="AQ1543" s="34"/>
      <c r="AR1543" s="34"/>
      <c r="AS1543" s="34"/>
      <c r="AT1543" s="44" t="s">
        <v>10865</v>
      </c>
      <c r="AU1543" s="44"/>
      <c r="AV1543" s="477" t="str">
        <f t="array" ref="AV1543">_xlfn.IFS(
LEFT(Tabelas!$AI1543,1)="N","DN",
LEFT(Tabelas!$AI1543,1)="C","DC",
LEFT(Tabelas!$AI1543,1)="L","DL",
LEFT(Tabelas!$AI1543,1)="A","DA",
LEFT(Tabelas!$AI1543,1)="G","DG")</f>
        <v>DC</v>
      </c>
      <c r="AW1543" s="34"/>
      <c r="AX1543" s="34"/>
      <c r="AY1543" s="34"/>
      <c r="AZ1543" s="34"/>
      <c r="BA1543" s="34"/>
      <c r="BB1543" s="34"/>
      <c r="BC1543" s="34"/>
      <c r="BD1543" s="44">
        <v>11503</v>
      </c>
      <c r="BE1543" s="34" t="s">
        <v>1257</v>
      </c>
      <c r="BF1543" s="43" t="s">
        <v>318</v>
      </c>
      <c r="BG1543" s="34" t="s">
        <v>386</v>
      </c>
      <c r="BH1543" s="34" t="s">
        <v>268</v>
      </c>
      <c r="BI1543" s="34" t="s">
        <v>1257</v>
      </c>
      <c r="BJ1543" s="44" t="s">
        <v>350</v>
      </c>
      <c r="BK1543" s="44" t="s">
        <v>10868</v>
      </c>
      <c r="EN1543" s="571">
        <v>40138</v>
      </c>
      <c r="EO1543" s="560" t="s">
        <v>10926</v>
      </c>
      <c r="EP1543" s="560" t="s">
        <v>289</v>
      </c>
      <c r="EQ1543" s="580">
        <v>338</v>
      </c>
      <c r="ER1543" s="560" t="s">
        <v>2428</v>
      </c>
      <c r="ES1543" s="567" t="s">
        <v>10927</v>
      </c>
    </row>
    <row r="1544" spans="16:149">
      <c r="P1544" s="503"/>
      <c r="Q1544" s="504"/>
      <c r="R1544" s="505">
        <f t="shared" si="46"/>
        <v>45322</v>
      </c>
      <c r="S1544" s="501"/>
      <c r="T1544" s="497"/>
      <c r="U1544" s="498"/>
      <c r="V1544" s="43">
        <v>219</v>
      </c>
      <c r="W1544" s="34" t="s">
        <v>4409</v>
      </c>
      <c r="X1544" s="44">
        <v>11504</v>
      </c>
      <c r="Y1544" s="34" t="s">
        <v>1534</v>
      </c>
      <c r="Z1544" s="43" t="s">
        <v>318</v>
      </c>
      <c r="AA1544" s="34" t="s">
        <v>386</v>
      </c>
      <c r="AB1544" s="34" t="s">
        <v>268</v>
      </c>
      <c r="AC1544" s="34" t="s">
        <v>1534</v>
      </c>
      <c r="AD1544" s="44" t="s">
        <v>350</v>
      </c>
      <c r="AE1544" s="44" t="s">
        <v>10868</v>
      </c>
      <c r="AF1544" s="43">
        <v>219</v>
      </c>
      <c r="AG1544" s="34" t="s">
        <v>4409</v>
      </c>
      <c r="AH1544" s="34" t="s">
        <v>2235</v>
      </c>
      <c r="AI1544" s="43" t="s">
        <v>2234</v>
      </c>
      <c r="AJ1544" s="44" t="s">
        <v>2236</v>
      </c>
      <c r="AK1544" s="261">
        <v>3810200</v>
      </c>
      <c r="AL1544" s="44" t="s">
        <v>268</v>
      </c>
      <c r="AM1544" s="44" t="s">
        <v>2239</v>
      </c>
      <c r="AN1544" s="262">
        <v>234093380</v>
      </c>
      <c r="AO1544" s="34"/>
      <c r="AP1544" s="34"/>
      <c r="AQ1544" s="34"/>
      <c r="AR1544" s="34"/>
      <c r="AS1544" s="34"/>
      <c r="AT1544" s="44" t="s">
        <v>10865</v>
      </c>
      <c r="AU1544" s="44"/>
      <c r="AV1544" s="477" t="str">
        <f t="array" ref="AV1544">_xlfn.IFS(
LEFT(Tabelas!$AI1544,1)="N","DN",
LEFT(Tabelas!$AI1544,1)="C","DC",
LEFT(Tabelas!$AI1544,1)="L","DL",
LEFT(Tabelas!$AI1544,1)="A","DA",
LEFT(Tabelas!$AI1544,1)="G","DG")</f>
        <v>DC</v>
      </c>
      <c r="AW1544" s="34"/>
      <c r="AX1544" s="34"/>
      <c r="AY1544" s="34"/>
      <c r="AZ1544" s="34"/>
      <c r="BA1544" s="34"/>
      <c r="BB1544" s="34"/>
      <c r="BC1544" s="34"/>
      <c r="BD1544" s="44">
        <v>11504</v>
      </c>
      <c r="BE1544" s="34" t="s">
        <v>1534</v>
      </c>
      <c r="BF1544" s="43" t="s">
        <v>318</v>
      </c>
      <c r="BG1544" s="34" t="s">
        <v>386</v>
      </c>
      <c r="BH1544" s="34" t="s">
        <v>268</v>
      </c>
      <c r="BI1544" s="34" t="s">
        <v>1534</v>
      </c>
      <c r="BJ1544" s="44" t="s">
        <v>350</v>
      </c>
      <c r="BK1544" s="44" t="s">
        <v>10868</v>
      </c>
      <c r="EN1544" s="572">
        <v>40140</v>
      </c>
      <c r="EO1544" s="561" t="s">
        <v>10928</v>
      </c>
      <c r="EP1544" s="561" t="s">
        <v>289</v>
      </c>
      <c r="EQ1544" s="576">
        <v>338</v>
      </c>
      <c r="ER1544" s="561" t="s">
        <v>2428</v>
      </c>
      <c r="ES1544" s="568" t="s">
        <v>10929</v>
      </c>
    </row>
    <row r="1545" spans="16:149">
      <c r="P1545" s="503"/>
      <c r="Q1545" s="504"/>
      <c r="R1545" s="505">
        <f t="shared" si="46"/>
        <v>45323</v>
      </c>
      <c r="S1545" s="501"/>
      <c r="T1545" s="497"/>
      <c r="U1545" s="498"/>
      <c r="V1545" s="43">
        <v>219</v>
      </c>
      <c r="W1545" s="34" t="s">
        <v>4409</v>
      </c>
      <c r="X1545" s="44">
        <v>11500</v>
      </c>
      <c r="Y1545" s="34" t="s">
        <v>661</v>
      </c>
      <c r="Z1545" s="43" t="s">
        <v>318</v>
      </c>
      <c r="AA1545" s="34" t="s">
        <v>386</v>
      </c>
      <c r="AB1545" s="34" t="s">
        <v>268</v>
      </c>
      <c r="AC1545" s="34" t="s">
        <v>10930</v>
      </c>
      <c r="AD1545" s="44" t="s">
        <v>350</v>
      </c>
      <c r="AE1545" s="44" t="s">
        <v>10868</v>
      </c>
      <c r="AF1545" s="43">
        <v>219</v>
      </c>
      <c r="AG1545" s="34" t="s">
        <v>4409</v>
      </c>
      <c r="AH1545" s="34" t="s">
        <v>2235</v>
      </c>
      <c r="AI1545" s="43" t="s">
        <v>2234</v>
      </c>
      <c r="AJ1545" s="44" t="s">
        <v>2236</v>
      </c>
      <c r="AK1545" s="261">
        <v>3810200</v>
      </c>
      <c r="AL1545" s="44" t="s">
        <v>268</v>
      </c>
      <c r="AM1545" s="44" t="s">
        <v>2239</v>
      </c>
      <c r="AN1545" s="262">
        <v>234093380</v>
      </c>
      <c r="AO1545" s="34"/>
      <c r="AP1545" s="34"/>
      <c r="AQ1545" s="34"/>
      <c r="AR1545" s="34"/>
      <c r="AS1545" s="34"/>
      <c r="AT1545" s="44" t="s">
        <v>10865</v>
      </c>
      <c r="AU1545" s="44"/>
      <c r="AV1545" s="477" t="str">
        <f t="array" ref="AV1545">_xlfn.IFS(
LEFT(Tabelas!$AI1545,1)="N","DN",
LEFT(Tabelas!$AI1545,1)="C","DC",
LEFT(Tabelas!$AI1545,1)="L","DL",
LEFT(Tabelas!$AI1545,1)="A","DA",
LEFT(Tabelas!$AI1545,1)="G","DG")</f>
        <v>DC</v>
      </c>
      <c r="AW1545" s="34"/>
      <c r="AX1545" s="34"/>
      <c r="AY1545" s="34"/>
      <c r="AZ1545" s="34"/>
      <c r="BA1545" s="34"/>
      <c r="BB1545" s="34"/>
      <c r="BC1545" s="34"/>
      <c r="BD1545" s="44">
        <v>11500</v>
      </c>
      <c r="BE1545" s="34" t="s">
        <v>661</v>
      </c>
      <c r="BF1545" s="43" t="s">
        <v>318</v>
      </c>
      <c r="BG1545" s="34" t="s">
        <v>386</v>
      </c>
      <c r="BH1545" s="34" t="s">
        <v>268</v>
      </c>
      <c r="BI1545" s="34" t="s">
        <v>10930</v>
      </c>
      <c r="BJ1545" s="44" t="s">
        <v>350</v>
      </c>
      <c r="BK1545" s="44" t="s">
        <v>10868</v>
      </c>
      <c r="EN1545" s="571">
        <v>40143</v>
      </c>
      <c r="EO1545" s="560" t="s">
        <v>10931</v>
      </c>
      <c r="EP1545" s="560" t="s">
        <v>289</v>
      </c>
      <c r="EQ1545" s="580">
        <v>347</v>
      </c>
      <c r="ER1545" s="560" t="s">
        <v>5074</v>
      </c>
      <c r="ES1545" s="567" t="s">
        <v>10932</v>
      </c>
    </row>
    <row r="1546" spans="16:149">
      <c r="P1546" s="503"/>
      <c r="Q1546" s="504"/>
      <c r="R1546" s="505">
        <f t="shared" si="46"/>
        <v>45324</v>
      </c>
      <c r="S1546" s="501"/>
      <c r="T1546" s="497"/>
      <c r="U1546" s="498"/>
      <c r="V1546" s="43">
        <v>219</v>
      </c>
      <c r="W1546" s="34" t="s">
        <v>4409</v>
      </c>
      <c r="X1546" s="44">
        <v>11509</v>
      </c>
      <c r="Y1546" s="34" t="s">
        <v>2049</v>
      </c>
      <c r="Z1546" s="43" t="s">
        <v>318</v>
      </c>
      <c r="AA1546" s="34" t="s">
        <v>386</v>
      </c>
      <c r="AB1546" s="34" t="s">
        <v>268</v>
      </c>
      <c r="AC1546" s="34" t="s">
        <v>10930</v>
      </c>
      <c r="AD1546" s="44" t="s">
        <v>350</v>
      </c>
      <c r="AE1546" s="44" t="s">
        <v>10868</v>
      </c>
      <c r="AF1546" s="43">
        <v>219</v>
      </c>
      <c r="AG1546" s="34" t="s">
        <v>4409</v>
      </c>
      <c r="AH1546" s="34" t="s">
        <v>2235</v>
      </c>
      <c r="AI1546" s="43" t="s">
        <v>2234</v>
      </c>
      <c r="AJ1546" s="44" t="s">
        <v>2236</v>
      </c>
      <c r="AK1546" s="261">
        <v>3810200</v>
      </c>
      <c r="AL1546" s="44" t="s">
        <v>268</v>
      </c>
      <c r="AM1546" s="44" t="s">
        <v>2239</v>
      </c>
      <c r="AN1546" s="262">
        <v>234093380</v>
      </c>
      <c r="AO1546" s="34"/>
      <c r="AP1546" s="34"/>
      <c r="AQ1546" s="34"/>
      <c r="AR1546" s="34"/>
      <c r="AS1546" s="34"/>
      <c r="AT1546" s="44" t="s">
        <v>10865</v>
      </c>
      <c r="AU1546" s="44"/>
      <c r="AV1546" s="477" t="str">
        <f t="array" ref="AV1546">_xlfn.IFS(
LEFT(Tabelas!$AI1546,1)="N","DN",
LEFT(Tabelas!$AI1546,1)="C","DC",
LEFT(Tabelas!$AI1546,1)="L","DL",
LEFT(Tabelas!$AI1546,1)="A","DA",
LEFT(Tabelas!$AI1546,1)="G","DG")</f>
        <v>DC</v>
      </c>
      <c r="AW1546" s="34"/>
      <c r="AX1546" s="34"/>
      <c r="AY1546" s="34"/>
      <c r="AZ1546" s="34"/>
      <c r="BA1546" s="34"/>
      <c r="BB1546" s="34"/>
      <c r="BC1546" s="34"/>
      <c r="BD1546" s="44">
        <v>11509</v>
      </c>
      <c r="BE1546" s="34" t="s">
        <v>2049</v>
      </c>
      <c r="BF1546" s="43" t="s">
        <v>318</v>
      </c>
      <c r="BG1546" s="34" t="s">
        <v>386</v>
      </c>
      <c r="BH1546" s="34" t="s">
        <v>268</v>
      </c>
      <c r="BI1546" s="34" t="s">
        <v>10930</v>
      </c>
      <c r="BJ1546" s="44" t="s">
        <v>350</v>
      </c>
      <c r="BK1546" s="44" t="s">
        <v>10868</v>
      </c>
      <c r="EN1546" s="572">
        <v>40146</v>
      </c>
      <c r="EO1546" s="561" t="s">
        <v>10933</v>
      </c>
      <c r="EP1546" s="561" t="s">
        <v>289</v>
      </c>
      <c r="EQ1546" s="576">
        <v>347</v>
      </c>
      <c r="ER1546" s="561" t="s">
        <v>5074</v>
      </c>
      <c r="ES1546" s="568" t="s">
        <v>10934</v>
      </c>
    </row>
    <row r="1547" spans="16:149">
      <c r="P1547" s="503"/>
      <c r="Q1547" s="504"/>
      <c r="R1547" s="505">
        <f t="shared" si="46"/>
        <v>45325</v>
      </c>
      <c r="S1547" s="501"/>
      <c r="T1547" s="497"/>
      <c r="U1547" s="498"/>
      <c r="V1547" s="43">
        <v>219</v>
      </c>
      <c r="W1547" s="34" t="s">
        <v>4409</v>
      </c>
      <c r="X1547" s="44">
        <v>11507</v>
      </c>
      <c r="Y1547" s="34" t="s">
        <v>1807</v>
      </c>
      <c r="Z1547" s="43" t="s">
        <v>318</v>
      </c>
      <c r="AA1547" s="34" t="s">
        <v>386</v>
      </c>
      <c r="AB1547" s="34" t="s">
        <v>268</v>
      </c>
      <c r="AC1547" s="34" t="s">
        <v>1807</v>
      </c>
      <c r="AD1547" s="44" t="s">
        <v>350</v>
      </c>
      <c r="AE1547" s="44" t="s">
        <v>10868</v>
      </c>
      <c r="AF1547" s="43">
        <v>219</v>
      </c>
      <c r="AG1547" s="34" t="s">
        <v>4409</v>
      </c>
      <c r="AH1547" s="34" t="s">
        <v>2235</v>
      </c>
      <c r="AI1547" s="43" t="s">
        <v>2234</v>
      </c>
      <c r="AJ1547" s="44" t="s">
        <v>2236</v>
      </c>
      <c r="AK1547" s="261">
        <v>3810200</v>
      </c>
      <c r="AL1547" s="44" t="s">
        <v>268</v>
      </c>
      <c r="AM1547" s="44" t="s">
        <v>2239</v>
      </c>
      <c r="AN1547" s="262">
        <v>234093380</v>
      </c>
      <c r="AO1547" s="34"/>
      <c r="AP1547" s="34"/>
      <c r="AQ1547" s="34"/>
      <c r="AR1547" s="34"/>
      <c r="AS1547" s="34"/>
      <c r="AT1547" s="44" t="s">
        <v>10865</v>
      </c>
      <c r="AU1547" s="44"/>
      <c r="AV1547" s="477" t="str">
        <f t="array" ref="AV1547">_xlfn.IFS(
LEFT(Tabelas!$AI1547,1)="N","DN",
LEFT(Tabelas!$AI1547,1)="C","DC",
LEFT(Tabelas!$AI1547,1)="L","DL",
LEFT(Tabelas!$AI1547,1)="A","DA",
LEFT(Tabelas!$AI1547,1)="G","DG")</f>
        <v>DC</v>
      </c>
      <c r="AW1547" s="34"/>
      <c r="AX1547" s="34"/>
      <c r="AY1547" s="34"/>
      <c r="AZ1547" s="34"/>
      <c r="BA1547" s="34"/>
      <c r="BB1547" s="34"/>
      <c r="BC1547" s="34"/>
      <c r="BD1547" s="44">
        <v>11507</v>
      </c>
      <c r="BE1547" s="34" t="s">
        <v>1807</v>
      </c>
      <c r="BF1547" s="43" t="s">
        <v>318</v>
      </c>
      <c r="BG1547" s="34" t="s">
        <v>386</v>
      </c>
      <c r="BH1547" s="34" t="s">
        <v>268</v>
      </c>
      <c r="BI1547" s="34" t="s">
        <v>1807</v>
      </c>
      <c r="BJ1547" s="44" t="s">
        <v>350</v>
      </c>
      <c r="BK1547" s="44" t="s">
        <v>10868</v>
      </c>
      <c r="EN1547" s="571">
        <v>40151</v>
      </c>
      <c r="EO1547" s="560" t="s">
        <v>10935</v>
      </c>
      <c r="EP1547" s="560" t="s">
        <v>289</v>
      </c>
      <c r="EQ1547" s="580">
        <v>347</v>
      </c>
      <c r="ER1547" s="560" t="s">
        <v>5074</v>
      </c>
      <c r="ES1547" s="567" t="s">
        <v>10936</v>
      </c>
    </row>
    <row r="1548" spans="16:149">
      <c r="P1548" s="503"/>
      <c r="Q1548" s="504"/>
      <c r="R1548" s="505">
        <f t="shared" si="46"/>
        <v>45326</v>
      </c>
      <c r="S1548" s="501"/>
      <c r="T1548" s="497"/>
      <c r="U1548" s="498"/>
      <c r="V1548" s="43">
        <v>219</v>
      </c>
      <c r="W1548" s="34" t="s">
        <v>4409</v>
      </c>
      <c r="X1548" s="44">
        <v>11801</v>
      </c>
      <c r="Y1548" s="34" t="s">
        <v>983</v>
      </c>
      <c r="Z1548" s="43" t="s">
        <v>318</v>
      </c>
      <c r="AA1548" s="34" t="s">
        <v>389</v>
      </c>
      <c r="AB1548" s="34" t="s">
        <v>268</v>
      </c>
      <c r="AC1548" s="34" t="s">
        <v>983</v>
      </c>
      <c r="AD1548" s="44" t="s">
        <v>350</v>
      </c>
      <c r="AE1548" s="44" t="s">
        <v>10868</v>
      </c>
      <c r="AF1548" s="43">
        <v>219</v>
      </c>
      <c r="AG1548" s="34" t="s">
        <v>4409</v>
      </c>
      <c r="AH1548" s="34" t="s">
        <v>2235</v>
      </c>
      <c r="AI1548" s="43" t="s">
        <v>2234</v>
      </c>
      <c r="AJ1548" s="44" t="s">
        <v>2236</v>
      </c>
      <c r="AK1548" s="261">
        <v>3810200</v>
      </c>
      <c r="AL1548" s="44" t="s">
        <v>268</v>
      </c>
      <c r="AM1548" s="44" t="s">
        <v>2239</v>
      </c>
      <c r="AN1548" s="262">
        <v>234093380</v>
      </c>
      <c r="AO1548" s="34"/>
      <c r="AP1548" s="34"/>
      <c r="AQ1548" s="34"/>
      <c r="AR1548" s="34"/>
      <c r="AS1548" s="34"/>
      <c r="AT1548" s="44" t="s">
        <v>10865</v>
      </c>
      <c r="AU1548" s="44"/>
      <c r="AV1548" s="477" t="str">
        <f t="array" ref="AV1548">_xlfn.IFS(
LEFT(Tabelas!$AI1548,1)="N","DN",
LEFT(Tabelas!$AI1548,1)="C","DC",
LEFT(Tabelas!$AI1548,1)="L","DL",
LEFT(Tabelas!$AI1548,1)="A","DA",
LEFT(Tabelas!$AI1548,1)="G","DG")</f>
        <v>DC</v>
      </c>
      <c r="AW1548" s="34"/>
      <c r="AX1548" s="34"/>
      <c r="AY1548" s="34"/>
      <c r="AZ1548" s="34"/>
      <c r="BA1548" s="34"/>
      <c r="BB1548" s="34"/>
      <c r="BC1548" s="34"/>
      <c r="BD1548" s="44">
        <v>11801</v>
      </c>
      <c r="BE1548" s="34" t="s">
        <v>983</v>
      </c>
      <c r="BF1548" s="43" t="s">
        <v>318</v>
      </c>
      <c r="BG1548" s="34" t="s">
        <v>389</v>
      </c>
      <c r="BH1548" s="34" t="s">
        <v>268</v>
      </c>
      <c r="BI1548" s="34" t="s">
        <v>983</v>
      </c>
      <c r="BJ1548" s="44" t="s">
        <v>350</v>
      </c>
      <c r="BK1548" s="44" t="s">
        <v>10868</v>
      </c>
      <c r="EN1548" s="572">
        <v>40193</v>
      </c>
      <c r="EO1548" s="561" t="s">
        <v>10937</v>
      </c>
      <c r="EP1548" s="561" t="s">
        <v>947</v>
      </c>
      <c r="EQ1548" s="576">
        <v>448</v>
      </c>
      <c r="ER1548" s="561" t="s">
        <v>4369</v>
      </c>
      <c r="ES1548" s="568" t="s">
        <v>10938</v>
      </c>
    </row>
    <row r="1549" spans="16:149">
      <c r="P1549" s="503"/>
      <c r="Q1549" s="504"/>
      <c r="R1549" s="505">
        <f t="shared" si="46"/>
        <v>45327</v>
      </c>
      <c r="S1549" s="501"/>
      <c r="T1549" s="497"/>
      <c r="U1549" s="498"/>
      <c r="V1549" s="43">
        <v>219</v>
      </c>
      <c r="W1549" s="34" t="s">
        <v>4409</v>
      </c>
      <c r="X1549" s="44">
        <v>11804</v>
      </c>
      <c r="Y1549" s="34" t="s">
        <v>1259</v>
      </c>
      <c r="Z1549" s="43" t="s">
        <v>318</v>
      </c>
      <c r="AA1549" s="34" t="s">
        <v>389</v>
      </c>
      <c r="AB1549" s="34" t="s">
        <v>268</v>
      </c>
      <c r="AC1549" s="34" t="s">
        <v>1259</v>
      </c>
      <c r="AD1549" s="44" t="s">
        <v>350</v>
      </c>
      <c r="AE1549" s="44" t="s">
        <v>10868</v>
      </c>
      <c r="AF1549" s="43">
        <v>219</v>
      </c>
      <c r="AG1549" s="34" t="s">
        <v>4409</v>
      </c>
      <c r="AH1549" s="34" t="s">
        <v>2235</v>
      </c>
      <c r="AI1549" s="43" t="s">
        <v>2234</v>
      </c>
      <c r="AJ1549" s="44" t="s">
        <v>2236</v>
      </c>
      <c r="AK1549" s="261">
        <v>3810200</v>
      </c>
      <c r="AL1549" s="44" t="s">
        <v>268</v>
      </c>
      <c r="AM1549" s="44" t="s">
        <v>2239</v>
      </c>
      <c r="AN1549" s="262">
        <v>234093380</v>
      </c>
      <c r="AO1549" s="34"/>
      <c r="AP1549" s="34"/>
      <c r="AQ1549" s="34"/>
      <c r="AR1549" s="34"/>
      <c r="AS1549" s="34"/>
      <c r="AT1549" s="44" t="s">
        <v>10865</v>
      </c>
      <c r="AU1549" s="44"/>
      <c r="AV1549" s="477" t="str">
        <f t="array" ref="AV1549">_xlfn.IFS(
LEFT(Tabelas!$AI1549,1)="N","DN",
LEFT(Tabelas!$AI1549,1)="C","DC",
LEFT(Tabelas!$AI1549,1)="L","DL",
LEFT(Tabelas!$AI1549,1)="A","DA",
LEFT(Tabelas!$AI1549,1)="G","DG")</f>
        <v>DC</v>
      </c>
      <c r="AW1549" s="34"/>
      <c r="AX1549" s="34"/>
      <c r="AY1549" s="34"/>
      <c r="AZ1549" s="34"/>
      <c r="BA1549" s="34"/>
      <c r="BB1549" s="34"/>
      <c r="BC1549" s="34"/>
      <c r="BD1549" s="44">
        <v>11804</v>
      </c>
      <c r="BE1549" s="34" t="s">
        <v>1259</v>
      </c>
      <c r="BF1549" s="43" t="s">
        <v>318</v>
      </c>
      <c r="BG1549" s="34" t="s">
        <v>389</v>
      </c>
      <c r="BH1549" s="34" t="s">
        <v>268</v>
      </c>
      <c r="BI1549" s="34" t="s">
        <v>1259</v>
      </c>
      <c r="BJ1549" s="44" t="s">
        <v>350</v>
      </c>
      <c r="BK1549" s="44" t="s">
        <v>10868</v>
      </c>
      <c r="EN1549" s="571">
        <v>40215</v>
      </c>
      <c r="EO1549" s="560" t="s">
        <v>10939</v>
      </c>
      <c r="EP1549" s="560" t="s">
        <v>947</v>
      </c>
      <c r="EQ1549" s="580">
        <v>452</v>
      </c>
      <c r="ER1549" s="560" t="s">
        <v>3734</v>
      </c>
      <c r="ES1549" s="567" t="s">
        <v>10940</v>
      </c>
    </row>
    <row r="1550" spans="16:149">
      <c r="P1550" s="503"/>
      <c r="Q1550" s="504"/>
      <c r="R1550" s="505">
        <f t="shared" si="46"/>
        <v>45328</v>
      </c>
      <c r="S1550" s="501"/>
      <c r="T1550" s="497"/>
      <c r="U1550" s="498"/>
      <c r="V1550" s="43">
        <v>219</v>
      </c>
      <c r="W1550" s="34" t="s">
        <v>4409</v>
      </c>
      <c r="X1550" s="44">
        <v>11805</v>
      </c>
      <c r="Y1550" s="34" t="s">
        <v>1536</v>
      </c>
      <c r="Z1550" s="43" t="s">
        <v>318</v>
      </c>
      <c r="AA1550" s="34" t="s">
        <v>389</v>
      </c>
      <c r="AB1550" s="34" t="s">
        <v>268</v>
      </c>
      <c r="AC1550" s="34" t="s">
        <v>1536</v>
      </c>
      <c r="AD1550" s="44" t="s">
        <v>350</v>
      </c>
      <c r="AE1550" s="44" t="s">
        <v>10868</v>
      </c>
      <c r="AF1550" s="43">
        <v>219</v>
      </c>
      <c r="AG1550" s="34" t="s">
        <v>4409</v>
      </c>
      <c r="AH1550" s="34" t="s">
        <v>2235</v>
      </c>
      <c r="AI1550" s="43" t="s">
        <v>2234</v>
      </c>
      <c r="AJ1550" s="44" t="s">
        <v>2236</v>
      </c>
      <c r="AK1550" s="261">
        <v>3810200</v>
      </c>
      <c r="AL1550" s="44" t="s">
        <v>268</v>
      </c>
      <c r="AM1550" s="44" t="s">
        <v>2239</v>
      </c>
      <c r="AN1550" s="262">
        <v>234093380</v>
      </c>
      <c r="AO1550" s="34"/>
      <c r="AP1550" s="34"/>
      <c r="AQ1550" s="34"/>
      <c r="AR1550" s="34"/>
      <c r="AS1550" s="34"/>
      <c r="AT1550" s="44" t="s">
        <v>10865</v>
      </c>
      <c r="AU1550" s="44"/>
      <c r="AV1550" s="477" t="str">
        <f t="array" ref="AV1550">_xlfn.IFS(
LEFT(Tabelas!$AI1550,1)="N","DN",
LEFT(Tabelas!$AI1550,1)="C","DC",
LEFT(Tabelas!$AI1550,1)="L","DL",
LEFT(Tabelas!$AI1550,1)="A","DA",
LEFT(Tabelas!$AI1550,1)="G","DG")</f>
        <v>DC</v>
      </c>
      <c r="AW1550" s="34"/>
      <c r="AX1550" s="34"/>
      <c r="AY1550" s="34"/>
      <c r="AZ1550" s="34"/>
      <c r="BA1550" s="34"/>
      <c r="BB1550" s="34"/>
      <c r="BC1550" s="34"/>
      <c r="BD1550" s="44">
        <v>11805</v>
      </c>
      <c r="BE1550" s="34" t="s">
        <v>1536</v>
      </c>
      <c r="BF1550" s="43" t="s">
        <v>318</v>
      </c>
      <c r="BG1550" s="34" t="s">
        <v>389</v>
      </c>
      <c r="BH1550" s="34" t="s">
        <v>268</v>
      </c>
      <c r="BI1550" s="34" t="s">
        <v>1536</v>
      </c>
      <c r="BJ1550" s="44" t="s">
        <v>350</v>
      </c>
      <c r="BK1550" s="44" t="s">
        <v>10868</v>
      </c>
      <c r="EN1550" s="572">
        <v>40223</v>
      </c>
      <c r="EO1550" s="561" t="s">
        <v>10941</v>
      </c>
      <c r="EP1550" s="561" t="s">
        <v>947</v>
      </c>
      <c r="EQ1550" s="576">
        <v>400</v>
      </c>
      <c r="ER1550" s="561" t="s">
        <v>3263</v>
      </c>
      <c r="ES1550" s="568" t="s">
        <v>10942</v>
      </c>
    </row>
    <row r="1551" spans="16:149">
      <c r="P1551" s="503"/>
      <c r="Q1551" s="504"/>
      <c r="R1551" s="505">
        <f t="shared" si="46"/>
        <v>45329</v>
      </c>
      <c r="S1551" s="501"/>
      <c r="T1551" s="497"/>
      <c r="U1551" s="498"/>
      <c r="V1551" s="43">
        <v>219</v>
      </c>
      <c r="W1551" s="34" t="s">
        <v>4409</v>
      </c>
      <c r="X1551" s="44">
        <v>11810</v>
      </c>
      <c r="Y1551" s="34" t="s">
        <v>2051</v>
      </c>
      <c r="Z1551" s="43" t="s">
        <v>318</v>
      </c>
      <c r="AA1551" s="34" t="s">
        <v>389</v>
      </c>
      <c r="AB1551" s="34" t="s">
        <v>268</v>
      </c>
      <c r="AC1551" s="34" t="s">
        <v>2051</v>
      </c>
      <c r="AD1551" s="44" t="s">
        <v>350</v>
      </c>
      <c r="AE1551" s="44" t="s">
        <v>10868</v>
      </c>
      <c r="AF1551" s="43">
        <v>219</v>
      </c>
      <c r="AG1551" s="34" t="s">
        <v>4409</v>
      </c>
      <c r="AH1551" s="34" t="s">
        <v>2235</v>
      </c>
      <c r="AI1551" s="43" t="s">
        <v>2234</v>
      </c>
      <c r="AJ1551" s="44" t="s">
        <v>2236</v>
      </c>
      <c r="AK1551" s="261">
        <v>3810200</v>
      </c>
      <c r="AL1551" s="44" t="s">
        <v>268</v>
      </c>
      <c r="AM1551" s="44" t="s">
        <v>2239</v>
      </c>
      <c r="AN1551" s="262">
        <v>234093380</v>
      </c>
      <c r="AO1551" s="34"/>
      <c r="AP1551" s="34"/>
      <c r="AQ1551" s="34"/>
      <c r="AR1551" s="34"/>
      <c r="AS1551" s="34"/>
      <c r="AT1551" s="44" t="s">
        <v>10865</v>
      </c>
      <c r="AU1551" s="44"/>
      <c r="AV1551" s="477" t="str">
        <f t="array" ref="AV1551">_xlfn.IFS(
LEFT(Tabelas!$AI1551,1)="N","DN",
LEFT(Tabelas!$AI1551,1)="C","DC",
LEFT(Tabelas!$AI1551,1)="L","DL",
LEFT(Tabelas!$AI1551,1)="A","DA",
LEFT(Tabelas!$AI1551,1)="G","DG")</f>
        <v>DC</v>
      </c>
      <c r="AW1551" s="34"/>
      <c r="AX1551" s="34"/>
      <c r="AY1551" s="34"/>
      <c r="AZ1551" s="34"/>
      <c r="BA1551" s="34"/>
      <c r="BB1551" s="34"/>
      <c r="BC1551" s="34"/>
      <c r="BD1551" s="44">
        <v>11810</v>
      </c>
      <c r="BE1551" s="34" t="s">
        <v>2051</v>
      </c>
      <c r="BF1551" s="43" t="s">
        <v>318</v>
      </c>
      <c r="BG1551" s="34" t="s">
        <v>389</v>
      </c>
      <c r="BH1551" s="34" t="s">
        <v>268</v>
      </c>
      <c r="BI1551" s="34" t="s">
        <v>2051</v>
      </c>
      <c r="BJ1551" s="44" t="s">
        <v>350</v>
      </c>
      <c r="BK1551" s="44" t="s">
        <v>10868</v>
      </c>
      <c r="EN1551" s="571">
        <v>40231</v>
      </c>
      <c r="EO1551" s="560" t="s">
        <v>10943</v>
      </c>
      <c r="EP1551" s="560" t="s">
        <v>947</v>
      </c>
      <c r="EQ1551" s="580">
        <v>400</v>
      </c>
      <c r="ER1551" s="560" t="s">
        <v>3263</v>
      </c>
      <c r="ES1551" s="567" t="s">
        <v>10944</v>
      </c>
    </row>
    <row r="1552" spans="16:149">
      <c r="P1552" s="503"/>
      <c r="Q1552" s="504"/>
      <c r="R1552" s="505">
        <f t="shared" si="46"/>
        <v>45330</v>
      </c>
      <c r="S1552" s="501"/>
      <c r="T1552" s="497"/>
      <c r="U1552" s="498"/>
      <c r="V1552" s="43">
        <v>219</v>
      </c>
      <c r="W1552" s="34" t="s">
        <v>4409</v>
      </c>
      <c r="X1552" s="44">
        <v>11807</v>
      </c>
      <c r="Y1552" s="34" t="s">
        <v>1808</v>
      </c>
      <c r="Z1552" s="43" t="s">
        <v>318</v>
      </c>
      <c r="AA1552" s="34" t="s">
        <v>389</v>
      </c>
      <c r="AB1552" s="34" t="s">
        <v>268</v>
      </c>
      <c r="AC1552" s="34" t="s">
        <v>1808</v>
      </c>
      <c r="AD1552" s="44" t="s">
        <v>350</v>
      </c>
      <c r="AE1552" s="44" t="s">
        <v>10868</v>
      </c>
      <c r="AF1552" s="43">
        <v>219</v>
      </c>
      <c r="AG1552" s="34" t="s">
        <v>4409</v>
      </c>
      <c r="AH1552" s="34" t="s">
        <v>2235</v>
      </c>
      <c r="AI1552" s="43" t="s">
        <v>2234</v>
      </c>
      <c r="AJ1552" s="44" t="s">
        <v>2236</v>
      </c>
      <c r="AK1552" s="261">
        <v>3810200</v>
      </c>
      <c r="AL1552" s="44" t="s">
        <v>268</v>
      </c>
      <c r="AM1552" s="44" t="s">
        <v>2239</v>
      </c>
      <c r="AN1552" s="262">
        <v>234093380</v>
      </c>
      <c r="AO1552" s="34"/>
      <c r="AP1552" s="34"/>
      <c r="AQ1552" s="34"/>
      <c r="AR1552" s="34"/>
      <c r="AS1552" s="34"/>
      <c r="AT1552" s="44" t="s">
        <v>10865</v>
      </c>
      <c r="AU1552" s="44"/>
      <c r="AV1552" s="477" t="str">
        <f t="array" ref="AV1552">_xlfn.IFS(
LEFT(Tabelas!$AI1552,1)="N","DN",
LEFT(Tabelas!$AI1552,1)="C","DC",
LEFT(Tabelas!$AI1552,1)="L","DL",
LEFT(Tabelas!$AI1552,1)="A","DA",
LEFT(Tabelas!$AI1552,1)="G","DG")</f>
        <v>DC</v>
      </c>
      <c r="AW1552" s="34"/>
      <c r="AX1552" s="34"/>
      <c r="AY1552" s="34"/>
      <c r="AZ1552" s="34"/>
      <c r="BA1552" s="34"/>
      <c r="BB1552" s="34"/>
      <c r="BC1552" s="34"/>
      <c r="BD1552" s="44">
        <v>11807</v>
      </c>
      <c r="BE1552" s="34" t="s">
        <v>1808</v>
      </c>
      <c r="BF1552" s="43" t="s">
        <v>318</v>
      </c>
      <c r="BG1552" s="34" t="s">
        <v>389</v>
      </c>
      <c r="BH1552" s="34" t="s">
        <v>268</v>
      </c>
      <c r="BI1552" s="34" t="s">
        <v>1808</v>
      </c>
      <c r="BJ1552" s="44" t="s">
        <v>350</v>
      </c>
      <c r="BK1552" s="44" t="s">
        <v>10868</v>
      </c>
      <c r="EN1552" s="572">
        <v>40240</v>
      </c>
      <c r="EO1552" s="561" t="s">
        <v>10945</v>
      </c>
      <c r="EP1552" s="561" t="s">
        <v>947</v>
      </c>
      <c r="EQ1552" s="576">
        <v>453</v>
      </c>
      <c r="ER1552" s="561" t="s">
        <v>3912</v>
      </c>
      <c r="ES1552" s="568" t="s">
        <v>10946</v>
      </c>
    </row>
    <row r="1553" spans="16:149">
      <c r="P1553" s="503"/>
      <c r="Q1553" s="504"/>
      <c r="R1553" s="505">
        <f t="shared" si="46"/>
        <v>45331</v>
      </c>
      <c r="S1553" s="501"/>
      <c r="T1553" s="497"/>
      <c r="U1553" s="498"/>
      <c r="V1553" s="43">
        <v>219</v>
      </c>
      <c r="W1553" s="34" t="s">
        <v>4409</v>
      </c>
      <c r="X1553" s="44">
        <v>11812</v>
      </c>
      <c r="Y1553" s="34" t="s">
        <v>2257</v>
      </c>
      <c r="Z1553" s="43" t="s">
        <v>318</v>
      </c>
      <c r="AA1553" s="34" t="s">
        <v>389</v>
      </c>
      <c r="AB1553" s="34" t="s">
        <v>268</v>
      </c>
      <c r="AC1553" s="34" t="s">
        <v>10947</v>
      </c>
      <c r="AD1553" s="44" t="s">
        <v>350</v>
      </c>
      <c r="AE1553" s="44" t="s">
        <v>10868</v>
      </c>
      <c r="AF1553" s="43">
        <v>219</v>
      </c>
      <c r="AG1553" s="34" t="s">
        <v>4409</v>
      </c>
      <c r="AH1553" s="34" t="s">
        <v>2235</v>
      </c>
      <c r="AI1553" s="43" t="s">
        <v>2234</v>
      </c>
      <c r="AJ1553" s="44" t="s">
        <v>2236</v>
      </c>
      <c r="AK1553" s="261">
        <v>3810200</v>
      </c>
      <c r="AL1553" s="44" t="s">
        <v>268</v>
      </c>
      <c r="AM1553" s="44" t="s">
        <v>2239</v>
      </c>
      <c r="AN1553" s="262">
        <v>234093380</v>
      </c>
      <c r="AO1553" s="34"/>
      <c r="AP1553" s="34"/>
      <c r="AQ1553" s="34"/>
      <c r="AR1553" s="34"/>
      <c r="AS1553" s="34"/>
      <c r="AT1553" s="44" t="s">
        <v>10865</v>
      </c>
      <c r="AU1553" s="44"/>
      <c r="AV1553" s="477" t="str">
        <f t="array" ref="AV1553">_xlfn.IFS(
LEFT(Tabelas!$AI1553,1)="N","DN",
LEFT(Tabelas!$AI1553,1)="C","DC",
LEFT(Tabelas!$AI1553,1)="L","DL",
LEFT(Tabelas!$AI1553,1)="A","DA",
LEFT(Tabelas!$AI1553,1)="G","DG")</f>
        <v>DC</v>
      </c>
      <c r="AW1553" s="34"/>
      <c r="AX1553" s="34"/>
      <c r="AY1553" s="34"/>
      <c r="AZ1553" s="34"/>
      <c r="BA1553" s="34"/>
      <c r="BB1553" s="34"/>
      <c r="BC1553" s="34"/>
      <c r="BD1553" s="44">
        <v>11812</v>
      </c>
      <c r="BE1553" s="34" t="s">
        <v>2257</v>
      </c>
      <c r="BF1553" s="43" t="s">
        <v>318</v>
      </c>
      <c r="BG1553" s="34" t="s">
        <v>389</v>
      </c>
      <c r="BH1553" s="34" t="s">
        <v>268</v>
      </c>
      <c r="BI1553" s="34" t="s">
        <v>10947</v>
      </c>
      <c r="BJ1553" s="44" t="s">
        <v>350</v>
      </c>
      <c r="BK1553" s="44" t="s">
        <v>10868</v>
      </c>
      <c r="EN1553" s="571">
        <v>40274</v>
      </c>
      <c r="EO1553" s="560" t="s">
        <v>10948</v>
      </c>
      <c r="EP1553" s="560" t="s">
        <v>947</v>
      </c>
      <c r="EQ1553" s="580">
        <v>451</v>
      </c>
      <c r="ER1553" s="560" t="s">
        <v>4104</v>
      </c>
      <c r="ES1553" s="567" t="s">
        <v>10949</v>
      </c>
    </row>
    <row r="1554" spans="16:149">
      <c r="P1554" s="503"/>
      <c r="Q1554" s="504"/>
      <c r="R1554" s="505">
        <f t="shared" si="46"/>
        <v>45332</v>
      </c>
      <c r="S1554" s="501"/>
      <c r="T1554" s="497"/>
      <c r="U1554" s="498"/>
      <c r="V1554" s="43">
        <v>219</v>
      </c>
      <c r="W1554" s="34" t="s">
        <v>4409</v>
      </c>
      <c r="X1554" s="44">
        <v>11813</v>
      </c>
      <c r="Y1554" s="34" t="s">
        <v>2437</v>
      </c>
      <c r="Z1554" s="43" t="s">
        <v>318</v>
      </c>
      <c r="AA1554" s="34" t="s">
        <v>389</v>
      </c>
      <c r="AB1554" s="34" t="s">
        <v>268</v>
      </c>
      <c r="AC1554" s="34" t="s">
        <v>10950</v>
      </c>
      <c r="AD1554" s="44" t="s">
        <v>350</v>
      </c>
      <c r="AE1554" s="44" t="s">
        <v>10868</v>
      </c>
      <c r="AF1554" s="43">
        <v>219</v>
      </c>
      <c r="AG1554" s="34" t="s">
        <v>4409</v>
      </c>
      <c r="AH1554" s="34" t="s">
        <v>2235</v>
      </c>
      <c r="AI1554" s="43" t="s">
        <v>2234</v>
      </c>
      <c r="AJ1554" s="44" t="s">
        <v>2236</v>
      </c>
      <c r="AK1554" s="261">
        <v>3810200</v>
      </c>
      <c r="AL1554" s="44" t="s">
        <v>268</v>
      </c>
      <c r="AM1554" s="44" t="s">
        <v>2239</v>
      </c>
      <c r="AN1554" s="262">
        <v>234093380</v>
      </c>
      <c r="AO1554" s="34"/>
      <c r="AP1554" s="34"/>
      <c r="AQ1554" s="34"/>
      <c r="AR1554" s="34"/>
      <c r="AS1554" s="34"/>
      <c r="AT1554" s="44" t="s">
        <v>10865</v>
      </c>
      <c r="AU1554" s="44"/>
      <c r="AV1554" s="477" t="str">
        <f t="array" ref="AV1554">_xlfn.IFS(
LEFT(Tabelas!$AI1554,1)="N","DN",
LEFT(Tabelas!$AI1554,1)="C","DC",
LEFT(Tabelas!$AI1554,1)="L","DL",
LEFT(Tabelas!$AI1554,1)="A","DA",
LEFT(Tabelas!$AI1554,1)="G","DG")</f>
        <v>DC</v>
      </c>
      <c r="AW1554" s="34"/>
      <c r="AX1554" s="34"/>
      <c r="AY1554" s="34"/>
      <c r="AZ1554" s="34"/>
      <c r="BA1554" s="34"/>
      <c r="BB1554" s="34"/>
      <c r="BC1554" s="34"/>
      <c r="BD1554" s="44">
        <v>11813</v>
      </c>
      <c r="BE1554" s="34" t="s">
        <v>2437</v>
      </c>
      <c r="BF1554" s="43" t="s">
        <v>318</v>
      </c>
      <c r="BG1554" s="34" t="s">
        <v>389</v>
      </c>
      <c r="BH1554" s="34" t="s">
        <v>268</v>
      </c>
      <c r="BI1554" s="34" t="s">
        <v>10950</v>
      </c>
      <c r="BJ1554" s="44" t="s">
        <v>350</v>
      </c>
      <c r="BK1554" s="44" t="s">
        <v>10868</v>
      </c>
      <c r="EN1554" s="572">
        <v>40300</v>
      </c>
      <c r="EO1554" s="561" t="s">
        <v>10951</v>
      </c>
      <c r="EP1554" s="561" t="s">
        <v>289</v>
      </c>
      <c r="EQ1554" s="576">
        <v>335</v>
      </c>
      <c r="ER1554" s="561" t="s">
        <v>1244</v>
      </c>
      <c r="ES1554" s="568" t="s">
        <v>10952</v>
      </c>
    </row>
    <row r="1555" spans="16:149">
      <c r="P1555" s="503"/>
      <c r="Q1555" s="504"/>
      <c r="R1555" s="505">
        <f t="shared" si="46"/>
        <v>45333</v>
      </c>
      <c r="S1555" s="501"/>
      <c r="T1555" s="497"/>
      <c r="U1555" s="498"/>
      <c r="V1555" s="43">
        <v>219</v>
      </c>
      <c r="W1555" s="34" t="s">
        <v>4409</v>
      </c>
      <c r="X1555" s="44">
        <v>11814</v>
      </c>
      <c r="Y1555" s="34" t="s">
        <v>2603</v>
      </c>
      <c r="Z1555" s="43" t="s">
        <v>318</v>
      </c>
      <c r="AA1555" s="34" t="s">
        <v>389</v>
      </c>
      <c r="AB1555" s="34" t="s">
        <v>268</v>
      </c>
      <c r="AC1555" s="34" t="s">
        <v>10953</v>
      </c>
      <c r="AD1555" s="44" t="s">
        <v>350</v>
      </c>
      <c r="AE1555" s="44" t="s">
        <v>10868</v>
      </c>
      <c r="AF1555" s="43">
        <v>219</v>
      </c>
      <c r="AG1555" s="34" t="s">
        <v>4409</v>
      </c>
      <c r="AH1555" s="34" t="s">
        <v>2235</v>
      </c>
      <c r="AI1555" s="43" t="s">
        <v>2234</v>
      </c>
      <c r="AJ1555" s="44" t="s">
        <v>2236</v>
      </c>
      <c r="AK1555" s="261">
        <v>3810200</v>
      </c>
      <c r="AL1555" s="44" t="s">
        <v>268</v>
      </c>
      <c r="AM1555" s="44" t="s">
        <v>2239</v>
      </c>
      <c r="AN1555" s="262">
        <v>234093380</v>
      </c>
      <c r="AO1555" s="34"/>
      <c r="AP1555" s="34"/>
      <c r="AQ1555" s="34"/>
      <c r="AR1555" s="34"/>
      <c r="AS1555" s="34"/>
      <c r="AT1555" s="44" t="s">
        <v>10865</v>
      </c>
      <c r="AU1555" s="44"/>
      <c r="AV1555" s="477" t="str">
        <f t="array" ref="AV1555">_xlfn.IFS(
LEFT(Tabelas!$AI1555,1)="N","DN",
LEFT(Tabelas!$AI1555,1)="C","DC",
LEFT(Tabelas!$AI1555,1)="L","DL",
LEFT(Tabelas!$AI1555,1)="A","DA",
LEFT(Tabelas!$AI1555,1)="G","DG")</f>
        <v>DC</v>
      </c>
      <c r="AW1555" s="34"/>
      <c r="AX1555" s="34"/>
      <c r="AY1555" s="34"/>
      <c r="AZ1555" s="34"/>
      <c r="BA1555" s="34"/>
      <c r="BB1555" s="34"/>
      <c r="BC1555" s="34"/>
      <c r="BD1555" s="44">
        <v>11814</v>
      </c>
      <c r="BE1555" s="34" t="s">
        <v>2603</v>
      </c>
      <c r="BF1555" s="43" t="s">
        <v>318</v>
      </c>
      <c r="BG1555" s="34" t="s">
        <v>389</v>
      </c>
      <c r="BH1555" s="34" t="s">
        <v>268</v>
      </c>
      <c r="BI1555" s="34" t="s">
        <v>10953</v>
      </c>
      <c r="BJ1555" s="44" t="s">
        <v>350</v>
      </c>
      <c r="BK1555" s="44" t="s">
        <v>10868</v>
      </c>
      <c r="EN1555" s="571">
        <v>40320</v>
      </c>
      <c r="EO1555" s="560" t="s">
        <v>10954</v>
      </c>
      <c r="EP1555" s="560" t="s">
        <v>370</v>
      </c>
      <c r="EQ1555" s="580">
        <v>556</v>
      </c>
      <c r="ER1555" s="560" t="s">
        <v>3143</v>
      </c>
      <c r="ES1555" s="567" t="s">
        <v>10955</v>
      </c>
    </row>
    <row r="1556" spans="16:149">
      <c r="P1556" s="503"/>
      <c r="Q1556" s="504"/>
      <c r="R1556" s="505">
        <f t="shared" si="46"/>
        <v>45334</v>
      </c>
      <c r="S1556" s="501"/>
      <c r="T1556" s="497"/>
      <c r="U1556" s="498"/>
      <c r="V1556" s="43">
        <v>219</v>
      </c>
      <c r="W1556" s="34" t="s">
        <v>4409</v>
      </c>
      <c r="X1556" s="44">
        <v>11800</v>
      </c>
      <c r="Y1556" s="34" t="s">
        <v>664</v>
      </c>
      <c r="Z1556" s="43" t="s">
        <v>318</v>
      </c>
      <c r="AA1556" s="34" t="s">
        <v>389</v>
      </c>
      <c r="AB1556" s="34" t="s">
        <v>268</v>
      </c>
      <c r="AC1556" s="34" t="s">
        <v>10953</v>
      </c>
      <c r="AD1556" s="44" t="s">
        <v>350</v>
      </c>
      <c r="AE1556" s="44" t="s">
        <v>10868</v>
      </c>
      <c r="AF1556" s="43">
        <v>219</v>
      </c>
      <c r="AG1556" s="34" t="s">
        <v>4409</v>
      </c>
      <c r="AH1556" s="34" t="s">
        <v>2235</v>
      </c>
      <c r="AI1556" s="43" t="s">
        <v>2234</v>
      </c>
      <c r="AJ1556" s="44" t="s">
        <v>2236</v>
      </c>
      <c r="AK1556" s="261">
        <v>3810200</v>
      </c>
      <c r="AL1556" s="44" t="s">
        <v>268</v>
      </c>
      <c r="AM1556" s="44" t="s">
        <v>2239</v>
      </c>
      <c r="AN1556" s="262">
        <v>234093380</v>
      </c>
      <c r="AO1556" s="34"/>
      <c r="AP1556" s="34"/>
      <c r="AQ1556" s="34"/>
      <c r="AR1556" s="34"/>
      <c r="AS1556" s="34"/>
      <c r="AT1556" s="44" t="s">
        <v>10865</v>
      </c>
      <c r="AU1556" s="44"/>
      <c r="AV1556" s="477" t="str">
        <f t="array" ref="AV1556">_xlfn.IFS(
LEFT(Tabelas!$AI1556,1)="N","DN",
LEFT(Tabelas!$AI1556,1)="C","DC",
LEFT(Tabelas!$AI1556,1)="L","DL",
LEFT(Tabelas!$AI1556,1)="A","DA",
LEFT(Tabelas!$AI1556,1)="G","DG")</f>
        <v>DC</v>
      </c>
      <c r="AW1556" s="34"/>
      <c r="AX1556" s="34"/>
      <c r="AY1556" s="34"/>
      <c r="AZ1556" s="34"/>
      <c r="BA1556" s="34"/>
      <c r="BB1556" s="34"/>
      <c r="BC1556" s="34"/>
      <c r="BD1556" s="44">
        <v>11800</v>
      </c>
      <c r="BE1556" s="34" t="s">
        <v>664</v>
      </c>
      <c r="BF1556" s="43" t="s">
        <v>318</v>
      </c>
      <c r="BG1556" s="34" t="s">
        <v>389</v>
      </c>
      <c r="BH1556" s="34" t="s">
        <v>268</v>
      </c>
      <c r="BI1556" s="34" t="s">
        <v>10953</v>
      </c>
      <c r="BJ1556" s="44" t="s">
        <v>350</v>
      </c>
      <c r="BK1556" s="44" t="s">
        <v>10868</v>
      </c>
      <c r="EN1556" s="572">
        <v>40335</v>
      </c>
      <c r="EO1556" s="561" t="s">
        <v>10956</v>
      </c>
      <c r="EP1556" s="561" t="s">
        <v>289</v>
      </c>
      <c r="EQ1556" s="576">
        <v>335</v>
      </c>
      <c r="ER1556" s="561" t="s">
        <v>1244</v>
      </c>
      <c r="ES1556" s="568" t="s">
        <v>10957</v>
      </c>
    </row>
    <row r="1557" spans="16:149">
      <c r="P1557" s="503"/>
      <c r="Q1557" s="504"/>
      <c r="R1557" s="505">
        <f t="shared" si="46"/>
        <v>45335</v>
      </c>
      <c r="S1557" s="501"/>
      <c r="T1557" s="497"/>
      <c r="U1557" s="498"/>
      <c r="V1557" s="43">
        <v>220</v>
      </c>
      <c r="W1557" s="34" t="s">
        <v>4434</v>
      </c>
      <c r="X1557" s="44">
        <v>10103</v>
      </c>
      <c r="Y1557" s="34" t="s">
        <v>10958</v>
      </c>
      <c r="Z1557" s="43" t="s">
        <v>318</v>
      </c>
      <c r="AA1557" s="34" t="s">
        <v>331</v>
      </c>
      <c r="AB1557" s="34" t="s">
        <v>268</v>
      </c>
      <c r="AC1557" s="34" t="s">
        <v>10958</v>
      </c>
      <c r="AD1557" s="44" t="s">
        <v>350</v>
      </c>
      <c r="AE1557" s="44" t="s">
        <v>10868</v>
      </c>
      <c r="AF1557" s="43">
        <v>220</v>
      </c>
      <c r="AG1557" s="34" t="s">
        <v>4434</v>
      </c>
      <c r="AH1557" s="34" t="s">
        <v>359</v>
      </c>
      <c r="AI1557" s="43" t="s">
        <v>358</v>
      </c>
      <c r="AJ1557" s="44" t="s">
        <v>360</v>
      </c>
      <c r="AK1557" s="261">
        <v>3750137</v>
      </c>
      <c r="AL1557" s="44" t="s">
        <v>331</v>
      </c>
      <c r="AM1557" s="44" t="s">
        <v>363</v>
      </c>
      <c r="AN1557" s="262">
        <v>234093350</v>
      </c>
      <c r="AO1557" s="34"/>
      <c r="AP1557" s="34"/>
      <c r="AQ1557" s="34"/>
      <c r="AR1557" s="34"/>
      <c r="AS1557" s="34"/>
      <c r="AT1557" s="44" t="s">
        <v>10865</v>
      </c>
      <c r="AU1557" s="44"/>
      <c r="AV1557" s="477" t="str">
        <f t="array" ref="AV1557">_xlfn.IFS(
LEFT(Tabelas!$AI1557,1)="N","DN",
LEFT(Tabelas!$AI1557,1)="C","DC",
LEFT(Tabelas!$AI1557,1)="L","DL",
LEFT(Tabelas!$AI1557,1)="A","DA",
LEFT(Tabelas!$AI1557,1)="G","DG")</f>
        <v>DC</v>
      </c>
      <c r="AW1557" s="34"/>
      <c r="AX1557" s="34"/>
      <c r="AY1557" s="34"/>
      <c r="AZ1557" s="34"/>
      <c r="BA1557" s="34"/>
      <c r="BB1557" s="34"/>
      <c r="BC1557" s="34"/>
      <c r="BD1557" s="44">
        <v>10103</v>
      </c>
      <c r="BE1557" s="34" t="s">
        <v>10958</v>
      </c>
      <c r="BF1557" s="43" t="s">
        <v>318</v>
      </c>
      <c r="BG1557" s="34" t="s">
        <v>331</v>
      </c>
      <c r="BH1557" s="34" t="s">
        <v>268</v>
      </c>
      <c r="BI1557" s="34" t="s">
        <v>10958</v>
      </c>
      <c r="BJ1557" s="44" t="s">
        <v>350</v>
      </c>
      <c r="BK1557" s="44" t="s">
        <v>10868</v>
      </c>
      <c r="EN1557" s="571">
        <v>40339</v>
      </c>
      <c r="EO1557" s="560" t="s">
        <v>10959</v>
      </c>
      <c r="EP1557" s="560" t="s">
        <v>1519</v>
      </c>
      <c r="EQ1557" s="580">
        <v>800</v>
      </c>
      <c r="ER1557" s="560" t="s">
        <v>1520</v>
      </c>
      <c r="ES1557" s="567" t="s">
        <v>10960</v>
      </c>
    </row>
    <row r="1558" spans="16:149">
      <c r="P1558" s="503"/>
      <c r="Q1558" s="504"/>
      <c r="R1558" s="505">
        <f t="shared" si="46"/>
        <v>45336</v>
      </c>
      <c r="S1558" s="501"/>
      <c r="T1558" s="497"/>
      <c r="U1558" s="498"/>
      <c r="V1558" s="43">
        <v>220</v>
      </c>
      <c r="W1558" s="34" t="s">
        <v>4434</v>
      </c>
      <c r="X1558" s="44">
        <v>10100</v>
      </c>
      <c r="Y1558" s="34" t="s">
        <v>10961</v>
      </c>
      <c r="Z1558" s="43" t="s">
        <v>318</v>
      </c>
      <c r="AA1558" s="34" t="s">
        <v>331</v>
      </c>
      <c r="AB1558" s="34" t="s">
        <v>268</v>
      </c>
      <c r="AC1558" s="34" t="s">
        <v>10962</v>
      </c>
      <c r="AD1558" s="44" t="s">
        <v>350</v>
      </c>
      <c r="AE1558" s="44" t="s">
        <v>10868</v>
      </c>
      <c r="AF1558" s="43">
        <v>220</v>
      </c>
      <c r="AG1558" s="34" t="s">
        <v>4434</v>
      </c>
      <c r="AH1558" s="34" t="s">
        <v>359</v>
      </c>
      <c r="AI1558" s="43" t="s">
        <v>358</v>
      </c>
      <c r="AJ1558" s="44" t="s">
        <v>360</v>
      </c>
      <c r="AK1558" s="261">
        <v>3750137</v>
      </c>
      <c r="AL1558" s="44" t="s">
        <v>331</v>
      </c>
      <c r="AM1558" s="44" t="s">
        <v>363</v>
      </c>
      <c r="AN1558" s="262">
        <v>234093350</v>
      </c>
      <c r="AO1558" s="34"/>
      <c r="AP1558" s="34"/>
      <c r="AQ1558" s="34"/>
      <c r="AR1558" s="34"/>
      <c r="AS1558" s="34"/>
      <c r="AT1558" s="44" t="s">
        <v>10865</v>
      </c>
      <c r="AU1558" s="44"/>
      <c r="AV1558" s="477" t="str">
        <f t="array" ref="AV1558">_xlfn.IFS(
LEFT(Tabelas!$AI1558,1)="N","DN",
LEFT(Tabelas!$AI1558,1)="C","DC",
LEFT(Tabelas!$AI1558,1)="L","DL",
LEFT(Tabelas!$AI1558,1)="A","DA",
LEFT(Tabelas!$AI1558,1)="G","DG")</f>
        <v>DC</v>
      </c>
      <c r="AW1558" s="34"/>
      <c r="AX1558" s="34"/>
      <c r="AY1558" s="34"/>
      <c r="AZ1558" s="34"/>
      <c r="BA1558" s="34"/>
      <c r="BB1558" s="34"/>
      <c r="BC1558" s="34"/>
      <c r="BD1558" s="44">
        <v>10100</v>
      </c>
      <c r="BE1558" s="34" t="s">
        <v>10961</v>
      </c>
      <c r="BF1558" s="43" t="s">
        <v>318</v>
      </c>
      <c r="BG1558" s="34" t="s">
        <v>331</v>
      </c>
      <c r="BH1558" s="34" t="s">
        <v>268</v>
      </c>
      <c r="BI1558" s="34" t="s">
        <v>10962</v>
      </c>
      <c r="BJ1558" s="44" t="s">
        <v>350</v>
      </c>
      <c r="BK1558" s="44" t="s">
        <v>10868</v>
      </c>
      <c r="EN1558" s="572">
        <v>40340</v>
      </c>
      <c r="EO1558" s="561" t="s">
        <v>10963</v>
      </c>
      <c r="EP1558" s="561" t="s">
        <v>289</v>
      </c>
      <c r="EQ1558" s="576">
        <v>335</v>
      </c>
      <c r="ER1558" s="561" t="s">
        <v>1244</v>
      </c>
      <c r="ES1558" s="568" t="s">
        <v>10964</v>
      </c>
    </row>
    <row r="1559" spans="16:149">
      <c r="P1559" s="503"/>
      <c r="Q1559" s="504"/>
      <c r="R1559" s="505">
        <f t="shared" si="46"/>
        <v>45337</v>
      </c>
      <c r="S1559" s="501"/>
      <c r="T1559" s="497"/>
      <c r="U1559" s="498"/>
      <c r="V1559" s="43">
        <v>220</v>
      </c>
      <c r="W1559" s="34" t="s">
        <v>4434</v>
      </c>
      <c r="X1559" s="44">
        <v>10109</v>
      </c>
      <c r="Y1559" s="34" t="s">
        <v>10965</v>
      </c>
      <c r="Z1559" s="43" t="s">
        <v>318</v>
      </c>
      <c r="AA1559" s="34" t="s">
        <v>331</v>
      </c>
      <c r="AB1559" s="34" t="s">
        <v>268</v>
      </c>
      <c r="AC1559" s="34" t="s">
        <v>10965</v>
      </c>
      <c r="AD1559" s="44" t="s">
        <v>350</v>
      </c>
      <c r="AE1559" s="44" t="s">
        <v>10868</v>
      </c>
      <c r="AF1559" s="43">
        <v>220</v>
      </c>
      <c r="AG1559" s="34" t="s">
        <v>4434</v>
      </c>
      <c r="AH1559" s="34" t="s">
        <v>359</v>
      </c>
      <c r="AI1559" s="43" t="s">
        <v>358</v>
      </c>
      <c r="AJ1559" s="44" t="s">
        <v>360</v>
      </c>
      <c r="AK1559" s="261">
        <v>3750137</v>
      </c>
      <c r="AL1559" s="44" t="s">
        <v>331</v>
      </c>
      <c r="AM1559" s="44" t="s">
        <v>363</v>
      </c>
      <c r="AN1559" s="262">
        <v>234093350</v>
      </c>
      <c r="AO1559" s="34"/>
      <c r="AP1559" s="34"/>
      <c r="AQ1559" s="34"/>
      <c r="AR1559" s="34"/>
      <c r="AS1559" s="34"/>
      <c r="AT1559" s="44" t="s">
        <v>10865</v>
      </c>
      <c r="AU1559" s="44"/>
      <c r="AV1559" s="477" t="str">
        <f t="array" ref="AV1559">_xlfn.IFS(
LEFT(Tabelas!$AI1559,1)="N","DN",
LEFT(Tabelas!$AI1559,1)="C","DC",
LEFT(Tabelas!$AI1559,1)="L","DL",
LEFT(Tabelas!$AI1559,1)="A","DA",
LEFT(Tabelas!$AI1559,1)="G","DG")</f>
        <v>DC</v>
      </c>
      <c r="AW1559" s="34"/>
      <c r="AX1559" s="34"/>
      <c r="AY1559" s="34"/>
      <c r="AZ1559" s="34"/>
      <c r="BA1559" s="34"/>
      <c r="BB1559" s="34"/>
      <c r="BC1559" s="34"/>
      <c r="BD1559" s="44">
        <v>10109</v>
      </c>
      <c r="BE1559" s="34" t="s">
        <v>10965</v>
      </c>
      <c r="BF1559" s="43" t="s">
        <v>318</v>
      </c>
      <c r="BG1559" s="34" t="s">
        <v>331</v>
      </c>
      <c r="BH1559" s="34" t="s">
        <v>268</v>
      </c>
      <c r="BI1559" s="34" t="s">
        <v>10965</v>
      </c>
      <c r="BJ1559" s="44" t="s">
        <v>350</v>
      </c>
      <c r="BK1559" s="44" t="s">
        <v>10868</v>
      </c>
      <c r="EN1559" s="572">
        <v>40355</v>
      </c>
      <c r="EO1559" s="561" t="s">
        <v>10966</v>
      </c>
      <c r="EP1559" s="561" t="s">
        <v>947</v>
      </c>
      <c r="EQ1559" s="576">
        <v>452</v>
      </c>
      <c r="ER1559" s="561" t="s">
        <v>3734</v>
      </c>
      <c r="ES1559" s="568" t="s">
        <v>10967</v>
      </c>
    </row>
    <row r="1560" spans="16:149">
      <c r="P1560" s="503"/>
      <c r="Q1560" s="504"/>
      <c r="R1560" s="505">
        <f t="shared" si="46"/>
        <v>45338</v>
      </c>
      <c r="S1560" s="501"/>
      <c r="T1560" s="497"/>
      <c r="U1560" s="498"/>
      <c r="V1560" s="43">
        <v>220</v>
      </c>
      <c r="W1560" s="34" t="s">
        <v>4434</v>
      </c>
      <c r="X1560" s="44">
        <v>10112</v>
      </c>
      <c r="Y1560" s="34" t="s">
        <v>10968</v>
      </c>
      <c r="Z1560" s="43" t="s">
        <v>318</v>
      </c>
      <c r="AA1560" s="34" t="s">
        <v>331</v>
      </c>
      <c r="AB1560" s="34" t="s">
        <v>268</v>
      </c>
      <c r="AC1560" s="34" t="s">
        <v>10968</v>
      </c>
      <c r="AD1560" s="44" t="s">
        <v>350</v>
      </c>
      <c r="AE1560" s="44" t="s">
        <v>10868</v>
      </c>
      <c r="AF1560" s="43">
        <v>220</v>
      </c>
      <c r="AG1560" s="34" t="s">
        <v>4434</v>
      </c>
      <c r="AH1560" s="34" t="s">
        <v>359</v>
      </c>
      <c r="AI1560" s="43" t="s">
        <v>358</v>
      </c>
      <c r="AJ1560" s="44" t="s">
        <v>360</v>
      </c>
      <c r="AK1560" s="261">
        <v>3750137</v>
      </c>
      <c r="AL1560" s="44" t="s">
        <v>331</v>
      </c>
      <c r="AM1560" s="44" t="s">
        <v>363</v>
      </c>
      <c r="AN1560" s="262">
        <v>234093350</v>
      </c>
      <c r="AO1560" s="34"/>
      <c r="AP1560" s="34"/>
      <c r="AQ1560" s="34"/>
      <c r="AR1560" s="34"/>
      <c r="AS1560" s="34"/>
      <c r="AT1560" s="44" t="s">
        <v>10865</v>
      </c>
      <c r="AU1560" s="44"/>
      <c r="AV1560" s="477" t="str">
        <f t="array" ref="AV1560">_xlfn.IFS(
LEFT(Tabelas!$AI1560,1)="N","DN",
LEFT(Tabelas!$AI1560,1)="C","DC",
LEFT(Tabelas!$AI1560,1)="L","DL",
LEFT(Tabelas!$AI1560,1)="A","DA",
LEFT(Tabelas!$AI1560,1)="G","DG")</f>
        <v>DC</v>
      </c>
      <c r="AW1560" s="34"/>
      <c r="AX1560" s="34"/>
      <c r="AY1560" s="34"/>
      <c r="AZ1560" s="34"/>
      <c r="BA1560" s="34"/>
      <c r="BB1560" s="34"/>
      <c r="BC1560" s="34"/>
      <c r="BD1560" s="44">
        <v>10112</v>
      </c>
      <c r="BE1560" s="34" t="s">
        <v>10968</v>
      </c>
      <c r="BF1560" s="43" t="s">
        <v>318</v>
      </c>
      <c r="BG1560" s="34" t="s">
        <v>331</v>
      </c>
      <c r="BH1560" s="34" t="s">
        <v>268</v>
      </c>
      <c r="BI1560" s="34" t="s">
        <v>10968</v>
      </c>
      <c r="BJ1560" s="44" t="s">
        <v>350</v>
      </c>
      <c r="BK1560" s="44" t="s">
        <v>10868</v>
      </c>
      <c r="EN1560" s="571">
        <v>40360</v>
      </c>
      <c r="EO1560" s="560" t="s">
        <v>10969</v>
      </c>
      <c r="EP1560" s="560" t="s">
        <v>289</v>
      </c>
      <c r="EQ1560" s="580">
        <v>333</v>
      </c>
      <c r="ER1560" s="560" t="s">
        <v>4908</v>
      </c>
      <c r="ES1560" s="567" t="s">
        <v>10970</v>
      </c>
    </row>
    <row r="1561" spans="16:149">
      <c r="P1561" s="503"/>
      <c r="Q1561" s="504"/>
      <c r="R1561" s="505">
        <f t="shared" si="46"/>
        <v>45339</v>
      </c>
      <c r="S1561" s="501"/>
      <c r="T1561" s="497"/>
      <c r="U1561" s="498"/>
      <c r="V1561" s="43">
        <v>220</v>
      </c>
      <c r="W1561" s="34" t="s">
        <v>4434</v>
      </c>
      <c r="X1561" s="44">
        <v>10123</v>
      </c>
      <c r="Y1561" s="34" t="s">
        <v>10971</v>
      </c>
      <c r="Z1561" s="43" t="s">
        <v>1223</v>
      </c>
      <c r="AA1561" s="34" t="s">
        <v>331</v>
      </c>
      <c r="AB1561" s="34" t="s">
        <v>268</v>
      </c>
      <c r="AC1561" s="34" t="s">
        <v>10972</v>
      </c>
      <c r="AD1561" s="44" t="s">
        <v>350</v>
      </c>
      <c r="AE1561" s="44" t="s">
        <v>10868</v>
      </c>
      <c r="AF1561" s="43">
        <v>220</v>
      </c>
      <c r="AG1561" s="34" t="s">
        <v>4434</v>
      </c>
      <c r="AH1561" s="34" t="s">
        <v>359</v>
      </c>
      <c r="AI1561" s="43" t="s">
        <v>358</v>
      </c>
      <c r="AJ1561" s="44" t="s">
        <v>360</v>
      </c>
      <c r="AK1561" s="261">
        <v>3750137</v>
      </c>
      <c r="AL1561" s="44" t="s">
        <v>331</v>
      </c>
      <c r="AM1561" s="44" t="s">
        <v>363</v>
      </c>
      <c r="AN1561" s="262">
        <v>234093350</v>
      </c>
      <c r="AO1561" s="34"/>
      <c r="AP1561" s="34"/>
      <c r="AQ1561" s="34"/>
      <c r="AR1561" s="34"/>
      <c r="AS1561" s="34"/>
      <c r="AT1561" s="44" t="s">
        <v>10865</v>
      </c>
      <c r="AU1561" s="44"/>
      <c r="AV1561" s="477" t="str">
        <f t="array" ref="AV1561">_xlfn.IFS(
LEFT(Tabelas!$AI1561,1)="N","DN",
LEFT(Tabelas!$AI1561,1)="C","DC",
LEFT(Tabelas!$AI1561,1)="L","DL",
LEFT(Tabelas!$AI1561,1)="A","DA",
LEFT(Tabelas!$AI1561,1)="G","DG")</f>
        <v>DC</v>
      </c>
      <c r="AW1561" s="34"/>
      <c r="AX1561" s="34"/>
      <c r="AY1561" s="34"/>
      <c r="AZ1561" s="34"/>
      <c r="BA1561" s="34"/>
      <c r="BB1561" s="34"/>
      <c r="BC1561" s="34"/>
      <c r="BD1561" s="44">
        <v>10123</v>
      </c>
      <c r="BE1561" s="34" t="s">
        <v>10971</v>
      </c>
      <c r="BF1561" s="43" t="s">
        <v>1223</v>
      </c>
      <c r="BG1561" s="34" t="s">
        <v>331</v>
      </c>
      <c r="BH1561" s="34" t="s">
        <v>268</v>
      </c>
      <c r="BI1561" s="34" t="s">
        <v>10972</v>
      </c>
      <c r="BJ1561" s="44" t="s">
        <v>350</v>
      </c>
      <c r="BK1561" s="44" t="s">
        <v>10868</v>
      </c>
      <c r="EN1561" s="572">
        <v>40363</v>
      </c>
      <c r="EO1561" s="561" t="s">
        <v>10973</v>
      </c>
      <c r="EP1561" s="561" t="s">
        <v>947</v>
      </c>
      <c r="EQ1561" s="576">
        <v>485</v>
      </c>
      <c r="ER1561" s="561" t="s">
        <v>3526</v>
      </c>
      <c r="ES1561" s="568" t="s">
        <v>10974</v>
      </c>
    </row>
    <row r="1562" spans="16:149">
      <c r="P1562" s="503"/>
      <c r="Q1562" s="504"/>
      <c r="R1562" s="505">
        <f t="shared" si="46"/>
        <v>45340</v>
      </c>
      <c r="S1562" s="501"/>
      <c r="T1562" s="497"/>
      <c r="U1562" s="498"/>
      <c r="V1562" s="43">
        <v>220</v>
      </c>
      <c r="W1562" s="34" t="s">
        <v>4434</v>
      </c>
      <c r="X1562" s="44">
        <v>10121</v>
      </c>
      <c r="Y1562" s="34" t="s">
        <v>10975</v>
      </c>
      <c r="Z1562" s="43" t="s">
        <v>318</v>
      </c>
      <c r="AA1562" s="34" t="s">
        <v>331</v>
      </c>
      <c r="AB1562" s="34" t="s">
        <v>268</v>
      </c>
      <c r="AC1562" s="34" t="s">
        <v>10962</v>
      </c>
      <c r="AD1562" s="44" t="s">
        <v>350</v>
      </c>
      <c r="AE1562" s="44" t="s">
        <v>10868</v>
      </c>
      <c r="AF1562" s="43">
        <v>220</v>
      </c>
      <c r="AG1562" s="34" t="s">
        <v>4434</v>
      </c>
      <c r="AH1562" s="34" t="s">
        <v>359</v>
      </c>
      <c r="AI1562" s="43" t="s">
        <v>358</v>
      </c>
      <c r="AJ1562" s="44" t="s">
        <v>360</v>
      </c>
      <c r="AK1562" s="261">
        <v>3750137</v>
      </c>
      <c r="AL1562" s="44" t="s">
        <v>331</v>
      </c>
      <c r="AM1562" s="44" t="s">
        <v>363</v>
      </c>
      <c r="AN1562" s="262">
        <v>234093350</v>
      </c>
      <c r="AO1562" s="34"/>
      <c r="AP1562" s="34"/>
      <c r="AQ1562" s="34"/>
      <c r="AR1562" s="34"/>
      <c r="AS1562" s="34"/>
      <c r="AT1562" s="44" t="s">
        <v>10865</v>
      </c>
      <c r="AU1562" s="44"/>
      <c r="AV1562" s="477" t="str">
        <f t="array" ref="AV1562">_xlfn.IFS(
LEFT(Tabelas!$AI1562,1)="N","DN",
LEFT(Tabelas!$AI1562,1)="C","DC",
LEFT(Tabelas!$AI1562,1)="L","DL",
LEFT(Tabelas!$AI1562,1)="A","DA",
LEFT(Tabelas!$AI1562,1)="G","DG")</f>
        <v>DC</v>
      </c>
      <c r="AW1562" s="34"/>
      <c r="AX1562" s="34"/>
      <c r="AY1562" s="34"/>
      <c r="AZ1562" s="34"/>
      <c r="BA1562" s="34"/>
      <c r="BB1562" s="34"/>
      <c r="BC1562" s="34"/>
      <c r="BD1562" s="44">
        <v>10121</v>
      </c>
      <c r="BE1562" s="34" t="s">
        <v>10975</v>
      </c>
      <c r="BF1562" s="43" t="s">
        <v>318</v>
      </c>
      <c r="BG1562" s="34" t="s">
        <v>331</v>
      </c>
      <c r="BH1562" s="34" t="s">
        <v>268</v>
      </c>
      <c r="BI1562" s="34" t="s">
        <v>10962</v>
      </c>
      <c r="BJ1562" s="44" t="s">
        <v>350</v>
      </c>
      <c r="BK1562" s="44" t="s">
        <v>10868</v>
      </c>
      <c r="EN1562" s="571">
        <v>40365</v>
      </c>
      <c r="EO1562" s="560" t="s">
        <v>10976</v>
      </c>
      <c r="EP1562" s="560" t="s">
        <v>289</v>
      </c>
      <c r="EQ1562" s="580">
        <v>332</v>
      </c>
      <c r="ER1562" s="560" t="s">
        <v>4896</v>
      </c>
      <c r="ES1562" s="567" t="s">
        <v>10977</v>
      </c>
    </row>
    <row r="1563" spans="16:149">
      <c r="P1563" s="503"/>
      <c r="Q1563" s="504"/>
      <c r="R1563" s="505">
        <f t="shared" si="46"/>
        <v>45341</v>
      </c>
      <c r="S1563" s="501"/>
      <c r="T1563" s="497"/>
      <c r="U1563" s="498"/>
      <c r="V1563" s="43">
        <v>220</v>
      </c>
      <c r="W1563" s="34" t="s">
        <v>4434</v>
      </c>
      <c r="X1563" s="44">
        <v>10122</v>
      </c>
      <c r="Y1563" s="34" t="s">
        <v>10978</v>
      </c>
      <c r="Z1563" s="43" t="s">
        <v>318</v>
      </c>
      <c r="AA1563" s="34" t="s">
        <v>331</v>
      </c>
      <c r="AB1563" s="34" t="s">
        <v>268</v>
      </c>
      <c r="AC1563" s="34" t="s">
        <v>10979</v>
      </c>
      <c r="AD1563" s="44" t="s">
        <v>350</v>
      </c>
      <c r="AE1563" s="44" t="s">
        <v>10868</v>
      </c>
      <c r="AF1563" s="43">
        <v>220</v>
      </c>
      <c r="AG1563" s="34" t="s">
        <v>4434</v>
      </c>
      <c r="AH1563" s="34" t="s">
        <v>359</v>
      </c>
      <c r="AI1563" s="43" t="s">
        <v>358</v>
      </c>
      <c r="AJ1563" s="44" t="s">
        <v>360</v>
      </c>
      <c r="AK1563" s="261">
        <v>3750137</v>
      </c>
      <c r="AL1563" s="44" t="s">
        <v>331</v>
      </c>
      <c r="AM1563" s="44" t="s">
        <v>363</v>
      </c>
      <c r="AN1563" s="262">
        <v>234093350</v>
      </c>
      <c r="AO1563" s="34"/>
      <c r="AP1563" s="34"/>
      <c r="AQ1563" s="34"/>
      <c r="AR1563" s="34"/>
      <c r="AS1563" s="34"/>
      <c r="AT1563" s="44" t="s">
        <v>10865</v>
      </c>
      <c r="AU1563" s="44"/>
      <c r="AV1563" s="477" t="str">
        <f t="array" ref="AV1563">_xlfn.IFS(
LEFT(Tabelas!$AI1563,1)="N","DN",
LEFT(Tabelas!$AI1563,1)="C","DC",
LEFT(Tabelas!$AI1563,1)="L","DL",
LEFT(Tabelas!$AI1563,1)="A","DA",
LEFT(Tabelas!$AI1563,1)="G","DG")</f>
        <v>DC</v>
      </c>
      <c r="AW1563" s="34"/>
      <c r="AX1563" s="34"/>
      <c r="AY1563" s="34"/>
      <c r="AZ1563" s="34"/>
      <c r="BA1563" s="34"/>
      <c r="BB1563" s="34"/>
      <c r="BC1563" s="34"/>
      <c r="BD1563" s="44">
        <v>10122</v>
      </c>
      <c r="BE1563" s="34" t="s">
        <v>10978</v>
      </c>
      <c r="BF1563" s="43" t="s">
        <v>318</v>
      </c>
      <c r="BG1563" s="34" t="s">
        <v>331</v>
      </c>
      <c r="BH1563" s="34" t="s">
        <v>268</v>
      </c>
      <c r="BI1563" s="34" t="s">
        <v>10979</v>
      </c>
      <c r="BJ1563" s="44" t="s">
        <v>350</v>
      </c>
      <c r="BK1563" s="44" t="s">
        <v>10868</v>
      </c>
      <c r="EN1563" s="572">
        <v>40371</v>
      </c>
      <c r="EO1563" s="561" t="s">
        <v>10980</v>
      </c>
      <c r="EP1563" s="561" t="s">
        <v>350</v>
      </c>
      <c r="EQ1563" s="576">
        <v>229</v>
      </c>
      <c r="ER1563" s="561" t="s">
        <v>4622</v>
      </c>
      <c r="ES1563" s="568" t="s">
        <v>10981</v>
      </c>
    </row>
    <row r="1564" spans="16:149">
      <c r="P1564" s="503"/>
      <c r="Q1564" s="504"/>
      <c r="R1564" s="505">
        <f t="shared" si="46"/>
        <v>45342</v>
      </c>
      <c r="S1564" s="501"/>
      <c r="T1564" s="497"/>
      <c r="U1564" s="498"/>
      <c r="V1564" s="43">
        <v>220</v>
      </c>
      <c r="W1564" s="34" t="s">
        <v>4434</v>
      </c>
      <c r="X1564" s="44">
        <v>10124</v>
      </c>
      <c r="Y1564" s="34" t="s">
        <v>10982</v>
      </c>
      <c r="Z1564" s="43" t="s">
        <v>318</v>
      </c>
      <c r="AA1564" s="34" t="s">
        <v>331</v>
      </c>
      <c r="AB1564" s="34" t="s">
        <v>268</v>
      </c>
      <c r="AC1564" s="34" t="s">
        <v>10983</v>
      </c>
      <c r="AD1564" s="44" t="s">
        <v>350</v>
      </c>
      <c r="AE1564" s="44" t="s">
        <v>10868</v>
      </c>
      <c r="AF1564" s="43">
        <v>220</v>
      </c>
      <c r="AG1564" s="34" t="s">
        <v>4434</v>
      </c>
      <c r="AH1564" s="34" t="s">
        <v>359</v>
      </c>
      <c r="AI1564" s="43" t="s">
        <v>358</v>
      </c>
      <c r="AJ1564" s="44" t="s">
        <v>360</v>
      </c>
      <c r="AK1564" s="261">
        <v>3750137</v>
      </c>
      <c r="AL1564" s="44" t="s">
        <v>331</v>
      </c>
      <c r="AM1564" s="44" t="s">
        <v>363</v>
      </c>
      <c r="AN1564" s="262">
        <v>234093350</v>
      </c>
      <c r="AO1564" s="34"/>
      <c r="AP1564" s="34"/>
      <c r="AQ1564" s="34"/>
      <c r="AR1564" s="34"/>
      <c r="AS1564" s="34"/>
      <c r="AT1564" s="44" t="s">
        <v>10865</v>
      </c>
      <c r="AU1564" s="44"/>
      <c r="AV1564" s="477" t="str">
        <f t="array" ref="AV1564">_xlfn.IFS(
LEFT(Tabelas!$AI1564,1)="N","DN",
LEFT(Tabelas!$AI1564,1)="C","DC",
LEFT(Tabelas!$AI1564,1)="L","DL",
LEFT(Tabelas!$AI1564,1)="A","DA",
LEFT(Tabelas!$AI1564,1)="G","DG")</f>
        <v>DC</v>
      </c>
      <c r="AW1564" s="34"/>
      <c r="AX1564" s="34"/>
      <c r="AY1564" s="34"/>
      <c r="AZ1564" s="34"/>
      <c r="BA1564" s="34"/>
      <c r="BB1564" s="34"/>
      <c r="BC1564" s="34"/>
      <c r="BD1564" s="44">
        <v>10124</v>
      </c>
      <c r="BE1564" s="34" t="s">
        <v>10982</v>
      </c>
      <c r="BF1564" s="43" t="s">
        <v>318</v>
      </c>
      <c r="BG1564" s="34" t="s">
        <v>331</v>
      </c>
      <c r="BH1564" s="34" t="s">
        <v>268</v>
      </c>
      <c r="BI1564" s="34" t="s">
        <v>10983</v>
      </c>
      <c r="BJ1564" s="44" t="s">
        <v>350</v>
      </c>
      <c r="BK1564" s="44" t="s">
        <v>10868</v>
      </c>
      <c r="EN1564" s="571">
        <v>40380</v>
      </c>
      <c r="EO1564" s="560" t="s">
        <v>10984</v>
      </c>
      <c r="EP1564" s="560" t="s">
        <v>947</v>
      </c>
      <c r="EQ1564" s="580">
        <v>474</v>
      </c>
      <c r="ER1564" s="560" t="s">
        <v>5374</v>
      </c>
      <c r="ES1564" s="567" t="s">
        <v>10985</v>
      </c>
    </row>
    <row r="1565" spans="16:149">
      <c r="P1565" s="503"/>
      <c r="Q1565" s="504"/>
      <c r="R1565" s="505">
        <f t="shared" si="46"/>
        <v>45343</v>
      </c>
      <c r="S1565" s="501"/>
      <c r="T1565" s="497"/>
      <c r="U1565" s="498"/>
      <c r="V1565" s="43">
        <v>220</v>
      </c>
      <c r="W1565" s="34" t="s">
        <v>4434</v>
      </c>
      <c r="X1565" s="44">
        <v>10125</v>
      </c>
      <c r="Y1565" s="34" t="s">
        <v>10986</v>
      </c>
      <c r="Z1565" s="43" t="s">
        <v>318</v>
      </c>
      <c r="AA1565" s="34" t="s">
        <v>331</v>
      </c>
      <c r="AB1565" s="34" t="s">
        <v>268</v>
      </c>
      <c r="AC1565" s="34" t="s">
        <v>10987</v>
      </c>
      <c r="AD1565" s="44" t="s">
        <v>350</v>
      </c>
      <c r="AE1565" s="44" t="s">
        <v>10868</v>
      </c>
      <c r="AF1565" s="43">
        <v>220</v>
      </c>
      <c r="AG1565" s="34" t="s">
        <v>4434</v>
      </c>
      <c r="AH1565" s="34" t="s">
        <v>359</v>
      </c>
      <c r="AI1565" s="43" t="s">
        <v>358</v>
      </c>
      <c r="AJ1565" s="44" t="s">
        <v>360</v>
      </c>
      <c r="AK1565" s="261">
        <v>3750137</v>
      </c>
      <c r="AL1565" s="44" t="s">
        <v>331</v>
      </c>
      <c r="AM1565" s="44" t="s">
        <v>363</v>
      </c>
      <c r="AN1565" s="262">
        <v>234093350</v>
      </c>
      <c r="AO1565" s="34"/>
      <c r="AP1565" s="34"/>
      <c r="AQ1565" s="34"/>
      <c r="AR1565" s="34"/>
      <c r="AS1565" s="34"/>
      <c r="AT1565" s="44" t="s">
        <v>10865</v>
      </c>
      <c r="AU1565" s="44"/>
      <c r="AV1565" s="477" t="str">
        <f t="array" ref="AV1565">_xlfn.IFS(
LEFT(Tabelas!$AI1565,1)="N","DN",
LEFT(Tabelas!$AI1565,1)="C","DC",
LEFT(Tabelas!$AI1565,1)="L","DL",
LEFT(Tabelas!$AI1565,1)="A","DA",
LEFT(Tabelas!$AI1565,1)="G","DG")</f>
        <v>DC</v>
      </c>
      <c r="AW1565" s="34"/>
      <c r="AX1565" s="34"/>
      <c r="AY1565" s="34"/>
      <c r="AZ1565" s="34"/>
      <c r="BA1565" s="34"/>
      <c r="BB1565" s="34"/>
      <c r="BC1565" s="34"/>
      <c r="BD1565" s="44">
        <v>10125</v>
      </c>
      <c r="BE1565" s="34" t="s">
        <v>10986</v>
      </c>
      <c r="BF1565" s="43" t="s">
        <v>318</v>
      </c>
      <c r="BG1565" s="34" t="s">
        <v>331</v>
      </c>
      <c r="BH1565" s="34" t="s">
        <v>268</v>
      </c>
      <c r="BI1565" s="34" t="s">
        <v>10987</v>
      </c>
      <c r="BJ1565" s="44" t="s">
        <v>350</v>
      </c>
      <c r="BK1565" s="44" t="s">
        <v>10868</v>
      </c>
      <c r="EN1565" s="572">
        <v>40398</v>
      </c>
      <c r="EO1565" s="561" t="s">
        <v>10988</v>
      </c>
      <c r="EP1565" s="561" t="s">
        <v>947</v>
      </c>
      <c r="EQ1565" s="576">
        <v>450</v>
      </c>
      <c r="ER1565" s="561" t="s">
        <v>4312</v>
      </c>
      <c r="ES1565" s="568" t="s">
        <v>10989</v>
      </c>
    </row>
    <row r="1566" spans="16:149">
      <c r="P1566" s="503"/>
      <c r="Q1566" s="504"/>
      <c r="R1566" s="505">
        <f t="shared" si="46"/>
        <v>45344</v>
      </c>
      <c r="S1566" s="501"/>
      <c r="T1566" s="497"/>
      <c r="U1566" s="498"/>
      <c r="V1566" s="43">
        <v>220</v>
      </c>
      <c r="W1566" s="34" t="s">
        <v>4434</v>
      </c>
      <c r="X1566" s="44">
        <v>10126</v>
      </c>
      <c r="Y1566" s="34" t="s">
        <v>10990</v>
      </c>
      <c r="Z1566" s="43" t="s">
        <v>318</v>
      </c>
      <c r="AA1566" s="34" t="s">
        <v>331</v>
      </c>
      <c r="AB1566" s="34" t="s">
        <v>268</v>
      </c>
      <c r="AC1566" s="34" t="s">
        <v>10991</v>
      </c>
      <c r="AD1566" s="44" t="s">
        <v>350</v>
      </c>
      <c r="AE1566" s="44" t="s">
        <v>10868</v>
      </c>
      <c r="AF1566" s="43">
        <v>220</v>
      </c>
      <c r="AG1566" s="34" t="s">
        <v>4434</v>
      </c>
      <c r="AH1566" s="34" t="s">
        <v>359</v>
      </c>
      <c r="AI1566" s="43" t="s">
        <v>358</v>
      </c>
      <c r="AJ1566" s="44" t="s">
        <v>360</v>
      </c>
      <c r="AK1566" s="261">
        <v>3750137</v>
      </c>
      <c r="AL1566" s="44" t="s">
        <v>331</v>
      </c>
      <c r="AM1566" s="44" t="s">
        <v>363</v>
      </c>
      <c r="AN1566" s="262">
        <v>234093350</v>
      </c>
      <c r="AO1566" s="34"/>
      <c r="AP1566" s="34"/>
      <c r="AQ1566" s="34"/>
      <c r="AR1566" s="34"/>
      <c r="AS1566" s="34"/>
      <c r="AT1566" s="44" t="s">
        <v>10865</v>
      </c>
      <c r="AU1566" s="44"/>
      <c r="AV1566" s="477" t="str">
        <f t="array" ref="AV1566">_xlfn.IFS(
LEFT(Tabelas!$AI1566,1)="N","DN",
LEFT(Tabelas!$AI1566,1)="C","DC",
LEFT(Tabelas!$AI1566,1)="L","DL",
LEFT(Tabelas!$AI1566,1)="A","DA",
LEFT(Tabelas!$AI1566,1)="G","DG")</f>
        <v>DC</v>
      </c>
      <c r="AW1566" s="34"/>
      <c r="AX1566" s="34"/>
      <c r="AY1566" s="34"/>
      <c r="AZ1566" s="34"/>
      <c r="BA1566" s="34"/>
      <c r="BB1566" s="34"/>
      <c r="BC1566" s="34"/>
      <c r="BD1566" s="44">
        <v>10126</v>
      </c>
      <c r="BE1566" s="34" t="s">
        <v>10990</v>
      </c>
      <c r="BF1566" s="43" t="s">
        <v>318</v>
      </c>
      <c r="BG1566" s="34" t="s">
        <v>331</v>
      </c>
      <c r="BH1566" s="34" t="s">
        <v>268</v>
      </c>
      <c r="BI1566" s="34" t="s">
        <v>10991</v>
      </c>
      <c r="BJ1566" s="44" t="s">
        <v>350</v>
      </c>
      <c r="BK1566" s="44" t="s">
        <v>10868</v>
      </c>
      <c r="EN1566" s="571">
        <v>40401</v>
      </c>
      <c r="EO1566" s="560" t="s">
        <v>10992</v>
      </c>
      <c r="EP1566" s="560" t="s">
        <v>947</v>
      </c>
      <c r="EQ1566" s="580">
        <v>449</v>
      </c>
      <c r="ER1566" s="560" t="s">
        <v>3449</v>
      </c>
      <c r="ES1566" s="567" t="s">
        <v>10993</v>
      </c>
    </row>
    <row r="1567" spans="16:149">
      <c r="P1567" s="503"/>
      <c r="Q1567" s="504"/>
      <c r="R1567" s="505">
        <f t="shared" si="46"/>
        <v>45345</v>
      </c>
      <c r="S1567" s="501"/>
      <c r="T1567" s="497"/>
      <c r="U1567" s="498"/>
      <c r="V1567" s="43">
        <v>220</v>
      </c>
      <c r="W1567" s="34" t="s">
        <v>4434</v>
      </c>
      <c r="X1567" s="44">
        <v>10127</v>
      </c>
      <c r="Y1567" s="34" t="s">
        <v>10994</v>
      </c>
      <c r="Z1567" s="43" t="s">
        <v>1223</v>
      </c>
      <c r="AA1567" s="34" t="s">
        <v>331</v>
      </c>
      <c r="AB1567" s="34" t="s">
        <v>268</v>
      </c>
      <c r="AC1567" s="34" t="s">
        <v>10995</v>
      </c>
      <c r="AD1567" s="44" t="s">
        <v>350</v>
      </c>
      <c r="AE1567" s="44" t="s">
        <v>10868</v>
      </c>
      <c r="AF1567" s="43">
        <v>220</v>
      </c>
      <c r="AG1567" s="34" t="s">
        <v>4434</v>
      </c>
      <c r="AH1567" s="34" t="s">
        <v>359</v>
      </c>
      <c r="AI1567" s="43" t="s">
        <v>358</v>
      </c>
      <c r="AJ1567" s="44" t="s">
        <v>360</v>
      </c>
      <c r="AK1567" s="261">
        <v>3750137</v>
      </c>
      <c r="AL1567" s="44" t="s">
        <v>331</v>
      </c>
      <c r="AM1567" s="44" t="s">
        <v>363</v>
      </c>
      <c r="AN1567" s="262">
        <v>234093350</v>
      </c>
      <c r="AO1567" s="34"/>
      <c r="AP1567" s="34"/>
      <c r="AQ1567" s="34"/>
      <c r="AR1567" s="34"/>
      <c r="AS1567" s="34"/>
      <c r="AT1567" s="44" t="s">
        <v>10865</v>
      </c>
      <c r="AU1567" s="44"/>
      <c r="AV1567" s="477" t="str">
        <f t="array" ref="AV1567">_xlfn.IFS(
LEFT(Tabelas!$AI1567,1)="N","DN",
LEFT(Tabelas!$AI1567,1)="C","DC",
LEFT(Tabelas!$AI1567,1)="L","DL",
LEFT(Tabelas!$AI1567,1)="A","DA",
LEFT(Tabelas!$AI1567,1)="G","DG")</f>
        <v>DC</v>
      </c>
      <c r="AW1567" s="34"/>
      <c r="AX1567" s="34"/>
      <c r="AY1567" s="34"/>
      <c r="AZ1567" s="34"/>
      <c r="BA1567" s="34"/>
      <c r="BB1567" s="34"/>
      <c r="BC1567" s="34"/>
      <c r="BD1567" s="44">
        <v>10127</v>
      </c>
      <c r="BE1567" s="34" t="s">
        <v>10994</v>
      </c>
      <c r="BF1567" s="43" t="s">
        <v>1223</v>
      </c>
      <c r="BG1567" s="34" t="s">
        <v>331</v>
      </c>
      <c r="BH1567" s="34" t="s">
        <v>268</v>
      </c>
      <c r="BI1567" s="34" t="s">
        <v>10995</v>
      </c>
      <c r="BJ1567" s="44" t="s">
        <v>350</v>
      </c>
      <c r="BK1567" s="44" t="s">
        <v>10868</v>
      </c>
      <c r="EN1567" s="572">
        <v>40415</v>
      </c>
      <c r="EO1567" s="561" t="s">
        <v>10996</v>
      </c>
      <c r="EP1567" s="561" t="s">
        <v>289</v>
      </c>
      <c r="EQ1567" s="576">
        <v>342</v>
      </c>
      <c r="ER1567" s="561" t="s">
        <v>5009</v>
      </c>
      <c r="ES1567" s="568" t="s">
        <v>10997</v>
      </c>
    </row>
    <row r="1568" spans="16:149">
      <c r="P1568" s="503"/>
      <c r="Q1568" s="504"/>
      <c r="R1568" s="505">
        <f t="shared" si="46"/>
        <v>45346</v>
      </c>
      <c r="S1568" s="501"/>
      <c r="T1568" s="497"/>
      <c r="U1568" s="498"/>
      <c r="V1568" s="43">
        <v>220</v>
      </c>
      <c r="W1568" s="34" t="s">
        <v>4434</v>
      </c>
      <c r="X1568" s="44">
        <v>10119</v>
      </c>
      <c r="Y1568" s="34" t="s">
        <v>10998</v>
      </c>
      <c r="Z1568" s="43" t="s">
        <v>318</v>
      </c>
      <c r="AA1568" s="34" t="s">
        <v>331</v>
      </c>
      <c r="AB1568" s="34" t="s">
        <v>268</v>
      </c>
      <c r="AC1568" s="34" t="s">
        <v>10998</v>
      </c>
      <c r="AD1568" s="44" t="s">
        <v>350</v>
      </c>
      <c r="AE1568" s="44" t="s">
        <v>10868</v>
      </c>
      <c r="AF1568" s="43">
        <v>220</v>
      </c>
      <c r="AG1568" s="34" t="s">
        <v>4434</v>
      </c>
      <c r="AH1568" s="34" t="s">
        <v>359</v>
      </c>
      <c r="AI1568" s="43" t="s">
        <v>358</v>
      </c>
      <c r="AJ1568" s="44" t="s">
        <v>360</v>
      </c>
      <c r="AK1568" s="261">
        <v>3750137</v>
      </c>
      <c r="AL1568" s="44" t="s">
        <v>331</v>
      </c>
      <c r="AM1568" s="44" t="s">
        <v>363</v>
      </c>
      <c r="AN1568" s="262">
        <v>234093350</v>
      </c>
      <c r="AO1568" s="34"/>
      <c r="AP1568" s="34"/>
      <c r="AQ1568" s="34"/>
      <c r="AR1568" s="34"/>
      <c r="AS1568" s="34"/>
      <c r="AT1568" s="44" t="s">
        <v>10865</v>
      </c>
      <c r="AU1568" s="44"/>
      <c r="AV1568" s="477" t="str">
        <f t="array" ref="AV1568">_xlfn.IFS(
LEFT(Tabelas!$AI1568,1)="N","DN",
LEFT(Tabelas!$AI1568,1)="C","DC",
LEFT(Tabelas!$AI1568,1)="L","DL",
LEFT(Tabelas!$AI1568,1)="A","DA",
LEFT(Tabelas!$AI1568,1)="G","DG")</f>
        <v>DC</v>
      </c>
      <c r="AW1568" s="34"/>
      <c r="AX1568" s="34"/>
      <c r="AY1568" s="34"/>
      <c r="AZ1568" s="34"/>
      <c r="BA1568" s="34"/>
      <c r="BB1568" s="34"/>
      <c r="BC1568" s="34"/>
      <c r="BD1568" s="44">
        <v>10119</v>
      </c>
      <c r="BE1568" s="34" t="s">
        <v>10998</v>
      </c>
      <c r="BF1568" s="43" t="s">
        <v>318</v>
      </c>
      <c r="BG1568" s="34" t="s">
        <v>331</v>
      </c>
      <c r="BH1568" s="34" t="s">
        <v>268</v>
      </c>
      <c r="BI1568" s="34" t="s">
        <v>10998</v>
      </c>
      <c r="BJ1568" s="44" t="s">
        <v>350</v>
      </c>
      <c r="BK1568" s="44" t="s">
        <v>10868</v>
      </c>
      <c r="EN1568" s="571">
        <v>40420</v>
      </c>
      <c r="EO1568" s="560" t="s">
        <v>10999</v>
      </c>
      <c r="EP1568" s="560" t="s">
        <v>289</v>
      </c>
      <c r="EQ1568" s="580">
        <v>342</v>
      </c>
      <c r="ER1568" s="560" t="s">
        <v>5009</v>
      </c>
      <c r="ES1568" s="567" t="s">
        <v>11000</v>
      </c>
    </row>
    <row r="1569" spans="16:149">
      <c r="P1569" s="503"/>
      <c r="Q1569" s="504"/>
      <c r="R1569" s="505">
        <f t="shared" si="46"/>
        <v>45347</v>
      </c>
      <c r="S1569" s="501"/>
      <c r="T1569" s="497"/>
      <c r="U1569" s="498"/>
      <c r="V1569" s="43">
        <v>220</v>
      </c>
      <c r="W1569" s="34" t="s">
        <v>4434</v>
      </c>
      <c r="X1569" s="44">
        <v>10200</v>
      </c>
      <c r="Y1569" s="34" t="s">
        <v>648</v>
      </c>
      <c r="Z1569" s="43" t="s">
        <v>318</v>
      </c>
      <c r="AA1569" s="34" t="s">
        <v>374</v>
      </c>
      <c r="AB1569" s="34" t="s">
        <v>268</v>
      </c>
      <c r="AC1569" s="34" t="s">
        <v>2041</v>
      </c>
      <c r="AD1569" s="44" t="s">
        <v>350</v>
      </c>
      <c r="AE1569" s="44" t="s">
        <v>10868</v>
      </c>
      <c r="AF1569" s="43">
        <v>220</v>
      </c>
      <c r="AG1569" s="34" t="s">
        <v>4434</v>
      </c>
      <c r="AH1569" s="34" t="s">
        <v>359</v>
      </c>
      <c r="AI1569" s="43" t="s">
        <v>358</v>
      </c>
      <c r="AJ1569" s="44" t="s">
        <v>360</v>
      </c>
      <c r="AK1569" s="261">
        <v>3750137</v>
      </c>
      <c r="AL1569" s="44" t="s">
        <v>331</v>
      </c>
      <c r="AM1569" s="44" t="s">
        <v>363</v>
      </c>
      <c r="AN1569" s="262">
        <v>234093350</v>
      </c>
      <c r="AO1569" s="34"/>
      <c r="AP1569" s="34"/>
      <c r="AQ1569" s="34"/>
      <c r="AR1569" s="34"/>
      <c r="AS1569" s="34"/>
      <c r="AT1569" s="44" t="s">
        <v>10865</v>
      </c>
      <c r="AU1569" s="44"/>
      <c r="AV1569" s="477" t="str">
        <f t="array" ref="AV1569">_xlfn.IFS(
LEFT(Tabelas!$AI1569,1)="N","DN",
LEFT(Tabelas!$AI1569,1)="C","DC",
LEFT(Tabelas!$AI1569,1)="L","DL",
LEFT(Tabelas!$AI1569,1)="A","DA",
LEFT(Tabelas!$AI1569,1)="G","DG")</f>
        <v>DC</v>
      </c>
      <c r="AW1569" s="34"/>
      <c r="AX1569" s="34"/>
      <c r="AY1569" s="34"/>
      <c r="AZ1569" s="34"/>
      <c r="BA1569" s="34"/>
      <c r="BB1569" s="34"/>
      <c r="BC1569" s="34"/>
      <c r="BD1569" s="44">
        <v>10200</v>
      </c>
      <c r="BE1569" s="34" t="s">
        <v>648</v>
      </c>
      <c r="BF1569" s="43" t="s">
        <v>318</v>
      </c>
      <c r="BG1569" s="34" t="s">
        <v>374</v>
      </c>
      <c r="BH1569" s="34" t="s">
        <v>268</v>
      </c>
      <c r="BI1569" s="34" t="s">
        <v>2041</v>
      </c>
      <c r="BJ1569" s="44" t="s">
        <v>350</v>
      </c>
      <c r="BK1569" s="44" t="s">
        <v>10868</v>
      </c>
      <c r="EN1569" s="572">
        <v>40425</v>
      </c>
      <c r="EO1569" s="561" t="s">
        <v>11001</v>
      </c>
      <c r="EP1569" s="561" t="s">
        <v>289</v>
      </c>
      <c r="EQ1569" s="576">
        <v>342</v>
      </c>
      <c r="ER1569" s="561" t="s">
        <v>5009</v>
      </c>
      <c r="ES1569" s="568" t="s">
        <v>11002</v>
      </c>
    </row>
    <row r="1570" spans="16:149">
      <c r="P1570" s="503"/>
      <c r="Q1570" s="504"/>
      <c r="R1570" s="505">
        <f t="shared" si="46"/>
        <v>45348</v>
      </c>
      <c r="S1570" s="501"/>
      <c r="T1570" s="497"/>
      <c r="U1570" s="498"/>
      <c r="V1570" s="43">
        <v>220</v>
      </c>
      <c r="W1570" s="34" t="s">
        <v>4434</v>
      </c>
      <c r="X1570" s="44">
        <v>10209</v>
      </c>
      <c r="Y1570" s="34" t="s">
        <v>2041</v>
      </c>
      <c r="Z1570" s="43" t="s">
        <v>318</v>
      </c>
      <c r="AA1570" s="34" t="s">
        <v>374</v>
      </c>
      <c r="AB1570" s="34" t="s">
        <v>268</v>
      </c>
      <c r="AC1570" s="34" t="s">
        <v>2041</v>
      </c>
      <c r="AD1570" s="44" t="s">
        <v>350</v>
      </c>
      <c r="AE1570" s="44" t="s">
        <v>10868</v>
      </c>
      <c r="AF1570" s="43">
        <v>220</v>
      </c>
      <c r="AG1570" s="34" t="s">
        <v>4434</v>
      </c>
      <c r="AH1570" s="34" t="s">
        <v>359</v>
      </c>
      <c r="AI1570" s="43" t="s">
        <v>358</v>
      </c>
      <c r="AJ1570" s="44" t="s">
        <v>360</v>
      </c>
      <c r="AK1570" s="261">
        <v>3750137</v>
      </c>
      <c r="AL1570" s="44" t="s">
        <v>331</v>
      </c>
      <c r="AM1570" s="44" t="s">
        <v>363</v>
      </c>
      <c r="AN1570" s="262">
        <v>234093350</v>
      </c>
      <c r="AO1570" s="34"/>
      <c r="AP1570" s="34"/>
      <c r="AQ1570" s="34"/>
      <c r="AR1570" s="34"/>
      <c r="AS1570" s="34"/>
      <c r="AT1570" s="44" t="s">
        <v>10865</v>
      </c>
      <c r="AU1570" s="44"/>
      <c r="AV1570" s="477" t="str">
        <f t="array" ref="AV1570">_xlfn.IFS(
LEFT(Tabelas!$AI1570,1)="N","DN",
LEFT(Tabelas!$AI1570,1)="C","DC",
LEFT(Tabelas!$AI1570,1)="L","DL",
LEFT(Tabelas!$AI1570,1)="A","DA",
LEFT(Tabelas!$AI1570,1)="G","DG")</f>
        <v>DC</v>
      </c>
      <c r="AW1570" s="34"/>
      <c r="AX1570" s="34"/>
      <c r="AY1570" s="34"/>
      <c r="AZ1570" s="34"/>
      <c r="BA1570" s="34"/>
      <c r="BB1570" s="34"/>
      <c r="BC1570" s="34"/>
      <c r="BD1570" s="44">
        <v>10209</v>
      </c>
      <c r="BE1570" s="34" t="s">
        <v>2041</v>
      </c>
      <c r="BF1570" s="43" t="s">
        <v>318</v>
      </c>
      <c r="BG1570" s="34" t="s">
        <v>374</v>
      </c>
      <c r="BH1570" s="34" t="s">
        <v>268</v>
      </c>
      <c r="BI1570" s="34" t="s">
        <v>2041</v>
      </c>
      <c r="BJ1570" s="44" t="s">
        <v>350</v>
      </c>
      <c r="BK1570" s="44" t="s">
        <v>10868</v>
      </c>
      <c r="EN1570" s="571">
        <v>40430</v>
      </c>
      <c r="EO1570" s="560" t="s">
        <v>11003</v>
      </c>
      <c r="EP1570" s="560" t="s">
        <v>289</v>
      </c>
      <c r="EQ1570" s="580">
        <v>342</v>
      </c>
      <c r="ER1570" s="560" t="s">
        <v>5009</v>
      </c>
      <c r="ES1570" s="567" t="s">
        <v>11004</v>
      </c>
    </row>
    <row r="1571" spans="16:149">
      <c r="P1571" s="503"/>
      <c r="Q1571" s="504"/>
      <c r="R1571" s="505">
        <f t="shared" si="46"/>
        <v>45349</v>
      </c>
      <c r="S1571" s="501"/>
      <c r="T1571" s="497"/>
      <c r="U1571" s="498"/>
      <c r="V1571" s="43">
        <v>220</v>
      </c>
      <c r="W1571" s="34" t="s">
        <v>4434</v>
      </c>
      <c r="X1571" s="44">
        <v>10202</v>
      </c>
      <c r="Y1571" s="34" t="s">
        <v>969</v>
      </c>
      <c r="Z1571" s="43" t="s">
        <v>318</v>
      </c>
      <c r="AA1571" s="34" t="s">
        <v>374</v>
      </c>
      <c r="AB1571" s="34" t="s">
        <v>268</v>
      </c>
      <c r="AC1571" s="34" t="s">
        <v>969</v>
      </c>
      <c r="AD1571" s="44" t="s">
        <v>350</v>
      </c>
      <c r="AE1571" s="44" t="s">
        <v>10868</v>
      </c>
      <c r="AF1571" s="43">
        <v>220</v>
      </c>
      <c r="AG1571" s="34" t="s">
        <v>4434</v>
      </c>
      <c r="AH1571" s="34" t="s">
        <v>359</v>
      </c>
      <c r="AI1571" s="43" t="s">
        <v>358</v>
      </c>
      <c r="AJ1571" s="44" t="s">
        <v>360</v>
      </c>
      <c r="AK1571" s="261">
        <v>3750137</v>
      </c>
      <c r="AL1571" s="44" t="s">
        <v>331</v>
      </c>
      <c r="AM1571" s="44" t="s">
        <v>363</v>
      </c>
      <c r="AN1571" s="262">
        <v>234093350</v>
      </c>
      <c r="AO1571" s="34"/>
      <c r="AP1571" s="34"/>
      <c r="AQ1571" s="34"/>
      <c r="AR1571" s="34"/>
      <c r="AS1571" s="34"/>
      <c r="AT1571" s="44" t="s">
        <v>10865</v>
      </c>
      <c r="AU1571" s="44"/>
      <c r="AV1571" s="477" t="str">
        <f t="array" ref="AV1571">_xlfn.IFS(
LEFT(Tabelas!$AI1571,1)="N","DN",
LEFT(Tabelas!$AI1571,1)="C","DC",
LEFT(Tabelas!$AI1571,1)="L","DL",
LEFT(Tabelas!$AI1571,1)="A","DA",
LEFT(Tabelas!$AI1571,1)="G","DG")</f>
        <v>DC</v>
      </c>
      <c r="AW1571" s="34"/>
      <c r="AX1571" s="34"/>
      <c r="AY1571" s="34"/>
      <c r="AZ1571" s="34"/>
      <c r="BA1571" s="34"/>
      <c r="BB1571" s="34"/>
      <c r="BC1571" s="34"/>
      <c r="BD1571" s="44">
        <v>10202</v>
      </c>
      <c r="BE1571" s="34" t="s">
        <v>969</v>
      </c>
      <c r="BF1571" s="43" t="s">
        <v>318</v>
      </c>
      <c r="BG1571" s="34" t="s">
        <v>374</v>
      </c>
      <c r="BH1571" s="34" t="s">
        <v>268</v>
      </c>
      <c r="BI1571" s="34" t="s">
        <v>969</v>
      </c>
      <c r="BJ1571" s="44" t="s">
        <v>350</v>
      </c>
      <c r="BK1571" s="44" t="s">
        <v>10868</v>
      </c>
      <c r="EN1571" s="572">
        <v>40436</v>
      </c>
      <c r="EO1571" s="561" t="s">
        <v>11005</v>
      </c>
      <c r="EP1571" s="561" t="s">
        <v>947</v>
      </c>
      <c r="EQ1571" s="576">
        <v>485</v>
      </c>
      <c r="ER1571" s="561" t="s">
        <v>3526</v>
      </c>
      <c r="ES1571" s="568" t="s">
        <v>11006</v>
      </c>
    </row>
    <row r="1572" spans="16:149">
      <c r="P1572" s="503"/>
      <c r="Q1572" s="504"/>
      <c r="R1572" s="505">
        <f t="shared" si="46"/>
        <v>45350</v>
      </c>
      <c r="S1572" s="501"/>
      <c r="T1572" s="497"/>
      <c r="U1572" s="498"/>
      <c r="V1572" s="43">
        <v>220</v>
      </c>
      <c r="W1572" s="34" t="s">
        <v>4434</v>
      </c>
      <c r="X1572" s="44">
        <v>10203</v>
      </c>
      <c r="Y1572" s="34" t="s">
        <v>1246</v>
      </c>
      <c r="Z1572" s="43" t="s">
        <v>318</v>
      </c>
      <c r="AA1572" s="34" t="s">
        <v>374</v>
      </c>
      <c r="AB1572" s="34" t="s">
        <v>268</v>
      </c>
      <c r="AC1572" s="34" t="s">
        <v>1246</v>
      </c>
      <c r="AD1572" s="44" t="s">
        <v>350</v>
      </c>
      <c r="AE1572" s="44" t="s">
        <v>10868</v>
      </c>
      <c r="AF1572" s="43">
        <v>220</v>
      </c>
      <c r="AG1572" s="34" t="s">
        <v>4434</v>
      </c>
      <c r="AH1572" s="34" t="s">
        <v>359</v>
      </c>
      <c r="AI1572" s="43" t="s">
        <v>358</v>
      </c>
      <c r="AJ1572" s="44" t="s">
        <v>360</v>
      </c>
      <c r="AK1572" s="261">
        <v>3750137</v>
      </c>
      <c r="AL1572" s="44" t="s">
        <v>331</v>
      </c>
      <c r="AM1572" s="44" t="s">
        <v>363</v>
      </c>
      <c r="AN1572" s="262">
        <v>234093350</v>
      </c>
      <c r="AO1572" s="34"/>
      <c r="AP1572" s="34"/>
      <c r="AQ1572" s="34"/>
      <c r="AR1572" s="34"/>
      <c r="AS1572" s="34"/>
      <c r="AT1572" s="44" t="s">
        <v>10865</v>
      </c>
      <c r="AU1572" s="44"/>
      <c r="AV1572" s="477" t="str">
        <f t="array" ref="AV1572">_xlfn.IFS(
LEFT(Tabelas!$AI1572,1)="N","DN",
LEFT(Tabelas!$AI1572,1)="C","DC",
LEFT(Tabelas!$AI1572,1)="L","DL",
LEFT(Tabelas!$AI1572,1)="A","DA",
LEFT(Tabelas!$AI1572,1)="G","DG")</f>
        <v>DC</v>
      </c>
      <c r="AW1572" s="34"/>
      <c r="AX1572" s="34"/>
      <c r="AY1572" s="34"/>
      <c r="AZ1572" s="34"/>
      <c r="BA1572" s="34"/>
      <c r="BB1572" s="34"/>
      <c r="BC1572" s="34"/>
      <c r="BD1572" s="44">
        <v>10203</v>
      </c>
      <c r="BE1572" s="34" t="s">
        <v>1246</v>
      </c>
      <c r="BF1572" s="43" t="s">
        <v>318</v>
      </c>
      <c r="BG1572" s="34" t="s">
        <v>374</v>
      </c>
      <c r="BH1572" s="34" t="s">
        <v>268</v>
      </c>
      <c r="BI1572" s="34" t="s">
        <v>1246</v>
      </c>
      <c r="BJ1572" s="44" t="s">
        <v>350</v>
      </c>
      <c r="BK1572" s="44" t="s">
        <v>10868</v>
      </c>
      <c r="EN1572" s="571">
        <v>40440</v>
      </c>
      <c r="EO1572" s="560" t="s">
        <v>11007</v>
      </c>
      <c r="EP1572" s="560" t="s">
        <v>350</v>
      </c>
      <c r="EQ1572" s="580">
        <v>229</v>
      </c>
      <c r="ER1572" s="560" t="s">
        <v>4622</v>
      </c>
      <c r="ES1572" s="567" t="s">
        <v>11008</v>
      </c>
    </row>
    <row r="1573" spans="16:149">
      <c r="P1573" s="503"/>
      <c r="Q1573" s="504"/>
      <c r="R1573" s="505">
        <f t="shared" si="46"/>
        <v>45351</v>
      </c>
      <c r="S1573" s="501"/>
      <c r="T1573" s="497"/>
      <c r="U1573" s="498"/>
      <c r="V1573" s="43">
        <v>220</v>
      </c>
      <c r="W1573" s="34" t="s">
        <v>4434</v>
      </c>
      <c r="X1573" s="44">
        <v>10204</v>
      </c>
      <c r="Y1573" s="34" t="s">
        <v>1523</v>
      </c>
      <c r="Z1573" s="43" t="s">
        <v>318</v>
      </c>
      <c r="AA1573" s="34" t="s">
        <v>374</v>
      </c>
      <c r="AB1573" s="34" t="s">
        <v>268</v>
      </c>
      <c r="AC1573" s="34" t="s">
        <v>1523</v>
      </c>
      <c r="AD1573" s="44" t="s">
        <v>350</v>
      </c>
      <c r="AE1573" s="44" t="s">
        <v>10868</v>
      </c>
      <c r="AF1573" s="43">
        <v>220</v>
      </c>
      <c r="AG1573" s="34" t="s">
        <v>4434</v>
      </c>
      <c r="AH1573" s="34" t="s">
        <v>359</v>
      </c>
      <c r="AI1573" s="43" t="s">
        <v>358</v>
      </c>
      <c r="AJ1573" s="44" t="s">
        <v>360</v>
      </c>
      <c r="AK1573" s="261">
        <v>3750137</v>
      </c>
      <c r="AL1573" s="44" t="s">
        <v>331</v>
      </c>
      <c r="AM1573" s="44" t="s">
        <v>363</v>
      </c>
      <c r="AN1573" s="262">
        <v>234093350</v>
      </c>
      <c r="AO1573" s="34"/>
      <c r="AP1573" s="34"/>
      <c r="AQ1573" s="34"/>
      <c r="AR1573" s="34"/>
      <c r="AS1573" s="34"/>
      <c r="AT1573" s="44" t="s">
        <v>10865</v>
      </c>
      <c r="AU1573" s="44"/>
      <c r="AV1573" s="477" t="str">
        <f t="array" ref="AV1573">_xlfn.IFS(
LEFT(Tabelas!$AI1573,1)="N","DN",
LEFT(Tabelas!$AI1573,1)="C","DC",
LEFT(Tabelas!$AI1573,1)="L","DL",
LEFT(Tabelas!$AI1573,1)="A","DA",
LEFT(Tabelas!$AI1573,1)="G","DG")</f>
        <v>DC</v>
      </c>
      <c r="AW1573" s="34"/>
      <c r="AX1573" s="34"/>
      <c r="AY1573" s="34"/>
      <c r="AZ1573" s="34"/>
      <c r="BA1573" s="34"/>
      <c r="BB1573" s="34"/>
      <c r="BC1573" s="34"/>
      <c r="BD1573" s="44">
        <v>10204</v>
      </c>
      <c r="BE1573" s="34" t="s">
        <v>1523</v>
      </c>
      <c r="BF1573" s="43" t="s">
        <v>318</v>
      </c>
      <c r="BG1573" s="34" t="s">
        <v>374</v>
      </c>
      <c r="BH1573" s="34" t="s">
        <v>268</v>
      </c>
      <c r="BI1573" s="34" t="s">
        <v>1523</v>
      </c>
      <c r="BJ1573" s="44" t="s">
        <v>350</v>
      </c>
      <c r="BK1573" s="44" t="s">
        <v>10868</v>
      </c>
      <c r="EN1573" s="572">
        <v>40444</v>
      </c>
      <c r="EO1573" s="561" t="s">
        <v>11009</v>
      </c>
      <c r="EP1573" s="561" t="s">
        <v>947</v>
      </c>
      <c r="EQ1573" s="576">
        <v>450</v>
      </c>
      <c r="ER1573" s="561" t="s">
        <v>4312</v>
      </c>
      <c r="ES1573" s="568" t="s">
        <v>11010</v>
      </c>
    </row>
    <row r="1574" spans="16:149">
      <c r="P1574" s="503"/>
      <c r="Q1574" s="504"/>
      <c r="R1574" s="505">
        <f t="shared" si="46"/>
        <v>45352</v>
      </c>
      <c r="S1574" s="501"/>
      <c r="T1574" s="497"/>
      <c r="U1574" s="498"/>
      <c r="V1574" s="43">
        <v>220</v>
      </c>
      <c r="W1574" s="34" t="s">
        <v>4434</v>
      </c>
      <c r="X1574" s="44">
        <v>10206</v>
      </c>
      <c r="Y1574" s="34" t="s">
        <v>1795</v>
      </c>
      <c r="Z1574" s="43" t="s">
        <v>318</v>
      </c>
      <c r="AA1574" s="34" t="s">
        <v>374</v>
      </c>
      <c r="AB1574" s="34" t="s">
        <v>268</v>
      </c>
      <c r="AC1574" s="34" t="s">
        <v>1795</v>
      </c>
      <c r="AD1574" s="44" t="s">
        <v>350</v>
      </c>
      <c r="AE1574" s="44" t="s">
        <v>10868</v>
      </c>
      <c r="AF1574" s="43">
        <v>220</v>
      </c>
      <c r="AG1574" s="34" t="s">
        <v>4434</v>
      </c>
      <c r="AH1574" s="34" t="s">
        <v>359</v>
      </c>
      <c r="AI1574" s="43" t="s">
        <v>358</v>
      </c>
      <c r="AJ1574" s="44" t="s">
        <v>360</v>
      </c>
      <c r="AK1574" s="261">
        <v>3750137</v>
      </c>
      <c r="AL1574" s="44" t="s">
        <v>331</v>
      </c>
      <c r="AM1574" s="44" t="s">
        <v>363</v>
      </c>
      <c r="AN1574" s="262">
        <v>234093350</v>
      </c>
      <c r="AO1574" s="34"/>
      <c r="AP1574" s="34"/>
      <c r="AQ1574" s="34"/>
      <c r="AR1574" s="34"/>
      <c r="AS1574" s="34"/>
      <c r="AT1574" s="44" t="s">
        <v>10865</v>
      </c>
      <c r="AU1574" s="44"/>
      <c r="AV1574" s="477" t="str">
        <f t="array" ref="AV1574">_xlfn.IFS(
LEFT(Tabelas!$AI1574,1)="N","DN",
LEFT(Tabelas!$AI1574,1)="C","DC",
LEFT(Tabelas!$AI1574,1)="L","DL",
LEFT(Tabelas!$AI1574,1)="A","DA",
LEFT(Tabelas!$AI1574,1)="G","DG")</f>
        <v>DC</v>
      </c>
      <c r="AW1574" s="34"/>
      <c r="AX1574" s="34"/>
      <c r="AY1574" s="34"/>
      <c r="AZ1574" s="34"/>
      <c r="BA1574" s="34"/>
      <c r="BB1574" s="34"/>
      <c r="BC1574" s="34"/>
      <c r="BD1574" s="44">
        <v>10206</v>
      </c>
      <c r="BE1574" s="34" t="s">
        <v>1795</v>
      </c>
      <c r="BF1574" s="43" t="s">
        <v>318</v>
      </c>
      <c r="BG1574" s="34" t="s">
        <v>374</v>
      </c>
      <c r="BH1574" s="34" t="s">
        <v>268</v>
      </c>
      <c r="BI1574" s="34" t="s">
        <v>1795</v>
      </c>
      <c r="BJ1574" s="44" t="s">
        <v>350</v>
      </c>
      <c r="BK1574" s="44" t="s">
        <v>10868</v>
      </c>
      <c r="EN1574" s="571">
        <v>40450</v>
      </c>
      <c r="EO1574" s="560" t="s">
        <v>11011</v>
      </c>
      <c r="EP1574" s="560" t="s">
        <v>350</v>
      </c>
      <c r="EQ1574" s="580">
        <v>229</v>
      </c>
      <c r="ER1574" s="560" t="s">
        <v>4622</v>
      </c>
      <c r="ES1574" s="567" t="s">
        <v>11012</v>
      </c>
    </row>
    <row r="1575" spans="16:149">
      <c r="P1575" s="503"/>
      <c r="Q1575" s="504"/>
      <c r="R1575" s="505">
        <f t="shared" si="46"/>
        <v>45353</v>
      </c>
      <c r="S1575" s="501"/>
      <c r="T1575" s="497"/>
      <c r="U1575" s="498"/>
      <c r="V1575" s="43">
        <v>220</v>
      </c>
      <c r="W1575" s="34" t="s">
        <v>4434</v>
      </c>
      <c r="X1575" s="44">
        <v>10210</v>
      </c>
      <c r="Y1575" s="34" t="s">
        <v>2248</v>
      </c>
      <c r="Z1575" s="43" t="s">
        <v>318</v>
      </c>
      <c r="AA1575" s="34" t="s">
        <v>374</v>
      </c>
      <c r="AB1575" s="34" t="s">
        <v>268</v>
      </c>
      <c r="AC1575" s="34" t="s">
        <v>2248</v>
      </c>
      <c r="AD1575" s="44" t="s">
        <v>350</v>
      </c>
      <c r="AE1575" s="44" t="s">
        <v>10868</v>
      </c>
      <c r="AF1575" s="43">
        <v>220</v>
      </c>
      <c r="AG1575" s="34" t="s">
        <v>4434</v>
      </c>
      <c r="AH1575" s="34" t="s">
        <v>359</v>
      </c>
      <c r="AI1575" s="43" t="s">
        <v>358</v>
      </c>
      <c r="AJ1575" s="44" t="s">
        <v>360</v>
      </c>
      <c r="AK1575" s="261">
        <v>3750137</v>
      </c>
      <c r="AL1575" s="44" t="s">
        <v>331</v>
      </c>
      <c r="AM1575" s="44" t="s">
        <v>363</v>
      </c>
      <c r="AN1575" s="262">
        <v>234093350</v>
      </c>
      <c r="AO1575" s="34"/>
      <c r="AP1575" s="34"/>
      <c r="AQ1575" s="34"/>
      <c r="AR1575" s="34"/>
      <c r="AS1575" s="34"/>
      <c r="AT1575" s="44" t="s">
        <v>10865</v>
      </c>
      <c r="AU1575" s="44"/>
      <c r="AV1575" s="477" t="str">
        <f t="array" ref="AV1575">_xlfn.IFS(
LEFT(Tabelas!$AI1575,1)="N","DN",
LEFT(Tabelas!$AI1575,1)="C","DC",
LEFT(Tabelas!$AI1575,1)="L","DL",
LEFT(Tabelas!$AI1575,1)="A","DA",
LEFT(Tabelas!$AI1575,1)="G","DG")</f>
        <v>DC</v>
      </c>
      <c r="AW1575" s="34"/>
      <c r="AX1575" s="34"/>
      <c r="AY1575" s="34"/>
      <c r="AZ1575" s="34"/>
      <c r="BA1575" s="34"/>
      <c r="BB1575" s="34"/>
      <c r="BC1575" s="34"/>
      <c r="BD1575" s="44">
        <v>10210</v>
      </c>
      <c r="BE1575" s="34" t="s">
        <v>2248</v>
      </c>
      <c r="BF1575" s="43" t="s">
        <v>318</v>
      </c>
      <c r="BG1575" s="34" t="s">
        <v>374</v>
      </c>
      <c r="BH1575" s="34" t="s">
        <v>268</v>
      </c>
      <c r="BI1575" s="34" t="s">
        <v>2248</v>
      </c>
      <c r="BJ1575" s="44" t="s">
        <v>350</v>
      </c>
      <c r="BK1575" s="44" t="s">
        <v>10868</v>
      </c>
      <c r="EN1575" s="572">
        <v>40455</v>
      </c>
      <c r="EO1575" s="561" t="s">
        <v>11013</v>
      </c>
      <c r="EP1575" s="561" t="s">
        <v>350</v>
      </c>
      <c r="EQ1575" s="576">
        <v>221</v>
      </c>
      <c r="ER1575" s="561" t="s">
        <v>4458</v>
      </c>
      <c r="ES1575" s="568" t="s">
        <v>11014</v>
      </c>
    </row>
    <row r="1576" spans="16:149">
      <c r="P1576" s="503"/>
      <c r="Q1576" s="504"/>
      <c r="R1576" s="505">
        <f t="shared" si="46"/>
        <v>45354</v>
      </c>
      <c r="S1576" s="501"/>
      <c r="T1576" s="497"/>
      <c r="U1576" s="498"/>
      <c r="V1576" s="43">
        <v>220</v>
      </c>
      <c r="W1576" s="34" t="s">
        <v>4434</v>
      </c>
      <c r="X1576" s="44">
        <v>10300</v>
      </c>
      <c r="Y1576" s="34" t="s">
        <v>649</v>
      </c>
      <c r="Z1576" s="43" t="s">
        <v>318</v>
      </c>
      <c r="AA1576" s="34" t="s">
        <v>375</v>
      </c>
      <c r="AB1576" s="34" t="s">
        <v>268</v>
      </c>
      <c r="AC1576" s="34" t="s">
        <v>11015</v>
      </c>
      <c r="AD1576" s="44" t="s">
        <v>350</v>
      </c>
      <c r="AE1576" s="44" t="s">
        <v>10868</v>
      </c>
      <c r="AF1576" s="43">
        <v>220</v>
      </c>
      <c r="AG1576" s="34" t="s">
        <v>4434</v>
      </c>
      <c r="AH1576" s="34" t="s">
        <v>359</v>
      </c>
      <c r="AI1576" s="43" t="s">
        <v>358</v>
      </c>
      <c r="AJ1576" s="44" t="s">
        <v>360</v>
      </c>
      <c r="AK1576" s="261">
        <v>3750137</v>
      </c>
      <c r="AL1576" s="44" t="s">
        <v>331</v>
      </c>
      <c r="AM1576" s="44" t="s">
        <v>363</v>
      </c>
      <c r="AN1576" s="262">
        <v>234093350</v>
      </c>
      <c r="AO1576" s="34"/>
      <c r="AP1576" s="34"/>
      <c r="AQ1576" s="34"/>
      <c r="AR1576" s="34"/>
      <c r="AS1576" s="34"/>
      <c r="AT1576" s="44" t="s">
        <v>10865</v>
      </c>
      <c r="AU1576" s="44"/>
      <c r="AV1576" s="477" t="str">
        <f t="array" ref="AV1576">_xlfn.IFS(
LEFT(Tabelas!$AI1576,1)="N","DN",
LEFT(Tabelas!$AI1576,1)="C","DC",
LEFT(Tabelas!$AI1576,1)="L","DL",
LEFT(Tabelas!$AI1576,1)="A","DA",
LEFT(Tabelas!$AI1576,1)="G","DG")</f>
        <v>DC</v>
      </c>
      <c r="AW1576" s="34"/>
      <c r="AX1576" s="34"/>
      <c r="AY1576" s="34"/>
      <c r="AZ1576" s="34"/>
      <c r="BA1576" s="34"/>
      <c r="BB1576" s="34"/>
      <c r="BC1576" s="34"/>
      <c r="BD1576" s="44">
        <v>10300</v>
      </c>
      <c r="BE1576" s="34" t="s">
        <v>649</v>
      </c>
      <c r="BF1576" s="43" t="s">
        <v>318</v>
      </c>
      <c r="BG1576" s="34" t="s">
        <v>375</v>
      </c>
      <c r="BH1576" s="34" t="s">
        <v>268</v>
      </c>
      <c r="BI1576" s="34" t="s">
        <v>11015</v>
      </c>
      <c r="BJ1576" s="44" t="s">
        <v>350</v>
      </c>
      <c r="BK1576" s="44" t="s">
        <v>10868</v>
      </c>
      <c r="EN1576" s="571">
        <v>40465</v>
      </c>
      <c r="EO1576" s="560" t="s">
        <v>11016</v>
      </c>
      <c r="EP1576" s="560" t="s">
        <v>350</v>
      </c>
      <c r="EQ1576" s="580">
        <v>221</v>
      </c>
      <c r="ER1576" s="560" t="s">
        <v>4458</v>
      </c>
      <c r="ES1576" s="567" t="s">
        <v>11017</v>
      </c>
    </row>
    <row r="1577" spans="16:149">
      <c r="P1577" s="503"/>
      <c r="Q1577" s="504"/>
      <c r="R1577" s="505">
        <f t="shared" si="46"/>
        <v>45355</v>
      </c>
      <c r="S1577" s="501"/>
      <c r="T1577" s="497"/>
      <c r="U1577" s="498"/>
      <c r="V1577" s="43">
        <v>220</v>
      </c>
      <c r="W1577" s="34" t="s">
        <v>4434</v>
      </c>
      <c r="X1577" s="44">
        <v>10304</v>
      </c>
      <c r="Y1577" s="34" t="s">
        <v>970</v>
      </c>
      <c r="Z1577" s="43" t="s">
        <v>318</v>
      </c>
      <c r="AA1577" s="34" t="s">
        <v>375</v>
      </c>
      <c r="AB1577" s="34" t="s">
        <v>268</v>
      </c>
      <c r="AC1577" s="34" t="s">
        <v>970</v>
      </c>
      <c r="AD1577" s="44" t="s">
        <v>350</v>
      </c>
      <c r="AE1577" s="44" t="s">
        <v>10868</v>
      </c>
      <c r="AF1577" s="43">
        <v>220</v>
      </c>
      <c r="AG1577" s="34" t="s">
        <v>4434</v>
      </c>
      <c r="AH1577" s="34" t="s">
        <v>359</v>
      </c>
      <c r="AI1577" s="43" t="s">
        <v>358</v>
      </c>
      <c r="AJ1577" s="44" t="s">
        <v>360</v>
      </c>
      <c r="AK1577" s="261">
        <v>3750137</v>
      </c>
      <c r="AL1577" s="44" t="s">
        <v>331</v>
      </c>
      <c r="AM1577" s="44" t="s">
        <v>363</v>
      </c>
      <c r="AN1577" s="262">
        <v>234093350</v>
      </c>
      <c r="AO1577" s="34"/>
      <c r="AP1577" s="34"/>
      <c r="AQ1577" s="34"/>
      <c r="AR1577" s="34"/>
      <c r="AS1577" s="34"/>
      <c r="AT1577" s="44" t="s">
        <v>10865</v>
      </c>
      <c r="AU1577" s="44"/>
      <c r="AV1577" s="477" t="str">
        <f t="array" ref="AV1577">_xlfn.IFS(
LEFT(Tabelas!$AI1577,1)="N","DN",
LEFT(Tabelas!$AI1577,1)="C","DC",
LEFT(Tabelas!$AI1577,1)="L","DL",
LEFT(Tabelas!$AI1577,1)="A","DA",
LEFT(Tabelas!$AI1577,1)="G","DG")</f>
        <v>DC</v>
      </c>
      <c r="AW1577" s="34"/>
      <c r="AX1577" s="34"/>
      <c r="AY1577" s="34"/>
      <c r="AZ1577" s="34"/>
      <c r="BA1577" s="34"/>
      <c r="BB1577" s="34"/>
      <c r="BC1577" s="34"/>
      <c r="BD1577" s="44">
        <v>10304</v>
      </c>
      <c r="BE1577" s="34" t="s">
        <v>970</v>
      </c>
      <c r="BF1577" s="43" t="s">
        <v>318</v>
      </c>
      <c r="BG1577" s="34" t="s">
        <v>375</v>
      </c>
      <c r="BH1577" s="34" t="s">
        <v>268</v>
      </c>
      <c r="BI1577" s="34" t="s">
        <v>970</v>
      </c>
      <c r="BJ1577" s="44" t="s">
        <v>350</v>
      </c>
      <c r="BK1577" s="44" t="s">
        <v>10868</v>
      </c>
      <c r="EN1577" s="572">
        <v>40470</v>
      </c>
      <c r="EO1577" s="561" t="s">
        <v>11018</v>
      </c>
      <c r="EP1577" s="561" t="s">
        <v>350</v>
      </c>
      <c r="EQ1577" s="576">
        <v>221</v>
      </c>
      <c r="ER1577" s="561" t="s">
        <v>4458</v>
      </c>
      <c r="ES1577" s="568" t="s">
        <v>11019</v>
      </c>
    </row>
    <row r="1578" spans="16:149">
      <c r="P1578" s="503"/>
      <c r="Q1578" s="504"/>
      <c r="R1578" s="505">
        <f t="shared" si="46"/>
        <v>45356</v>
      </c>
      <c r="S1578" s="501"/>
      <c r="T1578" s="497"/>
      <c r="U1578" s="498"/>
      <c r="V1578" s="43">
        <v>220</v>
      </c>
      <c r="W1578" s="34" t="s">
        <v>4434</v>
      </c>
      <c r="X1578" s="44">
        <v>10305</v>
      </c>
      <c r="Y1578" s="34" t="s">
        <v>1247</v>
      </c>
      <c r="Z1578" s="43" t="s">
        <v>318</v>
      </c>
      <c r="AA1578" s="34" t="s">
        <v>375</v>
      </c>
      <c r="AB1578" s="34" t="s">
        <v>268</v>
      </c>
      <c r="AC1578" s="34" t="s">
        <v>1247</v>
      </c>
      <c r="AD1578" s="44" t="s">
        <v>350</v>
      </c>
      <c r="AE1578" s="44" t="s">
        <v>10868</v>
      </c>
      <c r="AF1578" s="43">
        <v>220</v>
      </c>
      <c r="AG1578" s="34" t="s">
        <v>4434</v>
      </c>
      <c r="AH1578" s="34" t="s">
        <v>359</v>
      </c>
      <c r="AI1578" s="43" t="s">
        <v>358</v>
      </c>
      <c r="AJ1578" s="44" t="s">
        <v>360</v>
      </c>
      <c r="AK1578" s="261">
        <v>3750137</v>
      </c>
      <c r="AL1578" s="44" t="s">
        <v>331</v>
      </c>
      <c r="AM1578" s="44" t="s">
        <v>363</v>
      </c>
      <c r="AN1578" s="262">
        <v>234093350</v>
      </c>
      <c r="AO1578" s="34"/>
      <c r="AP1578" s="34"/>
      <c r="AQ1578" s="34"/>
      <c r="AR1578" s="34"/>
      <c r="AS1578" s="34"/>
      <c r="AT1578" s="44" t="s">
        <v>10865</v>
      </c>
      <c r="AU1578" s="44"/>
      <c r="AV1578" s="477" t="str">
        <f t="array" ref="AV1578">_xlfn.IFS(
LEFT(Tabelas!$AI1578,1)="N","DN",
LEFT(Tabelas!$AI1578,1)="C","DC",
LEFT(Tabelas!$AI1578,1)="L","DL",
LEFT(Tabelas!$AI1578,1)="A","DA",
LEFT(Tabelas!$AI1578,1)="G","DG")</f>
        <v>DC</v>
      </c>
      <c r="AW1578" s="34"/>
      <c r="AX1578" s="34"/>
      <c r="AY1578" s="34"/>
      <c r="AZ1578" s="34"/>
      <c r="BA1578" s="34"/>
      <c r="BB1578" s="34"/>
      <c r="BC1578" s="34"/>
      <c r="BD1578" s="44">
        <v>10305</v>
      </c>
      <c r="BE1578" s="34" t="s">
        <v>1247</v>
      </c>
      <c r="BF1578" s="43" t="s">
        <v>318</v>
      </c>
      <c r="BG1578" s="34" t="s">
        <v>375</v>
      </c>
      <c r="BH1578" s="34" t="s">
        <v>268</v>
      </c>
      <c r="BI1578" s="34" t="s">
        <v>1247</v>
      </c>
      <c r="BJ1578" s="44" t="s">
        <v>350</v>
      </c>
      <c r="BK1578" s="44" t="s">
        <v>10868</v>
      </c>
      <c r="EN1578" s="571">
        <v>40479</v>
      </c>
      <c r="EO1578" s="560" t="s">
        <v>11020</v>
      </c>
      <c r="EP1578" s="560" t="s">
        <v>289</v>
      </c>
      <c r="EQ1578" s="580">
        <v>347</v>
      </c>
      <c r="ER1578" s="560" t="s">
        <v>5074</v>
      </c>
      <c r="ES1578" s="567" t="s">
        <v>11021</v>
      </c>
    </row>
    <row r="1579" spans="16:149">
      <c r="P1579" s="503"/>
      <c r="Q1579" s="504"/>
      <c r="R1579" s="505">
        <f t="shared" si="46"/>
        <v>45357</v>
      </c>
      <c r="S1579" s="501"/>
      <c r="T1579" s="497"/>
      <c r="U1579" s="498"/>
      <c r="V1579" s="43">
        <v>220</v>
      </c>
      <c r="W1579" s="34" t="s">
        <v>4434</v>
      </c>
      <c r="X1579" s="44">
        <v>10307</v>
      </c>
      <c r="Y1579" s="34" t="s">
        <v>567</v>
      </c>
      <c r="Z1579" s="43" t="s">
        <v>318</v>
      </c>
      <c r="AA1579" s="34" t="s">
        <v>375</v>
      </c>
      <c r="AB1579" s="34" t="s">
        <v>268</v>
      </c>
      <c r="AC1579" s="34" t="s">
        <v>567</v>
      </c>
      <c r="AD1579" s="44" t="s">
        <v>350</v>
      </c>
      <c r="AE1579" s="44" t="s">
        <v>10868</v>
      </c>
      <c r="AF1579" s="43">
        <v>220</v>
      </c>
      <c r="AG1579" s="34" t="s">
        <v>4434</v>
      </c>
      <c r="AH1579" s="34" t="s">
        <v>359</v>
      </c>
      <c r="AI1579" s="43" t="s">
        <v>358</v>
      </c>
      <c r="AJ1579" s="44" t="s">
        <v>360</v>
      </c>
      <c r="AK1579" s="261">
        <v>3750137</v>
      </c>
      <c r="AL1579" s="44" t="s">
        <v>331</v>
      </c>
      <c r="AM1579" s="44" t="s">
        <v>363</v>
      </c>
      <c r="AN1579" s="262">
        <v>234093350</v>
      </c>
      <c r="AO1579" s="34"/>
      <c r="AP1579" s="34"/>
      <c r="AQ1579" s="34"/>
      <c r="AR1579" s="34"/>
      <c r="AS1579" s="34"/>
      <c r="AT1579" s="44" t="s">
        <v>10865</v>
      </c>
      <c r="AU1579" s="44"/>
      <c r="AV1579" s="477" t="str">
        <f t="array" ref="AV1579">_xlfn.IFS(
LEFT(Tabelas!$AI1579,1)="N","DN",
LEFT(Tabelas!$AI1579,1)="C","DC",
LEFT(Tabelas!$AI1579,1)="L","DL",
LEFT(Tabelas!$AI1579,1)="A","DA",
LEFT(Tabelas!$AI1579,1)="G","DG")</f>
        <v>DC</v>
      </c>
      <c r="AW1579" s="34"/>
      <c r="AX1579" s="34"/>
      <c r="AY1579" s="34"/>
      <c r="AZ1579" s="34"/>
      <c r="BA1579" s="34"/>
      <c r="BB1579" s="34"/>
      <c r="BC1579" s="34"/>
      <c r="BD1579" s="44">
        <v>10307</v>
      </c>
      <c r="BE1579" s="34" t="s">
        <v>567</v>
      </c>
      <c r="BF1579" s="43" t="s">
        <v>318</v>
      </c>
      <c r="BG1579" s="34" t="s">
        <v>375</v>
      </c>
      <c r="BH1579" s="34" t="s">
        <v>268</v>
      </c>
      <c r="BI1579" s="34" t="s">
        <v>567</v>
      </c>
      <c r="BJ1579" s="44" t="s">
        <v>350</v>
      </c>
      <c r="BK1579" s="44" t="s">
        <v>10868</v>
      </c>
      <c r="EN1579" s="572">
        <v>40480</v>
      </c>
      <c r="EO1579" s="561" t="s">
        <v>11022</v>
      </c>
      <c r="EP1579" s="561" t="s">
        <v>350</v>
      </c>
      <c r="EQ1579" s="576">
        <v>227</v>
      </c>
      <c r="ER1579" s="561" t="s">
        <v>4584</v>
      </c>
      <c r="ES1579" s="568" t="s">
        <v>11023</v>
      </c>
    </row>
    <row r="1580" spans="16:149">
      <c r="P1580" s="503"/>
      <c r="Q1580" s="504"/>
      <c r="R1580" s="505">
        <f t="shared" si="46"/>
        <v>45358</v>
      </c>
      <c r="S1580" s="501"/>
      <c r="T1580" s="497"/>
      <c r="U1580" s="498"/>
      <c r="V1580" s="43">
        <v>220</v>
      </c>
      <c r="W1580" s="34" t="s">
        <v>4434</v>
      </c>
      <c r="X1580" s="44">
        <v>10309</v>
      </c>
      <c r="Y1580" s="34" t="s">
        <v>1796</v>
      </c>
      <c r="Z1580" s="43" t="s">
        <v>318</v>
      </c>
      <c r="AA1580" s="34" t="s">
        <v>375</v>
      </c>
      <c r="AB1580" s="34" t="s">
        <v>268</v>
      </c>
      <c r="AC1580" s="34" t="s">
        <v>1796</v>
      </c>
      <c r="AD1580" s="44" t="s">
        <v>350</v>
      </c>
      <c r="AE1580" s="44" t="s">
        <v>10868</v>
      </c>
      <c r="AF1580" s="43">
        <v>220</v>
      </c>
      <c r="AG1580" s="34" t="s">
        <v>4434</v>
      </c>
      <c r="AH1580" s="34" t="s">
        <v>359</v>
      </c>
      <c r="AI1580" s="43" t="s">
        <v>358</v>
      </c>
      <c r="AJ1580" s="44" t="s">
        <v>360</v>
      </c>
      <c r="AK1580" s="261">
        <v>3750137</v>
      </c>
      <c r="AL1580" s="44" t="s">
        <v>331</v>
      </c>
      <c r="AM1580" s="44" t="s">
        <v>363</v>
      </c>
      <c r="AN1580" s="262">
        <v>234093350</v>
      </c>
      <c r="AO1580" s="34"/>
      <c r="AP1580" s="34"/>
      <c r="AQ1580" s="34"/>
      <c r="AR1580" s="34"/>
      <c r="AS1580" s="34"/>
      <c r="AT1580" s="44" t="s">
        <v>10865</v>
      </c>
      <c r="AU1580" s="44"/>
      <c r="AV1580" s="477" t="str">
        <f t="array" ref="AV1580">_xlfn.IFS(
LEFT(Tabelas!$AI1580,1)="N","DN",
LEFT(Tabelas!$AI1580,1)="C","DC",
LEFT(Tabelas!$AI1580,1)="L","DL",
LEFT(Tabelas!$AI1580,1)="A","DA",
LEFT(Tabelas!$AI1580,1)="G","DG")</f>
        <v>DC</v>
      </c>
      <c r="AW1580" s="34"/>
      <c r="AX1580" s="34"/>
      <c r="AY1580" s="34"/>
      <c r="AZ1580" s="34"/>
      <c r="BA1580" s="34"/>
      <c r="BB1580" s="34"/>
      <c r="BC1580" s="34"/>
      <c r="BD1580" s="44">
        <v>10309</v>
      </c>
      <c r="BE1580" s="34" t="s">
        <v>1796</v>
      </c>
      <c r="BF1580" s="43" t="s">
        <v>318</v>
      </c>
      <c r="BG1580" s="34" t="s">
        <v>375</v>
      </c>
      <c r="BH1580" s="34" t="s">
        <v>268</v>
      </c>
      <c r="BI1580" s="34" t="s">
        <v>1796</v>
      </c>
      <c r="BJ1580" s="44" t="s">
        <v>350</v>
      </c>
      <c r="BK1580" s="44" t="s">
        <v>10868</v>
      </c>
      <c r="EN1580" s="571">
        <v>40485</v>
      </c>
      <c r="EO1580" s="560" t="s">
        <v>11024</v>
      </c>
      <c r="EP1580" s="560" t="s">
        <v>350</v>
      </c>
      <c r="EQ1580" s="580">
        <v>227</v>
      </c>
      <c r="ER1580" s="560" t="s">
        <v>4584</v>
      </c>
      <c r="ES1580" s="567" t="s">
        <v>11025</v>
      </c>
    </row>
    <row r="1581" spans="16:149">
      <c r="P1581" s="503"/>
      <c r="Q1581" s="504"/>
      <c r="R1581" s="505">
        <f t="shared" si="46"/>
        <v>45359</v>
      </c>
      <c r="S1581" s="501"/>
      <c r="T1581" s="497"/>
      <c r="U1581" s="498"/>
      <c r="V1581" s="43">
        <v>220</v>
      </c>
      <c r="W1581" s="34" t="s">
        <v>4434</v>
      </c>
      <c r="X1581" s="44">
        <v>10310</v>
      </c>
      <c r="Y1581" s="34" t="s">
        <v>2042</v>
      </c>
      <c r="Z1581" s="43" t="s">
        <v>318</v>
      </c>
      <c r="AA1581" s="34" t="s">
        <v>375</v>
      </c>
      <c r="AB1581" s="34" t="s">
        <v>268</v>
      </c>
      <c r="AC1581" s="34" t="s">
        <v>2042</v>
      </c>
      <c r="AD1581" s="44" t="s">
        <v>350</v>
      </c>
      <c r="AE1581" s="44" t="s">
        <v>10868</v>
      </c>
      <c r="AF1581" s="43">
        <v>220</v>
      </c>
      <c r="AG1581" s="34" t="s">
        <v>4434</v>
      </c>
      <c r="AH1581" s="34" t="s">
        <v>359</v>
      </c>
      <c r="AI1581" s="43" t="s">
        <v>358</v>
      </c>
      <c r="AJ1581" s="44" t="s">
        <v>360</v>
      </c>
      <c r="AK1581" s="261">
        <v>3750137</v>
      </c>
      <c r="AL1581" s="44" t="s">
        <v>331</v>
      </c>
      <c r="AM1581" s="44" t="s">
        <v>363</v>
      </c>
      <c r="AN1581" s="262">
        <v>234093350</v>
      </c>
      <c r="AO1581" s="34"/>
      <c r="AP1581" s="34"/>
      <c r="AQ1581" s="34"/>
      <c r="AR1581" s="34"/>
      <c r="AS1581" s="34"/>
      <c r="AT1581" s="44" t="s">
        <v>10865</v>
      </c>
      <c r="AU1581" s="44"/>
      <c r="AV1581" s="477" t="str">
        <f t="array" ref="AV1581">_xlfn.IFS(
LEFT(Tabelas!$AI1581,1)="N","DN",
LEFT(Tabelas!$AI1581,1)="C","DC",
LEFT(Tabelas!$AI1581,1)="L","DL",
LEFT(Tabelas!$AI1581,1)="A","DA",
LEFT(Tabelas!$AI1581,1)="G","DG")</f>
        <v>DC</v>
      </c>
      <c r="AW1581" s="34"/>
      <c r="AX1581" s="34"/>
      <c r="AY1581" s="34"/>
      <c r="AZ1581" s="34"/>
      <c r="BA1581" s="34"/>
      <c r="BB1581" s="34"/>
      <c r="BC1581" s="34"/>
      <c r="BD1581" s="44">
        <v>10310</v>
      </c>
      <c r="BE1581" s="34" t="s">
        <v>2042</v>
      </c>
      <c r="BF1581" s="43" t="s">
        <v>318</v>
      </c>
      <c r="BG1581" s="34" t="s">
        <v>375</v>
      </c>
      <c r="BH1581" s="34" t="s">
        <v>268</v>
      </c>
      <c r="BI1581" s="34" t="s">
        <v>2042</v>
      </c>
      <c r="BJ1581" s="44" t="s">
        <v>350</v>
      </c>
      <c r="BK1581" s="44" t="s">
        <v>10868</v>
      </c>
      <c r="EN1581" s="572">
        <v>40487</v>
      </c>
      <c r="EO1581" s="561" t="s">
        <v>11026</v>
      </c>
      <c r="EP1581" s="561" t="s">
        <v>947</v>
      </c>
      <c r="EQ1581" s="576">
        <v>452</v>
      </c>
      <c r="ER1581" s="561" t="s">
        <v>3734</v>
      </c>
      <c r="ES1581" s="568" t="s">
        <v>11027</v>
      </c>
    </row>
    <row r="1582" spans="16:149">
      <c r="P1582" s="503"/>
      <c r="Q1582" s="504"/>
      <c r="R1582" s="505">
        <f t="shared" si="46"/>
        <v>45360</v>
      </c>
      <c r="S1582" s="501"/>
      <c r="T1582" s="497"/>
      <c r="U1582" s="498"/>
      <c r="V1582" s="43">
        <v>220</v>
      </c>
      <c r="W1582" s="34" t="s">
        <v>4434</v>
      </c>
      <c r="X1582" s="44">
        <v>10316</v>
      </c>
      <c r="Y1582" s="34" t="s">
        <v>2600</v>
      </c>
      <c r="Z1582" s="43" t="s">
        <v>318</v>
      </c>
      <c r="AA1582" s="34" t="s">
        <v>375</v>
      </c>
      <c r="AB1582" s="34" t="s">
        <v>268</v>
      </c>
      <c r="AC1582" s="34" t="s">
        <v>11028</v>
      </c>
      <c r="AD1582" s="44" t="s">
        <v>350</v>
      </c>
      <c r="AE1582" s="44" t="s">
        <v>10868</v>
      </c>
      <c r="AF1582" s="43">
        <v>220</v>
      </c>
      <c r="AG1582" s="34" t="s">
        <v>4434</v>
      </c>
      <c r="AH1582" s="34" t="s">
        <v>359</v>
      </c>
      <c r="AI1582" s="43" t="s">
        <v>358</v>
      </c>
      <c r="AJ1582" s="44" t="s">
        <v>360</v>
      </c>
      <c r="AK1582" s="261">
        <v>3750137</v>
      </c>
      <c r="AL1582" s="44" t="s">
        <v>331</v>
      </c>
      <c r="AM1582" s="44" t="s">
        <v>363</v>
      </c>
      <c r="AN1582" s="262">
        <v>234093350</v>
      </c>
      <c r="AO1582" s="34"/>
      <c r="AP1582" s="34"/>
      <c r="AQ1582" s="34"/>
      <c r="AR1582" s="34"/>
      <c r="AS1582" s="34"/>
      <c r="AT1582" s="44" t="s">
        <v>10865</v>
      </c>
      <c r="AU1582" s="44"/>
      <c r="AV1582" s="477" t="str">
        <f t="array" ref="AV1582">_xlfn.IFS(
LEFT(Tabelas!$AI1582,1)="N","DN",
LEFT(Tabelas!$AI1582,1)="C","DC",
LEFT(Tabelas!$AI1582,1)="L","DL",
LEFT(Tabelas!$AI1582,1)="A","DA",
LEFT(Tabelas!$AI1582,1)="G","DG")</f>
        <v>DC</v>
      </c>
      <c r="AW1582" s="34"/>
      <c r="AX1582" s="34"/>
      <c r="AY1582" s="34"/>
      <c r="AZ1582" s="34"/>
      <c r="BA1582" s="34"/>
      <c r="BB1582" s="34"/>
      <c r="BC1582" s="34"/>
      <c r="BD1582" s="44">
        <v>10316</v>
      </c>
      <c r="BE1582" s="34" t="s">
        <v>2600</v>
      </c>
      <c r="BF1582" s="43" t="s">
        <v>318</v>
      </c>
      <c r="BG1582" s="34" t="s">
        <v>375</v>
      </c>
      <c r="BH1582" s="34" t="s">
        <v>268</v>
      </c>
      <c r="BI1582" s="34" t="s">
        <v>11028</v>
      </c>
      <c r="BJ1582" s="44" t="s">
        <v>350</v>
      </c>
      <c r="BK1582" s="44" t="s">
        <v>10868</v>
      </c>
      <c r="EN1582" s="572">
        <v>40490</v>
      </c>
      <c r="EO1582" s="561" t="s">
        <v>11029</v>
      </c>
      <c r="EP1582" s="561" t="s">
        <v>350</v>
      </c>
      <c r="EQ1582" s="576">
        <v>220</v>
      </c>
      <c r="ER1582" s="561" t="s">
        <v>4434</v>
      </c>
      <c r="ES1582" s="568" t="s">
        <v>11030</v>
      </c>
    </row>
    <row r="1583" spans="16:149">
      <c r="P1583" s="503"/>
      <c r="Q1583" s="504"/>
      <c r="R1583" s="505">
        <f t="shared" si="46"/>
        <v>45361</v>
      </c>
      <c r="S1583" s="501"/>
      <c r="T1583" s="497"/>
      <c r="U1583" s="498"/>
      <c r="V1583" s="43">
        <v>220</v>
      </c>
      <c r="W1583" s="34" t="s">
        <v>4434</v>
      </c>
      <c r="X1583" s="44">
        <v>10317</v>
      </c>
      <c r="Y1583" s="34" t="s">
        <v>2745</v>
      </c>
      <c r="Z1583" s="43" t="s">
        <v>318</v>
      </c>
      <c r="AA1583" s="34" t="s">
        <v>375</v>
      </c>
      <c r="AB1583" s="34" t="s">
        <v>268</v>
      </c>
      <c r="AC1583" s="34" t="s">
        <v>11015</v>
      </c>
      <c r="AD1583" s="44" t="s">
        <v>350</v>
      </c>
      <c r="AE1583" s="44" t="s">
        <v>10868</v>
      </c>
      <c r="AF1583" s="43">
        <v>220</v>
      </c>
      <c r="AG1583" s="34" t="s">
        <v>4434</v>
      </c>
      <c r="AH1583" s="34" t="s">
        <v>359</v>
      </c>
      <c r="AI1583" s="43" t="s">
        <v>358</v>
      </c>
      <c r="AJ1583" s="44" t="s">
        <v>360</v>
      </c>
      <c r="AK1583" s="261">
        <v>3750137</v>
      </c>
      <c r="AL1583" s="44" t="s">
        <v>331</v>
      </c>
      <c r="AM1583" s="44" t="s">
        <v>363</v>
      </c>
      <c r="AN1583" s="262">
        <v>234093350</v>
      </c>
      <c r="AO1583" s="34"/>
      <c r="AP1583" s="34"/>
      <c r="AQ1583" s="34"/>
      <c r="AR1583" s="34"/>
      <c r="AS1583" s="34"/>
      <c r="AT1583" s="44" t="s">
        <v>10865</v>
      </c>
      <c r="AU1583" s="44"/>
      <c r="AV1583" s="477" t="str">
        <f t="array" ref="AV1583">_xlfn.IFS(
LEFT(Tabelas!$AI1583,1)="N","DN",
LEFT(Tabelas!$AI1583,1)="C","DC",
LEFT(Tabelas!$AI1583,1)="L","DL",
LEFT(Tabelas!$AI1583,1)="A","DA",
LEFT(Tabelas!$AI1583,1)="G","DG")</f>
        <v>DC</v>
      </c>
      <c r="AW1583" s="34"/>
      <c r="AX1583" s="34"/>
      <c r="AY1583" s="34"/>
      <c r="AZ1583" s="34"/>
      <c r="BA1583" s="34"/>
      <c r="BB1583" s="34"/>
      <c r="BC1583" s="34"/>
      <c r="BD1583" s="44">
        <v>10317</v>
      </c>
      <c r="BE1583" s="34" t="s">
        <v>2745</v>
      </c>
      <c r="BF1583" s="43" t="s">
        <v>318</v>
      </c>
      <c r="BG1583" s="34" t="s">
        <v>375</v>
      </c>
      <c r="BH1583" s="34" t="s">
        <v>268</v>
      </c>
      <c r="BI1583" s="34" t="s">
        <v>11015</v>
      </c>
      <c r="BJ1583" s="44" t="s">
        <v>350</v>
      </c>
      <c r="BK1583" s="44" t="s">
        <v>10868</v>
      </c>
      <c r="EN1583" s="571">
        <v>40500</v>
      </c>
      <c r="EO1583" s="560" t="s">
        <v>11031</v>
      </c>
      <c r="EP1583" s="560" t="s">
        <v>350</v>
      </c>
      <c r="EQ1583" s="580">
        <v>224</v>
      </c>
      <c r="ER1583" s="560" t="s">
        <v>4524</v>
      </c>
      <c r="ES1583" s="567" t="s">
        <v>11032</v>
      </c>
    </row>
    <row r="1584" spans="16:149">
      <c r="P1584" s="503"/>
      <c r="Q1584" s="504"/>
      <c r="R1584" s="505">
        <f t="shared" si="46"/>
        <v>45362</v>
      </c>
      <c r="S1584" s="501"/>
      <c r="T1584" s="497"/>
      <c r="U1584" s="498"/>
      <c r="V1584" s="43">
        <v>220</v>
      </c>
      <c r="W1584" s="34" t="s">
        <v>4434</v>
      </c>
      <c r="X1584" s="44">
        <v>10318</v>
      </c>
      <c r="Y1584" s="34" t="s">
        <v>2884</v>
      </c>
      <c r="Z1584" s="43" t="s">
        <v>318</v>
      </c>
      <c r="AA1584" s="34" t="s">
        <v>375</v>
      </c>
      <c r="AB1584" s="34" t="s">
        <v>268</v>
      </c>
      <c r="AC1584" s="34" t="s">
        <v>11033</v>
      </c>
      <c r="AD1584" s="44" t="s">
        <v>350</v>
      </c>
      <c r="AE1584" s="44" t="s">
        <v>10868</v>
      </c>
      <c r="AF1584" s="43">
        <v>220</v>
      </c>
      <c r="AG1584" s="34" t="s">
        <v>4434</v>
      </c>
      <c r="AH1584" s="34" t="s">
        <v>359</v>
      </c>
      <c r="AI1584" s="43" t="s">
        <v>358</v>
      </c>
      <c r="AJ1584" s="44" t="s">
        <v>360</v>
      </c>
      <c r="AK1584" s="261">
        <v>3750137</v>
      </c>
      <c r="AL1584" s="44" t="s">
        <v>331</v>
      </c>
      <c r="AM1584" s="44" t="s">
        <v>363</v>
      </c>
      <c r="AN1584" s="262">
        <v>234093350</v>
      </c>
      <c r="AO1584" s="34"/>
      <c r="AP1584" s="34"/>
      <c r="AQ1584" s="34"/>
      <c r="AR1584" s="34"/>
      <c r="AS1584" s="34"/>
      <c r="AT1584" s="44" t="s">
        <v>10865</v>
      </c>
      <c r="AU1584" s="44"/>
      <c r="AV1584" s="477" t="str">
        <f t="array" ref="AV1584">_xlfn.IFS(
LEFT(Tabelas!$AI1584,1)="N","DN",
LEFT(Tabelas!$AI1584,1)="C","DC",
LEFT(Tabelas!$AI1584,1)="L","DL",
LEFT(Tabelas!$AI1584,1)="A","DA",
LEFT(Tabelas!$AI1584,1)="G","DG")</f>
        <v>DC</v>
      </c>
      <c r="AW1584" s="34"/>
      <c r="AX1584" s="34"/>
      <c r="AY1584" s="34"/>
      <c r="AZ1584" s="34"/>
      <c r="BA1584" s="34"/>
      <c r="BB1584" s="34"/>
      <c r="BC1584" s="34"/>
      <c r="BD1584" s="44">
        <v>10318</v>
      </c>
      <c r="BE1584" s="34" t="s">
        <v>2884</v>
      </c>
      <c r="BF1584" s="43" t="s">
        <v>318</v>
      </c>
      <c r="BG1584" s="34" t="s">
        <v>375</v>
      </c>
      <c r="BH1584" s="34" t="s">
        <v>268</v>
      </c>
      <c r="BI1584" s="34" t="s">
        <v>11033</v>
      </c>
      <c r="BJ1584" s="44" t="s">
        <v>350</v>
      </c>
      <c r="BK1584" s="44" t="s">
        <v>10868</v>
      </c>
      <c r="EN1584" s="572">
        <v>40505</v>
      </c>
      <c r="EO1584" s="561" t="s">
        <v>11034</v>
      </c>
      <c r="EP1584" s="561" t="s">
        <v>350</v>
      </c>
      <c r="EQ1584" s="576">
        <v>223</v>
      </c>
      <c r="ER1584" s="561" t="s">
        <v>4503</v>
      </c>
      <c r="ES1584" s="568" t="s">
        <v>11035</v>
      </c>
    </row>
    <row r="1585" spans="16:149">
      <c r="P1585" s="503"/>
      <c r="Q1585" s="504"/>
      <c r="R1585" s="505">
        <f t="shared" si="46"/>
        <v>45363</v>
      </c>
      <c r="S1585" s="501"/>
      <c r="T1585" s="497"/>
      <c r="U1585" s="498"/>
      <c r="V1585" s="43">
        <v>220</v>
      </c>
      <c r="W1585" s="34" t="s">
        <v>4434</v>
      </c>
      <c r="X1585" s="44">
        <v>10312</v>
      </c>
      <c r="Y1585" s="34" t="s">
        <v>2249</v>
      </c>
      <c r="Z1585" s="43" t="s">
        <v>318</v>
      </c>
      <c r="AA1585" s="34" t="s">
        <v>375</v>
      </c>
      <c r="AB1585" s="34" t="s">
        <v>268</v>
      </c>
      <c r="AC1585" s="34" t="s">
        <v>2249</v>
      </c>
      <c r="AD1585" s="44" t="s">
        <v>350</v>
      </c>
      <c r="AE1585" s="44" t="s">
        <v>10868</v>
      </c>
      <c r="AF1585" s="43">
        <v>220</v>
      </c>
      <c r="AG1585" s="34" t="s">
        <v>4434</v>
      </c>
      <c r="AH1585" s="34" t="s">
        <v>359</v>
      </c>
      <c r="AI1585" s="43" t="s">
        <v>358</v>
      </c>
      <c r="AJ1585" s="44" t="s">
        <v>360</v>
      </c>
      <c r="AK1585" s="261">
        <v>3750137</v>
      </c>
      <c r="AL1585" s="44" t="s">
        <v>331</v>
      </c>
      <c r="AM1585" s="44" t="s">
        <v>363</v>
      </c>
      <c r="AN1585" s="262">
        <v>234093350</v>
      </c>
      <c r="AO1585" s="34"/>
      <c r="AP1585" s="34"/>
      <c r="AQ1585" s="34"/>
      <c r="AR1585" s="34"/>
      <c r="AS1585" s="34"/>
      <c r="AT1585" s="44" t="s">
        <v>10865</v>
      </c>
      <c r="AU1585" s="44"/>
      <c r="AV1585" s="477" t="str">
        <f t="array" ref="AV1585">_xlfn.IFS(
LEFT(Tabelas!$AI1585,1)="N","DN",
LEFT(Tabelas!$AI1585,1)="C","DC",
LEFT(Tabelas!$AI1585,1)="L","DL",
LEFT(Tabelas!$AI1585,1)="A","DA",
LEFT(Tabelas!$AI1585,1)="G","DG")</f>
        <v>DC</v>
      </c>
      <c r="AW1585" s="34"/>
      <c r="AX1585" s="34"/>
      <c r="AY1585" s="34"/>
      <c r="AZ1585" s="34"/>
      <c r="BA1585" s="34"/>
      <c r="BB1585" s="34"/>
      <c r="BC1585" s="34"/>
      <c r="BD1585" s="44">
        <v>10312</v>
      </c>
      <c r="BE1585" s="34" t="s">
        <v>2249</v>
      </c>
      <c r="BF1585" s="43" t="s">
        <v>318</v>
      </c>
      <c r="BG1585" s="34" t="s">
        <v>375</v>
      </c>
      <c r="BH1585" s="34" t="s">
        <v>268</v>
      </c>
      <c r="BI1585" s="34" t="s">
        <v>2249</v>
      </c>
      <c r="BJ1585" s="44" t="s">
        <v>350</v>
      </c>
      <c r="BK1585" s="44" t="s">
        <v>10868</v>
      </c>
      <c r="EN1585" s="571">
        <v>40509</v>
      </c>
      <c r="EO1585" s="560" t="s">
        <v>11036</v>
      </c>
      <c r="EP1585" s="560" t="s">
        <v>289</v>
      </c>
      <c r="EQ1585" s="580">
        <v>344</v>
      </c>
      <c r="ER1585" s="560" t="s">
        <v>5026</v>
      </c>
      <c r="ES1585" s="567" t="s">
        <v>11037</v>
      </c>
    </row>
    <row r="1586" spans="16:149">
      <c r="P1586" s="503"/>
      <c r="Q1586" s="504"/>
      <c r="R1586" s="505">
        <f t="shared" si="46"/>
        <v>45364</v>
      </c>
      <c r="S1586" s="501"/>
      <c r="T1586" s="497"/>
      <c r="U1586" s="498"/>
      <c r="V1586" s="43">
        <v>220</v>
      </c>
      <c r="W1586" s="34" t="s">
        <v>4434</v>
      </c>
      <c r="X1586" s="44">
        <v>10313</v>
      </c>
      <c r="Y1586" s="34" t="s">
        <v>2431</v>
      </c>
      <c r="Z1586" s="43" t="s">
        <v>318</v>
      </c>
      <c r="AA1586" s="34" t="s">
        <v>375</v>
      </c>
      <c r="AB1586" s="34" t="s">
        <v>268</v>
      </c>
      <c r="AC1586" s="34" t="s">
        <v>2431</v>
      </c>
      <c r="AD1586" s="44" t="s">
        <v>350</v>
      </c>
      <c r="AE1586" s="44" t="s">
        <v>10868</v>
      </c>
      <c r="AF1586" s="43">
        <v>220</v>
      </c>
      <c r="AG1586" s="34" t="s">
        <v>4434</v>
      </c>
      <c r="AH1586" s="34" t="s">
        <v>359</v>
      </c>
      <c r="AI1586" s="43" t="s">
        <v>358</v>
      </c>
      <c r="AJ1586" s="44" t="s">
        <v>360</v>
      </c>
      <c r="AK1586" s="261">
        <v>3750137</v>
      </c>
      <c r="AL1586" s="44" t="s">
        <v>331</v>
      </c>
      <c r="AM1586" s="44" t="s">
        <v>363</v>
      </c>
      <c r="AN1586" s="262">
        <v>234093350</v>
      </c>
      <c r="AO1586" s="34"/>
      <c r="AP1586" s="34"/>
      <c r="AQ1586" s="34"/>
      <c r="AR1586" s="34"/>
      <c r="AS1586" s="34"/>
      <c r="AT1586" s="44" t="s">
        <v>10865</v>
      </c>
      <c r="AU1586" s="44"/>
      <c r="AV1586" s="477" t="str">
        <f t="array" ref="AV1586">_xlfn.IFS(
LEFT(Tabelas!$AI1586,1)="N","DN",
LEFT(Tabelas!$AI1586,1)="C","DC",
LEFT(Tabelas!$AI1586,1)="L","DL",
LEFT(Tabelas!$AI1586,1)="A","DA",
LEFT(Tabelas!$AI1586,1)="G","DG")</f>
        <v>DC</v>
      </c>
      <c r="AW1586" s="34"/>
      <c r="AX1586" s="34"/>
      <c r="AY1586" s="34"/>
      <c r="AZ1586" s="34"/>
      <c r="BA1586" s="34"/>
      <c r="BB1586" s="34"/>
      <c r="BC1586" s="34"/>
      <c r="BD1586" s="44">
        <v>10313</v>
      </c>
      <c r="BE1586" s="34" t="s">
        <v>2431</v>
      </c>
      <c r="BF1586" s="43" t="s">
        <v>318</v>
      </c>
      <c r="BG1586" s="34" t="s">
        <v>375</v>
      </c>
      <c r="BH1586" s="34" t="s">
        <v>268</v>
      </c>
      <c r="BI1586" s="34" t="s">
        <v>2431</v>
      </c>
      <c r="BJ1586" s="44" t="s">
        <v>350</v>
      </c>
      <c r="BK1586" s="44" t="s">
        <v>10868</v>
      </c>
      <c r="EN1586" s="572">
        <v>40510</v>
      </c>
      <c r="EO1586" s="561" t="s">
        <v>11038</v>
      </c>
      <c r="EP1586" s="561" t="s">
        <v>350</v>
      </c>
      <c r="EQ1586" s="576">
        <v>220</v>
      </c>
      <c r="ER1586" s="561" t="s">
        <v>4434</v>
      </c>
      <c r="ES1586" s="568" t="s">
        <v>11039</v>
      </c>
    </row>
    <row r="1587" spans="16:149">
      <c r="P1587" s="503"/>
      <c r="Q1587" s="504"/>
      <c r="R1587" s="505">
        <f t="shared" si="46"/>
        <v>45365</v>
      </c>
      <c r="S1587" s="501"/>
      <c r="T1587" s="497"/>
      <c r="U1587" s="498"/>
      <c r="V1587" s="43">
        <v>220</v>
      </c>
      <c r="W1587" s="34" t="s">
        <v>4434</v>
      </c>
      <c r="X1587" s="44">
        <v>11403</v>
      </c>
      <c r="Y1587" s="34" t="s">
        <v>980</v>
      </c>
      <c r="Z1587" s="43" t="s">
        <v>318</v>
      </c>
      <c r="AA1587" s="34" t="s">
        <v>385</v>
      </c>
      <c r="AB1587" s="34" t="s">
        <v>268</v>
      </c>
      <c r="AC1587" s="34" t="s">
        <v>980</v>
      </c>
      <c r="AD1587" s="44" t="s">
        <v>350</v>
      </c>
      <c r="AE1587" s="44" t="s">
        <v>10868</v>
      </c>
      <c r="AF1587" s="43">
        <v>220</v>
      </c>
      <c r="AG1587" s="34" t="s">
        <v>4434</v>
      </c>
      <c r="AH1587" s="34" t="s">
        <v>359</v>
      </c>
      <c r="AI1587" s="43" t="s">
        <v>358</v>
      </c>
      <c r="AJ1587" s="44" t="s">
        <v>360</v>
      </c>
      <c r="AK1587" s="261">
        <v>3750137</v>
      </c>
      <c r="AL1587" s="44" t="s">
        <v>331</v>
      </c>
      <c r="AM1587" s="44" t="s">
        <v>363</v>
      </c>
      <c r="AN1587" s="262">
        <v>234093350</v>
      </c>
      <c r="AO1587" s="34"/>
      <c r="AP1587" s="34"/>
      <c r="AQ1587" s="34"/>
      <c r="AR1587" s="34"/>
      <c r="AS1587" s="34"/>
      <c r="AT1587" s="44" t="s">
        <v>10865</v>
      </c>
      <c r="AU1587" s="44"/>
      <c r="AV1587" s="477" t="str">
        <f t="array" ref="AV1587">_xlfn.IFS(
LEFT(Tabelas!$AI1587,1)="N","DN",
LEFT(Tabelas!$AI1587,1)="C","DC",
LEFT(Tabelas!$AI1587,1)="L","DL",
LEFT(Tabelas!$AI1587,1)="A","DA",
LEFT(Tabelas!$AI1587,1)="G","DG")</f>
        <v>DC</v>
      </c>
      <c r="AW1587" s="34"/>
      <c r="AX1587" s="34"/>
      <c r="AY1587" s="34"/>
      <c r="AZ1587" s="34"/>
      <c r="BA1587" s="34"/>
      <c r="BB1587" s="34"/>
      <c r="BC1587" s="34"/>
      <c r="BD1587" s="44">
        <v>11403</v>
      </c>
      <c r="BE1587" s="34" t="s">
        <v>980</v>
      </c>
      <c r="BF1587" s="43" t="s">
        <v>318</v>
      </c>
      <c r="BG1587" s="34" t="s">
        <v>385</v>
      </c>
      <c r="BH1587" s="34" t="s">
        <v>268</v>
      </c>
      <c r="BI1587" s="34" t="s">
        <v>980</v>
      </c>
      <c r="BJ1587" s="44" t="s">
        <v>350</v>
      </c>
      <c r="BK1587" s="44" t="s">
        <v>10868</v>
      </c>
      <c r="EN1587" s="571">
        <v>40515</v>
      </c>
      <c r="EO1587" s="560" t="s">
        <v>11040</v>
      </c>
      <c r="EP1587" s="560" t="s">
        <v>350</v>
      </c>
      <c r="EQ1587" s="580">
        <v>220</v>
      </c>
      <c r="ER1587" s="560" t="s">
        <v>4434</v>
      </c>
      <c r="ES1587" s="567" t="s">
        <v>11041</v>
      </c>
    </row>
    <row r="1588" spans="16:149">
      <c r="P1588" s="503"/>
      <c r="Q1588" s="504"/>
      <c r="R1588" s="505">
        <f t="shared" si="46"/>
        <v>45366</v>
      </c>
      <c r="S1588" s="501"/>
      <c r="T1588" s="497"/>
      <c r="U1588" s="498"/>
      <c r="V1588" s="43">
        <v>220</v>
      </c>
      <c r="W1588" s="34" t="s">
        <v>4434</v>
      </c>
      <c r="X1588" s="44">
        <v>11404</v>
      </c>
      <c r="Y1588" s="34" t="s">
        <v>385</v>
      </c>
      <c r="Z1588" s="43" t="s">
        <v>318</v>
      </c>
      <c r="AA1588" s="34" t="s">
        <v>385</v>
      </c>
      <c r="AB1588" s="34" t="s">
        <v>268</v>
      </c>
      <c r="AC1588" s="34" t="s">
        <v>385</v>
      </c>
      <c r="AD1588" s="44" t="s">
        <v>350</v>
      </c>
      <c r="AE1588" s="44" t="s">
        <v>10868</v>
      </c>
      <c r="AF1588" s="43">
        <v>220</v>
      </c>
      <c r="AG1588" s="34" t="s">
        <v>4434</v>
      </c>
      <c r="AH1588" s="34" t="s">
        <v>359</v>
      </c>
      <c r="AI1588" s="43" t="s">
        <v>358</v>
      </c>
      <c r="AJ1588" s="44" t="s">
        <v>360</v>
      </c>
      <c r="AK1588" s="261">
        <v>3750137</v>
      </c>
      <c r="AL1588" s="44" t="s">
        <v>331</v>
      </c>
      <c r="AM1588" s="44" t="s">
        <v>363</v>
      </c>
      <c r="AN1588" s="262">
        <v>234093350</v>
      </c>
      <c r="AO1588" s="34"/>
      <c r="AP1588" s="34"/>
      <c r="AQ1588" s="34"/>
      <c r="AR1588" s="34"/>
      <c r="AS1588" s="34"/>
      <c r="AT1588" s="44" t="s">
        <v>10865</v>
      </c>
      <c r="AU1588" s="44"/>
      <c r="AV1588" s="477" t="str">
        <f t="array" ref="AV1588">_xlfn.IFS(
LEFT(Tabelas!$AI1588,1)="N","DN",
LEFT(Tabelas!$AI1588,1)="C","DC",
LEFT(Tabelas!$AI1588,1)="L","DL",
LEFT(Tabelas!$AI1588,1)="A","DA",
LEFT(Tabelas!$AI1588,1)="G","DG")</f>
        <v>DC</v>
      </c>
      <c r="AW1588" s="34"/>
      <c r="AX1588" s="34"/>
      <c r="AY1588" s="34"/>
      <c r="AZ1588" s="34"/>
      <c r="BA1588" s="34"/>
      <c r="BB1588" s="34"/>
      <c r="BC1588" s="34"/>
      <c r="BD1588" s="44">
        <v>11404</v>
      </c>
      <c r="BE1588" s="34" t="s">
        <v>385</v>
      </c>
      <c r="BF1588" s="43" t="s">
        <v>318</v>
      </c>
      <c r="BG1588" s="34" t="s">
        <v>385</v>
      </c>
      <c r="BH1588" s="34" t="s">
        <v>268</v>
      </c>
      <c r="BI1588" s="34" t="s">
        <v>385</v>
      </c>
      <c r="BJ1588" s="44" t="s">
        <v>350</v>
      </c>
      <c r="BK1588" s="44" t="s">
        <v>10868</v>
      </c>
      <c r="EN1588" s="572">
        <v>40517</v>
      </c>
      <c r="EO1588" s="561" t="s">
        <v>11042</v>
      </c>
      <c r="EP1588" s="561" t="s">
        <v>350</v>
      </c>
      <c r="EQ1588" s="576">
        <v>220</v>
      </c>
      <c r="ER1588" s="561" t="s">
        <v>4434</v>
      </c>
      <c r="ES1588" s="568" t="s">
        <v>11043</v>
      </c>
    </row>
    <row r="1589" spans="16:149">
      <c r="P1589" s="503"/>
      <c r="Q1589" s="504"/>
      <c r="R1589" s="505">
        <f t="shared" si="46"/>
        <v>45367</v>
      </c>
      <c r="S1589" s="501"/>
      <c r="T1589" s="497"/>
      <c r="U1589" s="498"/>
      <c r="V1589" s="43">
        <v>220</v>
      </c>
      <c r="W1589" s="34" t="s">
        <v>4434</v>
      </c>
      <c r="X1589" s="44">
        <v>11400</v>
      </c>
      <c r="Y1589" s="34" t="s">
        <v>660</v>
      </c>
      <c r="Z1589" s="43" t="s">
        <v>318</v>
      </c>
      <c r="AA1589" s="34" t="s">
        <v>385</v>
      </c>
      <c r="AB1589" s="34" t="s">
        <v>268</v>
      </c>
      <c r="AC1589" s="34" t="s">
        <v>385</v>
      </c>
      <c r="AD1589" s="44" t="s">
        <v>350</v>
      </c>
      <c r="AE1589" s="44" t="s">
        <v>10868</v>
      </c>
      <c r="AF1589" s="43">
        <v>220</v>
      </c>
      <c r="AG1589" s="34" t="s">
        <v>4434</v>
      </c>
      <c r="AH1589" s="34" t="s">
        <v>359</v>
      </c>
      <c r="AI1589" s="43" t="s">
        <v>358</v>
      </c>
      <c r="AJ1589" s="44" t="s">
        <v>360</v>
      </c>
      <c r="AK1589" s="261">
        <v>3750137</v>
      </c>
      <c r="AL1589" s="44" t="s">
        <v>331</v>
      </c>
      <c r="AM1589" s="44" t="s">
        <v>363</v>
      </c>
      <c r="AN1589" s="262">
        <v>234093350</v>
      </c>
      <c r="AO1589" s="34"/>
      <c r="AP1589" s="34"/>
      <c r="AQ1589" s="34"/>
      <c r="AR1589" s="34"/>
      <c r="AS1589" s="34"/>
      <c r="AT1589" s="44" t="s">
        <v>10865</v>
      </c>
      <c r="AU1589" s="44"/>
      <c r="AV1589" s="477" t="str">
        <f t="array" ref="AV1589">_xlfn.IFS(
LEFT(Tabelas!$AI1589,1)="N","DN",
LEFT(Tabelas!$AI1589,1)="C","DC",
LEFT(Tabelas!$AI1589,1)="L","DL",
LEFT(Tabelas!$AI1589,1)="A","DA",
LEFT(Tabelas!$AI1589,1)="G","DG")</f>
        <v>DC</v>
      </c>
      <c r="AW1589" s="34"/>
      <c r="AX1589" s="34"/>
      <c r="AY1589" s="34"/>
      <c r="AZ1589" s="34"/>
      <c r="BA1589" s="34"/>
      <c r="BB1589" s="34"/>
      <c r="BC1589" s="34"/>
      <c r="BD1589" s="44">
        <v>11400</v>
      </c>
      <c r="BE1589" s="34" t="s">
        <v>660</v>
      </c>
      <c r="BF1589" s="43" t="s">
        <v>318</v>
      </c>
      <c r="BG1589" s="34" t="s">
        <v>385</v>
      </c>
      <c r="BH1589" s="34" t="s">
        <v>268</v>
      </c>
      <c r="BI1589" s="34" t="s">
        <v>385</v>
      </c>
      <c r="BJ1589" s="44" t="s">
        <v>350</v>
      </c>
      <c r="BK1589" s="44" t="s">
        <v>10868</v>
      </c>
      <c r="EN1589" s="571">
        <v>40525</v>
      </c>
      <c r="EO1589" s="560" t="s">
        <v>11044</v>
      </c>
      <c r="EP1589" s="560" t="s">
        <v>289</v>
      </c>
      <c r="EQ1589" s="580">
        <v>347</v>
      </c>
      <c r="ER1589" s="560" t="s">
        <v>5074</v>
      </c>
      <c r="ES1589" s="567" t="s">
        <v>11045</v>
      </c>
    </row>
    <row r="1590" spans="16:149">
      <c r="P1590" s="503"/>
      <c r="Q1590" s="504"/>
      <c r="R1590" s="505">
        <f t="shared" si="46"/>
        <v>45368</v>
      </c>
      <c r="S1590" s="501"/>
      <c r="T1590" s="497"/>
      <c r="U1590" s="498"/>
      <c r="V1590" s="43">
        <v>220</v>
      </c>
      <c r="W1590" s="34" t="s">
        <v>4434</v>
      </c>
      <c r="X1590" s="44">
        <v>11405</v>
      </c>
      <c r="Y1590" s="34" t="s">
        <v>1533</v>
      </c>
      <c r="Z1590" s="43" t="s">
        <v>318</v>
      </c>
      <c r="AA1590" s="34" t="s">
        <v>385</v>
      </c>
      <c r="AB1590" s="34" t="s">
        <v>268</v>
      </c>
      <c r="AC1590" s="34" t="s">
        <v>1533</v>
      </c>
      <c r="AD1590" s="44" t="s">
        <v>350</v>
      </c>
      <c r="AE1590" s="44" t="s">
        <v>10868</v>
      </c>
      <c r="AF1590" s="43">
        <v>220</v>
      </c>
      <c r="AG1590" s="34" t="s">
        <v>4434</v>
      </c>
      <c r="AH1590" s="34" t="s">
        <v>359</v>
      </c>
      <c r="AI1590" s="43" t="s">
        <v>358</v>
      </c>
      <c r="AJ1590" s="44" t="s">
        <v>360</v>
      </c>
      <c r="AK1590" s="261">
        <v>3750137</v>
      </c>
      <c r="AL1590" s="44" t="s">
        <v>331</v>
      </c>
      <c r="AM1590" s="44" t="s">
        <v>363</v>
      </c>
      <c r="AN1590" s="262">
        <v>234093350</v>
      </c>
      <c r="AO1590" s="34"/>
      <c r="AP1590" s="34"/>
      <c r="AQ1590" s="34"/>
      <c r="AR1590" s="34"/>
      <c r="AS1590" s="34"/>
      <c r="AT1590" s="44" t="s">
        <v>10865</v>
      </c>
      <c r="AU1590" s="44"/>
      <c r="AV1590" s="477" t="str">
        <f t="array" ref="AV1590">_xlfn.IFS(
LEFT(Tabelas!$AI1590,1)="N","DN",
LEFT(Tabelas!$AI1590,1)="C","DC",
LEFT(Tabelas!$AI1590,1)="L","DL",
LEFT(Tabelas!$AI1590,1)="A","DA",
LEFT(Tabelas!$AI1590,1)="G","DG")</f>
        <v>DC</v>
      </c>
      <c r="AW1590" s="34"/>
      <c r="AX1590" s="34"/>
      <c r="AY1590" s="34"/>
      <c r="AZ1590" s="34"/>
      <c r="BA1590" s="34"/>
      <c r="BB1590" s="34"/>
      <c r="BC1590" s="34"/>
      <c r="BD1590" s="44">
        <v>11405</v>
      </c>
      <c r="BE1590" s="34" t="s">
        <v>1533</v>
      </c>
      <c r="BF1590" s="43" t="s">
        <v>318</v>
      </c>
      <c r="BG1590" s="34" t="s">
        <v>385</v>
      </c>
      <c r="BH1590" s="34" t="s">
        <v>268</v>
      </c>
      <c r="BI1590" s="34" t="s">
        <v>1533</v>
      </c>
      <c r="BJ1590" s="44" t="s">
        <v>350</v>
      </c>
      <c r="BK1590" s="44" t="s">
        <v>10868</v>
      </c>
      <c r="EN1590" s="572">
        <v>40530</v>
      </c>
      <c r="EO1590" s="561" t="s">
        <v>11046</v>
      </c>
      <c r="EP1590" s="561" t="s">
        <v>350</v>
      </c>
      <c r="EQ1590" s="576">
        <v>230</v>
      </c>
      <c r="ER1590" s="561" t="s">
        <v>4639</v>
      </c>
      <c r="ES1590" s="568" t="s">
        <v>11047</v>
      </c>
    </row>
    <row r="1591" spans="16:149">
      <c r="P1591" s="503"/>
      <c r="Q1591" s="504"/>
      <c r="R1591" s="505">
        <f t="shared" si="46"/>
        <v>45369</v>
      </c>
      <c r="S1591" s="501"/>
      <c r="T1591" s="497"/>
      <c r="U1591" s="498"/>
      <c r="V1591" s="43">
        <v>220</v>
      </c>
      <c r="W1591" s="34" t="s">
        <v>4434</v>
      </c>
      <c r="X1591" s="44">
        <v>11407</v>
      </c>
      <c r="Y1591" s="34" t="s">
        <v>1806</v>
      </c>
      <c r="Z1591" s="43" t="s">
        <v>318</v>
      </c>
      <c r="AA1591" s="34" t="s">
        <v>385</v>
      </c>
      <c r="AB1591" s="34" t="s">
        <v>268</v>
      </c>
      <c r="AC1591" s="34" t="s">
        <v>11048</v>
      </c>
      <c r="AD1591" s="44" t="s">
        <v>350</v>
      </c>
      <c r="AE1591" s="44" t="s">
        <v>10868</v>
      </c>
      <c r="AF1591" s="43">
        <v>220</v>
      </c>
      <c r="AG1591" s="34" t="s">
        <v>4434</v>
      </c>
      <c r="AH1591" s="34" t="s">
        <v>359</v>
      </c>
      <c r="AI1591" s="43" t="s">
        <v>358</v>
      </c>
      <c r="AJ1591" s="44" t="s">
        <v>360</v>
      </c>
      <c r="AK1591" s="261">
        <v>3750137</v>
      </c>
      <c r="AL1591" s="44" t="s">
        <v>331</v>
      </c>
      <c r="AM1591" s="44" t="s">
        <v>363</v>
      </c>
      <c r="AN1591" s="262">
        <v>234093350</v>
      </c>
      <c r="AO1591" s="34"/>
      <c r="AP1591" s="34"/>
      <c r="AQ1591" s="34"/>
      <c r="AR1591" s="34"/>
      <c r="AS1591" s="34"/>
      <c r="AT1591" s="44" t="s">
        <v>10865</v>
      </c>
      <c r="AU1591" s="44"/>
      <c r="AV1591" s="477" t="str">
        <f t="array" ref="AV1591">_xlfn.IFS(
LEFT(Tabelas!$AI1591,1)="N","DN",
LEFT(Tabelas!$AI1591,1)="C","DC",
LEFT(Tabelas!$AI1591,1)="L","DL",
LEFT(Tabelas!$AI1591,1)="A","DA",
LEFT(Tabelas!$AI1591,1)="G","DG")</f>
        <v>DC</v>
      </c>
      <c r="AW1591" s="34"/>
      <c r="AX1591" s="34"/>
      <c r="AY1591" s="34"/>
      <c r="AZ1591" s="34"/>
      <c r="BA1591" s="34"/>
      <c r="BB1591" s="34"/>
      <c r="BC1591" s="34"/>
      <c r="BD1591" s="44">
        <v>11407</v>
      </c>
      <c r="BE1591" s="34" t="s">
        <v>1806</v>
      </c>
      <c r="BF1591" s="43" t="s">
        <v>318</v>
      </c>
      <c r="BG1591" s="34" t="s">
        <v>385</v>
      </c>
      <c r="BH1591" s="34" t="s">
        <v>268</v>
      </c>
      <c r="BI1591" s="34" t="s">
        <v>11048</v>
      </c>
      <c r="BJ1591" s="44" t="s">
        <v>350</v>
      </c>
      <c r="BK1591" s="44" t="s">
        <v>10868</v>
      </c>
      <c r="EN1591" s="571">
        <v>40533</v>
      </c>
      <c r="EO1591" s="560" t="s">
        <v>11049</v>
      </c>
      <c r="EP1591" s="560" t="s">
        <v>289</v>
      </c>
      <c r="EQ1591" s="580">
        <v>333</v>
      </c>
      <c r="ER1591" s="560" t="s">
        <v>4908</v>
      </c>
      <c r="ES1591" s="567" t="s">
        <v>11050</v>
      </c>
    </row>
    <row r="1592" spans="16:149">
      <c r="P1592" s="503"/>
      <c r="Q1592" s="504"/>
      <c r="R1592" s="505">
        <f t="shared" ref="R1592:R1655" si="47">R1591+1</f>
        <v>45370</v>
      </c>
      <c r="S1592" s="501"/>
      <c r="T1592" s="497"/>
      <c r="U1592" s="498"/>
      <c r="V1592" s="43">
        <v>220</v>
      </c>
      <c r="W1592" s="34" t="s">
        <v>4434</v>
      </c>
      <c r="X1592" s="44">
        <v>11702</v>
      </c>
      <c r="Y1592" s="34" t="s">
        <v>982</v>
      </c>
      <c r="Z1592" s="43" t="s">
        <v>1223</v>
      </c>
      <c r="AA1592" s="34" t="s">
        <v>388</v>
      </c>
      <c r="AB1592" s="34" t="s">
        <v>268</v>
      </c>
      <c r="AC1592" s="34" t="s">
        <v>982</v>
      </c>
      <c r="AD1592" s="44" t="s">
        <v>350</v>
      </c>
      <c r="AE1592" s="44" t="s">
        <v>10868</v>
      </c>
      <c r="AF1592" s="43">
        <v>220</v>
      </c>
      <c r="AG1592" s="34" t="s">
        <v>4434</v>
      </c>
      <c r="AH1592" s="34" t="s">
        <v>359</v>
      </c>
      <c r="AI1592" s="43" t="s">
        <v>358</v>
      </c>
      <c r="AJ1592" s="44" t="s">
        <v>360</v>
      </c>
      <c r="AK1592" s="261">
        <v>3750137</v>
      </c>
      <c r="AL1592" s="44" t="s">
        <v>331</v>
      </c>
      <c r="AM1592" s="44" t="s">
        <v>363</v>
      </c>
      <c r="AN1592" s="262">
        <v>234093350</v>
      </c>
      <c r="AO1592" s="34"/>
      <c r="AP1592" s="34"/>
      <c r="AQ1592" s="34"/>
      <c r="AR1592" s="34"/>
      <c r="AS1592" s="34"/>
      <c r="AT1592" s="44" t="s">
        <v>10865</v>
      </c>
      <c r="AU1592" s="44"/>
      <c r="AV1592" s="477" t="str">
        <f t="array" ref="AV1592">_xlfn.IFS(
LEFT(Tabelas!$AI1592,1)="N","DN",
LEFT(Tabelas!$AI1592,1)="C","DC",
LEFT(Tabelas!$AI1592,1)="L","DL",
LEFT(Tabelas!$AI1592,1)="A","DA",
LEFT(Tabelas!$AI1592,1)="G","DG")</f>
        <v>DC</v>
      </c>
      <c r="AW1592" s="34"/>
      <c r="AX1592" s="34"/>
      <c r="AY1592" s="34"/>
      <c r="AZ1592" s="34"/>
      <c r="BA1592" s="34"/>
      <c r="BB1592" s="34"/>
      <c r="BC1592" s="34"/>
      <c r="BD1592" s="44">
        <v>11702</v>
      </c>
      <c r="BE1592" s="34" t="s">
        <v>982</v>
      </c>
      <c r="BF1592" s="43" t="s">
        <v>1223</v>
      </c>
      <c r="BG1592" s="34" t="s">
        <v>388</v>
      </c>
      <c r="BH1592" s="34" t="s">
        <v>268</v>
      </c>
      <c r="BI1592" s="34" t="s">
        <v>982</v>
      </c>
      <c r="BJ1592" s="44" t="s">
        <v>350</v>
      </c>
      <c r="BK1592" s="44" t="s">
        <v>10868</v>
      </c>
      <c r="EN1592" s="572">
        <v>40545</v>
      </c>
      <c r="EO1592" s="561" t="s">
        <v>11051</v>
      </c>
      <c r="EP1592" s="561" t="s">
        <v>350</v>
      </c>
      <c r="EQ1592" s="576">
        <v>224</v>
      </c>
      <c r="ER1592" s="561" t="s">
        <v>4524</v>
      </c>
      <c r="ES1592" s="568" t="s">
        <v>11052</v>
      </c>
    </row>
    <row r="1593" spans="16:149">
      <c r="P1593" s="503"/>
      <c r="Q1593" s="504"/>
      <c r="R1593" s="505">
        <f t="shared" si="47"/>
        <v>45371</v>
      </c>
      <c r="S1593" s="501"/>
      <c r="T1593" s="497"/>
      <c r="U1593" s="498"/>
      <c r="V1593" s="43">
        <v>220</v>
      </c>
      <c r="W1593" s="34" t="s">
        <v>4434</v>
      </c>
      <c r="X1593" s="44">
        <v>11704</v>
      </c>
      <c r="Y1593" s="34" t="s">
        <v>1258</v>
      </c>
      <c r="Z1593" s="43" t="s">
        <v>1223</v>
      </c>
      <c r="AA1593" s="34" t="s">
        <v>388</v>
      </c>
      <c r="AB1593" s="34" t="s">
        <v>268</v>
      </c>
      <c r="AC1593" s="34" t="s">
        <v>1258</v>
      </c>
      <c r="AD1593" s="44" t="s">
        <v>350</v>
      </c>
      <c r="AE1593" s="44" t="s">
        <v>10868</v>
      </c>
      <c r="AF1593" s="43">
        <v>220</v>
      </c>
      <c r="AG1593" s="34" t="s">
        <v>4434</v>
      </c>
      <c r="AH1593" s="34" t="s">
        <v>359</v>
      </c>
      <c r="AI1593" s="43" t="s">
        <v>358</v>
      </c>
      <c r="AJ1593" s="44" t="s">
        <v>360</v>
      </c>
      <c r="AK1593" s="261">
        <v>3750137</v>
      </c>
      <c r="AL1593" s="44" t="s">
        <v>331</v>
      </c>
      <c r="AM1593" s="44" t="s">
        <v>363</v>
      </c>
      <c r="AN1593" s="262">
        <v>234093350</v>
      </c>
      <c r="AO1593" s="34"/>
      <c r="AP1593" s="34"/>
      <c r="AQ1593" s="34"/>
      <c r="AR1593" s="34"/>
      <c r="AS1593" s="34"/>
      <c r="AT1593" s="44" t="s">
        <v>10865</v>
      </c>
      <c r="AU1593" s="44"/>
      <c r="AV1593" s="477" t="str">
        <f t="array" ref="AV1593">_xlfn.IFS(
LEFT(Tabelas!$AI1593,1)="N","DN",
LEFT(Tabelas!$AI1593,1)="C","DC",
LEFT(Tabelas!$AI1593,1)="L","DL",
LEFT(Tabelas!$AI1593,1)="A","DA",
LEFT(Tabelas!$AI1593,1)="G","DG")</f>
        <v>DC</v>
      </c>
      <c r="AW1593" s="34"/>
      <c r="AX1593" s="34"/>
      <c r="AY1593" s="34"/>
      <c r="AZ1593" s="34"/>
      <c r="BA1593" s="34"/>
      <c r="BB1593" s="34"/>
      <c r="BC1593" s="34"/>
      <c r="BD1593" s="44">
        <v>11704</v>
      </c>
      <c r="BE1593" s="34" t="s">
        <v>1258</v>
      </c>
      <c r="BF1593" s="43" t="s">
        <v>1223</v>
      </c>
      <c r="BG1593" s="34" t="s">
        <v>388</v>
      </c>
      <c r="BH1593" s="34" t="s">
        <v>268</v>
      </c>
      <c r="BI1593" s="34" t="s">
        <v>1258</v>
      </c>
      <c r="BJ1593" s="44" t="s">
        <v>350</v>
      </c>
      <c r="BK1593" s="44" t="s">
        <v>10868</v>
      </c>
      <c r="EN1593" s="571">
        <v>40550</v>
      </c>
      <c r="EO1593" s="560" t="s">
        <v>11053</v>
      </c>
      <c r="EP1593" s="560" t="s">
        <v>289</v>
      </c>
      <c r="EQ1593" s="580">
        <v>347</v>
      </c>
      <c r="ER1593" s="560" t="s">
        <v>5074</v>
      </c>
      <c r="ES1593" s="567" t="s">
        <v>11054</v>
      </c>
    </row>
    <row r="1594" spans="16:149">
      <c r="P1594" s="503"/>
      <c r="Q1594" s="504"/>
      <c r="R1594" s="505">
        <f t="shared" si="47"/>
        <v>45372</v>
      </c>
      <c r="S1594" s="501"/>
      <c r="T1594" s="497"/>
      <c r="U1594" s="498"/>
      <c r="V1594" s="43">
        <v>220</v>
      </c>
      <c r="W1594" s="34" t="s">
        <v>4434</v>
      </c>
      <c r="X1594" s="44">
        <v>11705</v>
      </c>
      <c r="Y1594" s="34" t="s">
        <v>1535</v>
      </c>
      <c r="Z1594" s="43" t="s">
        <v>1223</v>
      </c>
      <c r="AA1594" s="34" t="s">
        <v>388</v>
      </c>
      <c r="AB1594" s="34" t="s">
        <v>268</v>
      </c>
      <c r="AC1594" s="34" t="s">
        <v>1535</v>
      </c>
      <c r="AD1594" s="44" t="s">
        <v>350</v>
      </c>
      <c r="AE1594" s="44" t="s">
        <v>10868</v>
      </c>
      <c r="AF1594" s="43">
        <v>220</v>
      </c>
      <c r="AG1594" s="34" t="s">
        <v>4434</v>
      </c>
      <c r="AH1594" s="34" t="s">
        <v>359</v>
      </c>
      <c r="AI1594" s="43" t="s">
        <v>358</v>
      </c>
      <c r="AJ1594" s="44" t="s">
        <v>360</v>
      </c>
      <c r="AK1594" s="261">
        <v>3750137</v>
      </c>
      <c r="AL1594" s="44" t="s">
        <v>331</v>
      </c>
      <c r="AM1594" s="44" t="s">
        <v>363</v>
      </c>
      <c r="AN1594" s="262">
        <v>234093350</v>
      </c>
      <c r="AO1594" s="34"/>
      <c r="AP1594" s="34"/>
      <c r="AQ1594" s="34"/>
      <c r="AR1594" s="34"/>
      <c r="AS1594" s="34"/>
      <c r="AT1594" s="44" t="s">
        <v>10865</v>
      </c>
      <c r="AU1594" s="44"/>
      <c r="AV1594" s="477" t="str">
        <f t="array" ref="AV1594">_xlfn.IFS(
LEFT(Tabelas!$AI1594,1)="N","DN",
LEFT(Tabelas!$AI1594,1)="C","DC",
LEFT(Tabelas!$AI1594,1)="L","DL",
LEFT(Tabelas!$AI1594,1)="A","DA",
LEFT(Tabelas!$AI1594,1)="G","DG")</f>
        <v>DC</v>
      </c>
      <c r="AW1594" s="34"/>
      <c r="AX1594" s="34"/>
      <c r="AY1594" s="34"/>
      <c r="AZ1594" s="34"/>
      <c r="BA1594" s="34"/>
      <c r="BB1594" s="34"/>
      <c r="BC1594" s="34"/>
      <c r="BD1594" s="44">
        <v>11705</v>
      </c>
      <c r="BE1594" s="34" t="s">
        <v>1535</v>
      </c>
      <c r="BF1594" s="43" t="s">
        <v>1223</v>
      </c>
      <c r="BG1594" s="34" t="s">
        <v>388</v>
      </c>
      <c r="BH1594" s="34" t="s">
        <v>268</v>
      </c>
      <c r="BI1594" s="34" t="s">
        <v>1535</v>
      </c>
      <c r="BJ1594" s="44" t="s">
        <v>350</v>
      </c>
      <c r="BK1594" s="44" t="s">
        <v>10868</v>
      </c>
      <c r="EN1594" s="572">
        <v>40555</v>
      </c>
      <c r="EO1594" s="561" t="s">
        <v>11055</v>
      </c>
      <c r="EP1594" s="561" t="s">
        <v>350</v>
      </c>
      <c r="EQ1594" s="576">
        <v>224</v>
      </c>
      <c r="ER1594" s="561" t="s">
        <v>4524</v>
      </c>
      <c r="ES1594" s="568" t="s">
        <v>11056</v>
      </c>
    </row>
    <row r="1595" spans="16:149">
      <c r="P1595" s="503"/>
      <c r="Q1595" s="504"/>
      <c r="R1595" s="505">
        <f t="shared" si="47"/>
        <v>45373</v>
      </c>
      <c r="S1595" s="501"/>
      <c r="T1595" s="497"/>
      <c r="U1595" s="498"/>
      <c r="V1595" s="43">
        <v>220</v>
      </c>
      <c r="W1595" s="34" t="s">
        <v>4434</v>
      </c>
      <c r="X1595" s="44">
        <v>11706</v>
      </c>
      <c r="Y1595" s="34" t="s">
        <v>388</v>
      </c>
      <c r="Z1595" s="43" t="s">
        <v>1223</v>
      </c>
      <c r="AA1595" s="34" t="s">
        <v>388</v>
      </c>
      <c r="AB1595" s="34" t="s">
        <v>268</v>
      </c>
      <c r="AC1595" s="34" t="s">
        <v>388</v>
      </c>
      <c r="AD1595" s="44" t="s">
        <v>350</v>
      </c>
      <c r="AE1595" s="44" t="s">
        <v>10868</v>
      </c>
      <c r="AF1595" s="43">
        <v>220</v>
      </c>
      <c r="AG1595" s="34" t="s">
        <v>4434</v>
      </c>
      <c r="AH1595" s="34" t="s">
        <v>359</v>
      </c>
      <c r="AI1595" s="43" t="s">
        <v>358</v>
      </c>
      <c r="AJ1595" s="44" t="s">
        <v>360</v>
      </c>
      <c r="AK1595" s="261">
        <v>3750137</v>
      </c>
      <c r="AL1595" s="44" t="s">
        <v>331</v>
      </c>
      <c r="AM1595" s="44" t="s">
        <v>363</v>
      </c>
      <c r="AN1595" s="262">
        <v>234093350</v>
      </c>
      <c r="AO1595" s="34"/>
      <c r="AP1595" s="34"/>
      <c r="AQ1595" s="34"/>
      <c r="AR1595" s="34"/>
      <c r="AS1595" s="34"/>
      <c r="AT1595" s="44" t="s">
        <v>10865</v>
      </c>
      <c r="AU1595" s="44"/>
      <c r="AV1595" s="477" t="str">
        <f t="array" ref="AV1595">_xlfn.IFS(
LEFT(Tabelas!$AI1595,1)="N","DN",
LEFT(Tabelas!$AI1595,1)="C","DC",
LEFT(Tabelas!$AI1595,1)="L","DL",
LEFT(Tabelas!$AI1595,1)="A","DA",
LEFT(Tabelas!$AI1595,1)="G","DG")</f>
        <v>DC</v>
      </c>
      <c r="AW1595" s="34"/>
      <c r="AX1595" s="34"/>
      <c r="AY1595" s="34"/>
      <c r="AZ1595" s="34"/>
      <c r="BA1595" s="34"/>
      <c r="BB1595" s="34"/>
      <c r="BC1595" s="34"/>
      <c r="BD1595" s="44">
        <v>11706</v>
      </c>
      <c r="BE1595" s="34" t="s">
        <v>388</v>
      </c>
      <c r="BF1595" s="43" t="s">
        <v>1223</v>
      </c>
      <c r="BG1595" s="34" t="s">
        <v>388</v>
      </c>
      <c r="BH1595" s="34" t="s">
        <v>268</v>
      </c>
      <c r="BI1595" s="34" t="s">
        <v>388</v>
      </c>
      <c r="BJ1595" s="44" t="s">
        <v>350</v>
      </c>
      <c r="BK1595" s="44" t="s">
        <v>10868</v>
      </c>
      <c r="EN1595" s="571">
        <v>40560</v>
      </c>
      <c r="EO1595" s="560" t="s">
        <v>11057</v>
      </c>
      <c r="EP1595" s="560" t="s">
        <v>350</v>
      </c>
      <c r="EQ1595" s="580">
        <v>223</v>
      </c>
      <c r="ER1595" s="560" t="s">
        <v>4503</v>
      </c>
      <c r="ES1595" s="567" t="s">
        <v>11058</v>
      </c>
    </row>
    <row r="1596" spans="16:149">
      <c r="P1596" s="503"/>
      <c r="Q1596" s="504"/>
      <c r="R1596" s="505">
        <f t="shared" si="47"/>
        <v>45374</v>
      </c>
      <c r="S1596" s="501"/>
      <c r="T1596" s="497"/>
      <c r="U1596" s="498"/>
      <c r="V1596" s="43">
        <v>220</v>
      </c>
      <c r="W1596" s="34" t="s">
        <v>4434</v>
      </c>
      <c r="X1596" s="44">
        <v>11700</v>
      </c>
      <c r="Y1596" s="34" t="s">
        <v>663</v>
      </c>
      <c r="Z1596" s="43" t="s">
        <v>1223</v>
      </c>
      <c r="AA1596" s="34" t="s">
        <v>388</v>
      </c>
      <c r="AB1596" s="34" t="s">
        <v>268</v>
      </c>
      <c r="AC1596" s="34" t="s">
        <v>388</v>
      </c>
      <c r="AD1596" s="44" t="s">
        <v>350</v>
      </c>
      <c r="AE1596" s="44" t="s">
        <v>10868</v>
      </c>
      <c r="AF1596" s="43">
        <v>220</v>
      </c>
      <c r="AG1596" s="34" t="s">
        <v>4434</v>
      </c>
      <c r="AH1596" s="34" t="s">
        <v>359</v>
      </c>
      <c r="AI1596" s="43" t="s">
        <v>358</v>
      </c>
      <c r="AJ1596" s="44" t="s">
        <v>360</v>
      </c>
      <c r="AK1596" s="261">
        <v>3750137</v>
      </c>
      <c r="AL1596" s="44" t="s">
        <v>331</v>
      </c>
      <c r="AM1596" s="44" t="s">
        <v>363</v>
      </c>
      <c r="AN1596" s="262">
        <v>234093350</v>
      </c>
      <c r="AO1596" s="34"/>
      <c r="AP1596" s="34"/>
      <c r="AQ1596" s="34"/>
      <c r="AR1596" s="34"/>
      <c r="AS1596" s="34"/>
      <c r="AT1596" s="44" t="s">
        <v>10865</v>
      </c>
      <c r="AU1596" s="44"/>
      <c r="AV1596" s="477" t="str">
        <f t="array" ref="AV1596">_xlfn.IFS(
LEFT(Tabelas!$AI1596,1)="N","DN",
LEFT(Tabelas!$AI1596,1)="C","DC",
LEFT(Tabelas!$AI1596,1)="L","DL",
LEFT(Tabelas!$AI1596,1)="A","DA",
LEFT(Tabelas!$AI1596,1)="G","DG")</f>
        <v>DC</v>
      </c>
      <c r="AW1596" s="34"/>
      <c r="AX1596" s="34"/>
      <c r="AY1596" s="34"/>
      <c r="AZ1596" s="34"/>
      <c r="BA1596" s="34"/>
      <c r="BB1596" s="34"/>
      <c r="BC1596" s="34"/>
      <c r="BD1596" s="44">
        <v>11700</v>
      </c>
      <c r="BE1596" s="34" t="s">
        <v>663</v>
      </c>
      <c r="BF1596" s="43" t="s">
        <v>1223</v>
      </c>
      <c r="BG1596" s="34" t="s">
        <v>388</v>
      </c>
      <c r="BH1596" s="34" t="s">
        <v>268</v>
      </c>
      <c r="BI1596" s="34" t="s">
        <v>388</v>
      </c>
      <c r="BJ1596" s="44" t="s">
        <v>350</v>
      </c>
      <c r="BK1596" s="44" t="s">
        <v>10868</v>
      </c>
      <c r="EN1596" s="572">
        <v>40565</v>
      </c>
      <c r="EO1596" s="561" t="s">
        <v>11059</v>
      </c>
      <c r="EP1596" s="561" t="s">
        <v>350</v>
      </c>
      <c r="EQ1596" s="576">
        <v>268</v>
      </c>
      <c r="ER1596" s="561" t="s">
        <v>4659</v>
      </c>
      <c r="ES1596" s="568" t="s">
        <v>11060</v>
      </c>
    </row>
    <row r="1597" spans="16:149">
      <c r="P1597" s="503"/>
      <c r="Q1597" s="504"/>
      <c r="R1597" s="505">
        <f t="shared" si="47"/>
        <v>45375</v>
      </c>
      <c r="S1597" s="501"/>
      <c r="T1597" s="497"/>
      <c r="U1597" s="498"/>
      <c r="V1597" s="43">
        <v>220</v>
      </c>
      <c r="W1597" s="34" t="s">
        <v>4434</v>
      </c>
      <c r="X1597" s="44">
        <v>11708</v>
      </c>
      <c r="Y1597" s="34" t="s">
        <v>2050</v>
      </c>
      <c r="Z1597" s="43" t="s">
        <v>1223</v>
      </c>
      <c r="AA1597" s="34" t="s">
        <v>388</v>
      </c>
      <c r="AB1597" s="34" t="s">
        <v>268</v>
      </c>
      <c r="AC1597" s="34" t="s">
        <v>2050</v>
      </c>
      <c r="AD1597" s="44" t="s">
        <v>350</v>
      </c>
      <c r="AE1597" s="44" t="s">
        <v>10868</v>
      </c>
      <c r="AF1597" s="43">
        <v>220</v>
      </c>
      <c r="AG1597" s="34" t="s">
        <v>4434</v>
      </c>
      <c r="AH1597" s="34" t="s">
        <v>359</v>
      </c>
      <c r="AI1597" s="43" t="s">
        <v>358</v>
      </c>
      <c r="AJ1597" s="44" t="s">
        <v>360</v>
      </c>
      <c r="AK1597" s="261">
        <v>3750137</v>
      </c>
      <c r="AL1597" s="44" t="s">
        <v>331</v>
      </c>
      <c r="AM1597" s="44" t="s">
        <v>363</v>
      </c>
      <c r="AN1597" s="262">
        <v>234093350</v>
      </c>
      <c r="AO1597" s="34"/>
      <c r="AP1597" s="34"/>
      <c r="AQ1597" s="34"/>
      <c r="AR1597" s="34"/>
      <c r="AS1597" s="34"/>
      <c r="AT1597" s="44" t="s">
        <v>10865</v>
      </c>
      <c r="AU1597" s="44"/>
      <c r="AV1597" s="477" t="str">
        <f t="array" ref="AV1597">_xlfn.IFS(
LEFT(Tabelas!$AI1597,1)="N","DN",
LEFT(Tabelas!$AI1597,1)="C","DC",
LEFT(Tabelas!$AI1597,1)="L","DL",
LEFT(Tabelas!$AI1597,1)="A","DA",
LEFT(Tabelas!$AI1597,1)="G","DG")</f>
        <v>DC</v>
      </c>
      <c r="AW1597" s="34"/>
      <c r="AX1597" s="34"/>
      <c r="AY1597" s="34"/>
      <c r="AZ1597" s="34"/>
      <c r="BA1597" s="34"/>
      <c r="BB1597" s="34"/>
      <c r="BC1597" s="34"/>
      <c r="BD1597" s="44">
        <v>11708</v>
      </c>
      <c r="BE1597" s="34" t="s">
        <v>2050</v>
      </c>
      <c r="BF1597" s="43" t="s">
        <v>1223</v>
      </c>
      <c r="BG1597" s="34" t="s">
        <v>388</v>
      </c>
      <c r="BH1597" s="34" t="s">
        <v>268</v>
      </c>
      <c r="BI1597" s="34" t="s">
        <v>2050</v>
      </c>
      <c r="BJ1597" s="44" t="s">
        <v>350</v>
      </c>
      <c r="BK1597" s="44" t="s">
        <v>10868</v>
      </c>
      <c r="EN1597" s="571">
        <v>40568</v>
      </c>
      <c r="EO1597" s="560" t="s">
        <v>11061</v>
      </c>
      <c r="EP1597" s="560" t="s">
        <v>289</v>
      </c>
      <c r="EQ1597" s="580">
        <v>339</v>
      </c>
      <c r="ER1597" s="560" t="s">
        <v>307</v>
      </c>
      <c r="ES1597" s="567" t="s">
        <v>11062</v>
      </c>
    </row>
    <row r="1598" spans="16:149">
      <c r="P1598" s="503"/>
      <c r="Q1598" s="504"/>
      <c r="R1598" s="505">
        <f t="shared" si="47"/>
        <v>45376</v>
      </c>
      <c r="S1598" s="501"/>
      <c r="T1598" s="497"/>
      <c r="U1598" s="498"/>
      <c r="V1598" s="43">
        <v>220</v>
      </c>
      <c r="W1598" s="34" t="s">
        <v>4434</v>
      </c>
      <c r="X1598" s="44">
        <v>11710</v>
      </c>
      <c r="Y1598" s="34" t="s">
        <v>2256</v>
      </c>
      <c r="Z1598" s="43" t="s">
        <v>1223</v>
      </c>
      <c r="AA1598" s="34" t="s">
        <v>388</v>
      </c>
      <c r="AB1598" s="34" t="s">
        <v>268</v>
      </c>
      <c r="AC1598" s="34" t="s">
        <v>11063</v>
      </c>
      <c r="AD1598" s="44" t="s">
        <v>350</v>
      </c>
      <c r="AE1598" s="44" t="s">
        <v>10868</v>
      </c>
      <c r="AF1598" s="43">
        <v>220</v>
      </c>
      <c r="AG1598" s="34" t="s">
        <v>4434</v>
      </c>
      <c r="AH1598" s="34" t="s">
        <v>359</v>
      </c>
      <c r="AI1598" s="43" t="s">
        <v>358</v>
      </c>
      <c r="AJ1598" s="44" t="s">
        <v>360</v>
      </c>
      <c r="AK1598" s="261">
        <v>3750137</v>
      </c>
      <c r="AL1598" s="44" t="s">
        <v>331</v>
      </c>
      <c r="AM1598" s="44" t="s">
        <v>363</v>
      </c>
      <c r="AN1598" s="262">
        <v>234093350</v>
      </c>
      <c r="AO1598" s="34"/>
      <c r="AP1598" s="34"/>
      <c r="AQ1598" s="34"/>
      <c r="AR1598" s="34"/>
      <c r="AS1598" s="34"/>
      <c r="AT1598" s="44" t="s">
        <v>10865</v>
      </c>
      <c r="AU1598" s="44"/>
      <c r="AV1598" s="477" t="str">
        <f t="array" ref="AV1598">_xlfn.IFS(
LEFT(Tabelas!$AI1598,1)="N","DN",
LEFT(Tabelas!$AI1598,1)="C","DC",
LEFT(Tabelas!$AI1598,1)="L","DL",
LEFT(Tabelas!$AI1598,1)="A","DA",
LEFT(Tabelas!$AI1598,1)="G","DG")</f>
        <v>DC</v>
      </c>
      <c r="AW1598" s="34"/>
      <c r="AX1598" s="34"/>
      <c r="AY1598" s="34"/>
      <c r="AZ1598" s="34"/>
      <c r="BA1598" s="34"/>
      <c r="BB1598" s="34"/>
      <c r="BC1598" s="34"/>
      <c r="BD1598" s="44">
        <v>11710</v>
      </c>
      <c r="BE1598" s="34" t="s">
        <v>2256</v>
      </c>
      <c r="BF1598" s="43" t="s">
        <v>1223</v>
      </c>
      <c r="BG1598" s="34" t="s">
        <v>388</v>
      </c>
      <c r="BH1598" s="34" t="s">
        <v>268</v>
      </c>
      <c r="BI1598" s="34" t="s">
        <v>11063</v>
      </c>
      <c r="BJ1598" s="44" t="s">
        <v>350</v>
      </c>
      <c r="BK1598" s="44" t="s">
        <v>10868</v>
      </c>
      <c r="EN1598" s="571">
        <v>40570</v>
      </c>
      <c r="EO1598" s="560" t="s">
        <v>11064</v>
      </c>
      <c r="EP1598" s="560" t="s">
        <v>350</v>
      </c>
      <c r="EQ1598" s="580">
        <v>227</v>
      </c>
      <c r="ER1598" s="560" t="s">
        <v>4584</v>
      </c>
      <c r="ES1598" s="567" t="s">
        <v>11065</v>
      </c>
    </row>
    <row r="1599" spans="16:149">
      <c r="P1599" s="503"/>
      <c r="Q1599" s="504"/>
      <c r="R1599" s="505">
        <f t="shared" si="47"/>
        <v>45377</v>
      </c>
      <c r="S1599" s="501"/>
      <c r="T1599" s="497"/>
      <c r="U1599" s="498"/>
      <c r="V1599" s="43">
        <v>220</v>
      </c>
      <c r="W1599" s="34" t="s">
        <v>4434</v>
      </c>
      <c r="X1599" s="44">
        <v>11711</v>
      </c>
      <c r="Y1599" s="34" t="s">
        <v>2436</v>
      </c>
      <c r="Z1599" s="43" t="s">
        <v>1223</v>
      </c>
      <c r="AA1599" s="34" t="s">
        <v>388</v>
      </c>
      <c r="AB1599" s="34" t="s">
        <v>268</v>
      </c>
      <c r="AC1599" s="34" t="s">
        <v>11066</v>
      </c>
      <c r="AD1599" s="44" t="s">
        <v>350</v>
      </c>
      <c r="AE1599" s="44" t="s">
        <v>10868</v>
      </c>
      <c r="AF1599" s="43">
        <v>220</v>
      </c>
      <c r="AG1599" s="34" t="s">
        <v>4434</v>
      </c>
      <c r="AH1599" s="34" t="s">
        <v>359</v>
      </c>
      <c r="AI1599" s="43" t="s">
        <v>358</v>
      </c>
      <c r="AJ1599" s="44" t="s">
        <v>360</v>
      </c>
      <c r="AK1599" s="261">
        <v>3750137</v>
      </c>
      <c r="AL1599" s="44" t="s">
        <v>331</v>
      </c>
      <c r="AM1599" s="44" t="s">
        <v>363</v>
      </c>
      <c r="AN1599" s="262">
        <v>234093350</v>
      </c>
      <c r="AO1599" s="34"/>
      <c r="AP1599" s="34"/>
      <c r="AQ1599" s="34"/>
      <c r="AR1599" s="34"/>
      <c r="AS1599" s="34"/>
      <c r="AT1599" s="44" t="s">
        <v>10865</v>
      </c>
      <c r="AU1599" s="44"/>
      <c r="AV1599" s="477" t="str">
        <f t="array" ref="AV1599">_xlfn.IFS(
LEFT(Tabelas!$AI1599,1)="N","DN",
LEFT(Tabelas!$AI1599,1)="C","DC",
LEFT(Tabelas!$AI1599,1)="L","DL",
LEFT(Tabelas!$AI1599,1)="A","DA",
LEFT(Tabelas!$AI1599,1)="G","DG")</f>
        <v>DC</v>
      </c>
      <c r="AW1599" s="34"/>
      <c r="AX1599" s="34"/>
      <c r="AY1599" s="34"/>
      <c r="AZ1599" s="34"/>
      <c r="BA1599" s="34"/>
      <c r="BB1599" s="34"/>
      <c r="BC1599" s="34"/>
      <c r="BD1599" s="44">
        <v>11711</v>
      </c>
      <c r="BE1599" s="34" t="s">
        <v>2436</v>
      </c>
      <c r="BF1599" s="43" t="s">
        <v>1223</v>
      </c>
      <c r="BG1599" s="34" t="s">
        <v>388</v>
      </c>
      <c r="BH1599" s="34" t="s">
        <v>268</v>
      </c>
      <c r="BI1599" s="34" t="s">
        <v>11066</v>
      </c>
      <c r="BJ1599" s="44" t="s">
        <v>350</v>
      </c>
      <c r="BK1599" s="44" t="s">
        <v>10868</v>
      </c>
      <c r="EN1599" s="572">
        <v>40575</v>
      </c>
      <c r="EO1599" s="561" t="s">
        <v>11067</v>
      </c>
      <c r="EP1599" s="561" t="s">
        <v>350</v>
      </c>
      <c r="EQ1599" s="576">
        <v>220</v>
      </c>
      <c r="ER1599" s="561" t="s">
        <v>4434</v>
      </c>
      <c r="ES1599" s="568" t="s">
        <v>11068</v>
      </c>
    </row>
    <row r="1600" spans="16:149">
      <c r="P1600" s="503"/>
      <c r="Q1600" s="504"/>
      <c r="R1600" s="505">
        <f t="shared" si="47"/>
        <v>45378</v>
      </c>
      <c r="S1600" s="501"/>
      <c r="T1600" s="497"/>
      <c r="U1600" s="498"/>
      <c r="V1600" s="43">
        <v>221</v>
      </c>
      <c r="W1600" s="34" t="s">
        <v>4458</v>
      </c>
      <c r="X1600" s="44">
        <v>60201</v>
      </c>
      <c r="Y1600" s="34" t="s">
        <v>1030</v>
      </c>
      <c r="Z1600" s="43" t="s">
        <v>318</v>
      </c>
      <c r="AA1600" s="34" t="s">
        <v>434</v>
      </c>
      <c r="AB1600" s="34" t="s">
        <v>273</v>
      </c>
      <c r="AC1600" s="34" t="s">
        <v>1030</v>
      </c>
      <c r="AD1600" s="44" t="s">
        <v>350</v>
      </c>
      <c r="AE1600" s="44" t="s">
        <v>11069</v>
      </c>
      <c r="AF1600" s="43">
        <v>221</v>
      </c>
      <c r="AG1600" s="34" t="s">
        <v>4458</v>
      </c>
      <c r="AH1600" s="34" t="s">
        <v>3018</v>
      </c>
      <c r="AI1600" s="43" t="s">
        <v>3017</v>
      </c>
      <c r="AJ1600" s="44" t="s">
        <v>3019</v>
      </c>
      <c r="AK1600" s="261">
        <v>3000174</v>
      </c>
      <c r="AL1600" s="44" t="s">
        <v>273</v>
      </c>
      <c r="AM1600" s="44" t="s">
        <v>3021</v>
      </c>
      <c r="AN1600" s="262">
        <v>239158820</v>
      </c>
      <c r="AO1600" s="34"/>
      <c r="AP1600" s="34"/>
      <c r="AQ1600" s="34"/>
      <c r="AR1600" s="34"/>
      <c r="AS1600" s="34"/>
      <c r="AT1600" s="44" t="s">
        <v>10865</v>
      </c>
      <c r="AU1600" s="44"/>
      <c r="AV1600" s="477" t="str">
        <f t="array" ref="AV1600">_xlfn.IFS(
LEFT(Tabelas!$AI1600,1)="N","DN",
LEFT(Tabelas!$AI1600,1)="C","DC",
LEFT(Tabelas!$AI1600,1)="L","DL",
LEFT(Tabelas!$AI1600,1)="A","DA",
LEFT(Tabelas!$AI1600,1)="G","DG")</f>
        <v>DC</v>
      </c>
      <c r="AW1600" s="34"/>
      <c r="AX1600" s="34"/>
      <c r="AY1600" s="34"/>
      <c r="AZ1600" s="34"/>
      <c r="BA1600" s="34"/>
      <c r="BB1600" s="34"/>
      <c r="BC1600" s="34"/>
      <c r="BD1600" s="44">
        <v>60201</v>
      </c>
      <c r="BE1600" s="34" t="s">
        <v>1030</v>
      </c>
      <c r="BF1600" s="43" t="s">
        <v>318</v>
      </c>
      <c r="BG1600" s="34" t="s">
        <v>434</v>
      </c>
      <c r="BH1600" s="34" t="s">
        <v>273</v>
      </c>
      <c r="BI1600" s="34" t="s">
        <v>1030</v>
      </c>
      <c r="BJ1600" s="44" t="s">
        <v>350</v>
      </c>
      <c r="BK1600" s="44" t="s">
        <v>11069</v>
      </c>
      <c r="EN1600" s="571">
        <v>40576</v>
      </c>
      <c r="EO1600" s="560" t="s">
        <v>11070</v>
      </c>
      <c r="EP1600" s="560" t="s">
        <v>289</v>
      </c>
      <c r="EQ1600" s="580">
        <v>345</v>
      </c>
      <c r="ER1600" s="560" t="s">
        <v>645</v>
      </c>
      <c r="ES1600" s="567" t="s">
        <v>11071</v>
      </c>
    </row>
    <row r="1601" spans="16:149">
      <c r="P1601" s="503"/>
      <c r="Q1601" s="504"/>
      <c r="R1601" s="505">
        <f t="shared" si="47"/>
        <v>45379</v>
      </c>
      <c r="S1601" s="501"/>
      <c r="T1601" s="497"/>
      <c r="U1601" s="498"/>
      <c r="V1601" s="43">
        <v>221</v>
      </c>
      <c r="W1601" s="34" t="s">
        <v>4458</v>
      </c>
      <c r="X1601" s="44">
        <v>60203</v>
      </c>
      <c r="Y1601" s="34" t="s">
        <v>1307</v>
      </c>
      <c r="Z1601" s="43" t="s">
        <v>318</v>
      </c>
      <c r="AA1601" s="34" t="s">
        <v>434</v>
      </c>
      <c r="AB1601" s="34" t="s">
        <v>273</v>
      </c>
      <c r="AC1601" s="34" t="s">
        <v>1307</v>
      </c>
      <c r="AD1601" s="44" t="s">
        <v>350</v>
      </c>
      <c r="AE1601" s="44" t="s">
        <v>11069</v>
      </c>
      <c r="AF1601" s="43">
        <v>221</v>
      </c>
      <c r="AG1601" s="34" t="s">
        <v>4458</v>
      </c>
      <c r="AH1601" s="34" t="s">
        <v>3018</v>
      </c>
      <c r="AI1601" s="43" t="s">
        <v>3017</v>
      </c>
      <c r="AJ1601" s="44" t="s">
        <v>3019</v>
      </c>
      <c r="AK1601" s="261">
        <v>3000174</v>
      </c>
      <c r="AL1601" s="44" t="s">
        <v>273</v>
      </c>
      <c r="AM1601" s="44" t="s">
        <v>3021</v>
      </c>
      <c r="AN1601" s="262">
        <v>239158820</v>
      </c>
      <c r="AO1601" s="34"/>
      <c r="AP1601" s="34"/>
      <c r="AQ1601" s="34"/>
      <c r="AR1601" s="34"/>
      <c r="AS1601" s="34"/>
      <c r="AT1601" s="44" t="s">
        <v>10865</v>
      </c>
      <c r="AU1601" s="44"/>
      <c r="AV1601" s="477" t="str">
        <f t="array" ref="AV1601">_xlfn.IFS(
LEFT(Tabelas!$AI1601,1)="N","DN",
LEFT(Tabelas!$AI1601,1)="C","DC",
LEFT(Tabelas!$AI1601,1)="L","DL",
LEFT(Tabelas!$AI1601,1)="A","DA",
LEFT(Tabelas!$AI1601,1)="G","DG")</f>
        <v>DC</v>
      </c>
      <c r="AW1601" s="34"/>
      <c r="AX1601" s="34"/>
      <c r="AY1601" s="34"/>
      <c r="AZ1601" s="34"/>
      <c r="BA1601" s="34"/>
      <c r="BB1601" s="34"/>
      <c r="BC1601" s="34"/>
      <c r="BD1601" s="44">
        <v>60203</v>
      </c>
      <c r="BE1601" s="34" t="s">
        <v>1307</v>
      </c>
      <c r="BF1601" s="43" t="s">
        <v>318</v>
      </c>
      <c r="BG1601" s="34" t="s">
        <v>434</v>
      </c>
      <c r="BH1601" s="34" t="s">
        <v>273</v>
      </c>
      <c r="BI1601" s="34" t="s">
        <v>1307</v>
      </c>
      <c r="BJ1601" s="44" t="s">
        <v>350</v>
      </c>
      <c r="BK1601" s="44" t="s">
        <v>11069</v>
      </c>
      <c r="EN1601" s="572">
        <v>40580</v>
      </c>
      <c r="EO1601" s="561" t="s">
        <v>11072</v>
      </c>
      <c r="EP1601" s="561" t="s">
        <v>350</v>
      </c>
      <c r="EQ1601" s="576">
        <v>220</v>
      </c>
      <c r="ER1601" s="561" t="s">
        <v>4434</v>
      </c>
      <c r="ES1601" s="568" t="s">
        <v>11073</v>
      </c>
    </row>
    <row r="1602" spans="16:149">
      <c r="P1602" s="503"/>
      <c r="Q1602" s="504"/>
      <c r="R1602" s="505">
        <f t="shared" si="47"/>
        <v>45380</v>
      </c>
      <c r="S1602" s="501"/>
      <c r="T1602" s="497"/>
      <c r="U1602" s="498"/>
      <c r="V1602" s="43">
        <v>221</v>
      </c>
      <c r="W1602" s="34" t="s">
        <v>4458</v>
      </c>
      <c r="X1602" s="44">
        <v>60200</v>
      </c>
      <c r="Y1602" s="34" t="s">
        <v>718</v>
      </c>
      <c r="Z1602" s="43" t="s">
        <v>318</v>
      </c>
      <c r="AA1602" s="34" t="s">
        <v>434</v>
      </c>
      <c r="AB1602" s="34" t="s">
        <v>273</v>
      </c>
      <c r="AC1602" s="34" t="s">
        <v>11074</v>
      </c>
      <c r="AD1602" s="44" t="s">
        <v>350</v>
      </c>
      <c r="AE1602" s="44" t="s">
        <v>11069</v>
      </c>
      <c r="AF1602" s="43">
        <v>221</v>
      </c>
      <c r="AG1602" s="34" t="s">
        <v>4458</v>
      </c>
      <c r="AH1602" s="34" t="s">
        <v>3018</v>
      </c>
      <c r="AI1602" s="43" t="s">
        <v>3017</v>
      </c>
      <c r="AJ1602" s="44" t="s">
        <v>3019</v>
      </c>
      <c r="AK1602" s="261">
        <v>3000174</v>
      </c>
      <c r="AL1602" s="44" t="s">
        <v>273</v>
      </c>
      <c r="AM1602" s="44" t="s">
        <v>3021</v>
      </c>
      <c r="AN1602" s="262">
        <v>239158820</v>
      </c>
      <c r="AO1602" s="34"/>
      <c r="AP1602" s="34"/>
      <c r="AQ1602" s="34"/>
      <c r="AR1602" s="34"/>
      <c r="AS1602" s="34"/>
      <c r="AT1602" s="44" t="s">
        <v>10865</v>
      </c>
      <c r="AU1602" s="44"/>
      <c r="AV1602" s="477" t="str">
        <f t="array" ref="AV1602">_xlfn.IFS(
LEFT(Tabelas!$AI1602,1)="N","DN",
LEFT(Tabelas!$AI1602,1)="C","DC",
LEFT(Tabelas!$AI1602,1)="L","DL",
LEFT(Tabelas!$AI1602,1)="A","DA",
LEFT(Tabelas!$AI1602,1)="G","DG")</f>
        <v>DC</v>
      </c>
      <c r="AW1602" s="34"/>
      <c r="AX1602" s="34"/>
      <c r="AY1602" s="34"/>
      <c r="AZ1602" s="34"/>
      <c r="BA1602" s="34"/>
      <c r="BB1602" s="34"/>
      <c r="BC1602" s="34"/>
      <c r="BD1602" s="44">
        <v>60200</v>
      </c>
      <c r="BE1602" s="34" t="s">
        <v>718</v>
      </c>
      <c r="BF1602" s="43" t="s">
        <v>318</v>
      </c>
      <c r="BG1602" s="34" t="s">
        <v>434</v>
      </c>
      <c r="BH1602" s="34" t="s">
        <v>273</v>
      </c>
      <c r="BI1602" s="34" t="s">
        <v>11074</v>
      </c>
      <c r="BJ1602" s="44" t="s">
        <v>350</v>
      </c>
      <c r="BK1602" s="44" t="s">
        <v>11069</v>
      </c>
      <c r="EN1602" s="571">
        <v>40585</v>
      </c>
      <c r="EO1602" s="560" t="s">
        <v>11075</v>
      </c>
      <c r="EP1602" s="560" t="s">
        <v>350</v>
      </c>
      <c r="EQ1602" s="580">
        <v>220</v>
      </c>
      <c r="ER1602" s="560" t="s">
        <v>4434</v>
      </c>
      <c r="ES1602" s="567" t="s">
        <v>11076</v>
      </c>
    </row>
    <row r="1603" spans="16:149">
      <c r="P1603" s="503"/>
      <c r="Q1603" s="504"/>
      <c r="R1603" s="505">
        <f t="shared" si="47"/>
        <v>45381</v>
      </c>
      <c r="S1603" s="501"/>
      <c r="T1603" s="497"/>
      <c r="U1603" s="498"/>
      <c r="V1603" s="43">
        <v>221</v>
      </c>
      <c r="W1603" s="34" t="s">
        <v>4458</v>
      </c>
      <c r="X1603" s="44">
        <v>60205</v>
      </c>
      <c r="Y1603" s="34" t="s">
        <v>1585</v>
      </c>
      <c r="Z1603" s="43" t="s">
        <v>318</v>
      </c>
      <c r="AA1603" s="34" t="s">
        <v>434</v>
      </c>
      <c r="AB1603" s="34" t="s">
        <v>273</v>
      </c>
      <c r="AC1603" s="34" t="s">
        <v>1585</v>
      </c>
      <c r="AD1603" s="44" t="s">
        <v>350</v>
      </c>
      <c r="AE1603" s="44" t="s">
        <v>11069</v>
      </c>
      <c r="AF1603" s="43">
        <v>221</v>
      </c>
      <c r="AG1603" s="34" t="s">
        <v>4458</v>
      </c>
      <c r="AH1603" s="34" t="s">
        <v>3018</v>
      </c>
      <c r="AI1603" s="43" t="s">
        <v>3017</v>
      </c>
      <c r="AJ1603" s="44" t="s">
        <v>3019</v>
      </c>
      <c r="AK1603" s="261">
        <v>3000174</v>
      </c>
      <c r="AL1603" s="44" t="s">
        <v>273</v>
      </c>
      <c r="AM1603" s="44" t="s">
        <v>3021</v>
      </c>
      <c r="AN1603" s="262">
        <v>239158820</v>
      </c>
      <c r="AO1603" s="34"/>
      <c r="AP1603" s="34"/>
      <c r="AQ1603" s="34"/>
      <c r="AR1603" s="34"/>
      <c r="AS1603" s="34"/>
      <c r="AT1603" s="44" t="s">
        <v>10865</v>
      </c>
      <c r="AU1603" s="44"/>
      <c r="AV1603" s="477" t="str">
        <f t="array" ref="AV1603">_xlfn.IFS(
LEFT(Tabelas!$AI1603,1)="N","DN",
LEFT(Tabelas!$AI1603,1)="C","DC",
LEFT(Tabelas!$AI1603,1)="L","DL",
LEFT(Tabelas!$AI1603,1)="A","DA",
LEFT(Tabelas!$AI1603,1)="G","DG")</f>
        <v>DC</v>
      </c>
      <c r="AW1603" s="34"/>
      <c r="AX1603" s="34"/>
      <c r="AY1603" s="34"/>
      <c r="AZ1603" s="34"/>
      <c r="BA1603" s="34"/>
      <c r="BB1603" s="34"/>
      <c r="BC1603" s="34"/>
      <c r="BD1603" s="44">
        <v>60205</v>
      </c>
      <c r="BE1603" s="34" t="s">
        <v>1585</v>
      </c>
      <c r="BF1603" s="43" t="s">
        <v>318</v>
      </c>
      <c r="BG1603" s="34" t="s">
        <v>434</v>
      </c>
      <c r="BH1603" s="34" t="s">
        <v>273</v>
      </c>
      <c r="BI1603" s="34" t="s">
        <v>1585</v>
      </c>
      <c r="BJ1603" s="44" t="s">
        <v>350</v>
      </c>
      <c r="BK1603" s="44" t="s">
        <v>11069</v>
      </c>
      <c r="EN1603" s="572">
        <v>40605</v>
      </c>
      <c r="EO1603" s="561" t="s">
        <v>11077</v>
      </c>
      <c r="EP1603" s="561" t="s">
        <v>350</v>
      </c>
      <c r="EQ1603" s="576">
        <v>229</v>
      </c>
      <c r="ER1603" s="561" t="s">
        <v>4622</v>
      </c>
      <c r="ES1603" s="568" t="s">
        <v>11078</v>
      </c>
    </row>
    <row r="1604" spans="16:149">
      <c r="P1604" s="503"/>
      <c r="Q1604" s="504"/>
      <c r="R1604" s="505">
        <f t="shared" si="47"/>
        <v>45382</v>
      </c>
      <c r="S1604" s="501"/>
      <c r="T1604" s="497"/>
      <c r="U1604" s="498"/>
      <c r="V1604" s="43">
        <v>221</v>
      </c>
      <c r="W1604" s="34" t="s">
        <v>4458</v>
      </c>
      <c r="X1604" s="44">
        <v>60207</v>
      </c>
      <c r="Y1604" s="34" t="s">
        <v>1855</v>
      </c>
      <c r="Z1604" s="43" t="s">
        <v>318</v>
      </c>
      <c r="AA1604" s="34" t="s">
        <v>434</v>
      </c>
      <c r="AB1604" s="34" t="s">
        <v>273</v>
      </c>
      <c r="AC1604" s="34" t="s">
        <v>1855</v>
      </c>
      <c r="AD1604" s="44" t="s">
        <v>350</v>
      </c>
      <c r="AE1604" s="44" t="s">
        <v>11069</v>
      </c>
      <c r="AF1604" s="43">
        <v>221</v>
      </c>
      <c r="AG1604" s="34" t="s">
        <v>4458</v>
      </c>
      <c r="AH1604" s="34" t="s">
        <v>3018</v>
      </c>
      <c r="AI1604" s="43" t="s">
        <v>3017</v>
      </c>
      <c r="AJ1604" s="44" t="s">
        <v>3019</v>
      </c>
      <c r="AK1604" s="261">
        <v>3000174</v>
      </c>
      <c r="AL1604" s="44" t="s">
        <v>273</v>
      </c>
      <c r="AM1604" s="44" t="s">
        <v>3021</v>
      </c>
      <c r="AN1604" s="262">
        <v>239158820</v>
      </c>
      <c r="AO1604" s="34"/>
      <c r="AP1604" s="34"/>
      <c r="AQ1604" s="34"/>
      <c r="AR1604" s="34"/>
      <c r="AS1604" s="34"/>
      <c r="AT1604" s="44" t="s">
        <v>10865</v>
      </c>
      <c r="AU1604" s="44"/>
      <c r="AV1604" s="477" t="str">
        <f t="array" ref="AV1604">_xlfn.IFS(
LEFT(Tabelas!$AI1604,1)="N","DN",
LEFT(Tabelas!$AI1604,1)="C","DC",
LEFT(Tabelas!$AI1604,1)="L","DL",
LEFT(Tabelas!$AI1604,1)="A","DA",
LEFT(Tabelas!$AI1604,1)="G","DG")</f>
        <v>DC</v>
      </c>
      <c r="AW1604" s="34"/>
      <c r="AX1604" s="34"/>
      <c r="AY1604" s="34"/>
      <c r="AZ1604" s="34"/>
      <c r="BA1604" s="34"/>
      <c r="BB1604" s="34"/>
      <c r="BC1604" s="34"/>
      <c r="BD1604" s="44">
        <v>60207</v>
      </c>
      <c r="BE1604" s="34" t="s">
        <v>1855</v>
      </c>
      <c r="BF1604" s="43" t="s">
        <v>318</v>
      </c>
      <c r="BG1604" s="34" t="s">
        <v>434</v>
      </c>
      <c r="BH1604" s="34" t="s">
        <v>273</v>
      </c>
      <c r="BI1604" s="34" t="s">
        <v>1855</v>
      </c>
      <c r="BJ1604" s="44" t="s">
        <v>350</v>
      </c>
      <c r="BK1604" s="44" t="s">
        <v>11069</v>
      </c>
      <c r="EN1604" s="571">
        <v>40606</v>
      </c>
      <c r="EO1604" s="560" t="s">
        <v>11079</v>
      </c>
      <c r="EP1604" s="560" t="s">
        <v>289</v>
      </c>
      <c r="EQ1604" s="580">
        <v>383</v>
      </c>
      <c r="ER1604" s="560" t="s">
        <v>2597</v>
      </c>
      <c r="ES1604" s="567" t="s">
        <v>11080</v>
      </c>
    </row>
    <row r="1605" spans="16:149">
      <c r="P1605" s="503"/>
      <c r="Q1605" s="504"/>
      <c r="R1605" s="505">
        <f t="shared" si="47"/>
        <v>45383</v>
      </c>
      <c r="S1605" s="501"/>
      <c r="T1605" s="497"/>
      <c r="U1605" s="498"/>
      <c r="V1605" s="43">
        <v>221</v>
      </c>
      <c r="W1605" s="34" t="s">
        <v>4458</v>
      </c>
      <c r="X1605" s="44">
        <v>60208</v>
      </c>
      <c r="Y1605" s="34" t="s">
        <v>2087</v>
      </c>
      <c r="Z1605" s="43" t="s">
        <v>318</v>
      </c>
      <c r="AA1605" s="34" t="s">
        <v>434</v>
      </c>
      <c r="AB1605" s="34" t="s">
        <v>273</v>
      </c>
      <c r="AC1605" s="34" t="s">
        <v>2087</v>
      </c>
      <c r="AD1605" s="44" t="s">
        <v>350</v>
      </c>
      <c r="AE1605" s="44" t="s">
        <v>11069</v>
      </c>
      <c r="AF1605" s="43">
        <v>221</v>
      </c>
      <c r="AG1605" s="34" t="s">
        <v>4458</v>
      </c>
      <c r="AH1605" s="34" t="s">
        <v>3018</v>
      </c>
      <c r="AI1605" s="43" t="s">
        <v>3017</v>
      </c>
      <c r="AJ1605" s="44" t="s">
        <v>3019</v>
      </c>
      <c r="AK1605" s="261">
        <v>3000174</v>
      </c>
      <c r="AL1605" s="44" t="s">
        <v>273</v>
      </c>
      <c r="AM1605" s="44" t="s">
        <v>3021</v>
      </c>
      <c r="AN1605" s="262">
        <v>239158820</v>
      </c>
      <c r="AO1605" s="34"/>
      <c r="AP1605" s="34"/>
      <c r="AQ1605" s="34"/>
      <c r="AR1605" s="34"/>
      <c r="AS1605" s="34"/>
      <c r="AT1605" s="44" t="s">
        <v>10865</v>
      </c>
      <c r="AU1605" s="44"/>
      <c r="AV1605" s="477" t="str">
        <f t="array" ref="AV1605">_xlfn.IFS(
LEFT(Tabelas!$AI1605,1)="N","DN",
LEFT(Tabelas!$AI1605,1)="C","DC",
LEFT(Tabelas!$AI1605,1)="L","DL",
LEFT(Tabelas!$AI1605,1)="A","DA",
LEFT(Tabelas!$AI1605,1)="G","DG")</f>
        <v>DC</v>
      </c>
      <c r="AW1605" s="34"/>
      <c r="AX1605" s="34"/>
      <c r="AY1605" s="34"/>
      <c r="AZ1605" s="34"/>
      <c r="BA1605" s="34"/>
      <c r="BB1605" s="34"/>
      <c r="BC1605" s="34"/>
      <c r="BD1605" s="44">
        <v>60208</v>
      </c>
      <c r="BE1605" s="34" t="s">
        <v>2087</v>
      </c>
      <c r="BF1605" s="43" t="s">
        <v>318</v>
      </c>
      <c r="BG1605" s="34" t="s">
        <v>434</v>
      </c>
      <c r="BH1605" s="34" t="s">
        <v>273</v>
      </c>
      <c r="BI1605" s="34" t="s">
        <v>2087</v>
      </c>
      <c r="BJ1605" s="44" t="s">
        <v>350</v>
      </c>
      <c r="BK1605" s="44" t="s">
        <v>11069</v>
      </c>
      <c r="EN1605" s="572">
        <v>40610</v>
      </c>
      <c r="EO1605" s="561" t="s">
        <v>11081</v>
      </c>
      <c r="EP1605" s="561" t="s">
        <v>350</v>
      </c>
      <c r="EQ1605" s="576">
        <v>229</v>
      </c>
      <c r="ER1605" s="561" t="s">
        <v>4622</v>
      </c>
      <c r="ES1605" s="568" t="s">
        <v>11082</v>
      </c>
    </row>
    <row r="1606" spans="16:149">
      <c r="P1606" s="503"/>
      <c r="Q1606" s="504"/>
      <c r="R1606" s="505">
        <f t="shared" si="47"/>
        <v>45384</v>
      </c>
      <c r="S1606" s="501"/>
      <c r="T1606" s="497"/>
      <c r="U1606" s="498"/>
      <c r="V1606" s="43">
        <v>221</v>
      </c>
      <c r="W1606" s="34" t="s">
        <v>4458</v>
      </c>
      <c r="X1606" s="44">
        <v>60209</v>
      </c>
      <c r="Y1606" s="34" t="s">
        <v>2289</v>
      </c>
      <c r="Z1606" s="43" t="s">
        <v>318</v>
      </c>
      <c r="AA1606" s="34" t="s">
        <v>434</v>
      </c>
      <c r="AB1606" s="34" t="s">
        <v>273</v>
      </c>
      <c r="AC1606" s="34" t="s">
        <v>2289</v>
      </c>
      <c r="AD1606" s="44" t="s">
        <v>350</v>
      </c>
      <c r="AE1606" s="44" t="s">
        <v>11069</v>
      </c>
      <c r="AF1606" s="43">
        <v>221</v>
      </c>
      <c r="AG1606" s="34" t="s">
        <v>4458</v>
      </c>
      <c r="AH1606" s="34" t="s">
        <v>3018</v>
      </c>
      <c r="AI1606" s="43" t="s">
        <v>3017</v>
      </c>
      <c r="AJ1606" s="44" t="s">
        <v>3019</v>
      </c>
      <c r="AK1606" s="261">
        <v>3000174</v>
      </c>
      <c r="AL1606" s="44" t="s">
        <v>273</v>
      </c>
      <c r="AM1606" s="44" t="s">
        <v>3021</v>
      </c>
      <c r="AN1606" s="262">
        <v>239158820</v>
      </c>
      <c r="AO1606" s="34"/>
      <c r="AP1606" s="34"/>
      <c r="AQ1606" s="34"/>
      <c r="AR1606" s="34"/>
      <c r="AS1606" s="34"/>
      <c r="AT1606" s="44" t="s">
        <v>10865</v>
      </c>
      <c r="AU1606" s="44"/>
      <c r="AV1606" s="477" t="str">
        <f t="array" ref="AV1606">_xlfn.IFS(
LEFT(Tabelas!$AI1606,1)="N","DN",
LEFT(Tabelas!$AI1606,1)="C","DC",
LEFT(Tabelas!$AI1606,1)="L","DL",
LEFT(Tabelas!$AI1606,1)="A","DA",
LEFT(Tabelas!$AI1606,1)="G","DG")</f>
        <v>DC</v>
      </c>
      <c r="AW1606" s="34"/>
      <c r="AX1606" s="34"/>
      <c r="AY1606" s="34"/>
      <c r="AZ1606" s="34"/>
      <c r="BA1606" s="34"/>
      <c r="BB1606" s="34"/>
      <c r="BC1606" s="34"/>
      <c r="BD1606" s="44">
        <v>60209</v>
      </c>
      <c r="BE1606" s="34" t="s">
        <v>2289</v>
      </c>
      <c r="BF1606" s="43" t="s">
        <v>318</v>
      </c>
      <c r="BG1606" s="34" t="s">
        <v>434</v>
      </c>
      <c r="BH1606" s="34" t="s">
        <v>273</v>
      </c>
      <c r="BI1606" s="34" t="s">
        <v>2289</v>
      </c>
      <c r="BJ1606" s="44" t="s">
        <v>350</v>
      </c>
      <c r="BK1606" s="44" t="s">
        <v>11069</v>
      </c>
      <c r="EN1606" s="571">
        <v>40614</v>
      </c>
      <c r="EO1606" s="560" t="s">
        <v>11083</v>
      </c>
      <c r="EP1606" s="560" t="s">
        <v>289</v>
      </c>
      <c r="EQ1606" s="580">
        <v>375</v>
      </c>
      <c r="ER1606" s="560" t="s">
        <v>5091</v>
      </c>
      <c r="ES1606" s="567" t="s">
        <v>11084</v>
      </c>
    </row>
    <row r="1607" spans="16:149">
      <c r="P1607" s="503"/>
      <c r="Q1607" s="504"/>
      <c r="R1607" s="505">
        <f t="shared" si="47"/>
        <v>45385</v>
      </c>
      <c r="S1607" s="501"/>
      <c r="T1607" s="497"/>
      <c r="U1607" s="498"/>
      <c r="V1607" s="43">
        <v>221</v>
      </c>
      <c r="W1607" s="34" t="s">
        <v>4458</v>
      </c>
      <c r="X1607" s="44">
        <v>60218</v>
      </c>
      <c r="Y1607" s="34" t="s">
        <v>2780</v>
      </c>
      <c r="Z1607" s="43" t="s">
        <v>318</v>
      </c>
      <c r="AA1607" s="34" t="s">
        <v>434</v>
      </c>
      <c r="AB1607" s="34" t="s">
        <v>273</v>
      </c>
      <c r="AC1607" s="34" t="s">
        <v>2780</v>
      </c>
      <c r="AD1607" s="44" t="s">
        <v>350</v>
      </c>
      <c r="AE1607" s="44" t="s">
        <v>11069</v>
      </c>
      <c r="AF1607" s="43">
        <v>221</v>
      </c>
      <c r="AG1607" s="34" t="s">
        <v>4458</v>
      </c>
      <c r="AH1607" s="34" t="s">
        <v>3018</v>
      </c>
      <c r="AI1607" s="43" t="s">
        <v>3017</v>
      </c>
      <c r="AJ1607" s="44" t="s">
        <v>3019</v>
      </c>
      <c r="AK1607" s="261">
        <v>3000174</v>
      </c>
      <c r="AL1607" s="44" t="s">
        <v>273</v>
      </c>
      <c r="AM1607" s="44" t="s">
        <v>3021</v>
      </c>
      <c r="AN1607" s="262">
        <v>239158820</v>
      </c>
      <c r="AO1607" s="34"/>
      <c r="AP1607" s="34"/>
      <c r="AQ1607" s="34"/>
      <c r="AR1607" s="34"/>
      <c r="AS1607" s="34"/>
      <c r="AT1607" s="44" t="s">
        <v>10865</v>
      </c>
      <c r="AU1607" s="44"/>
      <c r="AV1607" s="477" t="str">
        <f t="array" ref="AV1607">_xlfn.IFS(
LEFT(Tabelas!$AI1607,1)="N","DN",
LEFT(Tabelas!$AI1607,1)="C","DC",
LEFT(Tabelas!$AI1607,1)="L","DL",
LEFT(Tabelas!$AI1607,1)="A","DA",
LEFT(Tabelas!$AI1607,1)="G","DG")</f>
        <v>DC</v>
      </c>
      <c r="AW1607" s="34"/>
      <c r="AX1607" s="34"/>
      <c r="AY1607" s="34"/>
      <c r="AZ1607" s="34"/>
      <c r="BA1607" s="34"/>
      <c r="BB1607" s="34"/>
      <c r="BC1607" s="34"/>
      <c r="BD1607" s="44">
        <v>60218</v>
      </c>
      <c r="BE1607" s="34" t="s">
        <v>2780</v>
      </c>
      <c r="BF1607" s="43" t="s">
        <v>318</v>
      </c>
      <c r="BG1607" s="34" t="s">
        <v>434</v>
      </c>
      <c r="BH1607" s="34" t="s">
        <v>273</v>
      </c>
      <c r="BI1607" s="34" t="s">
        <v>2780</v>
      </c>
      <c r="BJ1607" s="44" t="s">
        <v>350</v>
      </c>
      <c r="BK1607" s="44" t="s">
        <v>11069</v>
      </c>
      <c r="EN1607" s="572">
        <v>40620</v>
      </c>
      <c r="EO1607" s="561" t="s">
        <v>11085</v>
      </c>
      <c r="EP1607" s="561" t="s">
        <v>350</v>
      </c>
      <c r="EQ1607" s="576">
        <v>221</v>
      </c>
      <c r="ER1607" s="561" t="s">
        <v>4458</v>
      </c>
      <c r="ES1607" s="568" t="s">
        <v>11086</v>
      </c>
    </row>
    <row r="1608" spans="16:149">
      <c r="P1608" s="503"/>
      <c r="Q1608" s="504"/>
      <c r="R1608" s="505">
        <f t="shared" si="47"/>
        <v>45386</v>
      </c>
      <c r="S1608" s="501"/>
      <c r="T1608" s="497"/>
      <c r="U1608" s="498"/>
      <c r="V1608" s="43">
        <v>221</v>
      </c>
      <c r="W1608" s="34" t="s">
        <v>4458</v>
      </c>
      <c r="X1608" s="44">
        <v>60215</v>
      </c>
      <c r="Y1608" s="34" t="s">
        <v>2635</v>
      </c>
      <c r="Z1608" s="43" t="s">
        <v>318</v>
      </c>
      <c r="AA1608" s="34" t="s">
        <v>434</v>
      </c>
      <c r="AB1608" s="34" t="s">
        <v>273</v>
      </c>
      <c r="AC1608" s="34" t="s">
        <v>2635</v>
      </c>
      <c r="AD1608" s="44" t="s">
        <v>350</v>
      </c>
      <c r="AE1608" s="44" t="s">
        <v>11069</v>
      </c>
      <c r="AF1608" s="43">
        <v>221</v>
      </c>
      <c r="AG1608" s="34" t="s">
        <v>4458</v>
      </c>
      <c r="AH1608" s="34" t="s">
        <v>3018</v>
      </c>
      <c r="AI1608" s="43" t="s">
        <v>3017</v>
      </c>
      <c r="AJ1608" s="44" t="s">
        <v>3019</v>
      </c>
      <c r="AK1608" s="261">
        <v>3000174</v>
      </c>
      <c r="AL1608" s="44" t="s">
        <v>273</v>
      </c>
      <c r="AM1608" s="44" t="s">
        <v>3021</v>
      </c>
      <c r="AN1608" s="262">
        <v>239158820</v>
      </c>
      <c r="AO1608" s="34"/>
      <c r="AP1608" s="34"/>
      <c r="AQ1608" s="34"/>
      <c r="AR1608" s="34"/>
      <c r="AS1608" s="34"/>
      <c r="AT1608" s="44" t="s">
        <v>10865</v>
      </c>
      <c r="AU1608" s="44"/>
      <c r="AV1608" s="477" t="str">
        <f t="array" ref="AV1608">_xlfn.IFS(
LEFT(Tabelas!$AI1608,1)="N","DN",
LEFT(Tabelas!$AI1608,1)="C","DC",
LEFT(Tabelas!$AI1608,1)="L","DL",
LEFT(Tabelas!$AI1608,1)="A","DA",
LEFT(Tabelas!$AI1608,1)="G","DG")</f>
        <v>DC</v>
      </c>
      <c r="AW1608" s="34"/>
      <c r="AX1608" s="34"/>
      <c r="AY1608" s="34"/>
      <c r="AZ1608" s="34"/>
      <c r="BA1608" s="34"/>
      <c r="BB1608" s="34"/>
      <c r="BC1608" s="34"/>
      <c r="BD1608" s="44">
        <v>60215</v>
      </c>
      <c r="BE1608" s="34" t="s">
        <v>2635</v>
      </c>
      <c r="BF1608" s="43" t="s">
        <v>318</v>
      </c>
      <c r="BG1608" s="34" t="s">
        <v>434</v>
      </c>
      <c r="BH1608" s="34" t="s">
        <v>273</v>
      </c>
      <c r="BI1608" s="34" t="s">
        <v>2635</v>
      </c>
      <c r="BJ1608" s="44" t="s">
        <v>350</v>
      </c>
      <c r="BK1608" s="44" t="s">
        <v>11069</v>
      </c>
      <c r="EN1608" s="571">
        <v>40622</v>
      </c>
      <c r="EO1608" s="560" t="s">
        <v>11087</v>
      </c>
      <c r="EP1608" s="560" t="s">
        <v>289</v>
      </c>
      <c r="EQ1608" s="580">
        <v>300</v>
      </c>
      <c r="ER1608" s="560" t="s">
        <v>4916</v>
      </c>
      <c r="ES1608" s="567" t="s">
        <v>11088</v>
      </c>
    </row>
    <row r="1609" spans="16:149">
      <c r="P1609" s="503"/>
      <c r="Q1609" s="504"/>
      <c r="R1609" s="505">
        <f t="shared" si="47"/>
        <v>45387</v>
      </c>
      <c r="S1609" s="501"/>
      <c r="T1609" s="497"/>
      <c r="U1609" s="498"/>
      <c r="V1609" s="43">
        <v>221</v>
      </c>
      <c r="W1609" s="34" t="s">
        <v>4458</v>
      </c>
      <c r="X1609" s="44">
        <v>60214</v>
      </c>
      <c r="Y1609" s="34" t="s">
        <v>2469</v>
      </c>
      <c r="Z1609" s="43" t="s">
        <v>318</v>
      </c>
      <c r="AA1609" s="34" t="s">
        <v>434</v>
      </c>
      <c r="AB1609" s="34" t="s">
        <v>273</v>
      </c>
      <c r="AC1609" s="34" t="s">
        <v>2469</v>
      </c>
      <c r="AD1609" s="44" t="s">
        <v>350</v>
      </c>
      <c r="AE1609" s="44" t="s">
        <v>11069</v>
      </c>
      <c r="AF1609" s="43">
        <v>221</v>
      </c>
      <c r="AG1609" s="34" t="s">
        <v>4458</v>
      </c>
      <c r="AH1609" s="34" t="s">
        <v>3018</v>
      </c>
      <c r="AI1609" s="43" t="s">
        <v>3017</v>
      </c>
      <c r="AJ1609" s="44" t="s">
        <v>3019</v>
      </c>
      <c r="AK1609" s="261">
        <v>3000174</v>
      </c>
      <c r="AL1609" s="44" t="s">
        <v>273</v>
      </c>
      <c r="AM1609" s="44" t="s">
        <v>3021</v>
      </c>
      <c r="AN1609" s="262">
        <v>239158820</v>
      </c>
      <c r="AO1609" s="34"/>
      <c r="AP1609" s="34"/>
      <c r="AQ1609" s="34"/>
      <c r="AR1609" s="34"/>
      <c r="AS1609" s="34"/>
      <c r="AT1609" s="44" t="s">
        <v>10865</v>
      </c>
      <c r="AU1609" s="44"/>
      <c r="AV1609" s="477" t="str">
        <f t="array" ref="AV1609">_xlfn.IFS(
LEFT(Tabelas!$AI1609,1)="N","DN",
LEFT(Tabelas!$AI1609,1)="C","DC",
LEFT(Tabelas!$AI1609,1)="L","DL",
LEFT(Tabelas!$AI1609,1)="A","DA",
LEFT(Tabelas!$AI1609,1)="G","DG")</f>
        <v>DC</v>
      </c>
      <c r="AW1609" s="34"/>
      <c r="AX1609" s="34"/>
      <c r="AY1609" s="34"/>
      <c r="AZ1609" s="34"/>
      <c r="BA1609" s="34"/>
      <c r="BB1609" s="34"/>
      <c r="BC1609" s="34"/>
      <c r="BD1609" s="44">
        <v>60214</v>
      </c>
      <c r="BE1609" s="34" t="s">
        <v>2469</v>
      </c>
      <c r="BF1609" s="43" t="s">
        <v>318</v>
      </c>
      <c r="BG1609" s="34" t="s">
        <v>434</v>
      </c>
      <c r="BH1609" s="34" t="s">
        <v>273</v>
      </c>
      <c r="BI1609" s="34" t="s">
        <v>2469</v>
      </c>
      <c r="BJ1609" s="44" t="s">
        <v>350</v>
      </c>
      <c r="BK1609" s="44" t="s">
        <v>11069</v>
      </c>
      <c r="EN1609" s="572">
        <v>40625</v>
      </c>
      <c r="EO1609" s="561" t="s">
        <v>11089</v>
      </c>
      <c r="EP1609" s="561" t="s">
        <v>350</v>
      </c>
      <c r="EQ1609" s="576">
        <v>221</v>
      </c>
      <c r="ER1609" s="561" t="s">
        <v>4458</v>
      </c>
      <c r="ES1609" s="568" t="s">
        <v>11090</v>
      </c>
    </row>
    <row r="1610" spans="16:149">
      <c r="P1610" s="503"/>
      <c r="Q1610" s="504"/>
      <c r="R1610" s="505">
        <f t="shared" si="47"/>
        <v>45388</v>
      </c>
      <c r="S1610" s="501"/>
      <c r="T1610" s="497"/>
      <c r="U1610" s="498"/>
      <c r="V1610" s="43">
        <v>221</v>
      </c>
      <c r="W1610" s="34" t="s">
        <v>4458</v>
      </c>
      <c r="X1610" s="44">
        <v>60220</v>
      </c>
      <c r="Y1610" s="34" t="s">
        <v>2920</v>
      </c>
      <c r="Z1610" s="43" t="s">
        <v>318</v>
      </c>
      <c r="AA1610" s="34" t="s">
        <v>434</v>
      </c>
      <c r="AB1610" s="34" t="s">
        <v>273</v>
      </c>
      <c r="AC1610" s="34" t="s">
        <v>11074</v>
      </c>
      <c r="AD1610" s="44" t="s">
        <v>350</v>
      </c>
      <c r="AE1610" s="44" t="s">
        <v>11069</v>
      </c>
      <c r="AF1610" s="43">
        <v>221</v>
      </c>
      <c r="AG1610" s="34" t="s">
        <v>4458</v>
      </c>
      <c r="AH1610" s="34" t="s">
        <v>3018</v>
      </c>
      <c r="AI1610" s="43" t="s">
        <v>3017</v>
      </c>
      <c r="AJ1610" s="44" t="s">
        <v>3019</v>
      </c>
      <c r="AK1610" s="261">
        <v>3000174</v>
      </c>
      <c r="AL1610" s="44" t="s">
        <v>273</v>
      </c>
      <c r="AM1610" s="44" t="s">
        <v>3021</v>
      </c>
      <c r="AN1610" s="262">
        <v>239158820</v>
      </c>
      <c r="AO1610" s="34"/>
      <c r="AP1610" s="34"/>
      <c r="AQ1610" s="34"/>
      <c r="AR1610" s="34"/>
      <c r="AS1610" s="34"/>
      <c r="AT1610" s="44" t="s">
        <v>10865</v>
      </c>
      <c r="AU1610" s="44"/>
      <c r="AV1610" s="477" t="str">
        <f t="array" ref="AV1610">_xlfn.IFS(
LEFT(Tabelas!$AI1610,1)="N","DN",
LEFT(Tabelas!$AI1610,1)="C","DC",
LEFT(Tabelas!$AI1610,1)="L","DL",
LEFT(Tabelas!$AI1610,1)="A","DA",
LEFT(Tabelas!$AI1610,1)="G","DG")</f>
        <v>DC</v>
      </c>
      <c r="AW1610" s="34"/>
      <c r="AX1610" s="34"/>
      <c r="AY1610" s="34"/>
      <c r="AZ1610" s="34"/>
      <c r="BA1610" s="34"/>
      <c r="BB1610" s="34"/>
      <c r="BC1610" s="34"/>
      <c r="BD1610" s="44">
        <v>60220</v>
      </c>
      <c r="BE1610" s="34" t="s">
        <v>2920</v>
      </c>
      <c r="BF1610" s="43" t="s">
        <v>318</v>
      </c>
      <c r="BG1610" s="34" t="s">
        <v>434</v>
      </c>
      <c r="BH1610" s="34" t="s">
        <v>273</v>
      </c>
      <c r="BI1610" s="34" t="s">
        <v>11074</v>
      </c>
      <c r="BJ1610" s="44" t="s">
        <v>350</v>
      </c>
      <c r="BK1610" s="44" t="s">
        <v>11069</v>
      </c>
      <c r="EN1610" s="571">
        <v>40635</v>
      </c>
      <c r="EO1610" s="560" t="s">
        <v>11091</v>
      </c>
      <c r="EP1610" s="560" t="s">
        <v>350</v>
      </c>
      <c r="EQ1610" s="580">
        <v>221</v>
      </c>
      <c r="ER1610" s="560" t="s">
        <v>4458</v>
      </c>
      <c r="ES1610" s="567" t="s">
        <v>11092</v>
      </c>
    </row>
    <row r="1611" spans="16:149">
      <c r="P1611" s="503"/>
      <c r="Q1611" s="504"/>
      <c r="R1611" s="505">
        <f t="shared" si="47"/>
        <v>45389</v>
      </c>
      <c r="S1611" s="501"/>
      <c r="T1611" s="497"/>
      <c r="U1611" s="498"/>
      <c r="V1611" s="43">
        <v>221</v>
      </c>
      <c r="W1611" s="34" t="s">
        <v>4458</v>
      </c>
      <c r="X1611" s="44">
        <v>60221</v>
      </c>
      <c r="Y1611" s="34" t="s">
        <v>3057</v>
      </c>
      <c r="Z1611" s="43" t="s">
        <v>318</v>
      </c>
      <c r="AA1611" s="34" t="s">
        <v>434</v>
      </c>
      <c r="AB1611" s="34" t="s">
        <v>273</v>
      </c>
      <c r="AC1611" s="34" t="s">
        <v>11093</v>
      </c>
      <c r="AD1611" s="44" t="s">
        <v>350</v>
      </c>
      <c r="AE1611" s="44" t="s">
        <v>11069</v>
      </c>
      <c r="AF1611" s="43">
        <v>221</v>
      </c>
      <c r="AG1611" s="34" t="s">
        <v>4458</v>
      </c>
      <c r="AH1611" s="34" t="s">
        <v>3018</v>
      </c>
      <c r="AI1611" s="43" t="s">
        <v>3017</v>
      </c>
      <c r="AJ1611" s="44" t="s">
        <v>3019</v>
      </c>
      <c r="AK1611" s="261">
        <v>3000174</v>
      </c>
      <c r="AL1611" s="44" t="s">
        <v>273</v>
      </c>
      <c r="AM1611" s="44" t="s">
        <v>3021</v>
      </c>
      <c r="AN1611" s="262">
        <v>239158820</v>
      </c>
      <c r="AO1611" s="34"/>
      <c r="AP1611" s="34"/>
      <c r="AQ1611" s="34"/>
      <c r="AR1611" s="34"/>
      <c r="AS1611" s="34"/>
      <c r="AT1611" s="44" t="s">
        <v>10865</v>
      </c>
      <c r="AU1611" s="44"/>
      <c r="AV1611" s="477" t="str">
        <f t="array" ref="AV1611">_xlfn.IFS(
LEFT(Tabelas!$AI1611,1)="N","DN",
LEFT(Tabelas!$AI1611,1)="C","DC",
LEFT(Tabelas!$AI1611,1)="L","DL",
LEFT(Tabelas!$AI1611,1)="A","DA",
LEFT(Tabelas!$AI1611,1)="G","DG")</f>
        <v>DC</v>
      </c>
      <c r="AW1611" s="34"/>
      <c r="AX1611" s="34"/>
      <c r="AY1611" s="34"/>
      <c r="AZ1611" s="34"/>
      <c r="BA1611" s="34"/>
      <c r="BB1611" s="34"/>
      <c r="BC1611" s="34"/>
      <c r="BD1611" s="44">
        <v>60221</v>
      </c>
      <c r="BE1611" s="34" t="s">
        <v>3057</v>
      </c>
      <c r="BF1611" s="43" t="s">
        <v>318</v>
      </c>
      <c r="BG1611" s="34" t="s">
        <v>434</v>
      </c>
      <c r="BH1611" s="34" t="s">
        <v>273</v>
      </c>
      <c r="BI1611" s="34" t="s">
        <v>11093</v>
      </c>
      <c r="BJ1611" s="44" t="s">
        <v>350</v>
      </c>
      <c r="BK1611" s="44" t="s">
        <v>11069</v>
      </c>
      <c r="EN1611" s="572">
        <v>40655</v>
      </c>
      <c r="EO1611" s="561" t="s">
        <v>11094</v>
      </c>
      <c r="EP1611" s="561" t="s">
        <v>350</v>
      </c>
      <c r="EQ1611" s="576">
        <v>224</v>
      </c>
      <c r="ER1611" s="561" t="s">
        <v>4524</v>
      </c>
      <c r="ES1611" s="568" t="s">
        <v>11095</v>
      </c>
    </row>
    <row r="1612" spans="16:149">
      <c r="P1612" s="503"/>
      <c r="Q1612" s="504"/>
      <c r="R1612" s="505">
        <f t="shared" si="47"/>
        <v>45390</v>
      </c>
      <c r="S1612" s="501"/>
      <c r="T1612" s="497"/>
      <c r="U1612" s="498"/>
      <c r="V1612" s="43">
        <v>221</v>
      </c>
      <c r="W1612" s="34" t="s">
        <v>4458</v>
      </c>
      <c r="X1612" s="44">
        <v>60222</v>
      </c>
      <c r="Y1612" s="34" t="s">
        <v>3176</v>
      </c>
      <c r="Z1612" s="43" t="s">
        <v>318</v>
      </c>
      <c r="AA1612" s="34" t="s">
        <v>434</v>
      </c>
      <c r="AB1612" s="34" t="s">
        <v>273</v>
      </c>
      <c r="AC1612" s="34" t="s">
        <v>11096</v>
      </c>
      <c r="AD1612" s="44" t="s">
        <v>350</v>
      </c>
      <c r="AE1612" s="44" t="s">
        <v>11069</v>
      </c>
      <c r="AF1612" s="43">
        <v>221</v>
      </c>
      <c r="AG1612" s="34" t="s">
        <v>4458</v>
      </c>
      <c r="AH1612" s="34" t="s">
        <v>3018</v>
      </c>
      <c r="AI1612" s="43" t="s">
        <v>3017</v>
      </c>
      <c r="AJ1612" s="44" t="s">
        <v>3019</v>
      </c>
      <c r="AK1612" s="261">
        <v>3000174</v>
      </c>
      <c r="AL1612" s="44" t="s">
        <v>273</v>
      </c>
      <c r="AM1612" s="44" t="s">
        <v>3021</v>
      </c>
      <c r="AN1612" s="262">
        <v>239158820</v>
      </c>
      <c r="AO1612" s="34"/>
      <c r="AP1612" s="34"/>
      <c r="AQ1612" s="34"/>
      <c r="AR1612" s="34"/>
      <c r="AS1612" s="34"/>
      <c r="AT1612" s="44" t="s">
        <v>10865</v>
      </c>
      <c r="AU1612" s="44"/>
      <c r="AV1612" s="477" t="str">
        <f t="array" ref="AV1612">_xlfn.IFS(
LEFT(Tabelas!$AI1612,1)="N","DN",
LEFT(Tabelas!$AI1612,1)="C","DC",
LEFT(Tabelas!$AI1612,1)="L","DL",
LEFT(Tabelas!$AI1612,1)="A","DA",
LEFT(Tabelas!$AI1612,1)="G","DG")</f>
        <v>DC</v>
      </c>
      <c r="AW1612" s="34"/>
      <c r="AX1612" s="34"/>
      <c r="AY1612" s="34"/>
      <c r="AZ1612" s="34"/>
      <c r="BA1612" s="34"/>
      <c r="BB1612" s="34"/>
      <c r="BC1612" s="34"/>
      <c r="BD1612" s="44">
        <v>60222</v>
      </c>
      <c r="BE1612" s="34" t="s">
        <v>3176</v>
      </c>
      <c r="BF1612" s="43" t="s">
        <v>318</v>
      </c>
      <c r="BG1612" s="34" t="s">
        <v>434</v>
      </c>
      <c r="BH1612" s="34" t="s">
        <v>273</v>
      </c>
      <c r="BI1612" s="34" t="s">
        <v>11096</v>
      </c>
      <c r="BJ1612" s="44" t="s">
        <v>350</v>
      </c>
      <c r="BK1612" s="44" t="s">
        <v>11069</v>
      </c>
      <c r="EN1612" s="571">
        <v>40657</v>
      </c>
      <c r="EO1612" s="560" t="s">
        <v>11097</v>
      </c>
      <c r="EP1612" s="560" t="s">
        <v>289</v>
      </c>
      <c r="EQ1612" s="580">
        <v>332</v>
      </c>
      <c r="ER1612" s="560" t="s">
        <v>4896</v>
      </c>
      <c r="ES1612" s="567" t="s">
        <v>11098</v>
      </c>
    </row>
    <row r="1613" spans="16:149">
      <c r="P1613" s="503"/>
      <c r="Q1613" s="504"/>
      <c r="R1613" s="505">
        <f t="shared" si="47"/>
        <v>45391</v>
      </c>
      <c r="S1613" s="501"/>
      <c r="T1613" s="497"/>
      <c r="U1613" s="498"/>
      <c r="V1613" s="43">
        <v>221</v>
      </c>
      <c r="W1613" s="34" t="s">
        <v>4458</v>
      </c>
      <c r="X1613" s="44">
        <v>60223</v>
      </c>
      <c r="Y1613" s="34" t="s">
        <v>3293</v>
      </c>
      <c r="Z1613" s="43" t="s">
        <v>318</v>
      </c>
      <c r="AA1613" s="34" t="s">
        <v>434</v>
      </c>
      <c r="AB1613" s="34" t="s">
        <v>273</v>
      </c>
      <c r="AC1613" s="34" t="s">
        <v>11099</v>
      </c>
      <c r="AD1613" s="44" t="s">
        <v>350</v>
      </c>
      <c r="AE1613" s="44" t="s">
        <v>11069</v>
      </c>
      <c r="AF1613" s="43">
        <v>221</v>
      </c>
      <c r="AG1613" s="34" t="s">
        <v>4458</v>
      </c>
      <c r="AH1613" s="34" t="s">
        <v>3018</v>
      </c>
      <c r="AI1613" s="43" t="s">
        <v>3017</v>
      </c>
      <c r="AJ1613" s="44" t="s">
        <v>3019</v>
      </c>
      <c r="AK1613" s="261">
        <v>3000174</v>
      </c>
      <c r="AL1613" s="44" t="s">
        <v>273</v>
      </c>
      <c r="AM1613" s="44" t="s">
        <v>3021</v>
      </c>
      <c r="AN1613" s="262">
        <v>239158820</v>
      </c>
      <c r="AO1613" s="34"/>
      <c r="AP1613" s="34"/>
      <c r="AQ1613" s="34"/>
      <c r="AR1613" s="34"/>
      <c r="AS1613" s="34"/>
      <c r="AT1613" s="44" t="s">
        <v>10865</v>
      </c>
      <c r="AU1613" s="44"/>
      <c r="AV1613" s="477" t="str">
        <f t="array" ref="AV1613">_xlfn.IFS(
LEFT(Tabelas!$AI1613,1)="N","DN",
LEFT(Tabelas!$AI1613,1)="C","DC",
LEFT(Tabelas!$AI1613,1)="L","DL",
LEFT(Tabelas!$AI1613,1)="A","DA",
LEFT(Tabelas!$AI1613,1)="G","DG")</f>
        <v>DC</v>
      </c>
      <c r="AW1613" s="34"/>
      <c r="AX1613" s="34"/>
      <c r="AY1613" s="34"/>
      <c r="AZ1613" s="34"/>
      <c r="BA1613" s="34"/>
      <c r="BB1613" s="34"/>
      <c r="BC1613" s="34"/>
      <c r="BD1613" s="44">
        <v>60223</v>
      </c>
      <c r="BE1613" s="34" t="s">
        <v>3293</v>
      </c>
      <c r="BF1613" s="43" t="s">
        <v>318</v>
      </c>
      <c r="BG1613" s="34" t="s">
        <v>434</v>
      </c>
      <c r="BH1613" s="34" t="s">
        <v>273</v>
      </c>
      <c r="BI1613" s="34" t="s">
        <v>11099</v>
      </c>
      <c r="BJ1613" s="44" t="s">
        <v>350</v>
      </c>
      <c r="BK1613" s="44" t="s">
        <v>11069</v>
      </c>
      <c r="EN1613" s="572">
        <v>40660</v>
      </c>
      <c r="EO1613" s="561" t="s">
        <v>11100</v>
      </c>
      <c r="EP1613" s="561" t="s">
        <v>350</v>
      </c>
      <c r="EQ1613" s="576">
        <v>224</v>
      </c>
      <c r="ER1613" s="561" t="s">
        <v>4524</v>
      </c>
      <c r="ES1613" s="568" t="s">
        <v>11101</v>
      </c>
    </row>
    <row r="1614" spans="16:149">
      <c r="P1614" s="503"/>
      <c r="Q1614" s="504"/>
      <c r="R1614" s="505">
        <f t="shared" si="47"/>
        <v>45392</v>
      </c>
      <c r="S1614" s="501"/>
      <c r="T1614" s="497"/>
      <c r="U1614" s="498"/>
      <c r="V1614" s="43">
        <v>221</v>
      </c>
      <c r="W1614" s="34" t="s">
        <v>4458</v>
      </c>
      <c r="X1614" s="44">
        <v>60224</v>
      </c>
      <c r="Y1614" s="34" t="s">
        <v>3385</v>
      </c>
      <c r="Z1614" s="43" t="s">
        <v>318</v>
      </c>
      <c r="AA1614" s="34" t="s">
        <v>434</v>
      </c>
      <c r="AB1614" s="34" t="s">
        <v>273</v>
      </c>
      <c r="AC1614" s="34" t="s">
        <v>11102</v>
      </c>
      <c r="AD1614" s="44" t="s">
        <v>350</v>
      </c>
      <c r="AE1614" s="44" t="s">
        <v>11069</v>
      </c>
      <c r="AF1614" s="43">
        <v>221</v>
      </c>
      <c r="AG1614" s="34" t="s">
        <v>4458</v>
      </c>
      <c r="AH1614" s="34" t="s">
        <v>3018</v>
      </c>
      <c r="AI1614" s="43" t="s">
        <v>3017</v>
      </c>
      <c r="AJ1614" s="44" t="s">
        <v>3019</v>
      </c>
      <c r="AK1614" s="261">
        <v>3000174</v>
      </c>
      <c r="AL1614" s="44" t="s">
        <v>273</v>
      </c>
      <c r="AM1614" s="44" t="s">
        <v>3021</v>
      </c>
      <c r="AN1614" s="262">
        <v>239158820</v>
      </c>
      <c r="AO1614" s="34"/>
      <c r="AP1614" s="34"/>
      <c r="AQ1614" s="34"/>
      <c r="AR1614" s="34"/>
      <c r="AS1614" s="34"/>
      <c r="AT1614" s="44" t="s">
        <v>10865</v>
      </c>
      <c r="AU1614" s="44"/>
      <c r="AV1614" s="477" t="str">
        <f t="array" ref="AV1614">_xlfn.IFS(
LEFT(Tabelas!$AI1614,1)="N","DN",
LEFT(Tabelas!$AI1614,1)="C","DC",
LEFT(Tabelas!$AI1614,1)="L","DL",
LEFT(Tabelas!$AI1614,1)="A","DA",
LEFT(Tabelas!$AI1614,1)="G","DG")</f>
        <v>DC</v>
      </c>
      <c r="AW1614" s="34"/>
      <c r="AX1614" s="34"/>
      <c r="AY1614" s="34"/>
      <c r="AZ1614" s="34"/>
      <c r="BA1614" s="34"/>
      <c r="BB1614" s="34"/>
      <c r="BC1614" s="34"/>
      <c r="BD1614" s="44">
        <v>60224</v>
      </c>
      <c r="BE1614" s="34" t="s">
        <v>3385</v>
      </c>
      <c r="BF1614" s="43" t="s">
        <v>318</v>
      </c>
      <c r="BG1614" s="34" t="s">
        <v>434</v>
      </c>
      <c r="BH1614" s="34" t="s">
        <v>273</v>
      </c>
      <c r="BI1614" s="34" t="s">
        <v>11102</v>
      </c>
      <c r="BJ1614" s="44" t="s">
        <v>350</v>
      </c>
      <c r="BK1614" s="44" t="s">
        <v>11069</v>
      </c>
      <c r="EN1614" s="571">
        <v>40665</v>
      </c>
      <c r="EO1614" s="560" t="s">
        <v>11103</v>
      </c>
      <c r="EP1614" s="560" t="s">
        <v>289</v>
      </c>
      <c r="EQ1614" s="580">
        <v>341</v>
      </c>
      <c r="ER1614" s="560" t="s">
        <v>2038</v>
      </c>
      <c r="ES1614" s="567" t="s">
        <v>11104</v>
      </c>
    </row>
    <row r="1615" spans="16:149">
      <c r="P1615" s="503"/>
      <c r="Q1615" s="504"/>
      <c r="R1615" s="505">
        <f t="shared" si="47"/>
        <v>45393</v>
      </c>
      <c r="S1615" s="501"/>
      <c r="T1615" s="497"/>
      <c r="U1615" s="498"/>
      <c r="V1615" s="43">
        <v>221</v>
      </c>
      <c r="W1615" s="34" t="s">
        <v>4458</v>
      </c>
      <c r="X1615" s="44">
        <v>60301</v>
      </c>
      <c r="Y1615" s="34" t="s">
        <v>1031</v>
      </c>
      <c r="Z1615" s="43" t="s">
        <v>318</v>
      </c>
      <c r="AA1615" s="34" t="s">
        <v>273</v>
      </c>
      <c r="AB1615" s="34" t="s">
        <v>273</v>
      </c>
      <c r="AC1615" s="34" t="s">
        <v>1031</v>
      </c>
      <c r="AD1615" s="44" t="s">
        <v>350</v>
      </c>
      <c r="AE1615" s="44" t="s">
        <v>11069</v>
      </c>
      <c r="AF1615" s="43">
        <v>221</v>
      </c>
      <c r="AG1615" s="34" t="s">
        <v>4458</v>
      </c>
      <c r="AH1615" s="34" t="s">
        <v>3018</v>
      </c>
      <c r="AI1615" s="43" t="s">
        <v>3017</v>
      </c>
      <c r="AJ1615" s="44" t="s">
        <v>3019</v>
      </c>
      <c r="AK1615" s="261">
        <v>3000174</v>
      </c>
      <c r="AL1615" s="44" t="s">
        <v>273</v>
      </c>
      <c r="AM1615" s="44" t="s">
        <v>3021</v>
      </c>
      <c r="AN1615" s="262">
        <v>239158820</v>
      </c>
      <c r="AO1615" s="34"/>
      <c r="AP1615" s="34"/>
      <c r="AQ1615" s="34"/>
      <c r="AR1615" s="34"/>
      <c r="AS1615" s="34"/>
      <c r="AT1615" s="44" t="s">
        <v>10865</v>
      </c>
      <c r="AU1615" s="44"/>
      <c r="AV1615" s="477" t="str">
        <f t="array" ref="AV1615">_xlfn.IFS(
LEFT(Tabelas!$AI1615,1)="N","DN",
LEFT(Tabelas!$AI1615,1)="C","DC",
LEFT(Tabelas!$AI1615,1)="L","DL",
LEFT(Tabelas!$AI1615,1)="A","DA",
LEFT(Tabelas!$AI1615,1)="G","DG")</f>
        <v>DC</v>
      </c>
      <c r="AW1615" s="34"/>
      <c r="AX1615" s="34"/>
      <c r="AY1615" s="34"/>
      <c r="AZ1615" s="34"/>
      <c r="BA1615" s="34"/>
      <c r="BB1615" s="34"/>
      <c r="BC1615" s="34"/>
      <c r="BD1615" s="44">
        <v>60301</v>
      </c>
      <c r="BE1615" s="34" t="s">
        <v>1031</v>
      </c>
      <c r="BF1615" s="43" t="s">
        <v>318</v>
      </c>
      <c r="BG1615" s="34" t="s">
        <v>273</v>
      </c>
      <c r="BH1615" s="34" t="s">
        <v>273</v>
      </c>
      <c r="BI1615" s="34" t="s">
        <v>1031</v>
      </c>
      <c r="BJ1615" s="44" t="s">
        <v>350</v>
      </c>
      <c r="BK1615" s="44" t="s">
        <v>11069</v>
      </c>
      <c r="EN1615" s="572">
        <v>40670</v>
      </c>
      <c r="EO1615" s="561" t="s">
        <v>11105</v>
      </c>
      <c r="EP1615" s="561" t="s">
        <v>350</v>
      </c>
      <c r="EQ1615" s="576">
        <v>224</v>
      </c>
      <c r="ER1615" s="561" t="s">
        <v>4524</v>
      </c>
      <c r="ES1615" s="568" t="s">
        <v>11106</v>
      </c>
    </row>
    <row r="1616" spans="16:149">
      <c r="P1616" s="503"/>
      <c r="Q1616" s="504"/>
      <c r="R1616" s="505">
        <f t="shared" si="47"/>
        <v>45394</v>
      </c>
      <c r="S1616" s="501"/>
      <c r="T1616" s="497"/>
      <c r="U1616" s="498"/>
      <c r="V1616" s="43">
        <v>221</v>
      </c>
      <c r="W1616" s="34" t="s">
        <v>4458</v>
      </c>
      <c r="X1616" s="44">
        <v>60309</v>
      </c>
      <c r="Y1616" s="34" t="s">
        <v>1308</v>
      </c>
      <c r="Z1616" s="43" t="s">
        <v>318</v>
      </c>
      <c r="AA1616" s="34" t="s">
        <v>273</v>
      </c>
      <c r="AB1616" s="34" t="s">
        <v>273</v>
      </c>
      <c r="AC1616" s="34" t="s">
        <v>1308</v>
      </c>
      <c r="AD1616" s="44" t="s">
        <v>350</v>
      </c>
      <c r="AE1616" s="44" t="s">
        <v>11069</v>
      </c>
      <c r="AF1616" s="43">
        <v>221</v>
      </c>
      <c r="AG1616" s="34" t="s">
        <v>4458</v>
      </c>
      <c r="AH1616" s="34" t="s">
        <v>3018</v>
      </c>
      <c r="AI1616" s="43" t="s">
        <v>3017</v>
      </c>
      <c r="AJ1616" s="44" t="s">
        <v>3019</v>
      </c>
      <c r="AK1616" s="261">
        <v>3000174</v>
      </c>
      <c r="AL1616" s="44" t="s">
        <v>273</v>
      </c>
      <c r="AM1616" s="44" t="s">
        <v>3021</v>
      </c>
      <c r="AN1616" s="262">
        <v>239158820</v>
      </c>
      <c r="AO1616" s="34"/>
      <c r="AP1616" s="34"/>
      <c r="AQ1616" s="34"/>
      <c r="AR1616" s="34"/>
      <c r="AS1616" s="34"/>
      <c r="AT1616" s="44" t="s">
        <v>10865</v>
      </c>
      <c r="AU1616" s="44"/>
      <c r="AV1616" s="477" t="str">
        <f t="array" ref="AV1616">_xlfn.IFS(
LEFT(Tabelas!$AI1616,1)="N","DN",
LEFT(Tabelas!$AI1616,1)="C","DC",
LEFT(Tabelas!$AI1616,1)="L","DL",
LEFT(Tabelas!$AI1616,1)="A","DA",
LEFT(Tabelas!$AI1616,1)="G","DG")</f>
        <v>DC</v>
      </c>
      <c r="AW1616" s="34"/>
      <c r="AX1616" s="34"/>
      <c r="AY1616" s="34"/>
      <c r="AZ1616" s="34"/>
      <c r="BA1616" s="34"/>
      <c r="BB1616" s="34"/>
      <c r="BC1616" s="34"/>
      <c r="BD1616" s="44">
        <v>60309</v>
      </c>
      <c r="BE1616" s="34" t="s">
        <v>1308</v>
      </c>
      <c r="BF1616" s="43" t="s">
        <v>318</v>
      </c>
      <c r="BG1616" s="34" t="s">
        <v>273</v>
      </c>
      <c r="BH1616" s="34" t="s">
        <v>273</v>
      </c>
      <c r="BI1616" s="34" t="s">
        <v>1308</v>
      </c>
      <c r="BJ1616" s="44" t="s">
        <v>350</v>
      </c>
      <c r="BK1616" s="44" t="s">
        <v>11069</v>
      </c>
      <c r="EN1616" s="571">
        <v>40673</v>
      </c>
      <c r="EO1616" s="560" t="s">
        <v>11107</v>
      </c>
      <c r="EP1616" s="560" t="s">
        <v>289</v>
      </c>
      <c r="EQ1616" s="580">
        <v>323</v>
      </c>
      <c r="ER1616" s="560" t="s">
        <v>4864</v>
      </c>
      <c r="ES1616" s="567" t="s">
        <v>11108</v>
      </c>
    </row>
    <row r="1617" spans="16:149">
      <c r="P1617" s="503"/>
      <c r="Q1617" s="504"/>
      <c r="R1617" s="505">
        <f t="shared" si="47"/>
        <v>45395</v>
      </c>
      <c r="S1617" s="501"/>
      <c r="T1617" s="497"/>
      <c r="U1617" s="498"/>
      <c r="V1617" s="43">
        <v>221</v>
      </c>
      <c r="W1617" s="34" t="s">
        <v>4458</v>
      </c>
      <c r="X1617" s="44">
        <v>60311</v>
      </c>
      <c r="Y1617" s="34" t="s">
        <v>1586</v>
      </c>
      <c r="Z1617" s="43" t="s">
        <v>318</v>
      </c>
      <c r="AA1617" s="34" t="s">
        <v>273</v>
      </c>
      <c r="AB1617" s="34" t="s">
        <v>273</v>
      </c>
      <c r="AC1617" s="34" t="s">
        <v>1586</v>
      </c>
      <c r="AD1617" s="44" t="s">
        <v>350</v>
      </c>
      <c r="AE1617" s="44" t="s">
        <v>11069</v>
      </c>
      <c r="AF1617" s="43">
        <v>221</v>
      </c>
      <c r="AG1617" s="34" t="s">
        <v>4458</v>
      </c>
      <c r="AH1617" s="34" t="s">
        <v>3018</v>
      </c>
      <c r="AI1617" s="43" t="s">
        <v>3017</v>
      </c>
      <c r="AJ1617" s="44" t="s">
        <v>3019</v>
      </c>
      <c r="AK1617" s="261">
        <v>3000174</v>
      </c>
      <c r="AL1617" s="44" t="s">
        <v>273</v>
      </c>
      <c r="AM1617" s="44" t="s">
        <v>3021</v>
      </c>
      <c r="AN1617" s="262">
        <v>239158820</v>
      </c>
      <c r="AO1617" s="34"/>
      <c r="AP1617" s="34"/>
      <c r="AQ1617" s="34"/>
      <c r="AR1617" s="34"/>
      <c r="AS1617" s="34"/>
      <c r="AT1617" s="44" t="s">
        <v>10865</v>
      </c>
      <c r="AU1617" s="44"/>
      <c r="AV1617" s="477" t="str">
        <f t="array" ref="AV1617">_xlfn.IFS(
LEFT(Tabelas!$AI1617,1)="N","DN",
LEFT(Tabelas!$AI1617,1)="C","DC",
LEFT(Tabelas!$AI1617,1)="L","DL",
LEFT(Tabelas!$AI1617,1)="A","DA",
LEFT(Tabelas!$AI1617,1)="G","DG")</f>
        <v>DC</v>
      </c>
      <c r="AW1617" s="34"/>
      <c r="AX1617" s="34"/>
      <c r="AY1617" s="34"/>
      <c r="AZ1617" s="34"/>
      <c r="BA1617" s="34"/>
      <c r="BB1617" s="34"/>
      <c r="BC1617" s="34"/>
      <c r="BD1617" s="44">
        <v>60311</v>
      </c>
      <c r="BE1617" s="34" t="s">
        <v>1586</v>
      </c>
      <c r="BF1617" s="43" t="s">
        <v>318</v>
      </c>
      <c r="BG1617" s="34" t="s">
        <v>273</v>
      </c>
      <c r="BH1617" s="34" t="s">
        <v>273</v>
      </c>
      <c r="BI1617" s="34" t="s">
        <v>1586</v>
      </c>
      <c r="BJ1617" s="44" t="s">
        <v>350</v>
      </c>
      <c r="BK1617" s="44" t="s">
        <v>11069</v>
      </c>
      <c r="EN1617" s="572">
        <v>40675</v>
      </c>
      <c r="EO1617" s="561" t="s">
        <v>11109</v>
      </c>
      <c r="EP1617" s="561" t="s">
        <v>350</v>
      </c>
      <c r="EQ1617" s="576">
        <v>268</v>
      </c>
      <c r="ER1617" s="561" t="s">
        <v>4659</v>
      </c>
      <c r="ES1617" s="568" t="s">
        <v>11110</v>
      </c>
    </row>
    <row r="1618" spans="16:149">
      <c r="P1618" s="503"/>
      <c r="Q1618" s="504"/>
      <c r="R1618" s="505">
        <f t="shared" si="47"/>
        <v>45396</v>
      </c>
      <c r="S1618" s="501"/>
      <c r="T1618" s="497"/>
      <c r="U1618" s="498"/>
      <c r="V1618" s="43">
        <v>221</v>
      </c>
      <c r="W1618" s="34" t="s">
        <v>4458</v>
      </c>
      <c r="X1618" s="44">
        <v>60312</v>
      </c>
      <c r="Y1618" s="34" t="s">
        <v>1856</v>
      </c>
      <c r="Z1618" s="43" t="s">
        <v>318</v>
      </c>
      <c r="AA1618" s="34" t="s">
        <v>273</v>
      </c>
      <c r="AB1618" s="34" t="s">
        <v>273</v>
      </c>
      <c r="AC1618" s="34" t="s">
        <v>1856</v>
      </c>
      <c r="AD1618" s="44" t="s">
        <v>350</v>
      </c>
      <c r="AE1618" s="44" t="s">
        <v>11069</v>
      </c>
      <c r="AF1618" s="43">
        <v>221</v>
      </c>
      <c r="AG1618" s="34" t="s">
        <v>4458</v>
      </c>
      <c r="AH1618" s="34" t="s">
        <v>3018</v>
      </c>
      <c r="AI1618" s="43" t="s">
        <v>3017</v>
      </c>
      <c r="AJ1618" s="44" t="s">
        <v>3019</v>
      </c>
      <c r="AK1618" s="261">
        <v>3000174</v>
      </c>
      <c r="AL1618" s="44" t="s">
        <v>273</v>
      </c>
      <c r="AM1618" s="44" t="s">
        <v>3021</v>
      </c>
      <c r="AN1618" s="262">
        <v>239158820</v>
      </c>
      <c r="AO1618" s="34"/>
      <c r="AP1618" s="34"/>
      <c r="AQ1618" s="34"/>
      <c r="AR1618" s="34"/>
      <c r="AS1618" s="34"/>
      <c r="AT1618" s="44" t="s">
        <v>10865</v>
      </c>
      <c r="AU1618" s="44"/>
      <c r="AV1618" s="477" t="str">
        <f t="array" ref="AV1618">_xlfn.IFS(
LEFT(Tabelas!$AI1618,1)="N","DN",
LEFT(Tabelas!$AI1618,1)="C","DC",
LEFT(Tabelas!$AI1618,1)="L","DL",
LEFT(Tabelas!$AI1618,1)="A","DA",
LEFT(Tabelas!$AI1618,1)="G","DG")</f>
        <v>DC</v>
      </c>
      <c r="AW1618" s="34"/>
      <c r="AX1618" s="34"/>
      <c r="AY1618" s="34"/>
      <c r="AZ1618" s="34"/>
      <c r="BA1618" s="34"/>
      <c r="BB1618" s="34"/>
      <c r="BC1618" s="34"/>
      <c r="BD1618" s="44">
        <v>60312</v>
      </c>
      <c r="BE1618" s="34" t="s">
        <v>1856</v>
      </c>
      <c r="BF1618" s="43" t="s">
        <v>318</v>
      </c>
      <c r="BG1618" s="34" t="s">
        <v>273</v>
      </c>
      <c r="BH1618" s="34" t="s">
        <v>273</v>
      </c>
      <c r="BI1618" s="34" t="s">
        <v>1856</v>
      </c>
      <c r="BJ1618" s="44" t="s">
        <v>350</v>
      </c>
      <c r="BK1618" s="44" t="s">
        <v>11069</v>
      </c>
      <c r="EN1618" s="571">
        <v>40680</v>
      </c>
      <c r="EO1618" s="560" t="s">
        <v>11111</v>
      </c>
      <c r="EP1618" s="560" t="s">
        <v>350</v>
      </c>
      <c r="EQ1618" s="580">
        <v>223</v>
      </c>
      <c r="ER1618" s="560" t="s">
        <v>4503</v>
      </c>
      <c r="ES1618" s="567" t="s">
        <v>11112</v>
      </c>
    </row>
    <row r="1619" spans="16:149">
      <c r="P1619" s="503"/>
      <c r="Q1619" s="504"/>
      <c r="R1619" s="505">
        <f t="shared" si="47"/>
        <v>45397</v>
      </c>
      <c r="S1619" s="501"/>
      <c r="T1619" s="497"/>
      <c r="U1619" s="498"/>
      <c r="V1619" s="43">
        <v>221</v>
      </c>
      <c r="W1619" s="34" t="s">
        <v>4458</v>
      </c>
      <c r="X1619" s="44">
        <v>60300</v>
      </c>
      <c r="Y1619" s="34" t="s">
        <v>719</v>
      </c>
      <c r="Z1619" s="43" t="s">
        <v>318</v>
      </c>
      <c r="AA1619" s="34" t="s">
        <v>273</v>
      </c>
      <c r="AB1619" s="34" t="s">
        <v>273</v>
      </c>
      <c r="AC1619" s="34" t="s">
        <v>11113</v>
      </c>
      <c r="AD1619" s="44" t="s">
        <v>350</v>
      </c>
      <c r="AE1619" s="44" t="s">
        <v>11069</v>
      </c>
      <c r="AF1619" s="43">
        <v>221</v>
      </c>
      <c r="AG1619" s="34" t="s">
        <v>4458</v>
      </c>
      <c r="AH1619" s="34" t="s">
        <v>3018</v>
      </c>
      <c r="AI1619" s="43" t="s">
        <v>3017</v>
      </c>
      <c r="AJ1619" s="44" t="s">
        <v>3019</v>
      </c>
      <c r="AK1619" s="261">
        <v>3000174</v>
      </c>
      <c r="AL1619" s="44" t="s">
        <v>273</v>
      </c>
      <c r="AM1619" s="44" t="s">
        <v>3021</v>
      </c>
      <c r="AN1619" s="262">
        <v>239158820</v>
      </c>
      <c r="AO1619" s="34"/>
      <c r="AP1619" s="34"/>
      <c r="AQ1619" s="34"/>
      <c r="AR1619" s="34"/>
      <c r="AS1619" s="34"/>
      <c r="AT1619" s="44" t="s">
        <v>10865</v>
      </c>
      <c r="AU1619" s="44"/>
      <c r="AV1619" s="477" t="str">
        <f t="array" ref="AV1619">_xlfn.IFS(
LEFT(Tabelas!$AI1619,1)="N","DN",
LEFT(Tabelas!$AI1619,1)="C","DC",
LEFT(Tabelas!$AI1619,1)="L","DL",
LEFT(Tabelas!$AI1619,1)="A","DA",
LEFT(Tabelas!$AI1619,1)="G","DG")</f>
        <v>DC</v>
      </c>
      <c r="AW1619" s="34"/>
      <c r="AX1619" s="34"/>
      <c r="AY1619" s="34"/>
      <c r="AZ1619" s="34"/>
      <c r="BA1619" s="34"/>
      <c r="BB1619" s="34"/>
      <c r="BC1619" s="34"/>
      <c r="BD1619" s="44">
        <v>60300</v>
      </c>
      <c r="BE1619" s="34" t="s">
        <v>719</v>
      </c>
      <c r="BF1619" s="43" t="s">
        <v>318</v>
      </c>
      <c r="BG1619" s="34" t="s">
        <v>273</v>
      </c>
      <c r="BH1619" s="34" t="s">
        <v>273</v>
      </c>
      <c r="BI1619" s="34" t="s">
        <v>11113</v>
      </c>
      <c r="BJ1619" s="44" t="s">
        <v>350</v>
      </c>
      <c r="BK1619" s="44" t="s">
        <v>11069</v>
      </c>
      <c r="EN1619" s="572">
        <v>40681</v>
      </c>
      <c r="EO1619" s="561" t="s">
        <v>11114</v>
      </c>
      <c r="EP1619" s="561" t="s">
        <v>350</v>
      </c>
      <c r="EQ1619" s="576">
        <v>229</v>
      </c>
      <c r="ER1619" s="561" t="s">
        <v>4622</v>
      </c>
      <c r="ES1619" s="568" t="s">
        <v>11115</v>
      </c>
    </row>
    <row r="1620" spans="16:149">
      <c r="P1620" s="503"/>
      <c r="Q1620" s="504"/>
      <c r="R1620" s="505">
        <f t="shared" si="47"/>
        <v>45398</v>
      </c>
      <c r="S1620" s="501"/>
      <c r="T1620" s="497"/>
      <c r="U1620" s="498"/>
      <c r="V1620" s="43">
        <v>221</v>
      </c>
      <c r="W1620" s="34" t="s">
        <v>4458</v>
      </c>
      <c r="X1620" s="44">
        <v>60318</v>
      </c>
      <c r="Y1620" s="34" t="s">
        <v>2088</v>
      </c>
      <c r="Z1620" s="43" t="s">
        <v>318</v>
      </c>
      <c r="AA1620" s="34" t="s">
        <v>273</v>
      </c>
      <c r="AB1620" s="34" t="s">
        <v>273</v>
      </c>
      <c r="AC1620" s="34" t="s">
        <v>2088</v>
      </c>
      <c r="AD1620" s="44" t="s">
        <v>350</v>
      </c>
      <c r="AE1620" s="44" t="s">
        <v>11069</v>
      </c>
      <c r="AF1620" s="43">
        <v>221</v>
      </c>
      <c r="AG1620" s="34" t="s">
        <v>4458</v>
      </c>
      <c r="AH1620" s="34" t="s">
        <v>3018</v>
      </c>
      <c r="AI1620" s="43" t="s">
        <v>3017</v>
      </c>
      <c r="AJ1620" s="44" t="s">
        <v>3019</v>
      </c>
      <c r="AK1620" s="261">
        <v>3000174</v>
      </c>
      <c r="AL1620" s="44" t="s">
        <v>273</v>
      </c>
      <c r="AM1620" s="44" t="s">
        <v>3021</v>
      </c>
      <c r="AN1620" s="262">
        <v>239158820</v>
      </c>
      <c r="AO1620" s="34"/>
      <c r="AP1620" s="34"/>
      <c r="AQ1620" s="34"/>
      <c r="AR1620" s="34"/>
      <c r="AS1620" s="34"/>
      <c r="AT1620" s="44" t="s">
        <v>10865</v>
      </c>
      <c r="AU1620" s="44"/>
      <c r="AV1620" s="477" t="str">
        <f t="array" ref="AV1620">_xlfn.IFS(
LEFT(Tabelas!$AI1620,1)="N","DN",
LEFT(Tabelas!$AI1620,1)="C","DC",
LEFT(Tabelas!$AI1620,1)="L","DL",
LEFT(Tabelas!$AI1620,1)="A","DA",
LEFT(Tabelas!$AI1620,1)="G","DG")</f>
        <v>DC</v>
      </c>
      <c r="AW1620" s="34"/>
      <c r="AX1620" s="34"/>
      <c r="AY1620" s="34"/>
      <c r="AZ1620" s="34"/>
      <c r="BA1620" s="34"/>
      <c r="BB1620" s="34"/>
      <c r="BC1620" s="34"/>
      <c r="BD1620" s="44">
        <v>60318</v>
      </c>
      <c r="BE1620" s="34" t="s">
        <v>2088</v>
      </c>
      <c r="BF1620" s="43" t="s">
        <v>318</v>
      </c>
      <c r="BG1620" s="34" t="s">
        <v>273</v>
      </c>
      <c r="BH1620" s="34" t="s">
        <v>273</v>
      </c>
      <c r="BI1620" s="34" t="s">
        <v>2088</v>
      </c>
      <c r="BJ1620" s="44" t="s">
        <v>350</v>
      </c>
      <c r="BK1620" s="44" t="s">
        <v>11069</v>
      </c>
      <c r="EN1620" s="571">
        <v>40685</v>
      </c>
      <c r="EO1620" s="560" t="s">
        <v>11116</v>
      </c>
      <c r="EP1620" s="560" t="s">
        <v>350</v>
      </c>
      <c r="EQ1620" s="580">
        <v>268</v>
      </c>
      <c r="ER1620" s="560" t="s">
        <v>4659</v>
      </c>
      <c r="ES1620" s="567" t="s">
        <v>11117</v>
      </c>
    </row>
    <row r="1621" spans="16:149">
      <c r="P1621" s="503"/>
      <c r="Q1621" s="504"/>
      <c r="R1621" s="505">
        <f t="shared" si="47"/>
        <v>45399</v>
      </c>
      <c r="S1621" s="501"/>
      <c r="T1621" s="497"/>
      <c r="U1621" s="498"/>
      <c r="V1621" s="43">
        <v>221</v>
      </c>
      <c r="W1621" s="34" t="s">
        <v>4458</v>
      </c>
      <c r="X1621" s="44">
        <v>60320</v>
      </c>
      <c r="Y1621" s="34" t="s">
        <v>2290</v>
      </c>
      <c r="Z1621" s="43" t="s">
        <v>318</v>
      </c>
      <c r="AA1621" s="34" t="s">
        <v>273</v>
      </c>
      <c r="AB1621" s="34" t="s">
        <v>273</v>
      </c>
      <c r="AC1621" s="34" t="s">
        <v>2290</v>
      </c>
      <c r="AD1621" s="44" t="s">
        <v>350</v>
      </c>
      <c r="AE1621" s="44" t="s">
        <v>11069</v>
      </c>
      <c r="AF1621" s="43">
        <v>221</v>
      </c>
      <c r="AG1621" s="34" t="s">
        <v>4458</v>
      </c>
      <c r="AH1621" s="34" t="s">
        <v>3018</v>
      </c>
      <c r="AI1621" s="43" t="s">
        <v>3017</v>
      </c>
      <c r="AJ1621" s="44" t="s">
        <v>3019</v>
      </c>
      <c r="AK1621" s="261">
        <v>3000174</v>
      </c>
      <c r="AL1621" s="44" t="s">
        <v>273</v>
      </c>
      <c r="AM1621" s="44" t="s">
        <v>3021</v>
      </c>
      <c r="AN1621" s="262">
        <v>239158820</v>
      </c>
      <c r="AO1621" s="34"/>
      <c r="AP1621" s="34"/>
      <c r="AQ1621" s="34"/>
      <c r="AR1621" s="34"/>
      <c r="AS1621" s="34"/>
      <c r="AT1621" s="44" t="s">
        <v>10865</v>
      </c>
      <c r="AU1621" s="44"/>
      <c r="AV1621" s="477" t="str">
        <f t="array" ref="AV1621">_xlfn.IFS(
LEFT(Tabelas!$AI1621,1)="N","DN",
LEFT(Tabelas!$AI1621,1)="C","DC",
LEFT(Tabelas!$AI1621,1)="L","DL",
LEFT(Tabelas!$AI1621,1)="A","DA",
LEFT(Tabelas!$AI1621,1)="G","DG")</f>
        <v>DC</v>
      </c>
      <c r="AW1621" s="34"/>
      <c r="AX1621" s="34"/>
      <c r="AY1621" s="34"/>
      <c r="AZ1621" s="34"/>
      <c r="BA1621" s="34"/>
      <c r="BB1621" s="34"/>
      <c r="BC1621" s="34"/>
      <c r="BD1621" s="44">
        <v>60320</v>
      </c>
      <c r="BE1621" s="34" t="s">
        <v>2290</v>
      </c>
      <c r="BF1621" s="43" t="s">
        <v>318</v>
      </c>
      <c r="BG1621" s="34" t="s">
        <v>273</v>
      </c>
      <c r="BH1621" s="34" t="s">
        <v>273</v>
      </c>
      <c r="BI1621" s="34" t="s">
        <v>2290</v>
      </c>
      <c r="BJ1621" s="44" t="s">
        <v>350</v>
      </c>
      <c r="BK1621" s="44" t="s">
        <v>11069</v>
      </c>
      <c r="EN1621" s="572">
        <v>40690</v>
      </c>
      <c r="EO1621" s="561" t="s">
        <v>11118</v>
      </c>
      <c r="EP1621" s="561" t="s">
        <v>289</v>
      </c>
      <c r="EQ1621" s="576">
        <v>379</v>
      </c>
      <c r="ER1621" s="561" t="s">
        <v>2245</v>
      </c>
      <c r="ES1621" s="568" t="s">
        <v>11119</v>
      </c>
    </row>
    <row r="1622" spans="16:149">
      <c r="P1622" s="503"/>
      <c r="Q1622" s="504"/>
      <c r="R1622" s="505">
        <f t="shared" si="47"/>
        <v>45400</v>
      </c>
      <c r="S1622" s="501"/>
      <c r="T1622" s="497"/>
      <c r="U1622" s="498"/>
      <c r="V1622" s="43">
        <v>221</v>
      </c>
      <c r="W1622" s="34" t="s">
        <v>4458</v>
      </c>
      <c r="X1622" s="44">
        <v>60324</v>
      </c>
      <c r="Y1622" s="34" t="s">
        <v>2470</v>
      </c>
      <c r="Z1622" s="43" t="s">
        <v>318</v>
      </c>
      <c r="AA1622" s="34" t="s">
        <v>273</v>
      </c>
      <c r="AB1622" s="34" t="s">
        <v>273</v>
      </c>
      <c r="AC1622" s="34" t="s">
        <v>2470</v>
      </c>
      <c r="AD1622" s="44" t="s">
        <v>350</v>
      </c>
      <c r="AE1622" s="44" t="s">
        <v>11069</v>
      </c>
      <c r="AF1622" s="43">
        <v>221</v>
      </c>
      <c r="AG1622" s="34" t="s">
        <v>4458</v>
      </c>
      <c r="AH1622" s="34" t="s">
        <v>3018</v>
      </c>
      <c r="AI1622" s="43" t="s">
        <v>3017</v>
      </c>
      <c r="AJ1622" s="44" t="s">
        <v>3019</v>
      </c>
      <c r="AK1622" s="261">
        <v>3000174</v>
      </c>
      <c r="AL1622" s="44" t="s">
        <v>273</v>
      </c>
      <c r="AM1622" s="44" t="s">
        <v>3021</v>
      </c>
      <c r="AN1622" s="262">
        <v>239158820</v>
      </c>
      <c r="AO1622" s="34"/>
      <c r="AP1622" s="34"/>
      <c r="AQ1622" s="34"/>
      <c r="AR1622" s="34"/>
      <c r="AS1622" s="34"/>
      <c r="AT1622" s="44" t="s">
        <v>10865</v>
      </c>
      <c r="AU1622" s="44"/>
      <c r="AV1622" s="477" t="str">
        <f t="array" ref="AV1622">_xlfn.IFS(
LEFT(Tabelas!$AI1622,1)="N","DN",
LEFT(Tabelas!$AI1622,1)="C","DC",
LEFT(Tabelas!$AI1622,1)="L","DL",
LEFT(Tabelas!$AI1622,1)="A","DA",
LEFT(Tabelas!$AI1622,1)="G","DG")</f>
        <v>DC</v>
      </c>
      <c r="AW1622" s="34"/>
      <c r="AX1622" s="34"/>
      <c r="AY1622" s="34"/>
      <c r="AZ1622" s="34"/>
      <c r="BA1622" s="34"/>
      <c r="BB1622" s="34"/>
      <c r="BC1622" s="34"/>
      <c r="BD1622" s="44">
        <v>60324</v>
      </c>
      <c r="BE1622" s="34" t="s">
        <v>2470</v>
      </c>
      <c r="BF1622" s="43" t="s">
        <v>318</v>
      </c>
      <c r="BG1622" s="34" t="s">
        <v>273</v>
      </c>
      <c r="BH1622" s="34" t="s">
        <v>273</v>
      </c>
      <c r="BI1622" s="34" t="s">
        <v>2470</v>
      </c>
      <c r="BJ1622" s="44" t="s">
        <v>350</v>
      </c>
      <c r="BK1622" s="44" t="s">
        <v>11069</v>
      </c>
      <c r="EN1622" s="571">
        <v>40711</v>
      </c>
      <c r="EO1622" s="560" t="s">
        <v>11120</v>
      </c>
      <c r="EP1622" s="560" t="s">
        <v>289</v>
      </c>
      <c r="EQ1622" s="580">
        <v>342</v>
      </c>
      <c r="ER1622" s="560" t="s">
        <v>5009</v>
      </c>
      <c r="ES1622" s="567" t="s">
        <v>11121</v>
      </c>
    </row>
    <row r="1623" spans="16:149">
      <c r="P1623" s="503"/>
      <c r="Q1623" s="504"/>
      <c r="R1623" s="505">
        <f t="shared" si="47"/>
        <v>45401</v>
      </c>
      <c r="S1623" s="501"/>
      <c r="T1623" s="497"/>
      <c r="U1623" s="498"/>
      <c r="V1623" s="43">
        <v>221</v>
      </c>
      <c r="W1623" s="34" t="s">
        <v>4458</v>
      </c>
      <c r="X1623" s="44">
        <v>60329</v>
      </c>
      <c r="Y1623" s="34" t="s">
        <v>2636</v>
      </c>
      <c r="Z1623" s="43" t="s">
        <v>318</v>
      </c>
      <c r="AA1623" s="34" t="s">
        <v>273</v>
      </c>
      <c r="AB1623" s="34" t="s">
        <v>273</v>
      </c>
      <c r="AC1623" s="34" t="s">
        <v>2636</v>
      </c>
      <c r="AD1623" s="44" t="s">
        <v>350</v>
      </c>
      <c r="AE1623" s="44" t="s">
        <v>11069</v>
      </c>
      <c r="AF1623" s="43">
        <v>221</v>
      </c>
      <c r="AG1623" s="34" t="s">
        <v>4458</v>
      </c>
      <c r="AH1623" s="34" t="s">
        <v>3018</v>
      </c>
      <c r="AI1623" s="43" t="s">
        <v>3017</v>
      </c>
      <c r="AJ1623" s="44" t="s">
        <v>3019</v>
      </c>
      <c r="AK1623" s="261">
        <v>3000174</v>
      </c>
      <c r="AL1623" s="44" t="s">
        <v>273</v>
      </c>
      <c r="AM1623" s="44" t="s">
        <v>3021</v>
      </c>
      <c r="AN1623" s="262">
        <v>239158820</v>
      </c>
      <c r="AO1623" s="34"/>
      <c r="AP1623" s="34"/>
      <c r="AQ1623" s="34"/>
      <c r="AR1623" s="34"/>
      <c r="AS1623" s="34"/>
      <c r="AT1623" s="44" t="s">
        <v>10865</v>
      </c>
      <c r="AU1623" s="44"/>
      <c r="AV1623" s="477" t="str">
        <f t="array" ref="AV1623">_xlfn.IFS(
LEFT(Tabelas!$AI1623,1)="N","DN",
LEFT(Tabelas!$AI1623,1)="C","DC",
LEFT(Tabelas!$AI1623,1)="L","DL",
LEFT(Tabelas!$AI1623,1)="A","DA",
LEFT(Tabelas!$AI1623,1)="G","DG")</f>
        <v>DC</v>
      </c>
      <c r="AW1623" s="34"/>
      <c r="AX1623" s="34"/>
      <c r="AY1623" s="34"/>
      <c r="AZ1623" s="34"/>
      <c r="BA1623" s="34"/>
      <c r="BB1623" s="34"/>
      <c r="BC1623" s="34"/>
      <c r="BD1623" s="44">
        <v>60329</v>
      </c>
      <c r="BE1623" s="34" t="s">
        <v>2636</v>
      </c>
      <c r="BF1623" s="43" t="s">
        <v>318</v>
      </c>
      <c r="BG1623" s="34" t="s">
        <v>273</v>
      </c>
      <c r="BH1623" s="34" t="s">
        <v>273</v>
      </c>
      <c r="BI1623" s="34" t="s">
        <v>2636</v>
      </c>
      <c r="BJ1623" s="44" t="s">
        <v>350</v>
      </c>
      <c r="BK1623" s="44" t="s">
        <v>11069</v>
      </c>
      <c r="EN1623" s="572">
        <v>40715</v>
      </c>
      <c r="EO1623" s="561" t="s">
        <v>11122</v>
      </c>
      <c r="EP1623" s="561" t="s">
        <v>947</v>
      </c>
      <c r="EQ1623" s="576">
        <v>452</v>
      </c>
      <c r="ER1623" s="561" t="s">
        <v>3734</v>
      </c>
      <c r="ES1623" s="568" t="s">
        <v>11123</v>
      </c>
    </row>
    <row r="1624" spans="16:149">
      <c r="P1624" s="503"/>
      <c r="Q1624" s="504"/>
      <c r="R1624" s="505">
        <f t="shared" si="47"/>
        <v>45402</v>
      </c>
      <c r="S1624" s="501"/>
      <c r="T1624" s="497"/>
      <c r="U1624" s="498"/>
      <c r="V1624" s="43">
        <v>221</v>
      </c>
      <c r="W1624" s="34" t="s">
        <v>4458</v>
      </c>
      <c r="X1624" s="44">
        <v>60332</v>
      </c>
      <c r="Y1624" s="34" t="s">
        <v>2781</v>
      </c>
      <c r="Z1624" s="43" t="s">
        <v>318</v>
      </c>
      <c r="AA1624" s="34" t="s">
        <v>273</v>
      </c>
      <c r="AB1624" s="34" t="s">
        <v>273</v>
      </c>
      <c r="AC1624" s="34" t="s">
        <v>11124</v>
      </c>
      <c r="AD1624" s="44" t="s">
        <v>350</v>
      </c>
      <c r="AE1624" s="44" t="s">
        <v>11069</v>
      </c>
      <c r="AF1624" s="43">
        <v>221</v>
      </c>
      <c r="AG1624" s="34" t="s">
        <v>4458</v>
      </c>
      <c r="AH1624" s="34" t="s">
        <v>3018</v>
      </c>
      <c r="AI1624" s="43" t="s">
        <v>3017</v>
      </c>
      <c r="AJ1624" s="44" t="s">
        <v>3019</v>
      </c>
      <c r="AK1624" s="261">
        <v>3000174</v>
      </c>
      <c r="AL1624" s="44" t="s">
        <v>273</v>
      </c>
      <c r="AM1624" s="44" t="s">
        <v>3021</v>
      </c>
      <c r="AN1624" s="262">
        <v>239158820</v>
      </c>
      <c r="AO1624" s="34"/>
      <c r="AP1624" s="34"/>
      <c r="AQ1624" s="34"/>
      <c r="AR1624" s="34"/>
      <c r="AS1624" s="34"/>
      <c r="AT1624" s="44" t="s">
        <v>10865</v>
      </c>
      <c r="AU1624" s="44"/>
      <c r="AV1624" s="477" t="str">
        <f t="array" ref="AV1624">_xlfn.IFS(
LEFT(Tabelas!$AI1624,1)="N","DN",
LEFT(Tabelas!$AI1624,1)="C","DC",
LEFT(Tabelas!$AI1624,1)="L","DL",
LEFT(Tabelas!$AI1624,1)="A","DA",
LEFT(Tabelas!$AI1624,1)="G","DG")</f>
        <v>DC</v>
      </c>
      <c r="AW1624" s="34"/>
      <c r="AX1624" s="34"/>
      <c r="AY1624" s="34"/>
      <c r="AZ1624" s="34"/>
      <c r="BA1624" s="34"/>
      <c r="BB1624" s="34"/>
      <c r="BC1624" s="34"/>
      <c r="BD1624" s="44">
        <v>60332</v>
      </c>
      <c r="BE1624" s="34" t="s">
        <v>2781</v>
      </c>
      <c r="BF1624" s="43" t="s">
        <v>318</v>
      </c>
      <c r="BG1624" s="34" t="s">
        <v>273</v>
      </c>
      <c r="BH1624" s="34" t="s">
        <v>273</v>
      </c>
      <c r="BI1624" s="34" t="s">
        <v>11124</v>
      </c>
      <c r="BJ1624" s="44" t="s">
        <v>350</v>
      </c>
      <c r="BK1624" s="44" t="s">
        <v>11069</v>
      </c>
      <c r="EN1624" s="571">
        <v>40720</v>
      </c>
      <c r="EO1624" s="560" t="s">
        <v>11125</v>
      </c>
      <c r="EP1624" s="560" t="s">
        <v>289</v>
      </c>
      <c r="EQ1624" s="580">
        <v>338</v>
      </c>
      <c r="ER1624" s="560" t="s">
        <v>2428</v>
      </c>
      <c r="ES1624" s="567" t="s">
        <v>11126</v>
      </c>
    </row>
    <row r="1625" spans="16:149">
      <c r="P1625" s="503"/>
      <c r="Q1625" s="504"/>
      <c r="R1625" s="505">
        <f t="shared" si="47"/>
        <v>45403</v>
      </c>
      <c r="S1625" s="501"/>
      <c r="T1625" s="497"/>
      <c r="U1625" s="498"/>
      <c r="V1625" s="43">
        <v>221</v>
      </c>
      <c r="W1625" s="34" t="s">
        <v>4458</v>
      </c>
      <c r="X1625" s="44">
        <v>60333</v>
      </c>
      <c r="Y1625" s="34" t="s">
        <v>2921</v>
      </c>
      <c r="Z1625" s="43" t="s">
        <v>318</v>
      </c>
      <c r="AA1625" s="34" t="s">
        <v>273</v>
      </c>
      <c r="AB1625" s="34" t="s">
        <v>273</v>
      </c>
      <c r="AC1625" s="34" t="s">
        <v>11127</v>
      </c>
      <c r="AD1625" s="44" t="s">
        <v>350</v>
      </c>
      <c r="AE1625" s="44" t="s">
        <v>11069</v>
      </c>
      <c r="AF1625" s="43">
        <v>221</v>
      </c>
      <c r="AG1625" s="34" t="s">
        <v>4458</v>
      </c>
      <c r="AH1625" s="34" t="s">
        <v>3018</v>
      </c>
      <c r="AI1625" s="43" t="s">
        <v>3017</v>
      </c>
      <c r="AJ1625" s="44" t="s">
        <v>3019</v>
      </c>
      <c r="AK1625" s="261">
        <v>3000174</v>
      </c>
      <c r="AL1625" s="44" t="s">
        <v>273</v>
      </c>
      <c r="AM1625" s="44" t="s">
        <v>3021</v>
      </c>
      <c r="AN1625" s="262">
        <v>239158820</v>
      </c>
      <c r="AO1625" s="34"/>
      <c r="AP1625" s="34"/>
      <c r="AQ1625" s="34"/>
      <c r="AR1625" s="34"/>
      <c r="AS1625" s="34"/>
      <c r="AT1625" s="44" t="s">
        <v>10865</v>
      </c>
      <c r="AU1625" s="44"/>
      <c r="AV1625" s="477" t="str">
        <f t="array" ref="AV1625">_xlfn.IFS(
LEFT(Tabelas!$AI1625,1)="N","DN",
LEFT(Tabelas!$AI1625,1)="C","DC",
LEFT(Tabelas!$AI1625,1)="L","DL",
LEFT(Tabelas!$AI1625,1)="A","DA",
LEFT(Tabelas!$AI1625,1)="G","DG")</f>
        <v>DC</v>
      </c>
      <c r="AW1625" s="34"/>
      <c r="AX1625" s="34"/>
      <c r="AY1625" s="34"/>
      <c r="AZ1625" s="34"/>
      <c r="BA1625" s="34"/>
      <c r="BB1625" s="34"/>
      <c r="BC1625" s="34"/>
      <c r="BD1625" s="44">
        <v>60333</v>
      </c>
      <c r="BE1625" s="34" t="s">
        <v>2921</v>
      </c>
      <c r="BF1625" s="43" t="s">
        <v>318</v>
      </c>
      <c r="BG1625" s="34" t="s">
        <v>273</v>
      </c>
      <c r="BH1625" s="34" t="s">
        <v>273</v>
      </c>
      <c r="BI1625" s="34" t="s">
        <v>11127</v>
      </c>
      <c r="BJ1625" s="44" t="s">
        <v>350</v>
      </c>
      <c r="BK1625" s="44" t="s">
        <v>11069</v>
      </c>
      <c r="EN1625" s="572">
        <v>40745</v>
      </c>
      <c r="EO1625" s="561" t="s">
        <v>11128</v>
      </c>
      <c r="EP1625" s="561" t="s">
        <v>289</v>
      </c>
      <c r="EQ1625" s="576">
        <v>336</v>
      </c>
      <c r="ER1625" s="561" t="s">
        <v>4952</v>
      </c>
      <c r="ES1625" s="568" t="s">
        <v>11129</v>
      </c>
    </row>
    <row r="1626" spans="16:149">
      <c r="P1626" s="503"/>
      <c r="Q1626" s="504"/>
      <c r="R1626" s="505">
        <f t="shared" si="47"/>
        <v>45404</v>
      </c>
      <c r="S1626" s="501"/>
      <c r="T1626" s="497"/>
      <c r="U1626" s="498"/>
      <c r="V1626" s="43">
        <v>221</v>
      </c>
      <c r="W1626" s="34" t="s">
        <v>4458</v>
      </c>
      <c r="X1626" s="44">
        <v>60334</v>
      </c>
      <c r="Y1626" s="34" t="s">
        <v>3058</v>
      </c>
      <c r="Z1626" s="43" t="s">
        <v>318</v>
      </c>
      <c r="AA1626" s="34" t="s">
        <v>273</v>
      </c>
      <c r="AB1626" s="34" t="s">
        <v>273</v>
      </c>
      <c r="AC1626" s="34" t="s">
        <v>11113</v>
      </c>
      <c r="AD1626" s="44" t="s">
        <v>350</v>
      </c>
      <c r="AE1626" s="44" t="s">
        <v>11069</v>
      </c>
      <c r="AF1626" s="43">
        <v>221</v>
      </c>
      <c r="AG1626" s="34" t="s">
        <v>4458</v>
      </c>
      <c r="AH1626" s="34" t="s">
        <v>3018</v>
      </c>
      <c r="AI1626" s="43" t="s">
        <v>3017</v>
      </c>
      <c r="AJ1626" s="44" t="s">
        <v>3019</v>
      </c>
      <c r="AK1626" s="261">
        <v>3000174</v>
      </c>
      <c r="AL1626" s="44" t="s">
        <v>273</v>
      </c>
      <c r="AM1626" s="44" t="s">
        <v>3021</v>
      </c>
      <c r="AN1626" s="262">
        <v>239158820</v>
      </c>
      <c r="AO1626" s="34"/>
      <c r="AP1626" s="34"/>
      <c r="AQ1626" s="34"/>
      <c r="AR1626" s="34"/>
      <c r="AS1626" s="34"/>
      <c r="AT1626" s="44" t="s">
        <v>10865</v>
      </c>
      <c r="AU1626" s="44"/>
      <c r="AV1626" s="477" t="str">
        <f t="array" ref="AV1626">_xlfn.IFS(
LEFT(Tabelas!$AI1626,1)="N","DN",
LEFT(Tabelas!$AI1626,1)="C","DC",
LEFT(Tabelas!$AI1626,1)="L","DL",
LEFT(Tabelas!$AI1626,1)="A","DA",
LEFT(Tabelas!$AI1626,1)="G","DG")</f>
        <v>DC</v>
      </c>
      <c r="AW1626" s="34"/>
      <c r="AX1626" s="34"/>
      <c r="AY1626" s="34"/>
      <c r="AZ1626" s="34"/>
      <c r="BA1626" s="34"/>
      <c r="BB1626" s="34"/>
      <c r="BC1626" s="34"/>
      <c r="BD1626" s="44">
        <v>60334</v>
      </c>
      <c r="BE1626" s="34" t="s">
        <v>3058</v>
      </c>
      <c r="BF1626" s="43" t="s">
        <v>318</v>
      </c>
      <c r="BG1626" s="34" t="s">
        <v>273</v>
      </c>
      <c r="BH1626" s="34" t="s">
        <v>273</v>
      </c>
      <c r="BI1626" s="34" t="s">
        <v>11113</v>
      </c>
      <c r="BJ1626" s="44" t="s">
        <v>350</v>
      </c>
      <c r="BK1626" s="44" t="s">
        <v>11069</v>
      </c>
      <c r="EN1626" s="571">
        <v>40746</v>
      </c>
      <c r="EO1626" s="560" t="s">
        <v>11130</v>
      </c>
      <c r="EP1626" s="560" t="s">
        <v>1519</v>
      </c>
      <c r="EQ1626" s="580">
        <v>800</v>
      </c>
      <c r="ER1626" s="560" t="s">
        <v>1520</v>
      </c>
      <c r="ES1626" s="567" t="s">
        <v>11131</v>
      </c>
    </row>
    <row r="1627" spans="16:149">
      <c r="P1627" s="503"/>
      <c r="Q1627" s="504"/>
      <c r="R1627" s="505">
        <f t="shared" si="47"/>
        <v>45405</v>
      </c>
      <c r="S1627" s="501"/>
      <c r="T1627" s="497"/>
      <c r="U1627" s="498"/>
      <c r="V1627" s="43">
        <v>221</v>
      </c>
      <c r="W1627" s="34" t="s">
        <v>4458</v>
      </c>
      <c r="X1627" s="44">
        <v>60335</v>
      </c>
      <c r="Y1627" s="34" t="s">
        <v>3177</v>
      </c>
      <c r="Z1627" s="43" t="s">
        <v>318</v>
      </c>
      <c r="AA1627" s="34" t="s">
        <v>273</v>
      </c>
      <c r="AB1627" s="34" t="s">
        <v>273</v>
      </c>
      <c r="AC1627" s="34" t="s">
        <v>11132</v>
      </c>
      <c r="AD1627" s="44" t="s">
        <v>350</v>
      </c>
      <c r="AE1627" s="44" t="s">
        <v>11069</v>
      </c>
      <c r="AF1627" s="43">
        <v>221</v>
      </c>
      <c r="AG1627" s="34" t="s">
        <v>4458</v>
      </c>
      <c r="AH1627" s="34" t="s">
        <v>3018</v>
      </c>
      <c r="AI1627" s="43" t="s">
        <v>3017</v>
      </c>
      <c r="AJ1627" s="44" t="s">
        <v>3019</v>
      </c>
      <c r="AK1627" s="261">
        <v>3000174</v>
      </c>
      <c r="AL1627" s="44" t="s">
        <v>273</v>
      </c>
      <c r="AM1627" s="44" t="s">
        <v>3021</v>
      </c>
      <c r="AN1627" s="262">
        <v>239158820</v>
      </c>
      <c r="AO1627" s="34"/>
      <c r="AP1627" s="34"/>
      <c r="AQ1627" s="34"/>
      <c r="AR1627" s="34"/>
      <c r="AS1627" s="34"/>
      <c r="AT1627" s="44" t="s">
        <v>10865</v>
      </c>
      <c r="AU1627" s="44"/>
      <c r="AV1627" s="477" t="str">
        <f t="array" ref="AV1627">_xlfn.IFS(
LEFT(Tabelas!$AI1627,1)="N","DN",
LEFT(Tabelas!$AI1627,1)="C","DC",
LEFT(Tabelas!$AI1627,1)="L","DL",
LEFT(Tabelas!$AI1627,1)="A","DA",
LEFT(Tabelas!$AI1627,1)="G","DG")</f>
        <v>DC</v>
      </c>
      <c r="AW1627" s="34"/>
      <c r="AX1627" s="34"/>
      <c r="AY1627" s="34"/>
      <c r="AZ1627" s="34"/>
      <c r="BA1627" s="34"/>
      <c r="BB1627" s="34"/>
      <c r="BC1627" s="34"/>
      <c r="BD1627" s="44">
        <v>60335</v>
      </c>
      <c r="BE1627" s="34" t="s">
        <v>3177</v>
      </c>
      <c r="BF1627" s="43" t="s">
        <v>318</v>
      </c>
      <c r="BG1627" s="34" t="s">
        <v>273</v>
      </c>
      <c r="BH1627" s="34" t="s">
        <v>273</v>
      </c>
      <c r="BI1627" s="34" t="s">
        <v>11132</v>
      </c>
      <c r="BJ1627" s="44" t="s">
        <v>350</v>
      </c>
      <c r="BK1627" s="44" t="s">
        <v>11069</v>
      </c>
      <c r="EN1627" s="572">
        <v>40770</v>
      </c>
      <c r="EO1627" s="561" t="s">
        <v>11133</v>
      </c>
      <c r="EP1627" s="561" t="s">
        <v>289</v>
      </c>
      <c r="EQ1627" s="576">
        <v>379</v>
      </c>
      <c r="ER1627" s="561" t="s">
        <v>2245</v>
      </c>
      <c r="ES1627" s="568" t="s">
        <v>11134</v>
      </c>
    </row>
    <row r="1628" spans="16:149">
      <c r="P1628" s="503"/>
      <c r="Q1628" s="504"/>
      <c r="R1628" s="505">
        <f t="shared" si="47"/>
        <v>45406</v>
      </c>
      <c r="S1628" s="501"/>
      <c r="T1628" s="497"/>
      <c r="U1628" s="498"/>
      <c r="V1628" s="43">
        <v>221</v>
      </c>
      <c r="W1628" s="34" t="s">
        <v>4458</v>
      </c>
      <c r="X1628" s="44">
        <v>60336</v>
      </c>
      <c r="Y1628" s="34" t="s">
        <v>3294</v>
      </c>
      <c r="Z1628" s="43" t="s">
        <v>318</v>
      </c>
      <c r="AA1628" s="34" t="s">
        <v>273</v>
      </c>
      <c r="AB1628" s="34" t="s">
        <v>273</v>
      </c>
      <c r="AC1628" s="34" t="s">
        <v>11135</v>
      </c>
      <c r="AD1628" s="44" t="s">
        <v>350</v>
      </c>
      <c r="AE1628" s="44" t="s">
        <v>11069</v>
      </c>
      <c r="AF1628" s="43">
        <v>221</v>
      </c>
      <c r="AG1628" s="34" t="s">
        <v>4458</v>
      </c>
      <c r="AH1628" s="34" t="s">
        <v>3018</v>
      </c>
      <c r="AI1628" s="43" t="s">
        <v>3017</v>
      </c>
      <c r="AJ1628" s="44" t="s">
        <v>3019</v>
      </c>
      <c r="AK1628" s="261">
        <v>3000174</v>
      </c>
      <c r="AL1628" s="44" t="s">
        <v>273</v>
      </c>
      <c r="AM1628" s="44" t="s">
        <v>3021</v>
      </c>
      <c r="AN1628" s="262">
        <v>239158820</v>
      </c>
      <c r="AO1628" s="34"/>
      <c r="AP1628" s="34"/>
      <c r="AQ1628" s="34"/>
      <c r="AR1628" s="34"/>
      <c r="AS1628" s="34"/>
      <c r="AT1628" s="44" t="s">
        <v>10865</v>
      </c>
      <c r="AU1628" s="44"/>
      <c r="AV1628" s="477" t="str">
        <f t="array" ref="AV1628">_xlfn.IFS(
LEFT(Tabelas!$AI1628,1)="N","DN",
LEFT(Tabelas!$AI1628,1)="C","DC",
LEFT(Tabelas!$AI1628,1)="L","DL",
LEFT(Tabelas!$AI1628,1)="A","DA",
LEFT(Tabelas!$AI1628,1)="G","DG")</f>
        <v>DC</v>
      </c>
      <c r="AW1628" s="34"/>
      <c r="AX1628" s="34"/>
      <c r="AY1628" s="34"/>
      <c r="AZ1628" s="34"/>
      <c r="BA1628" s="34"/>
      <c r="BB1628" s="34"/>
      <c r="BC1628" s="34"/>
      <c r="BD1628" s="44">
        <v>60336</v>
      </c>
      <c r="BE1628" s="34" t="s">
        <v>3294</v>
      </c>
      <c r="BF1628" s="43" t="s">
        <v>318</v>
      </c>
      <c r="BG1628" s="34" t="s">
        <v>273</v>
      </c>
      <c r="BH1628" s="34" t="s">
        <v>273</v>
      </c>
      <c r="BI1628" s="34" t="s">
        <v>11135</v>
      </c>
      <c r="BJ1628" s="44" t="s">
        <v>350</v>
      </c>
      <c r="BK1628" s="44" t="s">
        <v>11069</v>
      </c>
      <c r="EN1628" s="571">
        <v>40775</v>
      </c>
      <c r="EO1628" s="560" t="s">
        <v>11136</v>
      </c>
      <c r="EP1628" s="560" t="s">
        <v>289</v>
      </c>
      <c r="EQ1628" s="580">
        <v>335</v>
      </c>
      <c r="ER1628" s="560" t="s">
        <v>1244</v>
      </c>
      <c r="ES1628" s="567" t="s">
        <v>11137</v>
      </c>
    </row>
    <row r="1629" spans="16:149">
      <c r="P1629" s="503"/>
      <c r="Q1629" s="504"/>
      <c r="R1629" s="505">
        <f t="shared" si="47"/>
        <v>45407</v>
      </c>
      <c r="S1629" s="501"/>
      <c r="T1629" s="497"/>
      <c r="U1629" s="498"/>
      <c r="V1629" s="43">
        <v>221</v>
      </c>
      <c r="W1629" s="34" t="s">
        <v>4458</v>
      </c>
      <c r="X1629" s="44">
        <v>60337</v>
      </c>
      <c r="Y1629" s="34" t="s">
        <v>3386</v>
      </c>
      <c r="Z1629" s="43" t="s">
        <v>318</v>
      </c>
      <c r="AA1629" s="34" t="s">
        <v>273</v>
      </c>
      <c r="AB1629" s="34" t="s">
        <v>273</v>
      </c>
      <c r="AC1629" s="34" t="s">
        <v>11138</v>
      </c>
      <c r="AD1629" s="44" t="s">
        <v>350</v>
      </c>
      <c r="AE1629" s="44" t="s">
        <v>11069</v>
      </c>
      <c r="AF1629" s="43">
        <v>221</v>
      </c>
      <c r="AG1629" s="34" t="s">
        <v>4458</v>
      </c>
      <c r="AH1629" s="34" t="s">
        <v>3018</v>
      </c>
      <c r="AI1629" s="43" t="s">
        <v>3017</v>
      </c>
      <c r="AJ1629" s="44" t="s">
        <v>3019</v>
      </c>
      <c r="AK1629" s="261">
        <v>3000174</v>
      </c>
      <c r="AL1629" s="44" t="s">
        <v>273</v>
      </c>
      <c r="AM1629" s="44" t="s">
        <v>3021</v>
      </c>
      <c r="AN1629" s="262">
        <v>239158820</v>
      </c>
      <c r="AO1629" s="34"/>
      <c r="AP1629" s="34"/>
      <c r="AQ1629" s="34"/>
      <c r="AR1629" s="34"/>
      <c r="AS1629" s="34"/>
      <c r="AT1629" s="44" t="s">
        <v>10865</v>
      </c>
      <c r="AU1629" s="44"/>
      <c r="AV1629" s="477" t="str">
        <f t="array" ref="AV1629">_xlfn.IFS(
LEFT(Tabelas!$AI1629,1)="N","DN",
LEFT(Tabelas!$AI1629,1)="C","DC",
LEFT(Tabelas!$AI1629,1)="L","DL",
LEFT(Tabelas!$AI1629,1)="A","DA",
LEFT(Tabelas!$AI1629,1)="G","DG")</f>
        <v>DC</v>
      </c>
      <c r="AW1629" s="34"/>
      <c r="AX1629" s="34"/>
      <c r="AY1629" s="34"/>
      <c r="AZ1629" s="34"/>
      <c r="BA1629" s="34"/>
      <c r="BB1629" s="34"/>
      <c r="BC1629" s="34"/>
      <c r="BD1629" s="44">
        <v>60337</v>
      </c>
      <c r="BE1629" s="34" t="s">
        <v>3386</v>
      </c>
      <c r="BF1629" s="43" t="s">
        <v>318</v>
      </c>
      <c r="BG1629" s="34" t="s">
        <v>273</v>
      </c>
      <c r="BH1629" s="34" t="s">
        <v>273</v>
      </c>
      <c r="BI1629" s="34" t="s">
        <v>11138</v>
      </c>
      <c r="BJ1629" s="44" t="s">
        <v>350</v>
      </c>
      <c r="BK1629" s="44" t="s">
        <v>11069</v>
      </c>
      <c r="EN1629" s="572">
        <v>40785</v>
      </c>
      <c r="EO1629" s="561" t="s">
        <v>11139</v>
      </c>
      <c r="EP1629" s="561" t="s">
        <v>289</v>
      </c>
      <c r="EQ1629" s="576">
        <v>344</v>
      </c>
      <c r="ER1629" s="561" t="s">
        <v>5026</v>
      </c>
      <c r="ES1629" s="568" t="s">
        <v>11140</v>
      </c>
    </row>
    <row r="1630" spans="16:149">
      <c r="P1630" s="503"/>
      <c r="Q1630" s="504"/>
      <c r="R1630" s="505">
        <f t="shared" si="47"/>
        <v>45408</v>
      </c>
      <c r="S1630" s="501"/>
      <c r="T1630" s="497"/>
      <c r="U1630" s="498"/>
      <c r="V1630" s="43">
        <v>221</v>
      </c>
      <c r="W1630" s="34" t="s">
        <v>4458</v>
      </c>
      <c r="X1630" s="44">
        <v>60339</v>
      </c>
      <c r="Y1630" s="34" t="s">
        <v>3547</v>
      </c>
      <c r="Z1630" s="43" t="s">
        <v>318</v>
      </c>
      <c r="AA1630" s="34" t="s">
        <v>273</v>
      </c>
      <c r="AB1630" s="34" t="s">
        <v>273</v>
      </c>
      <c r="AC1630" s="34" t="s">
        <v>11141</v>
      </c>
      <c r="AD1630" s="44" t="s">
        <v>350</v>
      </c>
      <c r="AE1630" s="44" t="s">
        <v>11069</v>
      </c>
      <c r="AF1630" s="43">
        <v>221</v>
      </c>
      <c r="AG1630" s="34" t="s">
        <v>4458</v>
      </c>
      <c r="AH1630" s="34" t="s">
        <v>3018</v>
      </c>
      <c r="AI1630" s="43" t="s">
        <v>3017</v>
      </c>
      <c r="AJ1630" s="44" t="s">
        <v>3019</v>
      </c>
      <c r="AK1630" s="261">
        <v>3000174</v>
      </c>
      <c r="AL1630" s="44" t="s">
        <v>273</v>
      </c>
      <c r="AM1630" s="44" t="s">
        <v>3021</v>
      </c>
      <c r="AN1630" s="262">
        <v>239158820</v>
      </c>
      <c r="AO1630" s="34"/>
      <c r="AP1630" s="34"/>
      <c r="AQ1630" s="34"/>
      <c r="AR1630" s="34"/>
      <c r="AS1630" s="34"/>
      <c r="AT1630" s="44" t="s">
        <v>10865</v>
      </c>
      <c r="AU1630" s="44"/>
      <c r="AV1630" s="477" t="str">
        <f t="array" ref="AV1630">_xlfn.IFS(
LEFT(Tabelas!$AI1630,1)="N","DN",
LEFT(Tabelas!$AI1630,1)="C","DC",
LEFT(Tabelas!$AI1630,1)="L","DL",
LEFT(Tabelas!$AI1630,1)="A","DA",
LEFT(Tabelas!$AI1630,1)="G","DG")</f>
        <v>DC</v>
      </c>
      <c r="AW1630" s="34"/>
      <c r="AX1630" s="34"/>
      <c r="AY1630" s="34"/>
      <c r="AZ1630" s="34"/>
      <c r="BA1630" s="34"/>
      <c r="BB1630" s="34"/>
      <c r="BC1630" s="34"/>
      <c r="BD1630" s="44">
        <v>60339</v>
      </c>
      <c r="BE1630" s="34" t="s">
        <v>3547</v>
      </c>
      <c r="BF1630" s="43" t="s">
        <v>318</v>
      </c>
      <c r="BG1630" s="34" t="s">
        <v>273</v>
      </c>
      <c r="BH1630" s="34" t="s">
        <v>273</v>
      </c>
      <c r="BI1630" s="34" t="s">
        <v>11141</v>
      </c>
      <c r="BJ1630" s="44" t="s">
        <v>350</v>
      </c>
      <c r="BK1630" s="44" t="s">
        <v>11069</v>
      </c>
      <c r="EN1630" s="571">
        <v>40789</v>
      </c>
      <c r="EO1630" s="560" t="s">
        <v>11142</v>
      </c>
      <c r="EP1630" s="560" t="s">
        <v>1519</v>
      </c>
      <c r="EQ1630" s="580">
        <v>800</v>
      </c>
      <c r="ER1630" s="560" t="s">
        <v>1520</v>
      </c>
      <c r="ES1630" s="567" t="s">
        <v>11143</v>
      </c>
    </row>
    <row r="1631" spans="16:149">
      <c r="P1631" s="503"/>
      <c r="Q1631" s="504"/>
      <c r="R1631" s="505">
        <f t="shared" si="47"/>
        <v>45409</v>
      </c>
      <c r="S1631" s="501"/>
      <c r="T1631" s="497"/>
      <c r="U1631" s="498"/>
      <c r="V1631" s="43">
        <v>221</v>
      </c>
      <c r="W1631" s="34" t="s">
        <v>4458</v>
      </c>
      <c r="X1631" s="44">
        <v>60340</v>
      </c>
      <c r="Y1631" s="34" t="s">
        <v>3621</v>
      </c>
      <c r="Z1631" s="43" t="s">
        <v>318</v>
      </c>
      <c r="AA1631" s="34" t="s">
        <v>273</v>
      </c>
      <c r="AB1631" s="34" t="s">
        <v>273</v>
      </c>
      <c r="AC1631" s="34" t="s">
        <v>11144</v>
      </c>
      <c r="AD1631" s="44" t="s">
        <v>350</v>
      </c>
      <c r="AE1631" s="44" t="s">
        <v>11069</v>
      </c>
      <c r="AF1631" s="43">
        <v>221</v>
      </c>
      <c r="AG1631" s="34" t="s">
        <v>4458</v>
      </c>
      <c r="AH1631" s="34" t="s">
        <v>3018</v>
      </c>
      <c r="AI1631" s="43" t="s">
        <v>3017</v>
      </c>
      <c r="AJ1631" s="44" t="s">
        <v>3019</v>
      </c>
      <c r="AK1631" s="261">
        <v>3000174</v>
      </c>
      <c r="AL1631" s="44" t="s">
        <v>273</v>
      </c>
      <c r="AM1631" s="44" t="s">
        <v>3021</v>
      </c>
      <c r="AN1631" s="262">
        <v>239158820</v>
      </c>
      <c r="AO1631" s="34"/>
      <c r="AP1631" s="34"/>
      <c r="AQ1631" s="34"/>
      <c r="AR1631" s="34"/>
      <c r="AS1631" s="34"/>
      <c r="AT1631" s="44" t="s">
        <v>10865</v>
      </c>
      <c r="AU1631" s="44"/>
      <c r="AV1631" s="477" t="str">
        <f t="array" ref="AV1631">_xlfn.IFS(
LEFT(Tabelas!$AI1631,1)="N","DN",
LEFT(Tabelas!$AI1631,1)="C","DC",
LEFT(Tabelas!$AI1631,1)="L","DL",
LEFT(Tabelas!$AI1631,1)="A","DA",
LEFT(Tabelas!$AI1631,1)="G","DG")</f>
        <v>DC</v>
      </c>
      <c r="AW1631" s="34"/>
      <c r="AX1631" s="34"/>
      <c r="AY1631" s="34"/>
      <c r="AZ1631" s="34"/>
      <c r="BA1631" s="34"/>
      <c r="BB1631" s="34"/>
      <c r="BC1631" s="34"/>
      <c r="BD1631" s="44">
        <v>60340</v>
      </c>
      <c r="BE1631" s="34" t="s">
        <v>3621</v>
      </c>
      <c r="BF1631" s="43" t="s">
        <v>318</v>
      </c>
      <c r="BG1631" s="34" t="s">
        <v>273</v>
      </c>
      <c r="BH1631" s="34" t="s">
        <v>273</v>
      </c>
      <c r="BI1631" s="34" t="s">
        <v>11144</v>
      </c>
      <c r="BJ1631" s="44" t="s">
        <v>350</v>
      </c>
      <c r="BK1631" s="44" t="s">
        <v>11069</v>
      </c>
      <c r="EN1631" s="572">
        <v>40790</v>
      </c>
      <c r="EO1631" s="561" t="s">
        <v>11145</v>
      </c>
      <c r="EP1631" s="561" t="s">
        <v>370</v>
      </c>
      <c r="EQ1631" s="576">
        <v>556</v>
      </c>
      <c r="ER1631" s="561" t="s">
        <v>3143</v>
      </c>
      <c r="ES1631" s="568" t="s">
        <v>11146</v>
      </c>
    </row>
    <row r="1632" spans="16:149">
      <c r="P1632" s="503"/>
      <c r="Q1632" s="504"/>
      <c r="R1632" s="505">
        <f t="shared" si="47"/>
        <v>45410</v>
      </c>
      <c r="S1632" s="501"/>
      <c r="T1632" s="497"/>
      <c r="U1632" s="498"/>
      <c r="V1632" s="43">
        <v>221</v>
      </c>
      <c r="W1632" s="34" t="s">
        <v>4458</v>
      </c>
      <c r="X1632" s="44">
        <v>60341</v>
      </c>
      <c r="Y1632" s="34" t="s">
        <v>3685</v>
      </c>
      <c r="Z1632" s="43" t="s">
        <v>318</v>
      </c>
      <c r="AA1632" s="34" t="s">
        <v>273</v>
      </c>
      <c r="AB1632" s="34" t="s">
        <v>273</v>
      </c>
      <c r="AC1632" s="34" t="s">
        <v>11147</v>
      </c>
      <c r="AD1632" s="44" t="s">
        <v>350</v>
      </c>
      <c r="AE1632" s="44" t="s">
        <v>11069</v>
      </c>
      <c r="AF1632" s="43">
        <v>221</v>
      </c>
      <c r="AG1632" s="34" t="s">
        <v>4458</v>
      </c>
      <c r="AH1632" s="34" t="s">
        <v>3018</v>
      </c>
      <c r="AI1632" s="43" t="s">
        <v>3017</v>
      </c>
      <c r="AJ1632" s="44" t="s">
        <v>3019</v>
      </c>
      <c r="AK1632" s="261">
        <v>3000174</v>
      </c>
      <c r="AL1632" s="44" t="s">
        <v>273</v>
      </c>
      <c r="AM1632" s="44" t="s">
        <v>3021</v>
      </c>
      <c r="AN1632" s="262">
        <v>239158820</v>
      </c>
      <c r="AO1632" s="34"/>
      <c r="AP1632" s="34"/>
      <c r="AQ1632" s="34"/>
      <c r="AR1632" s="34"/>
      <c r="AS1632" s="34"/>
      <c r="AT1632" s="44" t="s">
        <v>10865</v>
      </c>
      <c r="AU1632" s="44"/>
      <c r="AV1632" s="477" t="str">
        <f t="array" ref="AV1632">_xlfn.IFS(
LEFT(Tabelas!$AI1632,1)="N","DN",
LEFT(Tabelas!$AI1632,1)="C","DC",
LEFT(Tabelas!$AI1632,1)="L","DL",
LEFT(Tabelas!$AI1632,1)="A","DA",
LEFT(Tabelas!$AI1632,1)="G","DG")</f>
        <v>DC</v>
      </c>
      <c r="AW1632" s="34"/>
      <c r="AX1632" s="34"/>
      <c r="AY1632" s="34"/>
      <c r="AZ1632" s="34"/>
      <c r="BA1632" s="34"/>
      <c r="BB1632" s="34"/>
      <c r="BC1632" s="34"/>
      <c r="BD1632" s="44">
        <v>60341</v>
      </c>
      <c r="BE1632" s="34" t="s">
        <v>3685</v>
      </c>
      <c r="BF1632" s="43" t="s">
        <v>318</v>
      </c>
      <c r="BG1632" s="34" t="s">
        <v>273</v>
      </c>
      <c r="BH1632" s="34" t="s">
        <v>273</v>
      </c>
      <c r="BI1632" s="34" t="s">
        <v>11147</v>
      </c>
      <c r="BJ1632" s="44" t="s">
        <v>350</v>
      </c>
      <c r="BK1632" s="44" t="s">
        <v>11069</v>
      </c>
      <c r="EN1632" s="571">
        <v>40795</v>
      </c>
      <c r="EO1632" s="560" t="s">
        <v>11148</v>
      </c>
      <c r="EP1632" s="560" t="s">
        <v>289</v>
      </c>
      <c r="EQ1632" s="580">
        <v>335</v>
      </c>
      <c r="ER1632" s="560" t="s">
        <v>1244</v>
      </c>
      <c r="ES1632" s="567" t="s">
        <v>11149</v>
      </c>
    </row>
    <row r="1633" spans="16:149">
      <c r="P1633" s="503"/>
      <c r="Q1633" s="504"/>
      <c r="R1633" s="505">
        <f t="shared" si="47"/>
        <v>45411</v>
      </c>
      <c r="S1633" s="501"/>
      <c r="T1633" s="497"/>
      <c r="U1633" s="498"/>
      <c r="V1633" s="43">
        <v>221</v>
      </c>
      <c r="W1633" s="34" t="s">
        <v>4458</v>
      </c>
      <c r="X1633" s="44">
        <v>60338</v>
      </c>
      <c r="Y1633" s="34" t="s">
        <v>3469</v>
      </c>
      <c r="Z1633" s="43" t="s">
        <v>318</v>
      </c>
      <c r="AA1633" s="34" t="s">
        <v>273</v>
      </c>
      <c r="AB1633" s="34" t="s">
        <v>273</v>
      </c>
      <c r="AC1633" s="34" t="s">
        <v>11150</v>
      </c>
      <c r="AD1633" s="44" t="s">
        <v>350</v>
      </c>
      <c r="AE1633" s="44" t="s">
        <v>11069</v>
      </c>
      <c r="AF1633" s="43">
        <v>221</v>
      </c>
      <c r="AG1633" s="34" t="s">
        <v>4458</v>
      </c>
      <c r="AH1633" s="34" t="s">
        <v>3018</v>
      </c>
      <c r="AI1633" s="43" t="s">
        <v>3017</v>
      </c>
      <c r="AJ1633" s="44" t="s">
        <v>3019</v>
      </c>
      <c r="AK1633" s="261">
        <v>3000174</v>
      </c>
      <c r="AL1633" s="44" t="s">
        <v>273</v>
      </c>
      <c r="AM1633" s="44" t="s">
        <v>3021</v>
      </c>
      <c r="AN1633" s="262">
        <v>239158820</v>
      </c>
      <c r="AO1633" s="34"/>
      <c r="AP1633" s="34"/>
      <c r="AQ1633" s="34"/>
      <c r="AR1633" s="34"/>
      <c r="AS1633" s="34"/>
      <c r="AT1633" s="44" t="s">
        <v>10865</v>
      </c>
      <c r="AU1633" s="44"/>
      <c r="AV1633" s="477" t="str">
        <f t="array" ref="AV1633">_xlfn.IFS(
LEFT(Tabelas!$AI1633,1)="N","DN",
LEFT(Tabelas!$AI1633,1)="C","DC",
LEFT(Tabelas!$AI1633,1)="L","DL",
LEFT(Tabelas!$AI1633,1)="A","DA",
LEFT(Tabelas!$AI1633,1)="G","DG")</f>
        <v>DC</v>
      </c>
      <c r="AW1633" s="34"/>
      <c r="AX1633" s="34"/>
      <c r="AY1633" s="34"/>
      <c r="AZ1633" s="34"/>
      <c r="BA1633" s="34"/>
      <c r="BB1633" s="34"/>
      <c r="BC1633" s="34"/>
      <c r="BD1633" s="44">
        <v>60338</v>
      </c>
      <c r="BE1633" s="34" t="s">
        <v>3469</v>
      </c>
      <c r="BF1633" s="43" t="s">
        <v>318</v>
      </c>
      <c r="BG1633" s="34" t="s">
        <v>273</v>
      </c>
      <c r="BH1633" s="34" t="s">
        <v>273</v>
      </c>
      <c r="BI1633" s="34" t="s">
        <v>11150</v>
      </c>
      <c r="BJ1633" s="44" t="s">
        <v>350</v>
      </c>
      <c r="BK1633" s="44" t="s">
        <v>11069</v>
      </c>
      <c r="EN1633" s="572">
        <v>40797</v>
      </c>
      <c r="EO1633" s="561" t="s">
        <v>11151</v>
      </c>
      <c r="EP1633" s="561" t="s">
        <v>289</v>
      </c>
      <c r="EQ1633" s="576">
        <v>345</v>
      </c>
      <c r="ER1633" s="561" t="s">
        <v>645</v>
      </c>
      <c r="ES1633" s="568" t="s">
        <v>11152</v>
      </c>
    </row>
    <row r="1634" spans="16:149">
      <c r="P1634" s="503"/>
      <c r="Q1634" s="504"/>
      <c r="R1634" s="505">
        <f t="shared" si="47"/>
        <v>45412</v>
      </c>
      <c r="S1634" s="501"/>
      <c r="T1634" s="497"/>
      <c r="U1634" s="498"/>
      <c r="V1634" s="43">
        <v>221</v>
      </c>
      <c r="W1634" s="34" t="s">
        <v>4458</v>
      </c>
      <c r="X1634" s="44">
        <v>60401</v>
      </c>
      <c r="Y1634" s="34" t="s">
        <v>1032</v>
      </c>
      <c r="Z1634" s="43" t="s">
        <v>318</v>
      </c>
      <c r="AA1634" s="34" t="s">
        <v>435</v>
      </c>
      <c r="AB1634" s="34" t="s">
        <v>273</v>
      </c>
      <c r="AC1634" s="34" t="s">
        <v>1032</v>
      </c>
      <c r="AD1634" s="44" t="s">
        <v>350</v>
      </c>
      <c r="AE1634" s="44" t="s">
        <v>11069</v>
      </c>
      <c r="AF1634" s="43">
        <v>221</v>
      </c>
      <c r="AG1634" s="34" t="s">
        <v>4458</v>
      </c>
      <c r="AH1634" s="34" t="s">
        <v>3018</v>
      </c>
      <c r="AI1634" s="43" t="s">
        <v>3017</v>
      </c>
      <c r="AJ1634" s="44" t="s">
        <v>3019</v>
      </c>
      <c r="AK1634" s="261">
        <v>3000174</v>
      </c>
      <c r="AL1634" s="44" t="s">
        <v>273</v>
      </c>
      <c r="AM1634" s="44" t="s">
        <v>3021</v>
      </c>
      <c r="AN1634" s="262">
        <v>239158820</v>
      </c>
      <c r="AO1634" s="34"/>
      <c r="AP1634" s="34"/>
      <c r="AQ1634" s="34"/>
      <c r="AR1634" s="34"/>
      <c r="AS1634" s="34"/>
      <c r="AT1634" s="44" t="s">
        <v>10865</v>
      </c>
      <c r="AU1634" s="44"/>
      <c r="AV1634" s="477" t="str">
        <f t="array" ref="AV1634">_xlfn.IFS(
LEFT(Tabelas!$AI1634,1)="N","DN",
LEFT(Tabelas!$AI1634,1)="C","DC",
LEFT(Tabelas!$AI1634,1)="L","DL",
LEFT(Tabelas!$AI1634,1)="A","DA",
LEFT(Tabelas!$AI1634,1)="G","DG")</f>
        <v>DC</v>
      </c>
      <c r="AW1634" s="34"/>
      <c r="AX1634" s="34"/>
      <c r="AY1634" s="34"/>
      <c r="AZ1634" s="34"/>
      <c r="BA1634" s="34"/>
      <c r="BB1634" s="34"/>
      <c r="BC1634" s="34"/>
      <c r="BD1634" s="44">
        <v>60401</v>
      </c>
      <c r="BE1634" s="34" t="s">
        <v>1032</v>
      </c>
      <c r="BF1634" s="43" t="s">
        <v>318</v>
      </c>
      <c r="BG1634" s="34" t="s">
        <v>435</v>
      </c>
      <c r="BH1634" s="34" t="s">
        <v>273</v>
      </c>
      <c r="BI1634" s="34" t="s">
        <v>1032</v>
      </c>
      <c r="BJ1634" s="44" t="s">
        <v>350</v>
      </c>
      <c r="BK1634" s="44" t="s">
        <v>11069</v>
      </c>
      <c r="EN1634" s="571">
        <v>40800</v>
      </c>
      <c r="EO1634" s="560" t="s">
        <v>11153</v>
      </c>
      <c r="EP1634" s="560" t="s">
        <v>289</v>
      </c>
      <c r="EQ1634" s="580">
        <v>347</v>
      </c>
      <c r="ER1634" s="560" t="s">
        <v>5074</v>
      </c>
      <c r="ES1634" s="567" t="s">
        <v>11154</v>
      </c>
    </row>
    <row r="1635" spans="16:149">
      <c r="P1635" s="503"/>
      <c r="Q1635" s="504"/>
      <c r="R1635" s="505">
        <f t="shared" si="47"/>
        <v>45413</v>
      </c>
      <c r="S1635" s="501"/>
      <c r="T1635" s="497"/>
      <c r="U1635" s="498"/>
      <c r="V1635" s="43">
        <v>221</v>
      </c>
      <c r="W1635" s="34" t="s">
        <v>4458</v>
      </c>
      <c r="X1635" s="44">
        <v>60400</v>
      </c>
      <c r="Y1635" s="34" t="s">
        <v>720</v>
      </c>
      <c r="Z1635" s="43" t="s">
        <v>318</v>
      </c>
      <c r="AA1635" s="34" t="s">
        <v>435</v>
      </c>
      <c r="AB1635" s="34" t="s">
        <v>273</v>
      </c>
      <c r="AC1635" s="34" t="s">
        <v>11155</v>
      </c>
      <c r="AD1635" s="44" t="s">
        <v>350</v>
      </c>
      <c r="AE1635" s="44" t="s">
        <v>11069</v>
      </c>
      <c r="AF1635" s="43">
        <v>221</v>
      </c>
      <c r="AG1635" s="34" t="s">
        <v>4458</v>
      </c>
      <c r="AH1635" s="34" t="s">
        <v>3018</v>
      </c>
      <c r="AI1635" s="43" t="s">
        <v>3017</v>
      </c>
      <c r="AJ1635" s="44" t="s">
        <v>3019</v>
      </c>
      <c r="AK1635" s="261">
        <v>3000174</v>
      </c>
      <c r="AL1635" s="44" t="s">
        <v>273</v>
      </c>
      <c r="AM1635" s="44" t="s">
        <v>3021</v>
      </c>
      <c r="AN1635" s="262">
        <v>239158820</v>
      </c>
      <c r="AO1635" s="34"/>
      <c r="AP1635" s="34"/>
      <c r="AQ1635" s="34"/>
      <c r="AR1635" s="34"/>
      <c r="AS1635" s="34"/>
      <c r="AT1635" s="44" t="s">
        <v>10865</v>
      </c>
      <c r="AU1635" s="44"/>
      <c r="AV1635" s="477" t="str">
        <f t="array" ref="AV1635">_xlfn.IFS(
LEFT(Tabelas!$AI1635,1)="N","DN",
LEFT(Tabelas!$AI1635,1)="C","DC",
LEFT(Tabelas!$AI1635,1)="L","DL",
LEFT(Tabelas!$AI1635,1)="A","DA",
LEFT(Tabelas!$AI1635,1)="G","DG")</f>
        <v>DC</v>
      </c>
      <c r="AW1635" s="34"/>
      <c r="AX1635" s="34"/>
      <c r="AY1635" s="34"/>
      <c r="AZ1635" s="34"/>
      <c r="BA1635" s="34"/>
      <c r="BB1635" s="34"/>
      <c r="BC1635" s="34"/>
      <c r="BD1635" s="44">
        <v>60400</v>
      </c>
      <c r="BE1635" s="34" t="s">
        <v>720</v>
      </c>
      <c r="BF1635" s="43" t="s">
        <v>318</v>
      </c>
      <c r="BG1635" s="34" t="s">
        <v>435</v>
      </c>
      <c r="BH1635" s="34" t="s">
        <v>273</v>
      </c>
      <c r="BI1635" s="34" t="s">
        <v>11155</v>
      </c>
      <c r="BJ1635" s="44" t="s">
        <v>350</v>
      </c>
      <c r="BK1635" s="44" t="s">
        <v>11069</v>
      </c>
      <c r="EN1635" s="572">
        <v>40819</v>
      </c>
      <c r="EO1635" s="561" t="s">
        <v>11156</v>
      </c>
      <c r="EP1635" s="561" t="s">
        <v>289</v>
      </c>
      <c r="EQ1635" s="576">
        <v>338</v>
      </c>
      <c r="ER1635" s="561" t="s">
        <v>2428</v>
      </c>
      <c r="ES1635" s="568" t="s">
        <v>11157</v>
      </c>
    </row>
    <row r="1636" spans="16:149">
      <c r="P1636" s="503"/>
      <c r="Q1636" s="504"/>
      <c r="R1636" s="505">
        <f t="shared" si="47"/>
        <v>45414</v>
      </c>
      <c r="S1636" s="501"/>
      <c r="T1636" s="497"/>
      <c r="U1636" s="498"/>
      <c r="V1636" s="43">
        <v>221</v>
      </c>
      <c r="W1636" s="34" t="s">
        <v>4458</v>
      </c>
      <c r="X1636" s="44">
        <v>60406</v>
      </c>
      <c r="Y1636" s="34" t="s">
        <v>1309</v>
      </c>
      <c r="Z1636" s="43" t="s">
        <v>318</v>
      </c>
      <c r="AA1636" s="34" t="s">
        <v>435</v>
      </c>
      <c r="AB1636" s="34" t="s">
        <v>273</v>
      </c>
      <c r="AC1636" s="34" t="s">
        <v>1309</v>
      </c>
      <c r="AD1636" s="44" t="s">
        <v>350</v>
      </c>
      <c r="AE1636" s="44" t="s">
        <v>11069</v>
      </c>
      <c r="AF1636" s="43">
        <v>221</v>
      </c>
      <c r="AG1636" s="34" t="s">
        <v>4458</v>
      </c>
      <c r="AH1636" s="34" t="s">
        <v>3018</v>
      </c>
      <c r="AI1636" s="43" t="s">
        <v>3017</v>
      </c>
      <c r="AJ1636" s="44" t="s">
        <v>3019</v>
      </c>
      <c r="AK1636" s="261">
        <v>3000174</v>
      </c>
      <c r="AL1636" s="44" t="s">
        <v>273</v>
      </c>
      <c r="AM1636" s="44" t="s">
        <v>3021</v>
      </c>
      <c r="AN1636" s="262">
        <v>239158820</v>
      </c>
      <c r="AO1636" s="34"/>
      <c r="AP1636" s="34"/>
      <c r="AQ1636" s="34"/>
      <c r="AR1636" s="34"/>
      <c r="AS1636" s="34"/>
      <c r="AT1636" s="44" t="s">
        <v>10865</v>
      </c>
      <c r="AU1636" s="44"/>
      <c r="AV1636" s="477" t="str">
        <f t="array" ref="AV1636">_xlfn.IFS(
LEFT(Tabelas!$AI1636,1)="N","DN",
LEFT(Tabelas!$AI1636,1)="C","DC",
LEFT(Tabelas!$AI1636,1)="L","DL",
LEFT(Tabelas!$AI1636,1)="A","DA",
LEFT(Tabelas!$AI1636,1)="G","DG")</f>
        <v>DC</v>
      </c>
      <c r="AW1636" s="34"/>
      <c r="AX1636" s="34"/>
      <c r="AY1636" s="34"/>
      <c r="AZ1636" s="34"/>
      <c r="BA1636" s="34"/>
      <c r="BB1636" s="34"/>
      <c r="BC1636" s="34"/>
      <c r="BD1636" s="44">
        <v>60406</v>
      </c>
      <c r="BE1636" s="34" t="s">
        <v>1309</v>
      </c>
      <c r="BF1636" s="43" t="s">
        <v>318</v>
      </c>
      <c r="BG1636" s="34" t="s">
        <v>435</v>
      </c>
      <c r="BH1636" s="34" t="s">
        <v>273</v>
      </c>
      <c r="BI1636" s="34" t="s">
        <v>1309</v>
      </c>
      <c r="BJ1636" s="44" t="s">
        <v>350</v>
      </c>
      <c r="BK1636" s="44" t="s">
        <v>11069</v>
      </c>
      <c r="EN1636" s="571">
        <v>40827</v>
      </c>
      <c r="EO1636" s="560" t="s">
        <v>11158</v>
      </c>
      <c r="EP1636" s="560" t="s">
        <v>289</v>
      </c>
      <c r="EQ1636" s="580">
        <v>336</v>
      </c>
      <c r="ER1636" s="560" t="s">
        <v>4952</v>
      </c>
      <c r="ES1636" s="567" t="s">
        <v>11159</v>
      </c>
    </row>
    <row r="1637" spans="16:149">
      <c r="P1637" s="503"/>
      <c r="Q1637" s="504"/>
      <c r="R1637" s="505">
        <f t="shared" si="47"/>
        <v>45415</v>
      </c>
      <c r="S1637" s="501"/>
      <c r="T1637" s="497"/>
      <c r="U1637" s="498"/>
      <c r="V1637" s="43">
        <v>221</v>
      </c>
      <c r="W1637" s="34" t="s">
        <v>4458</v>
      </c>
      <c r="X1637" s="44">
        <v>60407</v>
      </c>
      <c r="Y1637" s="34" t="s">
        <v>1587</v>
      </c>
      <c r="Z1637" s="43" t="s">
        <v>1223</v>
      </c>
      <c r="AA1637" s="34" t="s">
        <v>435</v>
      </c>
      <c r="AB1637" s="34" t="s">
        <v>273</v>
      </c>
      <c r="AC1637" s="34" t="s">
        <v>1587</v>
      </c>
      <c r="AD1637" s="44" t="s">
        <v>350</v>
      </c>
      <c r="AE1637" s="44" t="s">
        <v>11069</v>
      </c>
      <c r="AF1637" s="43">
        <v>221</v>
      </c>
      <c r="AG1637" s="34" t="s">
        <v>4458</v>
      </c>
      <c r="AH1637" s="34" t="s">
        <v>3018</v>
      </c>
      <c r="AI1637" s="43" t="s">
        <v>3017</v>
      </c>
      <c r="AJ1637" s="44" t="s">
        <v>3019</v>
      </c>
      <c r="AK1637" s="261">
        <v>3000174</v>
      </c>
      <c r="AL1637" s="44" t="s">
        <v>273</v>
      </c>
      <c r="AM1637" s="44" t="s">
        <v>3021</v>
      </c>
      <c r="AN1637" s="262">
        <v>239158820</v>
      </c>
      <c r="AO1637" s="34"/>
      <c r="AP1637" s="34"/>
      <c r="AQ1637" s="34"/>
      <c r="AR1637" s="34"/>
      <c r="AS1637" s="34"/>
      <c r="AT1637" s="44" t="s">
        <v>10865</v>
      </c>
      <c r="AU1637" s="44"/>
      <c r="AV1637" s="477" t="str">
        <f t="array" ref="AV1637">_xlfn.IFS(
LEFT(Tabelas!$AI1637,1)="N","DN",
LEFT(Tabelas!$AI1637,1)="C","DC",
LEFT(Tabelas!$AI1637,1)="L","DL",
LEFT(Tabelas!$AI1637,1)="A","DA",
LEFT(Tabelas!$AI1637,1)="G","DG")</f>
        <v>DC</v>
      </c>
      <c r="AW1637" s="34"/>
      <c r="AX1637" s="34"/>
      <c r="AY1637" s="34"/>
      <c r="AZ1637" s="34"/>
      <c r="BA1637" s="34"/>
      <c r="BB1637" s="34"/>
      <c r="BC1637" s="34"/>
      <c r="BD1637" s="44">
        <v>60407</v>
      </c>
      <c r="BE1637" s="34" t="s">
        <v>1587</v>
      </c>
      <c r="BF1637" s="43" t="s">
        <v>1223</v>
      </c>
      <c r="BG1637" s="34" t="s">
        <v>435</v>
      </c>
      <c r="BH1637" s="34" t="s">
        <v>273</v>
      </c>
      <c r="BI1637" s="34" t="s">
        <v>1587</v>
      </c>
      <c r="BJ1637" s="44" t="s">
        <v>350</v>
      </c>
      <c r="BK1637" s="44" t="s">
        <v>11069</v>
      </c>
      <c r="EN1637" s="572">
        <v>40830</v>
      </c>
      <c r="EO1637" s="561" t="s">
        <v>11160</v>
      </c>
      <c r="EP1637" s="561" t="s">
        <v>289</v>
      </c>
      <c r="EQ1637" s="576">
        <v>338</v>
      </c>
      <c r="ER1637" s="561" t="s">
        <v>2428</v>
      </c>
      <c r="ES1637" s="568" t="s">
        <v>11161</v>
      </c>
    </row>
    <row r="1638" spans="16:149">
      <c r="P1638" s="503"/>
      <c r="Q1638" s="504"/>
      <c r="R1638" s="505">
        <f t="shared" si="47"/>
        <v>45416</v>
      </c>
      <c r="S1638" s="501"/>
      <c r="T1638" s="497"/>
      <c r="U1638" s="498"/>
      <c r="V1638" s="43">
        <v>221</v>
      </c>
      <c r="W1638" s="34" t="s">
        <v>4458</v>
      </c>
      <c r="X1638" s="44">
        <v>60411</v>
      </c>
      <c r="Y1638" s="34" t="s">
        <v>2089</v>
      </c>
      <c r="Z1638" s="43" t="s">
        <v>318</v>
      </c>
      <c r="AA1638" s="34" t="s">
        <v>435</v>
      </c>
      <c r="AB1638" s="34" t="s">
        <v>273</v>
      </c>
      <c r="AC1638" s="34" t="s">
        <v>11155</v>
      </c>
      <c r="AD1638" s="44" t="s">
        <v>350</v>
      </c>
      <c r="AE1638" s="44" t="s">
        <v>11069</v>
      </c>
      <c r="AF1638" s="43">
        <v>221</v>
      </c>
      <c r="AG1638" s="34" t="s">
        <v>4458</v>
      </c>
      <c r="AH1638" s="34" t="s">
        <v>3018</v>
      </c>
      <c r="AI1638" s="43" t="s">
        <v>3017</v>
      </c>
      <c r="AJ1638" s="44" t="s">
        <v>3019</v>
      </c>
      <c r="AK1638" s="261">
        <v>3000174</v>
      </c>
      <c r="AL1638" s="44" t="s">
        <v>273</v>
      </c>
      <c r="AM1638" s="44" t="s">
        <v>3021</v>
      </c>
      <c r="AN1638" s="262">
        <v>239158820</v>
      </c>
      <c r="AO1638" s="34"/>
      <c r="AP1638" s="34"/>
      <c r="AQ1638" s="34"/>
      <c r="AR1638" s="34"/>
      <c r="AS1638" s="34"/>
      <c r="AT1638" s="44" t="s">
        <v>10865</v>
      </c>
      <c r="AU1638" s="44"/>
      <c r="AV1638" s="477" t="str">
        <f t="array" ref="AV1638">_xlfn.IFS(
LEFT(Tabelas!$AI1638,1)="N","DN",
LEFT(Tabelas!$AI1638,1)="C","DC",
LEFT(Tabelas!$AI1638,1)="L","DL",
LEFT(Tabelas!$AI1638,1)="A","DA",
LEFT(Tabelas!$AI1638,1)="G","DG")</f>
        <v>DC</v>
      </c>
      <c r="AW1638" s="34"/>
      <c r="AX1638" s="34"/>
      <c r="AY1638" s="34"/>
      <c r="AZ1638" s="34"/>
      <c r="BA1638" s="34"/>
      <c r="BB1638" s="34"/>
      <c r="BC1638" s="34"/>
      <c r="BD1638" s="44">
        <v>60411</v>
      </c>
      <c r="BE1638" s="34" t="s">
        <v>2089</v>
      </c>
      <c r="BF1638" s="43" t="s">
        <v>318</v>
      </c>
      <c r="BG1638" s="34" t="s">
        <v>435</v>
      </c>
      <c r="BH1638" s="34" t="s">
        <v>273</v>
      </c>
      <c r="BI1638" s="34" t="s">
        <v>11155</v>
      </c>
      <c r="BJ1638" s="44" t="s">
        <v>350</v>
      </c>
      <c r="BK1638" s="44" t="s">
        <v>11069</v>
      </c>
      <c r="EN1638" s="571">
        <v>40835</v>
      </c>
      <c r="EO1638" s="560" t="s">
        <v>11162</v>
      </c>
      <c r="EP1638" s="560" t="s">
        <v>289</v>
      </c>
      <c r="EQ1638" s="580">
        <v>300</v>
      </c>
      <c r="ER1638" s="560" t="s">
        <v>4916</v>
      </c>
      <c r="ES1638" s="567" t="s">
        <v>11163</v>
      </c>
    </row>
    <row r="1639" spans="16:149">
      <c r="P1639" s="503"/>
      <c r="Q1639" s="504"/>
      <c r="R1639" s="505">
        <f t="shared" si="47"/>
        <v>45417</v>
      </c>
      <c r="S1639" s="501"/>
      <c r="T1639" s="497"/>
      <c r="U1639" s="498"/>
      <c r="V1639" s="43">
        <v>221</v>
      </c>
      <c r="W1639" s="34" t="s">
        <v>4458</v>
      </c>
      <c r="X1639" s="44">
        <v>60412</v>
      </c>
      <c r="Y1639" s="34" t="s">
        <v>2291</v>
      </c>
      <c r="Z1639" s="43" t="s">
        <v>318</v>
      </c>
      <c r="AA1639" s="34" t="s">
        <v>435</v>
      </c>
      <c r="AB1639" s="34" t="s">
        <v>273</v>
      </c>
      <c r="AC1639" s="34" t="s">
        <v>11164</v>
      </c>
      <c r="AD1639" s="44" t="s">
        <v>350</v>
      </c>
      <c r="AE1639" s="44" t="s">
        <v>11069</v>
      </c>
      <c r="AF1639" s="43">
        <v>221</v>
      </c>
      <c r="AG1639" s="34" t="s">
        <v>4458</v>
      </c>
      <c r="AH1639" s="34" t="s">
        <v>3018</v>
      </c>
      <c r="AI1639" s="43" t="s">
        <v>3017</v>
      </c>
      <c r="AJ1639" s="44" t="s">
        <v>3019</v>
      </c>
      <c r="AK1639" s="261">
        <v>3000174</v>
      </c>
      <c r="AL1639" s="44" t="s">
        <v>273</v>
      </c>
      <c r="AM1639" s="44" t="s">
        <v>3021</v>
      </c>
      <c r="AN1639" s="262">
        <v>239158820</v>
      </c>
      <c r="AO1639" s="34"/>
      <c r="AP1639" s="34"/>
      <c r="AQ1639" s="34"/>
      <c r="AR1639" s="34"/>
      <c r="AS1639" s="34"/>
      <c r="AT1639" s="44" t="s">
        <v>10865</v>
      </c>
      <c r="AU1639" s="44"/>
      <c r="AV1639" s="477" t="str">
        <f t="array" ref="AV1639">_xlfn.IFS(
LEFT(Tabelas!$AI1639,1)="N","DN",
LEFT(Tabelas!$AI1639,1)="C","DC",
LEFT(Tabelas!$AI1639,1)="L","DL",
LEFT(Tabelas!$AI1639,1)="A","DA",
LEFT(Tabelas!$AI1639,1)="G","DG")</f>
        <v>DC</v>
      </c>
      <c r="AW1639" s="34"/>
      <c r="AX1639" s="34"/>
      <c r="AY1639" s="34"/>
      <c r="AZ1639" s="34"/>
      <c r="BA1639" s="34"/>
      <c r="BB1639" s="34"/>
      <c r="BC1639" s="34"/>
      <c r="BD1639" s="44">
        <v>60412</v>
      </c>
      <c r="BE1639" s="34" t="s">
        <v>2291</v>
      </c>
      <c r="BF1639" s="43" t="s">
        <v>318</v>
      </c>
      <c r="BG1639" s="34" t="s">
        <v>435</v>
      </c>
      <c r="BH1639" s="34" t="s">
        <v>273</v>
      </c>
      <c r="BI1639" s="34" t="s">
        <v>11164</v>
      </c>
      <c r="BJ1639" s="44" t="s">
        <v>350</v>
      </c>
      <c r="BK1639" s="44" t="s">
        <v>11069</v>
      </c>
      <c r="EN1639" s="572">
        <v>40843</v>
      </c>
      <c r="EO1639" s="561" t="s">
        <v>11165</v>
      </c>
      <c r="EP1639" s="561" t="s">
        <v>289</v>
      </c>
      <c r="EQ1639" s="576">
        <v>323</v>
      </c>
      <c r="ER1639" s="561" t="s">
        <v>4864</v>
      </c>
      <c r="ES1639" s="568" t="s">
        <v>11166</v>
      </c>
    </row>
    <row r="1640" spans="16:149">
      <c r="P1640" s="503"/>
      <c r="Q1640" s="504"/>
      <c r="R1640" s="505">
        <f t="shared" si="47"/>
        <v>45418</v>
      </c>
      <c r="S1640" s="501"/>
      <c r="T1640" s="497"/>
      <c r="U1640" s="498"/>
      <c r="V1640" s="43">
        <v>221</v>
      </c>
      <c r="W1640" s="34" t="s">
        <v>4458</v>
      </c>
      <c r="X1640" s="44">
        <v>60413</v>
      </c>
      <c r="Y1640" s="34" t="s">
        <v>2471</v>
      </c>
      <c r="Z1640" s="43" t="s">
        <v>318</v>
      </c>
      <c r="AA1640" s="34" t="s">
        <v>435</v>
      </c>
      <c r="AB1640" s="34" t="s">
        <v>273</v>
      </c>
      <c r="AC1640" s="34" t="s">
        <v>11167</v>
      </c>
      <c r="AD1640" s="44" t="s">
        <v>350</v>
      </c>
      <c r="AE1640" s="44" t="s">
        <v>11069</v>
      </c>
      <c r="AF1640" s="43">
        <v>221</v>
      </c>
      <c r="AG1640" s="34" t="s">
        <v>4458</v>
      </c>
      <c r="AH1640" s="34" t="s">
        <v>3018</v>
      </c>
      <c r="AI1640" s="43" t="s">
        <v>3017</v>
      </c>
      <c r="AJ1640" s="44" t="s">
        <v>3019</v>
      </c>
      <c r="AK1640" s="261">
        <v>3000174</v>
      </c>
      <c r="AL1640" s="44" t="s">
        <v>273</v>
      </c>
      <c r="AM1640" s="44" t="s">
        <v>3021</v>
      </c>
      <c r="AN1640" s="262">
        <v>239158820</v>
      </c>
      <c r="AO1640" s="34"/>
      <c r="AP1640" s="34"/>
      <c r="AQ1640" s="34"/>
      <c r="AR1640" s="34"/>
      <c r="AS1640" s="34"/>
      <c r="AT1640" s="44" t="s">
        <v>10865</v>
      </c>
      <c r="AU1640" s="44"/>
      <c r="AV1640" s="477" t="str">
        <f t="array" ref="AV1640">_xlfn.IFS(
LEFT(Tabelas!$AI1640,1)="N","DN",
LEFT(Tabelas!$AI1640,1)="C","DC",
LEFT(Tabelas!$AI1640,1)="L","DL",
LEFT(Tabelas!$AI1640,1)="A","DA",
LEFT(Tabelas!$AI1640,1)="G","DG")</f>
        <v>DC</v>
      </c>
      <c r="AW1640" s="34"/>
      <c r="AX1640" s="34"/>
      <c r="AY1640" s="34"/>
      <c r="AZ1640" s="34"/>
      <c r="BA1640" s="34"/>
      <c r="BB1640" s="34"/>
      <c r="BC1640" s="34"/>
      <c r="BD1640" s="44">
        <v>60413</v>
      </c>
      <c r="BE1640" s="34" t="s">
        <v>2471</v>
      </c>
      <c r="BF1640" s="43" t="s">
        <v>318</v>
      </c>
      <c r="BG1640" s="34" t="s">
        <v>435</v>
      </c>
      <c r="BH1640" s="34" t="s">
        <v>273</v>
      </c>
      <c r="BI1640" s="34" t="s">
        <v>11167</v>
      </c>
      <c r="BJ1640" s="44" t="s">
        <v>350</v>
      </c>
      <c r="BK1640" s="44" t="s">
        <v>11069</v>
      </c>
      <c r="EN1640" s="571">
        <v>40850</v>
      </c>
      <c r="EO1640" s="560" t="s">
        <v>11168</v>
      </c>
      <c r="EP1640" s="560" t="s">
        <v>320</v>
      </c>
      <c r="EQ1640" s="580">
        <v>167</v>
      </c>
      <c r="ER1640" s="560" t="s">
        <v>4041</v>
      </c>
      <c r="ES1640" s="567" t="s">
        <v>11169</v>
      </c>
    </row>
    <row r="1641" spans="16:149">
      <c r="P1641" s="503"/>
      <c r="Q1641" s="504"/>
      <c r="R1641" s="505">
        <f t="shared" si="47"/>
        <v>45419</v>
      </c>
      <c r="S1641" s="501"/>
      <c r="T1641" s="497"/>
      <c r="U1641" s="498"/>
      <c r="V1641" s="43">
        <v>221</v>
      </c>
      <c r="W1641" s="34" t="s">
        <v>4458</v>
      </c>
      <c r="X1641" s="44">
        <v>60410</v>
      </c>
      <c r="Y1641" s="34" t="s">
        <v>1857</v>
      </c>
      <c r="Z1641" s="43" t="s">
        <v>318</v>
      </c>
      <c r="AA1641" s="34" t="s">
        <v>435</v>
      </c>
      <c r="AB1641" s="34" t="s">
        <v>273</v>
      </c>
      <c r="AC1641" s="34" t="s">
        <v>1857</v>
      </c>
      <c r="AD1641" s="44" t="s">
        <v>350</v>
      </c>
      <c r="AE1641" s="44" t="s">
        <v>11069</v>
      </c>
      <c r="AF1641" s="43">
        <v>221</v>
      </c>
      <c r="AG1641" s="34" t="s">
        <v>4458</v>
      </c>
      <c r="AH1641" s="34" t="s">
        <v>3018</v>
      </c>
      <c r="AI1641" s="43" t="s">
        <v>3017</v>
      </c>
      <c r="AJ1641" s="44" t="s">
        <v>3019</v>
      </c>
      <c r="AK1641" s="261">
        <v>3000174</v>
      </c>
      <c r="AL1641" s="44" t="s">
        <v>273</v>
      </c>
      <c r="AM1641" s="44" t="s">
        <v>3021</v>
      </c>
      <c r="AN1641" s="262">
        <v>239158820</v>
      </c>
      <c r="AO1641" s="34"/>
      <c r="AP1641" s="34"/>
      <c r="AQ1641" s="34"/>
      <c r="AR1641" s="34"/>
      <c r="AS1641" s="34"/>
      <c r="AT1641" s="44" t="s">
        <v>10865</v>
      </c>
      <c r="AU1641" s="44"/>
      <c r="AV1641" s="477" t="str">
        <f t="array" ref="AV1641">_xlfn.IFS(
LEFT(Tabelas!$AI1641,1)="N","DN",
LEFT(Tabelas!$AI1641,1)="C","DC",
LEFT(Tabelas!$AI1641,1)="L","DL",
LEFT(Tabelas!$AI1641,1)="A","DA",
LEFT(Tabelas!$AI1641,1)="G","DG")</f>
        <v>DC</v>
      </c>
      <c r="AW1641" s="34"/>
      <c r="AX1641" s="34"/>
      <c r="AY1641" s="34"/>
      <c r="AZ1641" s="34"/>
      <c r="BA1641" s="34"/>
      <c r="BB1641" s="34"/>
      <c r="BC1641" s="34"/>
      <c r="BD1641" s="44">
        <v>60410</v>
      </c>
      <c r="BE1641" s="34" t="s">
        <v>1857</v>
      </c>
      <c r="BF1641" s="43" t="s">
        <v>318</v>
      </c>
      <c r="BG1641" s="34" t="s">
        <v>435</v>
      </c>
      <c r="BH1641" s="34" t="s">
        <v>273</v>
      </c>
      <c r="BI1641" s="34" t="s">
        <v>1857</v>
      </c>
      <c r="BJ1641" s="44" t="s">
        <v>350</v>
      </c>
      <c r="BK1641" s="44" t="s">
        <v>11069</v>
      </c>
      <c r="EN1641" s="572">
        <v>40851</v>
      </c>
      <c r="EO1641" s="561" t="s">
        <v>11170</v>
      </c>
      <c r="EP1641" s="561" t="s">
        <v>289</v>
      </c>
      <c r="EQ1641" s="576">
        <v>300</v>
      </c>
      <c r="ER1641" s="561" t="s">
        <v>4916</v>
      </c>
      <c r="ES1641" s="568" t="s">
        <v>11171</v>
      </c>
    </row>
    <row r="1642" spans="16:149">
      <c r="P1642" s="503"/>
      <c r="Q1642" s="504"/>
      <c r="R1642" s="505">
        <f t="shared" si="47"/>
        <v>45420</v>
      </c>
      <c r="S1642" s="501"/>
      <c r="T1642" s="497"/>
      <c r="U1642" s="498"/>
      <c r="V1642" s="43">
        <v>221</v>
      </c>
      <c r="W1642" s="34" t="s">
        <v>4458</v>
      </c>
      <c r="X1642" s="44">
        <v>11102</v>
      </c>
      <c r="Y1642" s="34" t="s">
        <v>977</v>
      </c>
      <c r="Z1642" s="43" t="s">
        <v>318</v>
      </c>
      <c r="AA1642" s="34" t="s">
        <v>382</v>
      </c>
      <c r="AB1642" s="34" t="s">
        <v>268</v>
      </c>
      <c r="AC1642" s="34" t="s">
        <v>977</v>
      </c>
      <c r="AD1642" s="44" t="s">
        <v>350</v>
      </c>
      <c r="AE1642" s="44" t="s">
        <v>11069</v>
      </c>
      <c r="AF1642" s="43">
        <v>221</v>
      </c>
      <c r="AG1642" s="34" t="s">
        <v>4458</v>
      </c>
      <c r="AH1642" s="34" t="s">
        <v>3018</v>
      </c>
      <c r="AI1642" s="43" t="s">
        <v>3017</v>
      </c>
      <c r="AJ1642" s="44" t="s">
        <v>3019</v>
      </c>
      <c r="AK1642" s="261">
        <v>3000174</v>
      </c>
      <c r="AL1642" s="44" t="s">
        <v>273</v>
      </c>
      <c r="AM1642" s="44" t="s">
        <v>3021</v>
      </c>
      <c r="AN1642" s="262">
        <v>239158820</v>
      </c>
      <c r="AO1642" s="34"/>
      <c r="AP1642" s="34"/>
      <c r="AQ1642" s="34"/>
      <c r="AR1642" s="34"/>
      <c r="AS1642" s="34"/>
      <c r="AT1642" s="44" t="s">
        <v>10865</v>
      </c>
      <c r="AU1642" s="44"/>
      <c r="AV1642" s="477" t="str">
        <f t="array" ref="AV1642">_xlfn.IFS(
LEFT(Tabelas!$AI1642,1)="N","DN",
LEFT(Tabelas!$AI1642,1)="C","DC",
LEFT(Tabelas!$AI1642,1)="L","DL",
LEFT(Tabelas!$AI1642,1)="A","DA",
LEFT(Tabelas!$AI1642,1)="G","DG")</f>
        <v>DC</v>
      </c>
      <c r="AW1642" s="34"/>
      <c r="AX1642" s="34"/>
      <c r="AY1642" s="34"/>
      <c r="AZ1642" s="34"/>
      <c r="BA1642" s="34"/>
      <c r="BB1642" s="34"/>
      <c r="BC1642" s="34"/>
      <c r="BD1642" s="44">
        <v>11102</v>
      </c>
      <c r="BE1642" s="34" t="s">
        <v>977</v>
      </c>
      <c r="BF1642" s="43" t="s">
        <v>318</v>
      </c>
      <c r="BG1642" s="34" t="s">
        <v>382</v>
      </c>
      <c r="BH1642" s="34" t="s">
        <v>268</v>
      </c>
      <c r="BI1642" s="34" t="s">
        <v>977</v>
      </c>
      <c r="BJ1642" s="44" t="s">
        <v>350</v>
      </c>
      <c r="BK1642" s="44" t="s">
        <v>11069</v>
      </c>
      <c r="EN1642" s="571">
        <v>40860</v>
      </c>
      <c r="EO1642" s="560" t="s">
        <v>11172</v>
      </c>
      <c r="EP1642" s="560" t="s">
        <v>289</v>
      </c>
      <c r="EQ1642" s="580">
        <v>300</v>
      </c>
      <c r="ER1642" s="560" t="s">
        <v>4916</v>
      </c>
      <c r="ES1642" s="567" t="s">
        <v>11173</v>
      </c>
    </row>
    <row r="1643" spans="16:149">
      <c r="P1643" s="503"/>
      <c r="Q1643" s="504"/>
      <c r="R1643" s="505">
        <f t="shared" si="47"/>
        <v>45421</v>
      </c>
      <c r="S1643" s="501"/>
      <c r="T1643" s="497"/>
      <c r="U1643" s="498"/>
      <c r="V1643" s="43">
        <v>221</v>
      </c>
      <c r="W1643" s="34" t="s">
        <v>4458</v>
      </c>
      <c r="X1643" s="44">
        <v>11103</v>
      </c>
      <c r="Y1643" s="34" t="s">
        <v>1254</v>
      </c>
      <c r="Z1643" s="43" t="s">
        <v>318</v>
      </c>
      <c r="AA1643" s="34" t="s">
        <v>382</v>
      </c>
      <c r="AB1643" s="34" t="s">
        <v>268</v>
      </c>
      <c r="AC1643" s="34" t="s">
        <v>1254</v>
      </c>
      <c r="AD1643" s="44" t="s">
        <v>350</v>
      </c>
      <c r="AE1643" s="44" t="s">
        <v>11069</v>
      </c>
      <c r="AF1643" s="43">
        <v>221</v>
      </c>
      <c r="AG1643" s="34" t="s">
        <v>4458</v>
      </c>
      <c r="AH1643" s="34" t="s">
        <v>3018</v>
      </c>
      <c r="AI1643" s="43" t="s">
        <v>3017</v>
      </c>
      <c r="AJ1643" s="44" t="s">
        <v>3019</v>
      </c>
      <c r="AK1643" s="261">
        <v>3000174</v>
      </c>
      <c r="AL1643" s="44" t="s">
        <v>273</v>
      </c>
      <c r="AM1643" s="44" t="s">
        <v>3021</v>
      </c>
      <c r="AN1643" s="262">
        <v>239158820</v>
      </c>
      <c r="AO1643" s="34"/>
      <c r="AP1643" s="34"/>
      <c r="AQ1643" s="34"/>
      <c r="AR1643" s="34"/>
      <c r="AS1643" s="34"/>
      <c r="AT1643" s="44" t="s">
        <v>10865</v>
      </c>
      <c r="AU1643" s="44"/>
      <c r="AV1643" s="477" t="str">
        <f t="array" ref="AV1643">_xlfn.IFS(
LEFT(Tabelas!$AI1643,1)="N","DN",
LEFT(Tabelas!$AI1643,1)="C","DC",
LEFT(Tabelas!$AI1643,1)="L","DL",
LEFT(Tabelas!$AI1643,1)="A","DA",
LEFT(Tabelas!$AI1643,1)="G","DG")</f>
        <v>DC</v>
      </c>
      <c r="AW1643" s="34"/>
      <c r="AX1643" s="34"/>
      <c r="AY1643" s="34"/>
      <c r="AZ1643" s="34"/>
      <c r="BA1643" s="34"/>
      <c r="BB1643" s="34"/>
      <c r="BC1643" s="34"/>
      <c r="BD1643" s="44">
        <v>11103</v>
      </c>
      <c r="BE1643" s="34" t="s">
        <v>1254</v>
      </c>
      <c r="BF1643" s="43" t="s">
        <v>318</v>
      </c>
      <c r="BG1643" s="34" t="s">
        <v>382</v>
      </c>
      <c r="BH1643" s="34" t="s">
        <v>268</v>
      </c>
      <c r="BI1643" s="34" t="s">
        <v>1254</v>
      </c>
      <c r="BJ1643" s="44" t="s">
        <v>350</v>
      </c>
      <c r="BK1643" s="44" t="s">
        <v>11069</v>
      </c>
      <c r="EN1643" s="572">
        <v>40870</v>
      </c>
      <c r="EO1643" s="561" t="s">
        <v>11174</v>
      </c>
      <c r="EP1643" s="561" t="s">
        <v>320</v>
      </c>
      <c r="EQ1643" s="576">
        <v>162</v>
      </c>
      <c r="ER1643" s="561" t="s">
        <v>3781</v>
      </c>
      <c r="ES1643" s="568" t="s">
        <v>11175</v>
      </c>
    </row>
    <row r="1644" spans="16:149">
      <c r="P1644" s="503"/>
      <c r="Q1644" s="504"/>
      <c r="R1644" s="505">
        <f t="shared" si="47"/>
        <v>45422</v>
      </c>
      <c r="S1644" s="501"/>
      <c r="T1644" s="497"/>
      <c r="U1644" s="498"/>
      <c r="V1644" s="43">
        <v>221</v>
      </c>
      <c r="W1644" s="34" t="s">
        <v>4458</v>
      </c>
      <c r="X1644" s="44">
        <v>11104</v>
      </c>
      <c r="Y1644" s="34" t="s">
        <v>1531</v>
      </c>
      <c r="Z1644" s="43" t="s">
        <v>318</v>
      </c>
      <c r="AA1644" s="34" t="s">
        <v>382</v>
      </c>
      <c r="AB1644" s="34" t="s">
        <v>268</v>
      </c>
      <c r="AC1644" s="34" t="s">
        <v>1531</v>
      </c>
      <c r="AD1644" s="44" t="s">
        <v>350</v>
      </c>
      <c r="AE1644" s="44" t="s">
        <v>11069</v>
      </c>
      <c r="AF1644" s="43">
        <v>221</v>
      </c>
      <c r="AG1644" s="34" t="s">
        <v>4458</v>
      </c>
      <c r="AH1644" s="34" t="s">
        <v>3018</v>
      </c>
      <c r="AI1644" s="43" t="s">
        <v>3017</v>
      </c>
      <c r="AJ1644" s="44" t="s">
        <v>3019</v>
      </c>
      <c r="AK1644" s="261">
        <v>3000174</v>
      </c>
      <c r="AL1644" s="44" t="s">
        <v>273</v>
      </c>
      <c r="AM1644" s="44" t="s">
        <v>3021</v>
      </c>
      <c r="AN1644" s="262">
        <v>239158820</v>
      </c>
      <c r="AO1644" s="34"/>
      <c r="AP1644" s="34"/>
      <c r="AQ1644" s="34"/>
      <c r="AR1644" s="34"/>
      <c r="AS1644" s="34"/>
      <c r="AT1644" s="44" t="s">
        <v>10865</v>
      </c>
      <c r="AU1644" s="44"/>
      <c r="AV1644" s="477" t="str">
        <f t="array" ref="AV1644">_xlfn.IFS(
LEFT(Tabelas!$AI1644,1)="N","DN",
LEFT(Tabelas!$AI1644,1)="C","DC",
LEFT(Tabelas!$AI1644,1)="L","DL",
LEFT(Tabelas!$AI1644,1)="A","DA",
LEFT(Tabelas!$AI1644,1)="G","DG")</f>
        <v>DC</v>
      </c>
      <c r="AW1644" s="34"/>
      <c r="AX1644" s="34"/>
      <c r="AY1644" s="34"/>
      <c r="AZ1644" s="34"/>
      <c r="BA1644" s="34"/>
      <c r="BB1644" s="34"/>
      <c r="BC1644" s="34"/>
      <c r="BD1644" s="44">
        <v>11104</v>
      </c>
      <c r="BE1644" s="34" t="s">
        <v>1531</v>
      </c>
      <c r="BF1644" s="43" t="s">
        <v>318</v>
      </c>
      <c r="BG1644" s="34" t="s">
        <v>382</v>
      </c>
      <c r="BH1644" s="34" t="s">
        <v>268</v>
      </c>
      <c r="BI1644" s="34" t="s">
        <v>1531</v>
      </c>
      <c r="BJ1644" s="44" t="s">
        <v>350</v>
      </c>
      <c r="BK1644" s="44" t="s">
        <v>11069</v>
      </c>
      <c r="EN1644" s="571">
        <v>40875</v>
      </c>
      <c r="EO1644" s="560" t="s">
        <v>11176</v>
      </c>
      <c r="EP1644" s="560" t="s">
        <v>320</v>
      </c>
      <c r="EQ1644" s="580">
        <v>162</v>
      </c>
      <c r="ER1644" s="560" t="s">
        <v>3781</v>
      </c>
      <c r="ES1644" s="567" t="s">
        <v>11177</v>
      </c>
    </row>
    <row r="1645" spans="16:149">
      <c r="P1645" s="503"/>
      <c r="Q1645" s="504"/>
      <c r="R1645" s="505">
        <f t="shared" si="47"/>
        <v>45423</v>
      </c>
      <c r="S1645" s="501"/>
      <c r="T1645" s="497"/>
      <c r="U1645" s="498"/>
      <c r="V1645" s="43">
        <v>221</v>
      </c>
      <c r="W1645" s="34" t="s">
        <v>4458</v>
      </c>
      <c r="X1645" s="44">
        <v>11100</v>
      </c>
      <c r="Y1645" s="34" t="s">
        <v>657</v>
      </c>
      <c r="Z1645" s="43" t="s">
        <v>318</v>
      </c>
      <c r="AA1645" s="34" t="s">
        <v>382</v>
      </c>
      <c r="AB1645" s="34" t="s">
        <v>268</v>
      </c>
      <c r="AC1645" s="34" t="s">
        <v>11178</v>
      </c>
      <c r="AD1645" s="44" t="s">
        <v>350</v>
      </c>
      <c r="AE1645" s="44" t="s">
        <v>11069</v>
      </c>
      <c r="AF1645" s="43">
        <v>221</v>
      </c>
      <c r="AG1645" s="34" t="s">
        <v>4458</v>
      </c>
      <c r="AH1645" s="34" t="s">
        <v>3018</v>
      </c>
      <c r="AI1645" s="43" t="s">
        <v>3017</v>
      </c>
      <c r="AJ1645" s="44" t="s">
        <v>3019</v>
      </c>
      <c r="AK1645" s="261">
        <v>3000174</v>
      </c>
      <c r="AL1645" s="44" t="s">
        <v>273</v>
      </c>
      <c r="AM1645" s="44" t="s">
        <v>3021</v>
      </c>
      <c r="AN1645" s="262">
        <v>239158820</v>
      </c>
      <c r="AO1645" s="34"/>
      <c r="AP1645" s="34"/>
      <c r="AQ1645" s="34"/>
      <c r="AR1645" s="34"/>
      <c r="AS1645" s="34"/>
      <c r="AT1645" s="44" t="s">
        <v>10865</v>
      </c>
      <c r="AU1645" s="44"/>
      <c r="AV1645" s="477" t="str">
        <f t="array" ref="AV1645">_xlfn.IFS(
LEFT(Tabelas!$AI1645,1)="N","DN",
LEFT(Tabelas!$AI1645,1)="C","DC",
LEFT(Tabelas!$AI1645,1)="L","DL",
LEFT(Tabelas!$AI1645,1)="A","DA",
LEFT(Tabelas!$AI1645,1)="G","DG")</f>
        <v>DC</v>
      </c>
      <c r="AW1645" s="34"/>
      <c r="AX1645" s="34"/>
      <c r="AY1645" s="34"/>
      <c r="AZ1645" s="34"/>
      <c r="BA1645" s="34"/>
      <c r="BB1645" s="34"/>
      <c r="BC1645" s="34"/>
      <c r="BD1645" s="44">
        <v>11100</v>
      </c>
      <c r="BE1645" s="34" t="s">
        <v>657</v>
      </c>
      <c r="BF1645" s="43" t="s">
        <v>318</v>
      </c>
      <c r="BG1645" s="34" t="s">
        <v>382</v>
      </c>
      <c r="BH1645" s="34" t="s">
        <v>268</v>
      </c>
      <c r="BI1645" s="34" t="s">
        <v>11178</v>
      </c>
      <c r="BJ1645" s="44" t="s">
        <v>350</v>
      </c>
      <c r="BK1645" s="44" t="s">
        <v>11069</v>
      </c>
      <c r="EN1645" s="572">
        <v>40878</v>
      </c>
      <c r="EO1645" s="561" t="s">
        <v>11179</v>
      </c>
      <c r="EP1645" s="561" t="s">
        <v>289</v>
      </c>
      <c r="EQ1645" s="576">
        <v>345</v>
      </c>
      <c r="ER1645" s="561" t="s">
        <v>645</v>
      </c>
      <c r="ES1645" s="568" t="s">
        <v>11180</v>
      </c>
    </row>
    <row r="1646" spans="16:149">
      <c r="P1646" s="503"/>
      <c r="Q1646" s="504"/>
      <c r="R1646" s="505">
        <f t="shared" si="47"/>
        <v>45424</v>
      </c>
      <c r="S1646" s="501"/>
      <c r="T1646" s="497"/>
      <c r="U1646" s="498"/>
      <c r="V1646" s="43">
        <v>221</v>
      </c>
      <c r="W1646" s="34" t="s">
        <v>4458</v>
      </c>
      <c r="X1646" s="44">
        <v>11106</v>
      </c>
      <c r="Y1646" s="34" t="s">
        <v>1804</v>
      </c>
      <c r="Z1646" s="43" t="s">
        <v>318</v>
      </c>
      <c r="AA1646" s="34" t="s">
        <v>382</v>
      </c>
      <c r="AB1646" s="34" t="s">
        <v>268</v>
      </c>
      <c r="AC1646" s="34" t="s">
        <v>1804</v>
      </c>
      <c r="AD1646" s="44" t="s">
        <v>350</v>
      </c>
      <c r="AE1646" s="44" t="s">
        <v>11069</v>
      </c>
      <c r="AF1646" s="43">
        <v>221</v>
      </c>
      <c r="AG1646" s="34" t="s">
        <v>4458</v>
      </c>
      <c r="AH1646" s="34" t="s">
        <v>3018</v>
      </c>
      <c r="AI1646" s="43" t="s">
        <v>3017</v>
      </c>
      <c r="AJ1646" s="44" t="s">
        <v>3019</v>
      </c>
      <c r="AK1646" s="261">
        <v>3000174</v>
      </c>
      <c r="AL1646" s="44" t="s">
        <v>273</v>
      </c>
      <c r="AM1646" s="44" t="s">
        <v>3021</v>
      </c>
      <c r="AN1646" s="262">
        <v>239158820</v>
      </c>
      <c r="AO1646" s="34"/>
      <c r="AP1646" s="34"/>
      <c r="AQ1646" s="34"/>
      <c r="AR1646" s="34"/>
      <c r="AS1646" s="34"/>
      <c r="AT1646" s="44" t="s">
        <v>10865</v>
      </c>
      <c r="AU1646" s="44"/>
      <c r="AV1646" s="477" t="str">
        <f t="array" ref="AV1646">_xlfn.IFS(
LEFT(Tabelas!$AI1646,1)="N","DN",
LEFT(Tabelas!$AI1646,1)="C","DC",
LEFT(Tabelas!$AI1646,1)="L","DL",
LEFT(Tabelas!$AI1646,1)="A","DA",
LEFT(Tabelas!$AI1646,1)="G","DG")</f>
        <v>DC</v>
      </c>
      <c r="AW1646" s="34"/>
      <c r="AX1646" s="34"/>
      <c r="AY1646" s="34"/>
      <c r="AZ1646" s="34"/>
      <c r="BA1646" s="34"/>
      <c r="BB1646" s="34"/>
      <c r="BC1646" s="34"/>
      <c r="BD1646" s="44">
        <v>11106</v>
      </c>
      <c r="BE1646" s="34" t="s">
        <v>1804</v>
      </c>
      <c r="BF1646" s="43" t="s">
        <v>318</v>
      </c>
      <c r="BG1646" s="34" t="s">
        <v>382</v>
      </c>
      <c r="BH1646" s="34" t="s">
        <v>268</v>
      </c>
      <c r="BI1646" s="34" t="s">
        <v>1804</v>
      </c>
      <c r="BJ1646" s="44" t="s">
        <v>350</v>
      </c>
      <c r="BK1646" s="44" t="s">
        <v>11069</v>
      </c>
      <c r="EN1646" s="571">
        <v>40880</v>
      </c>
      <c r="EO1646" s="560" t="s">
        <v>11181</v>
      </c>
      <c r="EP1646" s="560" t="s">
        <v>289</v>
      </c>
      <c r="EQ1646" s="580">
        <v>347</v>
      </c>
      <c r="ER1646" s="560" t="s">
        <v>5074</v>
      </c>
      <c r="ES1646" s="567" t="s">
        <v>11182</v>
      </c>
    </row>
    <row r="1647" spans="16:149">
      <c r="P1647" s="503"/>
      <c r="Q1647" s="504"/>
      <c r="R1647" s="505">
        <f t="shared" si="47"/>
        <v>45425</v>
      </c>
      <c r="S1647" s="501"/>
      <c r="T1647" s="497"/>
      <c r="U1647" s="498"/>
      <c r="V1647" s="43">
        <v>221</v>
      </c>
      <c r="W1647" s="34" t="s">
        <v>4458</v>
      </c>
      <c r="X1647" s="44">
        <v>11109</v>
      </c>
      <c r="Y1647" s="34" t="s">
        <v>2254</v>
      </c>
      <c r="Z1647" s="43" t="s">
        <v>318</v>
      </c>
      <c r="AA1647" s="34" t="s">
        <v>382</v>
      </c>
      <c r="AB1647" s="34" t="s">
        <v>268</v>
      </c>
      <c r="AC1647" s="34" t="s">
        <v>11178</v>
      </c>
      <c r="AD1647" s="44" t="s">
        <v>350</v>
      </c>
      <c r="AE1647" s="44" t="s">
        <v>11069</v>
      </c>
      <c r="AF1647" s="43">
        <v>221</v>
      </c>
      <c r="AG1647" s="34" t="s">
        <v>4458</v>
      </c>
      <c r="AH1647" s="34" t="s">
        <v>3018</v>
      </c>
      <c r="AI1647" s="43" t="s">
        <v>3017</v>
      </c>
      <c r="AJ1647" s="44" t="s">
        <v>3019</v>
      </c>
      <c r="AK1647" s="261">
        <v>3000174</v>
      </c>
      <c r="AL1647" s="44" t="s">
        <v>273</v>
      </c>
      <c r="AM1647" s="44" t="s">
        <v>3021</v>
      </c>
      <c r="AN1647" s="262">
        <v>239158820</v>
      </c>
      <c r="AO1647" s="34"/>
      <c r="AP1647" s="34"/>
      <c r="AQ1647" s="34"/>
      <c r="AR1647" s="34"/>
      <c r="AS1647" s="34"/>
      <c r="AT1647" s="44" t="s">
        <v>10865</v>
      </c>
      <c r="AU1647" s="44"/>
      <c r="AV1647" s="477" t="str">
        <f t="array" ref="AV1647">_xlfn.IFS(
LEFT(Tabelas!$AI1647,1)="N","DN",
LEFT(Tabelas!$AI1647,1)="C","DC",
LEFT(Tabelas!$AI1647,1)="L","DL",
LEFT(Tabelas!$AI1647,1)="A","DA",
LEFT(Tabelas!$AI1647,1)="G","DG")</f>
        <v>DC</v>
      </c>
      <c r="AW1647" s="34"/>
      <c r="AX1647" s="34"/>
      <c r="AY1647" s="34"/>
      <c r="AZ1647" s="34"/>
      <c r="BA1647" s="34"/>
      <c r="BB1647" s="34"/>
      <c r="BC1647" s="34"/>
      <c r="BD1647" s="44">
        <v>11109</v>
      </c>
      <c r="BE1647" s="34" t="s">
        <v>2254</v>
      </c>
      <c r="BF1647" s="43" t="s">
        <v>318</v>
      </c>
      <c r="BG1647" s="34" t="s">
        <v>382</v>
      </c>
      <c r="BH1647" s="34" t="s">
        <v>268</v>
      </c>
      <c r="BI1647" s="34" t="s">
        <v>11178</v>
      </c>
      <c r="BJ1647" s="44" t="s">
        <v>350</v>
      </c>
      <c r="BK1647" s="44" t="s">
        <v>11069</v>
      </c>
      <c r="EN1647" s="572">
        <v>40885</v>
      </c>
      <c r="EO1647" s="561" t="s">
        <v>11183</v>
      </c>
      <c r="EP1647" s="561" t="s">
        <v>289</v>
      </c>
      <c r="EQ1647" s="576">
        <v>335</v>
      </c>
      <c r="ER1647" s="561" t="s">
        <v>1244</v>
      </c>
      <c r="ES1647" s="568" t="s">
        <v>11184</v>
      </c>
    </row>
    <row r="1648" spans="16:149">
      <c r="P1648" s="503"/>
      <c r="Q1648" s="504"/>
      <c r="R1648" s="505">
        <f t="shared" si="47"/>
        <v>45426</v>
      </c>
      <c r="S1648" s="501"/>
      <c r="T1648" s="497"/>
      <c r="U1648" s="498"/>
      <c r="V1648" s="43">
        <v>221</v>
      </c>
      <c r="W1648" s="34" t="s">
        <v>4458</v>
      </c>
      <c r="X1648" s="44">
        <v>11107</v>
      </c>
      <c r="Y1648" s="34" t="s">
        <v>2047</v>
      </c>
      <c r="Z1648" s="43" t="s">
        <v>318</v>
      </c>
      <c r="AA1648" s="34" t="s">
        <v>382</v>
      </c>
      <c r="AB1648" s="34" t="s">
        <v>268</v>
      </c>
      <c r="AC1648" s="34" t="s">
        <v>2047</v>
      </c>
      <c r="AD1648" s="44" t="s">
        <v>350</v>
      </c>
      <c r="AE1648" s="44" t="s">
        <v>11069</v>
      </c>
      <c r="AF1648" s="43">
        <v>221</v>
      </c>
      <c r="AG1648" s="34" t="s">
        <v>4458</v>
      </c>
      <c r="AH1648" s="34" t="s">
        <v>3018</v>
      </c>
      <c r="AI1648" s="43" t="s">
        <v>3017</v>
      </c>
      <c r="AJ1648" s="44" t="s">
        <v>3019</v>
      </c>
      <c r="AK1648" s="261">
        <v>3000174</v>
      </c>
      <c r="AL1648" s="44" t="s">
        <v>273</v>
      </c>
      <c r="AM1648" s="44" t="s">
        <v>3021</v>
      </c>
      <c r="AN1648" s="262">
        <v>239158820</v>
      </c>
      <c r="AO1648" s="34"/>
      <c r="AP1648" s="34"/>
      <c r="AQ1648" s="34"/>
      <c r="AR1648" s="34"/>
      <c r="AS1648" s="34"/>
      <c r="AT1648" s="44" t="s">
        <v>10865</v>
      </c>
      <c r="AU1648" s="44"/>
      <c r="AV1648" s="477" t="str">
        <f t="array" ref="AV1648">_xlfn.IFS(
LEFT(Tabelas!$AI1648,1)="N","DN",
LEFT(Tabelas!$AI1648,1)="C","DC",
LEFT(Tabelas!$AI1648,1)="L","DL",
LEFT(Tabelas!$AI1648,1)="A","DA",
LEFT(Tabelas!$AI1648,1)="G","DG")</f>
        <v>DC</v>
      </c>
      <c r="AW1648" s="34"/>
      <c r="AX1648" s="34"/>
      <c r="AY1648" s="34"/>
      <c r="AZ1648" s="34"/>
      <c r="BA1648" s="34"/>
      <c r="BB1648" s="34"/>
      <c r="BC1648" s="34"/>
      <c r="BD1648" s="44">
        <v>11107</v>
      </c>
      <c r="BE1648" s="34" t="s">
        <v>2047</v>
      </c>
      <c r="BF1648" s="43" t="s">
        <v>318</v>
      </c>
      <c r="BG1648" s="34" t="s">
        <v>382</v>
      </c>
      <c r="BH1648" s="34" t="s">
        <v>268</v>
      </c>
      <c r="BI1648" s="34" t="s">
        <v>2047</v>
      </c>
      <c r="BJ1648" s="44" t="s">
        <v>350</v>
      </c>
      <c r="BK1648" s="44" t="s">
        <v>11069</v>
      </c>
      <c r="EN1648" s="571">
        <v>40886</v>
      </c>
      <c r="EO1648" s="560" t="s">
        <v>11185</v>
      </c>
      <c r="EP1648" s="560" t="s">
        <v>289</v>
      </c>
      <c r="EQ1648" s="580">
        <v>332</v>
      </c>
      <c r="ER1648" s="560" t="s">
        <v>4896</v>
      </c>
      <c r="ES1648" s="567" t="s">
        <v>11186</v>
      </c>
    </row>
    <row r="1649" spans="16:149">
      <c r="P1649" s="503"/>
      <c r="Q1649" s="504"/>
      <c r="R1649" s="505">
        <f t="shared" si="47"/>
        <v>45427</v>
      </c>
      <c r="S1649" s="501"/>
      <c r="T1649" s="497"/>
      <c r="U1649" s="498"/>
      <c r="V1649" s="43">
        <v>221</v>
      </c>
      <c r="W1649" s="34" t="s">
        <v>4458</v>
      </c>
      <c r="X1649" s="44">
        <v>180802</v>
      </c>
      <c r="Y1649" s="34" t="s">
        <v>1195</v>
      </c>
      <c r="Z1649" s="43" t="s">
        <v>1223</v>
      </c>
      <c r="AA1649" s="34" t="s">
        <v>599</v>
      </c>
      <c r="AB1649" s="34" t="s">
        <v>285</v>
      </c>
      <c r="AC1649" s="34" t="s">
        <v>1195</v>
      </c>
      <c r="AD1649" s="44" t="s">
        <v>350</v>
      </c>
      <c r="AE1649" s="44" t="s">
        <v>11069</v>
      </c>
      <c r="AF1649" s="43">
        <v>221</v>
      </c>
      <c r="AG1649" s="34" t="s">
        <v>4458</v>
      </c>
      <c r="AH1649" s="34" t="s">
        <v>3018</v>
      </c>
      <c r="AI1649" s="43" t="s">
        <v>3017</v>
      </c>
      <c r="AJ1649" s="44" t="s">
        <v>3019</v>
      </c>
      <c r="AK1649" s="261">
        <v>3000174</v>
      </c>
      <c r="AL1649" s="44" t="s">
        <v>273</v>
      </c>
      <c r="AM1649" s="44" t="s">
        <v>3021</v>
      </c>
      <c r="AN1649" s="262">
        <v>239158820</v>
      </c>
      <c r="AO1649" s="34"/>
      <c r="AP1649" s="34"/>
      <c r="AQ1649" s="34"/>
      <c r="AR1649" s="34"/>
      <c r="AS1649" s="34"/>
      <c r="AT1649" s="44" t="s">
        <v>10865</v>
      </c>
      <c r="AU1649" s="44"/>
      <c r="AV1649" s="477" t="str">
        <f t="array" ref="AV1649">_xlfn.IFS(
LEFT(Tabelas!$AI1649,1)="N","DN",
LEFT(Tabelas!$AI1649,1)="C","DC",
LEFT(Tabelas!$AI1649,1)="L","DL",
LEFT(Tabelas!$AI1649,1)="A","DA",
LEFT(Tabelas!$AI1649,1)="G","DG")</f>
        <v>DC</v>
      </c>
      <c r="AW1649" s="34"/>
      <c r="AX1649" s="34"/>
      <c r="AY1649" s="34"/>
      <c r="AZ1649" s="34"/>
      <c r="BA1649" s="34"/>
      <c r="BB1649" s="34"/>
      <c r="BC1649" s="34"/>
      <c r="BD1649" s="44">
        <v>180802</v>
      </c>
      <c r="BE1649" s="34" t="s">
        <v>1195</v>
      </c>
      <c r="BF1649" s="43" t="s">
        <v>1223</v>
      </c>
      <c r="BG1649" s="34" t="s">
        <v>599</v>
      </c>
      <c r="BH1649" s="34" t="s">
        <v>285</v>
      </c>
      <c r="BI1649" s="34" t="s">
        <v>1195</v>
      </c>
      <c r="BJ1649" s="44" t="s">
        <v>350</v>
      </c>
      <c r="BK1649" s="44" t="s">
        <v>11069</v>
      </c>
      <c r="EN1649" s="572">
        <v>40894</v>
      </c>
      <c r="EO1649" s="561" t="s">
        <v>11187</v>
      </c>
      <c r="EP1649" s="561" t="s">
        <v>289</v>
      </c>
      <c r="EQ1649" s="576">
        <v>323</v>
      </c>
      <c r="ER1649" s="561" t="s">
        <v>4864</v>
      </c>
      <c r="ES1649" s="568" t="s">
        <v>11188</v>
      </c>
    </row>
    <row r="1650" spans="16:149">
      <c r="P1650" s="503"/>
      <c r="Q1650" s="504"/>
      <c r="R1650" s="505">
        <f t="shared" si="47"/>
        <v>45428</v>
      </c>
      <c r="S1650" s="501"/>
      <c r="T1650" s="497"/>
      <c r="U1650" s="498"/>
      <c r="V1650" s="43">
        <v>221</v>
      </c>
      <c r="W1650" s="34" t="s">
        <v>4458</v>
      </c>
      <c r="X1650" s="44">
        <v>180804</v>
      </c>
      <c r="Y1650" s="34" t="s">
        <v>378</v>
      </c>
      <c r="Z1650" s="43" t="s">
        <v>1223</v>
      </c>
      <c r="AA1650" s="34" t="s">
        <v>599</v>
      </c>
      <c r="AB1650" s="34" t="s">
        <v>285</v>
      </c>
      <c r="AC1650" s="34" t="s">
        <v>378</v>
      </c>
      <c r="AD1650" s="44" t="s">
        <v>350</v>
      </c>
      <c r="AE1650" s="44" t="s">
        <v>11069</v>
      </c>
      <c r="AF1650" s="43">
        <v>221</v>
      </c>
      <c r="AG1650" s="34" t="s">
        <v>4458</v>
      </c>
      <c r="AH1650" s="34" t="s">
        <v>3018</v>
      </c>
      <c r="AI1650" s="43" t="s">
        <v>3017</v>
      </c>
      <c r="AJ1650" s="44" t="s">
        <v>3019</v>
      </c>
      <c r="AK1650" s="261">
        <v>3000174</v>
      </c>
      <c r="AL1650" s="44" t="s">
        <v>273</v>
      </c>
      <c r="AM1650" s="44" t="s">
        <v>3021</v>
      </c>
      <c r="AN1650" s="262">
        <v>239158820</v>
      </c>
      <c r="AO1650" s="34"/>
      <c r="AP1650" s="34"/>
      <c r="AQ1650" s="34"/>
      <c r="AR1650" s="34"/>
      <c r="AS1650" s="34"/>
      <c r="AT1650" s="44" t="s">
        <v>10865</v>
      </c>
      <c r="AU1650" s="44"/>
      <c r="AV1650" s="477" t="str">
        <f t="array" ref="AV1650">_xlfn.IFS(
LEFT(Tabelas!$AI1650,1)="N","DN",
LEFT(Tabelas!$AI1650,1)="C","DC",
LEFT(Tabelas!$AI1650,1)="L","DL",
LEFT(Tabelas!$AI1650,1)="A","DA",
LEFT(Tabelas!$AI1650,1)="G","DG")</f>
        <v>DC</v>
      </c>
      <c r="AW1650" s="34"/>
      <c r="AX1650" s="34"/>
      <c r="AY1650" s="34"/>
      <c r="AZ1650" s="34"/>
      <c r="BA1650" s="34"/>
      <c r="BB1650" s="34"/>
      <c r="BC1650" s="34"/>
      <c r="BD1650" s="44">
        <v>180804</v>
      </c>
      <c r="BE1650" s="34" t="s">
        <v>378</v>
      </c>
      <c r="BF1650" s="43" t="s">
        <v>1223</v>
      </c>
      <c r="BG1650" s="34" t="s">
        <v>599</v>
      </c>
      <c r="BH1650" s="34" t="s">
        <v>285</v>
      </c>
      <c r="BI1650" s="34" t="s">
        <v>378</v>
      </c>
      <c r="BJ1650" s="44" t="s">
        <v>350</v>
      </c>
      <c r="BK1650" s="44" t="s">
        <v>11069</v>
      </c>
      <c r="EN1650" s="572">
        <v>40908</v>
      </c>
      <c r="EO1650" s="561" t="s">
        <v>11189</v>
      </c>
      <c r="EP1650" s="561" t="s">
        <v>289</v>
      </c>
      <c r="EQ1650" s="576">
        <v>383</v>
      </c>
      <c r="ER1650" s="561" t="s">
        <v>2597</v>
      </c>
      <c r="ES1650" s="568" t="s">
        <v>11190</v>
      </c>
    </row>
    <row r="1651" spans="16:149">
      <c r="P1651" s="503"/>
      <c r="Q1651" s="504"/>
      <c r="R1651" s="505">
        <f t="shared" si="47"/>
        <v>45429</v>
      </c>
      <c r="S1651" s="501"/>
      <c r="T1651" s="497"/>
      <c r="U1651" s="498"/>
      <c r="V1651" s="43">
        <v>221</v>
      </c>
      <c r="W1651" s="34" t="s">
        <v>4458</v>
      </c>
      <c r="X1651" s="44">
        <v>180805</v>
      </c>
      <c r="Y1651" s="34" t="s">
        <v>1747</v>
      </c>
      <c r="Z1651" s="43" t="s">
        <v>1223</v>
      </c>
      <c r="AA1651" s="34" t="s">
        <v>599</v>
      </c>
      <c r="AB1651" s="34" t="s">
        <v>285</v>
      </c>
      <c r="AC1651" s="34" t="s">
        <v>1747</v>
      </c>
      <c r="AD1651" s="44" t="s">
        <v>350</v>
      </c>
      <c r="AE1651" s="44" t="s">
        <v>11069</v>
      </c>
      <c r="AF1651" s="43">
        <v>221</v>
      </c>
      <c r="AG1651" s="34" t="s">
        <v>4458</v>
      </c>
      <c r="AH1651" s="34" t="s">
        <v>3018</v>
      </c>
      <c r="AI1651" s="43" t="s">
        <v>3017</v>
      </c>
      <c r="AJ1651" s="44" t="s">
        <v>3019</v>
      </c>
      <c r="AK1651" s="261">
        <v>3000174</v>
      </c>
      <c r="AL1651" s="44" t="s">
        <v>273</v>
      </c>
      <c r="AM1651" s="44" t="s">
        <v>3021</v>
      </c>
      <c r="AN1651" s="262">
        <v>239158820</v>
      </c>
      <c r="AO1651" s="34"/>
      <c r="AP1651" s="34"/>
      <c r="AQ1651" s="34"/>
      <c r="AR1651" s="34"/>
      <c r="AS1651" s="34"/>
      <c r="AT1651" s="44" t="s">
        <v>10865</v>
      </c>
      <c r="AU1651" s="44"/>
      <c r="AV1651" s="477" t="str">
        <f t="array" ref="AV1651">_xlfn.IFS(
LEFT(Tabelas!$AI1651,1)="N","DN",
LEFT(Tabelas!$AI1651,1)="C","DC",
LEFT(Tabelas!$AI1651,1)="L","DL",
LEFT(Tabelas!$AI1651,1)="A","DA",
LEFT(Tabelas!$AI1651,1)="G","DG")</f>
        <v>DC</v>
      </c>
      <c r="AW1651" s="34"/>
      <c r="AX1651" s="34"/>
      <c r="AY1651" s="34"/>
      <c r="AZ1651" s="34"/>
      <c r="BA1651" s="34"/>
      <c r="BB1651" s="34"/>
      <c r="BC1651" s="34"/>
      <c r="BD1651" s="44">
        <v>180805</v>
      </c>
      <c r="BE1651" s="34" t="s">
        <v>1747</v>
      </c>
      <c r="BF1651" s="43" t="s">
        <v>1223</v>
      </c>
      <c r="BG1651" s="34" t="s">
        <v>599</v>
      </c>
      <c r="BH1651" s="34" t="s">
        <v>285</v>
      </c>
      <c r="BI1651" s="34" t="s">
        <v>1747</v>
      </c>
      <c r="BJ1651" s="44" t="s">
        <v>350</v>
      </c>
      <c r="BK1651" s="44" t="s">
        <v>11069</v>
      </c>
      <c r="EN1651" s="571">
        <v>40915</v>
      </c>
      <c r="EO1651" s="560" t="s">
        <v>11191</v>
      </c>
      <c r="EP1651" s="560" t="s">
        <v>320</v>
      </c>
      <c r="EQ1651" s="580">
        <v>104</v>
      </c>
      <c r="ER1651" s="560" t="s">
        <v>1225</v>
      </c>
      <c r="ES1651" s="567" t="s">
        <v>11192</v>
      </c>
    </row>
    <row r="1652" spans="16:149">
      <c r="P1652" s="503"/>
      <c r="Q1652" s="504"/>
      <c r="R1652" s="505">
        <f t="shared" si="47"/>
        <v>45430</v>
      </c>
      <c r="S1652" s="501"/>
      <c r="T1652" s="497"/>
      <c r="U1652" s="498"/>
      <c r="V1652" s="43">
        <v>221</v>
      </c>
      <c r="W1652" s="34" t="s">
        <v>4458</v>
      </c>
      <c r="X1652" s="44">
        <v>180800</v>
      </c>
      <c r="Y1652" s="34" t="s">
        <v>908</v>
      </c>
      <c r="Z1652" s="43" t="s">
        <v>1223</v>
      </c>
      <c r="AA1652" s="34" t="s">
        <v>599</v>
      </c>
      <c r="AB1652" s="34" t="s">
        <v>285</v>
      </c>
      <c r="AC1652" s="34" t="s">
        <v>11193</v>
      </c>
      <c r="AD1652" s="44" t="s">
        <v>350</v>
      </c>
      <c r="AE1652" s="44" t="s">
        <v>11069</v>
      </c>
      <c r="AF1652" s="43">
        <v>221</v>
      </c>
      <c r="AG1652" s="34" t="s">
        <v>4458</v>
      </c>
      <c r="AH1652" s="34" t="s">
        <v>3018</v>
      </c>
      <c r="AI1652" s="43" t="s">
        <v>3017</v>
      </c>
      <c r="AJ1652" s="44" t="s">
        <v>3019</v>
      </c>
      <c r="AK1652" s="261">
        <v>3000174</v>
      </c>
      <c r="AL1652" s="44" t="s">
        <v>273</v>
      </c>
      <c r="AM1652" s="44" t="s">
        <v>3021</v>
      </c>
      <c r="AN1652" s="262">
        <v>239158820</v>
      </c>
      <c r="AO1652" s="34"/>
      <c r="AP1652" s="34"/>
      <c r="AQ1652" s="34"/>
      <c r="AR1652" s="34"/>
      <c r="AS1652" s="34"/>
      <c r="AT1652" s="44" t="s">
        <v>10865</v>
      </c>
      <c r="AU1652" s="44"/>
      <c r="AV1652" s="477" t="str">
        <f t="array" ref="AV1652">_xlfn.IFS(
LEFT(Tabelas!$AI1652,1)="N","DN",
LEFT(Tabelas!$AI1652,1)="C","DC",
LEFT(Tabelas!$AI1652,1)="L","DL",
LEFT(Tabelas!$AI1652,1)="A","DA",
LEFT(Tabelas!$AI1652,1)="G","DG")</f>
        <v>DC</v>
      </c>
      <c r="AW1652" s="34"/>
      <c r="AX1652" s="34"/>
      <c r="AY1652" s="34"/>
      <c r="AZ1652" s="34"/>
      <c r="BA1652" s="34"/>
      <c r="BB1652" s="34"/>
      <c r="BC1652" s="34"/>
      <c r="BD1652" s="44">
        <v>180800</v>
      </c>
      <c r="BE1652" s="34" t="s">
        <v>908</v>
      </c>
      <c r="BF1652" s="43" t="s">
        <v>1223</v>
      </c>
      <c r="BG1652" s="34" t="s">
        <v>599</v>
      </c>
      <c r="BH1652" s="34" t="s">
        <v>285</v>
      </c>
      <c r="BI1652" s="34" t="s">
        <v>11193</v>
      </c>
      <c r="BJ1652" s="44" t="s">
        <v>350</v>
      </c>
      <c r="BK1652" s="44" t="s">
        <v>11069</v>
      </c>
      <c r="EN1652" s="572">
        <v>40916</v>
      </c>
      <c r="EO1652" s="561" t="s">
        <v>11194</v>
      </c>
      <c r="EP1652" s="561" t="s">
        <v>289</v>
      </c>
      <c r="EQ1652" s="576">
        <v>336</v>
      </c>
      <c r="ER1652" s="561" t="s">
        <v>4952</v>
      </c>
      <c r="ES1652" s="568" t="s">
        <v>11195</v>
      </c>
    </row>
    <row r="1653" spans="16:149">
      <c r="P1653" s="503"/>
      <c r="Q1653" s="504"/>
      <c r="R1653" s="505">
        <f t="shared" si="47"/>
        <v>45431</v>
      </c>
      <c r="S1653" s="501"/>
      <c r="T1653" s="497"/>
      <c r="U1653" s="498"/>
      <c r="V1653" s="43">
        <v>221</v>
      </c>
      <c r="W1653" s="34" t="s">
        <v>4458</v>
      </c>
      <c r="X1653" s="44">
        <v>180807</v>
      </c>
      <c r="Y1653" s="34" t="s">
        <v>1999</v>
      </c>
      <c r="Z1653" s="43" t="s">
        <v>1223</v>
      </c>
      <c r="AA1653" s="34" t="s">
        <v>599</v>
      </c>
      <c r="AB1653" s="34" t="s">
        <v>285</v>
      </c>
      <c r="AC1653" s="34" t="s">
        <v>1999</v>
      </c>
      <c r="AD1653" s="44" t="s">
        <v>350</v>
      </c>
      <c r="AE1653" s="44" t="s">
        <v>11069</v>
      </c>
      <c r="AF1653" s="43">
        <v>221</v>
      </c>
      <c r="AG1653" s="34" t="s">
        <v>4458</v>
      </c>
      <c r="AH1653" s="34" t="s">
        <v>3018</v>
      </c>
      <c r="AI1653" s="43" t="s">
        <v>3017</v>
      </c>
      <c r="AJ1653" s="44" t="s">
        <v>3019</v>
      </c>
      <c r="AK1653" s="261">
        <v>3000174</v>
      </c>
      <c r="AL1653" s="44" t="s">
        <v>273</v>
      </c>
      <c r="AM1653" s="44" t="s">
        <v>3021</v>
      </c>
      <c r="AN1653" s="262">
        <v>239158820</v>
      </c>
      <c r="AO1653" s="34"/>
      <c r="AP1653" s="34"/>
      <c r="AQ1653" s="34"/>
      <c r="AR1653" s="34"/>
      <c r="AS1653" s="34"/>
      <c r="AT1653" s="44" t="s">
        <v>10865</v>
      </c>
      <c r="AU1653" s="44"/>
      <c r="AV1653" s="477" t="str">
        <f t="array" ref="AV1653">_xlfn.IFS(
LEFT(Tabelas!$AI1653,1)="N","DN",
LEFT(Tabelas!$AI1653,1)="C","DC",
LEFT(Tabelas!$AI1653,1)="L","DL",
LEFT(Tabelas!$AI1653,1)="A","DA",
LEFT(Tabelas!$AI1653,1)="G","DG")</f>
        <v>DC</v>
      </c>
      <c r="AW1653" s="34"/>
      <c r="AX1653" s="34"/>
      <c r="AY1653" s="34"/>
      <c r="AZ1653" s="34"/>
      <c r="BA1653" s="34"/>
      <c r="BB1653" s="34"/>
      <c r="BC1653" s="34"/>
      <c r="BD1653" s="44">
        <v>180807</v>
      </c>
      <c r="BE1653" s="34" t="s">
        <v>1999</v>
      </c>
      <c r="BF1653" s="43" t="s">
        <v>1223</v>
      </c>
      <c r="BG1653" s="34" t="s">
        <v>599</v>
      </c>
      <c r="BH1653" s="34" t="s">
        <v>285</v>
      </c>
      <c r="BI1653" s="34" t="s">
        <v>1999</v>
      </c>
      <c r="BJ1653" s="44" t="s">
        <v>350</v>
      </c>
      <c r="BK1653" s="44" t="s">
        <v>11069</v>
      </c>
      <c r="EN1653" s="571">
        <v>40930</v>
      </c>
      <c r="EO1653" s="560" t="s">
        <v>11196</v>
      </c>
      <c r="EP1653" s="560" t="s">
        <v>320</v>
      </c>
      <c r="EQ1653" s="580">
        <v>167</v>
      </c>
      <c r="ER1653" s="560" t="s">
        <v>4041</v>
      </c>
      <c r="ES1653" s="567" t="s">
        <v>11197</v>
      </c>
    </row>
    <row r="1654" spans="16:149">
      <c r="P1654" s="503"/>
      <c r="Q1654" s="504"/>
      <c r="R1654" s="505">
        <f t="shared" si="47"/>
        <v>45432</v>
      </c>
      <c r="S1654" s="501"/>
      <c r="T1654" s="497"/>
      <c r="U1654" s="498"/>
      <c r="V1654" s="43">
        <v>221</v>
      </c>
      <c r="W1654" s="34" t="s">
        <v>4458</v>
      </c>
      <c r="X1654" s="44">
        <v>180808</v>
      </c>
      <c r="Y1654" s="34" t="s">
        <v>2195</v>
      </c>
      <c r="Z1654" s="43" t="s">
        <v>1223</v>
      </c>
      <c r="AA1654" s="34" t="s">
        <v>599</v>
      </c>
      <c r="AB1654" s="34" t="s">
        <v>285</v>
      </c>
      <c r="AC1654" s="34" t="s">
        <v>2195</v>
      </c>
      <c r="AD1654" s="44" t="s">
        <v>350</v>
      </c>
      <c r="AE1654" s="44" t="s">
        <v>11069</v>
      </c>
      <c r="AF1654" s="43">
        <v>221</v>
      </c>
      <c r="AG1654" s="34" t="s">
        <v>4458</v>
      </c>
      <c r="AH1654" s="34" t="s">
        <v>3018</v>
      </c>
      <c r="AI1654" s="43" t="s">
        <v>3017</v>
      </c>
      <c r="AJ1654" s="44" t="s">
        <v>3019</v>
      </c>
      <c r="AK1654" s="261">
        <v>3000174</v>
      </c>
      <c r="AL1654" s="44" t="s">
        <v>273</v>
      </c>
      <c r="AM1654" s="44" t="s">
        <v>3021</v>
      </c>
      <c r="AN1654" s="262">
        <v>239158820</v>
      </c>
      <c r="AO1654" s="34"/>
      <c r="AP1654" s="34"/>
      <c r="AQ1654" s="34"/>
      <c r="AR1654" s="34"/>
      <c r="AS1654" s="34"/>
      <c r="AT1654" s="44" t="s">
        <v>10865</v>
      </c>
      <c r="AU1654" s="44"/>
      <c r="AV1654" s="477" t="str">
        <f t="array" ref="AV1654">_xlfn.IFS(
LEFT(Tabelas!$AI1654,1)="N","DN",
LEFT(Tabelas!$AI1654,1)="C","DC",
LEFT(Tabelas!$AI1654,1)="L","DL",
LEFT(Tabelas!$AI1654,1)="A","DA",
LEFT(Tabelas!$AI1654,1)="G","DG")</f>
        <v>DC</v>
      </c>
      <c r="AW1654" s="34"/>
      <c r="AX1654" s="34"/>
      <c r="AY1654" s="34"/>
      <c r="AZ1654" s="34"/>
      <c r="BA1654" s="34"/>
      <c r="BB1654" s="34"/>
      <c r="BC1654" s="34"/>
      <c r="BD1654" s="44">
        <v>180808</v>
      </c>
      <c r="BE1654" s="34" t="s">
        <v>2195</v>
      </c>
      <c r="BF1654" s="43" t="s">
        <v>1223</v>
      </c>
      <c r="BG1654" s="34" t="s">
        <v>599</v>
      </c>
      <c r="BH1654" s="34" t="s">
        <v>285</v>
      </c>
      <c r="BI1654" s="34" t="s">
        <v>2195</v>
      </c>
      <c r="BJ1654" s="44" t="s">
        <v>350</v>
      </c>
      <c r="BK1654" s="44" t="s">
        <v>11069</v>
      </c>
      <c r="EN1654" s="572">
        <v>40932</v>
      </c>
      <c r="EO1654" s="561" t="s">
        <v>11198</v>
      </c>
      <c r="EP1654" s="561" t="s">
        <v>289</v>
      </c>
      <c r="EQ1654" s="576">
        <v>334</v>
      </c>
      <c r="ER1654" s="561" t="s">
        <v>4921</v>
      </c>
      <c r="ES1654" s="568" t="s">
        <v>11199</v>
      </c>
    </row>
    <row r="1655" spans="16:149">
      <c r="P1655" s="503"/>
      <c r="Q1655" s="504"/>
      <c r="R1655" s="505">
        <f t="shared" si="47"/>
        <v>45433</v>
      </c>
      <c r="S1655" s="501"/>
      <c r="T1655" s="497"/>
      <c r="U1655" s="498"/>
      <c r="V1655" s="43">
        <v>221</v>
      </c>
      <c r="W1655" s="34" t="s">
        <v>4458</v>
      </c>
      <c r="X1655" s="44">
        <v>180809</v>
      </c>
      <c r="Y1655" s="34" t="s">
        <v>2383</v>
      </c>
      <c r="Z1655" s="43" t="s">
        <v>1223</v>
      </c>
      <c r="AA1655" s="34" t="s">
        <v>599</v>
      </c>
      <c r="AB1655" s="34" t="s">
        <v>285</v>
      </c>
      <c r="AC1655" s="34" t="s">
        <v>2383</v>
      </c>
      <c r="AD1655" s="44" t="s">
        <v>350</v>
      </c>
      <c r="AE1655" s="44" t="s">
        <v>11069</v>
      </c>
      <c r="AF1655" s="43">
        <v>221</v>
      </c>
      <c r="AG1655" s="34" t="s">
        <v>4458</v>
      </c>
      <c r="AH1655" s="34" t="s">
        <v>3018</v>
      </c>
      <c r="AI1655" s="43" t="s">
        <v>3017</v>
      </c>
      <c r="AJ1655" s="44" t="s">
        <v>3019</v>
      </c>
      <c r="AK1655" s="261">
        <v>3000174</v>
      </c>
      <c r="AL1655" s="44" t="s">
        <v>273</v>
      </c>
      <c r="AM1655" s="44" t="s">
        <v>3021</v>
      </c>
      <c r="AN1655" s="262">
        <v>239158820</v>
      </c>
      <c r="AO1655" s="34"/>
      <c r="AP1655" s="34"/>
      <c r="AQ1655" s="34"/>
      <c r="AR1655" s="34"/>
      <c r="AS1655" s="34"/>
      <c r="AT1655" s="44" t="s">
        <v>10865</v>
      </c>
      <c r="AU1655" s="44"/>
      <c r="AV1655" s="477" t="str">
        <f t="array" ref="AV1655">_xlfn.IFS(
LEFT(Tabelas!$AI1655,1)="N","DN",
LEFT(Tabelas!$AI1655,1)="C","DC",
LEFT(Tabelas!$AI1655,1)="L","DL",
LEFT(Tabelas!$AI1655,1)="A","DA",
LEFT(Tabelas!$AI1655,1)="G","DG")</f>
        <v>DC</v>
      </c>
      <c r="AW1655" s="34"/>
      <c r="AX1655" s="34"/>
      <c r="AY1655" s="34"/>
      <c r="AZ1655" s="34"/>
      <c r="BA1655" s="34"/>
      <c r="BB1655" s="34"/>
      <c r="BC1655" s="34"/>
      <c r="BD1655" s="44">
        <v>180809</v>
      </c>
      <c r="BE1655" s="34" t="s">
        <v>2383</v>
      </c>
      <c r="BF1655" s="43" t="s">
        <v>1223</v>
      </c>
      <c r="BG1655" s="34" t="s">
        <v>599</v>
      </c>
      <c r="BH1655" s="34" t="s">
        <v>285</v>
      </c>
      <c r="BI1655" s="34" t="s">
        <v>2383</v>
      </c>
      <c r="BJ1655" s="44" t="s">
        <v>350</v>
      </c>
      <c r="BK1655" s="44" t="s">
        <v>11069</v>
      </c>
      <c r="EN1655" s="571">
        <v>40940</v>
      </c>
      <c r="EO1655" s="560" t="s">
        <v>11200</v>
      </c>
      <c r="EP1655" s="560" t="s">
        <v>289</v>
      </c>
      <c r="EQ1655" s="580">
        <v>323</v>
      </c>
      <c r="ER1655" s="560" t="s">
        <v>4864</v>
      </c>
      <c r="ES1655" s="567" t="s">
        <v>11201</v>
      </c>
    </row>
    <row r="1656" spans="16:149">
      <c r="P1656" s="503"/>
      <c r="Q1656" s="504"/>
      <c r="R1656" s="505">
        <f t="shared" ref="R1656:R1719" si="48">R1655+1</f>
        <v>45434</v>
      </c>
      <c r="S1656" s="501"/>
      <c r="T1656" s="497"/>
      <c r="U1656" s="498"/>
      <c r="V1656" s="43">
        <v>221</v>
      </c>
      <c r="W1656" s="34" t="s">
        <v>4458</v>
      </c>
      <c r="X1656" s="44">
        <v>180811</v>
      </c>
      <c r="Y1656" s="34" t="s">
        <v>2552</v>
      </c>
      <c r="Z1656" s="43" t="s">
        <v>1223</v>
      </c>
      <c r="AA1656" s="34" t="s">
        <v>599</v>
      </c>
      <c r="AB1656" s="34" t="s">
        <v>285</v>
      </c>
      <c r="AC1656" s="34" t="s">
        <v>11193</v>
      </c>
      <c r="AD1656" s="44" t="s">
        <v>350</v>
      </c>
      <c r="AE1656" s="44" t="s">
        <v>11069</v>
      </c>
      <c r="AF1656" s="43">
        <v>221</v>
      </c>
      <c r="AG1656" s="34" t="s">
        <v>4458</v>
      </c>
      <c r="AH1656" s="34" t="s">
        <v>3018</v>
      </c>
      <c r="AI1656" s="43" t="s">
        <v>3017</v>
      </c>
      <c r="AJ1656" s="44" t="s">
        <v>3019</v>
      </c>
      <c r="AK1656" s="261">
        <v>3000174</v>
      </c>
      <c r="AL1656" s="44" t="s">
        <v>273</v>
      </c>
      <c r="AM1656" s="44" t="s">
        <v>3021</v>
      </c>
      <c r="AN1656" s="262">
        <v>239158820</v>
      </c>
      <c r="AO1656" s="34"/>
      <c r="AP1656" s="34"/>
      <c r="AQ1656" s="34"/>
      <c r="AR1656" s="34"/>
      <c r="AS1656" s="34"/>
      <c r="AT1656" s="44" t="s">
        <v>10865</v>
      </c>
      <c r="AU1656" s="44"/>
      <c r="AV1656" s="477" t="str">
        <f t="array" ref="AV1656">_xlfn.IFS(
LEFT(Tabelas!$AI1656,1)="N","DN",
LEFT(Tabelas!$AI1656,1)="C","DC",
LEFT(Tabelas!$AI1656,1)="L","DL",
LEFT(Tabelas!$AI1656,1)="A","DA",
LEFT(Tabelas!$AI1656,1)="G","DG")</f>
        <v>DC</v>
      </c>
      <c r="AW1656" s="34"/>
      <c r="AX1656" s="34"/>
      <c r="AY1656" s="34"/>
      <c r="AZ1656" s="34"/>
      <c r="BA1656" s="34"/>
      <c r="BB1656" s="34"/>
      <c r="BC1656" s="34"/>
      <c r="BD1656" s="44">
        <v>180811</v>
      </c>
      <c r="BE1656" s="34" t="s">
        <v>2552</v>
      </c>
      <c r="BF1656" s="43" t="s">
        <v>1223</v>
      </c>
      <c r="BG1656" s="34" t="s">
        <v>599</v>
      </c>
      <c r="BH1656" s="34" t="s">
        <v>285</v>
      </c>
      <c r="BI1656" s="34" t="s">
        <v>11193</v>
      </c>
      <c r="BJ1656" s="44" t="s">
        <v>350</v>
      </c>
      <c r="BK1656" s="44" t="s">
        <v>11069</v>
      </c>
      <c r="EN1656" s="572">
        <v>40960</v>
      </c>
      <c r="EO1656" s="561" t="s">
        <v>11202</v>
      </c>
      <c r="EP1656" s="561" t="s">
        <v>320</v>
      </c>
      <c r="EQ1656" s="576">
        <v>104</v>
      </c>
      <c r="ER1656" s="561" t="s">
        <v>1225</v>
      </c>
      <c r="ES1656" s="568" t="s">
        <v>11203</v>
      </c>
    </row>
    <row r="1657" spans="16:149">
      <c r="P1657" s="503"/>
      <c r="Q1657" s="504"/>
      <c r="R1657" s="505">
        <f t="shared" si="48"/>
        <v>45435</v>
      </c>
      <c r="S1657" s="501"/>
      <c r="T1657" s="497"/>
      <c r="U1657" s="498"/>
      <c r="V1657" s="43">
        <v>221</v>
      </c>
      <c r="W1657" s="34" t="s">
        <v>4458</v>
      </c>
      <c r="X1657" s="44">
        <v>61301</v>
      </c>
      <c r="Y1657" s="34" t="s">
        <v>1040</v>
      </c>
      <c r="Z1657" s="43" t="s">
        <v>1223</v>
      </c>
      <c r="AA1657" s="34" t="s">
        <v>444</v>
      </c>
      <c r="AB1657" s="34" t="s">
        <v>273</v>
      </c>
      <c r="AC1657" s="34" t="s">
        <v>1040</v>
      </c>
      <c r="AD1657" s="44" t="s">
        <v>350</v>
      </c>
      <c r="AE1657" s="44" t="s">
        <v>11069</v>
      </c>
      <c r="AF1657" s="43">
        <v>221</v>
      </c>
      <c r="AG1657" s="34" t="s">
        <v>4458</v>
      </c>
      <c r="AH1657" s="34" t="s">
        <v>3018</v>
      </c>
      <c r="AI1657" s="43" t="s">
        <v>3017</v>
      </c>
      <c r="AJ1657" s="44" t="s">
        <v>3019</v>
      </c>
      <c r="AK1657" s="261">
        <v>3000174</v>
      </c>
      <c r="AL1657" s="44" t="s">
        <v>273</v>
      </c>
      <c r="AM1657" s="44" t="s">
        <v>3021</v>
      </c>
      <c r="AN1657" s="262">
        <v>239158820</v>
      </c>
      <c r="AO1657" s="34"/>
      <c r="AP1657" s="34"/>
      <c r="AQ1657" s="34"/>
      <c r="AR1657" s="34"/>
      <c r="AS1657" s="34"/>
      <c r="AT1657" s="44" t="s">
        <v>10865</v>
      </c>
      <c r="AU1657" s="44"/>
      <c r="AV1657" s="477" t="str">
        <f t="array" ref="AV1657">_xlfn.IFS(
LEFT(Tabelas!$AI1657,1)="N","DN",
LEFT(Tabelas!$AI1657,1)="C","DC",
LEFT(Tabelas!$AI1657,1)="L","DL",
LEFT(Tabelas!$AI1657,1)="A","DA",
LEFT(Tabelas!$AI1657,1)="G","DG")</f>
        <v>DC</v>
      </c>
      <c r="AW1657" s="34"/>
      <c r="AX1657" s="34"/>
      <c r="AY1657" s="34"/>
      <c r="AZ1657" s="34"/>
      <c r="BA1657" s="34"/>
      <c r="BB1657" s="34"/>
      <c r="BC1657" s="34"/>
      <c r="BD1657" s="44">
        <v>61301</v>
      </c>
      <c r="BE1657" s="34" t="s">
        <v>1040</v>
      </c>
      <c r="BF1657" s="43" t="s">
        <v>1223</v>
      </c>
      <c r="BG1657" s="34" t="s">
        <v>444</v>
      </c>
      <c r="BH1657" s="34" t="s">
        <v>273</v>
      </c>
      <c r="BI1657" s="34" t="s">
        <v>1040</v>
      </c>
      <c r="BJ1657" s="44" t="s">
        <v>350</v>
      </c>
      <c r="BK1657" s="44" t="s">
        <v>11069</v>
      </c>
      <c r="EN1657" s="571">
        <v>40970</v>
      </c>
      <c r="EO1657" s="560" t="s">
        <v>11204</v>
      </c>
      <c r="EP1657" s="560" t="s">
        <v>320</v>
      </c>
      <c r="EQ1657" s="580">
        <v>112</v>
      </c>
      <c r="ER1657" s="560" t="s">
        <v>2868</v>
      </c>
      <c r="ES1657" s="567" t="s">
        <v>11205</v>
      </c>
    </row>
    <row r="1658" spans="16:149">
      <c r="P1658" s="503"/>
      <c r="Q1658" s="504"/>
      <c r="R1658" s="505">
        <f t="shared" si="48"/>
        <v>45436</v>
      </c>
      <c r="S1658" s="501"/>
      <c r="T1658" s="497"/>
      <c r="U1658" s="498"/>
      <c r="V1658" s="43">
        <v>221</v>
      </c>
      <c r="W1658" s="34" t="s">
        <v>4458</v>
      </c>
      <c r="X1658" s="44">
        <v>61302</v>
      </c>
      <c r="Y1658" s="34" t="s">
        <v>1316</v>
      </c>
      <c r="Z1658" s="43" t="s">
        <v>1223</v>
      </c>
      <c r="AA1658" s="34" t="s">
        <v>444</v>
      </c>
      <c r="AB1658" s="34" t="s">
        <v>273</v>
      </c>
      <c r="AC1658" s="34" t="s">
        <v>1316</v>
      </c>
      <c r="AD1658" s="44" t="s">
        <v>350</v>
      </c>
      <c r="AE1658" s="44" t="s">
        <v>11069</v>
      </c>
      <c r="AF1658" s="43">
        <v>221</v>
      </c>
      <c r="AG1658" s="34" t="s">
        <v>4458</v>
      </c>
      <c r="AH1658" s="34" t="s">
        <v>3018</v>
      </c>
      <c r="AI1658" s="43" t="s">
        <v>3017</v>
      </c>
      <c r="AJ1658" s="44" t="s">
        <v>3019</v>
      </c>
      <c r="AK1658" s="261">
        <v>3000174</v>
      </c>
      <c r="AL1658" s="44" t="s">
        <v>273</v>
      </c>
      <c r="AM1658" s="44" t="s">
        <v>3021</v>
      </c>
      <c r="AN1658" s="262">
        <v>239158820</v>
      </c>
      <c r="AO1658" s="34"/>
      <c r="AP1658" s="34"/>
      <c r="AQ1658" s="34"/>
      <c r="AR1658" s="34"/>
      <c r="AS1658" s="34"/>
      <c r="AT1658" s="44" t="s">
        <v>10865</v>
      </c>
      <c r="AU1658" s="44"/>
      <c r="AV1658" s="477" t="str">
        <f t="array" ref="AV1658">_xlfn.IFS(
LEFT(Tabelas!$AI1658,1)="N","DN",
LEFT(Tabelas!$AI1658,1)="C","DC",
LEFT(Tabelas!$AI1658,1)="L","DL",
LEFT(Tabelas!$AI1658,1)="A","DA",
LEFT(Tabelas!$AI1658,1)="G","DG")</f>
        <v>DC</v>
      </c>
      <c r="AW1658" s="34"/>
      <c r="AX1658" s="34"/>
      <c r="AY1658" s="34"/>
      <c r="AZ1658" s="34"/>
      <c r="BA1658" s="34"/>
      <c r="BB1658" s="34"/>
      <c r="BC1658" s="34"/>
      <c r="BD1658" s="44">
        <v>61302</v>
      </c>
      <c r="BE1658" s="34" t="s">
        <v>1316</v>
      </c>
      <c r="BF1658" s="43" t="s">
        <v>1223</v>
      </c>
      <c r="BG1658" s="34" t="s">
        <v>444</v>
      </c>
      <c r="BH1658" s="34" t="s">
        <v>273</v>
      </c>
      <c r="BI1658" s="34" t="s">
        <v>1316</v>
      </c>
      <c r="BJ1658" s="44" t="s">
        <v>350</v>
      </c>
      <c r="BK1658" s="44" t="s">
        <v>11069</v>
      </c>
      <c r="EN1658" s="572">
        <v>40975</v>
      </c>
      <c r="EO1658" s="561" t="s">
        <v>11206</v>
      </c>
      <c r="EP1658" s="561" t="s">
        <v>289</v>
      </c>
      <c r="EQ1658" s="576">
        <v>339</v>
      </c>
      <c r="ER1658" s="561" t="s">
        <v>307</v>
      </c>
      <c r="ES1658" s="568" t="s">
        <v>11207</v>
      </c>
    </row>
    <row r="1659" spans="16:149">
      <c r="P1659" s="503"/>
      <c r="Q1659" s="504"/>
      <c r="R1659" s="505">
        <f t="shared" si="48"/>
        <v>45437</v>
      </c>
      <c r="S1659" s="501"/>
      <c r="T1659" s="497"/>
      <c r="U1659" s="498"/>
      <c r="V1659" s="43">
        <v>221</v>
      </c>
      <c r="W1659" s="34" t="s">
        <v>4458</v>
      </c>
      <c r="X1659" s="44">
        <v>61304</v>
      </c>
      <c r="Y1659" s="34" t="s">
        <v>1596</v>
      </c>
      <c r="Z1659" s="43" t="s">
        <v>1223</v>
      </c>
      <c r="AA1659" s="34" t="s">
        <v>444</v>
      </c>
      <c r="AB1659" s="34" t="s">
        <v>273</v>
      </c>
      <c r="AC1659" s="34" t="s">
        <v>1596</v>
      </c>
      <c r="AD1659" s="44" t="s">
        <v>350</v>
      </c>
      <c r="AE1659" s="44" t="s">
        <v>11069</v>
      </c>
      <c r="AF1659" s="43">
        <v>221</v>
      </c>
      <c r="AG1659" s="34" t="s">
        <v>4458</v>
      </c>
      <c r="AH1659" s="34" t="s">
        <v>3018</v>
      </c>
      <c r="AI1659" s="43" t="s">
        <v>3017</v>
      </c>
      <c r="AJ1659" s="44" t="s">
        <v>3019</v>
      </c>
      <c r="AK1659" s="261">
        <v>3000174</v>
      </c>
      <c r="AL1659" s="44" t="s">
        <v>273</v>
      </c>
      <c r="AM1659" s="44" t="s">
        <v>3021</v>
      </c>
      <c r="AN1659" s="262">
        <v>239158820</v>
      </c>
      <c r="AO1659" s="34"/>
      <c r="AP1659" s="34"/>
      <c r="AQ1659" s="34"/>
      <c r="AR1659" s="34"/>
      <c r="AS1659" s="34"/>
      <c r="AT1659" s="44" t="s">
        <v>10865</v>
      </c>
      <c r="AU1659" s="44"/>
      <c r="AV1659" s="477" t="str">
        <f t="array" ref="AV1659">_xlfn.IFS(
LEFT(Tabelas!$AI1659,1)="N","DN",
LEFT(Tabelas!$AI1659,1)="C","DC",
LEFT(Tabelas!$AI1659,1)="L","DL",
LEFT(Tabelas!$AI1659,1)="A","DA",
LEFT(Tabelas!$AI1659,1)="G","DG")</f>
        <v>DC</v>
      </c>
      <c r="AW1659" s="34"/>
      <c r="AX1659" s="34"/>
      <c r="AY1659" s="34"/>
      <c r="AZ1659" s="34"/>
      <c r="BA1659" s="34"/>
      <c r="BB1659" s="34"/>
      <c r="BC1659" s="34"/>
      <c r="BD1659" s="44">
        <v>61304</v>
      </c>
      <c r="BE1659" s="34" t="s">
        <v>1596</v>
      </c>
      <c r="BF1659" s="43" t="s">
        <v>1223</v>
      </c>
      <c r="BG1659" s="34" t="s">
        <v>444</v>
      </c>
      <c r="BH1659" s="34" t="s">
        <v>273</v>
      </c>
      <c r="BI1659" s="34" t="s">
        <v>1596</v>
      </c>
      <c r="BJ1659" s="44" t="s">
        <v>350</v>
      </c>
      <c r="BK1659" s="44" t="s">
        <v>11069</v>
      </c>
      <c r="EN1659" s="571">
        <v>40983</v>
      </c>
      <c r="EO1659" s="560" t="s">
        <v>11208</v>
      </c>
      <c r="EP1659" s="560" t="s">
        <v>289</v>
      </c>
      <c r="EQ1659" s="580">
        <v>300</v>
      </c>
      <c r="ER1659" s="560" t="s">
        <v>4916</v>
      </c>
      <c r="ES1659" s="567" t="s">
        <v>11209</v>
      </c>
    </row>
    <row r="1660" spans="16:149">
      <c r="P1660" s="503"/>
      <c r="Q1660" s="504"/>
      <c r="R1660" s="505">
        <f t="shared" si="48"/>
        <v>45438</v>
      </c>
      <c r="S1660" s="501"/>
      <c r="T1660" s="497"/>
      <c r="U1660" s="498"/>
      <c r="V1660" s="43">
        <v>221</v>
      </c>
      <c r="W1660" s="34" t="s">
        <v>4458</v>
      </c>
      <c r="X1660" s="44">
        <v>61307</v>
      </c>
      <c r="Y1660" s="34" t="s">
        <v>444</v>
      </c>
      <c r="Z1660" s="43" t="s">
        <v>1223</v>
      </c>
      <c r="AA1660" s="34" t="s">
        <v>444</v>
      </c>
      <c r="AB1660" s="34" t="s">
        <v>273</v>
      </c>
      <c r="AC1660" s="34" t="s">
        <v>444</v>
      </c>
      <c r="AD1660" s="44" t="s">
        <v>350</v>
      </c>
      <c r="AE1660" s="44" t="s">
        <v>11069</v>
      </c>
      <c r="AF1660" s="43">
        <v>221</v>
      </c>
      <c r="AG1660" s="34" t="s">
        <v>4458</v>
      </c>
      <c r="AH1660" s="34" t="s">
        <v>3018</v>
      </c>
      <c r="AI1660" s="43" t="s">
        <v>3017</v>
      </c>
      <c r="AJ1660" s="44" t="s">
        <v>3019</v>
      </c>
      <c r="AK1660" s="261">
        <v>3000174</v>
      </c>
      <c r="AL1660" s="44" t="s">
        <v>273</v>
      </c>
      <c r="AM1660" s="44" t="s">
        <v>3021</v>
      </c>
      <c r="AN1660" s="262">
        <v>239158820</v>
      </c>
      <c r="AO1660" s="34"/>
      <c r="AP1660" s="34"/>
      <c r="AQ1660" s="34"/>
      <c r="AR1660" s="34"/>
      <c r="AS1660" s="34"/>
      <c r="AT1660" s="44" t="s">
        <v>10865</v>
      </c>
      <c r="AU1660" s="44"/>
      <c r="AV1660" s="477" t="str">
        <f t="array" ref="AV1660">_xlfn.IFS(
LEFT(Tabelas!$AI1660,1)="N","DN",
LEFT(Tabelas!$AI1660,1)="C","DC",
LEFT(Tabelas!$AI1660,1)="L","DL",
LEFT(Tabelas!$AI1660,1)="A","DA",
LEFT(Tabelas!$AI1660,1)="G","DG")</f>
        <v>DC</v>
      </c>
      <c r="AW1660" s="34"/>
      <c r="AX1660" s="34"/>
      <c r="AY1660" s="34"/>
      <c r="AZ1660" s="34"/>
      <c r="BA1660" s="34"/>
      <c r="BB1660" s="34"/>
      <c r="BC1660" s="34"/>
      <c r="BD1660" s="44">
        <v>61307</v>
      </c>
      <c r="BE1660" s="34" t="s">
        <v>444</v>
      </c>
      <c r="BF1660" s="43" t="s">
        <v>1223</v>
      </c>
      <c r="BG1660" s="34" t="s">
        <v>444</v>
      </c>
      <c r="BH1660" s="34" t="s">
        <v>273</v>
      </c>
      <c r="BI1660" s="34" t="s">
        <v>444</v>
      </c>
      <c r="BJ1660" s="44" t="s">
        <v>350</v>
      </c>
      <c r="BK1660" s="44" t="s">
        <v>11069</v>
      </c>
      <c r="EN1660" s="572">
        <v>40985</v>
      </c>
      <c r="EO1660" s="561" t="s">
        <v>11210</v>
      </c>
      <c r="EP1660" s="561" t="s">
        <v>320</v>
      </c>
      <c r="EQ1660" s="576">
        <v>112</v>
      </c>
      <c r="ER1660" s="561" t="s">
        <v>2868</v>
      </c>
      <c r="ES1660" s="568" t="s">
        <v>11211</v>
      </c>
    </row>
    <row r="1661" spans="16:149">
      <c r="P1661" s="503"/>
      <c r="Q1661" s="504"/>
      <c r="R1661" s="505">
        <f t="shared" si="48"/>
        <v>45439</v>
      </c>
      <c r="S1661" s="501"/>
      <c r="T1661" s="497"/>
      <c r="U1661" s="498"/>
      <c r="V1661" s="43">
        <v>221</v>
      </c>
      <c r="W1661" s="34" t="s">
        <v>4458</v>
      </c>
      <c r="X1661" s="44">
        <v>61300</v>
      </c>
      <c r="Y1661" s="34" t="s">
        <v>729</v>
      </c>
      <c r="Z1661" s="43" t="s">
        <v>1223</v>
      </c>
      <c r="AA1661" s="34" t="s">
        <v>444</v>
      </c>
      <c r="AB1661" s="34" t="s">
        <v>273</v>
      </c>
      <c r="AC1661" s="34" t="s">
        <v>444</v>
      </c>
      <c r="AD1661" s="44" t="s">
        <v>350</v>
      </c>
      <c r="AE1661" s="44" t="s">
        <v>11069</v>
      </c>
      <c r="AF1661" s="43">
        <v>221</v>
      </c>
      <c r="AG1661" s="34" t="s">
        <v>4458</v>
      </c>
      <c r="AH1661" s="34" t="s">
        <v>3018</v>
      </c>
      <c r="AI1661" s="43" t="s">
        <v>3017</v>
      </c>
      <c r="AJ1661" s="44" t="s">
        <v>3019</v>
      </c>
      <c r="AK1661" s="261">
        <v>3000174</v>
      </c>
      <c r="AL1661" s="44" t="s">
        <v>273</v>
      </c>
      <c r="AM1661" s="44" t="s">
        <v>3021</v>
      </c>
      <c r="AN1661" s="262">
        <v>239158820</v>
      </c>
      <c r="AO1661" s="34"/>
      <c r="AP1661" s="34"/>
      <c r="AQ1661" s="34"/>
      <c r="AR1661" s="34"/>
      <c r="AS1661" s="34"/>
      <c r="AT1661" s="44" t="s">
        <v>10865</v>
      </c>
      <c r="AU1661" s="44"/>
      <c r="AV1661" s="477" t="str">
        <f t="array" ref="AV1661">_xlfn.IFS(
LEFT(Tabelas!$AI1661,1)="N","DN",
LEFT(Tabelas!$AI1661,1)="C","DC",
LEFT(Tabelas!$AI1661,1)="L","DL",
LEFT(Tabelas!$AI1661,1)="A","DA",
LEFT(Tabelas!$AI1661,1)="G","DG")</f>
        <v>DC</v>
      </c>
      <c r="AW1661" s="34"/>
      <c r="AX1661" s="34"/>
      <c r="AY1661" s="34"/>
      <c r="AZ1661" s="34"/>
      <c r="BA1661" s="34"/>
      <c r="BB1661" s="34"/>
      <c r="BC1661" s="34"/>
      <c r="BD1661" s="44">
        <v>61300</v>
      </c>
      <c r="BE1661" s="34" t="s">
        <v>729</v>
      </c>
      <c r="BF1661" s="43" t="s">
        <v>1223</v>
      </c>
      <c r="BG1661" s="34" t="s">
        <v>444</v>
      </c>
      <c r="BH1661" s="34" t="s">
        <v>273</v>
      </c>
      <c r="BI1661" s="34" t="s">
        <v>444</v>
      </c>
      <c r="BJ1661" s="44" t="s">
        <v>350</v>
      </c>
      <c r="BK1661" s="44" t="s">
        <v>11069</v>
      </c>
      <c r="EN1661" s="571">
        <v>41005</v>
      </c>
      <c r="EO1661" s="560" t="s">
        <v>11212</v>
      </c>
      <c r="EP1661" s="560" t="s">
        <v>320</v>
      </c>
      <c r="EQ1661" s="580">
        <v>162</v>
      </c>
      <c r="ER1661" s="560" t="s">
        <v>3781</v>
      </c>
      <c r="ES1661" s="567" t="s">
        <v>11213</v>
      </c>
    </row>
    <row r="1662" spans="16:149">
      <c r="P1662" s="503"/>
      <c r="Q1662" s="504"/>
      <c r="R1662" s="505">
        <f t="shared" si="48"/>
        <v>45440</v>
      </c>
      <c r="S1662" s="501"/>
      <c r="T1662" s="497"/>
      <c r="U1662" s="498"/>
      <c r="V1662" s="43">
        <v>221</v>
      </c>
      <c r="W1662" s="34" t="s">
        <v>4458</v>
      </c>
      <c r="X1662" s="44">
        <v>61310</v>
      </c>
      <c r="Y1662" s="34" t="s">
        <v>2093</v>
      </c>
      <c r="Z1662" s="43" t="s">
        <v>1223</v>
      </c>
      <c r="AA1662" s="34" t="s">
        <v>444</v>
      </c>
      <c r="AB1662" s="34" t="s">
        <v>273</v>
      </c>
      <c r="AC1662" s="34" t="s">
        <v>2093</v>
      </c>
      <c r="AD1662" s="44" t="s">
        <v>350</v>
      </c>
      <c r="AE1662" s="44" t="s">
        <v>11069</v>
      </c>
      <c r="AF1662" s="43">
        <v>221</v>
      </c>
      <c r="AG1662" s="34" t="s">
        <v>4458</v>
      </c>
      <c r="AH1662" s="34" t="s">
        <v>3018</v>
      </c>
      <c r="AI1662" s="43" t="s">
        <v>3017</v>
      </c>
      <c r="AJ1662" s="44" t="s">
        <v>3019</v>
      </c>
      <c r="AK1662" s="261">
        <v>3000174</v>
      </c>
      <c r="AL1662" s="44" t="s">
        <v>273</v>
      </c>
      <c r="AM1662" s="44" t="s">
        <v>3021</v>
      </c>
      <c r="AN1662" s="262">
        <v>239158820</v>
      </c>
      <c r="AO1662" s="34"/>
      <c r="AP1662" s="34"/>
      <c r="AQ1662" s="34"/>
      <c r="AR1662" s="34"/>
      <c r="AS1662" s="34"/>
      <c r="AT1662" s="44" t="s">
        <v>10865</v>
      </c>
      <c r="AU1662" s="44"/>
      <c r="AV1662" s="477" t="str">
        <f t="array" ref="AV1662">_xlfn.IFS(
LEFT(Tabelas!$AI1662,1)="N","DN",
LEFT(Tabelas!$AI1662,1)="C","DC",
LEFT(Tabelas!$AI1662,1)="L","DL",
LEFT(Tabelas!$AI1662,1)="A","DA",
LEFT(Tabelas!$AI1662,1)="G","DG")</f>
        <v>DC</v>
      </c>
      <c r="AW1662" s="34"/>
      <c r="AX1662" s="34"/>
      <c r="AY1662" s="34"/>
      <c r="AZ1662" s="34"/>
      <c r="BA1662" s="34"/>
      <c r="BB1662" s="34"/>
      <c r="BC1662" s="34"/>
      <c r="BD1662" s="44">
        <v>61310</v>
      </c>
      <c r="BE1662" s="34" t="s">
        <v>2093</v>
      </c>
      <c r="BF1662" s="43" t="s">
        <v>1223</v>
      </c>
      <c r="BG1662" s="34" t="s">
        <v>444</v>
      </c>
      <c r="BH1662" s="34" t="s">
        <v>273</v>
      </c>
      <c r="BI1662" s="34" t="s">
        <v>2093</v>
      </c>
      <c r="BJ1662" s="44" t="s">
        <v>350</v>
      </c>
      <c r="BK1662" s="44" t="s">
        <v>11069</v>
      </c>
      <c r="EN1662" s="572">
        <v>41015</v>
      </c>
      <c r="EO1662" s="561" t="s">
        <v>11214</v>
      </c>
      <c r="EP1662" s="561" t="s">
        <v>320</v>
      </c>
      <c r="EQ1662" s="576">
        <v>112</v>
      </c>
      <c r="ER1662" s="561" t="s">
        <v>2868</v>
      </c>
      <c r="ES1662" s="568" t="s">
        <v>11215</v>
      </c>
    </row>
    <row r="1663" spans="16:149">
      <c r="P1663" s="503"/>
      <c r="Q1663" s="504"/>
      <c r="R1663" s="505">
        <f t="shared" si="48"/>
        <v>45441</v>
      </c>
      <c r="S1663" s="501"/>
      <c r="T1663" s="497"/>
      <c r="U1663" s="498"/>
      <c r="V1663" s="43">
        <v>221</v>
      </c>
      <c r="W1663" s="34" t="s">
        <v>4458</v>
      </c>
      <c r="X1663" s="44">
        <v>61312</v>
      </c>
      <c r="Y1663" s="34" t="s">
        <v>2295</v>
      </c>
      <c r="Z1663" s="43" t="s">
        <v>1223</v>
      </c>
      <c r="AA1663" s="34" t="s">
        <v>444</v>
      </c>
      <c r="AB1663" s="34" t="s">
        <v>273</v>
      </c>
      <c r="AC1663" s="34" t="s">
        <v>11216</v>
      </c>
      <c r="AD1663" s="44" t="s">
        <v>350</v>
      </c>
      <c r="AE1663" s="44" t="s">
        <v>11069</v>
      </c>
      <c r="AF1663" s="43">
        <v>221</v>
      </c>
      <c r="AG1663" s="34" t="s">
        <v>4458</v>
      </c>
      <c r="AH1663" s="34" t="s">
        <v>3018</v>
      </c>
      <c r="AI1663" s="43" t="s">
        <v>3017</v>
      </c>
      <c r="AJ1663" s="44" t="s">
        <v>3019</v>
      </c>
      <c r="AK1663" s="261">
        <v>3000174</v>
      </c>
      <c r="AL1663" s="44" t="s">
        <v>273</v>
      </c>
      <c r="AM1663" s="44" t="s">
        <v>3021</v>
      </c>
      <c r="AN1663" s="262">
        <v>239158820</v>
      </c>
      <c r="AO1663" s="34"/>
      <c r="AP1663" s="34"/>
      <c r="AQ1663" s="34"/>
      <c r="AR1663" s="34"/>
      <c r="AS1663" s="34"/>
      <c r="AT1663" s="44" t="s">
        <v>10865</v>
      </c>
      <c r="AU1663" s="44"/>
      <c r="AV1663" s="477" t="str">
        <f t="array" ref="AV1663">_xlfn.IFS(
LEFT(Tabelas!$AI1663,1)="N","DN",
LEFT(Tabelas!$AI1663,1)="C","DC",
LEFT(Tabelas!$AI1663,1)="L","DL",
LEFT(Tabelas!$AI1663,1)="A","DA",
LEFT(Tabelas!$AI1663,1)="G","DG")</f>
        <v>DC</v>
      </c>
      <c r="AW1663" s="34"/>
      <c r="AX1663" s="34"/>
      <c r="AY1663" s="34"/>
      <c r="AZ1663" s="34"/>
      <c r="BA1663" s="34"/>
      <c r="BB1663" s="34"/>
      <c r="BC1663" s="34"/>
      <c r="BD1663" s="44">
        <v>61312</v>
      </c>
      <c r="BE1663" s="34" t="s">
        <v>2295</v>
      </c>
      <c r="BF1663" s="43" t="s">
        <v>1223</v>
      </c>
      <c r="BG1663" s="34" t="s">
        <v>444</v>
      </c>
      <c r="BH1663" s="34" t="s">
        <v>273</v>
      </c>
      <c r="BI1663" s="34" t="s">
        <v>11216</v>
      </c>
      <c r="BJ1663" s="44" t="s">
        <v>350</v>
      </c>
      <c r="BK1663" s="44" t="s">
        <v>11069</v>
      </c>
      <c r="EN1663" s="571">
        <v>41017</v>
      </c>
      <c r="EO1663" s="560" t="s">
        <v>11217</v>
      </c>
      <c r="EP1663" s="560" t="s">
        <v>289</v>
      </c>
      <c r="EQ1663" s="580">
        <v>335</v>
      </c>
      <c r="ER1663" s="560" t="s">
        <v>1244</v>
      </c>
      <c r="ES1663" s="567" t="s">
        <v>11218</v>
      </c>
    </row>
    <row r="1664" spans="16:149">
      <c r="P1664" s="503"/>
      <c r="Q1664" s="504"/>
      <c r="R1664" s="505">
        <f t="shared" si="48"/>
        <v>45442</v>
      </c>
      <c r="S1664" s="501"/>
      <c r="T1664" s="497"/>
      <c r="U1664" s="498"/>
      <c r="V1664" s="43">
        <v>221</v>
      </c>
      <c r="W1664" s="34" t="s">
        <v>4458</v>
      </c>
      <c r="X1664" s="44">
        <v>61313</v>
      </c>
      <c r="Y1664" s="34" t="s">
        <v>2476</v>
      </c>
      <c r="Z1664" s="43" t="s">
        <v>1223</v>
      </c>
      <c r="AA1664" s="34" t="s">
        <v>444</v>
      </c>
      <c r="AB1664" s="34" t="s">
        <v>273</v>
      </c>
      <c r="AC1664" s="34" t="s">
        <v>11219</v>
      </c>
      <c r="AD1664" s="44" t="s">
        <v>350</v>
      </c>
      <c r="AE1664" s="44" t="s">
        <v>11069</v>
      </c>
      <c r="AF1664" s="43">
        <v>221</v>
      </c>
      <c r="AG1664" s="34" t="s">
        <v>4458</v>
      </c>
      <c r="AH1664" s="34" t="s">
        <v>3018</v>
      </c>
      <c r="AI1664" s="43" t="s">
        <v>3017</v>
      </c>
      <c r="AJ1664" s="44" t="s">
        <v>3019</v>
      </c>
      <c r="AK1664" s="261">
        <v>3000174</v>
      </c>
      <c r="AL1664" s="44" t="s">
        <v>273</v>
      </c>
      <c r="AM1664" s="44" t="s">
        <v>3021</v>
      </c>
      <c r="AN1664" s="262">
        <v>239158820</v>
      </c>
      <c r="AO1664" s="34"/>
      <c r="AP1664" s="34"/>
      <c r="AQ1664" s="34"/>
      <c r="AR1664" s="34"/>
      <c r="AS1664" s="34"/>
      <c r="AT1664" s="44" t="s">
        <v>10865</v>
      </c>
      <c r="AU1664" s="44"/>
      <c r="AV1664" s="477" t="str">
        <f t="array" ref="AV1664">_xlfn.IFS(
LEFT(Tabelas!$AI1664,1)="N","DN",
LEFT(Tabelas!$AI1664,1)="C","DC",
LEFT(Tabelas!$AI1664,1)="L","DL",
LEFT(Tabelas!$AI1664,1)="A","DA",
LEFT(Tabelas!$AI1664,1)="G","DG")</f>
        <v>DC</v>
      </c>
      <c r="AW1664" s="34"/>
      <c r="AX1664" s="34"/>
      <c r="AY1664" s="34"/>
      <c r="AZ1664" s="34"/>
      <c r="BA1664" s="34"/>
      <c r="BB1664" s="34"/>
      <c r="BC1664" s="34"/>
      <c r="BD1664" s="44">
        <v>61313</v>
      </c>
      <c r="BE1664" s="34" t="s">
        <v>2476</v>
      </c>
      <c r="BF1664" s="43" t="s">
        <v>1223</v>
      </c>
      <c r="BG1664" s="34" t="s">
        <v>444</v>
      </c>
      <c r="BH1664" s="34" t="s">
        <v>273</v>
      </c>
      <c r="BI1664" s="34" t="s">
        <v>11219</v>
      </c>
      <c r="BJ1664" s="44" t="s">
        <v>350</v>
      </c>
      <c r="BK1664" s="44" t="s">
        <v>11069</v>
      </c>
      <c r="EN1664" s="572">
        <v>41020</v>
      </c>
      <c r="EO1664" s="561" t="s">
        <v>11220</v>
      </c>
      <c r="EP1664" s="561" t="s">
        <v>320</v>
      </c>
      <c r="EQ1664" s="576">
        <v>111</v>
      </c>
      <c r="ER1664" s="561" t="s">
        <v>2730</v>
      </c>
      <c r="ES1664" s="568" t="s">
        <v>11221</v>
      </c>
    </row>
    <row r="1665" spans="16:149">
      <c r="P1665" s="503"/>
      <c r="Q1665" s="504"/>
      <c r="R1665" s="505">
        <f t="shared" si="48"/>
        <v>45443</v>
      </c>
      <c r="S1665" s="501"/>
      <c r="T1665" s="497"/>
      <c r="U1665" s="498"/>
      <c r="V1665" s="43">
        <v>221</v>
      </c>
      <c r="W1665" s="34" t="s">
        <v>4458</v>
      </c>
      <c r="X1665" s="44">
        <v>61314</v>
      </c>
      <c r="Y1665" s="34" t="s">
        <v>2641</v>
      </c>
      <c r="Z1665" s="43" t="s">
        <v>1223</v>
      </c>
      <c r="AA1665" s="34" t="s">
        <v>444</v>
      </c>
      <c r="AB1665" s="34" t="s">
        <v>273</v>
      </c>
      <c r="AC1665" s="34" t="s">
        <v>11222</v>
      </c>
      <c r="AD1665" s="44" t="s">
        <v>350</v>
      </c>
      <c r="AE1665" s="44" t="s">
        <v>11069</v>
      </c>
      <c r="AF1665" s="43">
        <v>221</v>
      </c>
      <c r="AG1665" s="34" t="s">
        <v>4458</v>
      </c>
      <c r="AH1665" s="34" t="s">
        <v>3018</v>
      </c>
      <c r="AI1665" s="43" t="s">
        <v>3017</v>
      </c>
      <c r="AJ1665" s="44" t="s">
        <v>3019</v>
      </c>
      <c r="AK1665" s="261">
        <v>3000174</v>
      </c>
      <c r="AL1665" s="44" t="s">
        <v>273</v>
      </c>
      <c r="AM1665" s="44" t="s">
        <v>3021</v>
      </c>
      <c r="AN1665" s="262">
        <v>239158820</v>
      </c>
      <c r="AO1665" s="34"/>
      <c r="AP1665" s="34"/>
      <c r="AQ1665" s="34"/>
      <c r="AR1665" s="34"/>
      <c r="AS1665" s="34"/>
      <c r="AT1665" s="44" t="s">
        <v>10865</v>
      </c>
      <c r="AU1665" s="44"/>
      <c r="AV1665" s="477" t="str">
        <f t="array" ref="AV1665">_xlfn.IFS(
LEFT(Tabelas!$AI1665,1)="N","DN",
LEFT(Tabelas!$AI1665,1)="C","DC",
LEFT(Tabelas!$AI1665,1)="L","DL",
LEFT(Tabelas!$AI1665,1)="A","DA",
LEFT(Tabelas!$AI1665,1)="G","DG")</f>
        <v>DC</v>
      </c>
      <c r="AW1665" s="34"/>
      <c r="AX1665" s="34"/>
      <c r="AY1665" s="34"/>
      <c r="AZ1665" s="34"/>
      <c r="BA1665" s="34"/>
      <c r="BB1665" s="34"/>
      <c r="BC1665" s="34"/>
      <c r="BD1665" s="44">
        <v>61314</v>
      </c>
      <c r="BE1665" s="34" t="s">
        <v>2641</v>
      </c>
      <c r="BF1665" s="43" t="s">
        <v>1223</v>
      </c>
      <c r="BG1665" s="34" t="s">
        <v>444</v>
      </c>
      <c r="BH1665" s="34" t="s">
        <v>273</v>
      </c>
      <c r="BI1665" s="34" t="s">
        <v>11222</v>
      </c>
      <c r="BJ1665" s="44" t="s">
        <v>350</v>
      </c>
      <c r="BK1665" s="44" t="s">
        <v>11069</v>
      </c>
      <c r="EN1665" s="571">
        <v>41025</v>
      </c>
      <c r="EO1665" s="560" t="s">
        <v>11223</v>
      </c>
      <c r="EP1665" s="560" t="s">
        <v>289</v>
      </c>
      <c r="EQ1665" s="580">
        <v>344</v>
      </c>
      <c r="ER1665" s="560" t="s">
        <v>5026</v>
      </c>
      <c r="ES1665" s="567" t="s">
        <v>11224</v>
      </c>
    </row>
    <row r="1666" spans="16:149">
      <c r="P1666" s="503"/>
      <c r="Q1666" s="504"/>
      <c r="R1666" s="505">
        <f t="shared" si="48"/>
        <v>45444</v>
      </c>
      <c r="S1666" s="501"/>
      <c r="T1666" s="497"/>
      <c r="U1666" s="498"/>
      <c r="V1666" s="43">
        <v>222</v>
      </c>
      <c r="W1666" s="34" t="s">
        <v>4479</v>
      </c>
      <c r="X1666" s="44">
        <v>60519</v>
      </c>
      <c r="Y1666" s="34" t="s">
        <v>2782</v>
      </c>
      <c r="Z1666" s="43" t="s">
        <v>318</v>
      </c>
      <c r="AA1666" s="34" t="s">
        <v>436</v>
      </c>
      <c r="AB1666" s="34" t="s">
        <v>273</v>
      </c>
      <c r="AC1666" s="34" t="s">
        <v>2782</v>
      </c>
      <c r="AD1666" s="44" t="s">
        <v>350</v>
      </c>
      <c r="AE1666" s="44" t="s">
        <v>11069</v>
      </c>
      <c r="AF1666" s="43">
        <v>222</v>
      </c>
      <c r="AG1666" s="34" t="s">
        <v>4479</v>
      </c>
      <c r="AH1666" s="34" t="s">
        <v>11225</v>
      </c>
      <c r="AI1666" s="43" t="s">
        <v>3851</v>
      </c>
      <c r="AJ1666" s="44" t="s">
        <v>3853</v>
      </c>
      <c r="AK1666" s="261">
        <v>3080047</v>
      </c>
      <c r="AL1666" s="44" t="s">
        <v>436</v>
      </c>
      <c r="AM1666" s="44" t="s">
        <v>3856</v>
      </c>
      <c r="AN1666" s="262">
        <v>233095900</v>
      </c>
      <c r="AO1666" s="34"/>
      <c r="AP1666" s="34"/>
      <c r="AQ1666" s="34"/>
      <c r="AR1666" s="34"/>
      <c r="AS1666" s="34"/>
      <c r="AT1666" s="44" t="s">
        <v>10865</v>
      </c>
      <c r="AU1666" s="44"/>
      <c r="AV1666" s="477" t="str">
        <f t="array" ref="AV1666">_xlfn.IFS(
LEFT(Tabelas!$AI1666,1)="N","DN",
LEFT(Tabelas!$AI1666,1)="C","DC",
LEFT(Tabelas!$AI1666,1)="L","DL",
LEFT(Tabelas!$AI1666,1)="A","DA",
LEFT(Tabelas!$AI1666,1)="G","DG")</f>
        <v>DC</v>
      </c>
      <c r="AW1666" s="34"/>
      <c r="AX1666" s="34"/>
      <c r="AY1666" s="34"/>
      <c r="AZ1666" s="34"/>
      <c r="BA1666" s="34"/>
      <c r="BB1666" s="34"/>
      <c r="BC1666" s="34"/>
      <c r="BD1666" s="44">
        <v>60519</v>
      </c>
      <c r="BE1666" s="34" t="s">
        <v>2782</v>
      </c>
      <c r="BF1666" s="43" t="s">
        <v>318</v>
      </c>
      <c r="BG1666" s="34" t="s">
        <v>436</v>
      </c>
      <c r="BH1666" s="34" t="s">
        <v>273</v>
      </c>
      <c r="BI1666" s="34" t="s">
        <v>2782</v>
      </c>
      <c r="BJ1666" s="44" t="s">
        <v>350</v>
      </c>
      <c r="BK1666" s="44" t="s">
        <v>11069</v>
      </c>
      <c r="EN1666" s="572">
        <v>41030</v>
      </c>
      <c r="EO1666" s="561" t="s">
        <v>11226</v>
      </c>
      <c r="EP1666" s="561" t="s">
        <v>320</v>
      </c>
      <c r="EQ1666" s="576">
        <v>119</v>
      </c>
      <c r="ER1666" s="561" t="s">
        <v>3588</v>
      </c>
      <c r="ES1666" s="568" t="s">
        <v>11227</v>
      </c>
    </row>
    <row r="1667" spans="16:149">
      <c r="P1667" s="503"/>
      <c r="Q1667" s="504"/>
      <c r="R1667" s="505">
        <f t="shared" si="48"/>
        <v>45445</v>
      </c>
      <c r="S1667" s="501"/>
      <c r="T1667" s="497"/>
      <c r="U1667" s="498"/>
      <c r="V1667" s="43">
        <v>222</v>
      </c>
      <c r="W1667" s="34" t="s">
        <v>4479</v>
      </c>
      <c r="X1667" s="44">
        <v>60502</v>
      </c>
      <c r="Y1667" s="34" t="s">
        <v>1033</v>
      </c>
      <c r="Z1667" s="43" t="s">
        <v>318</v>
      </c>
      <c r="AA1667" s="34" t="s">
        <v>436</v>
      </c>
      <c r="AB1667" s="34" t="s">
        <v>273</v>
      </c>
      <c r="AC1667" s="34" t="s">
        <v>1033</v>
      </c>
      <c r="AD1667" s="44" t="s">
        <v>350</v>
      </c>
      <c r="AE1667" s="44" t="s">
        <v>11069</v>
      </c>
      <c r="AF1667" s="43">
        <v>222</v>
      </c>
      <c r="AG1667" s="34" t="s">
        <v>4479</v>
      </c>
      <c r="AH1667" s="34" t="s">
        <v>11225</v>
      </c>
      <c r="AI1667" s="43" t="s">
        <v>3851</v>
      </c>
      <c r="AJ1667" s="44" t="s">
        <v>3853</v>
      </c>
      <c r="AK1667" s="261">
        <v>3080047</v>
      </c>
      <c r="AL1667" s="44" t="s">
        <v>436</v>
      </c>
      <c r="AM1667" s="44" t="s">
        <v>3856</v>
      </c>
      <c r="AN1667" s="262">
        <v>233095900</v>
      </c>
      <c r="AO1667" s="34"/>
      <c r="AP1667" s="34"/>
      <c r="AQ1667" s="34"/>
      <c r="AR1667" s="34"/>
      <c r="AS1667" s="34"/>
      <c r="AT1667" s="44" t="s">
        <v>10865</v>
      </c>
      <c r="AU1667" s="44"/>
      <c r="AV1667" s="477" t="str">
        <f t="array" ref="AV1667">_xlfn.IFS(
LEFT(Tabelas!$AI1667,1)="N","DN",
LEFT(Tabelas!$AI1667,1)="C","DC",
LEFT(Tabelas!$AI1667,1)="L","DL",
LEFT(Tabelas!$AI1667,1)="A","DA",
LEFT(Tabelas!$AI1667,1)="G","DG")</f>
        <v>DC</v>
      </c>
      <c r="AW1667" s="34"/>
      <c r="AX1667" s="34"/>
      <c r="AY1667" s="34"/>
      <c r="AZ1667" s="34"/>
      <c r="BA1667" s="34"/>
      <c r="BB1667" s="34"/>
      <c r="BC1667" s="34"/>
      <c r="BD1667" s="44">
        <v>60502</v>
      </c>
      <c r="BE1667" s="34" t="s">
        <v>1033</v>
      </c>
      <c r="BF1667" s="43" t="s">
        <v>318</v>
      </c>
      <c r="BG1667" s="34" t="s">
        <v>436</v>
      </c>
      <c r="BH1667" s="34" t="s">
        <v>273</v>
      </c>
      <c r="BI1667" s="34" t="s">
        <v>1033</v>
      </c>
      <c r="BJ1667" s="44" t="s">
        <v>350</v>
      </c>
      <c r="BK1667" s="44" t="s">
        <v>11069</v>
      </c>
      <c r="EN1667" s="571">
        <v>41040</v>
      </c>
      <c r="EO1667" s="560" t="s">
        <v>11228</v>
      </c>
      <c r="EP1667" s="560" t="s">
        <v>350</v>
      </c>
      <c r="EQ1667" s="580">
        <v>229</v>
      </c>
      <c r="ER1667" s="560" t="s">
        <v>4622</v>
      </c>
      <c r="ES1667" s="567" t="s">
        <v>11229</v>
      </c>
    </row>
    <row r="1668" spans="16:149">
      <c r="P1668" s="503"/>
      <c r="Q1668" s="504"/>
      <c r="R1668" s="505">
        <f t="shared" si="48"/>
        <v>45446</v>
      </c>
      <c r="S1668" s="501"/>
      <c r="T1668" s="497"/>
      <c r="U1668" s="498"/>
      <c r="V1668" s="43">
        <v>222</v>
      </c>
      <c r="W1668" s="34" t="s">
        <v>4479</v>
      </c>
      <c r="X1668" s="44">
        <v>60515</v>
      </c>
      <c r="Y1668" s="34" t="s">
        <v>2472</v>
      </c>
      <c r="Z1668" s="43" t="s">
        <v>318</v>
      </c>
      <c r="AA1668" s="34" t="s">
        <v>436</v>
      </c>
      <c r="AB1668" s="34" t="s">
        <v>273</v>
      </c>
      <c r="AC1668" s="34" t="s">
        <v>2472</v>
      </c>
      <c r="AD1668" s="44" t="s">
        <v>350</v>
      </c>
      <c r="AE1668" s="44" t="s">
        <v>11069</v>
      </c>
      <c r="AF1668" s="43">
        <v>222</v>
      </c>
      <c r="AG1668" s="34" t="s">
        <v>4479</v>
      </c>
      <c r="AH1668" s="34" t="s">
        <v>11225</v>
      </c>
      <c r="AI1668" s="43" t="s">
        <v>3851</v>
      </c>
      <c r="AJ1668" s="44" t="s">
        <v>3853</v>
      </c>
      <c r="AK1668" s="261">
        <v>3080047</v>
      </c>
      <c r="AL1668" s="44" t="s">
        <v>436</v>
      </c>
      <c r="AM1668" s="44" t="s">
        <v>3856</v>
      </c>
      <c r="AN1668" s="262">
        <v>233095900</v>
      </c>
      <c r="AO1668" s="34"/>
      <c r="AP1668" s="34"/>
      <c r="AQ1668" s="34"/>
      <c r="AR1668" s="34"/>
      <c r="AS1668" s="34"/>
      <c r="AT1668" s="44" t="s">
        <v>10865</v>
      </c>
      <c r="AU1668" s="44"/>
      <c r="AV1668" s="477" t="str">
        <f t="array" ref="AV1668">_xlfn.IFS(
LEFT(Tabelas!$AI1668,1)="N","DN",
LEFT(Tabelas!$AI1668,1)="C","DC",
LEFT(Tabelas!$AI1668,1)="L","DL",
LEFT(Tabelas!$AI1668,1)="A","DA",
LEFT(Tabelas!$AI1668,1)="G","DG")</f>
        <v>DC</v>
      </c>
      <c r="AW1668" s="34"/>
      <c r="AX1668" s="34"/>
      <c r="AY1668" s="34"/>
      <c r="AZ1668" s="34"/>
      <c r="BA1668" s="34"/>
      <c r="BB1668" s="34"/>
      <c r="BC1668" s="34"/>
      <c r="BD1668" s="44">
        <v>60515</v>
      </c>
      <c r="BE1668" s="34" t="s">
        <v>2472</v>
      </c>
      <c r="BF1668" s="43" t="s">
        <v>318</v>
      </c>
      <c r="BG1668" s="34" t="s">
        <v>436</v>
      </c>
      <c r="BH1668" s="34" t="s">
        <v>273</v>
      </c>
      <c r="BI1668" s="34" t="s">
        <v>2472</v>
      </c>
      <c r="BJ1668" s="44" t="s">
        <v>350</v>
      </c>
      <c r="BK1668" s="44" t="s">
        <v>11069</v>
      </c>
      <c r="EN1668" s="572">
        <v>41055</v>
      </c>
      <c r="EO1668" s="561" t="s">
        <v>11230</v>
      </c>
      <c r="EP1668" s="561" t="s">
        <v>350</v>
      </c>
      <c r="EQ1668" s="576">
        <v>227</v>
      </c>
      <c r="ER1668" s="561" t="s">
        <v>4584</v>
      </c>
      <c r="ES1668" s="568" t="s">
        <v>11231</v>
      </c>
    </row>
    <row r="1669" spans="16:149">
      <c r="P1669" s="503"/>
      <c r="Q1669" s="504"/>
      <c r="R1669" s="505">
        <f t="shared" si="48"/>
        <v>45447</v>
      </c>
      <c r="S1669" s="501"/>
      <c r="T1669" s="497"/>
      <c r="U1669" s="498"/>
      <c r="V1669" s="43">
        <v>222</v>
      </c>
      <c r="W1669" s="34" t="s">
        <v>4479</v>
      </c>
      <c r="X1669" s="44">
        <v>60520</v>
      </c>
      <c r="Y1669" s="34" t="s">
        <v>2922</v>
      </c>
      <c r="Z1669" s="43" t="s">
        <v>318</v>
      </c>
      <c r="AA1669" s="34" t="s">
        <v>436</v>
      </c>
      <c r="AB1669" s="34" t="s">
        <v>273</v>
      </c>
      <c r="AC1669" s="34" t="s">
        <v>11232</v>
      </c>
      <c r="AD1669" s="44" t="s">
        <v>350</v>
      </c>
      <c r="AE1669" s="44" t="s">
        <v>11069</v>
      </c>
      <c r="AF1669" s="43">
        <v>222</v>
      </c>
      <c r="AG1669" s="34" t="s">
        <v>4479</v>
      </c>
      <c r="AH1669" s="34" t="s">
        <v>11225</v>
      </c>
      <c r="AI1669" s="43" t="s">
        <v>3851</v>
      </c>
      <c r="AJ1669" s="44" t="s">
        <v>3853</v>
      </c>
      <c r="AK1669" s="261">
        <v>3080047</v>
      </c>
      <c r="AL1669" s="44" t="s">
        <v>436</v>
      </c>
      <c r="AM1669" s="44" t="s">
        <v>3856</v>
      </c>
      <c r="AN1669" s="262">
        <v>233095900</v>
      </c>
      <c r="AO1669" s="34"/>
      <c r="AP1669" s="34"/>
      <c r="AQ1669" s="34"/>
      <c r="AR1669" s="34"/>
      <c r="AS1669" s="34"/>
      <c r="AT1669" s="44" t="s">
        <v>10865</v>
      </c>
      <c r="AU1669" s="44"/>
      <c r="AV1669" s="477" t="str">
        <f t="array" ref="AV1669">_xlfn.IFS(
LEFT(Tabelas!$AI1669,1)="N","DN",
LEFT(Tabelas!$AI1669,1)="C","DC",
LEFT(Tabelas!$AI1669,1)="L","DL",
LEFT(Tabelas!$AI1669,1)="A","DA",
LEFT(Tabelas!$AI1669,1)="G","DG")</f>
        <v>DC</v>
      </c>
      <c r="AW1669" s="34"/>
      <c r="AX1669" s="34"/>
      <c r="AY1669" s="34"/>
      <c r="AZ1669" s="34"/>
      <c r="BA1669" s="34"/>
      <c r="BB1669" s="34"/>
      <c r="BC1669" s="34"/>
      <c r="BD1669" s="44">
        <v>60520</v>
      </c>
      <c r="BE1669" s="34" t="s">
        <v>2922</v>
      </c>
      <c r="BF1669" s="43" t="s">
        <v>318</v>
      </c>
      <c r="BG1669" s="34" t="s">
        <v>436</v>
      </c>
      <c r="BH1669" s="34" t="s">
        <v>273</v>
      </c>
      <c r="BI1669" s="34" t="s">
        <v>11232</v>
      </c>
      <c r="BJ1669" s="44" t="s">
        <v>350</v>
      </c>
      <c r="BK1669" s="44" t="s">
        <v>11069</v>
      </c>
      <c r="EN1669" s="571">
        <v>41060</v>
      </c>
      <c r="EO1669" s="560" t="s">
        <v>11233</v>
      </c>
      <c r="EP1669" s="560" t="s">
        <v>947</v>
      </c>
      <c r="EQ1669" s="580">
        <v>443</v>
      </c>
      <c r="ER1669" s="560" t="s">
        <v>3797</v>
      </c>
      <c r="ES1669" s="567" t="s">
        <v>11234</v>
      </c>
    </row>
    <row r="1670" spans="16:149">
      <c r="P1670" s="503"/>
      <c r="Q1670" s="504"/>
      <c r="R1670" s="505">
        <f t="shared" si="48"/>
        <v>45448</v>
      </c>
      <c r="S1670" s="501"/>
      <c r="T1670" s="497"/>
      <c r="U1670" s="498"/>
      <c r="V1670" s="43">
        <v>222</v>
      </c>
      <c r="W1670" s="34" t="s">
        <v>4479</v>
      </c>
      <c r="X1670" s="44">
        <v>60521</v>
      </c>
      <c r="Y1670" s="34" t="s">
        <v>3059</v>
      </c>
      <c r="Z1670" s="43" t="s">
        <v>318</v>
      </c>
      <c r="AA1670" s="34" t="s">
        <v>436</v>
      </c>
      <c r="AB1670" s="34" t="s">
        <v>273</v>
      </c>
      <c r="AC1670" s="34" t="s">
        <v>3059</v>
      </c>
      <c r="AD1670" s="44" t="s">
        <v>350</v>
      </c>
      <c r="AE1670" s="44" t="s">
        <v>11069</v>
      </c>
      <c r="AF1670" s="43">
        <v>222</v>
      </c>
      <c r="AG1670" s="34" t="s">
        <v>4479</v>
      </c>
      <c r="AH1670" s="34" t="s">
        <v>11225</v>
      </c>
      <c r="AI1670" s="43" t="s">
        <v>3851</v>
      </c>
      <c r="AJ1670" s="44" t="s">
        <v>3853</v>
      </c>
      <c r="AK1670" s="261">
        <v>3080047</v>
      </c>
      <c r="AL1670" s="44" t="s">
        <v>436</v>
      </c>
      <c r="AM1670" s="44" t="s">
        <v>3856</v>
      </c>
      <c r="AN1670" s="262">
        <v>233095900</v>
      </c>
      <c r="AO1670" s="34"/>
      <c r="AP1670" s="34"/>
      <c r="AQ1670" s="34"/>
      <c r="AR1670" s="34"/>
      <c r="AS1670" s="34"/>
      <c r="AT1670" s="44" t="s">
        <v>10865</v>
      </c>
      <c r="AU1670" s="44"/>
      <c r="AV1670" s="477" t="str">
        <f t="array" ref="AV1670">_xlfn.IFS(
LEFT(Tabelas!$AI1670,1)="N","DN",
LEFT(Tabelas!$AI1670,1)="C","DC",
LEFT(Tabelas!$AI1670,1)="L","DL",
LEFT(Tabelas!$AI1670,1)="A","DA",
LEFT(Tabelas!$AI1670,1)="G","DG")</f>
        <v>DC</v>
      </c>
      <c r="AW1670" s="34"/>
      <c r="AX1670" s="34"/>
      <c r="AY1670" s="34"/>
      <c r="AZ1670" s="34"/>
      <c r="BA1670" s="34"/>
      <c r="BB1670" s="34"/>
      <c r="BC1670" s="34"/>
      <c r="BD1670" s="44">
        <v>60521</v>
      </c>
      <c r="BE1670" s="34" t="s">
        <v>3059</v>
      </c>
      <c r="BF1670" s="43" t="s">
        <v>318</v>
      </c>
      <c r="BG1670" s="34" t="s">
        <v>436</v>
      </c>
      <c r="BH1670" s="34" t="s">
        <v>273</v>
      </c>
      <c r="BI1670" s="34" t="s">
        <v>3059</v>
      </c>
      <c r="BJ1670" s="44" t="s">
        <v>350</v>
      </c>
      <c r="BK1670" s="44" t="s">
        <v>11069</v>
      </c>
      <c r="EN1670" s="572">
        <v>41075</v>
      </c>
      <c r="EO1670" s="561" t="s">
        <v>11235</v>
      </c>
      <c r="EP1670" s="561" t="s">
        <v>289</v>
      </c>
      <c r="EQ1670" s="576">
        <v>333</v>
      </c>
      <c r="ER1670" s="561" t="s">
        <v>4908</v>
      </c>
      <c r="ES1670" s="568" t="s">
        <v>11236</v>
      </c>
    </row>
    <row r="1671" spans="16:149">
      <c r="P1671" s="503"/>
      <c r="Q1671" s="504"/>
      <c r="R1671" s="505">
        <f t="shared" si="48"/>
        <v>45449</v>
      </c>
      <c r="S1671" s="501"/>
      <c r="T1671" s="497"/>
      <c r="U1671" s="498"/>
      <c r="V1671" s="43">
        <v>222</v>
      </c>
      <c r="W1671" s="34" t="s">
        <v>4479</v>
      </c>
      <c r="X1671" s="44">
        <v>60500</v>
      </c>
      <c r="Y1671" s="34" t="s">
        <v>721</v>
      </c>
      <c r="Z1671" s="43" t="s">
        <v>318</v>
      </c>
      <c r="AA1671" s="34" t="s">
        <v>436</v>
      </c>
      <c r="AB1671" s="34" t="s">
        <v>273</v>
      </c>
      <c r="AC1671" s="34" t="s">
        <v>2472</v>
      </c>
      <c r="AD1671" s="44" t="s">
        <v>350</v>
      </c>
      <c r="AE1671" s="44" t="s">
        <v>11069</v>
      </c>
      <c r="AF1671" s="43">
        <v>222</v>
      </c>
      <c r="AG1671" s="34" t="s">
        <v>4479</v>
      </c>
      <c r="AH1671" s="34" t="s">
        <v>11225</v>
      </c>
      <c r="AI1671" s="43" t="s">
        <v>3851</v>
      </c>
      <c r="AJ1671" s="44" t="s">
        <v>3853</v>
      </c>
      <c r="AK1671" s="261">
        <v>3080047</v>
      </c>
      <c r="AL1671" s="44" t="s">
        <v>436</v>
      </c>
      <c r="AM1671" s="44" t="s">
        <v>3856</v>
      </c>
      <c r="AN1671" s="262">
        <v>233095900</v>
      </c>
      <c r="AO1671" s="34"/>
      <c r="AP1671" s="34"/>
      <c r="AQ1671" s="34"/>
      <c r="AR1671" s="34"/>
      <c r="AS1671" s="34"/>
      <c r="AT1671" s="44" t="s">
        <v>10865</v>
      </c>
      <c r="AU1671" s="44"/>
      <c r="AV1671" s="477" t="str">
        <f t="array" ref="AV1671">_xlfn.IFS(
LEFT(Tabelas!$AI1671,1)="N","DN",
LEFT(Tabelas!$AI1671,1)="C","DC",
LEFT(Tabelas!$AI1671,1)="L","DL",
LEFT(Tabelas!$AI1671,1)="A","DA",
LEFT(Tabelas!$AI1671,1)="G","DG")</f>
        <v>DC</v>
      </c>
      <c r="AW1671" s="34"/>
      <c r="AX1671" s="34"/>
      <c r="AY1671" s="34"/>
      <c r="AZ1671" s="34"/>
      <c r="BA1671" s="34"/>
      <c r="BB1671" s="34"/>
      <c r="BC1671" s="34"/>
      <c r="BD1671" s="44">
        <v>60500</v>
      </c>
      <c r="BE1671" s="34" t="s">
        <v>721</v>
      </c>
      <c r="BF1671" s="43" t="s">
        <v>318</v>
      </c>
      <c r="BG1671" s="34" t="s">
        <v>436</v>
      </c>
      <c r="BH1671" s="34" t="s">
        <v>273</v>
      </c>
      <c r="BI1671" s="34" t="s">
        <v>2472</v>
      </c>
      <c r="BJ1671" s="44" t="s">
        <v>350</v>
      </c>
      <c r="BK1671" s="44" t="s">
        <v>11069</v>
      </c>
      <c r="EN1671" s="571">
        <v>41076</v>
      </c>
      <c r="EO1671" s="560" t="s">
        <v>11237</v>
      </c>
      <c r="EP1671" s="560" t="s">
        <v>289</v>
      </c>
      <c r="EQ1671" s="580">
        <v>376</v>
      </c>
      <c r="ER1671" s="560" t="s">
        <v>5105</v>
      </c>
      <c r="ES1671" s="567" t="s">
        <v>11238</v>
      </c>
    </row>
    <row r="1672" spans="16:149">
      <c r="P1672" s="503"/>
      <c r="Q1672" s="504"/>
      <c r="R1672" s="505">
        <f t="shared" si="48"/>
        <v>45450</v>
      </c>
      <c r="S1672" s="501"/>
      <c r="T1672" s="497"/>
      <c r="U1672" s="498"/>
      <c r="V1672" s="43">
        <v>222</v>
      </c>
      <c r="W1672" s="34" t="s">
        <v>4479</v>
      </c>
      <c r="X1672" s="44">
        <v>60522</v>
      </c>
      <c r="Y1672" s="34" t="s">
        <v>3178</v>
      </c>
      <c r="Z1672" s="43" t="s">
        <v>318</v>
      </c>
      <c r="AA1672" s="34" t="s">
        <v>436</v>
      </c>
      <c r="AB1672" s="34" t="s">
        <v>273</v>
      </c>
      <c r="AC1672" s="34" t="s">
        <v>3178</v>
      </c>
      <c r="AD1672" s="44" t="s">
        <v>350</v>
      </c>
      <c r="AE1672" s="44" t="s">
        <v>11069</v>
      </c>
      <c r="AF1672" s="43">
        <v>222</v>
      </c>
      <c r="AG1672" s="34" t="s">
        <v>4479</v>
      </c>
      <c r="AH1672" s="34" t="s">
        <v>11225</v>
      </c>
      <c r="AI1672" s="43" t="s">
        <v>3851</v>
      </c>
      <c r="AJ1672" s="44" t="s">
        <v>3853</v>
      </c>
      <c r="AK1672" s="261">
        <v>3080047</v>
      </c>
      <c r="AL1672" s="44" t="s">
        <v>436</v>
      </c>
      <c r="AM1672" s="44" t="s">
        <v>3856</v>
      </c>
      <c r="AN1672" s="262">
        <v>233095900</v>
      </c>
      <c r="AO1672" s="34"/>
      <c r="AP1672" s="34"/>
      <c r="AQ1672" s="34"/>
      <c r="AR1672" s="34"/>
      <c r="AS1672" s="34"/>
      <c r="AT1672" s="44" t="s">
        <v>10865</v>
      </c>
      <c r="AU1672" s="44"/>
      <c r="AV1672" s="477" t="str">
        <f t="array" ref="AV1672">_xlfn.IFS(
LEFT(Tabelas!$AI1672,1)="N","DN",
LEFT(Tabelas!$AI1672,1)="C","DC",
LEFT(Tabelas!$AI1672,1)="L","DL",
LEFT(Tabelas!$AI1672,1)="A","DA",
LEFT(Tabelas!$AI1672,1)="G","DG")</f>
        <v>DC</v>
      </c>
      <c r="AW1672" s="34"/>
      <c r="AX1672" s="34"/>
      <c r="AY1672" s="34"/>
      <c r="AZ1672" s="34"/>
      <c r="BA1672" s="34"/>
      <c r="BB1672" s="34"/>
      <c r="BC1672" s="34"/>
      <c r="BD1672" s="44">
        <v>60522</v>
      </c>
      <c r="BE1672" s="34" t="s">
        <v>3178</v>
      </c>
      <c r="BF1672" s="43" t="s">
        <v>318</v>
      </c>
      <c r="BG1672" s="34" t="s">
        <v>436</v>
      </c>
      <c r="BH1672" s="34" t="s">
        <v>273</v>
      </c>
      <c r="BI1672" s="34" t="s">
        <v>3178</v>
      </c>
      <c r="BJ1672" s="44" t="s">
        <v>350</v>
      </c>
      <c r="BK1672" s="44" t="s">
        <v>11069</v>
      </c>
      <c r="EN1672" s="572">
        <v>41084</v>
      </c>
      <c r="EO1672" s="561" t="s">
        <v>11239</v>
      </c>
      <c r="EP1672" s="561" t="s">
        <v>289</v>
      </c>
      <c r="EQ1672" s="576">
        <v>336</v>
      </c>
      <c r="ER1672" s="561" t="s">
        <v>4952</v>
      </c>
      <c r="ES1672" s="568" t="s">
        <v>11240</v>
      </c>
    </row>
    <row r="1673" spans="16:149">
      <c r="P1673" s="503"/>
      <c r="Q1673" s="504"/>
      <c r="R1673" s="505">
        <f t="shared" si="48"/>
        <v>45451</v>
      </c>
      <c r="S1673" s="501"/>
      <c r="T1673" s="497"/>
      <c r="U1673" s="498"/>
      <c r="V1673" s="43">
        <v>222</v>
      </c>
      <c r="W1673" s="34" t="s">
        <v>4479</v>
      </c>
      <c r="X1673" s="44">
        <v>60507</v>
      </c>
      <c r="Y1673" s="34" t="s">
        <v>1310</v>
      </c>
      <c r="Z1673" s="43" t="s">
        <v>318</v>
      </c>
      <c r="AA1673" s="34" t="s">
        <v>436</v>
      </c>
      <c r="AB1673" s="34" t="s">
        <v>273</v>
      </c>
      <c r="AC1673" s="34" t="s">
        <v>1310</v>
      </c>
      <c r="AD1673" s="44" t="s">
        <v>350</v>
      </c>
      <c r="AE1673" s="44" t="s">
        <v>11069</v>
      </c>
      <c r="AF1673" s="43">
        <v>222</v>
      </c>
      <c r="AG1673" s="34" t="s">
        <v>4479</v>
      </c>
      <c r="AH1673" s="34" t="s">
        <v>11225</v>
      </c>
      <c r="AI1673" s="43" t="s">
        <v>3851</v>
      </c>
      <c r="AJ1673" s="44" t="s">
        <v>3853</v>
      </c>
      <c r="AK1673" s="261">
        <v>3080047</v>
      </c>
      <c r="AL1673" s="44" t="s">
        <v>436</v>
      </c>
      <c r="AM1673" s="44" t="s">
        <v>3856</v>
      </c>
      <c r="AN1673" s="262">
        <v>233095900</v>
      </c>
      <c r="AO1673" s="34"/>
      <c r="AP1673" s="34"/>
      <c r="AQ1673" s="34"/>
      <c r="AR1673" s="34"/>
      <c r="AS1673" s="34"/>
      <c r="AT1673" s="44" t="s">
        <v>10865</v>
      </c>
      <c r="AU1673" s="44"/>
      <c r="AV1673" s="477" t="str">
        <f t="array" ref="AV1673">_xlfn.IFS(
LEFT(Tabelas!$AI1673,1)="N","DN",
LEFT(Tabelas!$AI1673,1)="C","DC",
LEFT(Tabelas!$AI1673,1)="L","DL",
LEFT(Tabelas!$AI1673,1)="A","DA",
LEFT(Tabelas!$AI1673,1)="G","DG")</f>
        <v>DC</v>
      </c>
      <c r="AW1673" s="34"/>
      <c r="AX1673" s="34"/>
      <c r="AY1673" s="34"/>
      <c r="AZ1673" s="34"/>
      <c r="BA1673" s="34"/>
      <c r="BB1673" s="34"/>
      <c r="BC1673" s="34"/>
      <c r="BD1673" s="44">
        <v>60507</v>
      </c>
      <c r="BE1673" s="34" t="s">
        <v>1310</v>
      </c>
      <c r="BF1673" s="43" t="s">
        <v>318</v>
      </c>
      <c r="BG1673" s="34" t="s">
        <v>436</v>
      </c>
      <c r="BH1673" s="34" t="s">
        <v>273</v>
      </c>
      <c r="BI1673" s="34" t="s">
        <v>1310</v>
      </c>
      <c r="BJ1673" s="44" t="s">
        <v>350</v>
      </c>
      <c r="BK1673" s="44" t="s">
        <v>11069</v>
      </c>
      <c r="EN1673" s="571">
        <v>41090</v>
      </c>
      <c r="EO1673" s="560" t="s">
        <v>11241</v>
      </c>
      <c r="EP1673" s="560" t="s">
        <v>289</v>
      </c>
      <c r="EQ1673" s="580">
        <v>332</v>
      </c>
      <c r="ER1673" s="560" t="s">
        <v>4896</v>
      </c>
      <c r="ES1673" s="567" t="s">
        <v>11242</v>
      </c>
    </row>
    <row r="1674" spans="16:149">
      <c r="P1674" s="503"/>
      <c r="Q1674" s="504"/>
      <c r="R1674" s="505">
        <f t="shared" si="48"/>
        <v>45452</v>
      </c>
      <c r="S1674" s="501"/>
      <c r="T1674" s="497"/>
      <c r="U1674" s="498"/>
      <c r="V1674" s="43">
        <v>222</v>
      </c>
      <c r="W1674" s="34" t="s">
        <v>4479</v>
      </c>
      <c r="X1674" s="44">
        <v>60508</v>
      </c>
      <c r="Y1674" s="34" t="s">
        <v>1588</v>
      </c>
      <c r="Z1674" s="43" t="s">
        <v>318</v>
      </c>
      <c r="AA1674" s="34" t="s">
        <v>436</v>
      </c>
      <c r="AB1674" s="34" t="s">
        <v>273</v>
      </c>
      <c r="AC1674" s="34" t="s">
        <v>1588</v>
      </c>
      <c r="AD1674" s="44" t="s">
        <v>350</v>
      </c>
      <c r="AE1674" s="44" t="s">
        <v>11069</v>
      </c>
      <c r="AF1674" s="43">
        <v>222</v>
      </c>
      <c r="AG1674" s="34" t="s">
        <v>4479</v>
      </c>
      <c r="AH1674" s="34" t="s">
        <v>11225</v>
      </c>
      <c r="AI1674" s="43" t="s">
        <v>3851</v>
      </c>
      <c r="AJ1674" s="44" t="s">
        <v>3853</v>
      </c>
      <c r="AK1674" s="261">
        <v>3080047</v>
      </c>
      <c r="AL1674" s="44" t="s">
        <v>436</v>
      </c>
      <c r="AM1674" s="44" t="s">
        <v>3856</v>
      </c>
      <c r="AN1674" s="262">
        <v>233095900</v>
      </c>
      <c r="AO1674" s="34"/>
      <c r="AP1674" s="34"/>
      <c r="AQ1674" s="34"/>
      <c r="AR1674" s="34"/>
      <c r="AS1674" s="34"/>
      <c r="AT1674" s="44" t="s">
        <v>10865</v>
      </c>
      <c r="AU1674" s="44"/>
      <c r="AV1674" s="477" t="str">
        <f t="array" ref="AV1674">_xlfn.IFS(
LEFT(Tabelas!$AI1674,1)="N","DN",
LEFT(Tabelas!$AI1674,1)="C","DC",
LEFT(Tabelas!$AI1674,1)="L","DL",
LEFT(Tabelas!$AI1674,1)="A","DA",
LEFT(Tabelas!$AI1674,1)="G","DG")</f>
        <v>DC</v>
      </c>
      <c r="AW1674" s="34"/>
      <c r="AX1674" s="34"/>
      <c r="AY1674" s="34"/>
      <c r="AZ1674" s="34"/>
      <c r="BA1674" s="34"/>
      <c r="BB1674" s="34"/>
      <c r="BC1674" s="34"/>
      <c r="BD1674" s="44">
        <v>60508</v>
      </c>
      <c r="BE1674" s="34" t="s">
        <v>1588</v>
      </c>
      <c r="BF1674" s="43" t="s">
        <v>318</v>
      </c>
      <c r="BG1674" s="34" t="s">
        <v>436</v>
      </c>
      <c r="BH1674" s="34" t="s">
        <v>273</v>
      </c>
      <c r="BI1674" s="34" t="s">
        <v>1588</v>
      </c>
      <c r="BJ1674" s="44" t="s">
        <v>350</v>
      </c>
      <c r="BK1674" s="44" t="s">
        <v>11069</v>
      </c>
      <c r="EN1674" s="572">
        <v>41095</v>
      </c>
      <c r="EO1674" s="561" t="s">
        <v>11243</v>
      </c>
      <c r="EP1674" s="561" t="s">
        <v>370</v>
      </c>
      <c r="EQ1674" s="576">
        <v>556</v>
      </c>
      <c r="ER1674" s="561" t="s">
        <v>3143</v>
      </c>
      <c r="ES1674" s="568" t="s">
        <v>11244</v>
      </c>
    </row>
    <row r="1675" spans="16:149">
      <c r="P1675" s="503"/>
      <c r="Q1675" s="504"/>
      <c r="R1675" s="505">
        <f t="shared" si="48"/>
        <v>45453</v>
      </c>
      <c r="S1675" s="501"/>
      <c r="T1675" s="497"/>
      <c r="U1675" s="498"/>
      <c r="V1675" s="43">
        <v>222</v>
      </c>
      <c r="W1675" s="34" t="s">
        <v>4479</v>
      </c>
      <c r="X1675" s="44">
        <v>60518</v>
      </c>
      <c r="Y1675" s="34" t="s">
        <v>2637</v>
      </c>
      <c r="Z1675" s="43" t="s">
        <v>318</v>
      </c>
      <c r="AA1675" s="34" t="s">
        <v>436</v>
      </c>
      <c r="AB1675" s="34" t="s">
        <v>273</v>
      </c>
      <c r="AC1675" s="34" t="s">
        <v>2637</v>
      </c>
      <c r="AD1675" s="44" t="s">
        <v>350</v>
      </c>
      <c r="AE1675" s="44" t="s">
        <v>11069</v>
      </c>
      <c r="AF1675" s="43">
        <v>222</v>
      </c>
      <c r="AG1675" s="34" t="s">
        <v>4479</v>
      </c>
      <c r="AH1675" s="34" t="s">
        <v>11225</v>
      </c>
      <c r="AI1675" s="43" t="s">
        <v>3851</v>
      </c>
      <c r="AJ1675" s="44" t="s">
        <v>3853</v>
      </c>
      <c r="AK1675" s="261">
        <v>3080047</v>
      </c>
      <c r="AL1675" s="44" t="s">
        <v>436</v>
      </c>
      <c r="AM1675" s="44" t="s">
        <v>3856</v>
      </c>
      <c r="AN1675" s="262">
        <v>233095900</v>
      </c>
      <c r="AO1675" s="34"/>
      <c r="AP1675" s="34"/>
      <c r="AQ1675" s="34"/>
      <c r="AR1675" s="34"/>
      <c r="AS1675" s="34"/>
      <c r="AT1675" s="44" t="s">
        <v>10865</v>
      </c>
      <c r="AU1675" s="44"/>
      <c r="AV1675" s="477" t="str">
        <f t="array" ref="AV1675">_xlfn.IFS(
LEFT(Tabelas!$AI1675,1)="N","DN",
LEFT(Tabelas!$AI1675,1)="C","DC",
LEFT(Tabelas!$AI1675,1)="L","DL",
LEFT(Tabelas!$AI1675,1)="A","DA",
LEFT(Tabelas!$AI1675,1)="G","DG")</f>
        <v>DC</v>
      </c>
      <c r="AW1675" s="34"/>
      <c r="AX1675" s="34"/>
      <c r="AY1675" s="34"/>
      <c r="AZ1675" s="34"/>
      <c r="BA1675" s="34"/>
      <c r="BB1675" s="34"/>
      <c r="BC1675" s="34"/>
      <c r="BD1675" s="44">
        <v>60518</v>
      </c>
      <c r="BE1675" s="34" t="s">
        <v>2637</v>
      </c>
      <c r="BF1675" s="43" t="s">
        <v>318</v>
      </c>
      <c r="BG1675" s="34" t="s">
        <v>436</v>
      </c>
      <c r="BH1675" s="34" t="s">
        <v>273</v>
      </c>
      <c r="BI1675" s="34" t="s">
        <v>2637</v>
      </c>
      <c r="BJ1675" s="44" t="s">
        <v>350</v>
      </c>
      <c r="BK1675" s="44" t="s">
        <v>11069</v>
      </c>
      <c r="EN1675" s="572">
        <v>41110</v>
      </c>
      <c r="EO1675" s="561" t="s">
        <v>11245</v>
      </c>
      <c r="EP1675" s="561" t="s">
        <v>350</v>
      </c>
      <c r="EQ1675" s="576">
        <v>224</v>
      </c>
      <c r="ER1675" s="561" t="s">
        <v>4524</v>
      </c>
      <c r="ES1675" s="568" t="s">
        <v>11246</v>
      </c>
    </row>
    <row r="1676" spans="16:149">
      <c r="P1676" s="503"/>
      <c r="Q1676" s="504"/>
      <c r="R1676" s="505">
        <f t="shared" si="48"/>
        <v>45454</v>
      </c>
      <c r="S1676" s="501"/>
      <c r="T1676" s="497"/>
      <c r="U1676" s="498"/>
      <c r="V1676" s="43">
        <v>222</v>
      </c>
      <c r="W1676" s="34" t="s">
        <v>4479</v>
      </c>
      <c r="X1676" s="44">
        <v>60523</v>
      </c>
      <c r="Y1676" s="34" t="s">
        <v>3295</v>
      </c>
      <c r="Z1676" s="43" t="s">
        <v>318</v>
      </c>
      <c r="AA1676" s="34" t="s">
        <v>436</v>
      </c>
      <c r="AB1676" s="34" t="s">
        <v>273</v>
      </c>
      <c r="AC1676" s="34" t="s">
        <v>3295</v>
      </c>
      <c r="AD1676" s="44" t="s">
        <v>350</v>
      </c>
      <c r="AE1676" s="44" t="s">
        <v>11069</v>
      </c>
      <c r="AF1676" s="43">
        <v>222</v>
      </c>
      <c r="AG1676" s="34" t="s">
        <v>4479</v>
      </c>
      <c r="AH1676" s="34" t="s">
        <v>11225</v>
      </c>
      <c r="AI1676" s="43" t="s">
        <v>3851</v>
      </c>
      <c r="AJ1676" s="44" t="s">
        <v>3853</v>
      </c>
      <c r="AK1676" s="261">
        <v>3080047</v>
      </c>
      <c r="AL1676" s="44" t="s">
        <v>436</v>
      </c>
      <c r="AM1676" s="44" t="s">
        <v>3856</v>
      </c>
      <c r="AN1676" s="262">
        <v>233095900</v>
      </c>
      <c r="AO1676" s="34"/>
      <c r="AP1676" s="34"/>
      <c r="AQ1676" s="34"/>
      <c r="AR1676" s="34"/>
      <c r="AS1676" s="34"/>
      <c r="AT1676" s="44" t="s">
        <v>10865</v>
      </c>
      <c r="AU1676" s="44"/>
      <c r="AV1676" s="477" t="str">
        <f t="array" ref="AV1676">_xlfn.IFS(
LEFT(Tabelas!$AI1676,1)="N","DN",
LEFT(Tabelas!$AI1676,1)="C","DC",
LEFT(Tabelas!$AI1676,1)="L","DL",
LEFT(Tabelas!$AI1676,1)="A","DA",
LEFT(Tabelas!$AI1676,1)="G","DG")</f>
        <v>DC</v>
      </c>
      <c r="AW1676" s="34"/>
      <c r="AX1676" s="34"/>
      <c r="AY1676" s="34"/>
      <c r="AZ1676" s="34"/>
      <c r="BA1676" s="34"/>
      <c r="BB1676" s="34"/>
      <c r="BC1676" s="34"/>
      <c r="BD1676" s="44">
        <v>60523</v>
      </c>
      <c r="BE1676" s="34" t="s">
        <v>3295</v>
      </c>
      <c r="BF1676" s="43" t="s">
        <v>318</v>
      </c>
      <c r="BG1676" s="34" t="s">
        <v>436</v>
      </c>
      <c r="BH1676" s="34" t="s">
        <v>273</v>
      </c>
      <c r="BI1676" s="34" t="s">
        <v>3295</v>
      </c>
      <c r="BJ1676" s="44" t="s">
        <v>350</v>
      </c>
      <c r="BK1676" s="44" t="s">
        <v>11069</v>
      </c>
      <c r="EN1676" s="571">
        <v>41114</v>
      </c>
      <c r="EO1676" s="560" t="s">
        <v>11247</v>
      </c>
      <c r="EP1676" s="560" t="s">
        <v>289</v>
      </c>
      <c r="EQ1676" s="580">
        <v>396</v>
      </c>
      <c r="ER1676" s="560" t="s">
        <v>5249</v>
      </c>
      <c r="ES1676" s="567" t="s">
        <v>11248</v>
      </c>
    </row>
    <row r="1677" spans="16:149">
      <c r="P1677" s="503"/>
      <c r="Q1677" s="504"/>
      <c r="R1677" s="505">
        <f t="shared" si="48"/>
        <v>45455</v>
      </c>
      <c r="S1677" s="501"/>
      <c r="T1677" s="497"/>
      <c r="U1677" s="498"/>
      <c r="V1677" s="43">
        <v>222</v>
      </c>
      <c r="W1677" s="34" t="s">
        <v>4479</v>
      </c>
      <c r="X1677" s="44">
        <v>60524</v>
      </c>
      <c r="Y1677" s="34" t="s">
        <v>3387</v>
      </c>
      <c r="Z1677" s="43" t="s">
        <v>318</v>
      </c>
      <c r="AA1677" s="34" t="s">
        <v>436</v>
      </c>
      <c r="AB1677" s="34" t="s">
        <v>273</v>
      </c>
      <c r="AC1677" s="34" t="s">
        <v>3387</v>
      </c>
      <c r="AD1677" s="44" t="s">
        <v>350</v>
      </c>
      <c r="AE1677" s="44" t="s">
        <v>11069</v>
      </c>
      <c r="AF1677" s="43">
        <v>222</v>
      </c>
      <c r="AG1677" s="34" t="s">
        <v>4479</v>
      </c>
      <c r="AH1677" s="34" t="s">
        <v>11225</v>
      </c>
      <c r="AI1677" s="43" t="s">
        <v>3851</v>
      </c>
      <c r="AJ1677" s="44" t="s">
        <v>3853</v>
      </c>
      <c r="AK1677" s="261">
        <v>3080047</v>
      </c>
      <c r="AL1677" s="44" t="s">
        <v>436</v>
      </c>
      <c r="AM1677" s="44" t="s">
        <v>3856</v>
      </c>
      <c r="AN1677" s="262">
        <v>233095900</v>
      </c>
      <c r="AO1677" s="34"/>
      <c r="AP1677" s="34"/>
      <c r="AQ1677" s="34"/>
      <c r="AR1677" s="34"/>
      <c r="AS1677" s="34"/>
      <c r="AT1677" s="44" t="s">
        <v>10865</v>
      </c>
      <c r="AU1677" s="44"/>
      <c r="AV1677" s="477" t="str">
        <f t="array" ref="AV1677">_xlfn.IFS(
LEFT(Tabelas!$AI1677,1)="N","DN",
LEFT(Tabelas!$AI1677,1)="C","DC",
LEFT(Tabelas!$AI1677,1)="L","DL",
LEFT(Tabelas!$AI1677,1)="A","DA",
LEFT(Tabelas!$AI1677,1)="G","DG")</f>
        <v>DC</v>
      </c>
      <c r="AW1677" s="34"/>
      <c r="AX1677" s="34"/>
      <c r="AY1677" s="34"/>
      <c r="AZ1677" s="34"/>
      <c r="BA1677" s="34"/>
      <c r="BB1677" s="34"/>
      <c r="BC1677" s="34"/>
      <c r="BD1677" s="44">
        <v>60524</v>
      </c>
      <c r="BE1677" s="34" t="s">
        <v>3387</v>
      </c>
      <c r="BF1677" s="43" t="s">
        <v>318</v>
      </c>
      <c r="BG1677" s="34" t="s">
        <v>436</v>
      </c>
      <c r="BH1677" s="34" t="s">
        <v>273</v>
      </c>
      <c r="BI1677" s="34" t="s">
        <v>3387</v>
      </c>
      <c r="BJ1677" s="44" t="s">
        <v>350</v>
      </c>
      <c r="BK1677" s="44" t="s">
        <v>11069</v>
      </c>
      <c r="EN1677" s="572">
        <v>41120</v>
      </c>
      <c r="EO1677" s="561" t="s">
        <v>11249</v>
      </c>
      <c r="EP1677" s="561" t="s">
        <v>350</v>
      </c>
      <c r="EQ1677" s="576">
        <v>219</v>
      </c>
      <c r="ER1677" s="561" t="s">
        <v>4409</v>
      </c>
      <c r="ES1677" s="568" t="s">
        <v>11250</v>
      </c>
    </row>
    <row r="1678" spans="16:149">
      <c r="P1678" s="503"/>
      <c r="Q1678" s="504"/>
      <c r="R1678" s="505">
        <f t="shared" si="48"/>
        <v>45456</v>
      </c>
      <c r="S1678" s="501"/>
      <c r="T1678" s="497"/>
      <c r="U1678" s="498"/>
      <c r="V1678" s="43">
        <v>222</v>
      </c>
      <c r="W1678" s="34" t="s">
        <v>4479</v>
      </c>
      <c r="X1678" s="44">
        <v>60514</v>
      </c>
      <c r="Y1678" s="34" t="s">
        <v>2292</v>
      </c>
      <c r="Z1678" s="43" t="s">
        <v>318</v>
      </c>
      <c r="AA1678" s="34" t="s">
        <v>436</v>
      </c>
      <c r="AB1678" s="34" t="s">
        <v>273</v>
      </c>
      <c r="AC1678" s="34" t="s">
        <v>2292</v>
      </c>
      <c r="AD1678" s="44" t="s">
        <v>350</v>
      </c>
      <c r="AE1678" s="44" t="s">
        <v>11069</v>
      </c>
      <c r="AF1678" s="43">
        <v>222</v>
      </c>
      <c r="AG1678" s="34" t="s">
        <v>4479</v>
      </c>
      <c r="AH1678" s="34" t="s">
        <v>11225</v>
      </c>
      <c r="AI1678" s="43" t="s">
        <v>3851</v>
      </c>
      <c r="AJ1678" s="44" t="s">
        <v>3853</v>
      </c>
      <c r="AK1678" s="261">
        <v>3080047</v>
      </c>
      <c r="AL1678" s="44" t="s">
        <v>436</v>
      </c>
      <c r="AM1678" s="44" t="s">
        <v>3856</v>
      </c>
      <c r="AN1678" s="262">
        <v>233095900</v>
      </c>
      <c r="AO1678" s="34"/>
      <c r="AP1678" s="34"/>
      <c r="AQ1678" s="34"/>
      <c r="AR1678" s="34"/>
      <c r="AS1678" s="34"/>
      <c r="AT1678" s="44" t="s">
        <v>10865</v>
      </c>
      <c r="AU1678" s="44"/>
      <c r="AV1678" s="477" t="str">
        <f t="array" ref="AV1678">_xlfn.IFS(
LEFT(Tabelas!$AI1678,1)="N","DN",
LEFT(Tabelas!$AI1678,1)="C","DC",
LEFT(Tabelas!$AI1678,1)="L","DL",
LEFT(Tabelas!$AI1678,1)="A","DA",
LEFT(Tabelas!$AI1678,1)="G","DG")</f>
        <v>DC</v>
      </c>
      <c r="AW1678" s="34"/>
      <c r="AX1678" s="34"/>
      <c r="AY1678" s="34"/>
      <c r="AZ1678" s="34"/>
      <c r="BA1678" s="34"/>
      <c r="BB1678" s="34"/>
      <c r="BC1678" s="34"/>
      <c r="BD1678" s="44">
        <v>60514</v>
      </c>
      <c r="BE1678" s="34" t="s">
        <v>2292</v>
      </c>
      <c r="BF1678" s="43" t="s">
        <v>318</v>
      </c>
      <c r="BG1678" s="34" t="s">
        <v>436</v>
      </c>
      <c r="BH1678" s="34" t="s">
        <v>273</v>
      </c>
      <c r="BI1678" s="34" t="s">
        <v>2292</v>
      </c>
      <c r="BJ1678" s="44" t="s">
        <v>350</v>
      </c>
      <c r="BK1678" s="44" t="s">
        <v>11069</v>
      </c>
      <c r="EN1678" s="571">
        <v>41122</v>
      </c>
      <c r="EO1678" s="560" t="s">
        <v>11251</v>
      </c>
      <c r="EP1678" s="560" t="s">
        <v>320</v>
      </c>
      <c r="EQ1678" s="580">
        <v>109</v>
      </c>
      <c r="ER1678" s="560" t="s">
        <v>2409</v>
      </c>
      <c r="ES1678" s="567" t="s">
        <v>11252</v>
      </c>
    </row>
    <row r="1679" spans="16:149">
      <c r="P1679" s="503"/>
      <c r="Q1679" s="504"/>
      <c r="R1679" s="505">
        <f t="shared" si="48"/>
        <v>45457</v>
      </c>
      <c r="S1679" s="501"/>
      <c r="T1679" s="497"/>
      <c r="U1679" s="498"/>
      <c r="V1679" s="43">
        <v>222</v>
      </c>
      <c r="W1679" s="34" t="s">
        <v>4479</v>
      </c>
      <c r="X1679" s="44">
        <v>60512</v>
      </c>
      <c r="Y1679" s="34" t="s">
        <v>1858</v>
      </c>
      <c r="Z1679" s="43" t="s">
        <v>318</v>
      </c>
      <c r="AA1679" s="34" t="s">
        <v>436</v>
      </c>
      <c r="AB1679" s="34" t="s">
        <v>273</v>
      </c>
      <c r="AC1679" s="34" t="s">
        <v>1858</v>
      </c>
      <c r="AD1679" s="44" t="s">
        <v>350</v>
      </c>
      <c r="AE1679" s="44" t="s">
        <v>11069</v>
      </c>
      <c r="AF1679" s="43">
        <v>222</v>
      </c>
      <c r="AG1679" s="34" t="s">
        <v>4479</v>
      </c>
      <c r="AH1679" s="34" t="s">
        <v>11225</v>
      </c>
      <c r="AI1679" s="43" t="s">
        <v>3851</v>
      </c>
      <c r="AJ1679" s="44" t="s">
        <v>3853</v>
      </c>
      <c r="AK1679" s="261">
        <v>3080047</v>
      </c>
      <c r="AL1679" s="44" t="s">
        <v>436</v>
      </c>
      <c r="AM1679" s="44" t="s">
        <v>3856</v>
      </c>
      <c r="AN1679" s="262">
        <v>233095900</v>
      </c>
      <c r="AO1679" s="34"/>
      <c r="AP1679" s="34"/>
      <c r="AQ1679" s="34"/>
      <c r="AR1679" s="34"/>
      <c r="AS1679" s="34"/>
      <c r="AT1679" s="44" t="s">
        <v>10865</v>
      </c>
      <c r="AU1679" s="44"/>
      <c r="AV1679" s="477" t="str">
        <f t="array" ref="AV1679">_xlfn.IFS(
LEFT(Tabelas!$AI1679,1)="N","DN",
LEFT(Tabelas!$AI1679,1)="C","DC",
LEFT(Tabelas!$AI1679,1)="L","DL",
LEFT(Tabelas!$AI1679,1)="A","DA",
LEFT(Tabelas!$AI1679,1)="G","DG")</f>
        <v>DC</v>
      </c>
      <c r="AW1679" s="34"/>
      <c r="AX1679" s="34"/>
      <c r="AY1679" s="34"/>
      <c r="AZ1679" s="34"/>
      <c r="BA1679" s="34"/>
      <c r="BB1679" s="34"/>
      <c r="BC1679" s="34"/>
      <c r="BD1679" s="44">
        <v>60512</v>
      </c>
      <c r="BE1679" s="34" t="s">
        <v>1858</v>
      </c>
      <c r="BF1679" s="43" t="s">
        <v>318</v>
      </c>
      <c r="BG1679" s="34" t="s">
        <v>436</v>
      </c>
      <c r="BH1679" s="34" t="s">
        <v>273</v>
      </c>
      <c r="BI1679" s="34" t="s">
        <v>1858</v>
      </c>
      <c r="BJ1679" s="44" t="s">
        <v>350</v>
      </c>
      <c r="BK1679" s="44" t="s">
        <v>11069</v>
      </c>
      <c r="EN1679" s="572">
        <v>41125</v>
      </c>
      <c r="EO1679" s="561" t="s">
        <v>11253</v>
      </c>
      <c r="EP1679" s="561" t="s">
        <v>320</v>
      </c>
      <c r="EQ1679" s="576">
        <v>162</v>
      </c>
      <c r="ER1679" s="561" t="s">
        <v>3781</v>
      </c>
      <c r="ES1679" s="568" t="s">
        <v>11254</v>
      </c>
    </row>
    <row r="1680" spans="16:149">
      <c r="P1680" s="503"/>
      <c r="Q1680" s="504"/>
      <c r="R1680" s="505">
        <f t="shared" si="48"/>
        <v>45458</v>
      </c>
      <c r="S1680" s="501"/>
      <c r="T1680" s="497"/>
      <c r="U1680" s="498"/>
      <c r="V1680" s="43">
        <v>222</v>
      </c>
      <c r="W1680" s="34" t="s">
        <v>4479</v>
      </c>
      <c r="X1680" s="44">
        <v>60513</v>
      </c>
      <c r="Y1680" s="34" t="s">
        <v>413</v>
      </c>
      <c r="Z1680" s="43" t="s">
        <v>318</v>
      </c>
      <c r="AA1680" s="34" t="s">
        <v>436</v>
      </c>
      <c r="AB1680" s="34" t="s">
        <v>273</v>
      </c>
      <c r="AC1680" s="34" t="s">
        <v>413</v>
      </c>
      <c r="AD1680" s="44" t="s">
        <v>350</v>
      </c>
      <c r="AE1680" s="44" t="s">
        <v>11069</v>
      </c>
      <c r="AF1680" s="43">
        <v>222</v>
      </c>
      <c r="AG1680" s="34" t="s">
        <v>4479</v>
      </c>
      <c r="AH1680" s="34" t="s">
        <v>11225</v>
      </c>
      <c r="AI1680" s="43" t="s">
        <v>3851</v>
      </c>
      <c r="AJ1680" s="44" t="s">
        <v>3853</v>
      </c>
      <c r="AK1680" s="261">
        <v>3080047</v>
      </c>
      <c r="AL1680" s="44" t="s">
        <v>436</v>
      </c>
      <c r="AM1680" s="44" t="s">
        <v>3856</v>
      </c>
      <c r="AN1680" s="262">
        <v>233095900</v>
      </c>
      <c r="AO1680" s="34"/>
      <c r="AP1680" s="34"/>
      <c r="AQ1680" s="34"/>
      <c r="AR1680" s="34"/>
      <c r="AS1680" s="34"/>
      <c r="AT1680" s="44" t="s">
        <v>10865</v>
      </c>
      <c r="AU1680" s="44"/>
      <c r="AV1680" s="477" t="str">
        <f t="array" ref="AV1680">_xlfn.IFS(
LEFT(Tabelas!$AI1680,1)="N","DN",
LEFT(Tabelas!$AI1680,1)="C","DC",
LEFT(Tabelas!$AI1680,1)="L","DL",
LEFT(Tabelas!$AI1680,1)="A","DA",
LEFT(Tabelas!$AI1680,1)="G","DG")</f>
        <v>DC</v>
      </c>
      <c r="AW1680" s="34"/>
      <c r="AX1680" s="34"/>
      <c r="AY1680" s="34"/>
      <c r="AZ1680" s="34"/>
      <c r="BA1680" s="34"/>
      <c r="BB1680" s="34"/>
      <c r="BC1680" s="34"/>
      <c r="BD1680" s="44">
        <v>60513</v>
      </c>
      <c r="BE1680" s="34" t="s">
        <v>413</v>
      </c>
      <c r="BF1680" s="43" t="s">
        <v>318</v>
      </c>
      <c r="BG1680" s="34" t="s">
        <v>436</v>
      </c>
      <c r="BH1680" s="34" t="s">
        <v>273</v>
      </c>
      <c r="BI1680" s="34" t="s">
        <v>413</v>
      </c>
      <c r="BJ1680" s="44" t="s">
        <v>350</v>
      </c>
      <c r="BK1680" s="44" t="s">
        <v>11069</v>
      </c>
      <c r="EN1680" s="571">
        <v>41135</v>
      </c>
      <c r="EO1680" s="560" t="s">
        <v>11255</v>
      </c>
      <c r="EP1680" s="560" t="s">
        <v>320</v>
      </c>
      <c r="EQ1680" s="580">
        <v>167</v>
      </c>
      <c r="ER1680" s="560" t="s">
        <v>4041</v>
      </c>
      <c r="ES1680" s="567" t="s">
        <v>11256</v>
      </c>
    </row>
    <row r="1681" spans="16:149">
      <c r="P1681" s="503"/>
      <c r="Q1681" s="504"/>
      <c r="R1681" s="505">
        <f t="shared" si="48"/>
        <v>45459</v>
      </c>
      <c r="S1681" s="501"/>
      <c r="T1681" s="497"/>
      <c r="U1681" s="498"/>
      <c r="V1681" s="43">
        <v>222</v>
      </c>
      <c r="W1681" s="34" t="s">
        <v>4479</v>
      </c>
      <c r="X1681" s="44">
        <v>60803</v>
      </c>
      <c r="Y1681" s="34" t="s">
        <v>1591</v>
      </c>
      <c r="Z1681" s="43" t="s">
        <v>318</v>
      </c>
      <c r="AA1681" s="34" t="s">
        <v>439</v>
      </c>
      <c r="AB1681" s="34" t="s">
        <v>273</v>
      </c>
      <c r="AC1681" s="34" t="s">
        <v>1591</v>
      </c>
      <c r="AD1681" s="44" t="s">
        <v>350</v>
      </c>
      <c r="AE1681" s="44" t="s">
        <v>11069</v>
      </c>
      <c r="AF1681" s="43">
        <v>222</v>
      </c>
      <c r="AG1681" s="34" t="s">
        <v>4479</v>
      </c>
      <c r="AH1681" s="34" t="s">
        <v>11225</v>
      </c>
      <c r="AI1681" s="43" t="s">
        <v>3851</v>
      </c>
      <c r="AJ1681" s="44" t="s">
        <v>3853</v>
      </c>
      <c r="AK1681" s="261">
        <v>3080047</v>
      </c>
      <c r="AL1681" s="44" t="s">
        <v>436</v>
      </c>
      <c r="AM1681" s="44" t="s">
        <v>3856</v>
      </c>
      <c r="AN1681" s="262">
        <v>233095900</v>
      </c>
      <c r="AO1681" s="34"/>
      <c r="AP1681" s="34"/>
      <c r="AQ1681" s="34"/>
      <c r="AR1681" s="34"/>
      <c r="AS1681" s="34"/>
      <c r="AT1681" s="44" t="s">
        <v>10865</v>
      </c>
      <c r="AU1681" s="44"/>
      <c r="AV1681" s="477" t="str">
        <f t="array" ref="AV1681">_xlfn.IFS(
LEFT(Tabelas!$AI1681,1)="N","DN",
LEFT(Tabelas!$AI1681,1)="C","DC",
LEFT(Tabelas!$AI1681,1)="L","DL",
LEFT(Tabelas!$AI1681,1)="A","DA",
LEFT(Tabelas!$AI1681,1)="G","DG")</f>
        <v>DC</v>
      </c>
      <c r="AW1681" s="34"/>
      <c r="AX1681" s="34"/>
      <c r="AY1681" s="34"/>
      <c r="AZ1681" s="34"/>
      <c r="BA1681" s="34"/>
      <c r="BB1681" s="34"/>
      <c r="BC1681" s="34"/>
      <c r="BD1681" s="44">
        <v>60803</v>
      </c>
      <c r="BE1681" s="34" t="s">
        <v>1591</v>
      </c>
      <c r="BF1681" s="43" t="s">
        <v>318</v>
      </c>
      <c r="BG1681" s="34" t="s">
        <v>439</v>
      </c>
      <c r="BH1681" s="34" t="s">
        <v>273</v>
      </c>
      <c r="BI1681" s="34" t="s">
        <v>1591</v>
      </c>
      <c r="BJ1681" s="44" t="s">
        <v>350</v>
      </c>
      <c r="BK1681" s="44" t="s">
        <v>11069</v>
      </c>
      <c r="EN1681" s="572">
        <v>41140</v>
      </c>
      <c r="EO1681" s="561" t="s">
        <v>11257</v>
      </c>
      <c r="EP1681" s="561" t="s">
        <v>947</v>
      </c>
      <c r="EQ1681" s="576">
        <v>484</v>
      </c>
      <c r="ER1681" s="561" t="s">
        <v>4443</v>
      </c>
      <c r="ES1681" s="568" t="s">
        <v>11258</v>
      </c>
    </row>
    <row r="1682" spans="16:149">
      <c r="P1682" s="503"/>
      <c r="Q1682" s="504"/>
      <c r="R1682" s="505">
        <f t="shared" si="48"/>
        <v>45460</v>
      </c>
      <c r="S1682" s="501"/>
      <c r="T1682" s="497"/>
      <c r="U1682" s="498"/>
      <c r="V1682" s="43">
        <v>222</v>
      </c>
      <c r="W1682" s="34" t="s">
        <v>4479</v>
      </c>
      <c r="X1682" s="44">
        <v>60801</v>
      </c>
      <c r="Y1682" s="34" t="s">
        <v>439</v>
      </c>
      <c r="Z1682" s="43" t="s">
        <v>318</v>
      </c>
      <c r="AA1682" s="34" t="s">
        <v>439</v>
      </c>
      <c r="AB1682" s="34" t="s">
        <v>273</v>
      </c>
      <c r="AC1682" s="34" t="s">
        <v>439</v>
      </c>
      <c r="AD1682" s="44" t="s">
        <v>350</v>
      </c>
      <c r="AE1682" s="44" t="s">
        <v>11069</v>
      </c>
      <c r="AF1682" s="43">
        <v>222</v>
      </c>
      <c r="AG1682" s="34" t="s">
        <v>4479</v>
      </c>
      <c r="AH1682" s="34" t="s">
        <v>11225</v>
      </c>
      <c r="AI1682" s="43" t="s">
        <v>3851</v>
      </c>
      <c r="AJ1682" s="44" t="s">
        <v>3853</v>
      </c>
      <c r="AK1682" s="261">
        <v>3080047</v>
      </c>
      <c r="AL1682" s="44" t="s">
        <v>436</v>
      </c>
      <c r="AM1682" s="44" t="s">
        <v>3856</v>
      </c>
      <c r="AN1682" s="262">
        <v>233095900</v>
      </c>
      <c r="AO1682" s="34"/>
      <c r="AP1682" s="34"/>
      <c r="AQ1682" s="34"/>
      <c r="AR1682" s="34"/>
      <c r="AS1682" s="34"/>
      <c r="AT1682" s="44" t="s">
        <v>10865</v>
      </c>
      <c r="AU1682" s="44"/>
      <c r="AV1682" s="477" t="str">
        <f t="array" ref="AV1682">_xlfn.IFS(
LEFT(Tabelas!$AI1682,1)="N","DN",
LEFT(Tabelas!$AI1682,1)="C","DC",
LEFT(Tabelas!$AI1682,1)="L","DL",
LEFT(Tabelas!$AI1682,1)="A","DA",
LEFT(Tabelas!$AI1682,1)="G","DG")</f>
        <v>DC</v>
      </c>
      <c r="AW1682" s="34"/>
      <c r="AX1682" s="34"/>
      <c r="AY1682" s="34"/>
      <c r="AZ1682" s="34"/>
      <c r="BA1682" s="34"/>
      <c r="BB1682" s="34"/>
      <c r="BC1682" s="34"/>
      <c r="BD1682" s="44">
        <v>60801</v>
      </c>
      <c r="BE1682" s="34" t="s">
        <v>439</v>
      </c>
      <c r="BF1682" s="43" t="s">
        <v>318</v>
      </c>
      <c r="BG1682" s="34" t="s">
        <v>439</v>
      </c>
      <c r="BH1682" s="34" t="s">
        <v>273</v>
      </c>
      <c r="BI1682" s="34" t="s">
        <v>439</v>
      </c>
      <c r="BJ1682" s="44" t="s">
        <v>350</v>
      </c>
      <c r="BK1682" s="44" t="s">
        <v>11069</v>
      </c>
      <c r="EN1682" s="571">
        <v>41149</v>
      </c>
      <c r="EO1682" s="560" t="s">
        <v>11259</v>
      </c>
      <c r="EP1682" s="560" t="s">
        <v>289</v>
      </c>
      <c r="EQ1682" s="580">
        <v>338</v>
      </c>
      <c r="ER1682" s="560" t="s">
        <v>2428</v>
      </c>
      <c r="ES1682" s="567" t="s">
        <v>11260</v>
      </c>
    </row>
    <row r="1683" spans="16:149">
      <c r="P1683" s="503"/>
      <c r="Q1683" s="504"/>
      <c r="R1683" s="505">
        <f t="shared" si="48"/>
        <v>45461</v>
      </c>
      <c r="S1683" s="501"/>
      <c r="T1683" s="497"/>
      <c r="U1683" s="498"/>
      <c r="V1683" s="43">
        <v>222</v>
      </c>
      <c r="W1683" s="34" t="s">
        <v>4479</v>
      </c>
      <c r="X1683" s="44">
        <v>60800</v>
      </c>
      <c r="Y1683" s="34" t="s">
        <v>724</v>
      </c>
      <c r="Z1683" s="43" t="s">
        <v>318</v>
      </c>
      <c r="AA1683" s="34" t="s">
        <v>439</v>
      </c>
      <c r="AB1683" s="34" t="s">
        <v>273</v>
      </c>
      <c r="AC1683" s="34" t="s">
        <v>439</v>
      </c>
      <c r="AD1683" s="44" t="s">
        <v>350</v>
      </c>
      <c r="AE1683" s="44" t="s">
        <v>11069</v>
      </c>
      <c r="AF1683" s="43">
        <v>222</v>
      </c>
      <c r="AG1683" s="34" t="s">
        <v>4479</v>
      </c>
      <c r="AH1683" s="34" t="s">
        <v>11225</v>
      </c>
      <c r="AI1683" s="43" t="s">
        <v>3851</v>
      </c>
      <c r="AJ1683" s="44" t="s">
        <v>3853</v>
      </c>
      <c r="AK1683" s="261">
        <v>3080047</v>
      </c>
      <c r="AL1683" s="44" t="s">
        <v>436</v>
      </c>
      <c r="AM1683" s="44" t="s">
        <v>3856</v>
      </c>
      <c r="AN1683" s="262">
        <v>233095900</v>
      </c>
      <c r="AO1683" s="34"/>
      <c r="AP1683" s="34"/>
      <c r="AQ1683" s="34"/>
      <c r="AR1683" s="34"/>
      <c r="AS1683" s="34"/>
      <c r="AT1683" s="44" t="s">
        <v>10865</v>
      </c>
      <c r="AU1683" s="44"/>
      <c r="AV1683" s="477" t="str">
        <f t="array" ref="AV1683">_xlfn.IFS(
LEFT(Tabelas!$AI1683,1)="N","DN",
LEFT(Tabelas!$AI1683,1)="C","DC",
LEFT(Tabelas!$AI1683,1)="L","DL",
LEFT(Tabelas!$AI1683,1)="A","DA",
LEFT(Tabelas!$AI1683,1)="G","DG")</f>
        <v>DC</v>
      </c>
      <c r="AW1683" s="34"/>
      <c r="AX1683" s="34"/>
      <c r="AY1683" s="34"/>
      <c r="AZ1683" s="34"/>
      <c r="BA1683" s="34"/>
      <c r="BB1683" s="34"/>
      <c r="BC1683" s="34"/>
      <c r="BD1683" s="44">
        <v>60800</v>
      </c>
      <c r="BE1683" s="34" t="s">
        <v>724</v>
      </c>
      <c r="BF1683" s="43" t="s">
        <v>318</v>
      </c>
      <c r="BG1683" s="34" t="s">
        <v>439</v>
      </c>
      <c r="BH1683" s="34" t="s">
        <v>273</v>
      </c>
      <c r="BI1683" s="34" t="s">
        <v>439</v>
      </c>
      <c r="BJ1683" s="44" t="s">
        <v>350</v>
      </c>
      <c r="BK1683" s="44" t="s">
        <v>11069</v>
      </c>
      <c r="EN1683" s="571">
        <v>41155</v>
      </c>
      <c r="EO1683" s="560" t="s">
        <v>11261</v>
      </c>
      <c r="EP1683" s="560" t="s">
        <v>350</v>
      </c>
      <c r="EQ1683" s="580">
        <v>224</v>
      </c>
      <c r="ER1683" s="560" t="s">
        <v>4524</v>
      </c>
      <c r="ES1683" s="567" t="s">
        <v>11262</v>
      </c>
    </row>
    <row r="1684" spans="16:149">
      <c r="P1684" s="503"/>
      <c r="Q1684" s="504"/>
      <c r="R1684" s="505">
        <f t="shared" si="48"/>
        <v>45462</v>
      </c>
      <c r="S1684" s="501"/>
      <c r="T1684" s="497"/>
      <c r="U1684" s="498"/>
      <c r="V1684" s="43">
        <v>222</v>
      </c>
      <c r="W1684" s="34" t="s">
        <v>4479</v>
      </c>
      <c r="X1684" s="44">
        <v>60804</v>
      </c>
      <c r="Y1684" s="34" t="s">
        <v>1861</v>
      </c>
      <c r="Z1684" s="43" t="s">
        <v>318</v>
      </c>
      <c r="AA1684" s="34" t="s">
        <v>439</v>
      </c>
      <c r="AB1684" s="34" t="s">
        <v>273</v>
      </c>
      <c r="AC1684" s="34" t="s">
        <v>1861</v>
      </c>
      <c r="AD1684" s="44" t="s">
        <v>350</v>
      </c>
      <c r="AE1684" s="44" t="s">
        <v>11069</v>
      </c>
      <c r="AF1684" s="43">
        <v>222</v>
      </c>
      <c r="AG1684" s="34" t="s">
        <v>4479</v>
      </c>
      <c r="AH1684" s="34" t="s">
        <v>11225</v>
      </c>
      <c r="AI1684" s="43" t="s">
        <v>3851</v>
      </c>
      <c r="AJ1684" s="44" t="s">
        <v>3853</v>
      </c>
      <c r="AK1684" s="261">
        <v>3080047</v>
      </c>
      <c r="AL1684" s="44" t="s">
        <v>436</v>
      </c>
      <c r="AM1684" s="44" t="s">
        <v>3856</v>
      </c>
      <c r="AN1684" s="262">
        <v>233095900</v>
      </c>
      <c r="AO1684" s="34"/>
      <c r="AP1684" s="34"/>
      <c r="AQ1684" s="34"/>
      <c r="AR1684" s="34"/>
      <c r="AS1684" s="34"/>
      <c r="AT1684" s="44" t="s">
        <v>10865</v>
      </c>
      <c r="AU1684" s="44"/>
      <c r="AV1684" s="477" t="str">
        <f t="array" ref="AV1684">_xlfn.IFS(
LEFT(Tabelas!$AI1684,1)="N","DN",
LEFT(Tabelas!$AI1684,1)="C","DC",
LEFT(Tabelas!$AI1684,1)="L","DL",
LEFT(Tabelas!$AI1684,1)="A","DA",
LEFT(Tabelas!$AI1684,1)="G","DG")</f>
        <v>DC</v>
      </c>
      <c r="AW1684" s="34"/>
      <c r="AX1684" s="34"/>
      <c r="AY1684" s="34"/>
      <c r="AZ1684" s="34"/>
      <c r="BA1684" s="34"/>
      <c r="BB1684" s="34"/>
      <c r="BC1684" s="34"/>
      <c r="BD1684" s="44">
        <v>60804</v>
      </c>
      <c r="BE1684" s="34" t="s">
        <v>1861</v>
      </c>
      <c r="BF1684" s="43" t="s">
        <v>318</v>
      </c>
      <c r="BG1684" s="34" t="s">
        <v>439</v>
      </c>
      <c r="BH1684" s="34" t="s">
        <v>273</v>
      </c>
      <c r="BI1684" s="34" t="s">
        <v>1861</v>
      </c>
      <c r="BJ1684" s="44" t="s">
        <v>350</v>
      </c>
      <c r="BK1684" s="44" t="s">
        <v>11069</v>
      </c>
      <c r="EN1684" s="572">
        <v>41157</v>
      </c>
      <c r="EO1684" s="561" t="s">
        <v>11263</v>
      </c>
      <c r="EP1684" s="561" t="s">
        <v>1519</v>
      </c>
      <c r="EQ1684" s="576">
        <v>800</v>
      </c>
      <c r="ER1684" s="561" t="s">
        <v>1520</v>
      </c>
      <c r="ES1684" s="568" t="s">
        <v>11264</v>
      </c>
    </row>
    <row r="1685" spans="16:149">
      <c r="P1685" s="503"/>
      <c r="Q1685" s="504"/>
      <c r="R1685" s="505">
        <f t="shared" si="48"/>
        <v>45463</v>
      </c>
      <c r="S1685" s="501"/>
      <c r="T1685" s="497"/>
      <c r="U1685" s="498"/>
      <c r="V1685" s="43">
        <v>222</v>
      </c>
      <c r="W1685" s="34" t="s">
        <v>4479</v>
      </c>
      <c r="X1685" s="44">
        <v>60802</v>
      </c>
      <c r="Y1685" s="34" t="s">
        <v>1312</v>
      </c>
      <c r="Z1685" s="43" t="s">
        <v>318</v>
      </c>
      <c r="AA1685" s="34" t="s">
        <v>439</v>
      </c>
      <c r="AB1685" s="34" t="s">
        <v>273</v>
      </c>
      <c r="AC1685" s="34" t="s">
        <v>1312</v>
      </c>
      <c r="AD1685" s="44" t="s">
        <v>350</v>
      </c>
      <c r="AE1685" s="44" t="s">
        <v>11069</v>
      </c>
      <c r="AF1685" s="43">
        <v>222</v>
      </c>
      <c r="AG1685" s="34" t="s">
        <v>4479</v>
      </c>
      <c r="AH1685" s="34" t="s">
        <v>11225</v>
      </c>
      <c r="AI1685" s="43" t="s">
        <v>3851</v>
      </c>
      <c r="AJ1685" s="44" t="s">
        <v>3853</v>
      </c>
      <c r="AK1685" s="261">
        <v>3080047</v>
      </c>
      <c r="AL1685" s="44" t="s">
        <v>436</v>
      </c>
      <c r="AM1685" s="44" t="s">
        <v>3856</v>
      </c>
      <c r="AN1685" s="262">
        <v>233095900</v>
      </c>
      <c r="AO1685" s="34"/>
      <c r="AP1685" s="34"/>
      <c r="AQ1685" s="34"/>
      <c r="AR1685" s="34"/>
      <c r="AS1685" s="34"/>
      <c r="AT1685" s="44" t="s">
        <v>10865</v>
      </c>
      <c r="AU1685" s="44"/>
      <c r="AV1685" s="477" t="str">
        <f t="array" ref="AV1685">_xlfn.IFS(
LEFT(Tabelas!$AI1685,1)="N","DN",
LEFT(Tabelas!$AI1685,1)="C","DC",
LEFT(Tabelas!$AI1685,1)="L","DL",
LEFT(Tabelas!$AI1685,1)="A","DA",
LEFT(Tabelas!$AI1685,1)="G","DG")</f>
        <v>DC</v>
      </c>
      <c r="AW1685" s="34"/>
      <c r="AX1685" s="34"/>
      <c r="AY1685" s="34"/>
      <c r="AZ1685" s="34"/>
      <c r="BA1685" s="34"/>
      <c r="BB1685" s="34"/>
      <c r="BC1685" s="34"/>
      <c r="BD1685" s="44">
        <v>60802</v>
      </c>
      <c r="BE1685" s="34" t="s">
        <v>1312</v>
      </c>
      <c r="BF1685" s="43" t="s">
        <v>318</v>
      </c>
      <c r="BG1685" s="34" t="s">
        <v>439</v>
      </c>
      <c r="BH1685" s="34" t="s">
        <v>273</v>
      </c>
      <c r="BI1685" s="34" t="s">
        <v>1312</v>
      </c>
      <c r="BJ1685" s="44" t="s">
        <v>350</v>
      </c>
      <c r="BK1685" s="44" t="s">
        <v>11069</v>
      </c>
      <c r="EN1685" s="572">
        <v>41165</v>
      </c>
      <c r="EO1685" s="561" t="s">
        <v>11265</v>
      </c>
      <c r="EP1685" s="561" t="s">
        <v>289</v>
      </c>
      <c r="EQ1685" s="576">
        <v>347</v>
      </c>
      <c r="ER1685" s="561" t="s">
        <v>5074</v>
      </c>
      <c r="ES1685" s="568" t="s">
        <v>11266</v>
      </c>
    </row>
    <row r="1686" spans="16:149">
      <c r="P1686" s="503"/>
      <c r="Q1686" s="504"/>
      <c r="R1686" s="505">
        <f t="shared" si="48"/>
        <v>45464</v>
      </c>
      <c r="S1686" s="501"/>
      <c r="T1686" s="497"/>
      <c r="U1686" s="498"/>
      <c r="V1686" s="43">
        <v>222</v>
      </c>
      <c r="W1686" s="34" t="s">
        <v>4479</v>
      </c>
      <c r="X1686" s="44">
        <v>61002</v>
      </c>
      <c r="Y1686" s="34" t="s">
        <v>1037</v>
      </c>
      <c r="Z1686" s="43" t="s">
        <v>318</v>
      </c>
      <c r="AA1686" s="34" t="s">
        <v>441</v>
      </c>
      <c r="AB1686" s="34" t="s">
        <v>273</v>
      </c>
      <c r="AC1686" s="34" t="s">
        <v>1037</v>
      </c>
      <c r="AD1686" s="44" t="s">
        <v>350</v>
      </c>
      <c r="AE1686" s="44" t="s">
        <v>11069</v>
      </c>
      <c r="AF1686" s="43">
        <v>222</v>
      </c>
      <c r="AG1686" s="34" t="s">
        <v>4479</v>
      </c>
      <c r="AH1686" s="34" t="s">
        <v>11225</v>
      </c>
      <c r="AI1686" s="43" t="s">
        <v>3851</v>
      </c>
      <c r="AJ1686" s="44" t="s">
        <v>3853</v>
      </c>
      <c r="AK1686" s="261">
        <v>3080047</v>
      </c>
      <c r="AL1686" s="44" t="s">
        <v>436</v>
      </c>
      <c r="AM1686" s="44" t="s">
        <v>3856</v>
      </c>
      <c r="AN1686" s="262">
        <v>233095900</v>
      </c>
      <c r="AO1686" s="34"/>
      <c r="AP1686" s="34"/>
      <c r="AQ1686" s="34"/>
      <c r="AR1686" s="34"/>
      <c r="AS1686" s="34"/>
      <c r="AT1686" s="44" t="s">
        <v>10865</v>
      </c>
      <c r="AU1686" s="44"/>
      <c r="AV1686" s="477" t="str">
        <f t="array" ref="AV1686">_xlfn.IFS(
LEFT(Tabelas!$AI1686,1)="N","DN",
LEFT(Tabelas!$AI1686,1)="C","DC",
LEFT(Tabelas!$AI1686,1)="L","DL",
LEFT(Tabelas!$AI1686,1)="A","DA",
LEFT(Tabelas!$AI1686,1)="G","DG")</f>
        <v>DC</v>
      </c>
      <c r="AW1686" s="34"/>
      <c r="AX1686" s="34"/>
      <c r="AY1686" s="34"/>
      <c r="AZ1686" s="34"/>
      <c r="BA1686" s="34"/>
      <c r="BB1686" s="34"/>
      <c r="BC1686" s="34"/>
      <c r="BD1686" s="44">
        <v>61002</v>
      </c>
      <c r="BE1686" s="34" t="s">
        <v>1037</v>
      </c>
      <c r="BF1686" s="43" t="s">
        <v>318</v>
      </c>
      <c r="BG1686" s="34" t="s">
        <v>441</v>
      </c>
      <c r="BH1686" s="34" t="s">
        <v>273</v>
      </c>
      <c r="BI1686" s="34" t="s">
        <v>1037</v>
      </c>
      <c r="BJ1686" s="44" t="s">
        <v>350</v>
      </c>
      <c r="BK1686" s="44" t="s">
        <v>11069</v>
      </c>
      <c r="EN1686" s="571">
        <v>41173</v>
      </c>
      <c r="EO1686" s="560" t="s">
        <v>11267</v>
      </c>
      <c r="EP1686" s="560" t="s">
        <v>289</v>
      </c>
      <c r="EQ1686" s="580">
        <v>300</v>
      </c>
      <c r="ER1686" s="560" t="s">
        <v>4916</v>
      </c>
      <c r="ES1686" s="567"/>
    </row>
    <row r="1687" spans="16:149">
      <c r="P1687" s="503"/>
      <c r="Q1687" s="504"/>
      <c r="R1687" s="505">
        <f t="shared" si="48"/>
        <v>45465</v>
      </c>
      <c r="S1687" s="501"/>
      <c r="T1687" s="497"/>
      <c r="U1687" s="498"/>
      <c r="V1687" s="43">
        <v>222</v>
      </c>
      <c r="W1687" s="34" t="s">
        <v>4479</v>
      </c>
      <c r="X1687" s="44">
        <v>61003</v>
      </c>
      <c r="Y1687" s="34" t="s">
        <v>1313</v>
      </c>
      <c r="Z1687" s="43" t="s">
        <v>318</v>
      </c>
      <c r="AA1687" s="34" t="s">
        <v>441</v>
      </c>
      <c r="AB1687" s="34" t="s">
        <v>273</v>
      </c>
      <c r="AC1687" s="34" t="s">
        <v>1313</v>
      </c>
      <c r="AD1687" s="44" t="s">
        <v>350</v>
      </c>
      <c r="AE1687" s="44" t="s">
        <v>11069</v>
      </c>
      <c r="AF1687" s="43">
        <v>222</v>
      </c>
      <c r="AG1687" s="34" t="s">
        <v>4479</v>
      </c>
      <c r="AH1687" s="34" t="s">
        <v>11225</v>
      </c>
      <c r="AI1687" s="43" t="s">
        <v>3851</v>
      </c>
      <c r="AJ1687" s="44" t="s">
        <v>3853</v>
      </c>
      <c r="AK1687" s="261">
        <v>3080047</v>
      </c>
      <c r="AL1687" s="44" t="s">
        <v>436</v>
      </c>
      <c r="AM1687" s="44" t="s">
        <v>3856</v>
      </c>
      <c r="AN1687" s="262">
        <v>233095900</v>
      </c>
      <c r="AO1687" s="34"/>
      <c r="AP1687" s="34"/>
      <c r="AQ1687" s="34"/>
      <c r="AR1687" s="34"/>
      <c r="AS1687" s="34"/>
      <c r="AT1687" s="44" t="s">
        <v>10865</v>
      </c>
      <c r="AU1687" s="44"/>
      <c r="AV1687" s="477" t="str">
        <f t="array" ref="AV1687">_xlfn.IFS(
LEFT(Tabelas!$AI1687,1)="N","DN",
LEFT(Tabelas!$AI1687,1)="C","DC",
LEFT(Tabelas!$AI1687,1)="L","DL",
LEFT(Tabelas!$AI1687,1)="A","DA",
LEFT(Tabelas!$AI1687,1)="G","DG")</f>
        <v>DC</v>
      </c>
      <c r="AW1687" s="34"/>
      <c r="AX1687" s="34"/>
      <c r="AY1687" s="34"/>
      <c r="AZ1687" s="34"/>
      <c r="BA1687" s="34"/>
      <c r="BB1687" s="34"/>
      <c r="BC1687" s="34"/>
      <c r="BD1687" s="44">
        <v>61003</v>
      </c>
      <c r="BE1687" s="34" t="s">
        <v>1313</v>
      </c>
      <c r="BF1687" s="43" t="s">
        <v>318</v>
      </c>
      <c r="BG1687" s="34" t="s">
        <v>441</v>
      </c>
      <c r="BH1687" s="34" t="s">
        <v>273</v>
      </c>
      <c r="BI1687" s="34" t="s">
        <v>1313</v>
      </c>
      <c r="BJ1687" s="44" t="s">
        <v>350</v>
      </c>
      <c r="BK1687" s="44" t="s">
        <v>11069</v>
      </c>
      <c r="EN1687" s="572">
        <v>41180</v>
      </c>
      <c r="EO1687" s="561" t="s">
        <v>11268</v>
      </c>
      <c r="EP1687" s="561" t="s">
        <v>350</v>
      </c>
      <c r="EQ1687" s="576">
        <v>219</v>
      </c>
      <c r="ER1687" s="561" t="s">
        <v>4409</v>
      </c>
      <c r="ES1687" s="568" t="s">
        <v>11269</v>
      </c>
    </row>
    <row r="1688" spans="16:149">
      <c r="P1688" s="503"/>
      <c r="Q1688" s="504"/>
      <c r="R1688" s="505">
        <f t="shared" si="48"/>
        <v>45466</v>
      </c>
      <c r="S1688" s="501"/>
      <c r="T1688" s="497"/>
      <c r="U1688" s="498"/>
      <c r="V1688" s="43">
        <v>222</v>
      </c>
      <c r="W1688" s="34" t="s">
        <v>4479</v>
      </c>
      <c r="X1688" s="44">
        <v>61014</v>
      </c>
      <c r="Y1688" s="34" t="s">
        <v>2783</v>
      </c>
      <c r="Z1688" s="43" t="s">
        <v>318</v>
      </c>
      <c r="AA1688" s="34" t="s">
        <v>441</v>
      </c>
      <c r="AB1688" s="34" t="s">
        <v>273</v>
      </c>
      <c r="AC1688" s="34" t="s">
        <v>2783</v>
      </c>
      <c r="AD1688" s="44" t="s">
        <v>350</v>
      </c>
      <c r="AE1688" s="44" t="s">
        <v>11069</v>
      </c>
      <c r="AF1688" s="43">
        <v>222</v>
      </c>
      <c r="AG1688" s="34" t="s">
        <v>4479</v>
      </c>
      <c r="AH1688" s="34" t="s">
        <v>11225</v>
      </c>
      <c r="AI1688" s="43" t="s">
        <v>3851</v>
      </c>
      <c r="AJ1688" s="44" t="s">
        <v>3853</v>
      </c>
      <c r="AK1688" s="261">
        <v>3080047</v>
      </c>
      <c r="AL1688" s="44" t="s">
        <v>436</v>
      </c>
      <c r="AM1688" s="44" t="s">
        <v>3856</v>
      </c>
      <c r="AN1688" s="262">
        <v>233095900</v>
      </c>
      <c r="AO1688" s="34"/>
      <c r="AP1688" s="34"/>
      <c r="AQ1688" s="34"/>
      <c r="AR1688" s="34"/>
      <c r="AS1688" s="34"/>
      <c r="AT1688" s="44" t="s">
        <v>10865</v>
      </c>
      <c r="AU1688" s="44"/>
      <c r="AV1688" s="477" t="str">
        <f t="array" ref="AV1688">_xlfn.IFS(
LEFT(Tabelas!$AI1688,1)="N","DN",
LEFT(Tabelas!$AI1688,1)="C","DC",
LEFT(Tabelas!$AI1688,1)="L","DL",
LEFT(Tabelas!$AI1688,1)="A","DA",
LEFT(Tabelas!$AI1688,1)="G","DG")</f>
        <v>DC</v>
      </c>
      <c r="AW1688" s="34"/>
      <c r="AX1688" s="34"/>
      <c r="AY1688" s="34"/>
      <c r="AZ1688" s="34"/>
      <c r="BA1688" s="34"/>
      <c r="BB1688" s="34"/>
      <c r="BC1688" s="34"/>
      <c r="BD1688" s="44">
        <v>61014</v>
      </c>
      <c r="BE1688" s="34" t="s">
        <v>2783</v>
      </c>
      <c r="BF1688" s="43" t="s">
        <v>318</v>
      </c>
      <c r="BG1688" s="34" t="s">
        <v>441</v>
      </c>
      <c r="BH1688" s="34" t="s">
        <v>273</v>
      </c>
      <c r="BI1688" s="34" t="s">
        <v>2783</v>
      </c>
      <c r="BJ1688" s="44" t="s">
        <v>350</v>
      </c>
      <c r="BK1688" s="44" t="s">
        <v>11069</v>
      </c>
      <c r="EN1688" s="571">
        <v>41190</v>
      </c>
      <c r="EO1688" s="560" t="s">
        <v>11270</v>
      </c>
      <c r="EP1688" s="560" t="s">
        <v>289</v>
      </c>
      <c r="EQ1688" s="580">
        <v>339</v>
      </c>
      <c r="ER1688" s="560" t="s">
        <v>307</v>
      </c>
      <c r="ES1688" s="567" t="s">
        <v>11271</v>
      </c>
    </row>
    <row r="1689" spans="16:149">
      <c r="P1689" s="503"/>
      <c r="Q1689" s="504"/>
      <c r="R1689" s="505">
        <f t="shared" si="48"/>
        <v>45467</v>
      </c>
      <c r="S1689" s="501"/>
      <c r="T1689" s="497"/>
      <c r="U1689" s="498"/>
      <c r="V1689" s="43">
        <v>222</v>
      </c>
      <c r="W1689" s="34" t="s">
        <v>4479</v>
      </c>
      <c r="X1689" s="44">
        <v>61005</v>
      </c>
      <c r="Y1689" s="34" t="s">
        <v>1593</v>
      </c>
      <c r="Z1689" s="43" t="s">
        <v>318</v>
      </c>
      <c r="AA1689" s="34" t="s">
        <v>441</v>
      </c>
      <c r="AB1689" s="34" t="s">
        <v>273</v>
      </c>
      <c r="AC1689" s="34" t="s">
        <v>1593</v>
      </c>
      <c r="AD1689" s="44" t="s">
        <v>350</v>
      </c>
      <c r="AE1689" s="44" t="s">
        <v>11069</v>
      </c>
      <c r="AF1689" s="43">
        <v>222</v>
      </c>
      <c r="AG1689" s="34" t="s">
        <v>4479</v>
      </c>
      <c r="AH1689" s="34" t="s">
        <v>11225</v>
      </c>
      <c r="AI1689" s="43" t="s">
        <v>3851</v>
      </c>
      <c r="AJ1689" s="44" t="s">
        <v>3853</v>
      </c>
      <c r="AK1689" s="261">
        <v>3080047</v>
      </c>
      <c r="AL1689" s="44" t="s">
        <v>436</v>
      </c>
      <c r="AM1689" s="44" t="s">
        <v>3856</v>
      </c>
      <c r="AN1689" s="262">
        <v>233095900</v>
      </c>
      <c r="AO1689" s="34"/>
      <c r="AP1689" s="34"/>
      <c r="AQ1689" s="34"/>
      <c r="AR1689" s="34"/>
      <c r="AS1689" s="34"/>
      <c r="AT1689" s="44" t="s">
        <v>10865</v>
      </c>
      <c r="AU1689" s="44"/>
      <c r="AV1689" s="477" t="str">
        <f t="array" ref="AV1689">_xlfn.IFS(
LEFT(Tabelas!$AI1689,1)="N","DN",
LEFT(Tabelas!$AI1689,1)="C","DC",
LEFT(Tabelas!$AI1689,1)="L","DL",
LEFT(Tabelas!$AI1689,1)="A","DA",
LEFT(Tabelas!$AI1689,1)="G","DG")</f>
        <v>DC</v>
      </c>
      <c r="AW1689" s="34"/>
      <c r="AX1689" s="34"/>
      <c r="AY1689" s="34"/>
      <c r="AZ1689" s="34"/>
      <c r="BA1689" s="34"/>
      <c r="BB1689" s="34"/>
      <c r="BC1689" s="34"/>
      <c r="BD1689" s="44">
        <v>61005</v>
      </c>
      <c r="BE1689" s="34" t="s">
        <v>1593</v>
      </c>
      <c r="BF1689" s="43" t="s">
        <v>318</v>
      </c>
      <c r="BG1689" s="34" t="s">
        <v>441</v>
      </c>
      <c r="BH1689" s="34" t="s">
        <v>273</v>
      </c>
      <c r="BI1689" s="34" t="s">
        <v>1593</v>
      </c>
      <c r="BJ1689" s="44" t="s">
        <v>350</v>
      </c>
      <c r="BK1689" s="44" t="s">
        <v>11069</v>
      </c>
      <c r="EN1689" s="572">
        <v>41205</v>
      </c>
      <c r="EO1689" s="561" t="s">
        <v>11272</v>
      </c>
      <c r="EP1689" s="561" t="s">
        <v>320</v>
      </c>
      <c r="EQ1689" s="576">
        <v>101</v>
      </c>
      <c r="ER1689" s="561" t="s">
        <v>316</v>
      </c>
      <c r="ES1689" s="568" t="s">
        <v>11273</v>
      </c>
    </row>
    <row r="1690" spans="16:149">
      <c r="P1690" s="503"/>
      <c r="Q1690" s="504"/>
      <c r="R1690" s="505">
        <f t="shared" si="48"/>
        <v>45468</v>
      </c>
      <c r="S1690" s="501"/>
      <c r="T1690" s="497"/>
      <c r="U1690" s="498"/>
      <c r="V1690" s="43">
        <v>222</v>
      </c>
      <c r="W1690" s="34" t="s">
        <v>4479</v>
      </c>
      <c r="X1690" s="44">
        <v>61006</v>
      </c>
      <c r="Y1690" s="34" t="s">
        <v>1863</v>
      </c>
      <c r="Z1690" s="43" t="s">
        <v>318</v>
      </c>
      <c r="AA1690" s="34" t="s">
        <v>441</v>
      </c>
      <c r="AB1690" s="34" t="s">
        <v>273</v>
      </c>
      <c r="AC1690" s="34" t="s">
        <v>1863</v>
      </c>
      <c r="AD1690" s="44" t="s">
        <v>350</v>
      </c>
      <c r="AE1690" s="44" t="s">
        <v>11069</v>
      </c>
      <c r="AF1690" s="43">
        <v>222</v>
      </c>
      <c r="AG1690" s="34" t="s">
        <v>4479</v>
      </c>
      <c r="AH1690" s="34" t="s">
        <v>11225</v>
      </c>
      <c r="AI1690" s="43" t="s">
        <v>3851</v>
      </c>
      <c r="AJ1690" s="44" t="s">
        <v>3853</v>
      </c>
      <c r="AK1690" s="261">
        <v>3080047</v>
      </c>
      <c r="AL1690" s="44" t="s">
        <v>436</v>
      </c>
      <c r="AM1690" s="44" t="s">
        <v>3856</v>
      </c>
      <c r="AN1690" s="262">
        <v>233095900</v>
      </c>
      <c r="AO1690" s="34"/>
      <c r="AP1690" s="34"/>
      <c r="AQ1690" s="34"/>
      <c r="AR1690" s="34"/>
      <c r="AS1690" s="34"/>
      <c r="AT1690" s="44" t="s">
        <v>10865</v>
      </c>
      <c r="AU1690" s="44"/>
      <c r="AV1690" s="477" t="str">
        <f t="array" ref="AV1690">_xlfn.IFS(
LEFT(Tabelas!$AI1690,1)="N","DN",
LEFT(Tabelas!$AI1690,1)="C","DC",
LEFT(Tabelas!$AI1690,1)="L","DL",
LEFT(Tabelas!$AI1690,1)="A","DA",
LEFT(Tabelas!$AI1690,1)="G","DG")</f>
        <v>DC</v>
      </c>
      <c r="AW1690" s="34"/>
      <c r="AX1690" s="34"/>
      <c r="AY1690" s="34"/>
      <c r="AZ1690" s="34"/>
      <c r="BA1690" s="34"/>
      <c r="BB1690" s="34"/>
      <c r="BC1690" s="34"/>
      <c r="BD1690" s="44">
        <v>61006</v>
      </c>
      <c r="BE1690" s="34" t="s">
        <v>1863</v>
      </c>
      <c r="BF1690" s="43" t="s">
        <v>318</v>
      </c>
      <c r="BG1690" s="34" t="s">
        <v>441</v>
      </c>
      <c r="BH1690" s="34" t="s">
        <v>273</v>
      </c>
      <c r="BI1690" s="34" t="s">
        <v>1863</v>
      </c>
      <c r="BJ1690" s="44" t="s">
        <v>350</v>
      </c>
      <c r="BK1690" s="44" t="s">
        <v>11069</v>
      </c>
      <c r="EN1690" s="571">
        <v>41215</v>
      </c>
      <c r="EO1690" s="560" t="s">
        <v>11274</v>
      </c>
      <c r="EP1690" s="560" t="s">
        <v>289</v>
      </c>
      <c r="EQ1690" s="580">
        <v>384</v>
      </c>
      <c r="ER1690" s="560" t="s">
        <v>5163</v>
      </c>
      <c r="ES1690" s="567" t="s">
        <v>11275</v>
      </c>
    </row>
    <row r="1691" spans="16:149">
      <c r="P1691" s="503"/>
      <c r="Q1691" s="504"/>
      <c r="R1691" s="505">
        <f t="shared" si="48"/>
        <v>45469</v>
      </c>
      <c r="S1691" s="501"/>
      <c r="T1691" s="497"/>
      <c r="U1691" s="498"/>
      <c r="V1691" s="43">
        <v>222</v>
      </c>
      <c r="W1691" s="34" t="s">
        <v>4479</v>
      </c>
      <c r="X1691" s="44">
        <v>61000</v>
      </c>
      <c r="Y1691" s="34" t="s">
        <v>726</v>
      </c>
      <c r="Z1691" s="43" t="s">
        <v>318</v>
      </c>
      <c r="AA1691" s="34" t="s">
        <v>441</v>
      </c>
      <c r="AB1691" s="34" t="s">
        <v>273</v>
      </c>
      <c r="AC1691" s="34" t="s">
        <v>11276</v>
      </c>
      <c r="AD1691" s="44" t="s">
        <v>350</v>
      </c>
      <c r="AE1691" s="44" t="s">
        <v>11069</v>
      </c>
      <c r="AF1691" s="43">
        <v>222</v>
      </c>
      <c r="AG1691" s="34" t="s">
        <v>4479</v>
      </c>
      <c r="AH1691" s="34" t="s">
        <v>11225</v>
      </c>
      <c r="AI1691" s="43" t="s">
        <v>3851</v>
      </c>
      <c r="AJ1691" s="44" t="s">
        <v>3853</v>
      </c>
      <c r="AK1691" s="261">
        <v>3080047</v>
      </c>
      <c r="AL1691" s="44" t="s">
        <v>436</v>
      </c>
      <c r="AM1691" s="44" t="s">
        <v>3856</v>
      </c>
      <c r="AN1691" s="262">
        <v>233095900</v>
      </c>
      <c r="AO1691" s="34"/>
      <c r="AP1691" s="34"/>
      <c r="AQ1691" s="34"/>
      <c r="AR1691" s="34"/>
      <c r="AS1691" s="34"/>
      <c r="AT1691" s="44" t="s">
        <v>10865</v>
      </c>
      <c r="AU1691" s="44"/>
      <c r="AV1691" s="477" t="str">
        <f t="array" ref="AV1691">_xlfn.IFS(
LEFT(Tabelas!$AI1691,1)="N","DN",
LEFT(Tabelas!$AI1691,1)="C","DC",
LEFT(Tabelas!$AI1691,1)="L","DL",
LEFT(Tabelas!$AI1691,1)="A","DA",
LEFT(Tabelas!$AI1691,1)="G","DG")</f>
        <v>DC</v>
      </c>
      <c r="AW1691" s="34"/>
      <c r="AX1691" s="34"/>
      <c r="AY1691" s="34"/>
      <c r="AZ1691" s="34"/>
      <c r="BA1691" s="34"/>
      <c r="BB1691" s="34"/>
      <c r="BC1691" s="34"/>
      <c r="BD1691" s="44">
        <v>61000</v>
      </c>
      <c r="BE1691" s="34" t="s">
        <v>726</v>
      </c>
      <c r="BF1691" s="43" t="s">
        <v>318</v>
      </c>
      <c r="BG1691" s="34" t="s">
        <v>441</v>
      </c>
      <c r="BH1691" s="34" t="s">
        <v>273</v>
      </c>
      <c r="BI1691" s="34" t="s">
        <v>11276</v>
      </c>
      <c r="BJ1691" s="44" t="s">
        <v>350</v>
      </c>
      <c r="BK1691" s="44" t="s">
        <v>11069</v>
      </c>
      <c r="EN1691" s="572">
        <v>41220</v>
      </c>
      <c r="EO1691" s="561" t="s">
        <v>11277</v>
      </c>
      <c r="EP1691" s="561" t="s">
        <v>320</v>
      </c>
      <c r="EQ1691" s="576">
        <v>162</v>
      </c>
      <c r="ER1691" s="561" t="s">
        <v>3781</v>
      </c>
      <c r="ES1691" s="568" t="s">
        <v>11278</v>
      </c>
    </row>
    <row r="1692" spans="16:149">
      <c r="P1692" s="503"/>
      <c r="Q1692" s="504"/>
      <c r="R1692" s="505">
        <f t="shared" si="48"/>
        <v>45470</v>
      </c>
      <c r="S1692" s="501"/>
      <c r="T1692" s="497"/>
      <c r="U1692" s="498"/>
      <c r="V1692" s="43">
        <v>222</v>
      </c>
      <c r="W1692" s="34" t="s">
        <v>4479</v>
      </c>
      <c r="X1692" s="44">
        <v>61008</v>
      </c>
      <c r="Y1692" s="34" t="s">
        <v>2090</v>
      </c>
      <c r="Z1692" s="43" t="s">
        <v>318</v>
      </c>
      <c r="AA1692" s="34" t="s">
        <v>441</v>
      </c>
      <c r="AB1692" s="34" t="s">
        <v>273</v>
      </c>
      <c r="AC1692" s="34" t="s">
        <v>2090</v>
      </c>
      <c r="AD1692" s="44" t="s">
        <v>350</v>
      </c>
      <c r="AE1692" s="44" t="s">
        <v>11069</v>
      </c>
      <c r="AF1692" s="43">
        <v>222</v>
      </c>
      <c r="AG1692" s="34" t="s">
        <v>4479</v>
      </c>
      <c r="AH1692" s="34" t="s">
        <v>11225</v>
      </c>
      <c r="AI1692" s="43" t="s">
        <v>3851</v>
      </c>
      <c r="AJ1692" s="44" t="s">
        <v>3853</v>
      </c>
      <c r="AK1692" s="261">
        <v>3080047</v>
      </c>
      <c r="AL1692" s="44" t="s">
        <v>436</v>
      </c>
      <c r="AM1692" s="44" t="s">
        <v>3856</v>
      </c>
      <c r="AN1692" s="262">
        <v>233095900</v>
      </c>
      <c r="AO1692" s="34"/>
      <c r="AP1692" s="34"/>
      <c r="AQ1692" s="34"/>
      <c r="AR1692" s="34"/>
      <c r="AS1692" s="34"/>
      <c r="AT1692" s="44" t="s">
        <v>10865</v>
      </c>
      <c r="AU1692" s="44"/>
      <c r="AV1692" s="477" t="str">
        <f t="array" ref="AV1692">_xlfn.IFS(
LEFT(Tabelas!$AI1692,1)="N","DN",
LEFT(Tabelas!$AI1692,1)="C","DC",
LEFT(Tabelas!$AI1692,1)="L","DL",
LEFT(Tabelas!$AI1692,1)="A","DA",
LEFT(Tabelas!$AI1692,1)="G","DG")</f>
        <v>DC</v>
      </c>
      <c r="AW1692" s="34"/>
      <c r="AX1692" s="34"/>
      <c r="AY1692" s="34"/>
      <c r="AZ1692" s="34"/>
      <c r="BA1692" s="34"/>
      <c r="BB1692" s="34"/>
      <c r="BC1692" s="34"/>
      <c r="BD1692" s="44">
        <v>61008</v>
      </c>
      <c r="BE1692" s="34" t="s">
        <v>2090</v>
      </c>
      <c r="BF1692" s="43" t="s">
        <v>318</v>
      </c>
      <c r="BG1692" s="34" t="s">
        <v>441</v>
      </c>
      <c r="BH1692" s="34" t="s">
        <v>273</v>
      </c>
      <c r="BI1692" s="34" t="s">
        <v>2090</v>
      </c>
      <c r="BJ1692" s="44" t="s">
        <v>350</v>
      </c>
      <c r="BK1692" s="44" t="s">
        <v>11069</v>
      </c>
      <c r="EN1692" s="571">
        <v>41225</v>
      </c>
      <c r="EO1692" s="560" t="s">
        <v>11279</v>
      </c>
      <c r="EP1692" s="560" t="s">
        <v>289</v>
      </c>
      <c r="EQ1692" s="580">
        <v>338</v>
      </c>
      <c r="ER1692" s="560" t="s">
        <v>2428</v>
      </c>
      <c r="ES1692" s="567" t="s">
        <v>11280</v>
      </c>
    </row>
    <row r="1693" spans="16:149">
      <c r="P1693" s="503"/>
      <c r="Q1693" s="504"/>
      <c r="R1693" s="505">
        <f t="shared" si="48"/>
        <v>45471</v>
      </c>
      <c r="S1693" s="501"/>
      <c r="T1693" s="497"/>
      <c r="U1693" s="498"/>
      <c r="V1693" s="43">
        <v>222</v>
      </c>
      <c r="W1693" s="34" t="s">
        <v>4479</v>
      </c>
      <c r="X1693" s="44">
        <v>61009</v>
      </c>
      <c r="Y1693" s="34" t="s">
        <v>2293</v>
      </c>
      <c r="Z1693" s="43" t="s">
        <v>318</v>
      </c>
      <c r="AA1693" s="34" t="s">
        <v>441</v>
      </c>
      <c r="AB1693" s="34" t="s">
        <v>273</v>
      </c>
      <c r="AC1693" s="34" t="s">
        <v>2293</v>
      </c>
      <c r="AD1693" s="44" t="s">
        <v>350</v>
      </c>
      <c r="AE1693" s="44" t="s">
        <v>11069</v>
      </c>
      <c r="AF1693" s="43">
        <v>222</v>
      </c>
      <c r="AG1693" s="34" t="s">
        <v>4479</v>
      </c>
      <c r="AH1693" s="34" t="s">
        <v>11225</v>
      </c>
      <c r="AI1693" s="43" t="s">
        <v>3851</v>
      </c>
      <c r="AJ1693" s="44" t="s">
        <v>3853</v>
      </c>
      <c r="AK1693" s="261">
        <v>3080047</v>
      </c>
      <c r="AL1693" s="44" t="s">
        <v>436</v>
      </c>
      <c r="AM1693" s="44" t="s">
        <v>3856</v>
      </c>
      <c r="AN1693" s="262">
        <v>233095900</v>
      </c>
      <c r="AO1693" s="34"/>
      <c r="AP1693" s="34"/>
      <c r="AQ1693" s="34"/>
      <c r="AR1693" s="34"/>
      <c r="AS1693" s="34"/>
      <c r="AT1693" s="44" t="s">
        <v>10865</v>
      </c>
      <c r="AU1693" s="44"/>
      <c r="AV1693" s="477" t="str">
        <f t="array" ref="AV1693">_xlfn.IFS(
LEFT(Tabelas!$AI1693,1)="N","DN",
LEFT(Tabelas!$AI1693,1)="C","DC",
LEFT(Tabelas!$AI1693,1)="L","DL",
LEFT(Tabelas!$AI1693,1)="A","DA",
LEFT(Tabelas!$AI1693,1)="G","DG")</f>
        <v>DC</v>
      </c>
      <c r="AW1693" s="34"/>
      <c r="AX1693" s="34"/>
      <c r="AY1693" s="34"/>
      <c r="AZ1693" s="34"/>
      <c r="BA1693" s="34"/>
      <c r="BB1693" s="34"/>
      <c r="BC1693" s="34"/>
      <c r="BD1693" s="44">
        <v>61009</v>
      </c>
      <c r="BE1693" s="34" t="s">
        <v>2293</v>
      </c>
      <c r="BF1693" s="43" t="s">
        <v>318</v>
      </c>
      <c r="BG1693" s="34" t="s">
        <v>441</v>
      </c>
      <c r="BH1693" s="34" t="s">
        <v>273</v>
      </c>
      <c r="BI1693" s="34" t="s">
        <v>2293</v>
      </c>
      <c r="BJ1693" s="44" t="s">
        <v>350</v>
      </c>
      <c r="BK1693" s="44" t="s">
        <v>11069</v>
      </c>
      <c r="EN1693" s="572">
        <v>41235</v>
      </c>
      <c r="EO1693" s="561" t="s">
        <v>11281</v>
      </c>
      <c r="EP1693" s="561" t="s">
        <v>289</v>
      </c>
      <c r="EQ1693" s="576">
        <v>379</v>
      </c>
      <c r="ER1693" s="561" t="s">
        <v>2245</v>
      </c>
      <c r="ES1693" s="568" t="s">
        <v>11282</v>
      </c>
    </row>
    <row r="1694" spans="16:149">
      <c r="P1694" s="503"/>
      <c r="Q1694" s="504"/>
      <c r="R1694" s="505">
        <f t="shared" si="48"/>
        <v>45472</v>
      </c>
      <c r="S1694" s="501"/>
      <c r="T1694" s="497"/>
      <c r="U1694" s="498"/>
      <c r="V1694" s="43">
        <v>222</v>
      </c>
      <c r="W1694" s="34" t="s">
        <v>4479</v>
      </c>
      <c r="X1694" s="44">
        <v>61010</v>
      </c>
      <c r="Y1694" s="34" t="s">
        <v>2473</v>
      </c>
      <c r="Z1694" s="43" t="s">
        <v>318</v>
      </c>
      <c r="AA1694" s="34" t="s">
        <v>441</v>
      </c>
      <c r="AB1694" s="34" t="s">
        <v>273</v>
      </c>
      <c r="AC1694" s="34" t="s">
        <v>2473</v>
      </c>
      <c r="AD1694" s="44" t="s">
        <v>350</v>
      </c>
      <c r="AE1694" s="44" t="s">
        <v>11069</v>
      </c>
      <c r="AF1694" s="43">
        <v>222</v>
      </c>
      <c r="AG1694" s="34" t="s">
        <v>4479</v>
      </c>
      <c r="AH1694" s="34" t="s">
        <v>11225</v>
      </c>
      <c r="AI1694" s="43" t="s">
        <v>3851</v>
      </c>
      <c r="AJ1694" s="44" t="s">
        <v>3853</v>
      </c>
      <c r="AK1694" s="261">
        <v>3080047</v>
      </c>
      <c r="AL1694" s="44" t="s">
        <v>436</v>
      </c>
      <c r="AM1694" s="44" t="s">
        <v>3856</v>
      </c>
      <c r="AN1694" s="262">
        <v>233095900</v>
      </c>
      <c r="AO1694" s="34"/>
      <c r="AP1694" s="34"/>
      <c r="AQ1694" s="34"/>
      <c r="AR1694" s="34"/>
      <c r="AS1694" s="34"/>
      <c r="AT1694" s="44" t="s">
        <v>10865</v>
      </c>
      <c r="AU1694" s="44"/>
      <c r="AV1694" s="477" t="str">
        <f t="array" ref="AV1694">_xlfn.IFS(
LEFT(Tabelas!$AI1694,1)="N","DN",
LEFT(Tabelas!$AI1694,1)="C","DC",
LEFT(Tabelas!$AI1694,1)="L","DL",
LEFT(Tabelas!$AI1694,1)="A","DA",
LEFT(Tabelas!$AI1694,1)="G","DG")</f>
        <v>DC</v>
      </c>
      <c r="AW1694" s="34"/>
      <c r="AX1694" s="34"/>
      <c r="AY1694" s="34"/>
      <c r="AZ1694" s="34"/>
      <c r="BA1694" s="34"/>
      <c r="BB1694" s="34"/>
      <c r="BC1694" s="34"/>
      <c r="BD1694" s="44">
        <v>61010</v>
      </c>
      <c r="BE1694" s="34" t="s">
        <v>2473</v>
      </c>
      <c r="BF1694" s="43" t="s">
        <v>318</v>
      </c>
      <c r="BG1694" s="34" t="s">
        <v>441</v>
      </c>
      <c r="BH1694" s="34" t="s">
        <v>273</v>
      </c>
      <c r="BI1694" s="34" t="s">
        <v>2473</v>
      </c>
      <c r="BJ1694" s="44" t="s">
        <v>350</v>
      </c>
      <c r="BK1694" s="44" t="s">
        <v>11069</v>
      </c>
      <c r="EN1694" s="571">
        <v>41245</v>
      </c>
      <c r="EO1694" s="560" t="s">
        <v>11283</v>
      </c>
      <c r="EP1694" s="560" t="s">
        <v>320</v>
      </c>
      <c r="EQ1694" s="580">
        <v>100</v>
      </c>
      <c r="ER1694" s="560" t="s">
        <v>4630</v>
      </c>
      <c r="ES1694" s="567" t="s">
        <v>11284</v>
      </c>
    </row>
    <row r="1695" spans="16:149">
      <c r="P1695" s="503"/>
      <c r="Q1695" s="504"/>
      <c r="R1695" s="505">
        <f t="shared" si="48"/>
        <v>45473</v>
      </c>
      <c r="S1695" s="501"/>
      <c r="T1695" s="497"/>
      <c r="U1695" s="498"/>
      <c r="V1695" s="43">
        <v>222</v>
      </c>
      <c r="W1695" s="34" t="s">
        <v>4479</v>
      </c>
      <c r="X1695" s="44">
        <v>61011</v>
      </c>
      <c r="Y1695" s="34" t="s">
        <v>2638</v>
      </c>
      <c r="Z1695" s="43" t="s">
        <v>318</v>
      </c>
      <c r="AA1695" s="34" t="s">
        <v>441</v>
      </c>
      <c r="AB1695" s="34" t="s">
        <v>273</v>
      </c>
      <c r="AC1695" s="34" t="s">
        <v>2638</v>
      </c>
      <c r="AD1695" s="44" t="s">
        <v>350</v>
      </c>
      <c r="AE1695" s="44" t="s">
        <v>11069</v>
      </c>
      <c r="AF1695" s="43">
        <v>222</v>
      </c>
      <c r="AG1695" s="34" t="s">
        <v>4479</v>
      </c>
      <c r="AH1695" s="34" t="s">
        <v>11225</v>
      </c>
      <c r="AI1695" s="43" t="s">
        <v>3851</v>
      </c>
      <c r="AJ1695" s="44" t="s">
        <v>3853</v>
      </c>
      <c r="AK1695" s="261">
        <v>3080047</v>
      </c>
      <c r="AL1695" s="44" t="s">
        <v>436</v>
      </c>
      <c r="AM1695" s="44" t="s">
        <v>3856</v>
      </c>
      <c r="AN1695" s="262">
        <v>233095900</v>
      </c>
      <c r="AO1695" s="34"/>
      <c r="AP1695" s="34"/>
      <c r="AQ1695" s="34"/>
      <c r="AR1695" s="34"/>
      <c r="AS1695" s="34"/>
      <c r="AT1695" s="44" t="s">
        <v>10865</v>
      </c>
      <c r="AU1695" s="44"/>
      <c r="AV1695" s="477" t="str">
        <f t="array" ref="AV1695">_xlfn.IFS(
LEFT(Tabelas!$AI1695,1)="N","DN",
LEFT(Tabelas!$AI1695,1)="C","DC",
LEFT(Tabelas!$AI1695,1)="L","DL",
LEFT(Tabelas!$AI1695,1)="A","DA",
LEFT(Tabelas!$AI1695,1)="G","DG")</f>
        <v>DC</v>
      </c>
      <c r="AW1695" s="34"/>
      <c r="AX1695" s="34"/>
      <c r="AY1695" s="34"/>
      <c r="AZ1695" s="34"/>
      <c r="BA1695" s="34"/>
      <c r="BB1695" s="34"/>
      <c r="BC1695" s="34"/>
      <c r="BD1695" s="44">
        <v>61011</v>
      </c>
      <c r="BE1695" s="34" t="s">
        <v>2638</v>
      </c>
      <c r="BF1695" s="43" t="s">
        <v>318</v>
      </c>
      <c r="BG1695" s="34" t="s">
        <v>441</v>
      </c>
      <c r="BH1695" s="34" t="s">
        <v>273</v>
      </c>
      <c r="BI1695" s="34" t="s">
        <v>2638</v>
      </c>
      <c r="BJ1695" s="44" t="s">
        <v>350</v>
      </c>
      <c r="BK1695" s="44" t="s">
        <v>11069</v>
      </c>
      <c r="EN1695" s="572">
        <v>41246</v>
      </c>
      <c r="EO1695" s="561" t="s">
        <v>11285</v>
      </c>
      <c r="EP1695" s="561" t="s">
        <v>289</v>
      </c>
      <c r="EQ1695" s="576">
        <v>341</v>
      </c>
      <c r="ER1695" s="561" t="s">
        <v>2038</v>
      </c>
      <c r="ES1695" s="568" t="s">
        <v>11286</v>
      </c>
    </row>
    <row r="1696" spans="16:149">
      <c r="P1696" s="503"/>
      <c r="Q1696" s="504"/>
      <c r="R1696" s="505">
        <f t="shared" si="48"/>
        <v>45474</v>
      </c>
      <c r="S1696" s="501"/>
      <c r="T1696" s="497"/>
      <c r="U1696" s="498"/>
      <c r="V1696" s="43">
        <v>222</v>
      </c>
      <c r="W1696" s="34" t="s">
        <v>4479</v>
      </c>
      <c r="X1696" s="44">
        <v>61015</v>
      </c>
      <c r="Y1696" s="34" t="s">
        <v>2923</v>
      </c>
      <c r="Z1696" s="43" t="s">
        <v>318</v>
      </c>
      <c r="AA1696" s="34" t="s">
        <v>441</v>
      </c>
      <c r="AB1696" s="34" t="s">
        <v>273</v>
      </c>
      <c r="AC1696" s="34" t="s">
        <v>11287</v>
      </c>
      <c r="AD1696" s="44" t="s">
        <v>350</v>
      </c>
      <c r="AE1696" s="44" t="s">
        <v>11069</v>
      </c>
      <c r="AF1696" s="43">
        <v>222</v>
      </c>
      <c r="AG1696" s="34" t="s">
        <v>4479</v>
      </c>
      <c r="AH1696" s="34" t="s">
        <v>11225</v>
      </c>
      <c r="AI1696" s="43" t="s">
        <v>3851</v>
      </c>
      <c r="AJ1696" s="44" t="s">
        <v>3853</v>
      </c>
      <c r="AK1696" s="261">
        <v>3080047</v>
      </c>
      <c r="AL1696" s="44" t="s">
        <v>436</v>
      </c>
      <c r="AM1696" s="44" t="s">
        <v>3856</v>
      </c>
      <c r="AN1696" s="262">
        <v>233095900</v>
      </c>
      <c r="AO1696" s="34"/>
      <c r="AP1696" s="34"/>
      <c r="AQ1696" s="34"/>
      <c r="AR1696" s="34"/>
      <c r="AS1696" s="34"/>
      <c r="AT1696" s="44" t="s">
        <v>10865</v>
      </c>
      <c r="AU1696" s="44"/>
      <c r="AV1696" s="477" t="str">
        <f t="array" ref="AV1696">_xlfn.IFS(
LEFT(Tabelas!$AI1696,1)="N","DN",
LEFT(Tabelas!$AI1696,1)="C","DC",
LEFT(Tabelas!$AI1696,1)="L","DL",
LEFT(Tabelas!$AI1696,1)="A","DA",
LEFT(Tabelas!$AI1696,1)="G","DG")</f>
        <v>DC</v>
      </c>
      <c r="AW1696" s="34"/>
      <c r="AX1696" s="34"/>
      <c r="AY1696" s="34"/>
      <c r="AZ1696" s="34"/>
      <c r="BA1696" s="34"/>
      <c r="BB1696" s="34"/>
      <c r="BC1696" s="34"/>
      <c r="BD1696" s="44">
        <v>61015</v>
      </c>
      <c r="BE1696" s="34" t="s">
        <v>2923</v>
      </c>
      <c r="BF1696" s="43" t="s">
        <v>318</v>
      </c>
      <c r="BG1696" s="34" t="s">
        <v>441</v>
      </c>
      <c r="BH1696" s="34" t="s">
        <v>273</v>
      </c>
      <c r="BI1696" s="34" t="s">
        <v>11287</v>
      </c>
      <c r="BJ1696" s="44" t="s">
        <v>350</v>
      </c>
      <c r="BK1696" s="44" t="s">
        <v>11069</v>
      </c>
      <c r="EN1696" s="571">
        <v>41250</v>
      </c>
      <c r="EO1696" s="560" t="s">
        <v>11288</v>
      </c>
      <c r="EP1696" s="560" t="s">
        <v>289</v>
      </c>
      <c r="EQ1696" s="580">
        <v>379</v>
      </c>
      <c r="ER1696" s="560" t="s">
        <v>2245</v>
      </c>
      <c r="ES1696" s="567" t="s">
        <v>11289</v>
      </c>
    </row>
    <row r="1697" spans="16:149">
      <c r="P1697" s="503"/>
      <c r="Q1697" s="504"/>
      <c r="R1697" s="505">
        <f t="shared" si="48"/>
        <v>45475</v>
      </c>
      <c r="S1697" s="501"/>
      <c r="T1697" s="497"/>
      <c r="U1697" s="498"/>
      <c r="V1697" s="43">
        <v>222</v>
      </c>
      <c r="W1697" s="34" t="s">
        <v>4479</v>
      </c>
      <c r="X1697" s="44">
        <v>61016</v>
      </c>
      <c r="Y1697" s="34" t="s">
        <v>3060</v>
      </c>
      <c r="Z1697" s="43" t="s">
        <v>318</v>
      </c>
      <c r="AA1697" s="34" t="s">
        <v>441</v>
      </c>
      <c r="AB1697" s="34" t="s">
        <v>273</v>
      </c>
      <c r="AC1697" s="34" t="s">
        <v>11276</v>
      </c>
      <c r="AD1697" s="44" t="s">
        <v>350</v>
      </c>
      <c r="AE1697" s="44" t="s">
        <v>11069</v>
      </c>
      <c r="AF1697" s="43">
        <v>222</v>
      </c>
      <c r="AG1697" s="34" t="s">
        <v>4479</v>
      </c>
      <c r="AH1697" s="34" t="s">
        <v>11225</v>
      </c>
      <c r="AI1697" s="43" t="s">
        <v>3851</v>
      </c>
      <c r="AJ1697" s="44" t="s">
        <v>3853</v>
      </c>
      <c r="AK1697" s="261">
        <v>3080047</v>
      </c>
      <c r="AL1697" s="44" t="s">
        <v>436</v>
      </c>
      <c r="AM1697" s="44" t="s">
        <v>3856</v>
      </c>
      <c r="AN1697" s="262">
        <v>233095900</v>
      </c>
      <c r="AO1697" s="34"/>
      <c r="AP1697" s="34"/>
      <c r="AQ1697" s="34"/>
      <c r="AR1697" s="34"/>
      <c r="AS1697" s="34"/>
      <c r="AT1697" s="44" t="s">
        <v>10865</v>
      </c>
      <c r="AU1697" s="44"/>
      <c r="AV1697" s="477" t="str">
        <f t="array" ref="AV1697">_xlfn.IFS(
LEFT(Tabelas!$AI1697,1)="N","DN",
LEFT(Tabelas!$AI1697,1)="C","DC",
LEFT(Tabelas!$AI1697,1)="L","DL",
LEFT(Tabelas!$AI1697,1)="A","DA",
LEFT(Tabelas!$AI1697,1)="G","DG")</f>
        <v>DC</v>
      </c>
      <c r="AW1697" s="34"/>
      <c r="AX1697" s="34"/>
      <c r="AY1697" s="34"/>
      <c r="AZ1697" s="34"/>
      <c r="BA1697" s="34"/>
      <c r="BB1697" s="34"/>
      <c r="BC1697" s="34"/>
      <c r="BD1697" s="44">
        <v>61016</v>
      </c>
      <c r="BE1697" s="34" t="s">
        <v>3060</v>
      </c>
      <c r="BF1697" s="43" t="s">
        <v>318</v>
      </c>
      <c r="BG1697" s="34" t="s">
        <v>441</v>
      </c>
      <c r="BH1697" s="34" t="s">
        <v>273</v>
      </c>
      <c r="BI1697" s="34" t="s">
        <v>11276</v>
      </c>
      <c r="BJ1697" s="44" t="s">
        <v>350</v>
      </c>
      <c r="BK1697" s="44" t="s">
        <v>11069</v>
      </c>
      <c r="EN1697" s="572">
        <v>41262</v>
      </c>
      <c r="EO1697" s="561" t="s">
        <v>11290</v>
      </c>
      <c r="EP1697" s="561" t="s">
        <v>320</v>
      </c>
      <c r="EQ1697" s="576">
        <v>114</v>
      </c>
      <c r="ER1697" s="561" t="s">
        <v>3132</v>
      </c>
      <c r="ES1697" s="568"/>
    </row>
    <row r="1698" spans="16:149">
      <c r="P1698" s="503"/>
      <c r="Q1698" s="504"/>
      <c r="R1698" s="505">
        <f t="shared" si="48"/>
        <v>45476</v>
      </c>
      <c r="S1698" s="501"/>
      <c r="T1698" s="497"/>
      <c r="U1698" s="498"/>
      <c r="V1698" s="43">
        <v>222</v>
      </c>
      <c r="W1698" s="34" t="s">
        <v>4479</v>
      </c>
      <c r="X1698" s="44">
        <v>61501</v>
      </c>
      <c r="Y1698" s="34" t="s">
        <v>1042</v>
      </c>
      <c r="Z1698" s="43" t="s">
        <v>1223</v>
      </c>
      <c r="AA1698" s="34" t="s">
        <v>446</v>
      </c>
      <c r="AB1698" s="34" t="s">
        <v>273</v>
      </c>
      <c r="AC1698" s="34" t="s">
        <v>1042</v>
      </c>
      <c r="AD1698" s="44" t="s">
        <v>350</v>
      </c>
      <c r="AE1698" s="44" t="s">
        <v>11069</v>
      </c>
      <c r="AF1698" s="43">
        <v>222</v>
      </c>
      <c r="AG1698" s="34" t="s">
        <v>4479</v>
      </c>
      <c r="AH1698" s="34" t="s">
        <v>11225</v>
      </c>
      <c r="AI1698" s="43" t="s">
        <v>3851</v>
      </c>
      <c r="AJ1698" s="44" t="s">
        <v>3853</v>
      </c>
      <c r="AK1698" s="261">
        <v>3080047</v>
      </c>
      <c r="AL1698" s="44" t="s">
        <v>436</v>
      </c>
      <c r="AM1698" s="44" t="s">
        <v>3856</v>
      </c>
      <c r="AN1698" s="262">
        <v>233095900</v>
      </c>
      <c r="AO1698" s="34"/>
      <c r="AP1698" s="34"/>
      <c r="AQ1698" s="34"/>
      <c r="AR1698" s="34"/>
      <c r="AS1698" s="34"/>
      <c r="AT1698" s="44" t="s">
        <v>10865</v>
      </c>
      <c r="AU1698" s="44"/>
      <c r="AV1698" s="477" t="str">
        <f t="array" ref="AV1698">_xlfn.IFS(
LEFT(Tabelas!$AI1698,1)="N","DN",
LEFT(Tabelas!$AI1698,1)="C","DC",
LEFT(Tabelas!$AI1698,1)="L","DL",
LEFT(Tabelas!$AI1698,1)="A","DA",
LEFT(Tabelas!$AI1698,1)="G","DG")</f>
        <v>DC</v>
      </c>
      <c r="AW1698" s="34"/>
      <c r="AX1698" s="34"/>
      <c r="AY1698" s="34"/>
      <c r="AZ1698" s="34"/>
      <c r="BA1698" s="34"/>
      <c r="BB1698" s="34"/>
      <c r="BC1698" s="34"/>
      <c r="BD1698" s="44">
        <v>61501</v>
      </c>
      <c r="BE1698" s="34" t="s">
        <v>1042</v>
      </c>
      <c r="BF1698" s="43" t="s">
        <v>1223</v>
      </c>
      <c r="BG1698" s="34" t="s">
        <v>446</v>
      </c>
      <c r="BH1698" s="34" t="s">
        <v>273</v>
      </c>
      <c r="BI1698" s="34" t="s">
        <v>1042</v>
      </c>
      <c r="BJ1698" s="44" t="s">
        <v>350</v>
      </c>
      <c r="BK1698" s="44" t="s">
        <v>11069</v>
      </c>
      <c r="EN1698" s="571">
        <v>41265</v>
      </c>
      <c r="EO1698" s="560" t="s">
        <v>11291</v>
      </c>
      <c r="EP1698" s="560" t="s">
        <v>1519</v>
      </c>
      <c r="EQ1698" s="580">
        <v>800</v>
      </c>
      <c r="ER1698" s="560" t="s">
        <v>1520</v>
      </c>
      <c r="ES1698" s="567" t="s">
        <v>11292</v>
      </c>
    </row>
    <row r="1699" spans="16:149">
      <c r="P1699" s="503"/>
      <c r="Q1699" s="504"/>
      <c r="R1699" s="505">
        <f t="shared" si="48"/>
        <v>45477</v>
      </c>
      <c r="S1699" s="501"/>
      <c r="T1699" s="497"/>
      <c r="U1699" s="498"/>
      <c r="V1699" s="43">
        <v>222</v>
      </c>
      <c r="W1699" s="34" t="s">
        <v>4479</v>
      </c>
      <c r="X1699" s="44">
        <v>61504</v>
      </c>
      <c r="Y1699" s="34" t="s">
        <v>1318</v>
      </c>
      <c r="Z1699" s="43" t="s">
        <v>1223</v>
      </c>
      <c r="AA1699" s="34" t="s">
        <v>446</v>
      </c>
      <c r="AB1699" s="34" t="s">
        <v>273</v>
      </c>
      <c r="AC1699" s="34" t="s">
        <v>1318</v>
      </c>
      <c r="AD1699" s="44" t="s">
        <v>350</v>
      </c>
      <c r="AE1699" s="44" t="s">
        <v>11069</v>
      </c>
      <c r="AF1699" s="43">
        <v>222</v>
      </c>
      <c r="AG1699" s="34" t="s">
        <v>4479</v>
      </c>
      <c r="AH1699" s="34" t="s">
        <v>11225</v>
      </c>
      <c r="AI1699" s="43" t="s">
        <v>3851</v>
      </c>
      <c r="AJ1699" s="44" t="s">
        <v>3853</v>
      </c>
      <c r="AK1699" s="261">
        <v>3080047</v>
      </c>
      <c r="AL1699" s="44" t="s">
        <v>436</v>
      </c>
      <c r="AM1699" s="44" t="s">
        <v>3856</v>
      </c>
      <c r="AN1699" s="262">
        <v>233095900</v>
      </c>
      <c r="AO1699" s="34"/>
      <c r="AP1699" s="34"/>
      <c r="AQ1699" s="34"/>
      <c r="AR1699" s="34"/>
      <c r="AS1699" s="34"/>
      <c r="AT1699" s="44" t="s">
        <v>10865</v>
      </c>
      <c r="AU1699" s="44"/>
      <c r="AV1699" s="477" t="str">
        <f t="array" ref="AV1699">_xlfn.IFS(
LEFT(Tabelas!$AI1699,1)="N","DN",
LEFT(Tabelas!$AI1699,1)="C","DC",
LEFT(Tabelas!$AI1699,1)="L","DL",
LEFT(Tabelas!$AI1699,1)="A","DA",
LEFT(Tabelas!$AI1699,1)="G","DG")</f>
        <v>DC</v>
      </c>
      <c r="AW1699" s="34"/>
      <c r="AX1699" s="34"/>
      <c r="AY1699" s="34"/>
      <c r="AZ1699" s="34"/>
      <c r="BA1699" s="34"/>
      <c r="BB1699" s="34"/>
      <c r="BC1699" s="34"/>
      <c r="BD1699" s="44">
        <v>61504</v>
      </c>
      <c r="BE1699" s="34" t="s">
        <v>1318</v>
      </c>
      <c r="BF1699" s="43" t="s">
        <v>1223</v>
      </c>
      <c r="BG1699" s="34" t="s">
        <v>446</v>
      </c>
      <c r="BH1699" s="34" t="s">
        <v>273</v>
      </c>
      <c r="BI1699" s="34" t="s">
        <v>1318</v>
      </c>
      <c r="BJ1699" s="44" t="s">
        <v>350</v>
      </c>
      <c r="BK1699" s="44" t="s">
        <v>11069</v>
      </c>
      <c r="EN1699" s="572">
        <v>41275</v>
      </c>
      <c r="EO1699" s="561" t="s">
        <v>11293</v>
      </c>
      <c r="EP1699" s="561" t="s">
        <v>350</v>
      </c>
      <c r="EQ1699" s="576">
        <v>227</v>
      </c>
      <c r="ER1699" s="561" t="s">
        <v>4584</v>
      </c>
      <c r="ES1699" s="568" t="s">
        <v>11294</v>
      </c>
    </row>
    <row r="1700" spans="16:149">
      <c r="P1700" s="503"/>
      <c r="Q1700" s="504"/>
      <c r="R1700" s="505">
        <f t="shared" si="48"/>
        <v>45478</v>
      </c>
      <c r="S1700" s="501"/>
      <c r="T1700" s="497"/>
      <c r="U1700" s="498"/>
      <c r="V1700" s="43">
        <v>222</v>
      </c>
      <c r="W1700" s="34" t="s">
        <v>4479</v>
      </c>
      <c r="X1700" s="44">
        <v>61506</v>
      </c>
      <c r="Y1700" s="34" t="s">
        <v>1598</v>
      </c>
      <c r="Z1700" s="43" t="s">
        <v>1223</v>
      </c>
      <c r="AA1700" s="34" t="s">
        <v>446</v>
      </c>
      <c r="AB1700" s="34" t="s">
        <v>273</v>
      </c>
      <c r="AC1700" s="34" t="s">
        <v>1598</v>
      </c>
      <c r="AD1700" s="44" t="s">
        <v>350</v>
      </c>
      <c r="AE1700" s="44" t="s">
        <v>11069</v>
      </c>
      <c r="AF1700" s="43">
        <v>222</v>
      </c>
      <c r="AG1700" s="34" t="s">
        <v>4479</v>
      </c>
      <c r="AH1700" s="34" t="s">
        <v>11225</v>
      </c>
      <c r="AI1700" s="43" t="s">
        <v>3851</v>
      </c>
      <c r="AJ1700" s="44" t="s">
        <v>3853</v>
      </c>
      <c r="AK1700" s="261">
        <v>3080047</v>
      </c>
      <c r="AL1700" s="44" t="s">
        <v>436</v>
      </c>
      <c r="AM1700" s="44" t="s">
        <v>3856</v>
      </c>
      <c r="AN1700" s="262">
        <v>233095900</v>
      </c>
      <c r="AO1700" s="34"/>
      <c r="AP1700" s="34"/>
      <c r="AQ1700" s="34"/>
      <c r="AR1700" s="34"/>
      <c r="AS1700" s="34"/>
      <c r="AT1700" s="44" t="s">
        <v>10865</v>
      </c>
      <c r="AU1700" s="44"/>
      <c r="AV1700" s="477" t="str">
        <f t="array" ref="AV1700">_xlfn.IFS(
LEFT(Tabelas!$AI1700,1)="N","DN",
LEFT(Tabelas!$AI1700,1)="C","DC",
LEFT(Tabelas!$AI1700,1)="L","DL",
LEFT(Tabelas!$AI1700,1)="A","DA",
LEFT(Tabelas!$AI1700,1)="G","DG")</f>
        <v>DC</v>
      </c>
      <c r="AW1700" s="34"/>
      <c r="AX1700" s="34"/>
      <c r="AY1700" s="34"/>
      <c r="AZ1700" s="34"/>
      <c r="BA1700" s="34"/>
      <c r="BB1700" s="34"/>
      <c r="BC1700" s="34"/>
      <c r="BD1700" s="44">
        <v>61506</v>
      </c>
      <c r="BE1700" s="34" t="s">
        <v>1598</v>
      </c>
      <c r="BF1700" s="43" t="s">
        <v>1223</v>
      </c>
      <c r="BG1700" s="34" t="s">
        <v>446</v>
      </c>
      <c r="BH1700" s="34" t="s">
        <v>273</v>
      </c>
      <c r="BI1700" s="34" t="s">
        <v>1598</v>
      </c>
      <c r="BJ1700" s="44" t="s">
        <v>350</v>
      </c>
      <c r="BK1700" s="44" t="s">
        <v>11069</v>
      </c>
      <c r="EN1700" s="571">
        <v>41285</v>
      </c>
      <c r="EO1700" s="560" t="s">
        <v>11295</v>
      </c>
      <c r="EP1700" s="560" t="s">
        <v>320</v>
      </c>
      <c r="EQ1700" s="580">
        <v>102</v>
      </c>
      <c r="ER1700" s="560" t="s">
        <v>628</v>
      </c>
      <c r="ES1700" s="567" t="s">
        <v>11296</v>
      </c>
    </row>
    <row r="1701" spans="16:149">
      <c r="P1701" s="503"/>
      <c r="Q1701" s="504"/>
      <c r="R1701" s="505">
        <f t="shared" si="48"/>
        <v>45479</v>
      </c>
      <c r="S1701" s="501"/>
      <c r="T1701" s="497"/>
      <c r="U1701" s="498"/>
      <c r="V1701" s="43">
        <v>222</v>
      </c>
      <c r="W1701" s="34" t="s">
        <v>4479</v>
      </c>
      <c r="X1701" s="44">
        <v>61508</v>
      </c>
      <c r="Y1701" s="34" t="s">
        <v>1866</v>
      </c>
      <c r="Z1701" s="43" t="s">
        <v>1223</v>
      </c>
      <c r="AA1701" s="34" t="s">
        <v>446</v>
      </c>
      <c r="AB1701" s="34" t="s">
        <v>273</v>
      </c>
      <c r="AC1701" s="34" t="s">
        <v>1866</v>
      </c>
      <c r="AD1701" s="44" t="s">
        <v>350</v>
      </c>
      <c r="AE1701" s="44" t="s">
        <v>11069</v>
      </c>
      <c r="AF1701" s="43">
        <v>222</v>
      </c>
      <c r="AG1701" s="34" t="s">
        <v>4479</v>
      </c>
      <c r="AH1701" s="34" t="s">
        <v>11225</v>
      </c>
      <c r="AI1701" s="43" t="s">
        <v>3851</v>
      </c>
      <c r="AJ1701" s="44" t="s">
        <v>3853</v>
      </c>
      <c r="AK1701" s="261">
        <v>3080047</v>
      </c>
      <c r="AL1701" s="44" t="s">
        <v>436</v>
      </c>
      <c r="AM1701" s="44" t="s">
        <v>3856</v>
      </c>
      <c r="AN1701" s="262">
        <v>233095900</v>
      </c>
      <c r="AO1701" s="34"/>
      <c r="AP1701" s="34"/>
      <c r="AQ1701" s="34"/>
      <c r="AR1701" s="34"/>
      <c r="AS1701" s="34"/>
      <c r="AT1701" s="44" t="s">
        <v>10865</v>
      </c>
      <c r="AU1701" s="44"/>
      <c r="AV1701" s="477" t="str">
        <f t="array" ref="AV1701">_xlfn.IFS(
LEFT(Tabelas!$AI1701,1)="N","DN",
LEFT(Tabelas!$AI1701,1)="C","DC",
LEFT(Tabelas!$AI1701,1)="L","DL",
LEFT(Tabelas!$AI1701,1)="A","DA",
LEFT(Tabelas!$AI1701,1)="G","DG")</f>
        <v>DC</v>
      </c>
      <c r="AW1701" s="34"/>
      <c r="AX1701" s="34"/>
      <c r="AY1701" s="34"/>
      <c r="AZ1701" s="34"/>
      <c r="BA1701" s="34"/>
      <c r="BB1701" s="34"/>
      <c r="BC1701" s="34"/>
      <c r="BD1701" s="44">
        <v>61508</v>
      </c>
      <c r="BE1701" s="34" t="s">
        <v>1866</v>
      </c>
      <c r="BF1701" s="43" t="s">
        <v>1223</v>
      </c>
      <c r="BG1701" s="34" t="s">
        <v>446</v>
      </c>
      <c r="BH1701" s="34" t="s">
        <v>273</v>
      </c>
      <c r="BI1701" s="34" t="s">
        <v>1866</v>
      </c>
      <c r="BJ1701" s="44" t="s">
        <v>350</v>
      </c>
      <c r="BK1701" s="44" t="s">
        <v>11069</v>
      </c>
      <c r="EN1701" s="572">
        <v>41289</v>
      </c>
      <c r="EO1701" s="561" t="s">
        <v>11297</v>
      </c>
      <c r="EP1701" s="561" t="s">
        <v>320</v>
      </c>
      <c r="EQ1701" s="576">
        <v>167</v>
      </c>
      <c r="ER1701" s="561" t="s">
        <v>4041</v>
      </c>
      <c r="ES1701" s="568" t="s">
        <v>11298</v>
      </c>
    </row>
    <row r="1702" spans="16:149">
      <c r="P1702" s="503"/>
      <c r="Q1702" s="504"/>
      <c r="R1702" s="505">
        <f t="shared" si="48"/>
        <v>45480</v>
      </c>
      <c r="S1702" s="501"/>
      <c r="T1702" s="497"/>
      <c r="U1702" s="498"/>
      <c r="V1702" s="43">
        <v>222</v>
      </c>
      <c r="W1702" s="34" t="s">
        <v>4479</v>
      </c>
      <c r="X1702" s="44">
        <v>61509</v>
      </c>
      <c r="Y1702" s="34" t="s">
        <v>446</v>
      </c>
      <c r="Z1702" s="43" t="s">
        <v>1223</v>
      </c>
      <c r="AA1702" s="34" t="s">
        <v>446</v>
      </c>
      <c r="AB1702" s="34" t="s">
        <v>273</v>
      </c>
      <c r="AC1702" s="34" t="s">
        <v>446</v>
      </c>
      <c r="AD1702" s="44" t="s">
        <v>350</v>
      </c>
      <c r="AE1702" s="44" t="s">
        <v>11069</v>
      </c>
      <c r="AF1702" s="43">
        <v>222</v>
      </c>
      <c r="AG1702" s="34" t="s">
        <v>4479</v>
      </c>
      <c r="AH1702" s="34" t="s">
        <v>11225</v>
      </c>
      <c r="AI1702" s="43" t="s">
        <v>3851</v>
      </c>
      <c r="AJ1702" s="44" t="s">
        <v>3853</v>
      </c>
      <c r="AK1702" s="261">
        <v>3080047</v>
      </c>
      <c r="AL1702" s="44" t="s">
        <v>436</v>
      </c>
      <c r="AM1702" s="44" t="s">
        <v>3856</v>
      </c>
      <c r="AN1702" s="262">
        <v>233095900</v>
      </c>
      <c r="AO1702" s="34"/>
      <c r="AP1702" s="34"/>
      <c r="AQ1702" s="34"/>
      <c r="AR1702" s="34"/>
      <c r="AS1702" s="34"/>
      <c r="AT1702" s="44" t="s">
        <v>10865</v>
      </c>
      <c r="AU1702" s="44"/>
      <c r="AV1702" s="477" t="str">
        <f t="array" ref="AV1702">_xlfn.IFS(
LEFT(Tabelas!$AI1702,1)="N","DN",
LEFT(Tabelas!$AI1702,1)="C","DC",
LEFT(Tabelas!$AI1702,1)="L","DL",
LEFT(Tabelas!$AI1702,1)="A","DA",
LEFT(Tabelas!$AI1702,1)="G","DG")</f>
        <v>DC</v>
      </c>
      <c r="AW1702" s="34"/>
      <c r="AX1702" s="34"/>
      <c r="AY1702" s="34"/>
      <c r="AZ1702" s="34"/>
      <c r="BA1702" s="34"/>
      <c r="BB1702" s="34"/>
      <c r="BC1702" s="34"/>
      <c r="BD1702" s="44">
        <v>61509</v>
      </c>
      <c r="BE1702" s="34" t="s">
        <v>446</v>
      </c>
      <c r="BF1702" s="43" t="s">
        <v>1223</v>
      </c>
      <c r="BG1702" s="34" t="s">
        <v>446</v>
      </c>
      <c r="BH1702" s="34" t="s">
        <v>273</v>
      </c>
      <c r="BI1702" s="34" t="s">
        <v>446</v>
      </c>
      <c r="BJ1702" s="44" t="s">
        <v>350</v>
      </c>
      <c r="BK1702" s="44" t="s">
        <v>11069</v>
      </c>
      <c r="EN1702" s="571">
        <v>41290</v>
      </c>
      <c r="EO1702" s="560" t="s">
        <v>11299</v>
      </c>
      <c r="EP1702" s="560" t="s">
        <v>350</v>
      </c>
      <c r="EQ1702" s="580">
        <v>271</v>
      </c>
      <c r="ER1702" s="560" t="s">
        <v>4694</v>
      </c>
      <c r="ES1702" s="567" t="s">
        <v>11300</v>
      </c>
    </row>
    <row r="1703" spans="16:149">
      <c r="P1703" s="503"/>
      <c r="Q1703" s="504"/>
      <c r="R1703" s="505">
        <f t="shared" si="48"/>
        <v>45481</v>
      </c>
      <c r="S1703" s="501"/>
      <c r="T1703" s="497"/>
      <c r="U1703" s="498"/>
      <c r="V1703" s="43">
        <v>222</v>
      </c>
      <c r="W1703" s="34" t="s">
        <v>4479</v>
      </c>
      <c r="X1703" s="44">
        <v>61500</v>
      </c>
      <c r="Y1703" s="34" t="s">
        <v>731</v>
      </c>
      <c r="Z1703" s="43" t="s">
        <v>1223</v>
      </c>
      <c r="AA1703" s="34" t="s">
        <v>446</v>
      </c>
      <c r="AB1703" s="34" t="s">
        <v>273</v>
      </c>
      <c r="AC1703" s="34" t="s">
        <v>446</v>
      </c>
      <c r="AD1703" s="44" t="s">
        <v>350</v>
      </c>
      <c r="AE1703" s="44" t="s">
        <v>11069</v>
      </c>
      <c r="AF1703" s="43">
        <v>222</v>
      </c>
      <c r="AG1703" s="34" t="s">
        <v>4479</v>
      </c>
      <c r="AH1703" s="34" t="s">
        <v>11225</v>
      </c>
      <c r="AI1703" s="43" t="s">
        <v>3851</v>
      </c>
      <c r="AJ1703" s="44" t="s">
        <v>3853</v>
      </c>
      <c r="AK1703" s="261">
        <v>3080047</v>
      </c>
      <c r="AL1703" s="44" t="s">
        <v>436</v>
      </c>
      <c r="AM1703" s="44" t="s">
        <v>3856</v>
      </c>
      <c r="AN1703" s="262">
        <v>233095900</v>
      </c>
      <c r="AO1703" s="34"/>
      <c r="AP1703" s="34"/>
      <c r="AQ1703" s="34"/>
      <c r="AR1703" s="34"/>
      <c r="AS1703" s="34"/>
      <c r="AT1703" s="44" t="s">
        <v>10865</v>
      </c>
      <c r="AU1703" s="44"/>
      <c r="AV1703" s="477" t="str">
        <f t="array" ref="AV1703">_xlfn.IFS(
LEFT(Tabelas!$AI1703,1)="N","DN",
LEFT(Tabelas!$AI1703,1)="C","DC",
LEFT(Tabelas!$AI1703,1)="L","DL",
LEFT(Tabelas!$AI1703,1)="A","DA",
LEFT(Tabelas!$AI1703,1)="G","DG")</f>
        <v>DC</v>
      </c>
      <c r="AW1703" s="34"/>
      <c r="AX1703" s="34"/>
      <c r="AY1703" s="34"/>
      <c r="AZ1703" s="34"/>
      <c r="BA1703" s="34"/>
      <c r="BB1703" s="34"/>
      <c r="BC1703" s="34"/>
      <c r="BD1703" s="44">
        <v>61500</v>
      </c>
      <c r="BE1703" s="34" t="s">
        <v>731</v>
      </c>
      <c r="BF1703" s="43" t="s">
        <v>1223</v>
      </c>
      <c r="BG1703" s="34" t="s">
        <v>446</v>
      </c>
      <c r="BH1703" s="34" t="s">
        <v>273</v>
      </c>
      <c r="BI1703" s="34" t="s">
        <v>446</v>
      </c>
      <c r="BJ1703" s="44" t="s">
        <v>350</v>
      </c>
      <c r="BK1703" s="44" t="s">
        <v>11069</v>
      </c>
      <c r="EN1703" s="572">
        <v>41295</v>
      </c>
      <c r="EO1703" s="561" t="s">
        <v>11301</v>
      </c>
      <c r="EP1703" s="561" t="s">
        <v>320</v>
      </c>
      <c r="EQ1703" s="576">
        <v>126</v>
      </c>
      <c r="ER1703" s="561" t="s">
        <v>3720</v>
      </c>
      <c r="ES1703" s="568" t="s">
        <v>11302</v>
      </c>
    </row>
    <row r="1704" spans="16:149">
      <c r="P1704" s="503"/>
      <c r="Q1704" s="504"/>
      <c r="R1704" s="505">
        <f t="shared" si="48"/>
        <v>45482</v>
      </c>
      <c r="S1704" s="501"/>
      <c r="T1704" s="497"/>
      <c r="U1704" s="498"/>
      <c r="V1704" s="43">
        <v>222</v>
      </c>
      <c r="W1704" s="34" t="s">
        <v>4479</v>
      </c>
      <c r="X1704" s="44">
        <v>61510</v>
      </c>
      <c r="Y1704" s="34" t="s">
        <v>2296</v>
      </c>
      <c r="Z1704" s="43" t="s">
        <v>1223</v>
      </c>
      <c r="AA1704" s="34" t="s">
        <v>446</v>
      </c>
      <c r="AB1704" s="34" t="s">
        <v>273</v>
      </c>
      <c r="AC1704" s="34" t="s">
        <v>2296</v>
      </c>
      <c r="AD1704" s="44" t="s">
        <v>350</v>
      </c>
      <c r="AE1704" s="44" t="s">
        <v>11069</v>
      </c>
      <c r="AF1704" s="43">
        <v>222</v>
      </c>
      <c r="AG1704" s="34" t="s">
        <v>4479</v>
      </c>
      <c r="AH1704" s="34" t="s">
        <v>11225</v>
      </c>
      <c r="AI1704" s="43" t="s">
        <v>3851</v>
      </c>
      <c r="AJ1704" s="44" t="s">
        <v>3853</v>
      </c>
      <c r="AK1704" s="261">
        <v>3080047</v>
      </c>
      <c r="AL1704" s="44" t="s">
        <v>436</v>
      </c>
      <c r="AM1704" s="44" t="s">
        <v>3856</v>
      </c>
      <c r="AN1704" s="262">
        <v>233095900</v>
      </c>
      <c r="AO1704" s="34"/>
      <c r="AP1704" s="34"/>
      <c r="AQ1704" s="34"/>
      <c r="AR1704" s="34"/>
      <c r="AS1704" s="34"/>
      <c r="AT1704" s="44" t="s">
        <v>10865</v>
      </c>
      <c r="AU1704" s="44"/>
      <c r="AV1704" s="477" t="str">
        <f t="array" ref="AV1704">_xlfn.IFS(
LEFT(Tabelas!$AI1704,1)="N","DN",
LEFT(Tabelas!$AI1704,1)="C","DC",
LEFT(Tabelas!$AI1704,1)="L","DL",
LEFT(Tabelas!$AI1704,1)="A","DA",
LEFT(Tabelas!$AI1704,1)="G","DG")</f>
        <v>DC</v>
      </c>
      <c r="AW1704" s="34"/>
      <c r="AX1704" s="34"/>
      <c r="AY1704" s="34"/>
      <c r="AZ1704" s="34"/>
      <c r="BA1704" s="34"/>
      <c r="BB1704" s="34"/>
      <c r="BC1704" s="34"/>
      <c r="BD1704" s="44">
        <v>61510</v>
      </c>
      <c r="BE1704" s="34" t="s">
        <v>2296</v>
      </c>
      <c r="BF1704" s="43" t="s">
        <v>1223</v>
      </c>
      <c r="BG1704" s="34" t="s">
        <v>446</v>
      </c>
      <c r="BH1704" s="34" t="s">
        <v>273</v>
      </c>
      <c r="BI1704" s="34" t="s">
        <v>2296</v>
      </c>
      <c r="BJ1704" s="44" t="s">
        <v>350</v>
      </c>
      <c r="BK1704" s="44" t="s">
        <v>11069</v>
      </c>
      <c r="EN1704" s="571">
        <v>41297</v>
      </c>
      <c r="EO1704" s="560" t="s">
        <v>11303</v>
      </c>
      <c r="EP1704" s="560" t="s">
        <v>350</v>
      </c>
      <c r="EQ1704" s="580">
        <v>227</v>
      </c>
      <c r="ER1704" s="560" t="s">
        <v>4584</v>
      </c>
      <c r="ES1704" s="567" t="s">
        <v>11304</v>
      </c>
    </row>
    <row r="1705" spans="16:149">
      <c r="P1705" s="503"/>
      <c r="Q1705" s="504"/>
      <c r="R1705" s="505">
        <f t="shared" si="48"/>
        <v>45483</v>
      </c>
      <c r="S1705" s="501"/>
      <c r="T1705" s="497"/>
      <c r="U1705" s="498"/>
      <c r="V1705" s="43">
        <v>222</v>
      </c>
      <c r="W1705" s="34" t="s">
        <v>4479</v>
      </c>
      <c r="X1705" s="44">
        <v>61513</v>
      </c>
      <c r="Y1705" s="34" t="s">
        <v>2785</v>
      </c>
      <c r="Z1705" s="43" t="s">
        <v>1223</v>
      </c>
      <c r="AA1705" s="34" t="s">
        <v>446</v>
      </c>
      <c r="AB1705" s="34" t="s">
        <v>273</v>
      </c>
      <c r="AC1705" s="34" t="s">
        <v>11305</v>
      </c>
      <c r="AD1705" s="44" t="s">
        <v>350</v>
      </c>
      <c r="AE1705" s="44" t="s">
        <v>11069</v>
      </c>
      <c r="AF1705" s="43">
        <v>222</v>
      </c>
      <c r="AG1705" s="34" t="s">
        <v>4479</v>
      </c>
      <c r="AH1705" s="34" t="s">
        <v>11225</v>
      </c>
      <c r="AI1705" s="43" t="s">
        <v>3851</v>
      </c>
      <c r="AJ1705" s="44" t="s">
        <v>3853</v>
      </c>
      <c r="AK1705" s="261">
        <v>3080047</v>
      </c>
      <c r="AL1705" s="44" t="s">
        <v>436</v>
      </c>
      <c r="AM1705" s="44" t="s">
        <v>3856</v>
      </c>
      <c r="AN1705" s="262">
        <v>233095900</v>
      </c>
      <c r="AO1705" s="34"/>
      <c r="AP1705" s="34"/>
      <c r="AQ1705" s="34"/>
      <c r="AR1705" s="34"/>
      <c r="AS1705" s="34"/>
      <c r="AT1705" s="44" t="s">
        <v>10865</v>
      </c>
      <c r="AU1705" s="44"/>
      <c r="AV1705" s="477" t="str">
        <f t="array" ref="AV1705">_xlfn.IFS(
LEFT(Tabelas!$AI1705,1)="N","DN",
LEFT(Tabelas!$AI1705,1)="C","DC",
LEFT(Tabelas!$AI1705,1)="L","DL",
LEFT(Tabelas!$AI1705,1)="A","DA",
LEFT(Tabelas!$AI1705,1)="G","DG")</f>
        <v>DC</v>
      </c>
      <c r="AW1705" s="34"/>
      <c r="AX1705" s="34"/>
      <c r="AY1705" s="34"/>
      <c r="AZ1705" s="34"/>
      <c r="BA1705" s="34"/>
      <c r="BB1705" s="34"/>
      <c r="BC1705" s="34"/>
      <c r="BD1705" s="44">
        <v>61513</v>
      </c>
      <c r="BE1705" s="34" t="s">
        <v>2785</v>
      </c>
      <c r="BF1705" s="43" t="s">
        <v>1223</v>
      </c>
      <c r="BG1705" s="34" t="s">
        <v>446</v>
      </c>
      <c r="BH1705" s="34" t="s">
        <v>273</v>
      </c>
      <c r="BI1705" s="34" t="s">
        <v>11305</v>
      </c>
      <c r="BJ1705" s="44" t="s">
        <v>350</v>
      </c>
      <c r="BK1705" s="44" t="s">
        <v>11069</v>
      </c>
      <c r="EN1705" s="572">
        <v>41300</v>
      </c>
      <c r="EO1705" s="561" t="s">
        <v>11306</v>
      </c>
      <c r="EP1705" s="561" t="s">
        <v>320</v>
      </c>
      <c r="EQ1705" s="576">
        <v>100</v>
      </c>
      <c r="ER1705" s="561" t="s">
        <v>4630</v>
      </c>
      <c r="ES1705" s="568" t="s">
        <v>11307</v>
      </c>
    </row>
    <row r="1706" spans="16:149">
      <c r="P1706" s="503"/>
      <c r="Q1706" s="504"/>
      <c r="R1706" s="505">
        <f t="shared" si="48"/>
        <v>45484</v>
      </c>
      <c r="S1706" s="501"/>
      <c r="T1706" s="497"/>
      <c r="U1706" s="498"/>
      <c r="V1706" s="43">
        <v>222</v>
      </c>
      <c r="W1706" s="34" t="s">
        <v>4479</v>
      </c>
      <c r="X1706" s="44">
        <v>61514</v>
      </c>
      <c r="Y1706" s="34" t="s">
        <v>2925</v>
      </c>
      <c r="Z1706" s="43" t="s">
        <v>1223</v>
      </c>
      <c r="AA1706" s="34" t="s">
        <v>446</v>
      </c>
      <c r="AB1706" s="34" t="s">
        <v>273</v>
      </c>
      <c r="AC1706" s="34" t="s">
        <v>11308</v>
      </c>
      <c r="AD1706" s="44" t="s">
        <v>350</v>
      </c>
      <c r="AE1706" s="44" t="s">
        <v>11069</v>
      </c>
      <c r="AF1706" s="43">
        <v>222</v>
      </c>
      <c r="AG1706" s="34" t="s">
        <v>4479</v>
      </c>
      <c r="AH1706" s="34" t="s">
        <v>11225</v>
      </c>
      <c r="AI1706" s="43" t="s">
        <v>3851</v>
      </c>
      <c r="AJ1706" s="44" t="s">
        <v>3853</v>
      </c>
      <c r="AK1706" s="261">
        <v>3080047</v>
      </c>
      <c r="AL1706" s="44" t="s">
        <v>436</v>
      </c>
      <c r="AM1706" s="44" t="s">
        <v>3856</v>
      </c>
      <c r="AN1706" s="262">
        <v>233095900</v>
      </c>
      <c r="AO1706" s="34"/>
      <c r="AP1706" s="34"/>
      <c r="AQ1706" s="34"/>
      <c r="AR1706" s="34"/>
      <c r="AS1706" s="34"/>
      <c r="AT1706" s="44" t="s">
        <v>10865</v>
      </c>
      <c r="AU1706" s="44"/>
      <c r="AV1706" s="477" t="str">
        <f t="array" ref="AV1706">_xlfn.IFS(
LEFT(Tabelas!$AI1706,1)="N","DN",
LEFT(Tabelas!$AI1706,1)="C","DC",
LEFT(Tabelas!$AI1706,1)="L","DL",
LEFT(Tabelas!$AI1706,1)="A","DA",
LEFT(Tabelas!$AI1706,1)="G","DG")</f>
        <v>DC</v>
      </c>
      <c r="AW1706" s="34"/>
      <c r="AX1706" s="34"/>
      <c r="AY1706" s="34"/>
      <c r="AZ1706" s="34"/>
      <c r="BA1706" s="34"/>
      <c r="BB1706" s="34"/>
      <c r="BC1706" s="34"/>
      <c r="BD1706" s="44">
        <v>61514</v>
      </c>
      <c r="BE1706" s="34" t="s">
        <v>2925</v>
      </c>
      <c r="BF1706" s="43" t="s">
        <v>1223</v>
      </c>
      <c r="BG1706" s="34" t="s">
        <v>446</v>
      </c>
      <c r="BH1706" s="34" t="s">
        <v>273</v>
      </c>
      <c r="BI1706" s="34" t="s">
        <v>11308</v>
      </c>
      <c r="BJ1706" s="44" t="s">
        <v>350</v>
      </c>
      <c r="BK1706" s="44" t="s">
        <v>11069</v>
      </c>
      <c r="EN1706" s="571">
        <v>41305</v>
      </c>
      <c r="EO1706" s="560" t="s">
        <v>11309</v>
      </c>
      <c r="EP1706" s="560" t="s">
        <v>320</v>
      </c>
      <c r="EQ1706" s="580">
        <v>164</v>
      </c>
      <c r="ER1706" s="560" t="s">
        <v>3901</v>
      </c>
      <c r="ES1706" s="567" t="s">
        <v>11310</v>
      </c>
    </row>
    <row r="1707" spans="16:149">
      <c r="P1707" s="503"/>
      <c r="Q1707" s="504"/>
      <c r="R1707" s="505">
        <f t="shared" si="48"/>
        <v>45485</v>
      </c>
      <c r="S1707" s="501"/>
      <c r="T1707" s="497"/>
      <c r="U1707" s="498"/>
      <c r="V1707" s="43">
        <v>222</v>
      </c>
      <c r="W1707" s="34" t="s">
        <v>4479</v>
      </c>
      <c r="X1707" s="44">
        <v>61511</v>
      </c>
      <c r="Y1707" s="34" t="s">
        <v>2477</v>
      </c>
      <c r="Z1707" s="43" t="s">
        <v>1223</v>
      </c>
      <c r="AA1707" s="34" t="s">
        <v>446</v>
      </c>
      <c r="AB1707" s="34" t="s">
        <v>273</v>
      </c>
      <c r="AC1707" s="34" t="s">
        <v>2477</v>
      </c>
      <c r="AD1707" s="44" t="s">
        <v>350</v>
      </c>
      <c r="AE1707" s="44" t="s">
        <v>11069</v>
      </c>
      <c r="AF1707" s="43">
        <v>222</v>
      </c>
      <c r="AG1707" s="34" t="s">
        <v>4479</v>
      </c>
      <c r="AH1707" s="34" t="s">
        <v>11225</v>
      </c>
      <c r="AI1707" s="43" t="s">
        <v>3851</v>
      </c>
      <c r="AJ1707" s="44" t="s">
        <v>3853</v>
      </c>
      <c r="AK1707" s="261">
        <v>3080047</v>
      </c>
      <c r="AL1707" s="44" t="s">
        <v>436</v>
      </c>
      <c r="AM1707" s="44" t="s">
        <v>3856</v>
      </c>
      <c r="AN1707" s="262">
        <v>233095900</v>
      </c>
      <c r="AO1707" s="34"/>
      <c r="AP1707" s="34"/>
      <c r="AQ1707" s="34"/>
      <c r="AR1707" s="34"/>
      <c r="AS1707" s="34"/>
      <c r="AT1707" s="44" t="s">
        <v>10865</v>
      </c>
      <c r="AU1707" s="44"/>
      <c r="AV1707" s="477" t="str">
        <f t="array" ref="AV1707">_xlfn.IFS(
LEFT(Tabelas!$AI1707,1)="N","DN",
LEFT(Tabelas!$AI1707,1)="C","DC",
LEFT(Tabelas!$AI1707,1)="L","DL",
LEFT(Tabelas!$AI1707,1)="A","DA",
LEFT(Tabelas!$AI1707,1)="G","DG")</f>
        <v>DC</v>
      </c>
      <c r="AW1707" s="34"/>
      <c r="AX1707" s="34"/>
      <c r="AY1707" s="34"/>
      <c r="AZ1707" s="34"/>
      <c r="BA1707" s="34"/>
      <c r="BB1707" s="34"/>
      <c r="BC1707" s="34"/>
      <c r="BD1707" s="44">
        <v>61511</v>
      </c>
      <c r="BE1707" s="34" t="s">
        <v>2477</v>
      </c>
      <c r="BF1707" s="43" t="s">
        <v>1223</v>
      </c>
      <c r="BG1707" s="34" t="s">
        <v>446</v>
      </c>
      <c r="BH1707" s="34" t="s">
        <v>273</v>
      </c>
      <c r="BI1707" s="34" t="s">
        <v>2477</v>
      </c>
      <c r="BJ1707" s="44" t="s">
        <v>350</v>
      </c>
      <c r="BK1707" s="44" t="s">
        <v>11069</v>
      </c>
      <c r="EN1707" s="572">
        <v>41330</v>
      </c>
      <c r="EO1707" s="561" t="s">
        <v>11311</v>
      </c>
      <c r="EP1707" s="561" t="s">
        <v>350</v>
      </c>
      <c r="EQ1707" s="576">
        <v>220</v>
      </c>
      <c r="ER1707" s="561" t="s">
        <v>4434</v>
      </c>
      <c r="ES1707" s="568" t="s">
        <v>11312</v>
      </c>
    </row>
    <row r="1708" spans="16:149">
      <c r="P1708" s="503"/>
      <c r="Q1708" s="504"/>
      <c r="R1708" s="505">
        <f t="shared" si="48"/>
        <v>45486</v>
      </c>
      <c r="S1708" s="501"/>
      <c r="T1708" s="497"/>
      <c r="U1708" s="498"/>
      <c r="V1708" s="43">
        <v>222</v>
      </c>
      <c r="W1708" s="34" t="s">
        <v>4479</v>
      </c>
      <c r="X1708" s="44">
        <v>61512</v>
      </c>
      <c r="Y1708" s="34" t="s">
        <v>2642</v>
      </c>
      <c r="Z1708" s="43" t="s">
        <v>1223</v>
      </c>
      <c r="AA1708" s="34" t="s">
        <v>446</v>
      </c>
      <c r="AB1708" s="34" t="s">
        <v>273</v>
      </c>
      <c r="AC1708" s="34" t="s">
        <v>2642</v>
      </c>
      <c r="AD1708" s="44" t="s">
        <v>350</v>
      </c>
      <c r="AE1708" s="44" t="s">
        <v>11069</v>
      </c>
      <c r="AF1708" s="43">
        <v>222</v>
      </c>
      <c r="AG1708" s="34" t="s">
        <v>4479</v>
      </c>
      <c r="AH1708" s="34" t="s">
        <v>11225</v>
      </c>
      <c r="AI1708" s="43" t="s">
        <v>3851</v>
      </c>
      <c r="AJ1708" s="44" t="s">
        <v>3853</v>
      </c>
      <c r="AK1708" s="261">
        <v>3080047</v>
      </c>
      <c r="AL1708" s="44" t="s">
        <v>436</v>
      </c>
      <c r="AM1708" s="44" t="s">
        <v>3856</v>
      </c>
      <c r="AN1708" s="262">
        <v>233095900</v>
      </c>
      <c r="AO1708" s="34"/>
      <c r="AP1708" s="34"/>
      <c r="AQ1708" s="34"/>
      <c r="AR1708" s="34"/>
      <c r="AS1708" s="34"/>
      <c r="AT1708" s="44" t="s">
        <v>10865</v>
      </c>
      <c r="AU1708" s="44"/>
      <c r="AV1708" s="477" t="str">
        <f t="array" ref="AV1708">_xlfn.IFS(
LEFT(Tabelas!$AI1708,1)="N","DN",
LEFT(Tabelas!$AI1708,1)="C","DC",
LEFT(Tabelas!$AI1708,1)="L","DL",
LEFT(Tabelas!$AI1708,1)="A","DA",
LEFT(Tabelas!$AI1708,1)="G","DG")</f>
        <v>DC</v>
      </c>
      <c r="AW1708" s="34"/>
      <c r="AX1708" s="34"/>
      <c r="AY1708" s="34"/>
      <c r="AZ1708" s="34"/>
      <c r="BA1708" s="34"/>
      <c r="BB1708" s="34"/>
      <c r="BC1708" s="34"/>
      <c r="BD1708" s="44">
        <v>61512</v>
      </c>
      <c r="BE1708" s="34" t="s">
        <v>2642</v>
      </c>
      <c r="BF1708" s="43" t="s">
        <v>1223</v>
      </c>
      <c r="BG1708" s="34" t="s">
        <v>446</v>
      </c>
      <c r="BH1708" s="34" t="s">
        <v>273</v>
      </c>
      <c r="BI1708" s="34" t="s">
        <v>2642</v>
      </c>
      <c r="BJ1708" s="44" t="s">
        <v>350</v>
      </c>
      <c r="BK1708" s="44" t="s">
        <v>11069</v>
      </c>
      <c r="EN1708" s="571">
        <v>41340</v>
      </c>
      <c r="EO1708" s="560" t="s">
        <v>11313</v>
      </c>
      <c r="EP1708" s="560" t="s">
        <v>350</v>
      </c>
      <c r="EQ1708" s="580">
        <v>220</v>
      </c>
      <c r="ER1708" s="560" t="s">
        <v>4434</v>
      </c>
      <c r="ES1708" s="567" t="s">
        <v>11314</v>
      </c>
    </row>
    <row r="1709" spans="16:149">
      <c r="P1709" s="503"/>
      <c r="Q1709" s="504"/>
      <c r="R1709" s="505">
        <f t="shared" si="48"/>
        <v>45487</v>
      </c>
      <c r="S1709" s="501"/>
      <c r="T1709" s="497"/>
      <c r="U1709" s="498"/>
      <c r="V1709" s="43">
        <v>223</v>
      </c>
      <c r="W1709" s="34" t="s">
        <v>4503</v>
      </c>
      <c r="X1709" s="44">
        <v>60706</v>
      </c>
      <c r="Y1709" s="34" t="s">
        <v>1311</v>
      </c>
      <c r="Z1709" s="43" t="s">
        <v>1223</v>
      </c>
      <c r="AA1709" s="34" t="s">
        <v>438</v>
      </c>
      <c r="AB1709" s="34" t="s">
        <v>273</v>
      </c>
      <c r="AC1709" s="34" t="s">
        <v>1311</v>
      </c>
      <c r="AD1709" s="44" t="s">
        <v>350</v>
      </c>
      <c r="AE1709" s="44" t="s">
        <v>11069</v>
      </c>
      <c r="AF1709" s="43">
        <v>223</v>
      </c>
      <c r="AG1709" s="34" t="s">
        <v>4503</v>
      </c>
      <c r="AH1709" s="34" t="s">
        <v>11315</v>
      </c>
      <c r="AI1709" s="43" t="s">
        <v>4002</v>
      </c>
      <c r="AJ1709" s="44" t="s">
        <v>4246</v>
      </c>
      <c r="AK1709" s="261">
        <v>3200238</v>
      </c>
      <c r="AL1709" s="44" t="s">
        <v>438</v>
      </c>
      <c r="AM1709" s="44" t="s">
        <v>4249</v>
      </c>
      <c r="AN1709" s="262">
        <v>239158950</v>
      </c>
      <c r="AO1709" s="34"/>
      <c r="AP1709" s="34"/>
      <c r="AQ1709" s="34"/>
      <c r="AR1709" s="34"/>
      <c r="AS1709" s="34"/>
      <c r="AT1709" s="44" t="s">
        <v>10865</v>
      </c>
      <c r="AU1709" s="44"/>
      <c r="AV1709" s="477" t="str">
        <f t="array" ref="AV1709">_xlfn.IFS(
LEFT(Tabelas!$AI1709,1)="N","DN",
LEFT(Tabelas!$AI1709,1)="C","DC",
LEFT(Tabelas!$AI1709,1)="L","DL",
LEFT(Tabelas!$AI1709,1)="A","DA",
LEFT(Tabelas!$AI1709,1)="G","DG")</f>
        <v>DC</v>
      </c>
      <c r="AW1709" s="34"/>
      <c r="AX1709" s="34"/>
      <c r="AY1709" s="34"/>
      <c r="AZ1709" s="34"/>
      <c r="BA1709" s="34"/>
      <c r="BB1709" s="34"/>
      <c r="BC1709" s="34"/>
      <c r="BD1709" s="44">
        <v>60706</v>
      </c>
      <c r="BE1709" s="34" t="s">
        <v>1311</v>
      </c>
      <c r="BF1709" s="43" t="s">
        <v>1223</v>
      </c>
      <c r="BG1709" s="34" t="s">
        <v>438</v>
      </c>
      <c r="BH1709" s="34" t="s">
        <v>273</v>
      </c>
      <c r="BI1709" s="34" t="s">
        <v>1311</v>
      </c>
      <c r="BJ1709" s="44" t="s">
        <v>350</v>
      </c>
      <c r="BK1709" s="44" t="s">
        <v>11069</v>
      </c>
      <c r="EN1709" s="572">
        <v>41343</v>
      </c>
      <c r="EO1709" s="561" t="s">
        <v>11316</v>
      </c>
      <c r="EP1709" s="561" t="s">
        <v>320</v>
      </c>
      <c r="EQ1709" s="576">
        <v>101</v>
      </c>
      <c r="ER1709" s="561" t="s">
        <v>316</v>
      </c>
      <c r="ES1709" s="568" t="s">
        <v>11317</v>
      </c>
    </row>
    <row r="1710" spans="16:149">
      <c r="P1710" s="503"/>
      <c r="Q1710" s="504"/>
      <c r="R1710" s="505">
        <f t="shared" si="48"/>
        <v>45488</v>
      </c>
      <c r="S1710" s="501"/>
      <c r="T1710" s="497"/>
      <c r="U1710" s="498"/>
      <c r="V1710" s="43">
        <v>223</v>
      </c>
      <c r="W1710" s="34" t="s">
        <v>4503</v>
      </c>
      <c r="X1710" s="44">
        <v>60700</v>
      </c>
      <c r="Y1710" s="34" t="s">
        <v>723</v>
      </c>
      <c r="Z1710" s="43" t="s">
        <v>1223</v>
      </c>
      <c r="AA1710" s="34" t="s">
        <v>438</v>
      </c>
      <c r="AB1710" s="34" t="s">
        <v>273</v>
      </c>
      <c r="AC1710" s="34" t="s">
        <v>11318</v>
      </c>
      <c r="AD1710" s="44" t="s">
        <v>350</v>
      </c>
      <c r="AE1710" s="44" t="s">
        <v>11069</v>
      </c>
      <c r="AF1710" s="43">
        <v>223</v>
      </c>
      <c r="AG1710" s="34" t="s">
        <v>4503</v>
      </c>
      <c r="AH1710" s="34" t="s">
        <v>11315</v>
      </c>
      <c r="AI1710" s="43" t="s">
        <v>4002</v>
      </c>
      <c r="AJ1710" s="44" t="s">
        <v>4246</v>
      </c>
      <c r="AK1710" s="261">
        <v>3200238</v>
      </c>
      <c r="AL1710" s="44" t="s">
        <v>438</v>
      </c>
      <c r="AM1710" s="44" t="s">
        <v>4249</v>
      </c>
      <c r="AN1710" s="262">
        <v>239158950</v>
      </c>
      <c r="AO1710" s="34"/>
      <c r="AP1710" s="34"/>
      <c r="AQ1710" s="34"/>
      <c r="AR1710" s="34"/>
      <c r="AS1710" s="34"/>
      <c r="AT1710" s="44" t="s">
        <v>10865</v>
      </c>
      <c r="AU1710" s="44"/>
      <c r="AV1710" s="477" t="str">
        <f t="array" ref="AV1710">_xlfn.IFS(
LEFT(Tabelas!$AI1710,1)="N","DN",
LEFT(Tabelas!$AI1710,1)="C","DC",
LEFT(Tabelas!$AI1710,1)="L","DL",
LEFT(Tabelas!$AI1710,1)="A","DA",
LEFT(Tabelas!$AI1710,1)="G","DG")</f>
        <v>DC</v>
      </c>
      <c r="AW1710" s="34"/>
      <c r="AX1710" s="34"/>
      <c r="AY1710" s="34"/>
      <c r="AZ1710" s="34"/>
      <c r="BA1710" s="34"/>
      <c r="BB1710" s="34"/>
      <c r="BC1710" s="34"/>
      <c r="BD1710" s="44">
        <v>60700</v>
      </c>
      <c r="BE1710" s="34" t="s">
        <v>723</v>
      </c>
      <c r="BF1710" s="43" t="s">
        <v>1223</v>
      </c>
      <c r="BG1710" s="34" t="s">
        <v>438</v>
      </c>
      <c r="BH1710" s="34" t="s">
        <v>273</v>
      </c>
      <c r="BI1710" s="34" t="s">
        <v>11318</v>
      </c>
      <c r="BJ1710" s="44" t="s">
        <v>350</v>
      </c>
      <c r="BK1710" s="44" t="s">
        <v>11069</v>
      </c>
      <c r="EN1710" s="571">
        <v>41345</v>
      </c>
      <c r="EO1710" s="560" t="s">
        <v>11319</v>
      </c>
      <c r="EP1710" s="560" t="s">
        <v>350</v>
      </c>
      <c r="EQ1710" s="580">
        <v>220</v>
      </c>
      <c r="ER1710" s="560" t="s">
        <v>4434</v>
      </c>
      <c r="ES1710" s="567" t="s">
        <v>11320</v>
      </c>
    </row>
    <row r="1711" spans="16:149">
      <c r="P1711" s="503"/>
      <c r="Q1711" s="504"/>
      <c r="R1711" s="505">
        <f t="shared" si="48"/>
        <v>45489</v>
      </c>
      <c r="S1711" s="501"/>
      <c r="T1711" s="497"/>
      <c r="U1711" s="498"/>
      <c r="V1711" s="43">
        <v>223</v>
      </c>
      <c r="W1711" s="34" t="s">
        <v>4503</v>
      </c>
      <c r="X1711" s="44">
        <v>60704</v>
      </c>
      <c r="Y1711" s="34" t="s">
        <v>1035</v>
      </c>
      <c r="Z1711" s="43" t="s">
        <v>1223</v>
      </c>
      <c r="AA1711" s="34" t="s">
        <v>438</v>
      </c>
      <c r="AB1711" s="34" t="s">
        <v>273</v>
      </c>
      <c r="AC1711" s="34" t="s">
        <v>1035</v>
      </c>
      <c r="AD1711" s="44" t="s">
        <v>350</v>
      </c>
      <c r="AE1711" s="44" t="s">
        <v>11069</v>
      </c>
      <c r="AF1711" s="43">
        <v>223</v>
      </c>
      <c r="AG1711" s="34" t="s">
        <v>4503</v>
      </c>
      <c r="AH1711" s="34" t="s">
        <v>11315</v>
      </c>
      <c r="AI1711" s="43" t="s">
        <v>4002</v>
      </c>
      <c r="AJ1711" s="44" t="s">
        <v>4246</v>
      </c>
      <c r="AK1711" s="261">
        <v>3200238</v>
      </c>
      <c r="AL1711" s="44" t="s">
        <v>438</v>
      </c>
      <c r="AM1711" s="44" t="s">
        <v>4249</v>
      </c>
      <c r="AN1711" s="262">
        <v>239158950</v>
      </c>
      <c r="AO1711" s="34"/>
      <c r="AP1711" s="34"/>
      <c r="AQ1711" s="34"/>
      <c r="AR1711" s="34"/>
      <c r="AS1711" s="34"/>
      <c r="AT1711" s="44" t="s">
        <v>10865</v>
      </c>
      <c r="AU1711" s="44"/>
      <c r="AV1711" s="477" t="str">
        <f t="array" ref="AV1711">_xlfn.IFS(
LEFT(Tabelas!$AI1711,1)="N","DN",
LEFT(Tabelas!$AI1711,1)="C","DC",
LEFT(Tabelas!$AI1711,1)="L","DL",
LEFT(Tabelas!$AI1711,1)="A","DA",
LEFT(Tabelas!$AI1711,1)="G","DG")</f>
        <v>DC</v>
      </c>
      <c r="AW1711" s="34"/>
      <c r="AX1711" s="34"/>
      <c r="AY1711" s="34"/>
      <c r="AZ1711" s="34"/>
      <c r="BA1711" s="34"/>
      <c r="BB1711" s="34"/>
      <c r="BC1711" s="34"/>
      <c r="BD1711" s="44">
        <v>60704</v>
      </c>
      <c r="BE1711" s="34" t="s">
        <v>1035</v>
      </c>
      <c r="BF1711" s="43" t="s">
        <v>1223</v>
      </c>
      <c r="BG1711" s="34" t="s">
        <v>438</v>
      </c>
      <c r="BH1711" s="34" t="s">
        <v>273</v>
      </c>
      <c r="BI1711" s="34" t="s">
        <v>1035</v>
      </c>
      <c r="BJ1711" s="44" t="s">
        <v>350</v>
      </c>
      <c r="BK1711" s="44" t="s">
        <v>11069</v>
      </c>
      <c r="EN1711" s="572">
        <v>41350</v>
      </c>
      <c r="EO1711" s="561" t="s">
        <v>11321</v>
      </c>
      <c r="EP1711" s="561" t="s">
        <v>350</v>
      </c>
      <c r="EQ1711" s="576">
        <v>220</v>
      </c>
      <c r="ER1711" s="561" t="s">
        <v>4434</v>
      </c>
      <c r="ES1711" s="568" t="s">
        <v>11322</v>
      </c>
    </row>
    <row r="1712" spans="16:149">
      <c r="P1712" s="503"/>
      <c r="Q1712" s="504"/>
      <c r="R1712" s="505">
        <f t="shared" si="48"/>
        <v>45490</v>
      </c>
      <c r="S1712" s="501"/>
      <c r="T1712" s="497"/>
      <c r="U1712" s="498"/>
      <c r="V1712" s="43">
        <v>223</v>
      </c>
      <c r="W1712" s="34" t="s">
        <v>4503</v>
      </c>
      <c r="X1712" s="44">
        <v>60707</v>
      </c>
      <c r="Y1712" s="34" t="s">
        <v>1590</v>
      </c>
      <c r="Z1712" s="43" t="s">
        <v>1223</v>
      </c>
      <c r="AA1712" s="34" t="s">
        <v>438</v>
      </c>
      <c r="AB1712" s="34" t="s">
        <v>273</v>
      </c>
      <c r="AC1712" s="34" t="s">
        <v>11323</v>
      </c>
      <c r="AD1712" s="44" t="s">
        <v>350</v>
      </c>
      <c r="AE1712" s="44" t="s">
        <v>11069</v>
      </c>
      <c r="AF1712" s="43">
        <v>223</v>
      </c>
      <c r="AG1712" s="34" t="s">
        <v>4503</v>
      </c>
      <c r="AH1712" s="34" t="s">
        <v>11315</v>
      </c>
      <c r="AI1712" s="43" t="s">
        <v>4002</v>
      </c>
      <c r="AJ1712" s="44" t="s">
        <v>4246</v>
      </c>
      <c r="AK1712" s="261">
        <v>3200238</v>
      </c>
      <c r="AL1712" s="44" t="s">
        <v>438</v>
      </c>
      <c r="AM1712" s="44" t="s">
        <v>4249</v>
      </c>
      <c r="AN1712" s="262">
        <v>239158950</v>
      </c>
      <c r="AO1712" s="34"/>
      <c r="AP1712" s="34"/>
      <c r="AQ1712" s="34"/>
      <c r="AR1712" s="34"/>
      <c r="AS1712" s="34"/>
      <c r="AT1712" s="44" t="s">
        <v>10865</v>
      </c>
      <c r="AU1712" s="44"/>
      <c r="AV1712" s="477" t="str">
        <f t="array" ref="AV1712">_xlfn.IFS(
LEFT(Tabelas!$AI1712,1)="N","DN",
LEFT(Tabelas!$AI1712,1)="C","DC",
LEFT(Tabelas!$AI1712,1)="L","DL",
LEFT(Tabelas!$AI1712,1)="A","DA",
LEFT(Tabelas!$AI1712,1)="G","DG")</f>
        <v>DC</v>
      </c>
      <c r="AW1712" s="34"/>
      <c r="AX1712" s="34"/>
      <c r="AY1712" s="34"/>
      <c r="AZ1712" s="34"/>
      <c r="BA1712" s="34"/>
      <c r="BB1712" s="34"/>
      <c r="BC1712" s="34"/>
      <c r="BD1712" s="44">
        <v>60707</v>
      </c>
      <c r="BE1712" s="34" t="s">
        <v>1590</v>
      </c>
      <c r="BF1712" s="43" t="s">
        <v>1223</v>
      </c>
      <c r="BG1712" s="34" t="s">
        <v>438</v>
      </c>
      <c r="BH1712" s="34" t="s">
        <v>273</v>
      </c>
      <c r="BI1712" s="34" t="s">
        <v>11323</v>
      </c>
      <c r="BJ1712" s="44" t="s">
        <v>350</v>
      </c>
      <c r="BK1712" s="44" t="s">
        <v>11069</v>
      </c>
      <c r="EN1712" s="571">
        <v>41355</v>
      </c>
      <c r="EO1712" s="560" t="s">
        <v>11324</v>
      </c>
      <c r="EP1712" s="560" t="s">
        <v>350</v>
      </c>
      <c r="EQ1712" s="580">
        <v>220</v>
      </c>
      <c r="ER1712" s="560" t="s">
        <v>4434</v>
      </c>
      <c r="ES1712" s="567" t="s">
        <v>11325</v>
      </c>
    </row>
    <row r="1713" spans="16:149">
      <c r="P1713" s="503"/>
      <c r="Q1713" s="504"/>
      <c r="R1713" s="505">
        <f t="shared" si="48"/>
        <v>45491</v>
      </c>
      <c r="S1713" s="501"/>
      <c r="T1713" s="497"/>
      <c r="U1713" s="498"/>
      <c r="V1713" s="43">
        <v>223</v>
      </c>
      <c r="W1713" s="34" t="s">
        <v>4503</v>
      </c>
      <c r="X1713" s="44">
        <v>60708</v>
      </c>
      <c r="Y1713" s="34" t="s">
        <v>1860</v>
      </c>
      <c r="Z1713" s="43" t="s">
        <v>1223</v>
      </c>
      <c r="AA1713" s="34" t="s">
        <v>438</v>
      </c>
      <c r="AB1713" s="34" t="s">
        <v>273</v>
      </c>
      <c r="AC1713" s="34" t="s">
        <v>11318</v>
      </c>
      <c r="AD1713" s="44" t="s">
        <v>350</v>
      </c>
      <c r="AE1713" s="44" t="s">
        <v>11069</v>
      </c>
      <c r="AF1713" s="43">
        <v>223</v>
      </c>
      <c r="AG1713" s="34" t="s">
        <v>4503</v>
      </c>
      <c r="AH1713" s="34" t="s">
        <v>11315</v>
      </c>
      <c r="AI1713" s="43" t="s">
        <v>4002</v>
      </c>
      <c r="AJ1713" s="44" t="s">
        <v>4246</v>
      </c>
      <c r="AK1713" s="261">
        <v>3200238</v>
      </c>
      <c r="AL1713" s="44" t="s">
        <v>438</v>
      </c>
      <c r="AM1713" s="44" t="s">
        <v>4249</v>
      </c>
      <c r="AN1713" s="262">
        <v>239158950</v>
      </c>
      <c r="AO1713" s="34"/>
      <c r="AP1713" s="34"/>
      <c r="AQ1713" s="34"/>
      <c r="AR1713" s="34"/>
      <c r="AS1713" s="34"/>
      <c r="AT1713" s="44" t="s">
        <v>10865</v>
      </c>
      <c r="AU1713" s="44"/>
      <c r="AV1713" s="477" t="str">
        <f t="array" ref="AV1713">_xlfn.IFS(
LEFT(Tabelas!$AI1713,1)="N","DN",
LEFT(Tabelas!$AI1713,1)="C","DC",
LEFT(Tabelas!$AI1713,1)="L","DL",
LEFT(Tabelas!$AI1713,1)="A","DA",
LEFT(Tabelas!$AI1713,1)="G","DG")</f>
        <v>DC</v>
      </c>
      <c r="AW1713" s="34"/>
      <c r="AX1713" s="34"/>
      <c r="AY1713" s="34"/>
      <c r="AZ1713" s="34"/>
      <c r="BA1713" s="34"/>
      <c r="BB1713" s="34"/>
      <c r="BC1713" s="34"/>
      <c r="BD1713" s="44">
        <v>60708</v>
      </c>
      <c r="BE1713" s="34" t="s">
        <v>1860</v>
      </c>
      <c r="BF1713" s="43" t="s">
        <v>1223</v>
      </c>
      <c r="BG1713" s="34" t="s">
        <v>438</v>
      </c>
      <c r="BH1713" s="34" t="s">
        <v>273</v>
      </c>
      <c r="BI1713" s="34" t="s">
        <v>11318</v>
      </c>
      <c r="BJ1713" s="44" t="s">
        <v>350</v>
      </c>
      <c r="BK1713" s="44" t="s">
        <v>11069</v>
      </c>
      <c r="EN1713" s="572">
        <v>41360</v>
      </c>
      <c r="EO1713" s="561" t="s">
        <v>11326</v>
      </c>
      <c r="EP1713" s="561" t="s">
        <v>320</v>
      </c>
      <c r="EQ1713" s="576">
        <v>100</v>
      </c>
      <c r="ER1713" s="561" t="s">
        <v>4630</v>
      </c>
      <c r="ES1713" s="568" t="s">
        <v>11327</v>
      </c>
    </row>
    <row r="1714" spans="16:149">
      <c r="P1714" s="503"/>
      <c r="Q1714" s="504"/>
      <c r="R1714" s="505">
        <f t="shared" si="48"/>
        <v>45492</v>
      </c>
      <c r="S1714" s="501"/>
      <c r="T1714" s="497"/>
      <c r="U1714" s="498"/>
      <c r="V1714" s="43">
        <v>223</v>
      </c>
      <c r="W1714" s="34" t="s">
        <v>4503</v>
      </c>
      <c r="X1714" s="44">
        <v>60901</v>
      </c>
      <c r="Y1714" s="34" t="s">
        <v>1036</v>
      </c>
      <c r="Z1714" s="43" t="s">
        <v>1223</v>
      </c>
      <c r="AA1714" s="34" t="s">
        <v>440</v>
      </c>
      <c r="AB1714" s="34" t="s">
        <v>273</v>
      </c>
      <c r="AC1714" s="34" t="s">
        <v>1036</v>
      </c>
      <c r="AD1714" s="44" t="s">
        <v>350</v>
      </c>
      <c r="AE1714" s="44" t="s">
        <v>11069</v>
      </c>
      <c r="AF1714" s="43">
        <v>223</v>
      </c>
      <c r="AG1714" s="34" t="s">
        <v>4503</v>
      </c>
      <c r="AH1714" s="34" t="s">
        <v>11315</v>
      </c>
      <c r="AI1714" s="43" t="s">
        <v>4002</v>
      </c>
      <c r="AJ1714" s="44" t="s">
        <v>4246</v>
      </c>
      <c r="AK1714" s="261">
        <v>3200238</v>
      </c>
      <c r="AL1714" s="44" t="s">
        <v>438</v>
      </c>
      <c r="AM1714" s="44" t="s">
        <v>4249</v>
      </c>
      <c r="AN1714" s="262">
        <v>239158950</v>
      </c>
      <c r="AO1714" s="34"/>
      <c r="AP1714" s="34"/>
      <c r="AQ1714" s="34"/>
      <c r="AR1714" s="34"/>
      <c r="AS1714" s="34"/>
      <c r="AT1714" s="44" t="s">
        <v>10865</v>
      </c>
      <c r="AU1714" s="44"/>
      <c r="AV1714" s="477" t="str">
        <f t="array" ref="AV1714">_xlfn.IFS(
LEFT(Tabelas!$AI1714,1)="N","DN",
LEFT(Tabelas!$AI1714,1)="C","DC",
LEFT(Tabelas!$AI1714,1)="L","DL",
LEFT(Tabelas!$AI1714,1)="A","DA",
LEFT(Tabelas!$AI1714,1)="G","DG")</f>
        <v>DC</v>
      </c>
      <c r="AW1714" s="34"/>
      <c r="AX1714" s="34"/>
      <c r="AY1714" s="34"/>
      <c r="AZ1714" s="34"/>
      <c r="BA1714" s="34"/>
      <c r="BB1714" s="34"/>
      <c r="BC1714" s="34"/>
      <c r="BD1714" s="44">
        <v>60901</v>
      </c>
      <c r="BE1714" s="34" t="s">
        <v>1036</v>
      </c>
      <c r="BF1714" s="43" t="s">
        <v>1223</v>
      </c>
      <c r="BG1714" s="34" t="s">
        <v>440</v>
      </c>
      <c r="BH1714" s="34" t="s">
        <v>273</v>
      </c>
      <c r="BI1714" s="34" t="s">
        <v>1036</v>
      </c>
      <c r="BJ1714" s="44" t="s">
        <v>350</v>
      </c>
      <c r="BK1714" s="44" t="s">
        <v>11069</v>
      </c>
      <c r="EN1714" s="571">
        <v>41378</v>
      </c>
      <c r="EO1714" s="560" t="s">
        <v>11328</v>
      </c>
      <c r="EP1714" s="560" t="s">
        <v>320</v>
      </c>
      <c r="EQ1714" s="580">
        <v>107</v>
      </c>
      <c r="ER1714" s="560" t="s">
        <v>2024</v>
      </c>
      <c r="ES1714" s="567" t="s">
        <v>11329</v>
      </c>
    </row>
    <row r="1715" spans="16:149">
      <c r="P1715" s="503"/>
      <c r="Q1715" s="504"/>
      <c r="R1715" s="505">
        <f t="shared" si="48"/>
        <v>45493</v>
      </c>
      <c r="S1715" s="501"/>
      <c r="T1715" s="497"/>
      <c r="U1715" s="498"/>
      <c r="V1715" s="43">
        <v>223</v>
      </c>
      <c r="W1715" s="34" t="s">
        <v>4503</v>
      </c>
      <c r="X1715" s="44">
        <v>60902</v>
      </c>
      <c r="Y1715" s="34" t="s">
        <v>440</v>
      </c>
      <c r="Z1715" s="43" t="s">
        <v>1223</v>
      </c>
      <c r="AA1715" s="34" t="s">
        <v>440</v>
      </c>
      <c r="AB1715" s="34" t="s">
        <v>273</v>
      </c>
      <c r="AC1715" s="34" t="s">
        <v>440</v>
      </c>
      <c r="AD1715" s="44" t="s">
        <v>350</v>
      </c>
      <c r="AE1715" s="44" t="s">
        <v>11069</v>
      </c>
      <c r="AF1715" s="43">
        <v>223</v>
      </c>
      <c r="AG1715" s="34" t="s">
        <v>4503</v>
      </c>
      <c r="AH1715" s="34" t="s">
        <v>11315</v>
      </c>
      <c r="AI1715" s="43" t="s">
        <v>4002</v>
      </c>
      <c r="AJ1715" s="44" t="s">
        <v>4246</v>
      </c>
      <c r="AK1715" s="261">
        <v>3200238</v>
      </c>
      <c r="AL1715" s="44" t="s">
        <v>438</v>
      </c>
      <c r="AM1715" s="44" t="s">
        <v>4249</v>
      </c>
      <c r="AN1715" s="262">
        <v>239158950</v>
      </c>
      <c r="AO1715" s="34"/>
      <c r="AP1715" s="34"/>
      <c r="AQ1715" s="34"/>
      <c r="AR1715" s="34"/>
      <c r="AS1715" s="34"/>
      <c r="AT1715" s="44" t="s">
        <v>10865</v>
      </c>
      <c r="AU1715" s="44"/>
      <c r="AV1715" s="477" t="str">
        <f t="array" ref="AV1715">_xlfn.IFS(
LEFT(Tabelas!$AI1715,1)="N","DN",
LEFT(Tabelas!$AI1715,1)="C","DC",
LEFT(Tabelas!$AI1715,1)="L","DL",
LEFT(Tabelas!$AI1715,1)="A","DA",
LEFT(Tabelas!$AI1715,1)="G","DG")</f>
        <v>DC</v>
      </c>
      <c r="AW1715" s="34"/>
      <c r="AX1715" s="34"/>
      <c r="AY1715" s="34"/>
      <c r="AZ1715" s="34"/>
      <c r="BA1715" s="34"/>
      <c r="BB1715" s="34"/>
      <c r="BC1715" s="34"/>
      <c r="BD1715" s="44">
        <v>60902</v>
      </c>
      <c r="BE1715" s="34" t="s">
        <v>440</v>
      </c>
      <c r="BF1715" s="43" t="s">
        <v>1223</v>
      </c>
      <c r="BG1715" s="34" t="s">
        <v>440</v>
      </c>
      <c r="BH1715" s="34" t="s">
        <v>273</v>
      </c>
      <c r="BI1715" s="34" t="s">
        <v>440</v>
      </c>
      <c r="BJ1715" s="44" t="s">
        <v>350</v>
      </c>
      <c r="BK1715" s="44" t="s">
        <v>11069</v>
      </c>
      <c r="EN1715" s="572">
        <v>41386</v>
      </c>
      <c r="EO1715" s="561" t="s">
        <v>11330</v>
      </c>
      <c r="EP1715" s="561" t="s">
        <v>320</v>
      </c>
      <c r="EQ1715" s="576">
        <v>166</v>
      </c>
      <c r="ER1715" s="561" t="s">
        <v>3992</v>
      </c>
      <c r="ES1715" s="568" t="s">
        <v>11331</v>
      </c>
    </row>
    <row r="1716" spans="16:149">
      <c r="P1716" s="503"/>
      <c r="Q1716" s="504"/>
      <c r="R1716" s="505">
        <f t="shared" si="48"/>
        <v>45494</v>
      </c>
      <c r="S1716" s="501"/>
      <c r="T1716" s="497"/>
      <c r="U1716" s="498"/>
      <c r="V1716" s="43">
        <v>223</v>
      </c>
      <c r="W1716" s="34" t="s">
        <v>4503</v>
      </c>
      <c r="X1716" s="44">
        <v>60900</v>
      </c>
      <c r="Y1716" s="34" t="s">
        <v>725</v>
      </c>
      <c r="Z1716" s="43" t="s">
        <v>1223</v>
      </c>
      <c r="AA1716" s="34" t="s">
        <v>440</v>
      </c>
      <c r="AB1716" s="34" t="s">
        <v>273</v>
      </c>
      <c r="AC1716" s="34" t="s">
        <v>440</v>
      </c>
      <c r="AD1716" s="44" t="s">
        <v>350</v>
      </c>
      <c r="AE1716" s="44" t="s">
        <v>11069</v>
      </c>
      <c r="AF1716" s="43">
        <v>223</v>
      </c>
      <c r="AG1716" s="34" t="s">
        <v>4503</v>
      </c>
      <c r="AH1716" s="34" t="s">
        <v>11315</v>
      </c>
      <c r="AI1716" s="43" t="s">
        <v>4002</v>
      </c>
      <c r="AJ1716" s="44" t="s">
        <v>4246</v>
      </c>
      <c r="AK1716" s="261">
        <v>3200238</v>
      </c>
      <c r="AL1716" s="44" t="s">
        <v>438</v>
      </c>
      <c r="AM1716" s="44" t="s">
        <v>4249</v>
      </c>
      <c r="AN1716" s="262">
        <v>239158950</v>
      </c>
      <c r="AO1716" s="34"/>
      <c r="AP1716" s="34"/>
      <c r="AQ1716" s="34"/>
      <c r="AR1716" s="34"/>
      <c r="AS1716" s="34"/>
      <c r="AT1716" s="44" t="s">
        <v>10865</v>
      </c>
      <c r="AU1716" s="44"/>
      <c r="AV1716" s="477" t="str">
        <f t="array" ref="AV1716">_xlfn.IFS(
LEFT(Tabelas!$AI1716,1)="N","DN",
LEFT(Tabelas!$AI1716,1)="C","DC",
LEFT(Tabelas!$AI1716,1)="L","DL",
LEFT(Tabelas!$AI1716,1)="A","DA",
LEFT(Tabelas!$AI1716,1)="G","DG")</f>
        <v>DC</v>
      </c>
      <c r="AW1716" s="34"/>
      <c r="AX1716" s="34"/>
      <c r="AY1716" s="34"/>
      <c r="AZ1716" s="34"/>
      <c r="BA1716" s="34"/>
      <c r="BB1716" s="34"/>
      <c r="BC1716" s="34"/>
      <c r="BD1716" s="44">
        <v>60900</v>
      </c>
      <c r="BE1716" s="34" t="s">
        <v>725</v>
      </c>
      <c r="BF1716" s="43" t="s">
        <v>1223</v>
      </c>
      <c r="BG1716" s="34" t="s">
        <v>440</v>
      </c>
      <c r="BH1716" s="34" t="s">
        <v>273</v>
      </c>
      <c r="BI1716" s="34" t="s">
        <v>440</v>
      </c>
      <c r="BJ1716" s="44" t="s">
        <v>350</v>
      </c>
      <c r="BK1716" s="44" t="s">
        <v>11069</v>
      </c>
      <c r="EN1716" s="571">
        <v>41394</v>
      </c>
      <c r="EO1716" s="560" t="s">
        <v>11332</v>
      </c>
      <c r="EP1716" s="560" t="s">
        <v>320</v>
      </c>
      <c r="EQ1716" s="580">
        <v>107</v>
      </c>
      <c r="ER1716" s="560" t="s">
        <v>2024</v>
      </c>
      <c r="ES1716" s="567" t="s">
        <v>11333</v>
      </c>
    </row>
    <row r="1717" spans="16:149">
      <c r="P1717" s="503"/>
      <c r="Q1717" s="504"/>
      <c r="R1717" s="505">
        <f t="shared" si="48"/>
        <v>45495</v>
      </c>
      <c r="S1717" s="501"/>
      <c r="T1717" s="497"/>
      <c r="U1717" s="498"/>
      <c r="V1717" s="43">
        <v>223</v>
      </c>
      <c r="W1717" s="34" t="s">
        <v>4503</v>
      </c>
      <c r="X1717" s="44">
        <v>60906</v>
      </c>
      <c r="Y1717" s="34" t="s">
        <v>1862</v>
      </c>
      <c r="Z1717" s="43" t="s">
        <v>1223</v>
      </c>
      <c r="AA1717" s="34" t="s">
        <v>440</v>
      </c>
      <c r="AB1717" s="34" t="s">
        <v>273</v>
      </c>
      <c r="AC1717" s="34" t="s">
        <v>11334</v>
      </c>
      <c r="AD1717" s="44" t="s">
        <v>350</v>
      </c>
      <c r="AE1717" s="44" t="s">
        <v>11069</v>
      </c>
      <c r="AF1717" s="43">
        <v>223</v>
      </c>
      <c r="AG1717" s="34" t="s">
        <v>4503</v>
      </c>
      <c r="AH1717" s="34" t="s">
        <v>11315</v>
      </c>
      <c r="AI1717" s="43" t="s">
        <v>4002</v>
      </c>
      <c r="AJ1717" s="44" t="s">
        <v>4246</v>
      </c>
      <c r="AK1717" s="261">
        <v>3200238</v>
      </c>
      <c r="AL1717" s="44" t="s">
        <v>438</v>
      </c>
      <c r="AM1717" s="44" t="s">
        <v>4249</v>
      </c>
      <c r="AN1717" s="262">
        <v>239158950</v>
      </c>
      <c r="AO1717" s="34"/>
      <c r="AP1717" s="34"/>
      <c r="AQ1717" s="34"/>
      <c r="AR1717" s="34"/>
      <c r="AS1717" s="34"/>
      <c r="AT1717" s="44" t="s">
        <v>10865</v>
      </c>
      <c r="AU1717" s="44"/>
      <c r="AV1717" s="477" t="str">
        <f t="array" ref="AV1717">_xlfn.IFS(
LEFT(Tabelas!$AI1717,1)="N","DN",
LEFT(Tabelas!$AI1717,1)="C","DC",
LEFT(Tabelas!$AI1717,1)="L","DL",
LEFT(Tabelas!$AI1717,1)="A","DA",
LEFT(Tabelas!$AI1717,1)="G","DG")</f>
        <v>DC</v>
      </c>
      <c r="AW1717" s="34"/>
      <c r="AX1717" s="34"/>
      <c r="AY1717" s="34"/>
      <c r="AZ1717" s="34"/>
      <c r="BA1717" s="34"/>
      <c r="BB1717" s="34"/>
      <c r="BC1717" s="34"/>
      <c r="BD1717" s="44">
        <v>60906</v>
      </c>
      <c r="BE1717" s="34" t="s">
        <v>1862</v>
      </c>
      <c r="BF1717" s="43" t="s">
        <v>1223</v>
      </c>
      <c r="BG1717" s="34" t="s">
        <v>440</v>
      </c>
      <c r="BH1717" s="34" t="s">
        <v>273</v>
      </c>
      <c r="BI1717" s="34" t="s">
        <v>11334</v>
      </c>
      <c r="BJ1717" s="44" t="s">
        <v>350</v>
      </c>
      <c r="BK1717" s="44" t="s">
        <v>11069</v>
      </c>
      <c r="EN1717" s="572">
        <v>41408</v>
      </c>
      <c r="EO1717" s="561" t="s">
        <v>11335</v>
      </c>
      <c r="EP1717" s="561" t="s">
        <v>320</v>
      </c>
      <c r="EQ1717" s="576">
        <v>104</v>
      </c>
      <c r="ER1717" s="561" t="s">
        <v>1225</v>
      </c>
      <c r="ES1717" s="568" t="s">
        <v>11336</v>
      </c>
    </row>
    <row r="1718" spans="16:149">
      <c r="P1718" s="503"/>
      <c r="Q1718" s="504"/>
      <c r="R1718" s="505">
        <f t="shared" si="48"/>
        <v>45496</v>
      </c>
      <c r="S1718" s="501"/>
      <c r="T1718" s="497"/>
      <c r="U1718" s="498"/>
      <c r="V1718" s="43">
        <v>223</v>
      </c>
      <c r="W1718" s="34" t="s">
        <v>4503</v>
      </c>
      <c r="X1718" s="44">
        <v>60905</v>
      </c>
      <c r="Y1718" s="34" t="s">
        <v>1592</v>
      </c>
      <c r="Z1718" s="43" t="s">
        <v>1223</v>
      </c>
      <c r="AA1718" s="34" t="s">
        <v>440</v>
      </c>
      <c r="AB1718" s="34" t="s">
        <v>273</v>
      </c>
      <c r="AC1718" s="34" t="s">
        <v>1592</v>
      </c>
      <c r="AD1718" s="44" t="s">
        <v>350</v>
      </c>
      <c r="AE1718" s="44" t="s">
        <v>11069</v>
      </c>
      <c r="AF1718" s="43">
        <v>223</v>
      </c>
      <c r="AG1718" s="34" t="s">
        <v>4503</v>
      </c>
      <c r="AH1718" s="34" t="s">
        <v>11315</v>
      </c>
      <c r="AI1718" s="43" t="s">
        <v>4002</v>
      </c>
      <c r="AJ1718" s="44" t="s">
        <v>4246</v>
      </c>
      <c r="AK1718" s="261">
        <v>3200238</v>
      </c>
      <c r="AL1718" s="44" t="s">
        <v>438</v>
      </c>
      <c r="AM1718" s="44" t="s">
        <v>4249</v>
      </c>
      <c r="AN1718" s="262">
        <v>239158950</v>
      </c>
      <c r="AO1718" s="34"/>
      <c r="AP1718" s="34"/>
      <c r="AQ1718" s="34"/>
      <c r="AR1718" s="34"/>
      <c r="AS1718" s="34"/>
      <c r="AT1718" s="44" t="s">
        <v>10865</v>
      </c>
      <c r="AU1718" s="44"/>
      <c r="AV1718" s="477" t="str">
        <f t="array" ref="AV1718">_xlfn.IFS(
LEFT(Tabelas!$AI1718,1)="N","DN",
LEFT(Tabelas!$AI1718,1)="C","DC",
LEFT(Tabelas!$AI1718,1)="L","DL",
LEFT(Tabelas!$AI1718,1)="A","DA",
LEFT(Tabelas!$AI1718,1)="G","DG")</f>
        <v>DC</v>
      </c>
      <c r="AW1718" s="34"/>
      <c r="AX1718" s="34"/>
      <c r="AY1718" s="34"/>
      <c r="AZ1718" s="34"/>
      <c r="BA1718" s="34"/>
      <c r="BB1718" s="34"/>
      <c r="BC1718" s="34"/>
      <c r="BD1718" s="44">
        <v>60905</v>
      </c>
      <c r="BE1718" s="34" t="s">
        <v>1592</v>
      </c>
      <c r="BF1718" s="43" t="s">
        <v>1223</v>
      </c>
      <c r="BG1718" s="34" t="s">
        <v>440</v>
      </c>
      <c r="BH1718" s="34" t="s">
        <v>273</v>
      </c>
      <c r="BI1718" s="34" t="s">
        <v>1592</v>
      </c>
      <c r="BJ1718" s="44" t="s">
        <v>350</v>
      </c>
      <c r="BK1718" s="44" t="s">
        <v>11069</v>
      </c>
      <c r="EN1718" s="571">
        <v>41416</v>
      </c>
      <c r="EO1718" s="560" t="s">
        <v>11337</v>
      </c>
      <c r="EP1718" s="560" t="s">
        <v>320</v>
      </c>
      <c r="EQ1718" s="580">
        <v>110</v>
      </c>
      <c r="ER1718" s="560" t="s">
        <v>2579</v>
      </c>
      <c r="ES1718" s="567" t="s">
        <v>11338</v>
      </c>
    </row>
    <row r="1719" spans="16:149">
      <c r="P1719" s="503"/>
      <c r="Q1719" s="504"/>
      <c r="R1719" s="505">
        <f t="shared" si="48"/>
        <v>45497</v>
      </c>
      <c r="S1719" s="501"/>
      <c r="T1719" s="497"/>
      <c r="U1719" s="498"/>
      <c r="V1719" s="43">
        <v>223</v>
      </c>
      <c r="W1719" s="34" t="s">
        <v>4503</v>
      </c>
      <c r="X1719" s="44">
        <v>61401</v>
      </c>
      <c r="Y1719" s="34" t="s">
        <v>1041</v>
      </c>
      <c r="Z1719" s="43" t="s">
        <v>1223</v>
      </c>
      <c r="AA1719" s="34" t="s">
        <v>445</v>
      </c>
      <c r="AB1719" s="34" t="s">
        <v>273</v>
      </c>
      <c r="AC1719" s="34" t="s">
        <v>1041</v>
      </c>
      <c r="AD1719" s="44" t="s">
        <v>350</v>
      </c>
      <c r="AE1719" s="44" t="s">
        <v>11069</v>
      </c>
      <c r="AF1719" s="43">
        <v>223</v>
      </c>
      <c r="AG1719" s="34" t="s">
        <v>4503</v>
      </c>
      <c r="AH1719" s="34" t="s">
        <v>11315</v>
      </c>
      <c r="AI1719" s="43" t="s">
        <v>4002</v>
      </c>
      <c r="AJ1719" s="44" t="s">
        <v>4246</v>
      </c>
      <c r="AK1719" s="261">
        <v>3200238</v>
      </c>
      <c r="AL1719" s="44" t="s">
        <v>438</v>
      </c>
      <c r="AM1719" s="44" t="s">
        <v>4249</v>
      </c>
      <c r="AN1719" s="262">
        <v>239158950</v>
      </c>
      <c r="AO1719" s="34"/>
      <c r="AP1719" s="34"/>
      <c r="AQ1719" s="34"/>
      <c r="AR1719" s="34"/>
      <c r="AS1719" s="34"/>
      <c r="AT1719" s="44" t="s">
        <v>10865</v>
      </c>
      <c r="AU1719" s="44"/>
      <c r="AV1719" s="477" t="str">
        <f t="array" ref="AV1719">_xlfn.IFS(
LEFT(Tabelas!$AI1719,1)="N","DN",
LEFT(Tabelas!$AI1719,1)="C","DC",
LEFT(Tabelas!$AI1719,1)="L","DL",
LEFT(Tabelas!$AI1719,1)="A","DA",
LEFT(Tabelas!$AI1719,1)="G","DG")</f>
        <v>DC</v>
      </c>
      <c r="AW1719" s="34"/>
      <c r="AX1719" s="34"/>
      <c r="AY1719" s="34"/>
      <c r="AZ1719" s="34"/>
      <c r="BA1719" s="34"/>
      <c r="BB1719" s="34"/>
      <c r="BC1719" s="34"/>
      <c r="BD1719" s="44">
        <v>61401</v>
      </c>
      <c r="BE1719" s="34" t="s">
        <v>1041</v>
      </c>
      <c r="BF1719" s="43" t="s">
        <v>1223</v>
      </c>
      <c r="BG1719" s="34" t="s">
        <v>445</v>
      </c>
      <c r="BH1719" s="34" t="s">
        <v>273</v>
      </c>
      <c r="BI1719" s="34" t="s">
        <v>1041</v>
      </c>
      <c r="BJ1719" s="44" t="s">
        <v>350</v>
      </c>
      <c r="BK1719" s="44" t="s">
        <v>11069</v>
      </c>
      <c r="EN1719" s="572">
        <v>41424</v>
      </c>
      <c r="EO1719" s="561" t="s">
        <v>11339</v>
      </c>
      <c r="EP1719" s="561" t="s">
        <v>320</v>
      </c>
      <c r="EQ1719" s="576">
        <v>109</v>
      </c>
      <c r="ER1719" s="561" t="s">
        <v>2409</v>
      </c>
      <c r="ES1719" s="568" t="s">
        <v>11340</v>
      </c>
    </row>
    <row r="1720" spans="16:149">
      <c r="P1720" s="503"/>
      <c r="Q1720" s="504"/>
      <c r="R1720" s="505">
        <f t="shared" ref="R1720:R1783" si="49">R1719+1</f>
        <v>45498</v>
      </c>
      <c r="S1720" s="501"/>
      <c r="T1720" s="497"/>
      <c r="U1720" s="498"/>
      <c r="V1720" s="43">
        <v>223</v>
      </c>
      <c r="W1720" s="34" t="s">
        <v>4503</v>
      </c>
      <c r="X1720" s="44">
        <v>61402</v>
      </c>
      <c r="Y1720" s="34" t="s">
        <v>1317</v>
      </c>
      <c r="Z1720" s="43" t="s">
        <v>1223</v>
      </c>
      <c r="AA1720" s="34" t="s">
        <v>445</v>
      </c>
      <c r="AB1720" s="34" t="s">
        <v>273</v>
      </c>
      <c r="AC1720" s="34" t="s">
        <v>1317</v>
      </c>
      <c r="AD1720" s="44" t="s">
        <v>350</v>
      </c>
      <c r="AE1720" s="44" t="s">
        <v>11069</v>
      </c>
      <c r="AF1720" s="43">
        <v>223</v>
      </c>
      <c r="AG1720" s="34" t="s">
        <v>4503</v>
      </c>
      <c r="AH1720" s="34" t="s">
        <v>11315</v>
      </c>
      <c r="AI1720" s="43" t="s">
        <v>4002</v>
      </c>
      <c r="AJ1720" s="44" t="s">
        <v>4246</v>
      </c>
      <c r="AK1720" s="261">
        <v>3200238</v>
      </c>
      <c r="AL1720" s="44" t="s">
        <v>438</v>
      </c>
      <c r="AM1720" s="44" t="s">
        <v>4249</v>
      </c>
      <c r="AN1720" s="262">
        <v>239158950</v>
      </c>
      <c r="AO1720" s="34"/>
      <c r="AP1720" s="34"/>
      <c r="AQ1720" s="34"/>
      <c r="AR1720" s="34"/>
      <c r="AS1720" s="34"/>
      <c r="AT1720" s="44" t="s">
        <v>10865</v>
      </c>
      <c r="AU1720" s="44"/>
      <c r="AV1720" s="477" t="str">
        <f t="array" ref="AV1720">_xlfn.IFS(
LEFT(Tabelas!$AI1720,1)="N","DN",
LEFT(Tabelas!$AI1720,1)="C","DC",
LEFT(Tabelas!$AI1720,1)="L","DL",
LEFT(Tabelas!$AI1720,1)="A","DA",
LEFT(Tabelas!$AI1720,1)="G","DG")</f>
        <v>DC</v>
      </c>
      <c r="AW1720" s="34"/>
      <c r="AX1720" s="34"/>
      <c r="AY1720" s="34"/>
      <c r="AZ1720" s="34"/>
      <c r="BA1720" s="34"/>
      <c r="BB1720" s="34"/>
      <c r="BC1720" s="34"/>
      <c r="BD1720" s="44">
        <v>61402</v>
      </c>
      <c r="BE1720" s="34" t="s">
        <v>1317</v>
      </c>
      <c r="BF1720" s="43" t="s">
        <v>1223</v>
      </c>
      <c r="BG1720" s="34" t="s">
        <v>445</v>
      </c>
      <c r="BH1720" s="34" t="s">
        <v>273</v>
      </c>
      <c r="BI1720" s="34" t="s">
        <v>1317</v>
      </c>
      <c r="BJ1720" s="44" t="s">
        <v>350</v>
      </c>
      <c r="BK1720" s="44" t="s">
        <v>11069</v>
      </c>
      <c r="EN1720" s="571">
        <v>41432</v>
      </c>
      <c r="EO1720" s="560" t="s">
        <v>11341</v>
      </c>
      <c r="EP1720" s="560" t="s">
        <v>320</v>
      </c>
      <c r="EQ1720" s="580">
        <v>100</v>
      </c>
      <c r="ER1720" s="560" t="s">
        <v>4630</v>
      </c>
      <c r="ES1720" s="567" t="s">
        <v>11342</v>
      </c>
    </row>
    <row r="1721" spans="16:149">
      <c r="P1721" s="503"/>
      <c r="Q1721" s="504"/>
      <c r="R1721" s="505">
        <f t="shared" si="49"/>
        <v>45499</v>
      </c>
      <c r="S1721" s="501"/>
      <c r="T1721" s="497"/>
      <c r="U1721" s="498"/>
      <c r="V1721" s="43">
        <v>223</v>
      </c>
      <c r="W1721" s="34" t="s">
        <v>4503</v>
      </c>
      <c r="X1721" s="44">
        <v>61400</v>
      </c>
      <c r="Y1721" s="34" t="s">
        <v>730</v>
      </c>
      <c r="Z1721" s="43" t="s">
        <v>1223</v>
      </c>
      <c r="AA1721" s="34" t="s">
        <v>445</v>
      </c>
      <c r="AB1721" s="34" t="s">
        <v>273</v>
      </c>
      <c r="AC1721" s="34" t="s">
        <v>11343</v>
      </c>
      <c r="AD1721" s="44" t="s">
        <v>350</v>
      </c>
      <c r="AE1721" s="44" t="s">
        <v>11069</v>
      </c>
      <c r="AF1721" s="43">
        <v>223</v>
      </c>
      <c r="AG1721" s="34" t="s">
        <v>4503</v>
      </c>
      <c r="AH1721" s="34" t="s">
        <v>11315</v>
      </c>
      <c r="AI1721" s="43" t="s">
        <v>4002</v>
      </c>
      <c r="AJ1721" s="44" t="s">
        <v>4246</v>
      </c>
      <c r="AK1721" s="261">
        <v>3200238</v>
      </c>
      <c r="AL1721" s="44" t="s">
        <v>438</v>
      </c>
      <c r="AM1721" s="44" t="s">
        <v>4249</v>
      </c>
      <c r="AN1721" s="262">
        <v>239158950</v>
      </c>
      <c r="AO1721" s="34"/>
      <c r="AP1721" s="34"/>
      <c r="AQ1721" s="34"/>
      <c r="AR1721" s="34"/>
      <c r="AS1721" s="34"/>
      <c r="AT1721" s="44" t="s">
        <v>10865</v>
      </c>
      <c r="AU1721" s="44"/>
      <c r="AV1721" s="477" t="str">
        <f t="array" ref="AV1721">_xlfn.IFS(
LEFT(Tabelas!$AI1721,1)="N","DN",
LEFT(Tabelas!$AI1721,1)="C","DC",
LEFT(Tabelas!$AI1721,1)="L","DL",
LEFT(Tabelas!$AI1721,1)="A","DA",
LEFT(Tabelas!$AI1721,1)="G","DG")</f>
        <v>DC</v>
      </c>
      <c r="AW1721" s="34"/>
      <c r="AX1721" s="34"/>
      <c r="AY1721" s="34"/>
      <c r="AZ1721" s="34"/>
      <c r="BA1721" s="34"/>
      <c r="BB1721" s="34"/>
      <c r="BC1721" s="34"/>
      <c r="BD1721" s="44">
        <v>61400</v>
      </c>
      <c r="BE1721" s="34" t="s">
        <v>730</v>
      </c>
      <c r="BF1721" s="43" t="s">
        <v>1223</v>
      </c>
      <c r="BG1721" s="34" t="s">
        <v>445</v>
      </c>
      <c r="BH1721" s="34" t="s">
        <v>273</v>
      </c>
      <c r="BI1721" s="34" t="s">
        <v>11343</v>
      </c>
      <c r="BJ1721" s="44" t="s">
        <v>350</v>
      </c>
      <c r="BK1721" s="44" t="s">
        <v>11069</v>
      </c>
      <c r="EN1721" s="572">
        <v>41435</v>
      </c>
      <c r="EO1721" s="561" t="s">
        <v>11344</v>
      </c>
      <c r="EP1721" s="561" t="s">
        <v>370</v>
      </c>
      <c r="EQ1721" s="576">
        <v>555</v>
      </c>
      <c r="ER1721" s="561" t="s">
        <v>371</v>
      </c>
      <c r="ES1721" s="568" t="s">
        <v>11345</v>
      </c>
    </row>
    <row r="1722" spans="16:149">
      <c r="P1722" s="503"/>
      <c r="Q1722" s="504"/>
      <c r="R1722" s="505">
        <f t="shared" si="49"/>
        <v>45500</v>
      </c>
      <c r="S1722" s="501"/>
      <c r="T1722" s="497"/>
      <c r="U1722" s="498"/>
      <c r="V1722" s="43">
        <v>223</v>
      </c>
      <c r="W1722" s="34" t="s">
        <v>4503</v>
      </c>
      <c r="X1722" s="44">
        <v>61403</v>
      </c>
      <c r="Y1722" s="34" t="s">
        <v>1597</v>
      </c>
      <c r="Z1722" s="43" t="s">
        <v>1223</v>
      </c>
      <c r="AA1722" s="34" t="s">
        <v>445</v>
      </c>
      <c r="AB1722" s="34" t="s">
        <v>273</v>
      </c>
      <c r="AC1722" s="34" t="s">
        <v>1597</v>
      </c>
      <c r="AD1722" s="44" t="s">
        <v>350</v>
      </c>
      <c r="AE1722" s="44" t="s">
        <v>11069</v>
      </c>
      <c r="AF1722" s="43">
        <v>223</v>
      </c>
      <c r="AG1722" s="34" t="s">
        <v>4503</v>
      </c>
      <c r="AH1722" s="34" t="s">
        <v>11315</v>
      </c>
      <c r="AI1722" s="43" t="s">
        <v>4002</v>
      </c>
      <c r="AJ1722" s="44" t="s">
        <v>4246</v>
      </c>
      <c r="AK1722" s="261">
        <v>3200238</v>
      </c>
      <c r="AL1722" s="44" t="s">
        <v>438</v>
      </c>
      <c r="AM1722" s="44" t="s">
        <v>4249</v>
      </c>
      <c r="AN1722" s="262">
        <v>239158950</v>
      </c>
      <c r="AO1722" s="34"/>
      <c r="AP1722" s="34"/>
      <c r="AQ1722" s="34"/>
      <c r="AR1722" s="34"/>
      <c r="AS1722" s="34"/>
      <c r="AT1722" s="44" t="s">
        <v>10865</v>
      </c>
      <c r="AU1722" s="44"/>
      <c r="AV1722" s="477" t="str">
        <f t="array" ref="AV1722">_xlfn.IFS(
LEFT(Tabelas!$AI1722,1)="N","DN",
LEFT(Tabelas!$AI1722,1)="C","DC",
LEFT(Tabelas!$AI1722,1)="L","DL",
LEFT(Tabelas!$AI1722,1)="A","DA",
LEFT(Tabelas!$AI1722,1)="G","DG")</f>
        <v>DC</v>
      </c>
      <c r="AW1722" s="34"/>
      <c r="AX1722" s="34"/>
      <c r="AY1722" s="34"/>
      <c r="AZ1722" s="34"/>
      <c r="BA1722" s="34"/>
      <c r="BB1722" s="34"/>
      <c r="BC1722" s="34"/>
      <c r="BD1722" s="44">
        <v>61403</v>
      </c>
      <c r="BE1722" s="34" t="s">
        <v>1597</v>
      </c>
      <c r="BF1722" s="43" t="s">
        <v>1223</v>
      </c>
      <c r="BG1722" s="34" t="s">
        <v>445</v>
      </c>
      <c r="BH1722" s="34" t="s">
        <v>273</v>
      </c>
      <c r="BI1722" s="34" t="s">
        <v>1597</v>
      </c>
      <c r="BJ1722" s="44" t="s">
        <v>350</v>
      </c>
      <c r="BK1722" s="44" t="s">
        <v>11069</v>
      </c>
      <c r="EN1722" s="571">
        <v>41440</v>
      </c>
      <c r="EO1722" s="560" t="s">
        <v>11346</v>
      </c>
      <c r="EP1722" s="560" t="s">
        <v>320</v>
      </c>
      <c r="EQ1722" s="580">
        <v>115</v>
      </c>
      <c r="ER1722" s="560" t="s">
        <v>3241</v>
      </c>
      <c r="ES1722" s="567" t="s">
        <v>11347</v>
      </c>
    </row>
    <row r="1723" spans="16:149">
      <c r="P1723" s="503"/>
      <c r="Q1723" s="504"/>
      <c r="R1723" s="505">
        <f t="shared" si="49"/>
        <v>45501</v>
      </c>
      <c r="S1723" s="501"/>
      <c r="T1723" s="497"/>
      <c r="U1723" s="498"/>
      <c r="V1723" s="43">
        <v>223</v>
      </c>
      <c r="W1723" s="34" t="s">
        <v>4503</v>
      </c>
      <c r="X1723" s="44">
        <v>61407</v>
      </c>
      <c r="Y1723" s="34" t="s">
        <v>1865</v>
      </c>
      <c r="Z1723" s="43" t="s">
        <v>1223</v>
      </c>
      <c r="AA1723" s="34" t="s">
        <v>445</v>
      </c>
      <c r="AB1723" s="34" t="s">
        <v>273</v>
      </c>
      <c r="AC1723" s="34" t="s">
        <v>11343</v>
      </c>
      <c r="AD1723" s="44" t="s">
        <v>350</v>
      </c>
      <c r="AE1723" s="44" t="s">
        <v>11069</v>
      </c>
      <c r="AF1723" s="43">
        <v>223</v>
      </c>
      <c r="AG1723" s="34" t="s">
        <v>4503</v>
      </c>
      <c r="AH1723" s="34" t="s">
        <v>11315</v>
      </c>
      <c r="AI1723" s="43" t="s">
        <v>4002</v>
      </c>
      <c r="AJ1723" s="44" t="s">
        <v>4246</v>
      </c>
      <c r="AK1723" s="261">
        <v>3200238</v>
      </c>
      <c r="AL1723" s="44" t="s">
        <v>438</v>
      </c>
      <c r="AM1723" s="44" t="s">
        <v>4249</v>
      </c>
      <c r="AN1723" s="262">
        <v>239158950</v>
      </c>
      <c r="AO1723" s="34"/>
      <c r="AP1723" s="34"/>
      <c r="AQ1723" s="34"/>
      <c r="AR1723" s="34"/>
      <c r="AS1723" s="34"/>
      <c r="AT1723" s="44" t="s">
        <v>10865</v>
      </c>
      <c r="AU1723" s="44"/>
      <c r="AV1723" s="477" t="str">
        <f t="array" ref="AV1723">_xlfn.IFS(
LEFT(Tabelas!$AI1723,1)="N","DN",
LEFT(Tabelas!$AI1723,1)="C","DC",
LEFT(Tabelas!$AI1723,1)="L","DL",
LEFT(Tabelas!$AI1723,1)="A","DA",
LEFT(Tabelas!$AI1723,1)="G","DG")</f>
        <v>DC</v>
      </c>
      <c r="AW1723" s="34"/>
      <c r="AX1723" s="34"/>
      <c r="AY1723" s="34"/>
      <c r="AZ1723" s="34"/>
      <c r="BA1723" s="34"/>
      <c r="BB1723" s="34"/>
      <c r="BC1723" s="34"/>
      <c r="BD1723" s="44">
        <v>61407</v>
      </c>
      <c r="BE1723" s="34" t="s">
        <v>1865</v>
      </c>
      <c r="BF1723" s="43" t="s">
        <v>1223</v>
      </c>
      <c r="BG1723" s="34" t="s">
        <v>445</v>
      </c>
      <c r="BH1723" s="34" t="s">
        <v>273</v>
      </c>
      <c r="BI1723" s="34" t="s">
        <v>11343</v>
      </c>
      <c r="BJ1723" s="44" t="s">
        <v>350</v>
      </c>
      <c r="BK1723" s="44" t="s">
        <v>11069</v>
      </c>
      <c r="EN1723" s="572">
        <v>41445</v>
      </c>
      <c r="EO1723" s="561" t="s">
        <v>11348</v>
      </c>
      <c r="EP1723" s="561" t="s">
        <v>370</v>
      </c>
      <c r="EQ1723" s="576">
        <v>555</v>
      </c>
      <c r="ER1723" s="561" t="s">
        <v>371</v>
      </c>
      <c r="ES1723" s="568" t="s">
        <v>11349</v>
      </c>
    </row>
    <row r="1724" spans="16:149">
      <c r="P1724" s="503"/>
      <c r="Q1724" s="504"/>
      <c r="R1724" s="505">
        <f t="shared" si="49"/>
        <v>45502</v>
      </c>
      <c r="S1724" s="501"/>
      <c r="T1724" s="497"/>
      <c r="U1724" s="498"/>
      <c r="V1724" s="43">
        <v>223</v>
      </c>
      <c r="W1724" s="34" t="s">
        <v>4503</v>
      </c>
      <c r="X1724" s="44">
        <v>61701</v>
      </c>
      <c r="Y1724" s="34" t="s">
        <v>1044</v>
      </c>
      <c r="Z1724" s="43" t="s">
        <v>1223</v>
      </c>
      <c r="AA1724" s="34" t="s">
        <v>448</v>
      </c>
      <c r="AB1724" s="34" t="s">
        <v>273</v>
      </c>
      <c r="AC1724" s="34" t="s">
        <v>1044</v>
      </c>
      <c r="AD1724" s="44" t="s">
        <v>350</v>
      </c>
      <c r="AE1724" s="44" t="s">
        <v>11069</v>
      </c>
      <c r="AF1724" s="43">
        <v>223</v>
      </c>
      <c r="AG1724" s="34" t="s">
        <v>4503</v>
      </c>
      <c r="AH1724" s="34" t="s">
        <v>11315</v>
      </c>
      <c r="AI1724" s="43" t="s">
        <v>4002</v>
      </c>
      <c r="AJ1724" s="44" t="s">
        <v>4246</v>
      </c>
      <c r="AK1724" s="261">
        <v>3200238</v>
      </c>
      <c r="AL1724" s="44" t="s">
        <v>438</v>
      </c>
      <c r="AM1724" s="44" t="s">
        <v>4249</v>
      </c>
      <c r="AN1724" s="262">
        <v>239158950</v>
      </c>
      <c r="AO1724" s="34"/>
      <c r="AP1724" s="34"/>
      <c r="AQ1724" s="34"/>
      <c r="AR1724" s="34"/>
      <c r="AS1724" s="34"/>
      <c r="AT1724" s="44" t="s">
        <v>10865</v>
      </c>
      <c r="AU1724" s="44"/>
      <c r="AV1724" s="477" t="str">
        <f t="array" ref="AV1724">_xlfn.IFS(
LEFT(Tabelas!$AI1724,1)="N","DN",
LEFT(Tabelas!$AI1724,1)="C","DC",
LEFT(Tabelas!$AI1724,1)="L","DL",
LEFT(Tabelas!$AI1724,1)="A","DA",
LEFT(Tabelas!$AI1724,1)="G","DG")</f>
        <v>DC</v>
      </c>
      <c r="AW1724" s="34"/>
      <c r="AX1724" s="34"/>
      <c r="AY1724" s="34"/>
      <c r="AZ1724" s="34"/>
      <c r="BA1724" s="34"/>
      <c r="BB1724" s="34"/>
      <c r="BC1724" s="34"/>
      <c r="BD1724" s="44">
        <v>61701</v>
      </c>
      <c r="BE1724" s="34" t="s">
        <v>1044</v>
      </c>
      <c r="BF1724" s="43" t="s">
        <v>1223</v>
      </c>
      <c r="BG1724" s="34" t="s">
        <v>448</v>
      </c>
      <c r="BH1724" s="34" t="s">
        <v>273</v>
      </c>
      <c r="BI1724" s="34" t="s">
        <v>1044</v>
      </c>
      <c r="BJ1724" s="44" t="s">
        <v>350</v>
      </c>
      <c r="BK1724" s="44" t="s">
        <v>11069</v>
      </c>
      <c r="EN1724" s="571">
        <v>41450</v>
      </c>
      <c r="EO1724" s="560" t="s">
        <v>11350</v>
      </c>
      <c r="EP1724" s="560" t="s">
        <v>370</v>
      </c>
      <c r="EQ1724" s="580">
        <v>555</v>
      </c>
      <c r="ER1724" s="560" t="s">
        <v>371</v>
      </c>
      <c r="ES1724" s="567" t="s">
        <v>11351</v>
      </c>
    </row>
    <row r="1725" spans="16:149">
      <c r="P1725" s="503"/>
      <c r="Q1725" s="504"/>
      <c r="R1725" s="505">
        <f t="shared" si="49"/>
        <v>45503</v>
      </c>
      <c r="S1725" s="501"/>
      <c r="T1725" s="497"/>
      <c r="U1725" s="498"/>
      <c r="V1725" s="43">
        <v>223</v>
      </c>
      <c r="W1725" s="34" t="s">
        <v>4503</v>
      </c>
      <c r="X1725" s="44">
        <v>61702</v>
      </c>
      <c r="Y1725" s="34" t="s">
        <v>1320</v>
      </c>
      <c r="Z1725" s="43" t="s">
        <v>1223</v>
      </c>
      <c r="AA1725" s="34" t="s">
        <v>448</v>
      </c>
      <c r="AB1725" s="34" t="s">
        <v>273</v>
      </c>
      <c r="AC1725" s="34" t="s">
        <v>1320</v>
      </c>
      <c r="AD1725" s="44" t="s">
        <v>350</v>
      </c>
      <c r="AE1725" s="44" t="s">
        <v>11069</v>
      </c>
      <c r="AF1725" s="43">
        <v>223</v>
      </c>
      <c r="AG1725" s="34" t="s">
        <v>4503</v>
      </c>
      <c r="AH1725" s="34" t="s">
        <v>11315</v>
      </c>
      <c r="AI1725" s="43" t="s">
        <v>4002</v>
      </c>
      <c r="AJ1725" s="44" t="s">
        <v>4246</v>
      </c>
      <c r="AK1725" s="261">
        <v>3200238</v>
      </c>
      <c r="AL1725" s="44" t="s">
        <v>438</v>
      </c>
      <c r="AM1725" s="44" t="s">
        <v>4249</v>
      </c>
      <c r="AN1725" s="262">
        <v>239158950</v>
      </c>
      <c r="AO1725" s="34"/>
      <c r="AP1725" s="34"/>
      <c r="AQ1725" s="34"/>
      <c r="AR1725" s="34"/>
      <c r="AS1725" s="34"/>
      <c r="AT1725" s="44" t="s">
        <v>10865</v>
      </c>
      <c r="AU1725" s="44"/>
      <c r="AV1725" s="477" t="str">
        <f t="array" ref="AV1725">_xlfn.IFS(
LEFT(Tabelas!$AI1725,1)="N","DN",
LEFT(Tabelas!$AI1725,1)="C","DC",
LEFT(Tabelas!$AI1725,1)="L","DL",
LEFT(Tabelas!$AI1725,1)="A","DA",
LEFT(Tabelas!$AI1725,1)="G","DG")</f>
        <v>DC</v>
      </c>
      <c r="AW1725" s="34"/>
      <c r="AX1725" s="34"/>
      <c r="AY1725" s="34"/>
      <c r="AZ1725" s="34"/>
      <c r="BA1725" s="34"/>
      <c r="BB1725" s="34"/>
      <c r="BC1725" s="34"/>
      <c r="BD1725" s="44">
        <v>61702</v>
      </c>
      <c r="BE1725" s="34" t="s">
        <v>1320</v>
      </c>
      <c r="BF1725" s="43" t="s">
        <v>1223</v>
      </c>
      <c r="BG1725" s="34" t="s">
        <v>448</v>
      </c>
      <c r="BH1725" s="34" t="s">
        <v>273</v>
      </c>
      <c r="BI1725" s="34" t="s">
        <v>1320</v>
      </c>
      <c r="BJ1725" s="44" t="s">
        <v>350</v>
      </c>
      <c r="BK1725" s="44" t="s">
        <v>11069</v>
      </c>
      <c r="EN1725" s="572">
        <v>41455</v>
      </c>
      <c r="EO1725" s="561" t="s">
        <v>11352</v>
      </c>
      <c r="EP1725" s="561" t="s">
        <v>370</v>
      </c>
      <c r="EQ1725" s="576">
        <v>555</v>
      </c>
      <c r="ER1725" s="561" t="s">
        <v>371</v>
      </c>
      <c r="ES1725" s="568" t="s">
        <v>11353</v>
      </c>
    </row>
    <row r="1726" spans="16:149">
      <c r="P1726" s="503"/>
      <c r="Q1726" s="504"/>
      <c r="R1726" s="505">
        <f t="shared" si="49"/>
        <v>45504</v>
      </c>
      <c r="S1726" s="501"/>
      <c r="T1726" s="497"/>
      <c r="U1726" s="498"/>
      <c r="V1726" s="43">
        <v>223</v>
      </c>
      <c r="W1726" s="34" t="s">
        <v>4503</v>
      </c>
      <c r="X1726" s="44">
        <v>61703</v>
      </c>
      <c r="Y1726" s="34" t="s">
        <v>1600</v>
      </c>
      <c r="Z1726" s="43" t="s">
        <v>1223</v>
      </c>
      <c r="AA1726" s="34" t="s">
        <v>448</v>
      </c>
      <c r="AB1726" s="34" t="s">
        <v>273</v>
      </c>
      <c r="AC1726" s="34" t="s">
        <v>1600</v>
      </c>
      <c r="AD1726" s="44" t="s">
        <v>350</v>
      </c>
      <c r="AE1726" s="44" t="s">
        <v>11069</v>
      </c>
      <c r="AF1726" s="43">
        <v>223</v>
      </c>
      <c r="AG1726" s="34" t="s">
        <v>4503</v>
      </c>
      <c r="AH1726" s="34" t="s">
        <v>11315</v>
      </c>
      <c r="AI1726" s="43" t="s">
        <v>4002</v>
      </c>
      <c r="AJ1726" s="44" t="s">
        <v>4246</v>
      </c>
      <c r="AK1726" s="261">
        <v>3200238</v>
      </c>
      <c r="AL1726" s="44" t="s">
        <v>438</v>
      </c>
      <c r="AM1726" s="44" t="s">
        <v>4249</v>
      </c>
      <c r="AN1726" s="262">
        <v>239158950</v>
      </c>
      <c r="AO1726" s="34"/>
      <c r="AP1726" s="34"/>
      <c r="AQ1726" s="34"/>
      <c r="AR1726" s="34"/>
      <c r="AS1726" s="34"/>
      <c r="AT1726" s="44" t="s">
        <v>10865</v>
      </c>
      <c r="AU1726" s="44"/>
      <c r="AV1726" s="477" t="str">
        <f t="array" ref="AV1726">_xlfn.IFS(
LEFT(Tabelas!$AI1726,1)="N","DN",
LEFT(Tabelas!$AI1726,1)="C","DC",
LEFT(Tabelas!$AI1726,1)="L","DL",
LEFT(Tabelas!$AI1726,1)="A","DA",
LEFT(Tabelas!$AI1726,1)="G","DG")</f>
        <v>DC</v>
      </c>
      <c r="AW1726" s="34"/>
      <c r="AX1726" s="34"/>
      <c r="AY1726" s="34"/>
      <c r="AZ1726" s="34"/>
      <c r="BA1726" s="34"/>
      <c r="BB1726" s="34"/>
      <c r="BC1726" s="34"/>
      <c r="BD1726" s="44">
        <v>61703</v>
      </c>
      <c r="BE1726" s="34" t="s">
        <v>1600</v>
      </c>
      <c r="BF1726" s="43" t="s">
        <v>1223</v>
      </c>
      <c r="BG1726" s="34" t="s">
        <v>448</v>
      </c>
      <c r="BH1726" s="34" t="s">
        <v>273</v>
      </c>
      <c r="BI1726" s="34" t="s">
        <v>1600</v>
      </c>
      <c r="BJ1726" s="44" t="s">
        <v>350</v>
      </c>
      <c r="BK1726" s="44" t="s">
        <v>11069</v>
      </c>
      <c r="EN1726" s="571">
        <v>41459</v>
      </c>
      <c r="EO1726" s="560" t="s">
        <v>11354</v>
      </c>
      <c r="EP1726" s="560" t="s">
        <v>320</v>
      </c>
      <c r="EQ1726" s="580">
        <v>104</v>
      </c>
      <c r="ER1726" s="560" t="s">
        <v>1225</v>
      </c>
      <c r="ES1726" s="567" t="s">
        <v>11355</v>
      </c>
    </row>
    <row r="1727" spans="16:149">
      <c r="P1727" s="503"/>
      <c r="Q1727" s="504"/>
      <c r="R1727" s="505">
        <f t="shared" si="49"/>
        <v>45505</v>
      </c>
      <c r="S1727" s="501"/>
      <c r="T1727" s="497"/>
      <c r="U1727" s="498"/>
      <c r="V1727" s="43">
        <v>223</v>
      </c>
      <c r="W1727" s="34" t="s">
        <v>4503</v>
      </c>
      <c r="X1727" s="44">
        <v>61704</v>
      </c>
      <c r="Y1727" s="34" t="s">
        <v>1868</v>
      </c>
      <c r="Z1727" s="43" t="s">
        <v>1223</v>
      </c>
      <c r="AA1727" s="34" t="s">
        <v>448</v>
      </c>
      <c r="AB1727" s="34" t="s">
        <v>273</v>
      </c>
      <c r="AC1727" s="34" t="s">
        <v>1868</v>
      </c>
      <c r="AD1727" s="44" t="s">
        <v>350</v>
      </c>
      <c r="AE1727" s="44" t="s">
        <v>11069</v>
      </c>
      <c r="AF1727" s="43">
        <v>223</v>
      </c>
      <c r="AG1727" s="34" t="s">
        <v>4503</v>
      </c>
      <c r="AH1727" s="34" t="s">
        <v>11315</v>
      </c>
      <c r="AI1727" s="43" t="s">
        <v>4002</v>
      </c>
      <c r="AJ1727" s="44" t="s">
        <v>4246</v>
      </c>
      <c r="AK1727" s="261">
        <v>3200238</v>
      </c>
      <c r="AL1727" s="44" t="s">
        <v>438</v>
      </c>
      <c r="AM1727" s="44" t="s">
        <v>4249</v>
      </c>
      <c r="AN1727" s="262">
        <v>239158950</v>
      </c>
      <c r="AO1727" s="34"/>
      <c r="AP1727" s="34"/>
      <c r="AQ1727" s="34"/>
      <c r="AR1727" s="34"/>
      <c r="AS1727" s="34"/>
      <c r="AT1727" s="44" t="s">
        <v>10865</v>
      </c>
      <c r="AU1727" s="44"/>
      <c r="AV1727" s="477" t="str">
        <f t="array" ref="AV1727">_xlfn.IFS(
LEFT(Tabelas!$AI1727,1)="N","DN",
LEFT(Tabelas!$AI1727,1)="C","DC",
LEFT(Tabelas!$AI1727,1)="L","DL",
LEFT(Tabelas!$AI1727,1)="A","DA",
LEFT(Tabelas!$AI1727,1)="G","DG")</f>
        <v>DC</v>
      </c>
      <c r="AW1727" s="34"/>
      <c r="AX1727" s="34"/>
      <c r="AY1727" s="34"/>
      <c r="AZ1727" s="34"/>
      <c r="BA1727" s="34"/>
      <c r="BB1727" s="34"/>
      <c r="BC1727" s="34"/>
      <c r="BD1727" s="44">
        <v>61704</v>
      </c>
      <c r="BE1727" s="34" t="s">
        <v>1868</v>
      </c>
      <c r="BF1727" s="43" t="s">
        <v>1223</v>
      </c>
      <c r="BG1727" s="34" t="s">
        <v>448</v>
      </c>
      <c r="BH1727" s="34" t="s">
        <v>273</v>
      </c>
      <c r="BI1727" s="34" t="s">
        <v>1868</v>
      </c>
      <c r="BJ1727" s="44" t="s">
        <v>350</v>
      </c>
      <c r="BK1727" s="44" t="s">
        <v>11069</v>
      </c>
      <c r="EN1727" s="572">
        <v>41460</v>
      </c>
      <c r="EO1727" s="561" t="s">
        <v>11356</v>
      </c>
      <c r="EP1727" s="561" t="s">
        <v>370</v>
      </c>
      <c r="EQ1727" s="576">
        <v>555</v>
      </c>
      <c r="ER1727" s="561" t="s">
        <v>371</v>
      </c>
      <c r="ES1727" s="568" t="s">
        <v>11357</v>
      </c>
    </row>
    <row r="1728" spans="16:149">
      <c r="P1728" s="503"/>
      <c r="Q1728" s="504"/>
      <c r="R1728" s="505">
        <f t="shared" si="49"/>
        <v>45506</v>
      </c>
      <c r="S1728" s="501"/>
      <c r="T1728" s="497"/>
      <c r="U1728" s="498"/>
      <c r="V1728" s="43">
        <v>223</v>
      </c>
      <c r="W1728" s="34" t="s">
        <v>4503</v>
      </c>
      <c r="X1728" s="44">
        <v>61700</v>
      </c>
      <c r="Y1728" s="34" t="s">
        <v>733</v>
      </c>
      <c r="Z1728" s="43" t="s">
        <v>1223</v>
      </c>
      <c r="AA1728" s="34" t="s">
        <v>448</v>
      </c>
      <c r="AB1728" s="34" t="s">
        <v>273</v>
      </c>
      <c r="AC1728" s="34" t="s">
        <v>1600</v>
      </c>
      <c r="AD1728" s="44" t="s">
        <v>350</v>
      </c>
      <c r="AE1728" s="44" t="s">
        <v>11069</v>
      </c>
      <c r="AF1728" s="43">
        <v>223</v>
      </c>
      <c r="AG1728" s="34" t="s">
        <v>4503</v>
      </c>
      <c r="AH1728" s="34" t="s">
        <v>11315</v>
      </c>
      <c r="AI1728" s="43" t="s">
        <v>4002</v>
      </c>
      <c r="AJ1728" s="44" t="s">
        <v>4246</v>
      </c>
      <c r="AK1728" s="261">
        <v>3200238</v>
      </c>
      <c r="AL1728" s="44" t="s">
        <v>438</v>
      </c>
      <c r="AM1728" s="44" t="s">
        <v>4249</v>
      </c>
      <c r="AN1728" s="262">
        <v>239158950</v>
      </c>
      <c r="AO1728" s="34"/>
      <c r="AP1728" s="34"/>
      <c r="AQ1728" s="34"/>
      <c r="AR1728" s="34"/>
      <c r="AS1728" s="34"/>
      <c r="AT1728" s="44" t="s">
        <v>10865</v>
      </c>
      <c r="AU1728" s="44"/>
      <c r="AV1728" s="477" t="str">
        <f t="array" ref="AV1728">_xlfn.IFS(
LEFT(Tabelas!$AI1728,1)="N","DN",
LEFT(Tabelas!$AI1728,1)="C","DC",
LEFT(Tabelas!$AI1728,1)="L","DL",
LEFT(Tabelas!$AI1728,1)="A","DA",
LEFT(Tabelas!$AI1728,1)="G","DG")</f>
        <v>DC</v>
      </c>
      <c r="AW1728" s="34"/>
      <c r="AX1728" s="34"/>
      <c r="AY1728" s="34"/>
      <c r="AZ1728" s="34"/>
      <c r="BA1728" s="34"/>
      <c r="BB1728" s="34"/>
      <c r="BC1728" s="34"/>
      <c r="BD1728" s="44">
        <v>61700</v>
      </c>
      <c r="BE1728" s="34" t="s">
        <v>733</v>
      </c>
      <c r="BF1728" s="43" t="s">
        <v>1223</v>
      </c>
      <c r="BG1728" s="34" t="s">
        <v>448</v>
      </c>
      <c r="BH1728" s="34" t="s">
        <v>273</v>
      </c>
      <c r="BI1728" s="34" t="s">
        <v>1600</v>
      </c>
      <c r="BJ1728" s="44" t="s">
        <v>350</v>
      </c>
      <c r="BK1728" s="44" t="s">
        <v>11069</v>
      </c>
      <c r="EN1728" s="571">
        <v>41465</v>
      </c>
      <c r="EO1728" s="560" t="s">
        <v>11358</v>
      </c>
      <c r="EP1728" s="560" t="s">
        <v>370</v>
      </c>
      <c r="EQ1728" s="580">
        <v>555</v>
      </c>
      <c r="ER1728" s="560" t="s">
        <v>371</v>
      </c>
      <c r="ES1728" s="567" t="s">
        <v>11359</v>
      </c>
    </row>
    <row r="1729" spans="16:149">
      <c r="P1729" s="503"/>
      <c r="Q1729" s="504"/>
      <c r="R1729" s="505">
        <f t="shared" si="49"/>
        <v>45507</v>
      </c>
      <c r="S1729" s="501"/>
      <c r="T1729" s="497"/>
      <c r="U1729" s="498"/>
      <c r="V1729" s="43">
        <v>224</v>
      </c>
      <c r="W1729" s="34" t="s">
        <v>4524</v>
      </c>
      <c r="X1729" s="44">
        <v>100401</v>
      </c>
      <c r="Y1729" s="34" t="s">
        <v>489</v>
      </c>
      <c r="Z1729" s="43" t="s">
        <v>318</v>
      </c>
      <c r="AA1729" s="34" t="s">
        <v>489</v>
      </c>
      <c r="AB1729" s="34" t="s">
        <v>277</v>
      </c>
      <c r="AC1729" s="34" t="s">
        <v>489</v>
      </c>
      <c r="AD1729" s="44" t="s">
        <v>350</v>
      </c>
      <c r="AE1729" s="44" t="s">
        <v>11360</v>
      </c>
      <c r="AF1729" s="43">
        <v>224</v>
      </c>
      <c r="AG1729" s="34" t="s">
        <v>4524</v>
      </c>
      <c r="AH1729" s="34" t="s">
        <v>2418</v>
      </c>
      <c r="AI1729" s="43" t="s">
        <v>1784</v>
      </c>
      <c r="AJ1729" s="44" t="s">
        <v>2419</v>
      </c>
      <c r="AK1729" s="261">
        <v>2410170</v>
      </c>
      <c r="AL1729" s="44" t="s">
        <v>277</v>
      </c>
      <c r="AM1729" s="44" t="s">
        <v>2422</v>
      </c>
      <c r="AN1729" s="262">
        <v>244239700</v>
      </c>
      <c r="AO1729" s="34"/>
      <c r="AP1729" s="34"/>
      <c r="AQ1729" s="34"/>
      <c r="AR1729" s="34"/>
      <c r="AS1729" s="34"/>
      <c r="AT1729" s="44" t="s">
        <v>10865</v>
      </c>
      <c r="AU1729" s="44"/>
      <c r="AV1729" s="477" t="str">
        <f t="array" ref="AV1729">_xlfn.IFS(
LEFT(Tabelas!$AI1729,1)="N","DN",
LEFT(Tabelas!$AI1729,1)="C","DC",
LEFT(Tabelas!$AI1729,1)="L","DL",
LEFT(Tabelas!$AI1729,1)="A","DA",
LEFT(Tabelas!$AI1729,1)="G","DG")</f>
        <v>DC</v>
      </c>
      <c r="AW1729" s="34"/>
      <c r="AX1729" s="34"/>
      <c r="AY1729" s="34"/>
      <c r="AZ1729" s="34"/>
      <c r="BA1729" s="34"/>
      <c r="BB1729" s="34"/>
      <c r="BC1729" s="34"/>
      <c r="BD1729" s="44">
        <v>100401</v>
      </c>
      <c r="BE1729" s="34" t="s">
        <v>489</v>
      </c>
      <c r="BF1729" s="43" t="s">
        <v>318</v>
      </c>
      <c r="BG1729" s="34" t="s">
        <v>489</v>
      </c>
      <c r="BH1729" s="34" t="s">
        <v>277</v>
      </c>
      <c r="BI1729" s="34" t="s">
        <v>489</v>
      </c>
      <c r="BJ1729" s="44" t="s">
        <v>350</v>
      </c>
      <c r="BK1729" s="44" t="s">
        <v>11360</v>
      </c>
      <c r="EN1729" s="572">
        <v>41467</v>
      </c>
      <c r="EO1729" s="561" t="s">
        <v>11361</v>
      </c>
      <c r="EP1729" s="561" t="s">
        <v>320</v>
      </c>
      <c r="EQ1729" s="576">
        <v>163</v>
      </c>
      <c r="ER1729" s="561" t="s">
        <v>3841</v>
      </c>
      <c r="ES1729" s="568" t="s">
        <v>11362</v>
      </c>
    </row>
    <row r="1730" spans="16:149">
      <c r="P1730" s="503"/>
      <c r="Q1730" s="504"/>
      <c r="R1730" s="505">
        <f t="shared" si="49"/>
        <v>45508</v>
      </c>
      <c r="S1730" s="501"/>
      <c r="T1730" s="497"/>
      <c r="U1730" s="498"/>
      <c r="V1730" s="43">
        <v>224</v>
      </c>
      <c r="W1730" s="34" t="s">
        <v>4524</v>
      </c>
      <c r="X1730" s="44">
        <v>100400</v>
      </c>
      <c r="Y1730" s="34" t="s">
        <v>781</v>
      </c>
      <c r="Z1730" s="43" t="s">
        <v>318</v>
      </c>
      <c r="AA1730" s="34" t="s">
        <v>489</v>
      </c>
      <c r="AB1730" s="34" t="s">
        <v>277</v>
      </c>
      <c r="AC1730" s="34" t="s">
        <v>489</v>
      </c>
      <c r="AD1730" s="44" t="s">
        <v>350</v>
      </c>
      <c r="AE1730" s="44" t="s">
        <v>11360</v>
      </c>
      <c r="AF1730" s="43">
        <v>224</v>
      </c>
      <c r="AG1730" s="34" t="s">
        <v>4524</v>
      </c>
      <c r="AH1730" s="34" t="s">
        <v>2418</v>
      </c>
      <c r="AI1730" s="43" t="s">
        <v>1784</v>
      </c>
      <c r="AJ1730" s="44" t="s">
        <v>2419</v>
      </c>
      <c r="AK1730" s="261">
        <v>2410170</v>
      </c>
      <c r="AL1730" s="44" t="s">
        <v>277</v>
      </c>
      <c r="AM1730" s="44" t="s">
        <v>2422</v>
      </c>
      <c r="AN1730" s="262">
        <v>244239700</v>
      </c>
      <c r="AO1730" s="34"/>
      <c r="AP1730" s="34"/>
      <c r="AQ1730" s="34"/>
      <c r="AR1730" s="34"/>
      <c r="AS1730" s="34"/>
      <c r="AT1730" s="44" t="s">
        <v>10865</v>
      </c>
      <c r="AU1730" s="44"/>
      <c r="AV1730" s="477" t="str">
        <f t="array" ref="AV1730">_xlfn.IFS(
LEFT(Tabelas!$AI1730,1)="N","DN",
LEFT(Tabelas!$AI1730,1)="C","DC",
LEFT(Tabelas!$AI1730,1)="L","DL",
LEFT(Tabelas!$AI1730,1)="A","DA",
LEFT(Tabelas!$AI1730,1)="G","DG")</f>
        <v>DC</v>
      </c>
      <c r="AW1730" s="34"/>
      <c r="AX1730" s="34"/>
      <c r="AY1730" s="34"/>
      <c r="AZ1730" s="34"/>
      <c r="BA1730" s="34"/>
      <c r="BB1730" s="34"/>
      <c r="BC1730" s="34"/>
      <c r="BD1730" s="44">
        <v>100400</v>
      </c>
      <c r="BE1730" s="34" t="s">
        <v>781</v>
      </c>
      <c r="BF1730" s="43" t="s">
        <v>318</v>
      </c>
      <c r="BG1730" s="34" t="s">
        <v>489</v>
      </c>
      <c r="BH1730" s="34" t="s">
        <v>277</v>
      </c>
      <c r="BI1730" s="34" t="s">
        <v>489</v>
      </c>
      <c r="BJ1730" s="44" t="s">
        <v>350</v>
      </c>
      <c r="BK1730" s="44" t="s">
        <v>11360</v>
      </c>
      <c r="EN1730" s="571">
        <v>41483</v>
      </c>
      <c r="EO1730" s="560" t="s">
        <v>11363</v>
      </c>
      <c r="EP1730" s="560" t="s">
        <v>320</v>
      </c>
      <c r="EQ1730" s="580">
        <v>109</v>
      </c>
      <c r="ER1730" s="560" t="s">
        <v>2409</v>
      </c>
      <c r="ES1730" s="567" t="s">
        <v>11364</v>
      </c>
    </row>
    <row r="1731" spans="16:149">
      <c r="P1731" s="503"/>
      <c r="Q1731" s="504"/>
      <c r="R1731" s="505">
        <f t="shared" si="49"/>
        <v>45509</v>
      </c>
      <c r="S1731" s="501"/>
      <c r="T1731" s="497"/>
      <c r="U1731" s="498"/>
      <c r="V1731" s="43">
        <v>224</v>
      </c>
      <c r="W1731" s="34" t="s">
        <v>4524</v>
      </c>
      <c r="X1731" s="44">
        <v>100404</v>
      </c>
      <c r="Y1731" s="34" t="s">
        <v>1902</v>
      </c>
      <c r="Z1731" s="43" t="s">
        <v>318</v>
      </c>
      <c r="AA1731" s="34" t="s">
        <v>489</v>
      </c>
      <c r="AB1731" s="34" t="s">
        <v>277</v>
      </c>
      <c r="AC1731" s="34" t="s">
        <v>1902</v>
      </c>
      <c r="AD1731" s="44" t="s">
        <v>350</v>
      </c>
      <c r="AE1731" s="44" t="s">
        <v>11360</v>
      </c>
      <c r="AF1731" s="43">
        <v>224</v>
      </c>
      <c r="AG1731" s="34" t="s">
        <v>4524</v>
      </c>
      <c r="AH1731" s="34" t="s">
        <v>2418</v>
      </c>
      <c r="AI1731" s="43" t="s">
        <v>1784</v>
      </c>
      <c r="AJ1731" s="44" t="s">
        <v>2419</v>
      </c>
      <c r="AK1731" s="261">
        <v>2410170</v>
      </c>
      <c r="AL1731" s="44" t="s">
        <v>277</v>
      </c>
      <c r="AM1731" s="44" t="s">
        <v>2422</v>
      </c>
      <c r="AN1731" s="262">
        <v>244239700</v>
      </c>
      <c r="AO1731" s="34"/>
      <c r="AP1731" s="34"/>
      <c r="AQ1731" s="34"/>
      <c r="AR1731" s="34"/>
      <c r="AS1731" s="34"/>
      <c r="AT1731" s="44" t="s">
        <v>10865</v>
      </c>
      <c r="AU1731" s="44"/>
      <c r="AV1731" s="477" t="str">
        <f t="array" ref="AV1731">_xlfn.IFS(
LEFT(Tabelas!$AI1731,1)="N","DN",
LEFT(Tabelas!$AI1731,1)="C","DC",
LEFT(Tabelas!$AI1731,1)="L","DL",
LEFT(Tabelas!$AI1731,1)="A","DA",
LEFT(Tabelas!$AI1731,1)="G","DG")</f>
        <v>DC</v>
      </c>
      <c r="AW1731" s="34"/>
      <c r="AX1731" s="34"/>
      <c r="AY1731" s="34"/>
      <c r="AZ1731" s="34"/>
      <c r="BA1731" s="34"/>
      <c r="BB1731" s="34"/>
      <c r="BC1731" s="34"/>
      <c r="BD1731" s="44">
        <v>100404</v>
      </c>
      <c r="BE1731" s="34" t="s">
        <v>1902</v>
      </c>
      <c r="BF1731" s="43" t="s">
        <v>318</v>
      </c>
      <c r="BG1731" s="34" t="s">
        <v>489</v>
      </c>
      <c r="BH1731" s="34" t="s">
        <v>277</v>
      </c>
      <c r="BI1731" s="34" t="s">
        <v>1902</v>
      </c>
      <c r="BJ1731" s="44" t="s">
        <v>350</v>
      </c>
      <c r="BK1731" s="44" t="s">
        <v>11360</v>
      </c>
      <c r="EN1731" s="572">
        <v>41490</v>
      </c>
      <c r="EO1731" s="561" t="s">
        <v>11365</v>
      </c>
      <c r="EP1731" s="561" t="s">
        <v>370</v>
      </c>
      <c r="EQ1731" s="576">
        <v>555</v>
      </c>
      <c r="ER1731" s="561" t="s">
        <v>371</v>
      </c>
      <c r="ES1731" s="568" t="s">
        <v>11366</v>
      </c>
    </row>
    <row r="1732" spans="16:149">
      <c r="P1732" s="503"/>
      <c r="Q1732" s="504"/>
      <c r="R1732" s="505">
        <f t="shared" si="49"/>
        <v>45510</v>
      </c>
      <c r="S1732" s="501"/>
      <c r="T1732" s="497"/>
      <c r="U1732" s="498"/>
      <c r="V1732" s="43">
        <v>224</v>
      </c>
      <c r="W1732" s="34" t="s">
        <v>4524</v>
      </c>
      <c r="X1732" s="44">
        <v>100402</v>
      </c>
      <c r="Y1732" s="34" t="s">
        <v>1360</v>
      </c>
      <c r="Z1732" s="43" t="s">
        <v>318</v>
      </c>
      <c r="AA1732" s="34" t="s">
        <v>489</v>
      </c>
      <c r="AB1732" s="34" t="s">
        <v>277</v>
      </c>
      <c r="AC1732" s="34" t="s">
        <v>1360</v>
      </c>
      <c r="AD1732" s="44" t="s">
        <v>350</v>
      </c>
      <c r="AE1732" s="44" t="s">
        <v>11360</v>
      </c>
      <c r="AF1732" s="43">
        <v>224</v>
      </c>
      <c r="AG1732" s="34" t="s">
        <v>4524</v>
      </c>
      <c r="AH1732" s="34" t="s">
        <v>2418</v>
      </c>
      <c r="AI1732" s="43" t="s">
        <v>1784</v>
      </c>
      <c r="AJ1732" s="44" t="s">
        <v>2419</v>
      </c>
      <c r="AK1732" s="261">
        <v>2410170</v>
      </c>
      <c r="AL1732" s="44" t="s">
        <v>277</v>
      </c>
      <c r="AM1732" s="44" t="s">
        <v>2422</v>
      </c>
      <c r="AN1732" s="262">
        <v>244239700</v>
      </c>
      <c r="AO1732" s="34"/>
      <c r="AP1732" s="34"/>
      <c r="AQ1732" s="34"/>
      <c r="AR1732" s="34"/>
      <c r="AS1732" s="34"/>
      <c r="AT1732" s="44" t="s">
        <v>10865</v>
      </c>
      <c r="AU1732" s="44"/>
      <c r="AV1732" s="477" t="str">
        <f t="array" ref="AV1732">_xlfn.IFS(
LEFT(Tabelas!$AI1732,1)="N","DN",
LEFT(Tabelas!$AI1732,1)="C","DC",
LEFT(Tabelas!$AI1732,1)="L","DL",
LEFT(Tabelas!$AI1732,1)="A","DA",
LEFT(Tabelas!$AI1732,1)="G","DG")</f>
        <v>DC</v>
      </c>
      <c r="AW1732" s="34"/>
      <c r="AX1732" s="34"/>
      <c r="AY1732" s="34"/>
      <c r="AZ1732" s="34"/>
      <c r="BA1732" s="34"/>
      <c r="BB1732" s="34"/>
      <c r="BC1732" s="34"/>
      <c r="BD1732" s="44">
        <v>100402</v>
      </c>
      <c r="BE1732" s="34" t="s">
        <v>1360</v>
      </c>
      <c r="BF1732" s="43" t="s">
        <v>318</v>
      </c>
      <c r="BG1732" s="34" t="s">
        <v>489</v>
      </c>
      <c r="BH1732" s="34" t="s">
        <v>277</v>
      </c>
      <c r="BI1732" s="34" t="s">
        <v>1360</v>
      </c>
      <c r="BJ1732" s="44" t="s">
        <v>350</v>
      </c>
      <c r="BK1732" s="44" t="s">
        <v>11360</v>
      </c>
      <c r="EN1732" s="571">
        <v>41491</v>
      </c>
      <c r="EO1732" s="560" t="s">
        <v>11367</v>
      </c>
      <c r="EP1732" s="560" t="s">
        <v>350</v>
      </c>
      <c r="EQ1732" s="580">
        <v>227</v>
      </c>
      <c r="ER1732" s="560" t="s">
        <v>4584</v>
      </c>
      <c r="ES1732" s="567" t="s">
        <v>11368</v>
      </c>
    </row>
    <row r="1733" spans="16:149">
      <c r="P1733" s="503"/>
      <c r="Q1733" s="504"/>
      <c r="R1733" s="505">
        <f t="shared" si="49"/>
        <v>45511</v>
      </c>
      <c r="S1733" s="501"/>
      <c r="T1733" s="497"/>
      <c r="U1733" s="498"/>
      <c r="V1733" s="43">
        <v>224</v>
      </c>
      <c r="W1733" s="34" t="s">
        <v>4524</v>
      </c>
      <c r="X1733" s="44">
        <v>100403</v>
      </c>
      <c r="Y1733" s="34" t="s">
        <v>1639</v>
      </c>
      <c r="Z1733" s="43" t="s">
        <v>318</v>
      </c>
      <c r="AA1733" s="34" t="s">
        <v>489</v>
      </c>
      <c r="AB1733" s="34" t="s">
        <v>277</v>
      </c>
      <c r="AC1733" s="34" t="s">
        <v>1639</v>
      </c>
      <c r="AD1733" s="44" t="s">
        <v>350</v>
      </c>
      <c r="AE1733" s="44" t="s">
        <v>11360</v>
      </c>
      <c r="AF1733" s="43">
        <v>224</v>
      </c>
      <c r="AG1733" s="34" t="s">
        <v>4524</v>
      </c>
      <c r="AH1733" s="34" t="s">
        <v>2418</v>
      </c>
      <c r="AI1733" s="43" t="s">
        <v>1784</v>
      </c>
      <c r="AJ1733" s="44" t="s">
        <v>2419</v>
      </c>
      <c r="AK1733" s="261">
        <v>2410170</v>
      </c>
      <c r="AL1733" s="44" t="s">
        <v>277</v>
      </c>
      <c r="AM1733" s="44" t="s">
        <v>2422</v>
      </c>
      <c r="AN1733" s="262">
        <v>244239700</v>
      </c>
      <c r="AO1733" s="34"/>
      <c r="AP1733" s="34"/>
      <c r="AQ1733" s="34"/>
      <c r="AR1733" s="34"/>
      <c r="AS1733" s="34"/>
      <c r="AT1733" s="44" t="s">
        <v>10865</v>
      </c>
      <c r="AU1733" s="44"/>
      <c r="AV1733" s="477" t="str">
        <f t="array" ref="AV1733">_xlfn.IFS(
LEFT(Tabelas!$AI1733,1)="N","DN",
LEFT(Tabelas!$AI1733,1)="C","DC",
LEFT(Tabelas!$AI1733,1)="L","DL",
LEFT(Tabelas!$AI1733,1)="A","DA",
LEFT(Tabelas!$AI1733,1)="G","DG")</f>
        <v>DC</v>
      </c>
      <c r="AW1733" s="34"/>
      <c r="AX1733" s="34"/>
      <c r="AY1733" s="34"/>
      <c r="AZ1733" s="34"/>
      <c r="BA1733" s="34"/>
      <c r="BB1733" s="34"/>
      <c r="BC1733" s="34"/>
      <c r="BD1733" s="44">
        <v>100403</v>
      </c>
      <c r="BE1733" s="34" t="s">
        <v>1639</v>
      </c>
      <c r="BF1733" s="43" t="s">
        <v>318</v>
      </c>
      <c r="BG1733" s="34" t="s">
        <v>489</v>
      </c>
      <c r="BH1733" s="34" t="s">
        <v>277</v>
      </c>
      <c r="BI1733" s="34" t="s">
        <v>1639</v>
      </c>
      <c r="BJ1733" s="44" t="s">
        <v>350</v>
      </c>
      <c r="BK1733" s="44" t="s">
        <v>11360</v>
      </c>
      <c r="EN1733" s="572">
        <v>41513</v>
      </c>
      <c r="EO1733" s="561" t="s">
        <v>11369</v>
      </c>
      <c r="EP1733" s="561" t="s">
        <v>320</v>
      </c>
      <c r="EQ1733" s="576">
        <v>100</v>
      </c>
      <c r="ER1733" s="561" t="s">
        <v>4630</v>
      </c>
      <c r="ES1733" s="568" t="s">
        <v>11370</v>
      </c>
    </row>
    <row r="1734" spans="16:149">
      <c r="P1734" s="503"/>
      <c r="Q1734" s="504"/>
      <c r="R1734" s="505">
        <f t="shared" si="49"/>
        <v>45512</v>
      </c>
      <c r="S1734" s="501"/>
      <c r="T1734" s="497"/>
      <c r="U1734" s="498"/>
      <c r="V1734" s="43">
        <v>224</v>
      </c>
      <c r="W1734" s="34" t="s">
        <v>4524</v>
      </c>
      <c r="X1734" s="44">
        <v>100901</v>
      </c>
      <c r="Y1734" s="34" t="s">
        <v>1090</v>
      </c>
      <c r="Z1734" s="43" t="s">
        <v>318</v>
      </c>
      <c r="AA1734" s="34" t="s">
        <v>277</v>
      </c>
      <c r="AB1734" s="34" t="s">
        <v>277</v>
      </c>
      <c r="AC1734" s="34" t="s">
        <v>1090</v>
      </c>
      <c r="AD1734" s="44" t="s">
        <v>350</v>
      </c>
      <c r="AE1734" s="44" t="s">
        <v>11360</v>
      </c>
      <c r="AF1734" s="43">
        <v>224</v>
      </c>
      <c r="AG1734" s="34" t="s">
        <v>4524</v>
      </c>
      <c r="AH1734" s="34" t="s">
        <v>2418</v>
      </c>
      <c r="AI1734" s="43" t="s">
        <v>1784</v>
      </c>
      <c r="AJ1734" s="44" t="s">
        <v>2419</v>
      </c>
      <c r="AK1734" s="261">
        <v>2410170</v>
      </c>
      <c r="AL1734" s="44" t="s">
        <v>277</v>
      </c>
      <c r="AM1734" s="44" t="s">
        <v>2422</v>
      </c>
      <c r="AN1734" s="262">
        <v>244239700</v>
      </c>
      <c r="AO1734" s="34"/>
      <c r="AP1734" s="34"/>
      <c r="AQ1734" s="34"/>
      <c r="AR1734" s="34"/>
      <c r="AS1734" s="34"/>
      <c r="AT1734" s="44" t="s">
        <v>10865</v>
      </c>
      <c r="AU1734" s="44"/>
      <c r="AV1734" s="477" t="str">
        <f t="array" ref="AV1734">_xlfn.IFS(
LEFT(Tabelas!$AI1734,1)="N","DN",
LEFT(Tabelas!$AI1734,1)="C","DC",
LEFT(Tabelas!$AI1734,1)="L","DL",
LEFT(Tabelas!$AI1734,1)="A","DA",
LEFT(Tabelas!$AI1734,1)="G","DG")</f>
        <v>DC</v>
      </c>
      <c r="AW1734" s="34"/>
      <c r="AX1734" s="34"/>
      <c r="AY1734" s="34"/>
      <c r="AZ1734" s="34"/>
      <c r="BA1734" s="34"/>
      <c r="BB1734" s="34"/>
      <c r="BC1734" s="34"/>
      <c r="BD1734" s="44">
        <v>100901</v>
      </c>
      <c r="BE1734" s="34" t="s">
        <v>1090</v>
      </c>
      <c r="BF1734" s="43" t="s">
        <v>318</v>
      </c>
      <c r="BG1734" s="34" t="s">
        <v>277</v>
      </c>
      <c r="BH1734" s="34" t="s">
        <v>277</v>
      </c>
      <c r="BI1734" s="34" t="s">
        <v>1090</v>
      </c>
      <c r="BJ1734" s="44" t="s">
        <v>350</v>
      </c>
      <c r="BK1734" s="44" t="s">
        <v>11360</v>
      </c>
      <c r="EN1734" s="571">
        <v>41521</v>
      </c>
      <c r="EO1734" s="560" t="s">
        <v>11371</v>
      </c>
      <c r="EP1734" s="560" t="s">
        <v>320</v>
      </c>
      <c r="EQ1734" s="580">
        <v>102</v>
      </c>
      <c r="ER1734" s="560" t="s">
        <v>628</v>
      </c>
      <c r="ES1734" s="567" t="s">
        <v>11372</v>
      </c>
    </row>
    <row r="1735" spans="16:149">
      <c r="P1735" s="503"/>
      <c r="Q1735" s="504"/>
      <c r="R1735" s="505">
        <f t="shared" si="49"/>
        <v>45513</v>
      </c>
      <c r="S1735" s="501"/>
      <c r="T1735" s="497"/>
      <c r="U1735" s="498"/>
      <c r="V1735" s="43">
        <v>224</v>
      </c>
      <c r="W1735" s="34" t="s">
        <v>4524</v>
      </c>
      <c r="X1735" s="44">
        <v>100902</v>
      </c>
      <c r="Y1735" s="34" t="s">
        <v>1364</v>
      </c>
      <c r="Z1735" s="43" t="s">
        <v>318</v>
      </c>
      <c r="AA1735" s="34" t="s">
        <v>277</v>
      </c>
      <c r="AB1735" s="34" t="s">
        <v>277</v>
      </c>
      <c r="AC1735" s="34" t="s">
        <v>1364</v>
      </c>
      <c r="AD1735" s="44" t="s">
        <v>350</v>
      </c>
      <c r="AE1735" s="44" t="s">
        <v>11360</v>
      </c>
      <c r="AF1735" s="43">
        <v>224</v>
      </c>
      <c r="AG1735" s="34" t="s">
        <v>4524</v>
      </c>
      <c r="AH1735" s="34" t="s">
        <v>2418</v>
      </c>
      <c r="AI1735" s="43" t="s">
        <v>1784</v>
      </c>
      <c r="AJ1735" s="44" t="s">
        <v>2419</v>
      </c>
      <c r="AK1735" s="261">
        <v>2410170</v>
      </c>
      <c r="AL1735" s="44" t="s">
        <v>277</v>
      </c>
      <c r="AM1735" s="44" t="s">
        <v>2422</v>
      </c>
      <c r="AN1735" s="262">
        <v>244239700</v>
      </c>
      <c r="AO1735" s="34"/>
      <c r="AP1735" s="34"/>
      <c r="AQ1735" s="34"/>
      <c r="AR1735" s="34"/>
      <c r="AS1735" s="34"/>
      <c r="AT1735" s="44" t="s">
        <v>10865</v>
      </c>
      <c r="AU1735" s="44"/>
      <c r="AV1735" s="477" t="str">
        <f t="array" ref="AV1735">_xlfn.IFS(
LEFT(Tabelas!$AI1735,1)="N","DN",
LEFT(Tabelas!$AI1735,1)="C","DC",
LEFT(Tabelas!$AI1735,1)="L","DL",
LEFT(Tabelas!$AI1735,1)="A","DA",
LEFT(Tabelas!$AI1735,1)="G","DG")</f>
        <v>DC</v>
      </c>
      <c r="AW1735" s="34"/>
      <c r="AX1735" s="34"/>
      <c r="AY1735" s="34"/>
      <c r="AZ1735" s="34"/>
      <c r="BA1735" s="34"/>
      <c r="BB1735" s="34"/>
      <c r="BC1735" s="34"/>
      <c r="BD1735" s="44">
        <v>100902</v>
      </c>
      <c r="BE1735" s="34" t="s">
        <v>1364</v>
      </c>
      <c r="BF1735" s="43" t="s">
        <v>318</v>
      </c>
      <c r="BG1735" s="34" t="s">
        <v>277</v>
      </c>
      <c r="BH1735" s="34" t="s">
        <v>277</v>
      </c>
      <c r="BI1735" s="34" t="s">
        <v>1364</v>
      </c>
      <c r="BJ1735" s="44" t="s">
        <v>350</v>
      </c>
      <c r="BK1735" s="44" t="s">
        <v>11360</v>
      </c>
      <c r="EN1735" s="572">
        <v>41530</v>
      </c>
      <c r="EO1735" s="561" t="s">
        <v>11373</v>
      </c>
      <c r="EP1735" s="561" t="s">
        <v>320</v>
      </c>
      <c r="EQ1735" s="576">
        <v>115</v>
      </c>
      <c r="ER1735" s="561" t="s">
        <v>3241</v>
      </c>
      <c r="ES1735" s="568" t="s">
        <v>11374</v>
      </c>
    </row>
    <row r="1736" spans="16:149">
      <c r="P1736" s="503"/>
      <c r="Q1736" s="504"/>
      <c r="R1736" s="505">
        <f t="shared" si="49"/>
        <v>45514</v>
      </c>
      <c r="S1736" s="501"/>
      <c r="T1736" s="497"/>
      <c r="U1736" s="498"/>
      <c r="V1736" s="43">
        <v>224</v>
      </c>
      <c r="W1736" s="34" t="s">
        <v>4524</v>
      </c>
      <c r="X1736" s="44">
        <v>100925</v>
      </c>
      <c r="Y1736" s="34" t="s">
        <v>2660</v>
      </c>
      <c r="Z1736" s="43" t="s">
        <v>318</v>
      </c>
      <c r="AA1736" s="34" t="s">
        <v>277</v>
      </c>
      <c r="AB1736" s="34" t="s">
        <v>277</v>
      </c>
      <c r="AC1736" s="34" t="s">
        <v>2660</v>
      </c>
      <c r="AD1736" s="44" t="s">
        <v>350</v>
      </c>
      <c r="AE1736" s="44" t="s">
        <v>11360</v>
      </c>
      <c r="AF1736" s="43">
        <v>224</v>
      </c>
      <c r="AG1736" s="34" t="s">
        <v>4524</v>
      </c>
      <c r="AH1736" s="34" t="s">
        <v>2418</v>
      </c>
      <c r="AI1736" s="43" t="s">
        <v>1784</v>
      </c>
      <c r="AJ1736" s="44" t="s">
        <v>2419</v>
      </c>
      <c r="AK1736" s="261">
        <v>2410170</v>
      </c>
      <c r="AL1736" s="44" t="s">
        <v>277</v>
      </c>
      <c r="AM1736" s="44" t="s">
        <v>2422</v>
      </c>
      <c r="AN1736" s="262">
        <v>244239700</v>
      </c>
      <c r="AO1736" s="34"/>
      <c r="AP1736" s="34"/>
      <c r="AQ1736" s="34"/>
      <c r="AR1736" s="34"/>
      <c r="AS1736" s="34"/>
      <c r="AT1736" s="44" t="s">
        <v>10865</v>
      </c>
      <c r="AU1736" s="44"/>
      <c r="AV1736" s="477" t="str">
        <f t="array" ref="AV1736">_xlfn.IFS(
LEFT(Tabelas!$AI1736,1)="N","DN",
LEFT(Tabelas!$AI1736,1)="C","DC",
LEFT(Tabelas!$AI1736,1)="L","DL",
LEFT(Tabelas!$AI1736,1)="A","DA",
LEFT(Tabelas!$AI1736,1)="G","DG")</f>
        <v>DC</v>
      </c>
      <c r="AW1736" s="34"/>
      <c r="AX1736" s="34"/>
      <c r="AY1736" s="34"/>
      <c r="AZ1736" s="34"/>
      <c r="BA1736" s="34"/>
      <c r="BB1736" s="34"/>
      <c r="BC1736" s="34"/>
      <c r="BD1736" s="44">
        <v>100925</v>
      </c>
      <c r="BE1736" s="34" t="s">
        <v>2660</v>
      </c>
      <c r="BF1736" s="43" t="s">
        <v>318</v>
      </c>
      <c r="BG1736" s="34" t="s">
        <v>277</v>
      </c>
      <c r="BH1736" s="34" t="s">
        <v>277</v>
      </c>
      <c r="BI1736" s="34" t="s">
        <v>2660</v>
      </c>
      <c r="BJ1736" s="44" t="s">
        <v>350</v>
      </c>
      <c r="BK1736" s="44" t="s">
        <v>11360</v>
      </c>
      <c r="EN1736" s="571">
        <v>41535</v>
      </c>
      <c r="EO1736" s="560" t="s">
        <v>11375</v>
      </c>
      <c r="EP1736" s="560" t="s">
        <v>947</v>
      </c>
      <c r="EQ1736" s="580">
        <v>448</v>
      </c>
      <c r="ER1736" s="560" t="s">
        <v>4369</v>
      </c>
      <c r="ES1736" s="567" t="s">
        <v>11376</v>
      </c>
    </row>
    <row r="1737" spans="16:149">
      <c r="P1737" s="503"/>
      <c r="Q1737" s="504"/>
      <c r="R1737" s="505">
        <f t="shared" si="49"/>
        <v>45515</v>
      </c>
      <c r="S1737" s="501"/>
      <c r="T1737" s="497"/>
      <c r="U1737" s="498"/>
      <c r="V1737" s="43">
        <v>224</v>
      </c>
      <c r="W1737" s="34" t="s">
        <v>4524</v>
      </c>
      <c r="X1737" s="44">
        <v>100926</v>
      </c>
      <c r="Y1737" s="34" t="s">
        <v>2803</v>
      </c>
      <c r="Z1737" s="43" t="s">
        <v>318</v>
      </c>
      <c r="AA1737" s="34" t="s">
        <v>277</v>
      </c>
      <c r="AB1737" s="34" t="s">
        <v>277</v>
      </c>
      <c r="AC1737" s="34" t="s">
        <v>2803</v>
      </c>
      <c r="AD1737" s="44" t="s">
        <v>350</v>
      </c>
      <c r="AE1737" s="44" t="s">
        <v>11360</v>
      </c>
      <c r="AF1737" s="43">
        <v>224</v>
      </c>
      <c r="AG1737" s="34" t="s">
        <v>4524</v>
      </c>
      <c r="AH1737" s="34" t="s">
        <v>2418</v>
      </c>
      <c r="AI1737" s="43" t="s">
        <v>1784</v>
      </c>
      <c r="AJ1737" s="44" t="s">
        <v>2419</v>
      </c>
      <c r="AK1737" s="261">
        <v>2410170</v>
      </c>
      <c r="AL1737" s="44" t="s">
        <v>277</v>
      </c>
      <c r="AM1737" s="44" t="s">
        <v>2422</v>
      </c>
      <c r="AN1737" s="262">
        <v>244239700</v>
      </c>
      <c r="AO1737" s="34"/>
      <c r="AP1737" s="34"/>
      <c r="AQ1737" s="34"/>
      <c r="AR1737" s="34"/>
      <c r="AS1737" s="34"/>
      <c r="AT1737" s="44" t="s">
        <v>10865</v>
      </c>
      <c r="AU1737" s="44"/>
      <c r="AV1737" s="477" t="str">
        <f t="array" ref="AV1737">_xlfn.IFS(
LEFT(Tabelas!$AI1737,1)="N","DN",
LEFT(Tabelas!$AI1737,1)="C","DC",
LEFT(Tabelas!$AI1737,1)="L","DL",
LEFT(Tabelas!$AI1737,1)="A","DA",
LEFT(Tabelas!$AI1737,1)="G","DG")</f>
        <v>DC</v>
      </c>
      <c r="AW1737" s="34"/>
      <c r="AX1737" s="34"/>
      <c r="AY1737" s="34"/>
      <c r="AZ1737" s="34"/>
      <c r="BA1737" s="34"/>
      <c r="BB1737" s="34"/>
      <c r="BC1737" s="34"/>
      <c r="BD1737" s="44">
        <v>100926</v>
      </c>
      <c r="BE1737" s="34" t="s">
        <v>2803</v>
      </c>
      <c r="BF1737" s="43" t="s">
        <v>318</v>
      </c>
      <c r="BG1737" s="34" t="s">
        <v>277</v>
      </c>
      <c r="BH1737" s="34" t="s">
        <v>277</v>
      </c>
      <c r="BI1737" s="34" t="s">
        <v>2803</v>
      </c>
      <c r="BJ1737" s="44" t="s">
        <v>350</v>
      </c>
      <c r="BK1737" s="44" t="s">
        <v>11360</v>
      </c>
      <c r="EN1737" s="572">
        <v>41540</v>
      </c>
      <c r="EO1737" s="561" t="s">
        <v>11377</v>
      </c>
      <c r="EP1737" s="561" t="s">
        <v>947</v>
      </c>
      <c r="EQ1737" s="576">
        <v>448</v>
      </c>
      <c r="ER1737" s="561" t="s">
        <v>4369</v>
      </c>
      <c r="ES1737" s="568" t="s">
        <v>11378</v>
      </c>
    </row>
    <row r="1738" spans="16:149">
      <c r="P1738" s="503"/>
      <c r="Q1738" s="504"/>
      <c r="R1738" s="505">
        <f t="shared" si="49"/>
        <v>45516</v>
      </c>
      <c r="S1738" s="501"/>
      <c r="T1738" s="497"/>
      <c r="U1738" s="498"/>
      <c r="V1738" s="43">
        <v>224</v>
      </c>
      <c r="W1738" s="34" t="s">
        <v>4524</v>
      </c>
      <c r="X1738" s="44">
        <v>100907</v>
      </c>
      <c r="Y1738" s="34" t="s">
        <v>1643</v>
      </c>
      <c r="Z1738" s="43" t="s">
        <v>318</v>
      </c>
      <c r="AA1738" s="34" t="s">
        <v>277</v>
      </c>
      <c r="AB1738" s="34" t="s">
        <v>277</v>
      </c>
      <c r="AC1738" s="34" t="s">
        <v>1643</v>
      </c>
      <c r="AD1738" s="44" t="s">
        <v>350</v>
      </c>
      <c r="AE1738" s="44" t="s">
        <v>11360</v>
      </c>
      <c r="AF1738" s="43">
        <v>224</v>
      </c>
      <c r="AG1738" s="34" t="s">
        <v>4524</v>
      </c>
      <c r="AH1738" s="34" t="s">
        <v>2418</v>
      </c>
      <c r="AI1738" s="43" t="s">
        <v>1784</v>
      </c>
      <c r="AJ1738" s="44" t="s">
        <v>2419</v>
      </c>
      <c r="AK1738" s="261">
        <v>2410170</v>
      </c>
      <c r="AL1738" s="44" t="s">
        <v>277</v>
      </c>
      <c r="AM1738" s="44" t="s">
        <v>2422</v>
      </c>
      <c r="AN1738" s="262">
        <v>244239700</v>
      </c>
      <c r="AO1738" s="34"/>
      <c r="AP1738" s="34"/>
      <c r="AQ1738" s="34"/>
      <c r="AR1738" s="34"/>
      <c r="AS1738" s="34"/>
      <c r="AT1738" s="44" t="s">
        <v>10865</v>
      </c>
      <c r="AU1738" s="44"/>
      <c r="AV1738" s="477" t="str">
        <f t="array" ref="AV1738">_xlfn.IFS(
LEFT(Tabelas!$AI1738,1)="N","DN",
LEFT(Tabelas!$AI1738,1)="C","DC",
LEFT(Tabelas!$AI1738,1)="L","DL",
LEFT(Tabelas!$AI1738,1)="A","DA",
LEFT(Tabelas!$AI1738,1)="G","DG")</f>
        <v>DC</v>
      </c>
      <c r="AW1738" s="34"/>
      <c r="AX1738" s="34"/>
      <c r="AY1738" s="34"/>
      <c r="AZ1738" s="34"/>
      <c r="BA1738" s="34"/>
      <c r="BB1738" s="34"/>
      <c r="BC1738" s="34"/>
      <c r="BD1738" s="44">
        <v>100907</v>
      </c>
      <c r="BE1738" s="34" t="s">
        <v>1643</v>
      </c>
      <c r="BF1738" s="43" t="s">
        <v>318</v>
      </c>
      <c r="BG1738" s="34" t="s">
        <v>277</v>
      </c>
      <c r="BH1738" s="34" t="s">
        <v>277</v>
      </c>
      <c r="BI1738" s="34" t="s">
        <v>1643</v>
      </c>
      <c r="BJ1738" s="44" t="s">
        <v>350</v>
      </c>
      <c r="BK1738" s="44" t="s">
        <v>11360</v>
      </c>
      <c r="EN1738" s="571">
        <v>41548</v>
      </c>
      <c r="EO1738" s="560" t="s">
        <v>11379</v>
      </c>
      <c r="EP1738" s="560" t="s">
        <v>320</v>
      </c>
      <c r="EQ1738" s="580">
        <v>108</v>
      </c>
      <c r="ER1738" s="560" t="s">
        <v>2224</v>
      </c>
      <c r="ES1738" s="567" t="s">
        <v>11380</v>
      </c>
    </row>
    <row r="1739" spans="16:149">
      <c r="P1739" s="503"/>
      <c r="Q1739" s="504"/>
      <c r="R1739" s="505">
        <f t="shared" si="49"/>
        <v>45517</v>
      </c>
      <c r="S1739" s="501"/>
      <c r="T1739" s="497"/>
      <c r="U1739" s="498"/>
      <c r="V1739" s="43">
        <v>224</v>
      </c>
      <c r="W1739" s="34" t="s">
        <v>4524</v>
      </c>
      <c r="X1739" s="44">
        <v>100909</v>
      </c>
      <c r="Y1739" s="34" t="s">
        <v>1906</v>
      </c>
      <c r="Z1739" s="43" t="s">
        <v>318</v>
      </c>
      <c r="AA1739" s="34" t="s">
        <v>277</v>
      </c>
      <c r="AB1739" s="34" t="s">
        <v>277</v>
      </c>
      <c r="AC1739" s="34" t="s">
        <v>1906</v>
      </c>
      <c r="AD1739" s="44" t="s">
        <v>350</v>
      </c>
      <c r="AE1739" s="44" t="s">
        <v>11360</v>
      </c>
      <c r="AF1739" s="43">
        <v>224</v>
      </c>
      <c r="AG1739" s="34" t="s">
        <v>4524</v>
      </c>
      <c r="AH1739" s="34" t="s">
        <v>2418</v>
      </c>
      <c r="AI1739" s="43" t="s">
        <v>1784</v>
      </c>
      <c r="AJ1739" s="44" t="s">
        <v>2419</v>
      </c>
      <c r="AK1739" s="261">
        <v>2410170</v>
      </c>
      <c r="AL1739" s="44" t="s">
        <v>277</v>
      </c>
      <c r="AM1739" s="44" t="s">
        <v>2422</v>
      </c>
      <c r="AN1739" s="262">
        <v>244239700</v>
      </c>
      <c r="AO1739" s="34"/>
      <c r="AP1739" s="34"/>
      <c r="AQ1739" s="34"/>
      <c r="AR1739" s="34"/>
      <c r="AS1739" s="34"/>
      <c r="AT1739" s="44" t="s">
        <v>10865</v>
      </c>
      <c r="AU1739" s="44"/>
      <c r="AV1739" s="477" t="str">
        <f t="array" ref="AV1739">_xlfn.IFS(
LEFT(Tabelas!$AI1739,1)="N","DN",
LEFT(Tabelas!$AI1739,1)="C","DC",
LEFT(Tabelas!$AI1739,1)="L","DL",
LEFT(Tabelas!$AI1739,1)="A","DA",
LEFT(Tabelas!$AI1739,1)="G","DG")</f>
        <v>DC</v>
      </c>
      <c r="AW1739" s="34"/>
      <c r="AX1739" s="34"/>
      <c r="AY1739" s="34"/>
      <c r="AZ1739" s="34"/>
      <c r="BA1739" s="34"/>
      <c r="BB1739" s="34"/>
      <c r="BC1739" s="34"/>
      <c r="BD1739" s="44">
        <v>100909</v>
      </c>
      <c r="BE1739" s="34" t="s">
        <v>1906</v>
      </c>
      <c r="BF1739" s="43" t="s">
        <v>318</v>
      </c>
      <c r="BG1739" s="34" t="s">
        <v>277</v>
      </c>
      <c r="BH1739" s="34" t="s">
        <v>277</v>
      </c>
      <c r="BI1739" s="34" t="s">
        <v>1906</v>
      </c>
      <c r="BJ1739" s="44" t="s">
        <v>350</v>
      </c>
      <c r="BK1739" s="44" t="s">
        <v>11360</v>
      </c>
      <c r="EN1739" s="572">
        <v>41556</v>
      </c>
      <c r="EO1739" s="561" t="s">
        <v>11381</v>
      </c>
      <c r="EP1739" s="561" t="s">
        <v>320</v>
      </c>
      <c r="EQ1739" s="576">
        <v>101</v>
      </c>
      <c r="ER1739" s="561" t="s">
        <v>316</v>
      </c>
      <c r="ES1739" s="568" t="s">
        <v>11382</v>
      </c>
    </row>
    <row r="1740" spans="16:149">
      <c r="P1740" s="503"/>
      <c r="Q1740" s="504"/>
      <c r="R1740" s="505">
        <f t="shared" si="49"/>
        <v>45518</v>
      </c>
      <c r="S1740" s="501"/>
      <c r="T1740" s="497"/>
      <c r="U1740" s="498"/>
      <c r="V1740" s="43">
        <v>224</v>
      </c>
      <c r="W1740" s="34" t="s">
        <v>4524</v>
      </c>
      <c r="X1740" s="44">
        <v>100900</v>
      </c>
      <c r="Y1740" s="34" t="s">
        <v>786</v>
      </c>
      <c r="Z1740" s="43" t="s">
        <v>318</v>
      </c>
      <c r="AA1740" s="34" t="s">
        <v>277</v>
      </c>
      <c r="AB1740" s="34" t="s">
        <v>277</v>
      </c>
      <c r="AC1740" s="34" t="s">
        <v>11383</v>
      </c>
      <c r="AD1740" s="44" t="s">
        <v>350</v>
      </c>
      <c r="AE1740" s="44" t="s">
        <v>11360</v>
      </c>
      <c r="AF1740" s="43">
        <v>224</v>
      </c>
      <c r="AG1740" s="34" t="s">
        <v>4524</v>
      </c>
      <c r="AH1740" s="34" t="s">
        <v>2418</v>
      </c>
      <c r="AI1740" s="43" t="s">
        <v>1784</v>
      </c>
      <c r="AJ1740" s="44" t="s">
        <v>2419</v>
      </c>
      <c r="AK1740" s="261">
        <v>2410170</v>
      </c>
      <c r="AL1740" s="44" t="s">
        <v>277</v>
      </c>
      <c r="AM1740" s="44" t="s">
        <v>2422</v>
      </c>
      <c r="AN1740" s="262">
        <v>244239700</v>
      </c>
      <c r="AO1740" s="34"/>
      <c r="AP1740" s="34"/>
      <c r="AQ1740" s="34"/>
      <c r="AR1740" s="34"/>
      <c r="AS1740" s="34"/>
      <c r="AT1740" s="44" t="s">
        <v>10865</v>
      </c>
      <c r="AU1740" s="44"/>
      <c r="AV1740" s="477" t="str">
        <f t="array" ref="AV1740">_xlfn.IFS(
LEFT(Tabelas!$AI1740,1)="N","DN",
LEFT(Tabelas!$AI1740,1)="C","DC",
LEFT(Tabelas!$AI1740,1)="L","DL",
LEFT(Tabelas!$AI1740,1)="A","DA",
LEFT(Tabelas!$AI1740,1)="G","DG")</f>
        <v>DC</v>
      </c>
      <c r="AW1740" s="34"/>
      <c r="AX1740" s="34"/>
      <c r="AY1740" s="34"/>
      <c r="AZ1740" s="34"/>
      <c r="BA1740" s="34"/>
      <c r="BB1740" s="34"/>
      <c r="BC1740" s="34"/>
      <c r="BD1740" s="44">
        <v>100900</v>
      </c>
      <c r="BE1740" s="34" t="s">
        <v>786</v>
      </c>
      <c r="BF1740" s="43" t="s">
        <v>318</v>
      </c>
      <c r="BG1740" s="34" t="s">
        <v>277</v>
      </c>
      <c r="BH1740" s="34" t="s">
        <v>277</v>
      </c>
      <c r="BI1740" s="34" t="s">
        <v>11383</v>
      </c>
      <c r="BJ1740" s="44" t="s">
        <v>350</v>
      </c>
      <c r="BK1740" s="44" t="s">
        <v>11360</v>
      </c>
      <c r="EN1740" s="571">
        <v>41564</v>
      </c>
      <c r="EO1740" s="560" t="s">
        <v>11384</v>
      </c>
      <c r="EP1740" s="560" t="s">
        <v>320</v>
      </c>
      <c r="EQ1740" s="580">
        <v>101</v>
      </c>
      <c r="ER1740" s="560" t="s">
        <v>316</v>
      </c>
      <c r="ES1740" s="567" t="s">
        <v>11385</v>
      </c>
    </row>
    <row r="1741" spans="16:149">
      <c r="P1741" s="503"/>
      <c r="Q1741" s="504"/>
      <c r="R1741" s="505">
        <f t="shared" si="49"/>
        <v>45519</v>
      </c>
      <c r="S1741" s="501"/>
      <c r="T1741" s="497"/>
      <c r="U1741" s="498"/>
      <c r="V1741" s="43">
        <v>224</v>
      </c>
      <c r="W1741" s="34" t="s">
        <v>4524</v>
      </c>
      <c r="X1741" s="44">
        <v>100913</v>
      </c>
      <c r="Y1741" s="34" t="s">
        <v>2117</v>
      </c>
      <c r="Z1741" s="43" t="s">
        <v>318</v>
      </c>
      <c r="AA1741" s="34" t="s">
        <v>277</v>
      </c>
      <c r="AB1741" s="34" t="s">
        <v>277</v>
      </c>
      <c r="AC1741" s="34" t="s">
        <v>2117</v>
      </c>
      <c r="AD1741" s="44" t="s">
        <v>350</v>
      </c>
      <c r="AE1741" s="44" t="s">
        <v>11360</v>
      </c>
      <c r="AF1741" s="43">
        <v>224</v>
      </c>
      <c r="AG1741" s="34" t="s">
        <v>4524</v>
      </c>
      <c r="AH1741" s="34" t="s">
        <v>2418</v>
      </c>
      <c r="AI1741" s="43" t="s">
        <v>1784</v>
      </c>
      <c r="AJ1741" s="44" t="s">
        <v>2419</v>
      </c>
      <c r="AK1741" s="261">
        <v>2410170</v>
      </c>
      <c r="AL1741" s="44" t="s">
        <v>277</v>
      </c>
      <c r="AM1741" s="44" t="s">
        <v>2422</v>
      </c>
      <c r="AN1741" s="262">
        <v>244239700</v>
      </c>
      <c r="AO1741" s="34"/>
      <c r="AP1741" s="34"/>
      <c r="AQ1741" s="34"/>
      <c r="AR1741" s="34"/>
      <c r="AS1741" s="34"/>
      <c r="AT1741" s="44" t="s">
        <v>10865</v>
      </c>
      <c r="AU1741" s="44"/>
      <c r="AV1741" s="477" t="str">
        <f t="array" ref="AV1741">_xlfn.IFS(
LEFT(Tabelas!$AI1741,1)="N","DN",
LEFT(Tabelas!$AI1741,1)="C","DC",
LEFT(Tabelas!$AI1741,1)="L","DL",
LEFT(Tabelas!$AI1741,1)="A","DA",
LEFT(Tabelas!$AI1741,1)="G","DG")</f>
        <v>DC</v>
      </c>
      <c r="AW1741" s="34"/>
      <c r="AX1741" s="34"/>
      <c r="AY1741" s="34"/>
      <c r="AZ1741" s="34"/>
      <c r="BA1741" s="34"/>
      <c r="BB1741" s="34"/>
      <c r="BC1741" s="34"/>
      <c r="BD1741" s="44">
        <v>100913</v>
      </c>
      <c r="BE1741" s="34" t="s">
        <v>2117</v>
      </c>
      <c r="BF1741" s="43" t="s">
        <v>318</v>
      </c>
      <c r="BG1741" s="34" t="s">
        <v>277</v>
      </c>
      <c r="BH1741" s="34" t="s">
        <v>277</v>
      </c>
      <c r="BI1741" s="34" t="s">
        <v>2117</v>
      </c>
      <c r="BJ1741" s="44" t="s">
        <v>350</v>
      </c>
      <c r="BK1741" s="44" t="s">
        <v>11360</v>
      </c>
      <c r="EN1741" s="572">
        <v>41572</v>
      </c>
      <c r="EO1741" s="561" t="s">
        <v>11386</v>
      </c>
      <c r="EP1741" s="561" t="s">
        <v>320</v>
      </c>
      <c r="EQ1741" s="576">
        <v>111</v>
      </c>
      <c r="ER1741" s="561" t="s">
        <v>2730</v>
      </c>
      <c r="ES1741" s="568" t="s">
        <v>11387</v>
      </c>
    </row>
    <row r="1742" spans="16:149">
      <c r="P1742" s="503"/>
      <c r="Q1742" s="504"/>
      <c r="R1742" s="505">
        <f t="shared" si="49"/>
        <v>45520</v>
      </c>
      <c r="S1742" s="501"/>
      <c r="T1742" s="497"/>
      <c r="U1742" s="498"/>
      <c r="V1742" s="43">
        <v>224</v>
      </c>
      <c r="W1742" s="34" t="s">
        <v>4524</v>
      </c>
      <c r="X1742" s="44">
        <v>100915</v>
      </c>
      <c r="Y1742" s="34" t="s">
        <v>2316</v>
      </c>
      <c r="Z1742" s="43" t="s">
        <v>318</v>
      </c>
      <c r="AA1742" s="34" t="s">
        <v>277</v>
      </c>
      <c r="AB1742" s="34" t="s">
        <v>277</v>
      </c>
      <c r="AC1742" s="34" t="s">
        <v>2316</v>
      </c>
      <c r="AD1742" s="44" t="s">
        <v>350</v>
      </c>
      <c r="AE1742" s="44" t="s">
        <v>11360</v>
      </c>
      <c r="AF1742" s="43">
        <v>224</v>
      </c>
      <c r="AG1742" s="34" t="s">
        <v>4524</v>
      </c>
      <c r="AH1742" s="34" t="s">
        <v>2418</v>
      </c>
      <c r="AI1742" s="43" t="s">
        <v>1784</v>
      </c>
      <c r="AJ1742" s="44" t="s">
        <v>2419</v>
      </c>
      <c r="AK1742" s="261">
        <v>2410170</v>
      </c>
      <c r="AL1742" s="44" t="s">
        <v>277</v>
      </c>
      <c r="AM1742" s="44" t="s">
        <v>2422</v>
      </c>
      <c r="AN1742" s="262">
        <v>244239700</v>
      </c>
      <c r="AO1742" s="34"/>
      <c r="AP1742" s="34"/>
      <c r="AQ1742" s="34"/>
      <c r="AR1742" s="34"/>
      <c r="AS1742" s="34"/>
      <c r="AT1742" s="44" t="s">
        <v>10865</v>
      </c>
      <c r="AU1742" s="44"/>
      <c r="AV1742" s="477" t="str">
        <f t="array" ref="AV1742">_xlfn.IFS(
LEFT(Tabelas!$AI1742,1)="N","DN",
LEFT(Tabelas!$AI1742,1)="C","DC",
LEFT(Tabelas!$AI1742,1)="L","DL",
LEFT(Tabelas!$AI1742,1)="A","DA",
LEFT(Tabelas!$AI1742,1)="G","DG")</f>
        <v>DC</v>
      </c>
      <c r="AW1742" s="34"/>
      <c r="AX1742" s="34"/>
      <c r="AY1742" s="34"/>
      <c r="AZ1742" s="34"/>
      <c r="BA1742" s="34"/>
      <c r="BB1742" s="34"/>
      <c r="BC1742" s="34"/>
      <c r="BD1742" s="44">
        <v>100915</v>
      </c>
      <c r="BE1742" s="34" t="s">
        <v>2316</v>
      </c>
      <c r="BF1742" s="43" t="s">
        <v>318</v>
      </c>
      <c r="BG1742" s="34" t="s">
        <v>277</v>
      </c>
      <c r="BH1742" s="34" t="s">
        <v>277</v>
      </c>
      <c r="BI1742" s="34" t="s">
        <v>2316</v>
      </c>
      <c r="BJ1742" s="44" t="s">
        <v>350</v>
      </c>
      <c r="BK1742" s="44" t="s">
        <v>11360</v>
      </c>
      <c r="EN1742" s="571">
        <v>41580</v>
      </c>
      <c r="EO1742" s="560" t="s">
        <v>11388</v>
      </c>
      <c r="EP1742" s="560" t="s">
        <v>320</v>
      </c>
      <c r="EQ1742" s="580">
        <v>100</v>
      </c>
      <c r="ER1742" s="560" t="s">
        <v>4630</v>
      </c>
      <c r="ES1742" s="567" t="s">
        <v>11389</v>
      </c>
    </row>
    <row r="1743" spans="16:149">
      <c r="P1743" s="503"/>
      <c r="Q1743" s="504"/>
      <c r="R1743" s="505">
        <f t="shared" si="49"/>
        <v>45521</v>
      </c>
      <c r="S1743" s="501"/>
      <c r="T1743" s="497"/>
      <c r="U1743" s="498"/>
      <c r="V1743" s="43">
        <v>224</v>
      </c>
      <c r="W1743" s="34" t="s">
        <v>4524</v>
      </c>
      <c r="X1743" s="44">
        <v>100921</v>
      </c>
      <c r="Y1743" s="34" t="s">
        <v>2495</v>
      </c>
      <c r="Z1743" s="43" t="s">
        <v>318</v>
      </c>
      <c r="AA1743" s="34" t="s">
        <v>277</v>
      </c>
      <c r="AB1743" s="34" t="s">
        <v>277</v>
      </c>
      <c r="AC1743" s="34" t="s">
        <v>2495</v>
      </c>
      <c r="AD1743" s="44" t="s">
        <v>350</v>
      </c>
      <c r="AE1743" s="44" t="s">
        <v>11360</v>
      </c>
      <c r="AF1743" s="43">
        <v>224</v>
      </c>
      <c r="AG1743" s="34" t="s">
        <v>4524</v>
      </c>
      <c r="AH1743" s="34" t="s">
        <v>2418</v>
      </c>
      <c r="AI1743" s="43" t="s">
        <v>1784</v>
      </c>
      <c r="AJ1743" s="44" t="s">
        <v>2419</v>
      </c>
      <c r="AK1743" s="261">
        <v>2410170</v>
      </c>
      <c r="AL1743" s="44" t="s">
        <v>277</v>
      </c>
      <c r="AM1743" s="44" t="s">
        <v>2422</v>
      </c>
      <c r="AN1743" s="262">
        <v>244239700</v>
      </c>
      <c r="AO1743" s="34"/>
      <c r="AP1743" s="34"/>
      <c r="AQ1743" s="34"/>
      <c r="AR1743" s="34"/>
      <c r="AS1743" s="34"/>
      <c r="AT1743" s="44" t="s">
        <v>10865</v>
      </c>
      <c r="AU1743" s="44"/>
      <c r="AV1743" s="477" t="str">
        <f t="array" ref="AV1743">_xlfn.IFS(
LEFT(Tabelas!$AI1743,1)="N","DN",
LEFT(Tabelas!$AI1743,1)="C","DC",
LEFT(Tabelas!$AI1743,1)="L","DL",
LEFT(Tabelas!$AI1743,1)="A","DA",
LEFT(Tabelas!$AI1743,1)="G","DG")</f>
        <v>DC</v>
      </c>
      <c r="AW1743" s="34"/>
      <c r="AX1743" s="34"/>
      <c r="AY1743" s="34"/>
      <c r="AZ1743" s="34"/>
      <c r="BA1743" s="34"/>
      <c r="BB1743" s="34"/>
      <c r="BC1743" s="34"/>
      <c r="BD1743" s="44">
        <v>100921</v>
      </c>
      <c r="BE1743" s="34" t="s">
        <v>2495</v>
      </c>
      <c r="BF1743" s="43" t="s">
        <v>318</v>
      </c>
      <c r="BG1743" s="34" t="s">
        <v>277</v>
      </c>
      <c r="BH1743" s="34" t="s">
        <v>277</v>
      </c>
      <c r="BI1743" s="34" t="s">
        <v>2495</v>
      </c>
      <c r="BJ1743" s="44" t="s">
        <v>350</v>
      </c>
      <c r="BK1743" s="44" t="s">
        <v>11360</v>
      </c>
      <c r="EN1743" s="572">
        <v>41602</v>
      </c>
      <c r="EO1743" s="561" t="s">
        <v>11390</v>
      </c>
      <c r="EP1743" s="561" t="s">
        <v>289</v>
      </c>
      <c r="EQ1743" s="576">
        <v>383</v>
      </c>
      <c r="ER1743" s="561" t="s">
        <v>2597</v>
      </c>
      <c r="ES1743" s="568" t="s">
        <v>11391</v>
      </c>
    </row>
    <row r="1744" spans="16:149">
      <c r="P1744" s="503"/>
      <c r="Q1744" s="504"/>
      <c r="R1744" s="505">
        <f t="shared" si="49"/>
        <v>45522</v>
      </c>
      <c r="S1744" s="501"/>
      <c r="T1744" s="497"/>
      <c r="U1744" s="498"/>
      <c r="V1744" s="43">
        <v>224</v>
      </c>
      <c r="W1744" s="34" t="s">
        <v>4524</v>
      </c>
      <c r="X1744" s="44">
        <v>100932</v>
      </c>
      <c r="Y1744" s="34" t="s">
        <v>2943</v>
      </c>
      <c r="Z1744" s="43" t="s">
        <v>318</v>
      </c>
      <c r="AA1744" s="34" t="s">
        <v>277</v>
      </c>
      <c r="AB1744" s="34" t="s">
        <v>277</v>
      </c>
      <c r="AC1744" s="34" t="s">
        <v>11392</v>
      </c>
      <c r="AD1744" s="44" t="s">
        <v>350</v>
      </c>
      <c r="AE1744" s="44" t="s">
        <v>11360</v>
      </c>
      <c r="AF1744" s="43">
        <v>224</v>
      </c>
      <c r="AG1744" s="34" t="s">
        <v>4524</v>
      </c>
      <c r="AH1744" s="34" t="s">
        <v>2418</v>
      </c>
      <c r="AI1744" s="43" t="s">
        <v>1784</v>
      </c>
      <c r="AJ1744" s="44" t="s">
        <v>2419</v>
      </c>
      <c r="AK1744" s="261">
        <v>2410170</v>
      </c>
      <c r="AL1744" s="44" t="s">
        <v>277</v>
      </c>
      <c r="AM1744" s="44" t="s">
        <v>2422</v>
      </c>
      <c r="AN1744" s="262">
        <v>244239700</v>
      </c>
      <c r="AO1744" s="34"/>
      <c r="AP1744" s="34"/>
      <c r="AQ1744" s="34"/>
      <c r="AR1744" s="34"/>
      <c r="AS1744" s="34"/>
      <c r="AT1744" s="44" t="s">
        <v>10865</v>
      </c>
      <c r="AU1744" s="44"/>
      <c r="AV1744" s="477" t="str">
        <f t="array" ref="AV1744">_xlfn.IFS(
LEFT(Tabelas!$AI1744,1)="N","DN",
LEFT(Tabelas!$AI1744,1)="C","DC",
LEFT(Tabelas!$AI1744,1)="L","DL",
LEFT(Tabelas!$AI1744,1)="A","DA",
LEFT(Tabelas!$AI1744,1)="G","DG")</f>
        <v>DC</v>
      </c>
      <c r="AW1744" s="34"/>
      <c r="AX1744" s="34"/>
      <c r="AY1744" s="34"/>
      <c r="AZ1744" s="34"/>
      <c r="BA1744" s="34"/>
      <c r="BB1744" s="34"/>
      <c r="BC1744" s="34"/>
      <c r="BD1744" s="44">
        <v>100932</v>
      </c>
      <c r="BE1744" s="34" t="s">
        <v>2943</v>
      </c>
      <c r="BF1744" s="43" t="s">
        <v>318</v>
      </c>
      <c r="BG1744" s="34" t="s">
        <v>277</v>
      </c>
      <c r="BH1744" s="34" t="s">
        <v>277</v>
      </c>
      <c r="BI1744" s="34" t="s">
        <v>11392</v>
      </c>
      <c r="BJ1744" s="44" t="s">
        <v>350</v>
      </c>
      <c r="BK1744" s="44" t="s">
        <v>11360</v>
      </c>
      <c r="EN1744" s="571">
        <v>41610</v>
      </c>
      <c r="EO1744" s="560" t="s">
        <v>11393</v>
      </c>
      <c r="EP1744" s="560" t="s">
        <v>320</v>
      </c>
      <c r="EQ1744" s="580">
        <v>109</v>
      </c>
      <c r="ER1744" s="560" t="s">
        <v>2409</v>
      </c>
      <c r="ES1744" s="567" t="s">
        <v>11394</v>
      </c>
    </row>
    <row r="1745" spans="16:149">
      <c r="P1745" s="503"/>
      <c r="Q1745" s="504"/>
      <c r="R1745" s="505">
        <f t="shared" si="49"/>
        <v>45523</v>
      </c>
      <c r="S1745" s="501"/>
      <c r="T1745" s="497"/>
      <c r="U1745" s="498"/>
      <c r="V1745" s="43">
        <v>224</v>
      </c>
      <c r="W1745" s="34" t="s">
        <v>4524</v>
      </c>
      <c r="X1745" s="44">
        <v>100933</v>
      </c>
      <c r="Y1745" s="34" t="s">
        <v>3075</v>
      </c>
      <c r="Z1745" s="43" t="s">
        <v>318</v>
      </c>
      <c r="AA1745" s="34" t="s">
        <v>277</v>
      </c>
      <c r="AB1745" s="34" t="s">
        <v>277</v>
      </c>
      <c r="AC1745" s="34" t="s">
        <v>11383</v>
      </c>
      <c r="AD1745" s="44" t="s">
        <v>350</v>
      </c>
      <c r="AE1745" s="44" t="s">
        <v>11360</v>
      </c>
      <c r="AF1745" s="43">
        <v>224</v>
      </c>
      <c r="AG1745" s="34" t="s">
        <v>4524</v>
      </c>
      <c r="AH1745" s="34" t="s">
        <v>2418</v>
      </c>
      <c r="AI1745" s="43" t="s">
        <v>1784</v>
      </c>
      <c r="AJ1745" s="44" t="s">
        <v>2419</v>
      </c>
      <c r="AK1745" s="261">
        <v>2410170</v>
      </c>
      <c r="AL1745" s="44" t="s">
        <v>277</v>
      </c>
      <c r="AM1745" s="44" t="s">
        <v>2422</v>
      </c>
      <c r="AN1745" s="262">
        <v>244239700</v>
      </c>
      <c r="AO1745" s="34"/>
      <c r="AP1745" s="34"/>
      <c r="AQ1745" s="34"/>
      <c r="AR1745" s="34"/>
      <c r="AS1745" s="34"/>
      <c r="AT1745" s="44" t="s">
        <v>10865</v>
      </c>
      <c r="AU1745" s="44"/>
      <c r="AV1745" s="477" t="str">
        <f t="array" ref="AV1745">_xlfn.IFS(
LEFT(Tabelas!$AI1745,1)="N","DN",
LEFT(Tabelas!$AI1745,1)="C","DC",
LEFT(Tabelas!$AI1745,1)="L","DL",
LEFT(Tabelas!$AI1745,1)="A","DA",
LEFT(Tabelas!$AI1745,1)="G","DG")</f>
        <v>DC</v>
      </c>
      <c r="AW1745" s="34"/>
      <c r="AX1745" s="34"/>
      <c r="AY1745" s="34"/>
      <c r="AZ1745" s="34"/>
      <c r="BA1745" s="34"/>
      <c r="BB1745" s="34"/>
      <c r="BC1745" s="34"/>
      <c r="BD1745" s="44">
        <v>100933</v>
      </c>
      <c r="BE1745" s="34" t="s">
        <v>3075</v>
      </c>
      <c r="BF1745" s="43" t="s">
        <v>318</v>
      </c>
      <c r="BG1745" s="34" t="s">
        <v>277</v>
      </c>
      <c r="BH1745" s="34" t="s">
        <v>277</v>
      </c>
      <c r="BI1745" s="34" t="s">
        <v>11383</v>
      </c>
      <c r="BJ1745" s="44" t="s">
        <v>350</v>
      </c>
      <c r="BK1745" s="44" t="s">
        <v>11360</v>
      </c>
      <c r="EN1745" s="572">
        <v>41629</v>
      </c>
      <c r="EO1745" s="561" t="s">
        <v>11395</v>
      </c>
      <c r="EP1745" s="561" t="s">
        <v>320</v>
      </c>
      <c r="EQ1745" s="576">
        <v>111</v>
      </c>
      <c r="ER1745" s="561" t="s">
        <v>2730</v>
      </c>
      <c r="ES1745" s="568"/>
    </row>
    <row r="1746" spans="16:149">
      <c r="P1746" s="503"/>
      <c r="Q1746" s="504"/>
      <c r="R1746" s="505">
        <f t="shared" si="49"/>
        <v>45524</v>
      </c>
      <c r="S1746" s="501"/>
      <c r="T1746" s="497"/>
      <c r="U1746" s="498"/>
      <c r="V1746" s="43">
        <v>224</v>
      </c>
      <c r="W1746" s="34" t="s">
        <v>4524</v>
      </c>
      <c r="X1746" s="44">
        <v>100934</v>
      </c>
      <c r="Y1746" s="34" t="s">
        <v>3192</v>
      </c>
      <c r="Z1746" s="43" t="s">
        <v>318</v>
      </c>
      <c r="AA1746" s="34" t="s">
        <v>277</v>
      </c>
      <c r="AB1746" s="34" t="s">
        <v>277</v>
      </c>
      <c r="AC1746" s="34" t="s">
        <v>11396</v>
      </c>
      <c r="AD1746" s="44" t="s">
        <v>350</v>
      </c>
      <c r="AE1746" s="44" t="s">
        <v>11360</v>
      </c>
      <c r="AF1746" s="43">
        <v>224</v>
      </c>
      <c r="AG1746" s="34" t="s">
        <v>4524</v>
      </c>
      <c r="AH1746" s="34" t="s">
        <v>2418</v>
      </c>
      <c r="AI1746" s="43" t="s">
        <v>1784</v>
      </c>
      <c r="AJ1746" s="44" t="s">
        <v>2419</v>
      </c>
      <c r="AK1746" s="261">
        <v>2410170</v>
      </c>
      <c r="AL1746" s="44" t="s">
        <v>277</v>
      </c>
      <c r="AM1746" s="44" t="s">
        <v>2422</v>
      </c>
      <c r="AN1746" s="262">
        <v>244239700</v>
      </c>
      <c r="AO1746" s="34"/>
      <c r="AP1746" s="34"/>
      <c r="AQ1746" s="34"/>
      <c r="AR1746" s="34"/>
      <c r="AS1746" s="34"/>
      <c r="AT1746" s="44" t="s">
        <v>10865</v>
      </c>
      <c r="AU1746" s="44"/>
      <c r="AV1746" s="477" t="str">
        <f t="array" ref="AV1746">_xlfn.IFS(
LEFT(Tabelas!$AI1746,1)="N","DN",
LEFT(Tabelas!$AI1746,1)="C","DC",
LEFT(Tabelas!$AI1746,1)="L","DL",
LEFT(Tabelas!$AI1746,1)="A","DA",
LEFT(Tabelas!$AI1746,1)="G","DG")</f>
        <v>DC</v>
      </c>
      <c r="AW1746" s="34"/>
      <c r="AX1746" s="34"/>
      <c r="AY1746" s="34"/>
      <c r="AZ1746" s="34"/>
      <c r="BA1746" s="34"/>
      <c r="BB1746" s="34"/>
      <c r="BC1746" s="34"/>
      <c r="BD1746" s="44">
        <v>100934</v>
      </c>
      <c r="BE1746" s="34" t="s">
        <v>3192</v>
      </c>
      <c r="BF1746" s="43" t="s">
        <v>318</v>
      </c>
      <c r="BG1746" s="34" t="s">
        <v>277</v>
      </c>
      <c r="BH1746" s="34" t="s">
        <v>277</v>
      </c>
      <c r="BI1746" s="34" t="s">
        <v>11396</v>
      </c>
      <c r="BJ1746" s="44" t="s">
        <v>350</v>
      </c>
      <c r="BK1746" s="44" t="s">
        <v>11360</v>
      </c>
      <c r="EN1746" s="571">
        <v>41635</v>
      </c>
      <c r="EO1746" s="560" t="s">
        <v>11397</v>
      </c>
      <c r="EP1746" s="560" t="s">
        <v>947</v>
      </c>
      <c r="EQ1746" s="580">
        <v>474</v>
      </c>
      <c r="ER1746" s="560" t="s">
        <v>5374</v>
      </c>
      <c r="ES1746" s="567" t="s">
        <v>11398</v>
      </c>
    </row>
    <row r="1747" spans="16:149">
      <c r="P1747" s="503"/>
      <c r="Q1747" s="504"/>
      <c r="R1747" s="505">
        <f t="shared" si="49"/>
        <v>45525</v>
      </c>
      <c r="S1747" s="501"/>
      <c r="T1747" s="497"/>
      <c r="U1747" s="498"/>
      <c r="V1747" s="43">
        <v>224</v>
      </c>
      <c r="W1747" s="34" t="s">
        <v>4524</v>
      </c>
      <c r="X1747" s="44">
        <v>100935</v>
      </c>
      <c r="Y1747" s="34" t="s">
        <v>3307</v>
      </c>
      <c r="Z1747" s="43" t="s">
        <v>318</v>
      </c>
      <c r="AA1747" s="34" t="s">
        <v>277</v>
      </c>
      <c r="AB1747" s="34" t="s">
        <v>277</v>
      </c>
      <c r="AC1747" s="34" t="s">
        <v>11399</v>
      </c>
      <c r="AD1747" s="44" t="s">
        <v>350</v>
      </c>
      <c r="AE1747" s="44" t="s">
        <v>11360</v>
      </c>
      <c r="AF1747" s="43">
        <v>224</v>
      </c>
      <c r="AG1747" s="34" t="s">
        <v>4524</v>
      </c>
      <c r="AH1747" s="34" t="s">
        <v>2418</v>
      </c>
      <c r="AI1747" s="43" t="s">
        <v>1784</v>
      </c>
      <c r="AJ1747" s="44" t="s">
        <v>2419</v>
      </c>
      <c r="AK1747" s="261">
        <v>2410170</v>
      </c>
      <c r="AL1747" s="44" t="s">
        <v>277</v>
      </c>
      <c r="AM1747" s="44" t="s">
        <v>2422</v>
      </c>
      <c r="AN1747" s="262">
        <v>244239700</v>
      </c>
      <c r="AO1747" s="34"/>
      <c r="AP1747" s="34"/>
      <c r="AQ1747" s="34"/>
      <c r="AR1747" s="34"/>
      <c r="AS1747" s="34"/>
      <c r="AT1747" s="44" t="s">
        <v>10865</v>
      </c>
      <c r="AU1747" s="44"/>
      <c r="AV1747" s="477" t="str">
        <f t="array" ref="AV1747">_xlfn.IFS(
LEFT(Tabelas!$AI1747,1)="N","DN",
LEFT(Tabelas!$AI1747,1)="C","DC",
LEFT(Tabelas!$AI1747,1)="L","DL",
LEFT(Tabelas!$AI1747,1)="A","DA",
LEFT(Tabelas!$AI1747,1)="G","DG")</f>
        <v>DC</v>
      </c>
      <c r="AW1747" s="34"/>
      <c r="AX1747" s="34"/>
      <c r="AY1747" s="34"/>
      <c r="AZ1747" s="34"/>
      <c r="BA1747" s="34"/>
      <c r="BB1747" s="34"/>
      <c r="BC1747" s="34"/>
      <c r="BD1747" s="44">
        <v>100935</v>
      </c>
      <c r="BE1747" s="34" t="s">
        <v>3307</v>
      </c>
      <c r="BF1747" s="43" t="s">
        <v>318</v>
      </c>
      <c r="BG1747" s="34" t="s">
        <v>277</v>
      </c>
      <c r="BH1747" s="34" t="s">
        <v>277</v>
      </c>
      <c r="BI1747" s="34" t="s">
        <v>11399</v>
      </c>
      <c r="BJ1747" s="44" t="s">
        <v>350</v>
      </c>
      <c r="BK1747" s="44" t="s">
        <v>11360</v>
      </c>
      <c r="EN1747" s="572">
        <v>41650</v>
      </c>
      <c r="EO1747" s="561" t="s">
        <v>11400</v>
      </c>
      <c r="EP1747" s="561" t="s">
        <v>947</v>
      </c>
      <c r="EQ1747" s="576">
        <v>474</v>
      </c>
      <c r="ER1747" s="561" t="s">
        <v>5374</v>
      </c>
      <c r="ES1747" s="568" t="s">
        <v>11401</v>
      </c>
    </row>
    <row r="1748" spans="16:149">
      <c r="P1748" s="503"/>
      <c r="Q1748" s="504"/>
      <c r="R1748" s="505">
        <f t="shared" si="49"/>
        <v>45526</v>
      </c>
      <c r="S1748" s="501"/>
      <c r="T1748" s="497"/>
      <c r="U1748" s="498"/>
      <c r="V1748" s="43">
        <v>224</v>
      </c>
      <c r="W1748" s="34" t="s">
        <v>4524</v>
      </c>
      <c r="X1748" s="44">
        <v>100936</v>
      </c>
      <c r="Y1748" s="34" t="s">
        <v>3396</v>
      </c>
      <c r="Z1748" s="43" t="s">
        <v>318</v>
      </c>
      <c r="AA1748" s="34" t="s">
        <v>277</v>
      </c>
      <c r="AB1748" s="34" t="s">
        <v>277</v>
      </c>
      <c r="AC1748" s="34" t="s">
        <v>11402</v>
      </c>
      <c r="AD1748" s="44" t="s">
        <v>350</v>
      </c>
      <c r="AE1748" s="44" t="s">
        <v>11360</v>
      </c>
      <c r="AF1748" s="43">
        <v>224</v>
      </c>
      <c r="AG1748" s="34" t="s">
        <v>4524</v>
      </c>
      <c r="AH1748" s="34" t="s">
        <v>2418</v>
      </c>
      <c r="AI1748" s="43" t="s">
        <v>1784</v>
      </c>
      <c r="AJ1748" s="44" t="s">
        <v>2419</v>
      </c>
      <c r="AK1748" s="261">
        <v>2410170</v>
      </c>
      <c r="AL1748" s="44" t="s">
        <v>277</v>
      </c>
      <c r="AM1748" s="44" t="s">
        <v>2422</v>
      </c>
      <c r="AN1748" s="262">
        <v>244239700</v>
      </c>
      <c r="AO1748" s="34"/>
      <c r="AP1748" s="34"/>
      <c r="AQ1748" s="34"/>
      <c r="AR1748" s="34"/>
      <c r="AS1748" s="34"/>
      <c r="AT1748" s="44" t="s">
        <v>10865</v>
      </c>
      <c r="AU1748" s="44"/>
      <c r="AV1748" s="477" t="str">
        <f t="array" ref="AV1748">_xlfn.IFS(
LEFT(Tabelas!$AI1748,1)="N","DN",
LEFT(Tabelas!$AI1748,1)="C","DC",
LEFT(Tabelas!$AI1748,1)="L","DL",
LEFT(Tabelas!$AI1748,1)="A","DA",
LEFT(Tabelas!$AI1748,1)="G","DG")</f>
        <v>DC</v>
      </c>
      <c r="AW1748" s="34"/>
      <c r="AX1748" s="34"/>
      <c r="AY1748" s="34"/>
      <c r="AZ1748" s="34"/>
      <c r="BA1748" s="34"/>
      <c r="BB1748" s="34"/>
      <c r="BC1748" s="34"/>
      <c r="BD1748" s="44">
        <v>100936</v>
      </c>
      <c r="BE1748" s="34" t="s">
        <v>3396</v>
      </c>
      <c r="BF1748" s="43" t="s">
        <v>318</v>
      </c>
      <c r="BG1748" s="34" t="s">
        <v>277</v>
      </c>
      <c r="BH1748" s="34" t="s">
        <v>277</v>
      </c>
      <c r="BI1748" s="34" t="s">
        <v>11402</v>
      </c>
      <c r="BJ1748" s="44" t="s">
        <v>350</v>
      </c>
      <c r="BK1748" s="44" t="s">
        <v>11360</v>
      </c>
      <c r="EN1748" s="571">
        <v>41653</v>
      </c>
      <c r="EO1748" s="560" t="s">
        <v>11403</v>
      </c>
      <c r="EP1748" s="560" t="s">
        <v>320</v>
      </c>
      <c r="EQ1748" s="580">
        <v>100</v>
      </c>
      <c r="ER1748" s="560" t="s">
        <v>4630</v>
      </c>
      <c r="ES1748" s="567" t="s">
        <v>11404</v>
      </c>
    </row>
    <row r="1749" spans="16:149">
      <c r="P1749" s="503"/>
      <c r="Q1749" s="504"/>
      <c r="R1749" s="505">
        <f t="shared" si="49"/>
        <v>45527</v>
      </c>
      <c r="S1749" s="501"/>
      <c r="T1749" s="497"/>
      <c r="U1749" s="498"/>
      <c r="V1749" s="43">
        <v>224</v>
      </c>
      <c r="W1749" s="34" t="s">
        <v>4524</v>
      </c>
      <c r="X1749" s="44">
        <v>100937</v>
      </c>
      <c r="Y1749" s="34" t="s">
        <v>3479</v>
      </c>
      <c r="Z1749" s="43" t="s">
        <v>318</v>
      </c>
      <c r="AA1749" s="34" t="s">
        <v>277</v>
      </c>
      <c r="AB1749" s="34" t="s">
        <v>277</v>
      </c>
      <c r="AC1749" s="34" t="s">
        <v>11405</v>
      </c>
      <c r="AD1749" s="44" t="s">
        <v>350</v>
      </c>
      <c r="AE1749" s="44" t="s">
        <v>11360</v>
      </c>
      <c r="AF1749" s="43">
        <v>224</v>
      </c>
      <c r="AG1749" s="34" t="s">
        <v>4524</v>
      </c>
      <c r="AH1749" s="34" t="s">
        <v>2418</v>
      </c>
      <c r="AI1749" s="43" t="s">
        <v>1784</v>
      </c>
      <c r="AJ1749" s="44" t="s">
        <v>2419</v>
      </c>
      <c r="AK1749" s="261">
        <v>2410170</v>
      </c>
      <c r="AL1749" s="44" t="s">
        <v>277</v>
      </c>
      <c r="AM1749" s="44" t="s">
        <v>2422</v>
      </c>
      <c r="AN1749" s="262">
        <v>244239700</v>
      </c>
      <c r="AO1749" s="34"/>
      <c r="AP1749" s="34"/>
      <c r="AQ1749" s="34"/>
      <c r="AR1749" s="34"/>
      <c r="AS1749" s="34"/>
      <c r="AT1749" s="44" t="s">
        <v>10865</v>
      </c>
      <c r="AU1749" s="44"/>
      <c r="AV1749" s="477" t="str">
        <f t="array" ref="AV1749">_xlfn.IFS(
LEFT(Tabelas!$AI1749,1)="N","DN",
LEFT(Tabelas!$AI1749,1)="C","DC",
LEFT(Tabelas!$AI1749,1)="L","DL",
LEFT(Tabelas!$AI1749,1)="A","DA",
LEFT(Tabelas!$AI1749,1)="G","DG")</f>
        <v>DC</v>
      </c>
      <c r="AW1749" s="34"/>
      <c r="AX1749" s="34"/>
      <c r="AY1749" s="34"/>
      <c r="AZ1749" s="34"/>
      <c r="BA1749" s="34"/>
      <c r="BB1749" s="34"/>
      <c r="BC1749" s="34"/>
      <c r="BD1749" s="44">
        <v>100937</v>
      </c>
      <c r="BE1749" s="34" t="s">
        <v>3479</v>
      </c>
      <c r="BF1749" s="43" t="s">
        <v>318</v>
      </c>
      <c r="BG1749" s="34" t="s">
        <v>277</v>
      </c>
      <c r="BH1749" s="34" t="s">
        <v>277</v>
      </c>
      <c r="BI1749" s="34" t="s">
        <v>11405</v>
      </c>
      <c r="BJ1749" s="44" t="s">
        <v>350</v>
      </c>
      <c r="BK1749" s="44" t="s">
        <v>11360</v>
      </c>
      <c r="EN1749" s="571">
        <v>41660</v>
      </c>
      <c r="EO1749" s="560" t="s">
        <v>11406</v>
      </c>
      <c r="EP1749" s="560" t="s">
        <v>947</v>
      </c>
      <c r="EQ1749" s="580">
        <v>474</v>
      </c>
      <c r="ER1749" s="560" t="s">
        <v>5374</v>
      </c>
      <c r="ES1749" s="567" t="s">
        <v>11407</v>
      </c>
    </row>
    <row r="1750" spans="16:149">
      <c r="P1750" s="503"/>
      <c r="Q1750" s="504"/>
      <c r="R1750" s="505">
        <f t="shared" si="49"/>
        <v>45528</v>
      </c>
      <c r="S1750" s="501"/>
      <c r="T1750" s="497"/>
      <c r="U1750" s="498"/>
      <c r="V1750" s="43">
        <v>224</v>
      </c>
      <c r="W1750" s="34" t="s">
        <v>4524</v>
      </c>
      <c r="X1750" s="44">
        <v>100938</v>
      </c>
      <c r="Y1750" s="34" t="s">
        <v>3556</v>
      </c>
      <c r="Z1750" s="43" t="s">
        <v>318</v>
      </c>
      <c r="AA1750" s="34" t="s">
        <v>277</v>
      </c>
      <c r="AB1750" s="34" t="s">
        <v>277</v>
      </c>
      <c r="AC1750" s="34" t="s">
        <v>11408</v>
      </c>
      <c r="AD1750" s="44" t="s">
        <v>350</v>
      </c>
      <c r="AE1750" s="44" t="s">
        <v>11360</v>
      </c>
      <c r="AF1750" s="43">
        <v>224</v>
      </c>
      <c r="AG1750" s="34" t="s">
        <v>4524</v>
      </c>
      <c r="AH1750" s="34" t="s">
        <v>2418</v>
      </c>
      <c r="AI1750" s="43" t="s">
        <v>1784</v>
      </c>
      <c r="AJ1750" s="44" t="s">
        <v>2419</v>
      </c>
      <c r="AK1750" s="261">
        <v>2410170</v>
      </c>
      <c r="AL1750" s="44" t="s">
        <v>277</v>
      </c>
      <c r="AM1750" s="44" t="s">
        <v>2422</v>
      </c>
      <c r="AN1750" s="262">
        <v>244239700</v>
      </c>
      <c r="AO1750" s="34"/>
      <c r="AP1750" s="34"/>
      <c r="AQ1750" s="34"/>
      <c r="AR1750" s="34"/>
      <c r="AS1750" s="34"/>
      <c r="AT1750" s="44" t="s">
        <v>10865</v>
      </c>
      <c r="AU1750" s="44"/>
      <c r="AV1750" s="477" t="str">
        <f t="array" ref="AV1750">_xlfn.IFS(
LEFT(Tabelas!$AI1750,1)="N","DN",
LEFT(Tabelas!$AI1750,1)="C","DC",
LEFT(Tabelas!$AI1750,1)="L","DL",
LEFT(Tabelas!$AI1750,1)="A","DA",
LEFT(Tabelas!$AI1750,1)="G","DG")</f>
        <v>DC</v>
      </c>
      <c r="AW1750" s="34"/>
      <c r="AX1750" s="34"/>
      <c r="AY1750" s="34"/>
      <c r="AZ1750" s="34"/>
      <c r="BA1750" s="34"/>
      <c r="BB1750" s="34"/>
      <c r="BC1750" s="34"/>
      <c r="BD1750" s="44">
        <v>100938</v>
      </c>
      <c r="BE1750" s="34" t="s">
        <v>3556</v>
      </c>
      <c r="BF1750" s="43" t="s">
        <v>318</v>
      </c>
      <c r="BG1750" s="34" t="s">
        <v>277</v>
      </c>
      <c r="BH1750" s="34" t="s">
        <v>277</v>
      </c>
      <c r="BI1750" s="34" t="s">
        <v>11408</v>
      </c>
      <c r="BJ1750" s="44" t="s">
        <v>350</v>
      </c>
      <c r="BK1750" s="44" t="s">
        <v>11360</v>
      </c>
      <c r="EN1750" s="572">
        <v>41661</v>
      </c>
      <c r="EO1750" s="561" t="s">
        <v>11409</v>
      </c>
      <c r="EP1750" s="561" t="s">
        <v>350</v>
      </c>
      <c r="EQ1750" s="576">
        <v>223</v>
      </c>
      <c r="ER1750" s="561" t="s">
        <v>4503</v>
      </c>
      <c r="ES1750" s="568" t="s">
        <v>11410</v>
      </c>
    </row>
    <row r="1751" spans="16:149">
      <c r="P1751" s="503"/>
      <c r="Q1751" s="504"/>
      <c r="R1751" s="505">
        <f t="shared" si="49"/>
        <v>45529</v>
      </c>
      <c r="S1751" s="501"/>
      <c r="T1751" s="497"/>
      <c r="U1751" s="498"/>
      <c r="V1751" s="43">
        <v>224</v>
      </c>
      <c r="W1751" s="34" t="s">
        <v>4524</v>
      </c>
      <c r="X1751" s="44">
        <v>100939</v>
      </c>
      <c r="Y1751" s="34" t="s">
        <v>3627</v>
      </c>
      <c r="Z1751" s="43" t="s">
        <v>318</v>
      </c>
      <c r="AA1751" s="34" t="s">
        <v>277</v>
      </c>
      <c r="AB1751" s="34" t="s">
        <v>277</v>
      </c>
      <c r="AC1751" s="34" t="s">
        <v>11411</v>
      </c>
      <c r="AD1751" s="44" t="s">
        <v>350</v>
      </c>
      <c r="AE1751" s="44" t="s">
        <v>11360</v>
      </c>
      <c r="AF1751" s="43">
        <v>224</v>
      </c>
      <c r="AG1751" s="34" t="s">
        <v>4524</v>
      </c>
      <c r="AH1751" s="34" t="s">
        <v>2418</v>
      </c>
      <c r="AI1751" s="43" t="s">
        <v>1784</v>
      </c>
      <c r="AJ1751" s="44" t="s">
        <v>2419</v>
      </c>
      <c r="AK1751" s="261">
        <v>2410170</v>
      </c>
      <c r="AL1751" s="44" t="s">
        <v>277</v>
      </c>
      <c r="AM1751" s="44" t="s">
        <v>2422</v>
      </c>
      <c r="AN1751" s="262">
        <v>244239700</v>
      </c>
      <c r="AO1751" s="34"/>
      <c r="AP1751" s="34"/>
      <c r="AQ1751" s="34"/>
      <c r="AR1751" s="34"/>
      <c r="AS1751" s="34"/>
      <c r="AT1751" s="44" t="s">
        <v>10865</v>
      </c>
      <c r="AU1751" s="44"/>
      <c r="AV1751" s="477" t="str">
        <f t="array" ref="AV1751">_xlfn.IFS(
LEFT(Tabelas!$AI1751,1)="N","DN",
LEFT(Tabelas!$AI1751,1)="C","DC",
LEFT(Tabelas!$AI1751,1)="L","DL",
LEFT(Tabelas!$AI1751,1)="A","DA",
LEFT(Tabelas!$AI1751,1)="G","DG")</f>
        <v>DC</v>
      </c>
      <c r="AW1751" s="34"/>
      <c r="AX1751" s="34"/>
      <c r="AY1751" s="34"/>
      <c r="AZ1751" s="34"/>
      <c r="BA1751" s="34"/>
      <c r="BB1751" s="34"/>
      <c r="BC1751" s="34"/>
      <c r="BD1751" s="44">
        <v>100939</v>
      </c>
      <c r="BE1751" s="34" t="s">
        <v>3627</v>
      </c>
      <c r="BF1751" s="43" t="s">
        <v>318</v>
      </c>
      <c r="BG1751" s="34" t="s">
        <v>277</v>
      </c>
      <c r="BH1751" s="34" t="s">
        <v>277</v>
      </c>
      <c r="BI1751" s="34" t="s">
        <v>11411</v>
      </c>
      <c r="BJ1751" s="44" t="s">
        <v>350</v>
      </c>
      <c r="BK1751" s="44" t="s">
        <v>11360</v>
      </c>
      <c r="EN1751" s="571">
        <v>41670</v>
      </c>
      <c r="EO1751" s="560" t="s">
        <v>11412</v>
      </c>
      <c r="EP1751" s="560" t="s">
        <v>320</v>
      </c>
      <c r="EQ1751" s="580">
        <v>100</v>
      </c>
      <c r="ER1751" s="560" t="s">
        <v>4630</v>
      </c>
      <c r="ES1751" s="567" t="s">
        <v>11413</v>
      </c>
    </row>
    <row r="1752" spans="16:149">
      <c r="P1752" s="503"/>
      <c r="Q1752" s="504"/>
      <c r="R1752" s="505">
        <f t="shared" si="49"/>
        <v>45530</v>
      </c>
      <c r="S1752" s="501"/>
      <c r="T1752" s="497"/>
      <c r="U1752" s="498"/>
      <c r="V1752" s="43">
        <v>224</v>
      </c>
      <c r="W1752" s="34" t="s">
        <v>4524</v>
      </c>
      <c r="X1752" s="44">
        <v>100940</v>
      </c>
      <c r="Y1752" s="34" t="s">
        <v>3691</v>
      </c>
      <c r="Z1752" s="43" t="s">
        <v>318</v>
      </c>
      <c r="AA1752" s="34" t="s">
        <v>277</v>
      </c>
      <c r="AB1752" s="34" t="s">
        <v>277</v>
      </c>
      <c r="AC1752" s="34" t="s">
        <v>11414</v>
      </c>
      <c r="AD1752" s="44" t="s">
        <v>350</v>
      </c>
      <c r="AE1752" s="44" t="s">
        <v>11360</v>
      </c>
      <c r="AF1752" s="43">
        <v>224</v>
      </c>
      <c r="AG1752" s="34" t="s">
        <v>4524</v>
      </c>
      <c r="AH1752" s="34" t="s">
        <v>2418</v>
      </c>
      <c r="AI1752" s="43" t="s">
        <v>1784</v>
      </c>
      <c r="AJ1752" s="44" t="s">
        <v>2419</v>
      </c>
      <c r="AK1752" s="261">
        <v>2410170</v>
      </c>
      <c r="AL1752" s="44" t="s">
        <v>277</v>
      </c>
      <c r="AM1752" s="44" t="s">
        <v>2422</v>
      </c>
      <c r="AN1752" s="262">
        <v>244239700</v>
      </c>
      <c r="AO1752" s="34"/>
      <c r="AP1752" s="34"/>
      <c r="AQ1752" s="34"/>
      <c r="AR1752" s="34"/>
      <c r="AS1752" s="34"/>
      <c r="AT1752" s="44" t="s">
        <v>10865</v>
      </c>
      <c r="AU1752" s="44"/>
      <c r="AV1752" s="477" t="str">
        <f t="array" ref="AV1752">_xlfn.IFS(
LEFT(Tabelas!$AI1752,1)="N","DN",
LEFT(Tabelas!$AI1752,1)="C","DC",
LEFT(Tabelas!$AI1752,1)="L","DL",
LEFT(Tabelas!$AI1752,1)="A","DA",
LEFT(Tabelas!$AI1752,1)="G","DG")</f>
        <v>DC</v>
      </c>
      <c r="AW1752" s="34"/>
      <c r="AX1752" s="34"/>
      <c r="AY1752" s="34"/>
      <c r="AZ1752" s="34"/>
      <c r="BA1752" s="34"/>
      <c r="BB1752" s="34"/>
      <c r="BC1752" s="34"/>
      <c r="BD1752" s="44">
        <v>100940</v>
      </c>
      <c r="BE1752" s="34" t="s">
        <v>3691</v>
      </c>
      <c r="BF1752" s="43" t="s">
        <v>318</v>
      </c>
      <c r="BG1752" s="34" t="s">
        <v>277</v>
      </c>
      <c r="BH1752" s="34" t="s">
        <v>277</v>
      </c>
      <c r="BI1752" s="34" t="s">
        <v>11414</v>
      </c>
      <c r="BJ1752" s="44" t="s">
        <v>350</v>
      </c>
      <c r="BK1752" s="44" t="s">
        <v>11360</v>
      </c>
      <c r="EN1752" s="572">
        <v>41696</v>
      </c>
      <c r="EO1752" s="561" t="s">
        <v>11415</v>
      </c>
      <c r="EP1752" s="561" t="s">
        <v>289</v>
      </c>
      <c r="EQ1752" s="576">
        <v>333</v>
      </c>
      <c r="ER1752" s="561" t="s">
        <v>4908</v>
      </c>
      <c r="ES1752" s="568" t="s">
        <v>11416</v>
      </c>
    </row>
    <row r="1753" spans="16:149">
      <c r="P1753" s="503"/>
      <c r="Q1753" s="504"/>
      <c r="R1753" s="505">
        <f t="shared" si="49"/>
        <v>45531</v>
      </c>
      <c r="S1753" s="501"/>
      <c r="T1753" s="497"/>
      <c r="U1753" s="498"/>
      <c r="V1753" s="43">
        <v>224</v>
      </c>
      <c r="W1753" s="34" t="s">
        <v>4524</v>
      </c>
      <c r="X1753" s="44">
        <v>101501</v>
      </c>
      <c r="Y1753" s="34" t="s">
        <v>1095</v>
      </c>
      <c r="Z1753" s="43" t="s">
        <v>1223</v>
      </c>
      <c r="AA1753" s="34" t="s">
        <v>499</v>
      </c>
      <c r="AB1753" s="34" t="s">
        <v>277</v>
      </c>
      <c r="AC1753" s="34" t="s">
        <v>499</v>
      </c>
      <c r="AD1753" s="44" t="s">
        <v>350</v>
      </c>
      <c r="AE1753" s="44" t="s">
        <v>11360</v>
      </c>
      <c r="AF1753" s="43">
        <v>224</v>
      </c>
      <c r="AG1753" s="34" t="s">
        <v>4524</v>
      </c>
      <c r="AH1753" s="34" t="s">
        <v>2418</v>
      </c>
      <c r="AI1753" s="43" t="s">
        <v>1784</v>
      </c>
      <c r="AJ1753" s="44" t="s">
        <v>2419</v>
      </c>
      <c r="AK1753" s="261">
        <v>2410170</v>
      </c>
      <c r="AL1753" s="44" t="s">
        <v>277</v>
      </c>
      <c r="AM1753" s="44" t="s">
        <v>2422</v>
      </c>
      <c r="AN1753" s="262">
        <v>244239700</v>
      </c>
      <c r="AO1753" s="34"/>
      <c r="AP1753" s="34"/>
      <c r="AQ1753" s="34"/>
      <c r="AR1753" s="34"/>
      <c r="AS1753" s="34"/>
      <c r="AT1753" s="44" t="s">
        <v>10865</v>
      </c>
      <c r="AU1753" s="44"/>
      <c r="AV1753" s="477" t="str">
        <f t="array" ref="AV1753">_xlfn.IFS(
LEFT(Tabelas!$AI1753,1)="N","DN",
LEFT(Tabelas!$AI1753,1)="C","DC",
LEFT(Tabelas!$AI1753,1)="L","DL",
LEFT(Tabelas!$AI1753,1)="A","DA",
LEFT(Tabelas!$AI1753,1)="G","DG")</f>
        <v>DC</v>
      </c>
      <c r="AW1753" s="34"/>
      <c r="AX1753" s="34"/>
      <c r="AY1753" s="34"/>
      <c r="AZ1753" s="34"/>
      <c r="BA1753" s="34"/>
      <c r="BB1753" s="34"/>
      <c r="BC1753" s="34"/>
      <c r="BD1753" s="44">
        <v>101501</v>
      </c>
      <c r="BE1753" s="34" t="s">
        <v>1095</v>
      </c>
      <c r="BF1753" s="43" t="s">
        <v>1223</v>
      </c>
      <c r="BG1753" s="34" t="s">
        <v>499</v>
      </c>
      <c r="BH1753" s="34" t="s">
        <v>277</v>
      </c>
      <c r="BI1753" s="34" t="s">
        <v>499</v>
      </c>
      <c r="BJ1753" s="44" t="s">
        <v>350</v>
      </c>
      <c r="BK1753" s="44" t="s">
        <v>11360</v>
      </c>
      <c r="EN1753" s="571">
        <v>41718</v>
      </c>
      <c r="EO1753" s="560" t="s">
        <v>11417</v>
      </c>
      <c r="EP1753" s="560" t="s">
        <v>289</v>
      </c>
      <c r="EQ1753" s="580">
        <v>330</v>
      </c>
      <c r="ER1753" s="560" t="s">
        <v>4729</v>
      </c>
      <c r="ES1753" s="567" t="s">
        <v>11418</v>
      </c>
    </row>
    <row r="1754" spans="16:149">
      <c r="P1754" s="503"/>
      <c r="Q1754" s="504"/>
      <c r="R1754" s="505">
        <f t="shared" si="49"/>
        <v>45532</v>
      </c>
      <c r="S1754" s="501"/>
      <c r="T1754" s="497"/>
      <c r="U1754" s="498"/>
      <c r="V1754" s="43">
        <v>224</v>
      </c>
      <c r="W1754" s="34" t="s">
        <v>4524</v>
      </c>
      <c r="X1754" s="44">
        <v>101503</v>
      </c>
      <c r="Y1754" s="34" t="s">
        <v>1368</v>
      </c>
      <c r="Z1754" s="43" t="s">
        <v>318</v>
      </c>
      <c r="AA1754" s="34" t="s">
        <v>499</v>
      </c>
      <c r="AB1754" s="34" t="s">
        <v>277</v>
      </c>
      <c r="AC1754" s="34" t="s">
        <v>1368</v>
      </c>
      <c r="AD1754" s="44" t="s">
        <v>350</v>
      </c>
      <c r="AE1754" s="44" t="s">
        <v>11360</v>
      </c>
      <c r="AF1754" s="43">
        <v>224</v>
      </c>
      <c r="AG1754" s="34" t="s">
        <v>4524</v>
      </c>
      <c r="AH1754" s="34" t="s">
        <v>2418</v>
      </c>
      <c r="AI1754" s="43" t="s">
        <v>1784</v>
      </c>
      <c r="AJ1754" s="44" t="s">
        <v>2419</v>
      </c>
      <c r="AK1754" s="261">
        <v>2410170</v>
      </c>
      <c r="AL1754" s="44" t="s">
        <v>277</v>
      </c>
      <c r="AM1754" s="44" t="s">
        <v>2422</v>
      </c>
      <c r="AN1754" s="262">
        <v>244239700</v>
      </c>
      <c r="AO1754" s="34"/>
      <c r="AP1754" s="34"/>
      <c r="AQ1754" s="34"/>
      <c r="AR1754" s="34"/>
      <c r="AS1754" s="34"/>
      <c r="AT1754" s="44" t="s">
        <v>10865</v>
      </c>
      <c r="AU1754" s="44"/>
      <c r="AV1754" s="477" t="str">
        <f t="array" ref="AV1754">_xlfn.IFS(
LEFT(Tabelas!$AI1754,1)="N","DN",
LEFT(Tabelas!$AI1754,1)="C","DC",
LEFT(Tabelas!$AI1754,1)="L","DL",
LEFT(Tabelas!$AI1754,1)="A","DA",
LEFT(Tabelas!$AI1754,1)="G","DG")</f>
        <v>DC</v>
      </c>
      <c r="AW1754" s="34"/>
      <c r="AX1754" s="34"/>
      <c r="AY1754" s="34"/>
      <c r="AZ1754" s="34"/>
      <c r="BA1754" s="34"/>
      <c r="BB1754" s="34"/>
      <c r="BC1754" s="34"/>
      <c r="BD1754" s="44">
        <v>101503</v>
      </c>
      <c r="BE1754" s="34" t="s">
        <v>1368</v>
      </c>
      <c r="BF1754" s="43" t="s">
        <v>318</v>
      </c>
      <c r="BG1754" s="34" t="s">
        <v>499</v>
      </c>
      <c r="BH1754" s="34" t="s">
        <v>277</v>
      </c>
      <c r="BI1754" s="34" t="s">
        <v>1368</v>
      </c>
      <c r="BJ1754" s="44" t="s">
        <v>350</v>
      </c>
      <c r="BK1754" s="44" t="s">
        <v>11360</v>
      </c>
      <c r="EN1754" s="572">
        <v>41726</v>
      </c>
      <c r="EO1754" s="561" t="s">
        <v>11419</v>
      </c>
      <c r="EP1754" s="561" t="s">
        <v>320</v>
      </c>
      <c r="EQ1754" s="576">
        <v>167</v>
      </c>
      <c r="ER1754" s="561" t="s">
        <v>4041</v>
      </c>
      <c r="ES1754" s="568" t="s">
        <v>11420</v>
      </c>
    </row>
    <row r="1755" spans="16:149">
      <c r="P1755" s="503"/>
      <c r="Q1755" s="504"/>
      <c r="R1755" s="505">
        <f t="shared" si="49"/>
        <v>45533</v>
      </c>
      <c r="S1755" s="501"/>
      <c r="T1755" s="497"/>
      <c r="U1755" s="498"/>
      <c r="V1755" s="43">
        <v>224</v>
      </c>
      <c r="W1755" s="34" t="s">
        <v>4524</v>
      </c>
      <c r="X1755" s="44">
        <v>101504</v>
      </c>
      <c r="Y1755" s="34" t="s">
        <v>1648</v>
      </c>
      <c r="Z1755" s="43" t="s">
        <v>318</v>
      </c>
      <c r="AA1755" s="34" t="s">
        <v>499</v>
      </c>
      <c r="AB1755" s="34" t="s">
        <v>277</v>
      </c>
      <c r="AC1755" s="34" t="s">
        <v>1648</v>
      </c>
      <c r="AD1755" s="44" t="s">
        <v>350</v>
      </c>
      <c r="AE1755" s="44" t="s">
        <v>11360</v>
      </c>
      <c r="AF1755" s="43">
        <v>224</v>
      </c>
      <c r="AG1755" s="34" t="s">
        <v>4524</v>
      </c>
      <c r="AH1755" s="34" t="s">
        <v>2418</v>
      </c>
      <c r="AI1755" s="43" t="s">
        <v>1784</v>
      </c>
      <c r="AJ1755" s="44" t="s">
        <v>2419</v>
      </c>
      <c r="AK1755" s="261">
        <v>2410170</v>
      </c>
      <c r="AL1755" s="44" t="s">
        <v>277</v>
      </c>
      <c r="AM1755" s="44" t="s">
        <v>2422</v>
      </c>
      <c r="AN1755" s="262">
        <v>244239700</v>
      </c>
      <c r="AO1755" s="34"/>
      <c r="AP1755" s="34"/>
      <c r="AQ1755" s="34"/>
      <c r="AR1755" s="34"/>
      <c r="AS1755" s="34"/>
      <c r="AT1755" s="44" t="s">
        <v>10865</v>
      </c>
      <c r="AU1755" s="44"/>
      <c r="AV1755" s="477" t="str">
        <f t="array" ref="AV1755">_xlfn.IFS(
LEFT(Tabelas!$AI1755,1)="N","DN",
LEFT(Tabelas!$AI1755,1)="C","DC",
LEFT(Tabelas!$AI1755,1)="L","DL",
LEFT(Tabelas!$AI1755,1)="A","DA",
LEFT(Tabelas!$AI1755,1)="G","DG")</f>
        <v>DC</v>
      </c>
      <c r="AW1755" s="34"/>
      <c r="AX1755" s="34"/>
      <c r="AY1755" s="34"/>
      <c r="AZ1755" s="34"/>
      <c r="BA1755" s="34"/>
      <c r="BB1755" s="34"/>
      <c r="BC1755" s="34"/>
      <c r="BD1755" s="44">
        <v>101504</v>
      </c>
      <c r="BE1755" s="34" t="s">
        <v>1648</v>
      </c>
      <c r="BF1755" s="43" t="s">
        <v>318</v>
      </c>
      <c r="BG1755" s="34" t="s">
        <v>499</v>
      </c>
      <c r="BH1755" s="34" t="s">
        <v>277</v>
      </c>
      <c r="BI1755" s="34" t="s">
        <v>1648</v>
      </c>
      <c r="BJ1755" s="44" t="s">
        <v>350</v>
      </c>
      <c r="BK1755" s="44" t="s">
        <v>11360</v>
      </c>
      <c r="EN1755" s="571">
        <v>41745</v>
      </c>
      <c r="EO1755" s="560" t="s">
        <v>11421</v>
      </c>
      <c r="EP1755" s="560" t="s">
        <v>320</v>
      </c>
      <c r="EQ1755" s="580">
        <v>107</v>
      </c>
      <c r="ER1755" s="560" t="s">
        <v>2024</v>
      </c>
      <c r="ES1755" s="567" t="s">
        <v>11422</v>
      </c>
    </row>
    <row r="1756" spans="16:149">
      <c r="P1756" s="503"/>
      <c r="Q1756" s="504"/>
      <c r="R1756" s="505">
        <f t="shared" si="49"/>
        <v>45534</v>
      </c>
      <c r="S1756" s="501"/>
      <c r="T1756" s="497"/>
      <c r="U1756" s="498"/>
      <c r="V1756" s="43">
        <v>224</v>
      </c>
      <c r="W1756" s="34" t="s">
        <v>4524</v>
      </c>
      <c r="X1756" s="44">
        <v>101505</v>
      </c>
      <c r="Y1756" s="34" t="s">
        <v>1908</v>
      </c>
      <c r="Z1756" s="43" t="s">
        <v>318</v>
      </c>
      <c r="AA1756" s="34" t="s">
        <v>499</v>
      </c>
      <c r="AB1756" s="34" t="s">
        <v>277</v>
      </c>
      <c r="AC1756" s="34" t="s">
        <v>1908</v>
      </c>
      <c r="AD1756" s="44" t="s">
        <v>350</v>
      </c>
      <c r="AE1756" s="44" t="s">
        <v>11360</v>
      </c>
      <c r="AF1756" s="43">
        <v>224</v>
      </c>
      <c r="AG1756" s="34" t="s">
        <v>4524</v>
      </c>
      <c r="AH1756" s="34" t="s">
        <v>2418</v>
      </c>
      <c r="AI1756" s="43" t="s">
        <v>1784</v>
      </c>
      <c r="AJ1756" s="44" t="s">
        <v>2419</v>
      </c>
      <c r="AK1756" s="261">
        <v>2410170</v>
      </c>
      <c r="AL1756" s="44" t="s">
        <v>277</v>
      </c>
      <c r="AM1756" s="44" t="s">
        <v>2422</v>
      </c>
      <c r="AN1756" s="262">
        <v>244239700</v>
      </c>
      <c r="AO1756" s="34"/>
      <c r="AP1756" s="34"/>
      <c r="AQ1756" s="34"/>
      <c r="AR1756" s="34"/>
      <c r="AS1756" s="34"/>
      <c r="AT1756" s="44" t="s">
        <v>10865</v>
      </c>
      <c r="AU1756" s="44"/>
      <c r="AV1756" s="477" t="str">
        <f t="array" ref="AV1756">_xlfn.IFS(
LEFT(Tabelas!$AI1756,1)="N","DN",
LEFT(Tabelas!$AI1756,1)="C","DC",
LEFT(Tabelas!$AI1756,1)="L","DL",
LEFT(Tabelas!$AI1756,1)="A","DA",
LEFT(Tabelas!$AI1756,1)="G","DG")</f>
        <v>DC</v>
      </c>
      <c r="AW1756" s="34"/>
      <c r="AX1756" s="34"/>
      <c r="AY1756" s="34"/>
      <c r="AZ1756" s="34"/>
      <c r="BA1756" s="34"/>
      <c r="BB1756" s="34"/>
      <c r="BC1756" s="34"/>
      <c r="BD1756" s="44">
        <v>101505</v>
      </c>
      <c r="BE1756" s="34" t="s">
        <v>1908</v>
      </c>
      <c r="BF1756" s="43" t="s">
        <v>318</v>
      </c>
      <c r="BG1756" s="34" t="s">
        <v>499</v>
      </c>
      <c r="BH1756" s="34" t="s">
        <v>277</v>
      </c>
      <c r="BI1756" s="34" t="s">
        <v>1908</v>
      </c>
      <c r="BJ1756" s="44" t="s">
        <v>350</v>
      </c>
      <c r="BK1756" s="44" t="s">
        <v>11360</v>
      </c>
      <c r="EN1756" s="572">
        <v>41769</v>
      </c>
      <c r="EO1756" s="561" t="s">
        <v>11423</v>
      </c>
      <c r="EP1756" s="561" t="s">
        <v>289</v>
      </c>
      <c r="EQ1756" s="576">
        <v>300</v>
      </c>
      <c r="ER1756" s="561" t="s">
        <v>4916</v>
      </c>
      <c r="ES1756" s="568" t="s">
        <v>11424</v>
      </c>
    </row>
    <row r="1757" spans="16:149">
      <c r="P1757" s="503"/>
      <c r="Q1757" s="504"/>
      <c r="R1757" s="505">
        <f t="shared" si="49"/>
        <v>45535</v>
      </c>
      <c r="S1757" s="501"/>
      <c r="T1757" s="497"/>
      <c r="U1757" s="498"/>
      <c r="V1757" s="43">
        <v>224</v>
      </c>
      <c r="W1757" s="34" t="s">
        <v>4524</v>
      </c>
      <c r="X1757" s="44">
        <v>101506</v>
      </c>
      <c r="Y1757" s="34" t="s">
        <v>2119</v>
      </c>
      <c r="Z1757" s="43" t="s">
        <v>318</v>
      </c>
      <c r="AA1757" s="34" t="s">
        <v>499</v>
      </c>
      <c r="AB1757" s="34" t="s">
        <v>277</v>
      </c>
      <c r="AC1757" s="34" t="s">
        <v>2119</v>
      </c>
      <c r="AD1757" s="44" t="s">
        <v>350</v>
      </c>
      <c r="AE1757" s="44" t="s">
        <v>11360</v>
      </c>
      <c r="AF1757" s="43">
        <v>224</v>
      </c>
      <c r="AG1757" s="34" t="s">
        <v>4524</v>
      </c>
      <c r="AH1757" s="34" t="s">
        <v>2418</v>
      </c>
      <c r="AI1757" s="43" t="s">
        <v>1784</v>
      </c>
      <c r="AJ1757" s="44" t="s">
        <v>2419</v>
      </c>
      <c r="AK1757" s="261">
        <v>2410170</v>
      </c>
      <c r="AL1757" s="44" t="s">
        <v>277</v>
      </c>
      <c r="AM1757" s="44" t="s">
        <v>2422</v>
      </c>
      <c r="AN1757" s="262">
        <v>244239700</v>
      </c>
      <c r="AO1757" s="34"/>
      <c r="AP1757" s="34"/>
      <c r="AQ1757" s="34"/>
      <c r="AR1757" s="34"/>
      <c r="AS1757" s="34"/>
      <c r="AT1757" s="44" t="s">
        <v>10865</v>
      </c>
      <c r="AU1757" s="44"/>
      <c r="AV1757" s="477" t="str">
        <f t="array" ref="AV1757">_xlfn.IFS(
LEFT(Tabelas!$AI1757,1)="N","DN",
LEFT(Tabelas!$AI1757,1)="C","DC",
LEFT(Tabelas!$AI1757,1)="L","DL",
LEFT(Tabelas!$AI1757,1)="A","DA",
LEFT(Tabelas!$AI1757,1)="G","DG")</f>
        <v>DC</v>
      </c>
      <c r="AW1757" s="34"/>
      <c r="AX1757" s="34"/>
      <c r="AY1757" s="34"/>
      <c r="AZ1757" s="34"/>
      <c r="BA1757" s="34"/>
      <c r="BB1757" s="34"/>
      <c r="BC1757" s="34"/>
      <c r="BD1757" s="44">
        <v>101506</v>
      </c>
      <c r="BE1757" s="34" t="s">
        <v>2119</v>
      </c>
      <c r="BF1757" s="43" t="s">
        <v>318</v>
      </c>
      <c r="BG1757" s="34" t="s">
        <v>499</v>
      </c>
      <c r="BH1757" s="34" t="s">
        <v>277</v>
      </c>
      <c r="BI1757" s="34" t="s">
        <v>2119</v>
      </c>
      <c r="BJ1757" s="44" t="s">
        <v>350</v>
      </c>
      <c r="BK1757" s="44" t="s">
        <v>11360</v>
      </c>
      <c r="EN1757" s="571">
        <v>41770</v>
      </c>
      <c r="EO1757" s="560" t="s">
        <v>11425</v>
      </c>
      <c r="EP1757" s="560" t="s">
        <v>320</v>
      </c>
      <c r="EQ1757" s="580">
        <v>102</v>
      </c>
      <c r="ER1757" s="560" t="s">
        <v>628</v>
      </c>
      <c r="ES1757" s="567" t="s">
        <v>11426</v>
      </c>
    </row>
    <row r="1758" spans="16:149">
      <c r="P1758" s="503"/>
      <c r="Q1758" s="504"/>
      <c r="R1758" s="505">
        <f t="shared" si="49"/>
        <v>45536</v>
      </c>
      <c r="S1758" s="501"/>
      <c r="T1758" s="497"/>
      <c r="U1758" s="498"/>
      <c r="V1758" s="43">
        <v>224</v>
      </c>
      <c r="W1758" s="34" t="s">
        <v>4524</v>
      </c>
      <c r="X1758" s="44">
        <v>101515</v>
      </c>
      <c r="Y1758" s="34" t="s">
        <v>3076</v>
      </c>
      <c r="Z1758" s="43" t="s">
        <v>318</v>
      </c>
      <c r="AA1758" s="34" t="s">
        <v>499</v>
      </c>
      <c r="AB1758" s="34" t="s">
        <v>277</v>
      </c>
      <c r="AC1758" s="34" t="s">
        <v>3076</v>
      </c>
      <c r="AD1758" s="44" t="s">
        <v>350</v>
      </c>
      <c r="AE1758" s="44" t="s">
        <v>11360</v>
      </c>
      <c r="AF1758" s="43">
        <v>224</v>
      </c>
      <c r="AG1758" s="34" t="s">
        <v>4524</v>
      </c>
      <c r="AH1758" s="34" t="s">
        <v>2418</v>
      </c>
      <c r="AI1758" s="43" t="s">
        <v>1784</v>
      </c>
      <c r="AJ1758" s="44" t="s">
        <v>2419</v>
      </c>
      <c r="AK1758" s="261">
        <v>2410170</v>
      </c>
      <c r="AL1758" s="44" t="s">
        <v>277</v>
      </c>
      <c r="AM1758" s="44" t="s">
        <v>2422</v>
      </c>
      <c r="AN1758" s="262">
        <v>244239700</v>
      </c>
      <c r="AO1758" s="34"/>
      <c r="AP1758" s="34"/>
      <c r="AQ1758" s="34"/>
      <c r="AR1758" s="34"/>
      <c r="AS1758" s="34"/>
      <c r="AT1758" s="44" t="s">
        <v>10865</v>
      </c>
      <c r="AU1758" s="44"/>
      <c r="AV1758" s="477" t="str">
        <f t="array" ref="AV1758">_xlfn.IFS(
LEFT(Tabelas!$AI1758,1)="N","DN",
LEFT(Tabelas!$AI1758,1)="C","DC",
LEFT(Tabelas!$AI1758,1)="L","DL",
LEFT(Tabelas!$AI1758,1)="A","DA",
LEFT(Tabelas!$AI1758,1)="G","DG")</f>
        <v>DC</v>
      </c>
      <c r="AW1758" s="34"/>
      <c r="AX1758" s="34"/>
      <c r="AY1758" s="34"/>
      <c r="AZ1758" s="34"/>
      <c r="BA1758" s="34"/>
      <c r="BB1758" s="34"/>
      <c r="BC1758" s="34"/>
      <c r="BD1758" s="44">
        <v>101515</v>
      </c>
      <c r="BE1758" s="34" t="s">
        <v>3076</v>
      </c>
      <c r="BF1758" s="43" t="s">
        <v>318</v>
      </c>
      <c r="BG1758" s="34" t="s">
        <v>499</v>
      </c>
      <c r="BH1758" s="34" t="s">
        <v>277</v>
      </c>
      <c r="BI1758" s="34" t="s">
        <v>3076</v>
      </c>
      <c r="BJ1758" s="44" t="s">
        <v>350</v>
      </c>
      <c r="BK1758" s="44" t="s">
        <v>11360</v>
      </c>
      <c r="EN1758" s="572">
        <v>41820</v>
      </c>
      <c r="EO1758" s="561" t="s">
        <v>11427</v>
      </c>
      <c r="EP1758" s="561" t="s">
        <v>320</v>
      </c>
      <c r="EQ1758" s="576">
        <v>102</v>
      </c>
      <c r="ER1758" s="561" t="s">
        <v>628</v>
      </c>
      <c r="ES1758" s="568" t="s">
        <v>11428</v>
      </c>
    </row>
    <row r="1759" spans="16:149">
      <c r="P1759" s="503"/>
      <c r="Q1759" s="504"/>
      <c r="R1759" s="505">
        <f t="shared" si="49"/>
        <v>45537</v>
      </c>
      <c r="S1759" s="501"/>
      <c r="T1759" s="497"/>
      <c r="U1759" s="498"/>
      <c r="V1759" s="43">
        <v>224</v>
      </c>
      <c r="W1759" s="34" t="s">
        <v>4524</v>
      </c>
      <c r="X1759" s="44">
        <v>101508</v>
      </c>
      <c r="Y1759" s="34" t="s">
        <v>2318</v>
      </c>
      <c r="Z1759" s="43" t="s">
        <v>318</v>
      </c>
      <c r="AA1759" s="34" t="s">
        <v>499</v>
      </c>
      <c r="AB1759" s="34" t="s">
        <v>277</v>
      </c>
      <c r="AC1759" s="34" t="s">
        <v>2318</v>
      </c>
      <c r="AD1759" s="44" t="s">
        <v>350</v>
      </c>
      <c r="AE1759" s="44" t="s">
        <v>11360</v>
      </c>
      <c r="AF1759" s="43">
        <v>224</v>
      </c>
      <c r="AG1759" s="34" t="s">
        <v>4524</v>
      </c>
      <c r="AH1759" s="34" t="s">
        <v>2418</v>
      </c>
      <c r="AI1759" s="43" t="s">
        <v>1784</v>
      </c>
      <c r="AJ1759" s="44" t="s">
        <v>2419</v>
      </c>
      <c r="AK1759" s="261">
        <v>2410170</v>
      </c>
      <c r="AL1759" s="44" t="s">
        <v>277</v>
      </c>
      <c r="AM1759" s="44" t="s">
        <v>2422</v>
      </c>
      <c r="AN1759" s="262">
        <v>244239700</v>
      </c>
      <c r="AO1759" s="34"/>
      <c r="AP1759" s="34"/>
      <c r="AQ1759" s="34"/>
      <c r="AR1759" s="34"/>
      <c r="AS1759" s="34"/>
      <c r="AT1759" s="44" t="s">
        <v>10865</v>
      </c>
      <c r="AU1759" s="44"/>
      <c r="AV1759" s="477" t="str">
        <f t="array" ref="AV1759">_xlfn.IFS(
LEFT(Tabelas!$AI1759,1)="N","DN",
LEFT(Tabelas!$AI1759,1)="C","DC",
LEFT(Tabelas!$AI1759,1)="L","DL",
LEFT(Tabelas!$AI1759,1)="A","DA",
LEFT(Tabelas!$AI1759,1)="G","DG")</f>
        <v>DC</v>
      </c>
      <c r="AW1759" s="34"/>
      <c r="AX1759" s="34"/>
      <c r="AY1759" s="34"/>
      <c r="AZ1759" s="34"/>
      <c r="BA1759" s="34"/>
      <c r="BB1759" s="34"/>
      <c r="BC1759" s="34"/>
      <c r="BD1759" s="44">
        <v>101508</v>
      </c>
      <c r="BE1759" s="34" t="s">
        <v>2318</v>
      </c>
      <c r="BF1759" s="43" t="s">
        <v>318</v>
      </c>
      <c r="BG1759" s="34" t="s">
        <v>499</v>
      </c>
      <c r="BH1759" s="34" t="s">
        <v>277</v>
      </c>
      <c r="BI1759" s="34" t="s">
        <v>2318</v>
      </c>
      <c r="BJ1759" s="44" t="s">
        <v>350</v>
      </c>
      <c r="BK1759" s="44" t="s">
        <v>11360</v>
      </c>
      <c r="EN1759" s="571">
        <v>41830</v>
      </c>
      <c r="EO1759" s="560" t="s">
        <v>11429</v>
      </c>
      <c r="EP1759" s="560" t="s">
        <v>320</v>
      </c>
      <c r="EQ1759" s="580">
        <v>102</v>
      </c>
      <c r="ER1759" s="560" t="s">
        <v>628</v>
      </c>
      <c r="ES1759" s="567" t="s">
        <v>11430</v>
      </c>
    </row>
    <row r="1760" spans="16:149">
      <c r="P1760" s="503"/>
      <c r="Q1760" s="504"/>
      <c r="R1760" s="505">
        <f t="shared" si="49"/>
        <v>45538</v>
      </c>
      <c r="S1760" s="501"/>
      <c r="T1760" s="497"/>
      <c r="U1760" s="498"/>
      <c r="V1760" s="43">
        <v>224</v>
      </c>
      <c r="W1760" s="34" t="s">
        <v>4524</v>
      </c>
      <c r="X1760" s="44">
        <v>101509</v>
      </c>
      <c r="Y1760" s="34" t="s">
        <v>499</v>
      </c>
      <c r="Z1760" s="43" t="s">
        <v>318</v>
      </c>
      <c r="AA1760" s="34" t="s">
        <v>499</v>
      </c>
      <c r="AB1760" s="34" t="s">
        <v>277</v>
      </c>
      <c r="AC1760" s="34" t="s">
        <v>499</v>
      </c>
      <c r="AD1760" s="44" t="s">
        <v>350</v>
      </c>
      <c r="AE1760" s="44" t="s">
        <v>11360</v>
      </c>
      <c r="AF1760" s="43">
        <v>224</v>
      </c>
      <c r="AG1760" s="34" t="s">
        <v>4524</v>
      </c>
      <c r="AH1760" s="34" t="s">
        <v>2418</v>
      </c>
      <c r="AI1760" s="43" t="s">
        <v>1784</v>
      </c>
      <c r="AJ1760" s="44" t="s">
        <v>2419</v>
      </c>
      <c r="AK1760" s="261">
        <v>2410170</v>
      </c>
      <c r="AL1760" s="44" t="s">
        <v>277</v>
      </c>
      <c r="AM1760" s="44" t="s">
        <v>2422</v>
      </c>
      <c r="AN1760" s="262">
        <v>244239700</v>
      </c>
      <c r="AO1760" s="34"/>
      <c r="AP1760" s="34"/>
      <c r="AQ1760" s="34"/>
      <c r="AR1760" s="34"/>
      <c r="AS1760" s="34"/>
      <c r="AT1760" s="44" t="s">
        <v>10865</v>
      </c>
      <c r="AU1760" s="44"/>
      <c r="AV1760" s="477" t="str">
        <f t="array" ref="AV1760">_xlfn.IFS(
LEFT(Tabelas!$AI1760,1)="N","DN",
LEFT(Tabelas!$AI1760,1)="C","DC",
LEFT(Tabelas!$AI1760,1)="L","DL",
LEFT(Tabelas!$AI1760,1)="A","DA",
LEFT(Tabelas!$AI1760,1)="G","DG")</f>
        <v>DC</v>
      </c>
      <c r="AW1760" s="34"/>
      <c r="AX1760" s="34"/>
      <c r="AY1760" s="34"/>
      <c r="AZ1760" s="34"/>
      <c r="BA1760" s="34"/>
      <c r="BB1760" s="34"/>
      <c r="BC1760" s="34"/>
      <c r="BD1760" s="44">
        <v>101509</v>
      </c>
      <c r="BE1760" s="34" t="s">
        <v>499</v>
      </c>
      <c r="BF1760" s="43" t="s">
        <v>318</v>
      </c>
      <c r="BG1760" s="34" t="s">
        <v>499</v>
      </c>
      <c r="BH1760" s="34" t="s">
        <v>277</v>
      </c>
      <c r="BI1760" s="34" t="s">
        <v>499</v>
      </c>
      <c r="BJ1760" s="44" t="s">
        <v>350</v>
      </c>
      <c r="BK1760" s="44" t="s">
        <v>11360</v>
      </c>
      <c r="EN1760" s="572">
        <v>41858</v>
      </c>
      <c r="EO1760" s="561" t="s">
        <v>11431</v>
      </c>
      <c r="EP1760" s="561" t="s">
        <v>289</v>
      </c>
      <c r="EQ1760" s="576">
        <v>335</v>
      </c>
      <c r="ER1760" s="561" t="s">
        <v>1244</v>
      </c>
      <c r="ES1760" s="568" t="s">
        <v>11432</v>
      </c>
    </row>
    <row r="1761" spans="16:149">
      <c r="P1761" s="503"/>
      <c r="Q1761" s="504"/>
      <c r="R1761" s="505">
        <f t="shared" si="49"/>
        <v>45539</v>
      </c>
      <c r="S1761" s="501"/>
      <c r="T1761" s="497"/>
      <c r="U1761" s="498"/>
      <c r="V1761" s="43">
        <v>224</v>
      </c>
      <c r="W1761" s="34" t="s">
        <v>4524</v>
      </c>
      <c r="X1761" s="44">
        <v>101500</v>
      </c>
      <c r="Y1761" s="34" t="s">
        <v>792</v>
      </c>
      <c r="Z1761" s="43" t="s">
        <v>318</v>
      </c>
      <c r="AA1761" s="34" t="s">
        <v>499</v>
      </c>
      <c r="AB1761" s="34" t="s">
        <v>277</v>
      </c>
      <c r="AC1761" s="34" t="s">
        <v>1095</v>
      </c>
      <c r="AD1761" s="44" t="s">
        <v>350</v>
      </c>
      <c r="AE1761" s="44" t="s">
        <v>11360</v>
      </c>
      <c r="AF1761" s="43">
        <v>224</v>
      </c>
      <c r="AG1761" s="34" t="s">
        <v>4524</v>
      </c>
      <c r="AH1761" s="34" t="s">
        <v>2418</v>
      </c>
      <c r="AI1761" s="43" t="s">
        <v>1784</v>
      </c>
      <c r="AJ1761" s="44" t="s">
        <v>2419</v>
      </c>
      <c r="AK1761" s="261">
        <v>2410170</v>
      </c>
      <c r="AL1761" s="44" t="s">
        <v>277</v>
      </c>
      <c r="AM1761" s="44" t="s">
        <v>2422</v>
      </c>
      <c r="AN1761" s="262">
        <v>244239700</v>
      </c>
      <c r="AO1761" s="34"/>
      <c r="AP1761" s="34"/>
      <c r="AQ1761" s="34"/>
      <c r="AR1761" s="34"/>
      <c r="AS1761" s="34"/>
      <c r="AT1761" s="44" t="s">
        <v>10865</v>
      </c>
      <c r="AU1761" s="44"/>
      <c r="AV1761" s="477" t="str">
        <f t="array" ref="AV1761">_xlfn.IFS(
LEFT(Tabelas!$AI1761,1)="N","DN",
LEFT(Tabelas!$AI1761,1)="C","DC",
LEFT(Tabelas!$AI1761,1)="L","DL",
LEFT(Tabelas!$AI1761,1)="A","DA",
LEFT(Tabelas!$AI1761,1)="G","DG")</f>
        <v>DC</v>
      </c>
      <c r="AW1761" s="34"/>
      <c r="AX1761" s="34"/>
      <c r="AY1761" s="34"/>
      <c r="AZ1761" s="34"/>
      <c r="BA1761" s="34"/>
      <c r="BB1761" s="34"/>
      <c r="BC1761" s="34"/>
      <c r="BD1761" s="44">
        <v>101500</v>
      </c>
      <c r="BE1761" s="34" t="s">
        <v>792</v>
      </c>
      <c r="BF1761" s="43" t="s">
        <v>318</v>
      </c>
      <c r="BG1761" s="34" t="s">
        <v>499</v>
      </c>
      <c r="BH1761" s="34" t="s">
        <v>277</v>
      </c>
      <c r="BI1761" s="34" t="s">
        <v>1095</v>
      </c>
      <c r="BJ1761" s="44" t="s">
        <v>350</v>
      </c>
      <c r="BK1761" s="44" t="s">
        <v>11360</v>
      </c>
      <c r="EN1761" s="571">
        <v>41866</v>
      </c>
      <c r="EO1761" s="560" t="s">
        <v>11433</v>
      </c>
      <c r="EP1761" s="560" t="s">
        <v>289</v>
      </c>
      <c r="EQ1761" s="580">
        <v>300</v>
      </c>
      <c r="ER1761" s="560" t="s">
        <v>4916</v>
      </c>
      <c r="ES1761" s="567" t="s">
        <v>11434</v>
      </c>
    </row>
    <row r="1762" spans="16:149">
      <c r="P1762" s="503"/>
      <c r="Q1762" s="504"/>
      <c r="R1762" s="505">
        <f t="shared" si="49"/>
        <v>45540</v>
      </c>
      <c r="S1762" s="501"/>
      <c r="T1762" s="497"/>
      <c r="U1762" s="498"/>
      <c r="V1762" s="43">
        <v>224</v>
      </c>
      <c r="W1762" s="34" t="s">
        <v>4524</v>
      </c>
      <c r="X1762" s="44">
        <v>101510</v>
      </c>
      <c r="Y1762" s="34" t="s">
        <v>2661</v>
      </c>
      <c r="Z1762" s="43" t="s">
        <v>318</v>
      </c>
      <c r="AA1762" s="34" t="s">
        <v>499</v>
      </c>
      <c r="AB1762" s="34" t="s">
        <v>277</v>
      </c>
      <c r="AC1762" s="34" t="s">
        <v>2661</v>
      </c>
      <c r="AD1762" s="44" t="s">
        <v>350</v>
      </c>
      <c r="AE1762" s="44" t="s">
        <v>11360</v>
      </c>
      <c r="AF1762" s="43">
        <v>224</v>
      </c>
      <c r="AG1762" s="34" t="s">
        <v>4524</v>
      </c>
      <c r="AH1762" s="34" t="s">
        <v>2418</v>
      </c>
      <c r="AI1762" s="43" t="s">
        <v>1784</v>
      </c>
      <c r="AJ1762" s="44" t="s">
        <v>2419</v>
      </c>
      <c r="AK1762" s="261">
        <v>2410170</v>
      </c>
      <c r="AL1762" s="44" t="s">
        <v>277</v>
      </c>
      <c r="AM1762" s="44" t="s">
        <v>2422</v>
      </c>
      <c r="AN1762" s="262">
        <v>244239700</v>
      </c>
      <c r="AO1762" s="34"/>
      <c r="AP1762" s="34"/>
      <c r="AQ1762" s="34"/>
      <c r="AR1762" s="34"/>
      <c r="AS1762" s="34"/>
      <c r="AT1762" s="44" t="s">
        <v>10865</v>
      </c>
      <c r="AU1762" s="44"/>
      <c r="AV1762" s="477" t="str">
        <f t="array" ref="AV1762">_xlfn.IFS(
LEFT(Tabelas!$AI1762,1)="N","DN",
LEFT(Tabelas!$AI1762,1)="C","DC",
LEFT(Tabelas!$AI1762,1)="L","DL",
LEFT(Tabelas!$AI1762,1)="A","DA",
LEFT(Tabelas!$AI1762,1)="G","DG")</f>
        <v>DC</v>
      </c>
      <c r="AW1762" s="34"/>
      <c r="AX1762" s="34"/>
      <c r="AY1762" s="34"/>
      <c r="AZ1762" s="34"/>
      <c r="BA1762" s="34"/>
      <c r="BB1762" s="34"/>
      <c r="BC1762" s="34"/>
      <c r="BD1762" s="44">
        <v>101510</v>
      </c>
      <c r="BE1762" s="34" t="s">
        <v>2661</v>
      </c>
      <c r="BF1762" s="43" t="s">
        <v>318</v>
      </c>
      <c r="BG1762" s="34" t="s">
        <v>499</v>
      </c>
      <c r="BH1762" s="34" t="s">
        <v>277</v>
      </c>
      <c r="BI1762" s="34" t="s">
        <v>2661</v>
      </c>
      <c r="BJ1762" s="44" t="s">
        <v>350</v>
      </c>
      <c r="BK1762" s="44" t="s">
        <v>11360</v>
      </c>
      <c r="EN1762" s="572">
        <v>41874</v>
      </c>
      <c r="EO1762" s="561" t="s">
        <v>11435</v>
      </c>
      <c r="EP1762" s="561" t="s">
        <v>289</v>
      </c>
      <c r="EQ1762" s="576">
        <v>333</v>
      </c>
      <c r="ER1762" s="561" t="s">
        <v>4908</v>
      </c>
      <c r="ES1762" s="568" t="s">
        <v>11436</v>
      </c>
    </row>
    <row r="1763" spans="16:149">
      <c r="P1763" s="503"/>
      <c r="Q1763" s="504"/>
      <c r="R1763" s="505">
        <f t="shared" si="49"/>
        <v>45541</v>
      </c>
      <c r="S1763" s="501"/>
      <c r="T1763" s="497"/>
      <c r="U1763" s="498"/>
      <c r="V1763" s="43">
        <v>224</v>
      </c>
      <c r="W1763" s="34" t="s">
        <v>4524</v>
      </c>
      <c r="X1763" s="44">
        <v>101518</v>
      </c>
      <c r="Y1763" s="34" t="s">
        <v>3193</v>
      </c>
      <c r="Z1763" s="43" t="s">
        <v>318</v>
      </c>
      <c r="AA1763" s="34" t="s">
        <v>499</v>
      </c>
      <c r="AB1763" s="34" t="s">
        <v>277</v>
      </c>
      <c r="AC1763" s="34" t="s">
        <v>11437</v>
      </c>
      <c r="AD1763" s="44" t="s">
        <v>350</v>
      </c>
      <c r="AE1763" s="44" t="s">
        <v>11360</v>
      </c>
      <c r="AF1763" s="43">
        <v>224</v>
      </c>
      <c r="AG1763" s="34" t="s">
        <v>4524</v>
      </c>
      <c r="AH1763" s="34" t="s">
        <v>2418</v>
      </c>
      <c r="AI1763" s="43" t="s">
        <v>1784</v>
      </c>
      <c r="AJ1763" s="44" t="s">
        <v>2419</v>
      </c>
      <c r="AK1763" s="261">
        <v>2410170</v>
      </c>
      <c r="AL1763" s="44" t="s">
        <v>277</v>
      </c>
      <c r="AM1763" s="44" t="s">
        <v>2422</v>
      </c>
      <c r="AN1763" s="262">
        <v>244239700</v>
      </c>
      <c r="AO1763" s="34"/>
      <c r="AP1763" s="34"/>
      <c r="AQ1763" s="34"/>
      <c r="AR1763" s="34"/>
      <c r="AS1763" s="34"/>
      <c r="AT1763" s="44" t="s">
        <v>10865</v>
      </c>
      <c r="AU1763" s="44"/>
      <c r="AV1763" s="477" t="str">
        <f t="array" ref="AV1763">_xlfn.IFS(
LEFT(Tabelas!$AI1763,1)="N","DN",
LEFT(Tabelas!$AI1763,1)="C","DC",
LEFT(Tabelas!$AI1763,1)="L","DL",
LEFT(Tabelas!$AI1763,1)="A","DA",
LEFT(Tabelas!$AI1763,1)="G","DG")</f>
        <v>DC</v>
      </c>
      <c r="AW1763" s="34"/>
      <c r="AX1763" s="34"/>
      <c r="AY1763" s="34"/>
      <c r="AZ1763" s="34"/>
      <c r="BA1763" s="34"/>
      <c r="BB1763" s="34"/>
      <c r="BC1763" s="34"/>
      <c r="BD1763" s="44">
        <v>101518</v>
      </c>
      <c r="BE1763" s="34" t="s">
        <v>3193</v>
      </c>
      <c r="BF1763" s="43" t="s">
        <v>318</v>
      </c>
      <c r="BG1763" s="34" t="s">
        <v>499</v>
      </c>
      <c r="BH1763" s="34" t="s">
        <v>277</v>
      </c>
      <c r="BI1763" s="34" t="s">
        <v>11437</v>
      </c>
      <c r="BJ1763" s="44" t="s">
        <v>350</v>
      </c>
      <c r="BK1763" s="44" t="s">
        <v>11360</v>
      </c>
      <c r="EN1763" s="571">
        <v>41885</v>
      </c>
      <c r="EO1763" s="560" t="s">
        <v>11438</v>
      </c>
      <c r="EP1763" s="560" t="s">
        <v>320</v>
      </c>
      <c r="EQ1763" s="580">
        <v>102</v>
      </c>
      <c r="ER1763" s="560" t="s">
        <v>628</v>
      </c>
      <c r="ES1763" s="567" t="s">
        <v>11439</v>
      </c>
    </row>
    <row r="1764" spans="16:149">
      <c r="P1764" s="503"/>
      <c r="Q1764" s="504"/>
      <c r="R1764" s="505">
        <f t="shared" si="49"/>
        <v>45542</v>
      </c>
      <c r="S1764" s="501"/>
      <c r="T1764" s="497"/>
      <c r="U1764" s="498"/>
      <c r="V1764" s="43">
        <v>224</v>
      </c>
      <c r="W1764" s="34" t="s">
        <v>4524</v>
      </c>
      <c r="X1764" s="44">
        <v>101519</v>
      </c>
      <c r="Y1764" s="34" t="s">
        <v>3308</v>
      </c>
      <c r="Z1764" s="43" t="s">
        <v>318</v>
      </c>
      <c r="AA1764" s="34" t="s">
        <v>499</v>
      </c>
      <c r="AB1764" s="34" t="s">
        <v>277</v>
      </c>
      <c r="AC1764" s="34" t="s">
        <v>11440</v>
      </c>
      <c r="AD1764" s="44" t="s">
        <v>350</v>
      </c>
      <c r="AE1764" s="44" t="s">
        <v>11360</v>
      </c>
      <c r="AF1764" s="43">
        <v>224</v>
      </c>
      <c r="AG1764" s="34" t="s">
        <v>4524</v>
      </c>
      <c r="AH1764" s="34" t="s">
        <v>2418</v>
      </c>
      <c r="AI1764" s="43" t="s">
        <v>1784</v>
      </c>
      <c r="AJ1764" s="44" t="s">
        <v>2419</v>
      </c>
      <c r="AK1764" s="261">
        <v>2410170</v>
      </c>
      <c r="AL1764" s="44" t="s">
        <v>277</v>
      </c>
      <c r="AM1764" s="44" t="s">
        <v>2422</v>
      </c>
      <c r="AN1764" s="262">
        <v>244239700</v>
      </c>
      <c r="AO1764" s="34"/>
      <c r="AP1764" s="34"/>
      <c r="AQ1764" s="34"/>
      <c r="AR1764" s="34"/>
      <c r="AS1764" s="34"/>
      <c r="AT1764" s="44" t="s">
        <v>10865</v>
      </c>
      <c r="AU1764" s="44"/>
      <c r="AV1764" s="477" t="str">
        <f t="array" ref="AV1764">_xlfn.IFS(
LEFT(Tabelas!$AI1764,1)="N","DN",
LEFT(Tabelas!$AI1764,1)="C","DC",
LEFT(Tabelas!$AI1764,1)="L","DL",
LEFT(Tabelas!$AI1764,1)="A","DA",
LEFT(Tabelas!$AI1764,1)="G","DG")</f>
        <v>DC</v>
      </c>
      <c r="AW1764" s="34"/>
      <c r="AX1764" s="34"/>
      <c r="AY1764" s="34"/>
      <c r="AZ1764" s="34"/>
      <c r="BA1764" s="34"/>
      <c r="BB1764" s="34"/>
      <c r="BC1764" s="34"/>
      <c r="BD1764" s="44">
        <v>101519</v>
      </c>
      <c r="BE1764" s="34" t="s">
        <v>3308</v>
      </c>
      <c r="BF1764" s="43" t="s">
        <v>318</v>
      </c>
      <c r="BG1764" s="34" t="s">
        <v>499</v>
      </c>
      <c r="BH1764" s="34" t="s">
        <v>277</v>
      </c>
      <c r="BI1764" s="34" t="s">
        <v>11440</v>
      </c>
      <c r="BJ1764" s="44" t="s">
        <v>350</v>
      </c>
      <c r="BK1764" s="44" t="s">
        <v>11360</v>
      </c>
      <c r="EN1764" s="572">
        <v>41920</v>
      </c>
      <c r="EO1764" s="561" t="s">
        <v>11441</v>
      </c>
      <c r="EP1764" s="561" t="s">
        <v>320</v>
      </c>
      <c r="EQ1764" s="576">
        <v>167</v>
      </c>
      <c r="ER1764" s="561" t="s">
        <v>4041</v>
      </c>
      <c r="ES1764" s="568" t="s">
        <v>11442</v>
      </c>
    </row>
    <row r="1765" spans="16:149">
      <c r="P1765" s="503"/>
      <c r="Q1765" s="504"/>
      <c r="R1765" s="505">
        <f t="shared" si="49"/>
        <v>45543</v>
      </c>
      <c r="S1765" s="501"/>
      <c r="T1765" s="497"/>
      <c r="U1765" s="498"/>
      <c r="V1765" s="43">
        <v>224</v>
      </c>
      <c r="W1765" s="34" t="s">
        <v>4524</v>
      </c>
      <c r="X1765" s="44">
        <v>101513</v>
      </c>
      <c r="Y1765" s="34" t="s">
        <v>2804</v>
      </c>
      <c r="Z1765" s="43" t="s">
        <v>318</v>
      </c>
      <c r="AA1765" s="34" t="s">
        <v>499</v>
      </c>
      <c r="AB1765" s="34" t="s">
        <v>277</v>
      </c>
      <c r="AC1765" s="34" t="s">
        <v>2804</v>
      </c>
      <c r="AD1765" s="44" t="s">
        <v>350</v>
      </c>
      <c r="AE1765" s="44" t="s">
        <v>11360</v>
      </c>
      <c r="AF1765" s="43">
        <v>224</v>
      </c>
      <c r="AG1765" s="34" t="s">
        <v>4524</v>
      </c>
      <c r="AH1765" s="34" t="s">
        <v>2418</v>
      </c>
      <c r="AI1765" s="43" t="s">
        <v>1784</v>
      </c>
      <c r="AJ1765" s="44" t="s">
        <v>2419</v>
      </c>
      <c r="AK1765" s="261">
        <v>2410170</v>
      </c>
      <c r="AL1765" s="44" t="s">
        <v>277</v>
      </c>
      <c r="AM1765" s="44" t="s">
        <v>2422</v>
      </c>
      <c r="AN1765" s="262">
        <v>244239700</v>
      </c>
      <c r="AO1765" s="34"/>
      <c r="AP1765" s="34"/>
      <c r="AQ1765" s="34"/>
      <c r="AR1765" s="34"/>
      <c r="AS1765" s="34"/>
      <c r="AT1765" s="44" t="s">
        <v>10865</v>
      </c>
      <c r="AU1765" s="44"/>
      <c r="AV1765" s="477" t="str">
        <f t="array" ref="AV1765">_xlfn.IFS(
LEFT(Tabelas!$AI1765,1)="N","DN",
LEFT(Tabelas!$AI1765,1)="C","DC",
LEFT(Tabelas!$AI1765,1)="L","DL",
LEFT(Tabelas!$AI1765,1)="A","DA",
LEFT(Tabelas!$AI1765,1)="G","DG")</f>
        <v>DC</v>
      </c>
      <c r="AW1765" s="34"/>
      <c r="AX1765" s="34"/>
      <c r="AY1765" s="34"/>
      <c r="AZ1765" s="34"/>
      <c r="BA1765" s="34"/>
      <c r="BB1765" s="34"/>
      <c r="BC1765" s="34"/>
      <c r="BD1765" s="44">
        <v>101513</v>
      </c>
      <c r="BE1765" s="34" t="s">
        <v>2804</v>
      </c>
      <c r="BF1765" s="43" t="s">
        <v>318</v>
      </c>
      <c r="BG1765" s="34" t="s">
        <v>499</v>
      </c>
      <c r="BH1765" s="34" t="s">
        <v>277</v>
      </c>
      <c r="BI1765" s="34" t="s">
        <v>2804</v>
      </c>
      <c r="BJ1765" s="44" t="s">
        <v>350</v>
      </c>
      <c r="BK1765" s="44" t="s">
        <v>11360</v>
      </c>
      <c r="EN1765" s="571">
        <v>41925</v>
      </c>
      <c r="EO1765" s="560" t="s">
        <v>11443</v>
      </c>
      <c r="EP1765" s="560" t="s">
        <v>320</v>
      </c>
      <c r="EQ1765" s="580">
        <v>102</v>
      </c>
      <c r="ER1765" s="560" t="s">
        <v>628</v>
      </c>
      <c r="ES1765" s="567" t="s">
        <v>11444</v>
      </c>
    </row>
    <row r="1766" spans="16:149">
      <c r="P1766" s="503"/>
      <c r="Q1766" s="504"/>
      <c r="R1766" s="505">
        <f t="shared" si="49"/>
        <v>45544</v>
      </c>
      <c r="S1766" s="501"/>
      <c r="T1766" s="497"/>
      <c r="U1766" s="498"/>
      <c r="V1766" s="43">
        <v>224</v>
      </c>
      <c r="W1766" s="34" t="s">
        <v>4524</v>
      </c>
      <c r="X1766" s="44">
        <v>101514</v>
      </c>
      <c r="Y1766" s="34" t="s">
        <v>2944</v>
      </c>
      <c r="Z1766" s="43" t="s">
        <v>318</v>
      </c>
      <c r="AA1766" s="34" t="s">
        <v>499</v>
      </c>
      <c r="AB1766" s="34" t="s">
        <v>277</v>
      </c>
      <c r="AC1766" s="34" t="s">
        <v>2944</v>
      </c>
      <c r="AD1766" s="44" t="s">
        <v>350</v>
      </c>
      <c r="AE1766" s="44" t="s">
        <v>11360</v>
      </c>
      <c r="AF1766" s="43">
        <v>224</v>
      </c>
      <c r="AG1766" s="34" t="s">
        <v>4524</v>
      </c>
      <c r="AH1766" s="34" t="s">
        <v>2418</v>
      </c>
      <c r="AI1766" s="43" t="s">
        <v>1784</v>
      </c>
      <c r="AJ1766" s="44" t="s">
        <v>2419</v>
      </c>
      <c r="AK1766" s="261">
        <v>2410170</v>
      </c>
      <c r="AL1766" s="44" t="s">
        <v>277</v>
      </c>
      <c r="AM1766" s="44" t="s">
        <v>2422</v>
      </c>
      <c r="AN1766" s="262">
        <v>244239700</v>
      </c>
      <c r="AO1766" s="34"/>
      <c r="AP1766" s="34"/>
      <c r="AQ1766" s="34"/>
      <c r="AR1766" s="34"/>
      <c r="AS1766" s="34"/>
      <c r="AT1766" s="44" t="s">
        <v>10865</v>
      </c>
      <c r="AU1766" s="44"/>
      <c r="AV1766" s="477" t="str">
        <f t="array" ref="AV1766">_xlfn.IFS(
LEFT(Tabelas!$AI1766,1)="N","DN",
LEFT(Tabelas!$AI1766,1)="C","DC",
LEFT(Tabelas!$AI1766,1)="L","DL",
LEFT(Tabelas!$AI1766,1)="A","DA",
LEFT(Tabelas!$AI1766,1)="G","DG")</f>
        <v>DC</v>
      </c>
      <c r="AW1766" s="34"/>
      <c r="AX1766" s="34"/>
      <c r="AY1766" s="34"/>
      <c r="AZ1766" s="34"/>
      <c r="BA1766" s="34"/>
      <c r="BB1766" s="34"/>
      <c r="BC1766" s="34"/>
      <c r="BD1766" s="44">
        <v>101514</v>
      </c>
      <c r="BE1766" s="34" t="s">
        <v>2944</v>
      </c>
      <c r="BF1766" s="43" t="s">
        <v>318</v>
      </c>
      <c r="BG1766" s="34" t="s">
        <v>499</v>
      </c>
      <c r="BH1766" s="34" t="s">
        <v>277</v>
      </c>
      <c r="BI1766" s="34" t="s">
        <v>2944</v>
      </c>
      <c r="BJ1766" s="44" t="s">
        <v>350</v>
      </c>
      <c r="BK1766" s="44" t="s">
        <v>11360</v>
      </c>
      <c r="EN1766" s="572">
        <v>41939</v>
      </c>
      <c r="EO1766" s="561" t="s">
        <v>11445</v>
      </c>
      <c r="EP1766" s="561" t="s">
        <v>320</v>
      </c>
      <c r="EQ1766" s="576">
        <v>104</v>
      </c>
      <c r="ER1766" s="561" t="s">
        <v>1225</v>
      </c>
      <c r="ES1766" s="568" t="s">
        <v>11446</v>
      </c>
    </row>
    <row r="1767" spans="16:149">
      <c r="P1767" s="503"/>
      <c r="Q1767" s="504"/>
      <c r="R1767" s="505">
        <f t="shared" si="49"/>
        <v>45545</v>
      </c>
      <c r="S1767" s="501"/>
      <c r="T1767" s="497"/>
      <c r="U1767" s="498"/>
      <c r="V1767" s="43">
        <v>224</v>
      </c>
      <c r="W1767" s="34" t="s">
        <v>4524</v>
      </c>
      <c r="X1767" s="44">
        <v>101602</v>
      </c>
      <c r="Y1767" s="34" t="s">
        <v>1096</v>
      </c>
      <c r="Z1767" s="43" t="s">
        <v>318</v>
      </c>
      <c r="AA1767" s="34" t="s">
        <v>500</v>
      </c>
      <c r="AB1767" s="34" t="s">
        <v>277</v>
      </c>
      <c r="AC1767" s="34" t="s">
        <v>1096</v>
      </c>
      <c r="AD1767" s="44" t="s">
        <v>350</v>
      </c>
      <c r="AE1767" s="44" t="s">
        <v>11360</v>
      </c>
      <c r="AF1767" s="43">
        <v>224</v>
      </c>
      <c r="AG1767" s="34" t="s">
        <v>4524</v>
      </c>
      <c r="AH1767" s="34" t="s">
        <v>2418</v>
      </c>
      <c r="AI1767" s="43" t="s">
        <v>1784</v>
      </c>
      <c r="AJ1767" s="44" t="s">
        <v>2419</v>
      </c>
      <c r="AK1767" s="261">
        <v>2410170</v>
      </c>
      <c r="AL1767" s="44" t="s">
        <v>277</v>
      </c>
      <c r="AM1767" s="44" t="s">
        <v>2422</v>
      </c>
      <c r="AN1767" s="262">
        <v>244239700</v>
      </c>
      <c r="AO1767" s="34"/>
      <c r="AP1767" s="34"/>
      <c r="AQ1767" s="34"/>
      <c r="AR1767" s="34"/>
      <c r="AS1767" s="34"/>
      <c r="AT1767" s="44" t="s">
        <v>10865</v>
      </c>
      <c r="AU1767" s="44"/>
      <c r="AV1767" s="477" t="str">
        <f t="array" ref="AV1767">_xlfn.IFS(
LEFT(Tabelas!$AI1767,1)="N","DN",
LEFT(Tabelas!$AI1767,1)="C","DC",
LEFT(Tabelas!$AI1767,1)="L","DL",
LEFT(Tabelas!$AI1767,1)="A","DA",
LEFT(Tabelas!$AI1767,1)="G","DG")</f>
        <v>DC</v>
      </c>
      <c r="AW1767" s="34"/>
      <c r="AX1767" s="34"/>
      <c r="AY1767" s="34"/>
      <c r="AZ1767" s="34"/>
      <c r="BA1767" s="34"/>
      <c r="BB1767" s="34"/>
      <c r="BC1767" s="34"/>
      <c r="BD1767" s="44">
        <v>101602</v>
      </c>
      <c r="BE1767" s="34" t="s">
        <v>1096</v>
      </c>
      <c r="BF1767" s="43" t="s">
        <v>318</v>
      </c>
      <c r="BG1767" s="34" t="s">
        <v>500</v>
      </c>
      <c r="BH1767" s="34" t="s">
        <v>277</v>
      </c>
      <c r="BI1767" s="34" t="s">
        <v>1096</v>
      </c>
      <c r="BJ1767" s="44" t="s">
        <v>350</v>
      </c>
      <c r="BK1767" s="44" t="s">
        <v>11360</v>
      </c>
      <c r="EN1767" s="571">
        <v>41963</v>
      </c>
      <c r="EO1767" s="560" t="s">
        <v>11447</v>
      </c>
      <c r="EP1767" s="560" t="s">
        <v>320</v>
      </c>
      <c r="EQ1767" s="580">
        <v>167</v>
      </c>
      <c r="ER1767" s="560" t="s">
        <v>4041</v>
      </c>
      <c r="ES1767" s="567" t="s">
        <v>11448</v>
      </c>
    </row>
    <row r="1768" spans="16:149">
      <c r="P1768" s="503"/>
      <c r="Q1768" s="504"/>
      <c r="R1768" s="505">
        <f t="shared" si="49"/>
        <v>45546</v>
      </c>
      <c r="S1768" s="501"/>
      <c r="T1768" s="497"/>
      <c r="U1768" s="498"/>
      <c r="V1768" s="43">
        <v>224</v>
      </c>
      <c r="W1768" s="34" t="s">
        <v>4524</v>
      </c>
      <c r="X1768" s="44">
        <v>101605</v>
      </c>
      <c r="Y1768" s="34" t="s">
        <v>1369</v>
      </c>
      <c r="Z1768" s="43" t="s">
        <v>318</v>
      </c>
      <c r="AA1768" s="34" t="s">
        <v>500</v>
      </c>
      <c r="AB1768" s="34" t="s">
        <v>277</v>
      </c>
      <c r="AC1768" s="34" t="s">
        <v>1369</v>
      </c>
      <c r="AD1768" s="44" t="s">
        <v>350</v>
      </c>
      <c r="AE1768" s="44" t="s">
        <v>11360</v>
      </c>
      <c r="AF1768" s="43">
        <v>224</v>
      </c>
      <c r="AG1768" s="34" t="s">
        <v>4524</v>
      </c>
      <c r="AH1768" s="34" t="s">
        <v>2418</v>
      </c>
      <c r="AI1768" s="43" t="s">
        <v>1784</v>
      </c>
      <c r="AJ1768" s="44" t="s">
        <v>2419</v>
      </c>
      <c r="AK1768" s="261">
        <v>2410170</v>
      </c>
      <c r="AL1768" s="44" t="s">
        <v>277</v>
      </c>
      <c r="AM1768" s="44" t="s">
        <v>2422</v>
      </c>
      <c r="AN1768" s="262">
        <v>244239700</v>
      </c>
      <c r="AO1768" s="34"/>
      <c r="AP1768" s="34"/>
      <c r="AQ1768" s="34"/>
      <c r="AR1768" s="34"/>
      <c r="AS1768" s="34"/>
      <c r="AT1768" s="44" t="s">
        <v>10865</v>
      </c>
      <c r="AU1768" s="44"/>
      <c r="AV1768" s="477" t="str">
        <f t="array" ref="AV1768">_xlfn.IFS(
LEFT(Tabelas!$AI1768,1)="N","DN",
LEFT(Tabelas!$AI1768,1)="C","DC",
LEFT(Tabelas!$AI1768,1)="L","DL",
LEFT(Tabelas!$AI1768,1)="A","DA",
LEFT(Tabelas!$AI1768,1)="G","DG")</f>
        <v>DC</v>
      </c>
      <c r="AW1768" s="34"/>
      <c r="AX1768" s="34"/>
      <c r="AY1768" s="34"/>
      <c r="AZ1768" s="34"/>
      <c r="BA1768" s="34"/>
      <c r="BB1768" s="34"/>
      <c r="BC1768" s="34"/>
      <c r="BD1768" s="44">
        <v>101605</v>
      </c>
      <c r="BE1768" s="34" t="s">
        <v>1369</v>
      </c>
      <c r="BF1768" s="43" t="s">
        <v>318</v>
      </c>
      <c r="BG1768" s="34" t="s">
        <v>500</v>
      </c>
      <c r="BH1768" s="34" t="s">
        <v>277</v>
      </c>
      <c r="BI1768" s="34" t="s">
        <v>1369</v>
      </c>
      <c r="BJ1768" s="44" t="s">
        <v>350</v>
      </c>
      <c r="BK1768" s="44" t="s">
        <v>11360</v>
      </c>
      <c r="EN1768" s="572">
        <v>41971</v>
      </c>
      <c r="EO1768" s="561" t="s">
        <v>11449</v>
      </c>
      <c r="EP1768" s="561" t="s">
        <v>320</v>
      </c>
      <c r="EQ1768" s="576">
        <v>107</v>
      </c>
      <c r="ER1768" s="561" t="s">
        <v>2024</v>
      </c>
      <c r="ES1768" s="568" t="s">
        <v>11450</v>
      </c>
    </row>
    <row r="1769" spans="16:149">
      <c r="P1769" s="503"/>
      <c r="Q1769" s="504"/>
      <c r="R1769" s="505">
        <f t="shared" si="49"/>
        <v>45547</v>
      </c>
      <c r="S1769" s="501"/>
      <c r="T1769" s="497"/>
      <c r="U1769" s="498"/>
      <c r="V1769" s="43">
        <v>224</v>
      </c>
      <c r="W1769" s="34" t="s">
        <v>4524</v>
      </c>
      <c r="X1769" s="44">
        <v>101606</v>
      </c>
      <c r="Y1769" s="34" t="s">
        <v>1649</v>
      </c>
      <c r="Z1769" s="43" t="s">
        <v>318</v>
      </c>
      <c r="AA1769" s="34" t="s">
        <v>500</v>
      </c>
      <c r="AB1769" s="34" t="s">
        <v>277</v>
      </c>
      <c r="AC1769" s="34" t="s">
        <v>1649</v>
      </c>
      <c r="AD1769" s="44" t="s">
        <v>350</v>
      </c>
      <c r="AE1769" s="44" t="s">
        <v>11360</v>
      </c>
      <c r="AF1769" s="43">
        <v>224</v>
      </c>
      <c r="AG1769" s="34" t="s">
        <v>4524</v>
      </c>
      <c r="AH1769" s="34" t="s">
        <v>2418</v>
      </c>
      <c r="AI1769" s="43" t="s">
        <v>1784</v>
      </c>
      <c r="AJ1769" s="44" t="s">
        <v>2419</v>
      </c>
      <c r="AK1769" s="261">
        <v>2410170</v>
      </c>
      <c r="AL1769" s="44" t="s">
        <v>277</v>
      </c>
      <c r="AM1769" s="44" t="s">
        <v>2422</v>
      </c>
      <c r="AN1769" s="262">
        <v>244239700</v>
      </c>
      <c r="AO1769" s="34"/>
      <c r="AP1769" s="34"/>
      <c r="AQ1769" s="34"/>
      <c r="AR1769" s="34"/>
      <c r="AS1769" s="34"/>
      <c r="AT1769" s="44" t="s">
        <v>10865</v>
      </c>
      <c r="AU1769" s="44"/>
      <c r="AV1769" s="477" t="str">
        <f t="array" ref="AV1769">_xlfn.IFS(
LEFT(Tabelas!$AI1769,1)="N","DN",
LEFT(Tabelas!$AI1769,1)="C","DC",
LEFT(Tabelas!$AI1769,1)="L","DL",
LEFT(Tabelas!$AI1769,1)="A","DA",
LEFT(Tabelas!$AI1769,1)="G","DG")</f>
        <v>DC</v>
      </c>
      <c r="AW1769" s="34"/>
      <c r="AX1769" s="34"/>
      <c r="AY1769" s="34"/>
      <c r="AZ1769" s="34"/>
      <c r="BA1769" s="34"/>
      <c r="BB1769" s="34"/>
      <c r="BC1769" s="34"/>
      <c r="BD1769" s="44">
        <v>101606</v>
      </c>
      <c r="BE1769" s="34" t="s">
        <v>1649</v>
      </c>
      <c r="BF1769" s="43" t="s">
        <v>318</v>
      </c>
      <c r="BG1769" s="34" t="s">
        <v>500</v>
      </c>
      <c r="BH1769" s="34" t="s">
        <v>277</v>
      </c>
      <c r="BI1769" s="34" t="s">
        <v>1649</v>
      </c>
      <c r="BJ1769" s="44" t="s">
        <v>350</v>
      </c>
      <c r="BK1769" s="44" t="s">
        <v>11360</v>
      </c>
      <c r="EN1769" s="571">
        <v>41998</v>
      </c>
      <c r="EO1769" s="560" t="s">
        <v>11451</v>
      </c>
      <c r="EP1769" s="560" t="s">
        <v>289</v>
      </c>
      <c r="EQ1769" s="580">
        <v>375</v>
      </c>
      <c r="ER1769" s="560" t="s">
        <v>5091</v>
      </c>
      <c r="ES1769" s="567" t="s">
        <v>11452</v>
      </c>
    </row>
    <row r="1770" spans="16:149">
      <c r="P1770" s="503"/>
      <c r="Q1770" s="504"/>
      <c r="R1770" s="505">
        <f t="shared" si="49"/>
        <v>45548</v>
      </c>
      <c r="S1770" s="501"/>
      <c r="T1770" s="497"/>
      <c r="U1770" s="498"/>
      <c r="V1770" s="43">
        <v>224</v>
      </c>
      <c r="W1770" s="34" t="s">
        <v>4524</v>
      </c>
      <c r="X1770" s="44">
        <v>101608</v>
      </c>
      <c r="Y1770" s="34" t="s">
        <v>1909</v>
      </c>
      <c r="Z1770" s="43" t="s">
        <v>318</v>
      </c>
      <c r="AA1770" s="34" t="s">
        <v>500</v>
      </c>
      <c r="AB1770" s="34" t="s">
        <v>277</v>
      </c>
      <c r="AC1770" s="34" t="s">
        <v>1909</v>
      </c>
      <c r="AD1770" s="44" t="s">
        <v>350</v>
      </c>
      <c r="AE1770" s="44" t="s">
        <v>11360</v>
      </c>
      <c r="AF1770" s="43">
        <v>224</v>
      </c>
      <c r="AG1770" s="34" t="s">
        <v>4524</v>
      </c>
      <c r="AH1770" s="34" t="s">
        <v>2418</v>
      </c>
      <c r="AI1770" s="43" t="s">
        <v>1784</v>
      </c>
      <c r="AJ1770" s="44" t="s">
        <v>2419</v>
      </c>
      <c r="AK1770" s="261">
        <v>2410170</v>
      </c>
      <c r="AL1770" s="44" t="s">
        <v>277</v>
      </c>
      <c r="AM1770" s="44" t="s">
        <v>2422</v>
      </c>
      <c r="AN1770" s="262">
        <v>244239700</v>
      </c>
      <c r="AO1770" s="34"/>
      <c r="AP1770" s="34"/>
      <c r="AQ1770" s="34"/>
      <c r="AR1770" s="34"/>
      <c r="AS1770" s="34"/>
      <c r="AT1770" s="44" t="s">
        <v>10865</v>
      </c>
      <c r="AU1770" s="44"/>
      <c r="AV1770" s="477" t="str">
        <f t="array" ref="AV1770">_xlfn.IFS(
LEFT(Tabelas!$AI1770,1)="N","DN",
LEFT(Tabelas!$AI1770,1)="C","DC",
LEFT(Tabelas!$AI1770,1)="L","DL",
LEFT(Tabelas!$AI1770,1)="A","DA",
LEFT(Tabelas!$AI1770,1)="G","DG")</f>
        <v>DC</v>
      </c>
      <c r="AW1770" s="34"/>
      <c r="AX1770" s="34"/>
      <c r="AY1770" s="34"/>
      <c r="AZ1770" s="34"/>
      <c r="BA1770" s="34"/>
      <c r="BB1770" s="34"/>
      <c r="BC1770" s="34"/>
      <c r="BD1770" s="44">
        <v>101608</v>
      </c>
      <c r="BE1770" s="34" t="s">
        <v>1909</v>
      </c>
      <c r="BF1770" s="43" t="s">
        <v>318</v>
      </c>
      <c r="BG1770" s="34" t="s">
        <v>500</v>
      </c>
      <c r="BH1770" s="34" t="s">
        <v>277</v>
      </c>
      <c r="BI1770" s="34" t="s">
        <v>1909</v>
      </c>
      <c r="BJ1770" s="44" t="s">
        <v>350</v>
      </c>
      <c r="BK1770" s="44" t="s">
        <v>11360</v>
      </c>
      <c r="EN1770" s="571">
        <v>42000</v>
      </c>
      <c r="EO1770" s="560" t="s">
        <v>11453</v>
      </c>
      <c r="EP1770" s="560" t="s">
        <v>320</v>
      </c>
      <c r="EQ1770" s="580">
        <v>162</v>
      </c>
      <c r="ER1770" s="560" t="s">
        <v>3781</v>
      </c>
      <c r="ES1770" s="567" t="s">
        <v>11454</v>
      </c>
    </row>
    <row r="1771" spans="16:149">
      <c r="P1771" s="503"/>
      <c r="Q1771" s="504"/>
      <c r="R1771" s="505">
        <f t="shared" si="49"/>
        <v>45549</v>
      </c>
      <c r="S1771" s="501"/>
      <c r="T1771" s="497"/>
      <c r="U1771" s="498"/>
      <c r="V1771" s="43">
        <v>224</v>
      </c>
      <c r="W1771" s="34" t="s">
        <v>4524</v>
      </c>
      <c r="X1771" s="44">
        <v>101609</v>
      </c>
      <c r="Y1771" s="34" t="s">
        <v>2120</v>
      </c>
      <c r="Z1771" s="43" t="s">
        <v>318</v>
      </c>
      <c r="AA1771" s="34" t="s">
        <v>500</v>
      </c>
      <c r="AB1771" s="34" t="s">
        <v>277</v>
      </c>
      <c r="AC1771" s="34" t="s">
        <v>2120</v>
      </c>
      <c r="AD1771" s="44" t="s">
        <v>350</v>
      </c>
      <c r="AE1771" s="44" t="s">
        <v>11360</v>
      </c>
      <c r="AF1771" s="43">
        <v>224</v>
      </c>
      <c r="AG1771" s="34" t="s">
        <v>4524</v>
      </c>
      <c r="AH1771" s="34" t="s">
        <v>2418</v>
      </c>
      <c r="AI1771" s="43" t="s">
        <v>1784</v>
      </c>
      <c r="AJ1771" s="44" t="s">
        <v>2419</v>
      </c>
      <c r="AK1771" s="261">
        <v>2410170</v>
      </c>
      <c r="AL1771" s="44" t="s">
        <v>277</v>
      </c>
      <c r="AM1771" s="44" t="s">
        <v>2422</v>
      </c>
      <c r="AN1771" s="262">
        <v>244239700</v>
      </c>
      <c r="AO1771" s="34"/>
      <c r="AP1771" s="34"/>
      <c r="AQ1771" s="34"/>
      <c r="AR1771" s="34"/>
      <c r="AS1771" s="34"/>
      <c r="AT1771" s="44" t="s">
        <v>10865</v>
      </c>
      <c r="AU1771" s="44"/>
      <c r="AV1771" s="477" t="str">
        <f t="array" ref="AV1771">_xlfn.IFS(
LEFT(Tabelas!$AI1771,1)="N","DN",
LEFT(Tabelas!$AI1771,1)="C","DC",
LEFT(Tabelas!$AI1771,1)="L","DL",
LEFT(Tabelas!$AI1771,1)="A","DA",
LEFT(Tabelas!$AI1771,1)="G","DG")</f>
        <v>DC</v>
      </c>
      <c r="AW1771" s="34"/>
      <c r="AX1771" s="34"/>
      <c r="AY1771" s="34"/>
      <c r="AZ1771" s="34"/>
      <c r="BA1771" s="34"/>
      <c r="BB1771" s="34"/>
      <c r="BC1771" s="34"/>
      <c r="BD1771" s="44">
        <v>101609</v>
      </c>
      <c r="BE1771" s="34" t="s">
        <v>2120</v>
      </c>
      <c r="BF1771" s="43" t="s">
        <v>318</v>
      </c>
      <c r="BG1771" s="34" t="s">
        <v>500</v>
      </c>
      <c r="BH1771" s="34" t="s">
        <v>277</v>
      </c>
      <c r="BI1771" s="34" t="s">
        <v>2120</v>
      </c>
      <c r="BJ1771" s="44" t="s">
        <v>350</v>
      </c>
      <c r="BK1771" s="44" t="s">
        <v>11360</v>
      </c>
      <c r="EN1771" s="572">
        <v>42055</v>
      </c>
      <c r="EO1771" s="561" t="s">
        <v>11455</v>
      </c>
      <c r="EP1771" s="561" t="s">
        <v>320</v>
      </c>
      <c r="EQ1771" s="576">
        <v>162</v>
      </c>
      <c r="ER1771" s="561" t="s">
        <v>3781</v>
      </c>
      <c r="ES1771" s="568" t="s">
        <v>11456</v>
      </c>
    </row>
    <row r="1772" spans="16:149">
      <c r="P1772" s="503"/>
      <c r="Q1772" s="504"/>
      <c r="R1772" s="505">
        <f t="shared" si="49"/>
        <v>45550</v>
      </c>
      <c r="S1772" s="501"/>
      <c r="T1772" s="497"/>
      <c r="U1772" s="498"/>
      <c r="V1772" s="43">
        <v>224</v>
      </c>
      <c r="W1772" s="34" t="s">
        <v>4524</v>
      </c>
      <c r="X1772" s="44">
        <v>101614</v>
      </c>
      <c r="Y1772" s="34" t="s">
        <v>2662</v>
      </c>
      <c r="Z1772" s="43" t="s">
        <v>318</v>
      </c>
      <c r="AA1772" s="34" t="s">
        <v>500</v>
      </c>
      <c r="AB1772" s="34" t="s">
        <v>277</v>
      </c>
      <c r="AC1772" s="34" t="s">
        <v>2662</v>
      </c>
      <c r="AD1772" s="44" t="s">
        <v>350</v>
      </c>
      <c r="AE1772" s="44" t="s">
        <v>11360</v>
      </c>
      <c r="AF1772" s="43">
        <v>224</v>
      </c>
      <c r="AG1772" s="34" t="s">
        <v>4524</v>
      </c>
      <c r="AH1772" s="34" t="s">
        <v>2418</v>
      </c>
      <c r="AI1772" s="43" t="s">
        <v>1784</v>
      </c>
      <c r="AJ1772" s="44" t="s">
        <v>2419</v>
      </c>
      <c r="AK1772" s="261">
        <v>2410170</v>
      </c>
      <c r="AL1772" s="44" t="s">
        <v>277</v>
      </c>
      <c r="AM1772" s="44" t="s">
        <v>2422</v>
      </c>
      <c r="AN1772" s="262">
        <v>244239700</v>
      </c>
      <c r="AO1772" s="34"/>
      <c r="AP1772" s="34"/>
      <c r="AQ1772" s="34"/>
      <c r="AR1772" s="34"/>
      <c r="AS1772" s="34"/>
      <c r="AT1772" s="44" t="s">
        <v>10865</v>
      </c>
      <c r="AU1772" s="44"/>
      <c r="AV1772" s="477" t="str">
        <f t="array" ref="AV1772">_xlfn.IFS(
LEFT(Tabelas!$AI1772,1)="N","DN",
LEFT(Tabelas!$AI1772,1)="C","DC",
LEFT(Tabelas!$AI1772,1)="L","DL",
LEFT(Tabelas!$AI1772,1)="A","DA",
LEFT(Tabelas!$AI1772,1)="G","DG")</f>
        <v>DC</v>
      </c>
      <c r="AW1772" s="34"/>
      <c r="AX1772" s="34"/>
      <c r="AY1772" s="34"/>
      <c r="AZ1772" s="34"/>
      <c r="BA1772" s="34"/>
      <c r="BB1772" s="34"/>
      <c r="BC1772" s="34"/>
      <c r="BD1772" s="44">
        <v>101614</v>
      </c>
      <c r="BE1772" s="34" t="s">
        <v>2662</v>
      </c>
      <c r="BF1772" s="43" t="s">
        <v>318</v>
      </c>
      <c r="BG1772" s="34" t="s">
        <v>500</v>
      </c>
      <c r="BH1772" s="34" t="s">
        <v>277</v>
      </c>
      <c r="BI1772" s="34" t="s">
        <v>2662</v>
      </c>
      <c r="BJ1772" s="44" t="s">
        <v>350</v>
      </c>
      <c r="BK1772" s="44" t="s">
        <v>11360</v>
      </c>
      <c r="EN1772" s="571">
        <v>42056</v>
      </c>
      <c r="EO1772" s="560" t="s">
        <v>11457</v>
      </c>
      <c r="EP1772" s="560" t="s">
        <v>289</v>
      </c>
      <c r="EQ1772" s="580">
        <v>338</v>
      </c>
      <c r="ER1772" s="560" t="s">
        <v>2428</v>
      </c>
      <c r="ES1772" s="567" t="s">
        <v>11458</v>
      </c>
    </row>
    <row r="1773" spans="16:149">
      <c r="P1773" s="503"/>
      <c r="Q1773" s="504"/>
      <c r="R1773" s="505">
        <f t="shared" si="49"/>
        <v>45551</v>
      </c>
      <c r="S1773" s="501"/>
      <c r="T1773" s="497"/>
      <c r="U1773" s="498"/>
      <c r="V1773" s="43">
        <v>224</v>
      </c>
      <c r="W1773" s="34" t="s">
        <v>4524</v>
      </c>
      <c r="X1773" s="44">
        <v>101600</v>
      </c>
      <c r="Y1773" s="34" t="s">
        <v>793</v>
      </c>
      <c r="Z1773" s="43" t="s">
        <v>318</v>
      </c>
      <c r="AA1773" s="34" t="s">
        <v>500</v>
      </c>
      <c r="AB1773" s="34" t="s">
        <v>277</v>
      </c>
      <c r="AC1773" s="34" t="s">
        <v>2662</v>
      </c>
      <c r="AD1773" s="44" t="s">
        <v>350</v>
      </c>
      <c r="AE1773" s="44" t="s">
        <v>11360</v>
      </c>
      <c r="AF1773" s="43">
        <v>224</v>
      </c>
      <c r="AG1773" s="34" t="s">
        <v>4524</v>
      </c>
      <c r="AH1773" s="34" t="s">
        <v>2418</v>
      </c>
      <c r="AI1773" s="43" t="s">
        <v>1784</v>
      </c>
      <c r="AJ1773" s="44" t="s">
        <v>2419</v>
      </c>
      <c r="AK1773" s="261">
        <v>2410170</v>
      </c>
      <c r="AL1773" s="44" t="s">
        <v>277</v>
      </c>
      <c r="AM1773" s="44" t="s">
        <v>2422</v>
      </c>
      <c r="AN1773" s="262">
        <v>244239700</v>
      </c>
      <c r="AO1773" s="34"/>
      <c r="AP1773" s="34"/>
      <c r="AQ1773" s="34"/>
      <c r="AR1773" s="34"/>
      <c r="AS1773" s="34"/>
      <c r="AT1773" s="44" t="s">
        <v>10865</v>
      </c>
      <c r="AU1773" s="44"/>
      <c r="AV1773" s="477" t="str">
        <f t="array" ref="AV1773">_xlfn.IFS(
LEFT(Tabelas!$AI1773,1)="N","DN",
LEFT(Tabelas!$AI1773,1)="C","DC",
LEFT(Tabelas!$AI1773,1)="L","DL",
LEFT(Tabelas!$AI1773,1)="A","DA",
LEFT(Tabelas!$AI1773,1)="G","DG")</f>
        <v>DC</v>
      </c>
      <c r="AW1773" s="34"/>
      <c r="AX1773" s="34"/>
      <c r="AY1773" s="34"/>
      <c r="AZ1773" s="34"/>
      <c r="BA1773" s="34"/>
      <c r="BB1773" s="34"/>
      <c r="BC1773" s="34"/>
      <c r="BD1773" s="44">
        <v>101600</v>
      </c>
      <c r="BE1773" s="34" t="s">
        <v>793</v>
      </c>
      <c r="BF1773" s="43" t="s">
        <v>318</v>
      </c>
      <c r="BG1773" s="34" t="s">
        <v>500</v>
      </c>
      <c r="BH1773" s="34" t="s">
        <v>277</v>
      </c>
      <c r="BI1773" s="34" t="s">
        <v>2662</v>
      </c>
      <c r="BJ1773" s="44" t="s">
        <v>350</v>
      </c>
      <c r="BK1773" s="44" t="s">
        <v>11360</v>
      </c>
      <c r="EN1773" s="572">
        <v>42064</v>
      </c>
      <c r="EO1773" s="561" t="s">
        <v>11459</v>
      </c>
      <c r="EP1773" s="561" t="s">
        <v>320</v>
      </c>
      <c r="EQ1773" s="576">
        <v>105</v>
      </c>
      <c r="ER1773" s="561" t="s">
        <v>1498</v>
      </c>
      <c r="ES1773" s="568" t="s">
        <v>11460</v>
      </c>
    </row>
    <row r="1774" spans="16:149">
      <c r="P1774" s="503"/>
      <c r="Q1774" s="504"/>
      <c r="R1774" s="505">
        <f t="shared" si="49"/>
        <v>45552</v>
      </c>
      <c r="S1774" s="501"/>
      <c r="T1774" s="497"/>
      <c r="U1774" s="498"/>
      <c r="V1774" s="43">
        <v>224</v>
      </c>
      <c r="W1774" s="34" t="s">
        <v>4524</v>
      </c>
      <c r="X1774" s="44">
        <v>101610</v>
      </c>
      <c r="Y1774" s="34" t="s">
        <v>2319</v>
      </c>
      <c r="Z1774" s="43" t="s">
        <v>1223</v>
      </c>
      <c r="AA1774" s="34" t="s">
        <v>500</v>
      </c>
      <c r="AB1774" s="34" t="s">
        <v>277</v>
      </c>
      <c r="AC1774" s="34" t="s">
        <v>2319</v>
      </c>
      <c r="AD1774" s="44" t="s">
        <v>350</v>
      </c>
      <c r="AE1774" s="44" t="s">
        <v>11360</v>
      </c>
      <c r="AF1774" s="43">
        <v>224</v>
      </c>
      <c r="AG1774" s="34" t="s">
        <v>4524</v>
      </c>
      <c r="AH1774" s="34" t="s">
        <v>2418</v>
      </c>
      <c r="AI1774" s="43" t="s">
        <v>1784</v>
      </c>
      <c r="AJ1774" s="44" t="s">
        <v>2419</v>
      </c>
      <c r="AK1774" s="261">
        <v>2410170</v>
      </c>
      <c r="AL1774" s="44" t="s">
        <v>277</v>
      </c>
      <c r="AM1774" s="44" t="s">
        <v>2422</v>
      </c>
      <c r="AN1774" s="262">
        <v>244239700</v>
      </c>
      <c r="AO1774" s="34"/>
      <c r="AP1774" s="34"/>
      <c r="AQ1774" s="34"/>
      <c r="AR1774" s="34"/>
      <c r="AS1774" s="34"/>
      <c r="AT1774" s="44" t="s">
        <v>10865</v>
      </c>
      <c r="AU1774" s="44"/>
      <c r="AV1774" s="477" t="str">
        <f t="array" ref="AV1774">_xlfn.IFS(
LEFT(Tabelas!$AI1774,1)="N","DN",
LEFT(Tabelas!$AI1774,1)="C","DC",
LEFT(Tabelas!$AI1774,1)="L","DL",
LEFT(Tabelas!$AI1774,1)="A","DA",
LEFT(Tabelas!$AI1774,1)="G","DG")</f>
        <v>DC</v>
      </c>
      <c r="AW1774" s="34"/>
      <c r="AX1774" s="34"/>
      <c r="AY1774" s="34"/>
      <c r="AZ1774" s="34"/>
      <c r="BA1774" s="34"/>
      <c r="BB1774" s="34"/>
      <c r="BC1774" s="34"/>
      <c r="BD1774" s="44">
        <v>101610</v>
      </c>
      <c r="BE1774" s="34" t="s">
        <v>2319</v>
      </c>
      <c r="BF1774" s="43" t="s">
        <v>1223</v>
      </c>
      <c r="BG1774" s="34" t="s">
        <v>500</v>
      </c>
      <c r="BH1774" s="34" t="s">
        <v>277</v>
      </c>
      <c r="BI1774" s="34" t="s">
        <v>2319</v>
      </c>
      <c r="BJ1774" s="44" t="s">
        <v>350</v>
      </c>
      <c r="BK1774" s="44" t="s">
        <v>11360</v>
      </c>
      <c r="EN1774" s="571">
        <v>42100</v>
      </c>
      <c r="EO1774" s="560" t="s">
        <v>11461</v>
      </c>
      <c r="EP1774" s="560" t="s">
        <v>320</v>
      </c>
      <c r="EQ1774" s="580">
        <v>102</v>
      </c>
      <c r="ER1774" s="560" t="s">
        <v>628</v>
      </c>
      <c r="ES1774" s="567" t="s">
        <v>11462</v>
      </c>
    </row>
    <row r="1775" spans="16:149">
      <c r="P1775" s="503"/>
      <c r="Q1775" s="504"/>
      <c r="R1775" s="505">
        <f t="shared" si="49"/>
        <v>45553</v>
      </c>
      <c r="S1775" s="501"/>
      <c r="T1775" s="497"/>
      <c r="U1775" s="498"/>
      <c r="V1775" s="43">
        <v>224</v>
      </c>
      <c r="W1775" s="34" t="s">
        <v>4524</v>
      </c>
      <c r="X1775" s="44">
        <v>101613</v>
      </c>
      <c r="Y1775" s="34" t="s">
        <v>2497</v>
      </c>
      <c r="Z1775" s="43" t="s">
        <v>318</v>
      </c>
      <c r="AA1775" s="34" t="s">
        <v>500</v>
      </c>
      <c r="AB1775" s="34" t="s">
        <v>277</v>
      </c>
      <c r="AC1775" s="34" t="s">
        <v>2497</v>
      </c>
      <c r="AD1775" s="44" t="s">
        <v>350</v>
      </c>
      <c r="AE1775" s="44" t="s">
        <v>11360</v>
      </c>
      <c r="AF1775" s="43">
        <v>224</v>
      </c>
      <c r="AG1775" s="34" t="s">
        <v>4524</v>
      </c>
      <c r="AH1775" s="34" t="s">
        <v>2418</v>
      </c>
      <c r="AI1775" s="43" t="s">
        <v>1784</v>
      </c>
      <c r="AJ1775" s="44" t="s">
        <v>2419</v>
      </c>
      <c r="AK1775" s="261">
        <v>2410170</v>
      </c>
      <c r="AL1775" s="44" t="s">
        <v>277</v>
      </c>
      <c r="AM1775" s="44" t="s">
        <v>2422</v>
      </c>
      <c r="AN1775" s="262">
        <v>244239700</v>
      </c>
      <c r="AO1775" s="34"/>
      <c r="AP1775" s="34"/>
      <c r="AQ1775" s="34"/>
      <c r="AR1775" s="34"/>
      <c r="AS1775" s="34"/>
      <c r="AT1775" s="44" t="s">
        <v>10865</v>
      </c>
      <c r="AU1775" s="44"/>
      <c r="AV1775" s="477" t="str">
        <f t="array" ref="AV1775">_xlfn.IFS(
LEFT(Tabelas!$AI1775,1)="N","DN",
LEFT(Tabelas!$AI1775,1)="C","DC",
LEFT(Tabelas!$AI1775,1)="L","DL",
LEFT(Tabelas!$AI1775,1)="A","DA",
LEFT(Tabelas!$AI1775,1)="G","DG")</f>
        <v>DC</v>
      </c>
      <c r="AW1775" s="34"/>
      <c r="AX1775" s="34"/>
      <c r="AY1775" s="34"/>
      <c r="AZ1775" s="34"/>
      <c r="BA1775" s="34"/>
      <c r="BB1775" s="34"/>
      <c r="BC1775" s="34"/>
      <c r="BD1775" s="44">
        <v>101613</v>
      </c>
      <c r="BE1775" s="34" t="s">
        <v>2497</v>
      </c>
      <c r="BF1775" s="43" t="s">
        <v>318</v>
      </c>
      <c r="BG1775" s="34" t="s">
        <v>500</v>
      </c>
      <c r="BH1775" s="34" t="s">
        <v>277</v>
      </c>
      <c r="BI1775" s="34" t="s">
        <v>2497</v>
      </c>
      <c r="BJ1775" s="44" t="s">
        <v>350</v>
      </c>
      <c r="BK1775" s="44" t="s">
        <v>11360</v>
      </c>
      <c r="EN1775" s="572">
        <v>42110</v>
      </c>
      <c r="EO1775" s="561" t="s">
        <v>11463</v>
      </c>
      <c r="EP1775" s="561" t="s">
        <v>289</v>
      </c>
      <c r="EQ1775" s="576">
        <v>300</v>
      </c>
      <c r="ER1775" s="561" t="s">
        <v>4916</v>
      </c>
      <c r="ES1775" s="568" t="s">
        <v>11464</v>
      </c>
    </row>
    <row r="1776" spans="16:149">
      <c r="P1776" s="503"/>
      <c r="Q1776" s="504"/>
      <c r="R1776" s="505">
        <f t="shared" si="49"/>
        <v>45554</v>
      </c>
      <c r="S1776" s="501"/>
      <c r="T1776" s="497"/>
      <c r="U1776" s="498"/>
      <c r="V1776" s="43">
        <v>224</v>
      </c>
      <c r="W1776" s="34" t="s">
        <v>4524</v>
      </c>
      <c r="X1776" s="44">
        <v>101615</v>
      </c>
      <c r="Y1776" s="34" t="s">
        <v>2805</v>
      </c>
      <c r="Z1776" s="43" t="s">
        <v>318</v>
      </c>
      <c r="AA1776" s="34" t="s">
        <v>500</v>
      </c>
      <c r="AB1776" s="34" t="s">
        <v>277</v>
      </c>
      <c r="AC1776" s="34" t="s">
        <v>11465</v>
      </c>
      <c r="AD1776" s="44" t="s">
        <v>350</v>
      </c>
      <c r="AE1776" s="44" t="s">
        <v>11360</v>
      </c>
      <c r="AF1776" s="43">
        <v>224</v>
      </c>
      <c r="AG1776" s="34" t="s">
        <v>4524</v>
      </c>
      <c r="AH1776" s="34" t="s">
        <v>2418</v>
      </c>
      <c r="AI1776" s="43" t="s">
        <v>1784</v>
      </c>
      <c r="AJ1776" s="44" t="s">
        <v>2419</v>
      </c>
      <c r="AK1776" s="261">
        <v>2410170</v>
      </c>
      <c r="AL1776" s="44" t="s">
        <v>277</v>
      </c>
      <c r="AM1776" s="44" t="s">
        <v>2422</v>
      </c>
      <c r="AN1776" s="262">
        <v>244239700</v>
      </c>
      <c r="AO1776" s="34"/>
      <c r="AP1776" s="34"/>
      <c r="AQ1776" s="34"/>
      <c r="AR1776" s="34"/>
      <c r="AS1776" s="34"/>
      <c r="AT1776" s="44" t="s">
        <v>10865</v>
      </c>
      <c r="AU1776" s="44"/>
      <c r="AV1776" s="477" t="str">
        <f t="array" ref="AV1776">_xlfn.IFS(
LEFT(Tabelas!$AI1776,1)="N","DN",
LEFT(Tabelas!$AI1776,1)="C","DC",
LEFT(Tabelas!$AI1776,1)="L","DL",
LEFT(Tabelas!$AI1776,1)="A","DA",
LEFT(Tabelas!$AI1776,1)="G","DG")</f>
        <v>DC</v>
      </c>
      <c r="AW1776" s="34"/>
      <c r="AX1776" s="34"/>
      <c r="AY1776" s="34"/>
      <c r="AZ1776" s="34"/>
      <c r="BA1776" s="34"/>
      <c r="BB1776" s="34"/>
      <c r="BC1776" s="34"/>
      <c r="BD1776" s="44">
        <v>101615</v>
      </c>
      <c r="BE1776" s="34" t="s">
        <v>2805</v>
      </c>
      <c r="BF1776" s="43" t="s">
        <v>318</v>
      </c>
      <c r="BG1776" s="34" t="s">
        <v>500</v>
      </c>
      <c r="BH1776" s="34" t="s">
        <v>277</v>
      </c>
      <c r="BI1776" s="34" t="s">
        <v>11465</v>
      </c>
      <c r="BJ1776" s="44" t="s">
        <v>350</v>
      </c>
      <c r="BK1776" s="44" t="s">
        <v>11360</v>
      </c>
      <c r="EN1776" s="571">
        <v>42129</v>
      </c>
      <c r="EO1776" s="560" t="s">
        <v>11466</v>
      </c>
      <c r="EP1776" s="560" t="s">
        <v>350</v>
      </c>
      <c r="EQ1776" s="580">
        <v>200</v>
      </c>
      <c r="ER1776" s="560" t="s">
        <v>5084</v>
      </c>
      <c r="ES1776" s="567" t="s">
        <v>11467</v>
      </c>
    </row>
    <row r="1777" spans="16:149">
      <c r="P1777" s="503"/>
      <c r="Q1777" s="504"/>
      <c r="R1777" s="505">
        <f t="shared" si="49"/>
        <v>45555</v>
      </c>
      <c r="S1777" s="501"/>
      <c r="T1777" s="497"/>
      <c r="U1777" s="498"/>
      <c r="V1777" s="43">
        <v>224</v>
      </c>
      <c r="W1777" s="34" t="s">
        <v>4524</v>
      </c>
      <c r="X1777" s="44">
        <v>101616</v>
      </c>
      <c r="Y1777" s="34" t="s">
        <v>2945</v>
      </c>
      <c r="Z1777" s="43" t="s">
        <v>318</v>
      </c>
      <c r="AA1777" s="34" t="s">
        <v>500</v>
      </c>
      <c r="AB1777" s="34" t="s">
        <v>277</v>
      </c>
      <c r="AC1777" s="34" t="s">
        <v>11468</v>
      </c>
      <c r="AD1777" s="44" t="s">
        <v>350</v>
      </c>
      <c r="AE1777" s="44" t="s">
        <v>11360</v>
      </c>
      <c r="AF1777" s="43">
        <v>224</v>
      </c>
      <c r="AG1777" s="34" t="s">
        <v>4524</v>
      </c>
      <c r="AH1777" s="34" t="s">
        <v>2418</v>
      </c>
      <c r="AI1777" s="43" t="s">
        <v>1784</v>
      </c>
      <c r="AJ1777" s="44" t="s">
        <v>2419</v>
      </c>
      <c r="AK1777" s="261">
        <v>2410170</v>
      </c>
      <c r="AL1777" s="44" t="s">
        <v>277</v>
      </c>
      <c r="AM1777" s="44" t="s">
        <v>2422</v>
      </c>
      <c r="AN1777" s="262">
        <v>244239700</v>
      </c>
      <c r="AO1777" s="34"/>
      <c r="AP1777" s="34"/>
      <c r="AQ1777" s="34"/>
      <c r="AR1777" s="34"/>
      <c r="AS1777" s="34"/>
      <c r="AT1777" s="44" t="s">
        <v>10865</v>
      </c>
      <c r="AU1777" s="44"/>
      <c r="AV1777" s="477" t="str">
        <f t="array" ref="AV1777">_xlfn.IFS(
LEFT(Tabelas!$AI1777,1)="N","DN",
LEFT(Tabelas!$AI1777,1)="C","DC",
LEFT(Tabelas!$AI1777,1)="L","DL",
LEFT(Tabelas!$AI1777,1)="A","DA",
LEFT(Tabelas!$AI1777,1)="G","DG")</f>
        <v>DC</v>
      </c>
      <c r="AW1777" s="34"/>
      <c r="AX1777" s="34"/>
      <c r="AY1777" s="34"/>
      <c r="AZ1777" s="34"/>
      <c r="BA1777" s="34"/>
      <c r="BB1777" s="34"/>
      <c r="BC1777" s="34"/>
      <c r="BD1777" s="44">
        <v>101616</v>
      </c>
      <c r="BE1777" s="34" t="s">
        <v>2945</v>
      </c>
      <c r="BF1777" s="43" t="s">
        <v>318</v>
      </c>
      <c r="BG1777" s="34" t="s">
        <v>500</v>
      </c>
      <c r="BH1777" s="34" t="s">
        <v>277</v>
      </c>
      <c r="BI1777" s="34" t="s">
        <v>11468</v>
      </c>
      <c r="BJ1777" s="44" t="s">
        <v>350</v>
      </c>
      <c r="BK1777" s="44" t="s">
        <v>11360</v>
      </c>
      <c r="EN1777" s="572">
        <v>42170</v>
      </c>
      <c r="EO1777" s="561" t="s">
        <v>11469</v>
      </c>
      <c r="EP1777" s="561" t="s">
        <v>320</v>
      </c>
      <c r="EQ1777" s="576">
        <v>163</v>
      </c>
      <c r="ER1777" s="561" t="s">
        <v>3841</v>
      </c>
      <c r="ES1777" s="568" t="s">
        <v>11470</v>
      </c>
    </row>
    <row r="1778" spans="16:149">
      <c r="P1778" s="503"/>
      <c r="Q1778" s="504"/>
      <c r="R1778" s="505">
        <f t="shared" si="49"/>
        <v>45556</v>
      </c>
      <c r="S1778" s="501"/>
      <c r="T1778" s="497"/>
      <c r="U1778" s="498"/>
      <c r="V1778" s="43">
        <v>225</v>
      </c>
      <c r="W1778" s="34" t="s">
        <v>4542</v>
      </c>
      <c r="X1778" s="44">
        <v>101001</v>
      </c>
      <c r="Y1778" s="34" t="s">
        <v>494</v>
      </c>
      <c r="Z1778" s="43" t="s">
        <v>318</v>
      </c>
      <c r="AA1778" s="34" t="s">
        <v>494</v>
      </c>
      <c r="AB1778" s="34" t="s">
        <v>277</v>
      </c>
      <c r="AC1778" s="34" t="s">
        <v>494</v>
      </c>
      <c r="AD1778" s="44" t="s">
        <v>350</v>
      </c>
      <c r="AE1778" s="44" t="s">
        <v>11360</v>
      </c>
      <c r="AF1778" s="43">
        <v>225</v>
      </c>
      <c r="AG1778" s="34" t="s">
        <v>4542</v>
      </c>
      <c r="AH1778" s="34" t="s">
        <v>11471</v>
      </c>
      <c r="AI1778" s="43" t="s">
        <v>1784</v>
      </c>
      <c r="AJ1778" s="44" t="s">
        <v>4304</v>
      </c>
      <c r="AK1778" s="261">
        <v>2430306</v>
      </c>
      <c r="AL1778" s="44" t="s">
        <v>494</v>
      </c>
      <c r="AM1778" s="44" t="s">
        <v>4307</v>
      </c>
      <c r="AN1778" s="262">
        <v>244239800</v>
      </c>
      <c r="AO1778" s="34"/>
      <c r="AP1778" s="34"/>
      <c r="AQ1778" s="34"/>
      <c r="AR1778" s="34"/>
      <c r="AS1778" s="34"/>
      <c r="AT1778" s="44" t="s">
        <v>10865</v>
      </c>
      <c r="AU1778" s="44"/>
      <c r="AV1778" s="477" t="str">
        <f t="array" ref="AV1778">_xlfn.IFS(
LEFT(Tabelas!$AI1778,1)="N","DN",
LEFT(Tabelas!$AI1778,1)="C","DC",
LEFT(Tabelas!$AI1778,1)="L","DL",
LEFT(Tabelas!$AI1778,1)="A","DA",
LEFT(Tabelas!$AI1778,1)="G","DG")</f>
        <v>DC</v>
      </c>
      <c r="AW1778" s="34"/>
      <c r="AX1778" s="34"/>
      <c r="AY1778" s="34"/>
      <c r="AZ1778" s="34"/>
      <c r="BA1778" s="34"/>
      <c r="BB1778" s="34"/>
      <c r="BC1778" s="34"/>
      <c r="BD1778" s="44">
        <v>101001</v>
      </c>
      <c r="BE1778" s="34" t="s">
        <v>494</v>
      </c>
      <c r="BF1778" s="43" t="s">
        <v>318</v>
      </c>
      <c r="BG1778" s="34" t="s">
        <v>494</v>
      </c>
      <c r="BH1778" s="34" t="s">
        <v>277</v>
      </c>
      <c r="BI1778" s="34" t="s">
        <v>494</v>
      </c>
      <c r="BJ1778" s="44" t="s">
        <v>350</v>
      </c>
      <c r="BK1778" s="44" t="s">
        <v>11360</v>
      </c>
      <c r="EN1778" s="571">
        <v>42180</v>
      </c>
      <c r="EO1778" s="560" t="s">
        <v>11472</v>
      </c>
      <c r="EP1778" s="560" t="s">
        <v>320</v>
      </c>
      <c r="EQ1778" s="580">
        <v>102</v>
      </c>
      <c r="ER1778" s="560" t="s">
        <v>628</v>
      </c>
      <c r="ES1778" s="567" t="s">
        <v>11473</v>
      </c>
    </row>
    <row r="1779" spans="16:149">
      <c r="P1779" s="503"/>
      <c r="Q1779" s="504"/>
      <c r="R1779" s="505">
        <f t="shared" si="49"/>
        <v>45557</v>
      </c>
      <c r="S1779" s="501"/>
      <c r="T1779" s="497"/>
      <c r="U1779" s="498"/>
      <c r="V1779" s="43">
        <v>225</v>
      </c>
      <c r="W1779" s="34" t="s">
        <v>4542</v>
      </c>
      <c r="X1779" s="44">
        <v>101000</v>
      </c>
      <c r="Y1779" s="34" t="s">
        <v>787</v>
      </c>
      <c r="Z1779" s="43" t="s">
        <v>318</v>
      </c>
      <c r="AA1779" s="34" t="s">
        <v>494</v>
      </c>
      <c r="AB1779" s="34" t="s">
        <v>277</v>
      </c>
      <c r="AC1779" s="34" t="s">
        <v>494</v>
      </c>
      <c r="AD1779" s="44" t="s">
        <v>350</v>
      </c>
      <c r="AE1779" s="44" t="s">
        <v>11360</v>
      </c>
      <c r="AF1779" s="43">
        <v>225</v>
      </c>
      <c r="AG1779" s="34" t="s">
        <v>4542</v>
      </c>
      <c r="AH1779" s="34" t="s">
        <v>11471</v>
      </c>
      <c r="AI1779" s="43" t="s">
        <v>1784</v>
      </c>
      <c r="AJ1779" s="44" t="s">
        <v>4304</v>
      </c>
      <c r="AK1779" s="261">
        <v>2430306</v>
      </c>
      <c r="AL1779" s="44" t="s">
        <v>494</v>
      </c>
      <c r="AM1779" s="44" t="s">
        <v>4307</v>
      </c>
      <c r="AN1779" s="262">
        <v>244239800</v>
      </c>
      <c r="AO1779" s="34"/>
      <c r="AP1779" s="34"/>
      <c r="AQ1779" s="34"/>
      <c r="AR1779" s="34"/>
      <c r="AS1779" s="34"/>
      <c r="AT1779" s="44" t="s">
        <v>10865</v>
      </c>
      <c r="AU1779" s="44"/>
      <c r="AV1779" s="477" t="str">
        <f t="array" ref="AV1779">_xlfn.IFS(
LEFT(Tabelas!$AI1779,1)="N","DN",
LEFT(Tabelas!$AI1779,1)="C","DC",
LEFT(Tabelas!$AI1779,1)="L","DL",
LEFT(Tabelas!$AI1779,1)="A","DA",
LEFT(Tabelas!$AI1779,1)="G","DG")</f>
        <v>DC</v>
      </c>
      <c r="AW1779" s="34"/>
      <c r="AX1779" s="34"/>
      <c r="AY1779" s="34"/>
      <c r="AZ1779" s="34"/>
      <c r="BA1779" s="34"/>
      <c r="BB1779" s="34"/>
      <c r="BC1779" s="34"/>
      <c r="BD1779" s="44">
        <v>101000</v>
      </c>
      <c r="BE1779" s="34" t="s">
        <v>787</v>
      </c>
      <c r="BF1779" s="43" t="s">
        <v>318</v>
      </c>
      <c r="BG1779" s="34" t="s">
        <v>494</v>
      </c>
      <c r="BH1779" s="34" t="s">
        <v>277</v>
      </c>
      <c r="BI1779" s="34" t="s">
        <v>494</v>
      </c>
      <c r="BJ1779" s="44" t="s">
        <v>350</v>
      </c>
      <c r="BK1779" s="44" t="s">
        <v>11360</v>
      </c>
      <c r="EN1779" s="572">
        <v>42190</v>
      </c>
      <c r="EO1779" s="561" t="s">
        <v>11474</v>
      </c>
      <c r="EP1779" s="561" t="s">
        <v>320</v>
      </c>
      <c r="EQ1779" s="576">
        <v>102</v>
      </c>
      <c r="ER1779" s="561" t="s">
        <v>628</v>
      </c>
      <c r="ES1779" s="568" t="s">
        <v>11475</v>
      </c>
    </row>
    <row r="1780" spans="16:149">
      <c r="P1780" s="503"/>
      <c r="Q1780" s="504"/>
      <c r="R1780" s="505">
        <f t="shared" si="49"/>
        <v>45558</v>
      </c>
      <c r="S1780" s="501"/>
      <c r="T1780" s="497"/>
      <c r="U1780" s="498"/>
      <c r="V1780" s="43">
        <v>225</v>
      </c>
      <c r="W1780" s="34" t="s">
        <v>4542</v>
      </c>
      <c r="X1780" s="44">
        <v>101003</v>
      </c>
      <c r="Y1780" s="34" t="s">
        <v>567</v>
      </c>
      <c r="Z1780" s="43" t="s">
        <v>318</v>
      </c>
      <c r="AA1780" s="34" t="s">
        <v>494</v>
      </c>
      <c r="AB1780" s="34" t="s">
        <v>277</v>
      </c>
      <c r="AC1780" s="34" t="s">
        <v>567</v>
      </c>
      <c r="AD1780" s="44" t="s">
        <v>350</v>
      </c>
      <c r="AE1780" s="44" t="s">
        <v>11360</v>
      </c>
      <c r="AF1780" s="43">
        <v>225</v>
      </c>
      <c r="AG1780" s="34" t="s">
        <v>4542</v>
      </c>
      <c r="AH1780" s="34" t="s">
        <v>11471</v>
      </c>
      <c r="AI1780" s="43" t="s">
        <v>1784</v>
      </c>
      <c r="AJ1780" s="44" t="s">
        <v>4304</v>
      </c>
      <c r="AK1780" s="261">
        <v>2430306</v>
      </c>
      <c r="AL1780" s="44" t="s">
        <v>494</v>
      </c>
      <c r="AM1780" s="44" t="s">
        <v>4307</v>
      </c>
      <c r="AN1780" s="262">
        <v>244239800</v>
      </c>
      <c r="AO1780" s="34"/>
      <c r="AP1780" s="34"/>
      <c r="AQ1780" s="34"/>
      <c r="AR1780" s="34"/>
      <c r="AS1780" s="34"/>
      <c r="AT1780" s="44" t="s">
        <v>10865</v>
      </c>
      <c r="AU1780" s="44"/>
      <c r="AV1780" s="477" t="str">
        <f t="array" ref="AV1780">_xlfn.IFS(
LEFT(Tabelas!$AI1780,1)="N","DN",
LEFT(Tabelas!$AI1780,1)="C","DC",
LEFT(Tabelas!$AI1780,1)="L","DL",
LEFT(Tabelas!$AI1780,1)="A","DA",
LEFT(Tabelas!$AI1780,1)="G","DG")</f>
        <v>DC</v>
      </c>
      <c r="AW1780" s="34"/>
      <c r="AX1780" s="34"/>
      <c r="AY1780" s="34"/>
      <c r="AZ1780" s="34"/>
      <c r="BA1780" s="34"/>
      <c r="BB1780" s="34"/>
      <c r="BC1780" s="34"/>
      <c r="BD1780" s="44">
        <v>101003</v>
      </c>
      <c r="BE1780" s="34" t="s">
        <v>567</v>
      </c>
      <c r="BF1780" s="43" t="s">
        <v>318</v>
      </c>
      <c r="BG1780" s="34" t="s">
        <v>494</v>
      </c>
      <c r="BH1780" s="34" t="s">
        <v>277</v>
      </c>
      <c r="BI1780" s="34" t="s">
        <v>567</v>
      </c>
      <c r="BJ1780" s="44" t="s">
        <v>350</v>
      </c>
      <c r="BK1780" s="44" t="s">
        <v>11360</v>
      </c>
      <c r="EN1780" s="571">
        <v>42242</v>
      </c>
      <c r="EO1780" s="560" t="s">
        <v>11476</v>
      </c>
      <c r="EP1780" s="560" t="s">
        <v>320</v>
      </c>
      <c r="EQ1780" s="580">
        <v>105</v>
      </c>
      <c r="ER1780" s="560" t="s">
        <v>1498</v>
      </c>
      <c r="ES1780" s="567" t="s">
        <v>11477</v>
      </c>
    </row>
    <row r="1781" spans="16:149">
      <c r="P1781" s="503"/>
      <c r="Q1781" s="504"/>
      <c r="R1781" s="505">
        <f t="shared" si="49"/>
        <v>45559</v>
      </c>
      <c r="S1781" s="501"/>
      <c r="T1781" s="497"/>
      <c r="U1781" s="498"/>
      <c r="V1781" s="43">
        <v>225</v>
      </c>
      <c r="W1781" s="34" t="s">
        <v>4542</v>
      </c>
      <c r="X1781" s="44">
        <v>101002</v>
      </c>
      <c r="Y1781" s="34" t="s">
        <v>1365</v>
      </c>
      <c r="Z1781" s="43" t="s">
        <v>318</v>
      </c>
      <c r="AA1781" s="34" t="s">
        <v>494</v>
      </c>
      <c r="AB1781" s="34" t="s">
        <v>277</v>
      </c>
      <c r="AC1781" s="34" t="s">
        <v>1365</v>
      </c>
      <c r="AD1781" s="44" t="s">
        <v>350</v>
      </c>
      <c r="AE1781" s="44" t="s">
        <v>11360</v>
      </c>
      <c r="AF1781" s="43">
        <v>225</v>
      </c>
      <c r="AG1781" s="34" t="s">
        <v>4542</v>
      </c>
      <c r="AH1781" s="34" t="s">
        <v>11471</v>
      </c>
      <c r="AI1781" s="43" t="s">
        <v>1784</v>
      </c>
      <c r="AJ1781" s="44" t="s">
        <v>4304</v>
      </c>
      <c r="AK1781" s="261">
        <v>2430306</v>
      </c>
      <c r="AL1781" s="44" t="s">
        <v>494</v>
      </c>
      <c r="AM1781" s="44" t="s">
        <v>4307</v>
      </c>
      <c r="AN1781" s="262">
        <v>244239800</v>
      </c>
      <c r="AO1781" s="34"/>
      <c r="AP1781" s="34"/>
      <c r="AQ1781" s="34"/>
      <c r="AR1781" s="34"/>
      <c r="AS1781" s="34"/>
      <c r="AT1781" s="44" t="s">
        <v>10865</v>
      </c>
      <c r="AU1781" s="44"/>
      <c r="AV1781" s="477" t="str">
        <f t="array" ref="AV1781">_xlfn.IFS(
LEFT(Tabelas!$AI1781,1)="N","DN",
LEFT(Tabelas!$AI1781,1)="C","DC",
LEFT(Tabelas!$AI1781,1)="L","DL",
LEFT(Tabelas!$AI1781,1)="A","DA",
LEFT(Tabelas!$AI1781,1)="G","DG")</f>
        <v>DC</v>
      </c>
      <c r="AW1781" s="34"/>
      <c r="AX1781" s="34"/>
      <c r="AY1781" s="34"/>
      <c r="AZ1781" s="34"/>
      <c r="BA1781" s="34"/>
      <c r="BB1781" s="34"/>
      <c r="BC1781" s="34"/>
      <c r="BD1781" s="44">
        <v>101002</v>
      </c>
      <c r="BE1781" s="34" t="s">
        <v>1365</v>
      </c>
      <c r="BF1781" s="43" t="s">
        <v>318</v>
      </c>
      <c r="BG1781" s="34" t="s">
        <v>494</v>
      </c>
      <c r="BH1781" s="34" t="s">
        <v>277</v>
      </c>
      <c r="BI1781" s="34" t="s">
        <v>1365</v>
      </c>
      <c r="BJ1781" s="44" t="s">
        <v>350</v>
      </c>
      <c r="BK1781" s="44" t="s">
        <v>11360</v>
      </c>
      <c r="EN1781" s="572">
        <v>42250</v>
      </c>
      <c r="EO1781" s="561" t="s">
        <v>11478</v>
      </c>
      <c r="EP1781" s="561" t="s">
        <v>320</v>
      </c>
      <c r="EQ1781" s="576">
        <v>165</v>
      </c>
      <c r="ER1781" s="561" t="s">
        <v>3946</v>
      </c>
      <c r="ES1781" s="568" t="s">
        <v>11479</v>
      </c>
    </row>
    <row r="1782" spans="16:149">
      <c r="P1782" s="503"/>
      <c r="Q1782" s="504"/>
      <c r="R1782" s="505">
        <f t="shared" si="49"/>
        <v>45560</v>
      </c>
      <c r="S1782" s="501"/>
      <c r="T1782" s="497"/>
      <c r="U1782" s="498"/>
      <c r="V1782" s="43">
        <v>226</v>
      </c>
      <c r="W1782" s="34" t="s">
        <v>4561</v>
      </c>
      <c r="X1782" s="44">
        <v>180301</v>
      </c>
      <c r="Y1782" s="34" t="s">
        <v>1191</v>
      </c>
      <c r="Z1782" s="43" t="s">
        <v>1223</v>
      </c>
      <c r="AA1782" s="34" t="s">
        <v>594</v>
      </c>
      <c r="AB1782" s="34" t="s">
        <v>285</v>
      </c>
      <c r="AC1782" s="34" t="s">
        <v>1191</v>
      </c>
      <c r="AD1782" s="44" t="s">
        <v>350</v>
      </c>
      <c r="AE1782" s="44" t="s">
        <v>11480</v>
      </c>
      <c r="AF1782" s="43">
        <v>226</v>
      </c>
      <c r="AG1782" s="34" t="s">
        <v>4561</v>
      </c>
      <c r="AH1782" s="34" t="s">
        <v>4560</v>
      </c>
      <c r="AI1782" s="43" t="s">
        <v>4562</v>
      </c>
      <c r="AJ1782" s="44" t="s">
        <v>4563</v>
      </c>
      <c r="AK1782" s="261">
        <v>3660512</v>
      </c>
      <c r="AL1782" s="44" t="s">
        <v>607</v>
      </c>
      <c r="AM1782" s="44" t="s">
        <v>4567</v>
      </c>
      <c r="AN1782" s="262">
        <v>232093950</v>
      </c>
      <c r="AO1782" s="34"/>
      <c r="AP1782" s="34"/>
      <c r="AQ1782" s="34"/>
      <c r="AR1782" s="34"/>
      <c r="AS1782" s="34"/>
      <c r="AT1782" s="44" t="s">
        <v>10865</v>
      </c>
      <c r="AU1782" s="44"/>
      <c r="AV1782" s="477" t="str">
        <f t="array" ref="AV1782">_xlfn.IFS(
LEFT(Tabelas!$AI1782,1)="N","DN",
LEFT(Tabelas!$AI1782,1)="C","DC",
LEFT(Tabelas!$AI1782,1)="L","DL",
LEFT(Tabelas!$AI1782,1)="A","DA",
LEFT(Tabelas!$AI1782,1)="G","DG")</f>
        <v>DC</v>
      </c>
      <c r="AW1782" s="34"/>
      <c r="AX1782" s="34"/>
      <c r="AY1782" s="34"/>
      <c r="AZ1782" s="34"/>
      <c r="BA1782" s="34"/>
      <c r="BB1782" s="34"/>
      <c r="BC1782" s="34"/>
      <c r="BD1782" s="44">
        <v>180301</v>
      </c>
      <c r="BE1782" s="34" t="s">
        <v>1191</v>
      </c>
      <c r="BF1782" s="43" t="s">
        <v>1223</v>
      </c>
      <c r="BG1782" s="34" t="s">
        <v>594</v>
      </c>
      <c r="BH1782" s="34" t="s">
        <v>285</v>
      </c>
      <c r="BI1782" s="34" t="s">
        <v>1191</v>
      </c>
      <c r="BJ1782" s="44" t="s">
        <v>350</v>
      </c>
      <c r="BK1782" s="44" t="s">
        <v>11480</v>
      </c>
      <c r="EN1782" s="571">
        <v>42290</v>
      </c>
      <c r="EO1782" s="560" t="s">
        <v>11481</v>
      </c>
      <c r="EP1782" s="560" t="s">
        <v>350</v>
      </c>
      <c r="EQ1782" s="580">
        <v>219</v>
      </c>
      <c r="ER1782" s="560" t="s">
        <v>4409</v>
      </c>
      <c r="ES1782" s="567" t="s">
        <v>11482</v>
      </c>
    </row>
    <row r="1783" spans="16:149">
      <c r="P1783" s="503"/>
      <c r="Q1783" s="504"/>
      <c r="R1783" s="505">
        <f t="shared" si="49"/>
        <v>45561</v>
      </c>
      <c r="S1783" s="501"/>
      <c r="T1783" s="497"/>
      <c r="U1783" s="498"/>
      <c r="V1783" s="43">
        <v>226</v>
      </c>
      <c r="W1783" s="34" t="s">
        <v>4561</v>
      </c>
      <c r="X1783" s="44">
        <v>180303</v>
      </c>
      <c r="Y1783" s="34" t="s">
        <v>1039</v>
      </c>
      <c r="Z1783" s="43" t="s">
        <v>1223</v>
      </c>
      <c r="AA1783" s="34" t="s">
        <v>594</v>
      </c>
      <c r="AB1783" s="34" t="s">
        <v>285</v>
      </c>
      <c r="AC1783" s="34" t="s">
        <v>1039</v>
      </c>
      <c r="AD1783" s="44" t="s">
        <v>350</v>
      </c>
      <c r="AE1783" s="44" t="s">
        <v>11480</v>
      </c>
      <c r="AF1783" s="43">
        <v>226</v>
      </c>
      <c r="AG1783" s="34" t="s">
        <v>4561</v>
      </c>
      <c r="AH1783" s="34" t="s">
        <v>4560</v>
      </c>
      <c r="AI1783" s="43" t="s">
        <v>4562</v>
      </c>
      <c r="AJ1783" s="44" t="s">
        <v>4563</v>
      </c>
      <c r="AK1783" s="261">
        <v>3660512</v>
      </c>
      <c r="AL1783" s="44" t="s">
        <v>607</v>
      </c>
      <c r="AM1783" s="44" t="s">
        <v>4567</v>
      </c>
      <c r="AN1783" s="262">
        <v>232093950</v>
      </c>
      <c r="AO1783" s="34"/>
      <c r="AP1783" s="34"/>
      <c r="AQ1783" s="34"/>
      <c r="AR1783" s="34"/>
      <c r="AS1783" s="34"/>
      <c r="AT1783" s="44" t="s">
        <v>10865</v>
      </c>
      <c r="AU1783" s="44"/>
      <c r="AV1783" s="477" t="str">
        <f t="array" ref="AV1783">_xlfn.IFS(
LEFT(Tabelas!$AI1783,1)="N","DN",
LEFT(Tabelas!$AI1783,1)="C","DC",
LEFT(Tabelas!$AI1783,1)="L","DL",
LEFT(Tabelas!$AI1783,1)="A","DA",
LEFT(Tabelas!$AI1783,1)="G","DG")</f>
        <v>DC</v>
      </c>
      <c r="AW1783" s="34"/>
      <c r="AX1783" s="34"/>
      <c r="AY1783" s="34"/>
      <c r="AZ1783" s="34"/>
      <c r="BA1783" s="34"/>
      <c r="BB1783" s="34"/>
      <c r="BC1783" s="34"/>
      <c r="BD1783" s="44">
        <v>180303</v>
      </c>
      <c r="BE1783" s="34" t="s">
        <v>1039</v>
      </c>
      <c r="BF1783" s="43" t="s">
        <v>1223</v>
      </c>
      <c r="BG1783" s="34" t="s">
        <v>594</v>
      </c>
      <c r="BH1783" s="34" t="s">
        <v>285</v>
      </c>
      <c r="BI1783" s="34" t="s">
        <v>1039</v>
      </c>
      <c r="BJ1783" s="44" t="s">
        <v>350</v>
      </c>
      <c r="BK1783" s="44" t="s">
        <v>11480</v>
      </c>
      <c r="EN1783" s="572">
        <v>42295</v>
      </c>
      <c r="EO1783" s="561" t="s">
        <v>11483</v>
      </c>
      <c r="EP1783" s="561" t="s">
        <v>350</v>
      </c>
      <c r="EQ1783" s="576">
        <v>219</v>
      </c>
      <c r="ER1783" s="561" t="s">
        <v>4409</v>
      </c>
      <c r="ES1783" s="568" t="s">
        <v>11484</v>
      </c>
    </row>
    <row r="1784" spans="16:149">
      <c r="P1784" s="503"/>
      <c r="Q1784" s="504"/>
      <c r="R1784" s="505">
        <f t="shared" ref="R1784:R1847" si="50">R1783+1</f>
        <v>45562</v>
      </c>
      <c r="S1784" s="501"/>
      <c r="T1784" s="497"/>
      <c r="U1784" s="498"/>
      <c r="V1784" s="43">
        <v>226</v>
      </c>
      <c r="W1784" s="34" t="s">
        <v>4561</v>
      </c>
      <c r="X1784" s="44">
        <v>180304</v>
      </c>
      <c r="Y1784" s="34" t="s">
        <v>594</v>
      </c>
      <c r="Z1784" s="43" t="s">
        <v>1223</v>
      </c>
      <c r="AA1784" s="34" t="s">
        <v>594</v>
      </c>
      <c r="AB1784" s="34" t="s">
        <v>285</v>
      </c>
      <c r="AC1784" s="34" t="s">
        <v>594</v>
      </c>
      <c r="AD1784" s="44" t="s">
        <v>350</v>
      </c>
      <c r="AE1784" s="44" t="s">
        <v>11480</v>
      </c>
      <c r="AF1784" s="43">
        <v>226</v>
      </c>
      <c r="AG1784" s="34" t="s">
        <v>4561</v>
      </c>
      <c r="AH1784" s="34" t="s">
        <v>4560</v>
      </c>
      <c r="AI1784" s="43" t="s">
        <v>4562</v>
      </c>
      <c r="AJ1784" s="44" t="s">
        <v>4563</v>
      </c>
      <c r="AK1784" s="261">
        <v>3660512</v>
      </c>
      <c r="AL1784" s="44" t="s">
        <v>607</v>
      </c>
      <c r="AM1784" s="44" t="s">
        <v>4567</v>
      </c>
      <c r="AN1784" s="262">
        <v>232093950</v>
      </c>
      <c r="AO1784" s="34"/>
      <c r="AP1784" s="34"/>
      <c r="AQ1784" s="34"/>
      <c r="AR1784" s="34"/>
      <c r="AS1784" s="34"/>
      <c r="AT1784" s="44" t="s">
        <v>10865</v>
      </c>
      <c r="AU1784" s="44"/>
      <c r="AV1784" s="477" t="str">
        <f t="array" ref="AV1784">_xlfn.IFS(
LEFT(Tabelas!$AI1784,1)="N","DN",
LEFT(Tabelas!$AI1784,1)="C","DC",
LEFT(Tabelas!$AI1784,1)="L","DL",
LEFT(Tabelas!$AI1784,1)="A","DA",
LEFT(Tabelas!$AI1784,1)="G","DG")</f>
        <v>DC</v>
      </c>
      <c r="AW1784" s="34"/>
      <c r="AX1784" s="34"/>
      <c r="AY1784" s="34"/>
      <c r="AZ1784" s="34"/>
      <c r="BA1784" s="34"/>
      <c r="BB1784" s="34"/>
      <c r="BC1784" s="34"/>
      <c r="BD1784" s="44">
        <v>180304</v>
      </c>
      <c r="BE1784" s="34" t="s">
        <v>594</v>
      </c>
      <c r="BF1784" s="43" t="s">
        <v>1223</v>
      </c>
      <c r="BG1784" s="34" t="s">
        <v>594</v>
      </c>
      <c r="BH1784" s="34" t="s">
        <v>285</v>
      </c>
      <c r="BI1784" s="34" t="s">
        <v>594</v>
      </c>
      <c r="BJ1784" s="44" t="s">
        <v>350</v>
      </c>
      <c r="BK1784" s="44" t="s">
        <v>11480</v>
      </c>
      <c r="EN1784" s="571">
        <v>42340</v>
      </c>
      <c r="EO1784" s="560" t="s">
        <v>11485</v>
      </c>
      <c r="EP1784" s="560" t="s">
        <v>370</v>
      </c>
      <c r="EQ1784" s="580">
        <v>500</v>
      </c>
      <c r="ER1784" s="560" t="s">
        <v>966</v>
      </c>
      <c r="ES1784" s="567" t="s">
        <v>11486</v>
      </c>
    </row>
    <row r="1785" spans="16:149">
      <c r="P1785" s="503"/>
      <c r="Q1785" s="504"/>
      <c r="R1785" s="505">
        <f t="shared" si="50"/>
        <v>45563</v>
      </c>
      <c r="S1785" s="501"/>
      <c r="T1785" s="497"/>
      <c r="U1785" s="498"/>
      <c r="V1785" s="43">
        <v>226</v>
      </c>
      <c r="W1785" s="34" t="s">
        <v>4561</v>
      </c>
      <c r="X1785" s="44">
        <v>180300</v>
      </c>
      <c r="Y1785" s="34" t="s">
        <v>903</v>
      </c>
      <c r="Z1785" s="43" t="s">
        <v>1223</v>
      </c>
      <c r="AA1785" s="34" t="s">
        <v>594</v>
      </c>
      <c r="AB1785" s="34" t="s">
        <v>285</v>
      </c>
      <c r="AC1785" s="34" t="s">
        <v>594</v>
      </c>
      <c r="AD1785" s="44" t="s">
        <v>350</v>
      </c>
      <c r="AE1785" s="44" t="s">
        <v>11480</v>
      </c>
      <c r="AF1785" s="43">
        <v>226</v>
      </c>
      <c r="AG1785" s="34" t="s">
        <v>4561</v>
      </c>
      <c r="AH1785" s="34" t="s">
        <v>4560</v>
      </c>
      <c r="AI1785" s="43" t="s">
        <v>4562</v>
      </c>
      <c r="AJ1785" s="44" t="s">
        <v>4563</v>
      </c>
      <c r="AK1785" s="261">
        <v>3660512</v>
      </c>
      <c r="AL1785" s="44" t="s">
        <v>607</v>
      </c>
      <c r="AM1785" s="44" t="s">
        <v>4567</v>
      </c>
      <c r="AN1785" s="262">
        <v>232093950</v>
      </c>
      <c r="AO1785" s="34"/>
      <c r="AP1785" s="34"/>
      <c r="AQ1785" s="34"/>
      <c r="AR1785" s="34"/>
      <c r="AS1785" s="34"/>
      <c r="AT1785" s="44" t="s">
        <v>10865</v>
      </c>
      <c r="AU1785" s="44"/>
      <c r="AV1785" s="477" t="str">
        <f t="array" ref="AV1785">_xlfn.IFS(
LEFT(Tabelas!$AI1785,1)="N","DN",
LEFT(Tabelas!$AI1785,1)="C","DC",
LEFT(Tabelas!$AI1785,1)="L","DL",
LEFT(Tabelas!$AI1785,1)="A","DA",
LEFT(Tabelas!$AI1785,1)="G","DG")</f>
        <v>DC</v>
      </c>
      <c r="AW1785" s="34"/>
      <c r="AX1785" s="34"/>
      <c r="AY1785" s="34"/>
      <c r="AZ1785" s="34"/>
      <c r="BA1785" s="34"/>
      <c r="BB1785" s="34"/>
      <c r="BC1785" s="34"/>
      <c r="BD1785" s="44">
        <v>180300</v>
      </c>
      <c r="BE1785" s="34" t="s">
        <v>903</v>
      </c>
      <c r="BF1785" s="43" t="s">
        <v>1223</v>
      </c>
      <c r="BG1785" s="34" t="s">
        <v>594</v>
      </c>
      <c r="BH1785" s="34" t="s">
        <v>285</v>
      </c>
      <c r="BI1785" s="34" t="s">
        <v>594</v>
      </c>
      <c r="BJ1785" s="44" t="s">
        <v>350</v>
      </c>
      <c r="BK1785" s="44" t="s">
        <v>11480</v>
      </c>
      <c r="EN1785" s="572">
        <v>42374</v>
      </c>
      <c r="EO1785" s="561" t="s">
        <v>11487</v>
      </c>
      <c r="EP1785" s="561" t="s">
        <v>289</v>
      </c>
      <c r="EQ1785" s="576">
        <v>338</v>
      </c>
      <c r="ER1785" s="561" t="s">
        <v>2428</v>
      </c>
      <c r="ES1785" s="568" t="s">
        <v>11488</v>
      </c>
    </row>
    <row r="1786" spans="16:149">
      <c r="P1786" s="503"/>
      <c r="Q1786" s="504"/>
      <c r="R1786" s="505">
        <f t="shared" si="50"/>
        <v>45564</v>
      </c>
      <c r="S1786" s="501"/>
      <c r="T1786" s="497"/>
      <c r="U1786" s="498"/>
      <c r="V1786" s="43">
        <v>226</v>
      </c>
      <c r="W1786" s="34" t="s">
        <v>4561</v>
      </c>
      <c r="X1786" s="44">
        <v>180305</v>
      </c>
      <c r="Y1786" s="34" t="s">
        <v>1996</v>
      </c>
      <c r="Z1786" s="43" t="s">
        <v>1223</v>
      </c>
      <c r="AA1786" s="34" t="s">
        <v>594</v>
      </c>
      <c r="AB1786" s="34" t="s">
        <v>285</v>
      </c>
      <c r="AC1786" s="34" t="s">
        <v>1996</v>
      </c>
      <c r="AD1786" s="44" t="s">
        <v>350</v>
      </c>
      <c r="AE1786" s="44" t="s">
        <v>11480</v>
      </c>
      <c r="AF1786" s="43">
        <v>226</v>
      </c>
      <c r="AG1786" s="34" t="s">
        <v>4561</v>
      </c>
      <c r="AH1786" s="34" t="s">
        <v>4560</v>
      </c>
      <c r="AI1786" s="43" t="s">
        <v>4562</v>
      </c>
      <c r="AJ1786" s="44" t="s">
        <v>4563</v>
      </c>
      <c r="AK1786" s="261">
        <v>3660512</v>
      </c>
      <c r="AL1786" s="44" t="s">
        <v>607</v>
      </c>
      <c r="AM1786" s="44" t="s">
        <v>4567</v>
      </c>
      <c r="AN1786" s="262">
        <v>232093950</v>
      </c>
      <c r="AO1786" s="34"/>
      <c r="AP1786" s="34"/>
      <c r="AQ1786" s="34"/>
      <c r="AR1786" s="34"/>
      <c r="AS1786" s="34"/>
      <c r="AT1786" s="44" t="s">
        <v>10865</v>
      </c>
      <c r="AU1786" s="44"/>
      <c r="AV1786" s="477" t="str">
        <f t="array" ref="AV1786">_xlfn.IFS(
LEFT(Tabelas!$AI1786,1)="N","DN",
LEFT(Tabelas!$AI1786,1)="C","DC",
LEFT(Tabelas!$AI1786,1)="L","DL",
LEFT(Tabelas!$AI1786,1)="A","DA",
LEFT(Tabelas!$AI1786,1)="G","DG")</f>
        <v>DC</v>
      </c>
      <c r="AW1786" s="34"/>
      <c r="AX1786" s="34"/>
      <c r="AY1786" s="34"/>
      <c r="AZ1786" s="34"/>
      <c r="BA1786" s="34"/>
      <c r="BB1786" s="34"/>
      <c r="BC1786" s="34"/>
      <c r="BD1786" s="44">
        <v>180305</v>
      </c>
      <c r="BE1786" s="34" t="s">
        <v>1996</v>
      </c>
      <c r="BF1786" s="43" t="s">
        <v>1223</v>
      </c>
      <c r="BG1786" s="34" t="s">
        <v>594</v>
      </c>
      <c r="BH1786" s="34" t="s">
        <v>285</v>
      </c>
      <c r="BI1786" s="34" t="s">
        <v>1996</v>
      </c>
      <c r="BJ1786" s="44" t="s">
        <v>350</v>
      </c>
      <c r="BK1786" s="44" t="s">
        <v>11480</v>
      </c>
      <c r="EN1786" s="571">
        <v>42385</v>
      </c>
      <c r="EO1786" s="560" t="s">
        <v>11489</v>
      </c>
      <c r="EP1786" s="560" t="s">
        <v>350</v>
      </c>
      <c r="EQ1786" s="580">
        <v>219</v>
      </c>
      <c r="ER1786" s="560" t="s">
        <v>4409</v>
      </c>
      <c r="ES1786" s="567" t="s">
        <v>11490</v>
      </c>
    </row>
    <row r="1787" spans="16:149">
      <c r="P1787" s="503"/>
      <c r="Q1787" s="504"/>
      <c r="R1787" s="505">
        <f t="shared" si="50"/>
        <v>45565</v>
      </c>
      <c r="S1787" s="501"/>
      <c r="T1787" s="497"/>
      <c r="U1787" s="498"/>
      <c r="V1787" s="43">
        <v>226</v>
      </c>
      <c r="W1787" s="34" t="s">
        <v>4561</v>
      </c>
      <c r="X1787" s="44">
        <v>180309</v>
      </c>
      <c r="Y1787" s="34" t="s">
        <v>2191</v>
      </c>
      <c r="Z1787" s="43" t="s">
        <v>1223</v>
      </c>
      <c r="AA1787" s="34" t="s">
        <v>594</v>
      </c>
      <c r="AB1787" s="34" t="s">
        <v>285</v>
      </c>
      <c r="AC1787" s="34" t="s">
        <v>2191</v>
      </c>
      <c r="AD1787" s="44" t="s">
        <v>350</v>
      </c>
      <c r="AE1787" s="44" t="s">
        <v>11480</v>
      </c>
      <c r="AF1787" s="43">
        <v>226</v>
      </c>
      <c r="AG1787" s="34" t="s">
        <v>4561</v>
      </c>
      <c r="AH1787" s="34" t="s">
        <v>4560</v>
      </c>
      <c r="AI1787" s="43" t="s">
        <v>4562</v>
      </c>
      <c r="AJ1787" s="44" t="s">
        <v>4563</v>
      </c>
      <c r="AK1787" s="261">
        <v>3660512</v>
      </c>
      <c r="AL1787" s="44" t="s">
        <v>607</v>
      </c>
      <c r="AM1787" s="44" t="s">
        <v>4567</v>
      </c>
      <c r="AN1787" s="262">
        <v>232093950</v>
      </c>
      <c r="AO1787" s="34"/>
      <c r="AP1787" s="34"/>
      <c r="AQ1787" s="34"/>
      <c r="AR1787" s="34"/>
      <c r="AS1787" s="34"/>
      <c r="AT1787" s="44" t="s">
        <v>10865</v>
      </c>
      <c r="AU1787" s="44"/>
      <c r="AV1787" s="477" t="str">
        <f t="array" ref="AV1787">_xlfn.IFS(
LEFT(Tabelas!$AI1787,1)="N","DN",
LEFT(Tabelas!$AI1787,1)="C","DC",
LEFT(Tabelas!$AI1787,1)="L","DL",
LEFT(Tabelas!$AI1787,1)="A","DA",
LEFT(Tabelas!$AI1787,1)="G","DG")</f>
        <v>DC</v>
      </c>
      <c r="AW1787" s="34"/>
      <c r="AX1787" s="34"/>
      <c r="AY1787" s="34"/>
      <c r="AZ1787" s="34"/>
      <c r="BA1787" s="34"/>
      <c r="BB1787" s="34"/>
      <c r="BC1787" s="34"/>
      <c r="BD1787" s="44">
        <v>180309</v>
      </c>
      <c r="BE1787" s="34" t="s">
        <v>2191</v>
      </c>
      <c r="BF1787" s="43" t="s">
        <v>1223</v>
      </c>
      <c r="BG1787" s="34" t="s">
        <v>594</v>
      </c>
      <c r="BH1787" s="34" t="s">
        <v>285</v>
      </c>
      <c r="BI1787" s="34" t="s">
        <v>2191</v>
      </c>
      <c r="BJ1787" s="44" t="s">
        <v>350</v>
      </c>
      <c r="BK1787" s="44" t="s">
        <v>11480</v>
      </c>
      <c r="EN1787" s="572">
        <v>42390</v>
      </c>
      <c r="EO1787" s="561" t="s">
        <v>11491</v>
      </c>
      <c r="EP1787" s="561" t="s">
        <v>350</v>
      </c>
      <c r="EQ1787" s="576">
        <v>224</v>
      </c>
      <c r="ER1787" s="561" t="s">
        <v>4524</v>
      </c>
      <c r="ES1787" s="568" t="s">
        <v>11492</v>
      </c>
    </row>
    <row r="1788" spans="16:149">
      <c r="P1788" s="503"/>
      <c r="Q1788" s="504"/>
      <c r="R1788" s="505">
        <f t="shared" si="50"/>
        <v>45566</v>
      </c>
      <c r="S1788" s="501"/>
      <c r="T1788" s="497"/>
      <c r="U1788" s="498"/>
      <c r="V1788" s="43">
        <v>226</v>
      </c>
      <c r="W1788" s="34" t="s">
        <v>4561</v>
      </c>
      <c r="X1788" s="44">
        <v>180312</v>
      </c>
      <c r="Y1788" s="34" t="s">
        <v>2380</v>
      </c>
      <c r="Z1788" s="43" t="s">
        <v>1223</v>
      </c>
      <c r="AA1788" s="34" t="s">
        <v>594</v>
      </c>
      <c r="AB1788" s="34" t="s">
        <v>285</v>
      </c>
      <c r="AC1788" s="34" t="s">
        <v>2380</v>
      </c>
      <c r="AD1788" s="44" t="s">
        <v>350</v>
      </c>
      <c r="AE1788" s="44" t="s">
        <v>11480</v>
      </c>
      <c r="AF1788" s="43">
        <v>226</v>
      </c>
      <c r="AG1788" s="34" t="s">
        <v>4561</v>
      </c>
      <c r="AH1788" s="34" t="s">
        <v>4560</v>
      </c>
      <c r="AI1788" s="43" t="s">
        <v>4562</v>
      </c>
      <c r="AJ1788" s="44" t="s">
        <v>4563</v>
      </c>
      <c r="AK1788" s="261">
        <v>3660512</v>
      </c>
      <c r="AL1788" s="44" t="s">
        <v>607</v>
      </c>
      <c r="AM1788" s="44" t="s">
        <v>4567</v>
      </c>
      <c r="AN1788" s="262">
        <v>232093950</v>
      </c>
      <c r="AO1788" s="34"/>
      <c r="AP1788" s="34"/>
      <c r="AQ1788" s="34"/>
      <c r="AR1788" s="34"/>
      <c r="AS1788" s="34"/>
      <c r="AT1788" s="44" t="s">
        <v>10865</v>
      </c>
      <c r="AU1788" s="44"/>
      <c r="AV1788" s="477" t="str">
        <f t="array" ref="AV1788">_xlfn.IFS(
LEFT(Tabelas!$AI1788,1)="N","DN",
LEFT(Tabelas!$AI1788,1)="C","DC",
LEFT(Tabelas!$AI1788,1)="L","DL",
LEFT(Tabelas!$AI1788,1)="A","DA",
LEFT(Tabelas!$AI1788,1)="G","DG")</f>
        <v>DC</v>
      </c>
      <c r="AW1788" s="34"/>
      <c r="AX1788" s="34"/>
      <c r="AY1788" s="34"/>
      <c r="AZ1788" s="34"/>
      <c r="BA1788" s="34"/>
      <c r="BB1788" s="34"/>
      <c r="BC1788" s="34"/>
      <c r="BD1788" s="44">
        <v>180312</v>
      </c>
      <c r="BE1788" s="34" t="s">
        <v>2380</v>
      </c>
      <c r="BF1788" s="43" t="s">
        <v>1223</v>
      </c>
      <c r="BG1788" s="34" t="s">
        <v>594</v>
      </c>
      <c r="BH1788" s="34" t="s">
        <v>285</v>
      </c>
      <c r="BI1788" s="34" t="s">
        <v>2380</v>
      </c>
      <c r="BJ1788" s="44" t="s">
        <v>350</v>
      </c>
      <c r="BK1788" s="44" t="s">
        <v>11480</v>
      </c>
      <c r="EN1788" s="571">
        <v>42395</v>
      </c>
      <c r="EO1788" s="560" t="s">
        <v>11493</v>
      </c>
      <c r="EP1788" s="560" t="s">
        <v>350</v>
      </c>
      <c r="EQ1788" s="580">
        <v>219</v>
      </c>
      <c r="ER1788" s="560" t="s">
        <v>4409</v>
      </c>
      <c r="ES1788" s="567" t="s">
        <v>11494</v>
      </c>
    </row>
    <row r="1789" spans="16:149">
      <c r="P1789" s="503"/>
      <c r="Q1789" s="504"/>
      <c r="R1789" s="505">
        <f t="shared" si="50"/>
        <v>45567</v>
      </c>
      <c r="S1789" s="501"/>
      <c r="T1789" s="497"/>
      <c r="U1789" s="498"/>
      <c r="V1789" s="43">
        <v>226</v>
      </c>
      <c r="W1789" s="34" t="s">
        <v>4561</v>
      </c>
      <c r="X1789" s="44">
        <v>180313</v>
      </c>
      <c r="Y1789" s="34" t="s">
        <v>2548</v>
      </c>
      <c r="Z1789" s="43" t="s">
        <v>1223</v>
      </c>
      <c r="AA1789" s="34" t="s">
        <v>594</v>
      </c>
      <c r="AB1789" s="34" t="s">
        <v>285</v>
      </c>
      <c r="AC1789" s="34" t="s">
        <v>2548</v>
      </c>
      <c r="AD1789" s="44" t="s">
        <v>350</v>
      </c>
      <c r="AE1789" s="44" t="s">
        <v>11480</v>
      </c>
      <c r="AF1789" s="43">
        <v>226</v>
      </c>
      <c r="AG1789" s="34" t="s">
        <v>4561</v>
      </c>
      <c r="AH1789" s="34" t="s">
        <v>4560</v>
      </c>
      <c r="AI1789" s="43" t="s">
        <v>4562</v>
      </c>
      <c r="AJ1789" s="44" t="s">
        <v>4563</v>
      </c>
      <c r="AK1789" s="261">
        <v>3660512</v>
      </c>
      <c r="AL1789" s="44" t="s">
        <v>607</v>
      </c>
      <c r="AM1789" s="44" t="s">
        <v>4567</v>
      </c>
      <c r="AN1789" s="262">
        <v>232093950</v>
      </c>
      <c r="AO1789" s="34"/>
      <c r="AP1789" s="34"/>
      <c r="AQ1789" s="34"/>
      <c r="AR1789" s="34"/>
      <c r="AS1789" s="34"/>
      <c r="AT1789" s="44" t="s">
        <v>10865</v>
      </c>
      <c r="AU1789" s="44"/>
      <c r="AV1789" s="477" t="str">
        <f t="array" ref="AV1789">_xlfn.IFS(
LEFT(Tabelas!$AI1789,1)="N","DN",
LEFT(Tabelas!$AI1789,1)="C","DC",
LEFT(Tabelas!$AI1789,1)="L","DL",
LEFT(Tabelas!$AI1789,1)="A","DA",
LEFT(Tabelas!$AI1789,1)="G","DG")</f>
        <v>DC</v>
      </c>
      <c r="AW1789" s="34"/>
      <c r="AX1789" s="34"/>
      <c r="AY1789" s="34"/>
      <c r="AZ1789" s="34"/>
      <c r="BA1789" s="34"/>
      <c r="BB1789" s="34"/>
      <c r="BC1789" s="34"/>
      <c r="BD1789" s="44">
        <v>180313</v>
      </c>
      <c r="BE1789" s="34" t="s">
        <v>2548</v>
      </c>
      <c r="BF1789" s="43" t="s">
        <v>1223</v>
      </c>
      <c r="BG1789" s="34" t="s">
        <v>594</v>
      </c>
      <c r="BH1789" s="34" t="s">
        <v>285</v>
      </c>
      <c r="BI1789" s="34" t="s">
        <v>2548</v>
      </c>
      <c r="BJ1789" s="44" t="s">
        <v>350</v>
      </c>
      <c r="BK1789" s="44" t="s">
        <v>11480</v>
      </c>
      <c r="EN1789" s="572">
        <v>42400</v>
      </c>
      <c r="EO1789" s="561" t="s">
        <v>11495</v>
      </c>
      <c r="EP1789" s="561" t="s">
        <v>350</v>
      </c>
      <c r="EQ1789" s="576">
        <v>219</v>
      </c>
      <c r="ER1789" s="561" t="s">
        <v>4409</v>
      </c>
      <c r="ES1789" s="568" t="s">
        <v>11496</v>
      </c>
    </row>
    <row r="1790" spans="16:149">
      <c r="P1790" s="503"/>
      <c r="Q1790" s="504"/>
      <c r="R1790" s="505">
        <f t="shared" si="50"/>
        <v>45568</v>
      </c>
      <c r="S1790" s="501"/>
      <c r="T1790" s="497"/>
      <c r="U1790" s="498"/>
      <c r="V1790" s="43">
        <v>226</v>
      </c>
      <c r="W1790" s="34" t="s">
        <v>4561</v>
      </c>
      <c r="X1790" s="44">
        <v>180314</v>
      </c>
      <c r="Y1790" s="34" t="s">
        <v>2704</v>
      </c>
      <c r="Z1790" s="43" t="s">
        <v>1223</v>
      </c>
      <c r="AA1790" s="34" t="s">
        <v>594</v>
      </c>
      <c r="AB1790" s="34" t="s">
        <v>285</v>
      </c>
      <c r="AC1790" s="34" t="s">
        <v>2704</v>
      </c>
      <c r="AD1790" s="44" t="s">
        <v>350</v>
      </c>
      <c r="AE1790" s="44" t="s">
        <v>11480</v>
      </c>
      <c r="AF1790" s="43">
        <v>226</v>
      </c>
      <c r="AG1790" s="34" t="s">
        <v>4561</v>
      </c>
      <c r="AH1790" s="34" t="s">
        <v>4560</v>
      </c>
      <c r="AI1790" s="43" t="s">
        <v>4562</v>
      </c>
      <c r="AJ1790" s="44" t="s">
        <v>4563</v>
      </c>
      <c r="AK1790" s="261">
        <v>3660512</v>
      </c>
      <c r="AL1790" s="44" t="s">
        <v>607</v>
      </c>
      <c r="AM1790" s="44" t="s">
        <v>4567</v>
      </c>
      <c r="AN1790" s="262">
        <v>232093950</v>
      </c>
      <c r="AO1790" s="34"/>
      <c r="AP1790" s="34"/>
      <c r="AQ1790" s="34"/>
      <c r="AR1790" s="34"/>
      <c r="AS1790" s="34"/>
      <c r="AT1790" s="44" t="s">
        <v>10865</v>
      </c>
      <c r="AU1790" s="44"/>
      <c r="AV1790" s="477" t="str">
        <f t="array" ref="AV1790">_xlfn.IFS(
LEFT(Tabelas!$AI1790,1)="N","DN",
LEFT(Tabelas!$AI1790,1)="C","DC",
LEFT(Tabelas!$AI1790,1)="L","DL",
LEFT(Tabelas!$AI1790,1)="A","DA",
LEFT(Tabelas!$AI1790,1)="G","DG")</f>
        <v>DC</v>
      </c>
      <c r="AW1790" s="34"/>
      <c r="AX1790" s="34"/>
      <c r="AY1790" s="34"/>
      <c r="AZ1790" s="34"/>
      <c r="BA1790" s="34"/>
      <c r="BB1790" s="34"/>
      <c r="BC1790" s="34"/>
      <c r="BD1790" s="44">
        <v>180314</v>
      </c>
      <c r="BE1790" s="34" t="s">
        <v>2704</v>
      </c>
      <c r="BF1790" s="43" t="s">
        <v>1223</v>
      </c>
      <c r="BG1790" s="34" t="s">
        <v>594</v>
      </c>
      <c r="BH1790" s="34" t="s">
        <v>285</v>
      </c>
      <c r="BI1790" s="34" t="s">
        <v>2704</v>
      </c>
      <c r="BJ1790" s="44" t="s">
        <v>350</v>
      </c>
      <c r="BK1790" s="44" t="s">
        <v>11480</v>
      </c>
      <c r="EN1790" s="571">
        <v>42404</v>
      </c>
      <c r="EO1790" s="560" t="s">
        <v>11497</v>
      </c>
      <c r="EP1790" s="560" t="s">
        <v>320</v>
      </c>
      <c r="EQ1790" s="580">
        <v>113</v>
      </c>
      <c r="ER1790" s="560" t="s">
        <v>3007</v>
      </c>
      <c r="ES1790" s="567" t="s">
        <v>11498</v>
      </c>
    </row>
    <row r="1791" spans="16:149">
      <c r="P1791" s="503"/>
      <c r="Q1791" s="504"/>
      <c r="R1791" s="505">
        <f t="shared" si="50"/>
        <v>45569</v>
      </c>
      <c r="S1791" s="501"/>
      <c r="T1791" s="497"/>
      <c r="U1791" s="498"/>
      <c r="V1791" s="43">
        <v>226</v>
      </c>
      <c r="W1791" s="34" t="s">
        <v>4561</v>
      </c>
      <c r="X1791" s="44">
        <v>180317</v>
      </c>
      <c r="Y1791" s="34" t="s">
        <v>2842</v>
      </c>
      <c r="Z1791" s="43" t="s">
        <v>1223</v>
      </c>
      <c r="AA1791" s="34" t="s">
        <v>594</v>
      </c>
      <c r="AB1791" s="34" t="s">
        <v>285</v>
      </c>
      <c r="AC1791" s="34" t="s">
        <v>2842</v>
      </c>
      <c r="AD1791" s="44" t="s">
        <v>350</v>
      </c>
      <c r="AE1791" s="44" t="s">
        <v>11480</v>
      </c>
      <c r="AF1791" s="43">
        <v>226</v>
      </c>
      <c r="AG1791" s="34" t="s">
        <v>4561</v>
      </c>
      <c r="AH1791" s="34" t="s">
        <v>4560</v>
      </c>
      <c r="AI1791" s="43" t="s">
        <v>4562</v>
      </c>
      <c r="AJ1791" s="44" t="s">
        <v>4563</v>
      </c>
      <c r="AK1791" s="261">
        <v>3660512</v>
      </c>
      <c r="AL1791" s="44" t="s">
        <v>607</v>
      </c>
      <c r="AM1791" s="44" t="s">
        <v>4567</v>
      </c>
      <c r="AN1791" s="262">
        <v>232093950</v>
      </c>
      <c r="AO1791" s="34"/>
      <c r="AP1791" s="34"/>
      <c r="AQ1791" s="34"/>
      <c r="AR1791" s="34"/>
      <c r="AS1791" s="34"/>
      <c r="AT1791" s="44" t="s">
        <v>10865</v>
      </c>
      <c r="AU1791" s="44"/>
      <c r="AV1791" s="477" t="str">
        <f t="array" ref="AV1791">_xlfn.IFS(
LEFT(Tabelas!$AI1791,1)="N","DN",
LEFT(Tabelas!$AI1791,1)="C","DC",
LEFT(Tabelas!$AI1791,1)="L","DL",
LEFT(Tabelas!$AI1791,1)="A","DA",
LEFT(Tabelas!$AI1791,1)="G","DG")</f>
        <v>DC</v>
      </c>
      <c r="AW1791" s="34"/>
      <c r="AX1791" s="34"/>
      <c r="AY1791" s="34"/>
      <c r="AZ1791" s="34"/>
      <c r="BA1791" s="34"/>
      <c r="BB1791" s="34"/>
      <c r="BC1791" s="34"/>
      <c r="BD1791" s="44">
        <v>180317</v>
      </c>
      <c r="BE1791" s="34" t="s">
        <v>2842</v>
      </c>
      <c r="BF1791" s="43" t="s">
        <v>1223</v>
      </c>
      <c r="BG1791" s="34" t="s">
        <v>594</v>
      </c>
      <c r="BH1791" s="34" t="s">
        <v>285</v>
      </c>
      <c r="BI1791" s="34" t="s">
        <v>2842</v>
      </c>
      <c r="BJ1791" s="44" t="s">
        <v>350</v>
      </c>
      <c r="BK1791" s="44" t="s">
        <v>11480</v>
      </c>
      <c r="EN1791" s="572">
        <v>42405</v>
      </c>
      <c r="EO1791" s="561" t="s">
        <v>11499</v>
      </c>
      <c r="EP1791" s="561" t="s">
        <v>350</v>
      </c>
      <c r="EQ1791" s="576">
        <v>219</v>
      </c>
      <c r="ER1791" s="561" t="s">
        <v>4409</v>
      </c>
      <c r="ES1791" s="568" t="s">
        <v>11500</v>
      </c>
    </row>
    <row r="1792" spans="16:149">
      <c r="P1792" s="503"/>
      <c r="Q1792" s="504"/>
      <c r="R1792" s="505">
        <f t="shared" si="50"/>
        <v>45570</v>
      </c>
      <c r="S1792" s="501"/>
      <c r="T1792" s="497"/>
      <c r="U1792" s="498"/>
      <c r="V1792" s="43">
        <v>226</v>
      </c>
      <c r="W1792" s="34" t="s">
        <v>4561</v>
      </c>
      <c r="X1792" s="44">
        <v>180319</v>
      </c>
      <c r="Y1792" s="34" t="s">
        <v>1471</v>
      </c>
      <c r="Z1792" s="43" t="s">
        <v>1223</v>
      </c>
      <c r="AA1792" s="34" t="s">
        <v>594</v>
      </c>
      <c r="AB1792" s="34" t="s">
        <v>285</v>
      </c>
      <c r="AC1792" s="34" t="s">
        <v>1471</v>
      </c>
      <c r="AD1792" s="44" t="s">
        <v>350</v>
      </c>
      <c r="AE1792" s="44" t="s">
        <v>11480</v>
      </c>
      <c r="AF1792" s="43">
        <v>226</v>
      </c>
      <c r="AG1792" s="34" t="s">
        <v>4561</v>
      </c>
      <c r="AH1792" s="34" t="s">
        <v>4560</v>
      </c>
      <c r="AI1792" s="43" t="s">
        <v>4562</v>
      </c>
      <c r="AJ1792" s="44" t="s">
        <v>4563</v>
      </c>
      <c r="AK1792" s="261">
        <v>3660512</v>
      </c>
      <c r="AL1792" s="44" t="s">
        <v>607</v>
      </c>
      <c r="AM1792" s="44" t="s">
        <v>4567</v>
      </c>
      <c r="AN1792" s="262">
        <v>232093950</v>
      </c>
      <c r="AO1792" s="34"/>
      <c r="AP1792" s="34"/>
      <c r="AQ1792" s="34"/>
      <c r="AR1792" s="34"/>
      <c r="AS1792" s="34"/>
      <c r="AT1792" s="44" t="s">
        <v>10865</v>
      </c>
      <c r="AU1792" s="44"/>
      <c r="AV1792" s="477" t="str">
        <f t="array" ref="AV1792">_xlfn.IFS(
LEFT(Tabelas!$AI1792,1)="N","DN",
LEFT(Tabelas!$AI1792,1)="C","DC",
LEFT(Tabelas!$AI1792,1)="L","DL",
LEFT(Tabelas!$AI1792,1)="A","DA",
LEFT(Tabelas!$AI1792,1)="G","DG")</f>
        <v>DC</v>
      </c>
      <c r="AW1792" s="34"/>
      <c r="AX1792" s="34"/>
      <c r="AY1792" s="34"/>
      <c r="AZ1792" s="34"/>
      <c r="BA1792" s="34"/>
      <c r="BB1792" s="34"/>
      <c r="BC1792" s="34"/>
      <c r="BD1792" s="44">
        <v>180319</v>
      </c>
      <c r="BE1792" s="34" t="s">
        <v>1471</v>
      </c>
      <c r="BF1792" s="43" t="s">
        <v>1223</v>
      </c>
      <c r="BG1792" s="34" t="s">
        <v>594</v>
      </c>
      <c r="BH1792" s="34" t="s">
        <v>285</v>
      </c>
      <c r="BI1792" s="34" t="s">
        <v>1471</v>
      </c>
      <c r="BJ1792" s="44" t="s">
        <v>350</v>
      </c>
      <c r="BK1792" s="44" t="s">
        <v>11480</v>
      </c>
      <c r="EN1792" s="571">
        <v>42410</v>
      </c>
      <c r="EO1792" s="560" t="s">
        <v>11501</v>
      </c>
      <c r="EP1792" s="560" t="s">
        <v>350</v>
      </c>
      <c r="EQ1792" s="580">
        <v>219</v>
      </c>
      <c r="ER1792" s="560" t="s">
        <v>4409</v>
      </c>
      <c r="ES1792" s="567" t="s">
        <v>11502</v>
      </c>
    </row>
    <row r="1793" spans="16:149">
      <c r="P1793" s="503"/>
      <c r="Q1793" s="504"/>
      <c r="R1793" s="505">
        <f t="shared" si="50"/>
        <v>45571</v>
      </c>
      <c r="S1793" s="501"/>
      <c r="T1793" s="497"/>
      <c r="U1793" s="498"/>
      <c r="V1793" s="43">
        <v>226</v>
      </c>
      <c r="W1793" s="34" t="s">
        <v>4561</v>
      </c>
      <c r="X1793" s="44">
        <v>180322</v>
      </c>
      <c r="Y1793" s="34" t="s">
        <v>1475</v>
      </c>
      <c r="Z1793" s="43" t="s">
        <v>1223</v>
      </c>
      <c r="AA1793" s="34" t="s">
        <v>594</v>
      </c>
      <c r="AB1793" s="34" t="s">
        <v>285</v>
      </c>
      <c r="AC1793" s="34" t="s">
        <v>1475</v>
      </c>
      <c r="AD1793" s="44" t="s">
        <v>350</v>
      </c>
      <c r="AE1793" s="44" t="s">
        <v>11480</v>
      </c>
      <c r="AF1793" s="43">
        <v>226</v>
      </c>
      <c r="AG1793" s="34" t="s">
        <v>4561</v>
      </c>
      <c r="AH1793" s="34" t="s">
        <v>4560</v>
      </c>
      <c r="AI1793" s="43" t="s">
        <v>4562</v>
      </c>
      <c r="AJ1793" s="44" t="s">
        <v>4563</v>
      </c>
      <c r="AK1793" s="261">
        <v>3660512</v>
      </c>
      <c r="AL1793" s="44" t="s">
        <v>607</v>
      </c>
      <c r="AM1793" s="44" t="s">
        <v>4567</v>
      </c>
      <c r="AN1793" s="262">
        <v>232093950</v>
      </c>
      <c r="AO1793" s="34"/>
      <c r="AP1793" s="34"/>
      <c r="AQ1793" s="34"/>
      <c r="AR1793" s="34"/>
      <c r="AS1793" s="34"/>
      <c r="AT1793" s="44" t="s">
        <v>10865</v>
      </c>
      <c r="AU1793" s="44"/>
      <c r="AV1793" s="477" t="str">
        <f t="array" ref="AV1793">_xlfn.IFS(
LEFT(Tabelas!$AI1793,1)="N","DN",
LEFT(Tabelas!$AI1793,1)="C","DC",
LEFT(Tabelas!$AI1793,1)="L","DL",
LEFT(Tabelas!$AI1793,1)="A","DA",
LEFT(Tabelas!$AI1793,1)="G","DG")</f>
        <v>DC</v>
      </c>
      <c r="AW1793" s="34"/>
      <c r="AX1793" s="34"/>
      <c r="AY1793" s="34"/>
      <c r="AZ1793" s="34"/>
      <c r="BA1793" s="34"/>
      <c r="BB1793" s="34"/>
      <c r="BC1793" s="34"/>
      <c r="BD1793" s="44">
        <v>180322</v>
      </c>
      <c r="BE1793" s="34" t="s">
        <v>1475</v>
      </c>
      <c r="BF1793" s="43" t="s">
        <v>1223</v>
      </c>
      <c r="BG1793" s="34" t="s">
        <v>594</v>
      </c>
      <c r="BH1793" s="34" t="s">
        <v>285</v>
      </c>
      <c r="BI1793" s="34" t="s">
        <v>1475</v>
      </c>
      <c r="BJ1793" s="44" t="s">
        <v>350</v>
      </c>
      <c r="BK1793" s="44" t="s">
        <v>11480</v>
      </c>
      <c r="EN1793" s="572">
        <v>42412</v>
      </c>
      <c r="EO1793" s="561" t="s">
        <v>11503</v>
      </c>
      <c r="EP1793" s="561" t="s">
        <v>320</v>
      </c>
      <c r="EQ1793" s="576">
        <v>165</v>
      </c>
      <c r="ER1793" s="561" t="s">
        <v>3946</v>
      </c>
      <c r="ES1793" s="568" t="s">
        <v>11504</v>
      </c>
    </row>
    <row r="1794" spans="16:149">
      <c r="P1794" s="503"/>
      <c r="Q1794" s="504"/>
      <c r="R1794" s="505">
        <f t="shared" si="50"/>
        <v>45572</v>
      </c>
      <c r="S1794" s="501"/>
      <c r="T1794" s="497"/>
      <c r="U1794" s="498"/>
      <c r="V1794" s="43">
        <v>226</v>
      </c>
      <c r="W1794" s="34" t="s">
        <v>4561</v>
      </c>
      <c r="X1794" s="44">
        <v>180323</v>
      </c>
      <c r="Y1794" s="34" t="s">
        <v>3220</v>
      </c>
      <c r="Z1794" s="43" t="s">
        <v>1223</v>
      </c>
      <c r="AA1794" s="34" t="s">
        <v>594</v>
      </c>
      <c r="AB1794" s="34" t="s">
        <v>285</v>
      </c>
      <c r="AC1794" s="34" t="s">
        <v>11505</v>
      </c>
      <c r="AD1794" s="44" t="s">
        <v>350</v>
      </c>
      <c r="AE1794" s="44" t="s">
        <v>11480</v>
      </c>
      <c r="AF1794" s="43">
        <v>226</v>
      </c>
      <c r="AG1794" s="34" t="s">
        <v>4561</v>
      </c>
      <c r="AH1794" s="34" t="s">
        <v>4560</v>
      </c>
      <c r="AI1794" s="43" t="s">
        <v>4562</v>
      </c>
      <c r="AJ1794" s="44" t="s">
        <v>4563</v>
      </c>
      <c r="AK1794" s="261">
        <v>3660512</v>
      </c>
      <c r="AL1794" s="44" t="s">
        <v>607</v>
      </c>
      <c r="AM1794" s="44" t="s">
        <v>4567</v>
      </c>
      <c r="AN1794" s="262">
        <v>232093950</v>
      </c>
      <c r="AO1794" s="34"/>
      <c r="AP1794" s="34"/>
      <c r="AQ1794" s="34"/>
      <c r="AR1794" s="34"/>
      <c r="AS1794" s="34"/>
      <c r="AT1794" s="44" t="s">
        <v>10865</v>
      </c>
      <c r="AU1794" s="44"/>
      <c r="AV1794" s="477" t="str">
        <f t="array" ref="AV1794">_xlfn.IFS(
LEFT(Tabelas!$AI1794,1)="N","DN",
LEFT(Tabelas!$AI1794,1)="C","DC",
LEFT(Tabelas!$AI1794,1)="L","DL",
LEFT(Tabelas!$AI1794,1)="A","DA",
LEFT(Tabelas!$AI1794,1)="G","DG")</f>
        <v>DC</v>
      </c>
      <c r="AW1794" s="34"/>
      <c r="AX1794" s="34"/>
      <c r="AY1794" s="34"/>
      <c r="AZ1794" s="34"/>
      <c r="BA1794" s="34"/>
      <c r="BB1794" s="34"/>
      <c r="BC1794" s="34"/>
      <c r="BD1794" s="44">
        <v>180323</v>
      </c>
      <c r="BE1794" s="34" t="s">
        <v>3220</v>
      </c>
      <c r="BF1794" s="43" t="s">
        <v>1223</v>
      </c>
      <c r="BG1794" s="34" t="s">
        <v>594</v>
      </c>
      <c r="BH1794" s="34" t="s">
        <v>285</v>
      </c>
      <c r="BI1794" s="34" t="s">
        <v>11505</v>
      </c>
      <c r="BJ1794" s="44" t="s">
        <v>350</v>
      </c>
      <c r="BK1794" s="44" t="s">
        <v>11480</v>
      </c>
      <c r="EN1794" s="571">
        <v>42425</v>
      </c>
      <c r="EO1794" s="560" t="s">
        <v>11506</v>
      </c>
      <c r="EP1794" s="560" t="s">
        <v>350</v>
      </c>
      <c r="EQ1794" s="580">
        <v>219</v>
      </c>
      <c r="ER1794" s="560" t="s">
        <v>4409</v>
      </c>
      <c r="ES1794" s="567" t="s">
        <v>11507</v>
      </c>
    </row>
    <row r="1795" spans="16:149">
      <c r="P1795" s="503"/>
      <c r="Q1795" s="504"/>
      <c r="R1795" s="505">
        <f t="shared" si="50"/>
        <v>45573</v>
      </c>
      <c r="S1795" s="501"/>
      <c r="T1795" s="497"/>
      <c r="U1795" s="498"/>
      <c r="V1795" s="43">
        <v>226</v>
      </c>
      <c r="W1795" s="34" t="s">
        <v>4561</v>
      </c>
      <c r="X1795" s="44">
        <v>180324</v>
      </c>
      <c r="Y1795" s="34" t="s">
        <v>3334</v>
      </c>
      <c r="Z1795" s="43" t="s">
        <v>1223</v>
      </c>
      <c r="AA1795" s="34" t="s">
        <v>594</v>
      </c>
      <c r="AB1795" s="34" t="s">
        <v>285</v>
      </c>
      <c r="AC1795" s="34" t="s">
        <v>11508</v>
      </c>
      <c r="AD1795" s="44" t="s">
        <v>350</v>
      </c>
      <c r="AE1795" s="44" t="s">
        <v>11480</v>
      </c>
      <c r="AF1795" s="43">
        <v>226</v>
      </c>
      <c r="AG1795" s="34" t="s">
        <v>4561</v>
      </c>
      <c r="AH1795" s="34" t="s">
        <v>4560</v>
      </c>
      <c r="AI1795" s="43" t="s">
        <v>4562</v>
      </c>
      <c r="AJ1795" s="44" t="s">
        <v>4563</v>
      </c>
      <c r="AK1795" s="261">
        <v>3660512</v>
      </c>
      <c r="AL1795" s="44" t="s">
        <v>607</v>
      </c>
      <c r="AM1795" s="44" t="s">
        <v>4567</v>
      </c>
      <c r="AN1795" s="262">
        <v>232093950</v>
      </c>
      <c r="AO1795" s="34"/>
      <c r="AP1795" s="34"/>
      <c r="AQ1795" s="34"/>
      <c r="AR1795" s="34"/>
      <c r="AS1795" s="34"/>
      <c r="AT1795" s="44" t="s">
        <v>10865</v>
      </c>
      <c r="AU1795" s="44"/>
      <c r="AV1795" s="477" t="str">
        <f t="array" ref="AV1795">_xlfn.IFS(
LEFT(Tabelas!$AI1795,1)="N","DN",
LEFT(Tabelas!$AI1795,1)="C","DC",
LEFT(Tabelas!$AI1795,1)="L","DL",
LEFT(Tabelas!$AI1795,1)="A","DA",
LEFT(Tabelas!$AI1795,1)="G","DG")</f>
        <v>DC</v>
      </c>
      <c r="AW1795" s="34"/>
      <c r="AX1795" s="34"/>
      <c r="AY1795" s="34"/>
      <c r="AZ1795" s="34"/>
      <c r="BA1795" s="34"/>
      <c r="BB1795" s="34"/>
      <c r="BC1795" s="34"/>
      <c r="BD1795" s="44">
        <v>180324</v>
      </c>
      <c r="BE1795" s="34" t="s">
        <v>3334</v>
      </c>
      <c r="BF1795" s="43" t="s">
        <v>1223</v>
      </c>
      <c r="BG1795" s="34" t="s">
        <v>594</v>
      </c>
      <c r="BH1795" s="34" t="s">
        <v>285</v>
      </c>
      <c r="BI1795" s="34" t="s">
        <v>11508</v>
      </c>
      <c r="BJ1795" s="44" t="s">
        <v>350</v>
      </c>
      <c r="BK1795" s="44" t="s">
        <v>11480</v>
      </c>
      <c r="EN1795" s="572">
        <v>42430</v>
      </c>
      <c r="EO1795" s="561" t="s">
        <v>11509</v>
      </c>
      <c r="EP1795" s="561" t="s">
        <v>350</v>
      </c>
      <c r="EQ1795" s="576">
        <v>219</v>
      </c>
      <c r="ER1795" s="561" t="s">
        <v>4409</v>
      </c>
      <c r="ES1795" s="568" t="s">
        <v>11510</v>
      </c>
    </row>
    <row r="1796" spans="16:149">
      <c r="P1796" s="503"/>
      <c r="Q1796" s="504"/>
      <c r="R1796" s="505">
        <f t="shared" si="50"/>
        <v>45574</v>
      </c>
      <c r="S1796" s="501"/>
      <c r="T1796" s="497"/>
      <c r="U1796" s="498"/>
      <c r="V1796" s="43">
        <v>226</v>
      </c>
      <c r="W1796" s="34" t="s">
        <v>4561</v>
      </c>
      <c r="X1796" s="44">
        <v>180325</v>
      </c>
      <c r="Y1796" s="34" t="s">
        <v>3420</v>
      </c>
      <c r="Z1796" s="43" t="s">
        <v>1223</v>
      </c>
      <c r="AA1796" s="34" t="s">
        <v>594</v>
      </c>
      <c r="AB1796" s="34" t="s">
        <v>285</v>
      </c>
      <c r="AC1796" s="34" t="s">
        <v>11511</v>
      </c>
      <c r="AD1796" s="44" t="s">
        <v>350</v>
      </c>
      <c r="AE1796" s="44" t="s">
        <v>11480</v>
      </c>
      <c r="AF1796" s="43">
        <v>226</v>
      </c>
      <c r="AG1796" s="34" t="s">
        <v>4561</v>
      </c>
      <c r="AH1796" s="34" t="s">
        <v>4560</v>
      </c>
      <c r="AI1796" s="43" t="s">
        <v>4562</v>
      </c>
      <c r="AJ1796" s="44" t="s">
        <v>4563</v>
      </c>
      <c r="AK1796" s="261">
        <v>3660512</v>
      </c>
      <c r="AL1796" s="44" t="s">
        <v>607</v>
      </c>
      <c r="AM1796" s="44" t="s">
        <v>4567</v>
      </c>
      <c r="AN1796" s="262">
        <v>232093950</v>
      </c>
      <c r="AO1796" s="34"/>
      <c r="AP1796" s="34"/>
      <c r="AQ1796" s="34"/>
      <c r="AR1796" s="34"/>
      <c r="AS1796" s="34"/>
      <c r="AT1796" s="44" t="s">
        <v>10865</v>
      </c>
      <c r="AU1796" s="44"/>
      <c r="AV1796" s="477" t="str">
        <f t="array" ref="AV1796">_xlfn.IFS(
LEFT(Tabelas!$AI1796,1)="N","DN",
LEFT(Tabelas!$AI1796,1)="C","DC",
LEFT(Tabelas!$AI1796,1)="L","DL",
LEFT(Tabelas!$AI1796,1)="A","DA",
LEFT(Tabelas!$AI1796,1)="G","DG")</f>
        <v>DC</v>
      </c>
      <c r="AW1796" s="34"/>
      <c r="AX1796" s="34"/>
      <c r="AY1796" s="34"/>
      <c r="AZ1796" s="34"/>
      <c r="BA1796" s="34"/>
      <c r="BB1796" s="34"/>
      <c r="BC1796" s="34"/>
      <c r="BD1796" s="44">
        <v>180325</v>
      </c>
      <c r="BE1796" s="34" t="s">
        <v>3420</v>
      </c>
      <c r="BF1796" s="43" t="s">
        <v>1223</v>
      </c>
      <c r="BG1796" s="34" t="s">
        <v>594</v>
      </c>
      <c r="BH1796" s="34" t="s">
        <v>285</v>
      </c>
      <c r="BI1796" s="34" t="s">
        <v>11511</v>
      </c>
      <c r="BJ1796" s="44" t="s">
        <v>350</v>
      </c>
      <c r="BK1796" s="44" t="s">
        <v>11480</v>
      </c>
      <c r="EN1796" s="571">
        <v>42435</v>
      </c>
      <c r="EO1796" s="560" t="s">
        <v>11512</v>
      </c>
      <c r="EP1796" s="560" t="s">
        <v>350</v>
      </c>
      <c r="EQ1796" s="580">
        <v>219</v>
      </c>
      <c r="ER1796" s="560" t="s">
        <v>4409</v>
      </c>
      <c r="ES1796" s="567" t="s">
        <v>11513</v>
      </c>
    </row>
    <row r="1797" spans="16:149">
      <c r="P1797" s="503"/>
      <c r="Q1797" s="504"/>
      <c r="R1797" s="505">
        <f t="shared" si="50"/>
        <v>45575</v>
      </c>
      <c r="S1797" s="501"/>
      <c r="T1797" s="497"/>
      <c r="U1797" s="498"/>
      <c r="V1797" s="43">
        <v>226</v>
      </c>
      <c r="W1797" s="34" t="s">
        <v>4561</v>
      </c>
      <c r="X1797" s="44">
        <v>180326</v>
      </c>
      <c r="Y1797" s="34" t="s">
        <v>3499</v>
      </c>
      <c r="Z1797" s="43" t="s">
        <v>1223</v>
      </c>
      <c r="AA1797" s="34" t="s">
        <v>594</v>
      </c>
      <c r="AB1797" s="34" t="s">
        <v>285</v>
      </c>
      <c r="AC1797" s="34" t="s">
        <v>11514</v>
      </c>
      <c r="AD1797" s="44" t="s">
        <v>350</v>
      </c>
      <c r="AE1797" s="44" t="s">
        <v>11480</v>
      </c>
      <c r="AF1797" s="43">
        <v>226</v>
      </c>
      <c r="AG1797" s="34" t="s">
        <v>4561</v>
      </c>
      <c r="AH1797" s="34" t="s">
        <v>4560</v>
      </c>
      <c r="AI1797" s="43" t="s">
        <v>4562</v>
      </c>
      <c r="AJ1797" s="44" t="s">
        <v>4563</v>
      </c>
      <c r="AK1797" s="261">
        <v>3660512</v>
      </c>
      <c r="AL1797" s="44" t="s">
        <v>607</v>
      </c>
      <c r="AM1797" s="44" t="s">
        <v>4567</v>
      </c>
      <c r="AN1797" s="262">
        <v>232093950</v>
      </c>
      <c r="AO1797" s="34"/>
      <c r="AP1797" s="34"/>
      <c r="AQ1797" s="34"/>
      <c r="AR1797" s="34"/>
      <c r="AS1797" s="34"/>
      <c r="AT1797" s="44" t="s">
        <v>10865</v>
      </c>
      <c r="AU1797" s="44"/>
      <c r="AV1797" s="477" t="str">
        <f t="array" ref="AV1797">_xlfn.IFS(
LEFT(Tabelas!$AI1797,1)="N","DN",
LEFT(Tabelas!$AI1797,1)="C","DC",
LEFT(Tabelas!$AI1797,1)="L","DL",
LEFT(Tabelas!$AI1797,1)="A","DA",
LEFT(Tabelas!$AI1797,1)="G","DG")</f>
        <v>DC</v>
      </c>
      <c r="AW1797" s="34"/>
      <c r="AX1797" s="34"/>
      <c r="AY1797" s="34"/>
      <c r="AZ1797" s="34"/>
      <c r="BA1797" s="34"/>
      <c r="BB1797" s="34"/>
      <c r="BC1797" s="34"/>
      <c r="BD1797" s="44">
        <v>180326</v>
      </c>
      <c r="BE1797" s="34" t="s">
        <v>3499</v>
      </c>
      <c r="BF1797" s="43" t="s">
        <v>1223</v>
      </c>
      <c r="BG1797" s="34" t="s">
        <v>594</v>
      </c>
      <c r="BH1797" s="34" t="s">
        <v>285</v>
      </c>
      <c r="BI1797" s="34" t="s">
        <v>11514</v>
      </c>
      <c r="BJ1797" s="44" t="s">
        <v>350</v>
      </c>
      <c r="BK1797" s="44" t="s">
        <v>11480</v>
      </c>
      <c r="EN1797" s="572">
        <v>42463</v>
      </c>
      <c r="EO1797" s="561" t="s">
        <v>11515</v>
      </c>
      <c r="EP1797" s="561" t="s">
        <v>947</v>
      </c>
      <c r="EQ1797" s="576">
        <v>474</v>
      </c>
      <c r="ER1797" s="561" t="s">
        <v>5374</v>
      </c>
      <c r="ES1797" s="568" t="s">
        <v>11516</v>
      </c>
    </row>
    <row r="1798" spans="16:149">
      <c r="P1798" s="503"/>
      <c r="Q1798" s="504"/>
      <c r="R1798" s="505">
        <f t="shared" si="50"/>
        <v>45576</v>
      </c>
      <c r="S1798" s="501"/>
      <c r="T1798" s="497"/>
      <c r="U1798" s="498"/>
      <c r="V1798" s="43">
        <v>226</v>
      </c>
      <c r="W1798" s="34" t="s">
        <v>4561</v>
      </c>
      <c r="X1798" s="44">
        <v>180327</v>
      </c>
      <c r="Y1798" s="34" t="s">
        <v>3573</v>
      </c>
      <c r="Z1798" s="43" t="s">
        <v>1223</v>
      </c>
      <c r="AA1798" s="34" t="s">
        <v>594</v>
      </c>
      <c r="AB1798" s="34" t="s">
        <v>285</v>
      </c>
      <c r="AC1798" s="34" t="s">
        <v>11517</v>
      </c>
      <c r="AD1798" s="44" t="s">
        <v>350</v>
      </c>
      <c r="AE1798" s="44" t="s">
        <v>11480</v>
      </c>
      <c r="AF1798" s="43">
        <v>226</v>
      </c>
      <c r="AG1798" s="34" t="s">
        <v>4561</v>
      </c>
      <c r="AH1798" s="34" t="s">
        <v>4560</v>
      </c>
      <c r="AI1798" s="43" t="s">
        <v>4562</v>
      </c>
      <c r="AJ1798" s="44" t="s">
        <v>4563</v>
      </c>
      <c r="AK1798" s="261">
        <v>3660512</v>
      </c>
      <c r="AL1798" s="44" t="s">
        <v>607</v>
      </c>
      <c r="AM1798" s="44" t="s">
        <v>4567</v>
      </c>
      <c r="AN1798" s="262">
        <v>232093950</v>
      </c>
      <c r="AO1798" s="34"/>
      <c r="AP1798" s="34"/>
      <c r="AQ1798" s="34"/>
      <c r="AR1798" s="34"/>
      <c r="AS1798" s="34"/>
      <c r="AT1798" s="44" t="s">
        <v>10865</v>
      </c>
      <c r="AU1798" s="44"/>
      <c r="AV1798" s="477" t="str">
        <f t="array" ref="AV1798">_xlfn.IFS(
LEFT(Tabelas!$AI1798,1)="N","DN",
LEFT(Tabelas!$AI1798,1)="C","DC",
LEFT(Tabelas!$AI1798,1)="L","DL",
LEFT(Tabelas!$AI1798,1)="A","DA",
LEFT(Tabelas!$AI1798,1)="G","DG")</f>
        <v>DC</v>
      </c>
      <c r="AW1798" s="34"/>
      <c r="AX1798" s="34"/>
      <c r="AY1798" s="34"/>
      <c r="AZ1798" s="34"/>
      <c r="BA1798" s="34"/>
      <c r="BB1798" s="34"/>
      <c r="BC1798" s="34"/>
      <c r="BD1798" s="44">
        <v>180327</v>
      </c>
      <c r="BE1798" s="34" t="s">
        <v>3573</v>
      </c>
      <c r="BF1798" s="43" t="s">
        <v>1223</v>
      </c>
      <c r="BG1798" s="34" t="s">
        <v>594</v>
      </c>
      <c r="BH1798" s="34" t="s">
        <v>285</v>
      </c>
      <c r="BI1798" s="34" t="s">
        <v>11517</v>
      </c>
      <c r="BJ1798" s="44" t="s">
        <v>350</v>
      </c>
      <c r="BK1798" s="44" t="s">
        <v>11480</v>
      </c>
      <c r="EN1798" s="571">
        <v>42471</v>
      </c>
      <c r="EO1798" s="560" t="s">
        <v>11518</v>
      </c>
      <c r="EP1798" s="560" t="s">
        <v>289</v>
      </c>
      <c r="EQ1798" s="580">
        <v>323</v>
      </c>
      <c r="ER1798" s="560" t="s">
        <v>4864</v>
      </c>
      <c r="ES1798" s="567" t="s">
        <v>11519</v>
      </c>
    </row>
    <row r="1799" spans="16:149">
      <c r="P1799" s="503"/>
      <c r="Q1799" s="504"/>
      <c r="R1799" s="505">
        <f t="shared" si="50"/>
        <v>45577</v>
      </c>
      <c r="S1799" s="501"/>
      <c r="T1799" s="497"/>
      <c r="U1799" s="498"/>
      <c r="V1799" s="43">
        <v>226</v>
      </c>
      <c r="W1799" s="34" t="s">
        <v>4561</v>
      </c>
      <c r="X1799" s="44">
        <v>181002</v>
      </c>
      <c r="Y1799" s="34" t="s">
        <v>1197</v>
      </c>
      <c r="Z1799" s="43" t="s">
        <v>1223</v>
      </c>
      <c r="AA1799" s="34" t="s">
        <v>601</v>
      </c>
      <c r="AB1799" s="34" t="s">
        <v>285</v>
      </c>
      <c r="AC1799" s="34" t="s">
        <v>1197</v>
      </c>
      <c r="AD1799" s="44" t="s">
        <v>350</v>
      </c>
      <c r="AE1799" s="44" t="s">
        <v>11480</v>
      </c>
      <c r="AF1799" s="43">
        <v>226</v>
      </c>
      <c r="AG1799" s="34" t="s">
        <v>4561</v>
      </c>
      <c r="AH1799" s="34" t="s">
        <v>4560</v>
      </c>
      <c r="AI1799" s="43" t="s">
        <v>4562</v>
      </c>
      <c r="AJ1799" s="44" t="s">
        <v>4563</v>
      </c>
      <c r="AK1799" s="261">
        <v>3660512</v>
      </c>
      <c r="AL1799" s="44" t="s">
        <v>607</v>
      </c>
      <c r="AM1799" s="44" t="s">
        <v>4567</v>
      </c>
      <c r="AN1799" s="262">
        <v>232093950</v>
      </c>
      <c r="AO1799" s="34"/>
      <c r="AP1799" s="34"/>
      <c r="AQ1799" s="34"/>
      <c r="AR1799" s="34"/>
      <c r="AS1799" s="34"/>
      <c r="AT1799" s="44" t="s">
        <v>10865</v>
      </c>
      <c r="AU1799" s="44"/>
      <c r="AV1799" s="477" t="str">
        <f t="array" ref="AV1799">_xlfn.IFS(
LEFT(Tabelas!$AI1799,1)="N","DN",
LEFT(Tabelas!$AI1799,1)="C","DC",
LEFT(Tabelas!$AI1799,1)="L","DL",
LEFT(Tabelas!$AI1799,1)="A","DA",
LEFT(Tabelas!$AI1799,1)="G","DG")</f>
        <v>DC</v>
      </c>
      <c r="AW1799" s="34"/>
      <c r="AX1799" s="34"/>
      <c r="AY1799" s="34"/>
      <c r="AZ1799" s="34"/>
      <c r="BA1799" s="34"/>
      <c r="BB1799" s="34"/>
      <c r="BC1799" s="34"/>
      <c r="BD1799" s="44">
        <v>181002</v>
      </c>
      <c r="BE1799" s="34" t="s">
        <v>1197</v>
      </c>
      <c r="BF1799" s="43" t="s">
        <v>1223</v>
      </c>
      <c r="BG1799" s="34" t="s">
        <v>601</v>
      </c>
      <c r="BH1799" s="34" t="s">
        <v>285</v>
      </c>
      <c r="BI1799" s="34" t="s">
        <v>1197</v>
      </c>
      <c r="BJ1799" s="44" t="s">
        <v>350</v>
      </c>
      <c r="BK1799" s="44" t="s">
        <v>11480</v>
      </c>
      <c r="EN1799" s="571">
        <v>42510</v>
      </c>
      <c r="EO1799" s="560" t="s">
        <v>11520</v>
      </c>
      <c r="EP1799" s="560" t="s">
        <v>320</v>
      </c>
      <c r="EQ1799" s="580">
        <v>165</v>
      </c>
      <c r="ER1799" s="560" t="s">
        <v>3946</v>
      </c>
      <c r="ES1799" s="567" t="s">
        <v>11521</v>
      </c>
    </row>
    <row r="1800" spans="16:149">
      <c r="P1800" s="503"/>
      <c r="Q1800" s="504"/>
      <c r="R1800" s="505">
        <f t="shared" si="50"/>
        <v>45578</v>
      </c>
      <c r="S1800" s="501"/>
      <c r="T1800" s="497"/>
      <c r="U1800" s="498"/>
      <c r="V1800" s="43">
        <v>226</v>
      </c>
      <c r="W1800" s="34" t="s">
        <v>4561</v>
      </c>
      <c r="X1800" s="44">
        <v>181000</v>
      </c>
      <c r="Y1800" s="34" t="s">
        <v>910</v>
      </c>
      <c r="Z1800" s="43" t="s">
        <v>1223</v>
      </c>
      <c r="AA1800" s="34" t="s">
        <v>601</v>
      </c>
      <c r="AB1800" s="34" t="s">
        <v>285</v>
      </c>
      <c r="AC1800" s="34" t="s">
        <v>11522</v>
      </c>
      <c r="AD1800" s="44" t="s">
        <v>350</v>
      </c>
      <c r="AE1800" s="44" t="s">
        <v>11480</v>
      </c>
      <c r="AF1800" s="43">
        <v>226</v>
      </c>
      <c r="AG1800" s="34" t="s">
        <v>4561</v>
      </c>
      <c r="AH1800" s="34" t="s">
        <v>4560</v>
      </c>
      <c r="AI1800" s="43" t="s">
        <v>4562</v>
      </c>
      <c r="AJ1800" s="44" t="s">
        <v>4563</v>
      </c>
      <c r="AK1800" s="261">
        <v>3660512</v>
      </c>
      <c r="AL1800" s="44" t="s">
        <v>607</v>
      </c>
      <c r="AM1800" s="44" t="s">
        <v>4567</v>
      </c>
      <c r="AN1800" s="262">
        <v>232093950</v>
      </c>
      <c r="AO1800" s="34"/>
      <c r="AP1800" s="34"/>
      <c r="AQ1800" s="34"/>
      <c r="AR1800" s="34"/>
      <c r="AS1800" s="34"/>
      <c r="AT1800" s="44" t="s">
        <v>10865</v>
      </c>
      <c r="AU1800" s="44"/>
      <c r="AV1800" s="477" t="str">
        <f t="array" ref="AV1800">_xlfn.IFS(
LEFT(Tabelas!$AI1800,1)="N","DN",
LEFT(Tabelas!$AI1800,1)="C","DC",
LEFT(Tabelas!$AI1800,1)="L","DL",
LEFT(Tabelas!$AI1800,1)="A","DA",
LEFT(Tabelas!$AI1800,1)="G","DG")</f>
        <v>DC</v>
      </c>
      <c r="AW1800" s="34"/>
      <c r="AX1800" s="34"/>
      <c r="AY1800" s="34"/>
      <c r="AZ1800" s="34"/>
      <c r="BA1800" s="34"/>
      <c r="BB1800" s="34"/>
      <c r="BC1800" s="34"/>
      <c r="BD1800" s="44">
        <v>181000</v>
      </c>
      <c r="BE1800" s="34" t="s">
        <v>910</v>
      </c>
      <c r="BF1800" s="43" t="s">
        <v>1223</v>
      </c>
      <c r="BG1800" s="34" t="s">
        <v>601</v>
      </c>
      <c r="BH1800" s="34" t="s">
        <v>285</v>
      </c>
      <c r="BI1800" s="34" t="s">
        <v>11522</v>
      </c>
      <c r="BJ1800" s="44" t="s">
        <v>350</v>
      </c>
      <c r="BK1800" s="44" t="s">
        <v>11480</v>
      </c>
      <c r="EN1800" s="572">
        <v>42528</v>
      </c>
      <c r="EO1800" s="561" t="s">
        <v>11523</v>
      </c>
      <c r="EP1800" s="561" t="s">
        <v>289</v>
      </c>
      <c r="EQ1800" s="576">
        <v>347</v>
      </c>
      <c r="ER1800" s="561" t="s">
        <v>5074</v>
      </c>
      <c r="ES1800" s="568" t="s">
        <v>11524</v>
      </c>
    </row>
    <row r="1801" spans="16:149">
      <c r="P1801" s="503"/>
      <c r="Q1801" s="504"/>
      <c r="R1801" s="505">
        <f t="shared" si="50"/>
        <v>45579</v>
      </c>
      <c r="S1801" s="501"/>
      <c r="T1801" s="497"/>
      <c r="U1801" s="498"/>
      <c r="V1801" s="43">
        <v>226</v>
      </c>
      <c r="W1801" s="34" t="s">
        <v>4561</v>
      </c>
      <c r="X1801" s="44">
        <v>181005</v>
      </c>
      <c r="Y1801" s="34" t="s">
        <v>1471</v>
      </c>
      <c r="Z1801" s="43" t="s">
        <v>1223</v>
      </c>
      <c r="AA1801" s="34" t="s">
        <v>601</v>
      </c>
      <c r="AB1801" s="34" t="s">
        <v>285</v>
      </c>
      <c r="AC1801" s="34" t="s">
        <v>1471</v>
      </c>
      <c r="AD1801" s="44" t="s">
        <v>350</v>
      </c>
      <c r="AE1801" s="44" t="s">
        <v>11480</v>
      </c>
      <c r="AF1801" s="43">
        <v>226</v>
      </c>
      <c r="AG1801" s="34" t="s">
        <v>4561</v>
      </c>
      <c r="AH1801" s="34" t="s">
        <v>4560</v>
      </c>
      <c r="AI1801" s="43" t="s">
        <v>4562</v>
      </c>
      <c r="AJ1801" s="44" t="s">
        <v>4563</v>
      </c>
      <c r="AK1801" s="261">
        <v>3660512</v>
      </c>
      <c r="AL1801" s="44" t="s">
        <v>607</v>
      </c>
      <c r="AM1801" s="44" t="s">
        <v>4567</v>
      </c>
      <c r="AN1801" s="262">
        <v>232093950</v>
      </c>
      <c r="AO1801" s="34"/>
      <c r="AP1801" s="34"/>
      <c r="AQ1801" s="34"/>
      <c r="AR1801" s="34"/>
      <c r="AS1801" s="34"/>
      <c r="AT1801" s="44" t="s">
        <v>10865</v>
      </c>
      <c r="AU1801" s="44"/>
      <c r="AV1801" s="477" t="str">
        <f t="array" ref="AV1801">_xlfn.IFS(
LEFT(Tabelas!$AI1801,1)="N","DN",
LEFT(Tabelas!$AI1801,1)="C","DC",
LEFT(Tabelas!$AI1801,1)="L","DL",
LEFT(Tabelas!$AI1801,1)="A","DA",
LEFT(Tabelas!$AI1801,1)="G","DG")</f>
        <v>DC</v>
      </c>
      <c r="AW1801" s="34"/>
      <c r="AX1801" s="34"/>
      <c r="AY1801" s="34"/>
      <c r="AZ1801" s="34"/>
      <c r="BA1801" s="34"/>
      <c r="BB1801" s="34"/>
      <c r="BC1801" s="34"/>
      <c r="BD1801" s="44">
        <v>181005</v>
      </c>
      <c r="BE1801" s="34" t="s">
        <v>1471</v>
      </c>
      <c r="BF1801" s="43" t="s">
        <v>1223</v>
      </c>
      <c r="BG1801" s="34" t="s">
        <v>601</v>
      </c>
      <c r="BH1801" s="34" t="s">
        <v>285</v>
      </c>
      <c r="BI1801" s="34" t="s">
        <v>1471</v>
      </c>
      <c r="BJ1801" s="44" t="s">
        <v>350</v>
      </c>
      <c r="BK1801" s="44" t="s">
        <v>11480</v>
      </c>
      <c r="EN1801" s="571">
        <v>42668</v>
      </c>
      <c r="EO1801" s="560" t="s">
        <v>11525</v>
      </c>
      <c r="EP1801" s="560" t="s">
        <v>320</v>
      </c>
      <c r="EQ1801" s="580">
        <v>102</v>
      </c>
      <c r="ER1801" s="560" t="s">
        <v>628</v>
      </c>
      <c r="ES1801" s="567" t="s">
        <v>11526</v>
      </c>
    </row>
    <row r="1802" spans="16:149">
      <c r="P1802" s="503"/>
      <c r="Q1802" s="504"/>
      <c r="R1802" s="505">
        <f t="shared" si="50"/>
        <v>45580</v>
      </c>
      <c r="S1802" s="501"/>
      <c r="T1802" s="497"/>
      <c r="U1802" s="498"/>
      <c r="V1802" s="43">
        <v>226</v>
      </c>
      <c r="W1802" s="34" t="s">
        <v>4561</v>
      </c>
      <c r="X1802" s="44">
        <v>181007</v>
      </c>
      <c r="Y1802" s="34" t="s">
        <v>1749</v>
      </c>
      <c r="Z1802" s="43" t="s">
        <v>1223</v>
      </c>
      <c r="AA1802" s="34" t="s">
        <v>601</v>
      </c>
      <c r="AB1802" s="34" t="s">
        <v>285</v>
      </c>
      <c r="AC1802" s="34" t="s">
        <v>1749</v>
      </c>
      <c r="AD1802" s="44" t="s">
        <v>350</v>
      </c>
      <c r="AE1802" s="44" t="s">
        <v>11480</v>
      </c>
      <c r="AF1802" s="43">
        <v>226</v>
      </c>
      <c r="AG1802" s="34" t="s">
        <v>4561</v>
      </c>
      <c r="AH1802" s="34" t="s">
        <v>4560</v>
      </c>
      <c r="AI1802" s="43" t="s">
        <v>4562</v>
      </c>
      <c r="AJ1802" s="44" t="s">
        <v>4563</v>
      </c>
      <c r="AK1802" s="261">
        <v>3660512</v>
      </c>
      <c r="AL1802" s="44" t="s">
        <v>607</v>
      </c>
      <c r="AM1802" s="44" t="s">
        <v>4567</v>
      </c>
      <c r="AN1802" s="262">
        <v>232093950</v>
      </c>
      <c r="AO1802" s="34"/>
      <c r="AP1802" s="34"/>
      <c r="AQ1802" s="34"/>
      <c r="AR1802" s="34"/>
      <c r="AS1802" s="34"/>
      <c r="AT1802" s="44" t="s">
        <v>10865</v>
      </c>
      <c r="AU1802" s="44"/>
      <c r="AV1802" s="477" t="str">
        <f t="array" ref="AV1802">_xlfn.IFS(
LEFT(Tabelas!$AI1802,1)="N","DN",
LEFT(Tabelas!$AI1802,1)="C","DC",
LEFT(Tabelas!$AI1802,1)="L","DL",
LEFT(Tabelas!$AI1802,1)="A","DA",
LEFT(Tabelas!$AI1802,1)="G","DG")</f>
        <v>DC</v>
      </c>
      <c r="AW1802" s="34"/>
      <c r="AX1802" s="34"/>
      <c r="AY1802" s="34"/>
      <c r="AZ1802" s="34"/>
      <c r="BA1802" s="34"/>
      <c r="BB1802" s="34"/>
      <c r="BC1802" s="34"/>
      <c r="BD1802" s="44">
        <v>181007</v>
      </c>
      <c r="BE1802" s="34" t="s">
        <v>1749</v>
      </c>
      <c r="BF1802" s="43" t="s">
        <v>1223</v>
      </c>
      <c r="BG1802" s="34" t="s">
        <v>601</v>
      </c>
      <c r="BH1802" s="34" t="s">
        <v>285</v>
      </c>
      <c r="BI1802" s="34" t="s">
        <v>1749</v>
      </c>
      <c r="BJ1802" s="44" t="s">
        <v>350</v>
      </c>
      <c r="BK1802" s="44" t="s">
        <v>11480</v>
      </c>
      <c r="EN1802" s="572">
        <v>42676</v>
      </c>
      <c r="EO1802" s="561" t="s">
        <v>11527</v>
      </c>
      <c r="EP1802" s="561" t="s">
        <v>320</v>
      </c>
      <c r="EQ1802" s="576">
        <v>165</v>
      </c>
      <c r="ER1802" s="561" t="s">
        <v>3946</v>
      </c>
      <c r="ES1802" s="568" t="s">
        <v>11528</v>
      </c>
    </row>
    <row r="1803" spans="16:149">
      <c r="P1803" s="503"/>
      <c r="Q1803" s="504"/>
      <c r="R1803" s="505">
        <f t="shared" si="50"/>
        <v>45581</v>
      </c>
      <c r="S1803" s="501"/>
      <c r="T1803" s="497"/>
      <c r="U1803" s="498"/>
      <c r="V1803" s="43">
        <v>226</v>
      </c>
      <c r="W1803" s="34" t="s">
        <v>4561</v>
      </c>
      <c r="X1803" s="44">
        <v>181008</v>
      </c>
      <c r="Y1803" s="34" t="s">
        <v>2001</v>
      </c>
      <c r="Z1803" s="43" t="s">
        <v>1223</v>
      </c>
      <c r="AA1803" s="34" t="s">
        <v>601</v>
      </c>
      <c r="AB1803" s="34" t="s">
        <v>285</v>
      </c>
      <c r="AC1803" s="34" t="s">
        <v>2001</v>
      </c>
      <c r="AD1803" s="44" t="s">
        <v>350</v>
      </c>
      <c r="AE1803" s="44" t="s">
        <v>11480</v>
      </c>
      <c r="AF1803" s="43">
        <v>226</v>
      </c>
      <c r="AG1803" s="34" t="s">
        <v>4561</v>
      </c>
      <c r="AH1803" s="34" t="s">
        <v>4560</v>
      </c>
      <c r="AI1803" s="43" t="s">
        <v>4562</v>
      </c>
      <c r="AJ1803" s="44" t="s">
        <v>4563</v>
      </c>
      <c r="AK1803" s="261">
        <v>3660512</v>
      </c>
      <c r="AL1803" s="44" t="s">
        <v>607</v>
      </c>
      <c r="AM1803" s="44" t="s">
        <v>4567</v>
      </c>
      <c r="AN1803" s="262">
        <v>232093950</v>
      </c>
      <c r="AO1803" s="34"/>
      <c r="AP1803" s="34"/>
      <c r="AQ1803" s="34"/>
      <c r="AR1803" s="34"/>
      <c r="AS1803" s="34"/>
      <c r="AT1803" s="44" t="s">
        <v>10865</v>
      </c>
      <c r="AU1803" s="44"/>
      <c r="AV1803" s="477" t="str">
        <f t="array" ref="AV1803">_xlfn.IFS(
LEFT(Tabelas!$AI1803,1)="N","DN",
LEFT(Tabelas!$AI1803,1)="C","DC",
LEFT(Tabelas!$AI1803,1)="L","DL",
LEFT(Tabelas!$AI1803,1)="A","DA",
LEFT(Tabelas!$AI1803,1)="G","DG")</f>
        <v>DC</v>
      </c>
      <c r="AW1803" s="34"/>
      <c r="AX1803" s="34"/>
      <c r="AY1803" s="34"/>
      <c r="AZ1803" s="34"/>
      <c r="BA1803" s="34"/>
      <c r="BB1803" s="34"/>
      <c r="BC1803" s="34"/>
      <c r="BD1803" s="44">
        <v>181008</v>
      </c>
      <c r="BE1803" s="34" t="s">
        <v>2001</v>
      </c>
      <c r="BF1803" s="43" t="s">
        <v>1223</v>
      </c>
      <c r="BG1803" s="34" t="s">
        <v>601</v>
      </c>
      <c r="BH1803" s="34" t="s">
        <v>285</v>
      </c>
      <c r="BI1803" s="34" t="s">
        <v>2001</v>
      </c>
      <c r="BJ1803" s="44" t="s">
        <v>350</v>
      </c>
      <c r="BK1803" s="44" t="s">
        <v>11480</v>
      </c>
      <c r="EN1803" s="571">
        <v>42692</v>
      </c>
      <c r="EO1803" s="560" t="s">
        <v>11529</v>
      </c>
      <c r="EP1803" s="560" t="s">
        <v>320</v>
      </c>
      <c r="EQ1803" s="580">
        <v>112</v>
      </c>
      <c r="ER1803" s="560" t="s">
        <v>2868</v>
      </c>
      <c r="ES1803" s="567" t="s">
        <v>11530</v>
      </c>
    </row>
    <row r="1804" spans="16:149">
      <c r="P1804" s="503"/>
      <c r="Q1804" s="504"/>
      <c r="R1804" s="505">
        <f t="shared" si="50"/>
        <v>45582</v>
      </c>
      <c r="S1804" s="501"/>
      <c r="T1804" s="497"/>
      <c r="U1804" s="498"/>
      <c r="V1804" s="43">
        <v>226</v>
      </c>
      <c r="W1804" s="34" t="s">
        <v>4561</v>
      </c>
      <c r="X1804" s="44">
        <v>181009</v>
      </c>
      <c r="Y1804" s="34" t="s">
        <v>2197</v>
      </c>
      <c r="Z1804" s="43" t="s">
        <v>1223</v>
      </c>
      <c r="AA1804" s="34" t="s">
        <v>601</v>
      </c>
      <c r="AB1804" s="34" t="s">
        <v>285</v>
      </c>
      <c r="AC1804" s="34" t="s">
        <v>2197</v>
      </c>
      <c r="AD1804" s="44" t="s">
        <v>350</v>
      </c>
      <c r="AE1804" s="44" t="s">
        <v>11480</v>
      </c>
      <c r="AF1804" s="43">
        <v>226</v>
      </c>
      <c r="AG1804" s="34" t="s">
        <v>4561</v>
      </c>
      <c r="AH1804" s="34" t="s">
        <v>4560</v>
      </c>
      <c r="AI1804" s="43" t="s">
        <v>4562</v>
      </c>
      <c r="AJ1804" s="44" t="s">
        <v>4563</v>
      </c>
      <c r="AK1804" s="261">
        <v>3660512</v>
      </c>
      <c r="AL1804" s="44" t="s">
        <v>607</v>
      </c>
      <c r="AM1804" s="44" t="s">
        <v>4567</v>
      </c>
      <c r="AN1804" s="262">
        <v>232093950</v>
      </c>
      <c r="AO1804" s="34"/>
      <c r="AP1804" s="34"/>
      <c r="AQ1804" s="34"/>
      <c r="AR1804" s="34"/>
      <c r="AS1804" s="34"/>
      <c r="AT1804" s="44" t="s">
        <v>10865</v>
      </c>
      <c r="AU1804" s="44"/>
      <c r="AV1804" s="477" t="str">
        <f t="array" ref="AV1804">_xlfn.IFS(
LEFT(Tabelas!$AI1804,1)="N","DN",
LEFT(Tabelas!$AI1804,1)="C","DC",
LEFT(Tabelas!$AI1804,1)="L","DL",
LEFT(Tabelas!$AI1804,1)="A","DA",
LEFT(Tabelas!$AI1804,1)="G","DG")</f>
        <v>DC</v>
      </c>
      <c r="AW1804" s="34"/>
      <c r="AX1804" s="34"/>
      <c r="AY1804" s="34"/>
      <c r="AZ1804" s="34"/>
      <c r="BA1804" s="34"/>
      <c r="BB1804" s="34"/>
      <c r="BC1804" s="34"/>
      <c r="BD1804" s="44">
        <v>181009</v>
      </c>
      <c r="BE1804" s="34" t="s">
        <v>2197</v>
      </c>
      <c r="BF1804" s="43" t="s">
        <v>1223</v>
      </c>
      <c r="BG1804" s="34" t="s">
        <v>601</v>
      </c>
      <c r="BH1804" s="34" t="s">
        <v>285</v>
      </c>
      <c r="BI1804" s="34" t="s">
        <v>2197</v>
      </c>
      <c r="BJ1804" s="44" t="s">
        <v>350</v>
      </c>
      <c r="BK1804" s="44" t="s">
        <v>11480</v>
      </c>
      <c r="EN1804" s="572">
        <v>42700</v>
      </c>
      <c r="EO1804" s="561" t="s">
        <v>11531</v>
      </c>
      <c r="EP1804" s="561" t="s">
        <v>320</v>
      </c>
      <c r="EQ1804" s="576">
        <v>102</v>
      </c>
      <c r="ER1804" s="561" t="s">
        <v>628</v>
      </c>
      <c r="ES1804" s="568" t="s">
        <v>11532</v>
      </c>
    </row>
    <row r="1805" spans="16:149">
      <c r="P1805" s="503"/>
      <c r="Q1805" s="504"/>
      <c r="R1805" s="505">
        <f t="shared" si="50"/>
        <v>45583</v>
      </c>
      <c r="S1805" s="501"/>
      <c r="T1805" s="497"/>
      <c r="U1805" s="498"/>
      <c r="V1805" s="43">
        <v>226</v>
      </c>
      <c r="W1805" s="34" t="s">
        <v>4561</v>
      </c>
      <c r="X1805" s="44">
        <v>181013</v>
      </c>
      <c r="Y1805" s="34" t="s">
        <v>2385</v>
      </c>
      <c r="Z1805" s="43" t="s">
        <v>1223</v>
      </c>
      <c r="AA1805" s="34" t="s">
        <v>601</v>
      </c>
      <c r="AB1805" s="34" t="s">
        <v>285</v>
      </c>
      <c r="AC1805" s="34" t="s">
        <v>11533</v>
      </c>
      <c r="AD1805" s="44" t="s">
        <v>350</v>
      </c>
      <c r="AE1805" s="44" t="s">
        <v>11480</v>
      </c>
      <c r="AF1805" s="43">
        <v>226</v>
      </c>
      <c r="AG1805" s="34" t="s">
        <v>4561</v>
      </c>
      <c r="AH1805" s="34" t="s">
        <v>4560</v>
      </c>
      <c r="AI1805" s="43" t="s">
        <v>4562</v>
      </c>
      <c r="AJ1805" s="44" t="s">
        <v>4563</v>
      </c>
      <c r="AK1805" s="261">
        <v>3660512</v>
      </c>
      <c r="AL1805" s="44" t="s">
        <v>607</v>
      </c>
      <c r="AM1805" s="44" t="s">
        <v>4567</v>
      </c>
      <c r="AN1805" s="262">
        <v>232093950</v>
      </c>
      <c r="AO1805" s="34"/>
      <c r="AP1805" s="34"/>
      <c r="AQ1805" s="34"/>
      <c r="AR1805" s="34"/>
      <c r="AS1805" s="34"/>
      <c r="AT1805" s="44" t="s">
        <v>10865</v>
      </c>
      <c r="AU1805" s="44"/>
      <c r="AV1805" s="477" t="str">
        <f t="array" ref="AV1805">_xlfn.IFS(
LEFT(Tabelas!$AI1805,1)="N","DN",
LEFT(Tabelas!$AI1805,1)="C","DC",
LEFT(Tabelas!$AI1805,1)="L","DL",
LEFT(Tabelas!$AI1805,1)="A","DA",
LEFT(Tabelas!$AI1805,1)="G","DG")</f>
        <v>DC</v>
      </c>
      <c r="AW1805" s="34"/>
      <c r="AX1805" s="34"/>
      <c r="AY1805" s="34"/>
      <c r="AZ1805" s="34"/>
      <c r="BA1805" s="34"/>
      <c r="BB1805" s="34"/>
      <c r="BC1805" s="34"/>
      <c r="BD1805" s="44">
        <v>181013</v>
      </c>
      <c r="BE1805" s="34" t="s">
        <v>2385</v>
      </c>
      <c r="BF1805" s="43" t="s">
        <v>1223</v>
      </c>
      <c r="BG1805" s="34" t="s">
        <v>601</v>
      </c>
      <c r="BH1805" s="34" t="s">
        <v>285</v>
      </c>
      <c r="BI1805" s="34" t="s">
        <v>11533</v>
      </c>
      <c r="BJ1805" s="44" t="s">
        <v>350</v>
      </c>
      <c r="BK1805" s="44" t="s">
        <v>11480</v>
      </c>
      <c r="EN1805" s="571">
        <v>42706</v>
      </c>
      <c r="EO1805" s="560" t="s">
        <v>11534</v>
      </c>
      <c r="EP1805" s="560" t="s">
        <v>350</v>
      </c>
      <c r="EQ1805" s="580">
        <v>221</v>
      </c>
      <c r="ER1805" s="560" t="s">
        <v>4458</v>
      </c>
      <c r="ES1805" s="567" t="s">
        <v>11535</v>
      </c>
    </row>
    <row r="1806" spans="16:149">
      <c r="P1806" s="503"/>
      <c r="Q1806" s="504"/>
      <c r="R1806" s="505">
        <f t="shared" si="50"/>
        <v>45584</v>
      </c>
      <c r="S1806" s="501"/>
      <c r="T1806" s="497"/>
      <c r="U1806" s="498"/>
      <c r="V1806" s="43">
        <v>226</v>
      </c>
      <c r="W1806" s="34" t="s">
        <v>4561</v>
      </c>
      <c r="X1806" s="44">
        <v>181014</v>
      </c>
      <c r="Y1806" s="34" t="s">
        <v>2554</v>
      </c>
      <c r="Z1806" s="43" t="s">
        <v>1223</v>
      </c>
      <c r="AA1806" s="34" t="s">
        <v>601</v>
      </c>
      <c r="AB1806" s="34" t="s">
        <v>285</v>
      </c>
      <c r="AC1806" s="34" t="s">
        <v>11536</v>
      </c>
      <c r="AD1806" s="44" t="s">
        <v>350</v>
      </c>
      <c r="AE1806" s="44" t="s">
        <v>11480</v>
      </c>
      <c r="AF1806" s="43">
        <v>226</v>
      </c>
      <c r="AG1806" s="34" t="s">
        <v>4561</v>
      </c>
      <c r="AH1806" s="34" t="s">
        <v>4560</v>
      </c>
      <c r="AI1806" s="43" t="s">
        <v>4562</v>
      </c>
      <c r="AJ1806" s="44" t="s">
        <v>4563</v>
      </c>
      <c r="AK1806" s="261">
        <v>3660512</v>
      </c>
      <c r="AL1806" s="44" t="s">
        <v>607</v>
      </c>
      <c r="AM1806" s="44" t="s">
        <v>4567</v>
      </c>
      <c r="AN1806" s="262">
        <v>232093950</v>
      </c>
      <c r="AO1806" s="34"/>
      <c r="AP1806" s="34"/>
      <c r="AQ1806" s="34"/>
      <c r="AR1806" s="34"/>
      <c r="AS1806" s="34"/>
      <c r="AT1806" s="44" t="s">
        <v>10865</v>
      </c>
      <c r="AU1806" s="44"/>
      <c r="AV1806" s="477" t="str">
        <f t="array" ref="AV1806">_xlfn.IFS(
LEFT(Tabelas!$AI1806,1)="N","DN",
LEFT(Tabelas!$AI1806,1)="C","DC",
LEFT(Tabelas!$AI1806,1)="L","DL",
LEFT(Tabelas!$AI1806,1)="A","DA",
LEFT(Tabelas!$AI1806,1)="G","DG")</f>
        <v>DC</v>
      </c>
      <c r="AW1806" s="34"/>
      <c r="AX1806" s="34"/>
      <c r="AY1806" s="34"/>
      <c r="AZ1806" s="34"/>
      <c r="BA1806" s="34"/>
      <c r="BB1806" s="34"/>
      <c r="BC1806" s="34"/>
      <c r="BD1806" s="44">
        <v>181014</v>
      </c>
      <c r="BE1806" s="34" t="s">
        <v>2554</v>
      </c>
      <c r="BF1806" s="43" t="s">
        <v>1223</v>
      </c>
      <c r="BG1806" s="34" t="s">
        <v>601</v>
      </c>
      <c r="BH1806" s="34" t="s">
        <v>285</v>
      </c>
      <c r="BI1806" s="34" t="s">
        <v>11536</v>
      </c>
      <c r="BJ1806" s="44" t="s">
        <v>350</v>
      </c>
      <c r="BK1806" s="44" t="s">
        <v>11480</v>
      </c>
      <c r="EN1806" s="572">
        <v>42725</v>
      </c>
      <c r="EO1806" s="561" t="s">
        <v>11537</v>
      </c>
      <c r="EP1806" s="561" t="s">
        <v>320</v>
      </c>
      <c r="EQ1806" s="576">
        <v>107</v>
      </c>
      <c r="ER1806" s="561" t="s">
        <v>2024</v>
      </c>
      <c r="ES1806" s="568" t="s">
        <v>11538</v>
      </c>
    </row>
    <row r="1807" spans="16:149">
      <c r="P1807" s="503"/>
      <c r="Q1807" s="504"/>
      <c r="R1807" s="505">
        <f t="shared" si="50"/>
        <v>45585</v>
      </c>
      <c r="S1807" s="501"/>
      <c r="T1807" s="497"/>
      <c r="U1807" s="498"/>
      <c r="V1807" s="43">
        <v>226</v>
      </c>
      <c r="W1807" s="34" t="s">
        <v>4561</v>
      </c>
      <c r="X1807" s="44">
        <v>181015</v>
      </c>
      <c r="Y1807" s="34" t="s">
        <v>2708</v>
      </c>
      <c r="Z1807" s="43" t="s">
        <v>1223</v>
      </c>
      <c r="AA1807" s="34" t="s">
        <v>601</v>
      </c>
      <c r="AB1807" s="34" t="s">
        <v>285</v>
      </c>
      <c r="AC1807" s="34" t="s">
        <v>11522</v>
      </c>
      <c r="AD1807" s="44" t="s">
        <v>350</v>
      </c>
      <c r="AE1807" s="44" t="s">
        <v>11480</v>
      </c>
      <c r="AF1807" s="43">
        <v>226</v>
      </c>
      <c r="AG1807" s="34" t="s">
        <v>4561</v>
      </c>
      <c r="AH1807" s="34" t="s">
        <v>4560</v>
      </c>
      <c r="AI1807" s="43" t="s">
        <v>4562</v>
      </c>
      <c r="AJ1807" s="44" t="s">
        <v>4563</v>
      </c>
      <c r="AK1807" s="261">
        <v>3660512</v>
      </c>
      <c r="AL1807" s="44" t="s">
        <v>607</v>
      </c>
      <c r="AM1807" s="44" t="s">
        <v>4567</v>
      </c>
      <c r="AN1807" s="262">
        <v>232093950</v>
      </c>
      <c r="AO1807" s="34"/>
      <c r="AP1807" s="34"/>
      <c r="AQ1807" s="34"/>
      <c r="AR1807" s="34"/>
      <c r="AS1807" s="34"/>
      <c r="AT1807" s="44" t="s">
        <v>10865</v>
      </c>
      <c r="AU1807" s="44"/>
      <c r="AV1807" s="477" t="str">
        <f t="array" ref="AV1807">_xlfn.IFS(
LEFT(Tabelas!$AI1807,1)="N","DN",
LEFT(Tabelas!$AI1807,1)="C","DC",
LEFT(Tabelas!$AI1807,1)="L","DL",
LEFT(Tabelas!$AI1807,1)="A","DA",
LEFT(Tabelas!$AI1807,1)="G","DG")</f>
        <v>DC</v>
      </c>
      <c r="AW1807" s="34"/>
      <c r="AX1807" s="34"/>
      <c r="AY1807" s="34"/>
      <c r="AZ1807" s="34"/>
      <c r="BA1807" s="34"/>
      <c r="BB1807" s="34"/>
      <c r="BC1807" s="34"/>
      <c r="BD1807" s="44">
        <v>181015</v>
      </c>
      <c r="BE1807" s="34" t="s">
        <v>2708</v>
      </c>
      <c r="BF1807" s="43" t="s">
        <v>1223</v>
      </c>
      <c r="BG1807" s="34" t="s">
        <v>601</v>
      </c>
      <c r="BH1807" s="34" t="s">
        <v>285</v>
      </c>
      <c r="BI1807" s="34" t="s">
        <v>11522</v>
      </c>
      <c r="BJ1807" s="44" t="s">
        <v>350</v>
      </c>
      <c r="BK1807" s="44" t="s">
        <v>11480</v>
      </c>
      <c r="EN1807" s="571">
        <v>42730</v>
      </c>
      <c r="EO1807" s="560" t="s">
        <v>11539</v>
      </c>
      <c r="EP1807" s="560" t="s">
        <v>350</v>
      </c>
      <c r="EQ1807" s="580">
        <v>229</v>
      </c>
      <c r="ER1807" s="560" t="s">
        <v>4622</v>
      </c>
      <c r="ES1807" s="567" t="s">
        <v>11540</v>
      </c>
    </row>
    <row r="1808" spans="16:149">
      <c r="P1808" s="503"/>
      <c r="Q1808" s="504"/>
      <c r="R1808" s="505">
        <f t="shared" si="50"/>
        <v>45586</v>
      </c>
      <c r="S1808" s="501"/>
      <c r="T1808" s="497"/>
      <c r="U1808" s="498"/>
      <c r="V1808" s="43">
        <v>226</v>
      </c>
      <c r="W1808" s="34" t="s">
        <v>4561</v>
      </c>
      <c r="X1808" s="44">
        <v>181602</v>
      </c>
      <c r="Y1808" s="34" t="s">
        <v>1203</v>
      </c>
      <c r="Z1808" s="43" t="s">
        <v>1223</v>
      </c>
      <c r="AA1808" s="34" t="s">
        <v>607</v>
      </c>
      <c r="AB1808" s="34" t="s">
        <v>285</v>
      </c>
      <c r="AC1808" s="34" t="s">
        <v>1203</v>
      </c>
      <c r="AD1808" s="44" t="s">
        <v>350</v>
      </c>
      <c r="AE1808" s="44" t="s">
        <v>11480</v>
      </c>
      <c r="AF1808" s="43">
        <v>226</v>
      </c>
      <c r="AG1808" s="34" t="s">
        <v>4561</v>
      </c>
      <c r="AH1808" s="34" t="s">
        <v>4560</v>
      </c>
      <c r="AI1808" s="43" t="s">
        <v>4562</v>
      </c>
      <c r="AJ1808" s="44" t="s">
        <v>4563</v>
      </c>
      <c r="AK1808" s="261">
        <v>3660512</v>
      </c>
      <c r="AL1808" s="44" t="s">
        <v>607</v>
      </c>
      <c r="AM1808" s="44" t="s">
        <v>4567</v>
      </c>
      <c r="AN1808" s="262">
        <v>232093950</v>
      </c>
      <c r="AO1808" s="34"/>
      <c r="AP1808" s="34"/>
      <c r="AQ1808" s="34"/>
      <c r="AR1808" s="34"/>
      <c r="AS1808" s="34"/>
      <c r="AT1808" s="44" t="s">
        <v>10865</v>
      </c>
      <c r="AU1808" s="44"/>
      <c r="AV1808" s="477" t="str">
        <f t="array" ref="AV1808">_xlfn.IFS(
LEFT(Tabelas!$AI1808,1)="N","DN",
LEFT(Tabelas!$AI1808,1)="C","DC",
LEFT(Tabelas!$AI1808,1)="L","DL",
LEFT(Tabelas!$AI1808,1)="A","DA",
LEFT(Tabelas!$AI1808,1)="G","DG")</f>
        <v>DC</v>
      </c>
      <c r="AW1808" s="34"/>
      <c r="AX1808" s="34"/>
      <c r="AY1808" s="34"/>
      <c r="AZ1808" s="34"/>
      <c r="BA1808" s="34"/>
      <c r="BB1808" s="34"/>
      <c r="BC1808" s="34"/>
      <c r="BD1808" s="44">
        <v>181602</v>
      </c>
      <c r="BE1808" s="34" t="s">
        <v>1203</v>
      </c>
      <c r="BF1808" s="43" t="s">
        <v>1223</v>
      </c>
      <c r="BG1808" s="34" t="s">
        <v>607</v>
      </c>
      <c r="BH1808" s="34" t="s">
        <v>285</v>
      </c>
      <c r="BI1808" s="34" t="s">
        <v>1203</v>
      </c>
      <c r="BJ1808" s="44" t="s">
        <v>350</v>
      </c>
      <c r="BK1808" s="44" t="s">
        <v>11480</v>
      </c>
      <c r="EN1808" s="572">
        <v>42755</v>
      </c>
      <c r="EO1808" s="561" t="s">
        <v>11541</v>
      </c>
      <c r="EP1808" s="561" t="s">
        <v>320</v>
      </c>
      <c r="EQ1808" s="576">
        <v>107</v>
      </c>
      <c r="ER1808" s="561" t="s">
        <v>2024</v>
      </c>
      <c r="ES1808" s="568" t="s">
        <v>11542</v>
      </c>
    </row>
    <row r="1809" spans="16:149">
      <c r="P1809" s="503"/>
      <c r="Q1809" s="504"/>
      <c r="R1809" s="505">
        <f t="shared" si="50"/>
        <v>45587</v>
      </c>
      <c r="S1809" s="501"/>
      <c r="T1809" s="497"/>
      <c r="U1809" s="498"/>
      <c r="V1809" s="43">
        <v>226</v>
      </c>
      <c r="W1809" s="34" t="s">
        <v>4561</v>
      </c>
      <c r="X1809" s="44">
        <v>181606</v>
      </c>
      <c r="Y1809" s="34" t="s">
        <v>1477</v>
      </c>
      <c r="Z1809" s="43" t="s">
        <v>1223</v>
      </c>
      <c r="AA1809" s="34" t="s">
        <v>607</v>
      </c>
      <c r="AB1809" s="34" t="s">
        <v>285</v>
      </c>
      <c r="AC1809" s="34" t="s">
        <v>1477</v>
      </c>
      <c r="AD1809" s="44" t="s">
        <v>350</v>
      </c>
      <c r="AE1809" s="44" t="s">
        <v>11480</v>
      </c>
      <c r="AF1809" s="43">
        <v>226</v>
      </c>
      <c r="AG1809" s="34" t="s">
        <v>4561</v>
      </c>
      <c r="AH1809" s="34" t="s">
        <v>4560</v>
      </c>
      <c r="AI1809" s="43" t="s">
        <v>4562</v>
      </c>
      <c r="AJ1809" s="44" t="s">
        <v>4563</v>
      </c>
      <c r="AK1809" s="261">
        <v>3660512</v>
      </c>
      <c r="AL1809" s="44" t="s">
        <v>607</v>
      </c>
      <c r="AM1809" s="44" t="s">
        <v>4567</v>
      </c>
      <c r="AN1809" s="262">
        <v>232093950</v>
      </c>
      <c r="AO1809" s="34"/>
      <c r="AP1809" s="34"/>
      <c r="AQ1809" s="34"/>
      <c r="AR1809" s="34"/>
      <c r="AS1809" s="34"/>
      <c r="AT1809" s="44" t="s">
        <v>10865</v>
      </c>
      <c r="AU1809" s="44"/>
      <c r="AV1809" s="477" t="str">
        <f t="array" ref="AV1809">_xlfn.IFS(
LEFT(Tabelas!$AI1809,1)="N","DN",
LEFT(Tabelas!$AI1809,1)="C","DC",
LEFT(Tabelas!$AI1809,1)="L","DL",
LEFT(Tabelas!$AI1809,1)="A","DA",
LEFT(Tabelas!$AI1809,1)="G","DG")</f>
        <v>DC</v>
      </c>
      <c r="AW1809" s="34"/>
      <c r="AX1809" s="34"/>
      <c r="AY1809" s="34"/>
      <c r="AZ1809" s="34"/>
      <c r="BA1809" s="34"/>
      <c r="BB1809" s="34"/>
      <c r="BC1809" s="34"/>
      <c r="BD1809" s="44">
        <v>181606</v>
      </c>
      <c r="BE1809" s="34" t="s">
        <v>1477</v>
      </c>
      <c r="BF1809" s="43" t="s">
        <v>1223</v>
      </c>
      <c r="BG1809" s="34" t="s">
        <v>607</v>
      </c>
      <c r="BH1809" s="34" t="s">
        <v>285</v>
      </c>
      <c r="BI1809" s="34" t="s">
        <v>1477</v>
      </c>
      <c r="BJ1809" s="44" t="s">
        <v>350</v>
      </c>
      <c r="BK1809" s="44" t="s">
        <v>11480</v>
      </c>
      <c r="EN1809" s="571">
        <v>42780</v>
      </c>
      <c r="EO1809" s="560" t="s">
        <v>11543</v>
      </c>
      <c r="EP1809" s="560" t="s">
        <v>320</v>
      </c>
      <c r="EQ1809" s="580">
        <v>162</v>
      </c>
      <c r="ER1809" s="560" t="s">
        <v>3781</v>
      </c>
      <c r="ES1809" s="567" t="s">
        <v>11544</v>
      </c>
    </row>
    <row r="1810" spans="16:149">
      <c r="P1810" s="503"/>
      <c r="Q1810" s="504"/>
      <c r="R1810" s="505">
        <f t="shared" si="50"/>
        <v>45588</v>
      </c>
      <c r="S1810" s="501"/>
      <c r="T1810" s="497"/>
      <c r="U1810" s="498"/>
      <c r="V1810" s="43">
        <v>226</v>
      </c>
      <c r="W1810" s="34" t="s">
        <v>4561</v>
      </c>
      <c r="X1810" s="44">
        <v>181607</v>
      </c>
      <c r="Y1810" s="34" t="s">
        <v>1755</v>
      </c>
      <c r="Z1810" s="43" t="s">
        <v>1223</v>
      </c>
      <c r="AA1810" s="34" t="s">
        <v>607</v>
      </c>
      <c r="AB1810" s="34" t="s">
        <v>285</v>
      </c>
      <c r="AC1810" s="34" t="s">
        <v>1755</v>
      </c>
      <c r="AD1810" s="44" t="s">
        <v>350</v>
      </c>
      <c r="AE1810" s="44" t="s">
        <v>11480</v>
      </c>
      <c r="AF1810" s="43">
        <v>226</v>
      </c>
      <c r="AG1810" s="34" t="s">
        <v>4561</v>
      </c>
      <c r="AH1810" s="34" t="s">
        <v>4560</v>
      </c>
      <c r="AI1810" s="43" t="s">
        <v>4562</v>
      </c>
      <c r="AJ1810" s="44" t="s">
        <v>4563</v>
      </c>
      <c r="AK1810" s="261">
        <v>3660512</v>
      </c>
      <c r="AL1810" s="44" t="s">
        <v>607</v>
      </c>
      <c r="AM1810" s="44" t="s">
        <v>4567</v>
      </c>
      <c r="AN1810" s="262">
        <v>232093950</v>
      </c>
      <c r="AO1810" s="34"/>
      <c r="AP1810" s="34"/>
      <c r="AQ1810" s="34"/>
      <c r="AR1810" s="34"/>
      <c r="AS1810" s="34"/>
      <c r="AT1810" s="44" t="s">
        <v>10865</v>
      </c>
      <c r="AU1810" s="44"/>
      <c r="AV1810" s="477" t="str">
        <f t="array" ref="AV1810">_xlfn.IFS(
LEFT(Tabelas!$AI1810,1)="N","DN",
LEFT(Tabelas!$AI1810,1)="C","DC",
LEFT(Tabelas!$AI1810,1)="L","DL",
LEFT(Tabelas!$AI1810,1)="A","DA",
LEFT(Tabelas!$AI1810,1)="G","DG")</f>
        <v>DC</v>
      </c>
      <c r="AW1810" s="34"/>
      <c r="AX1810" s="34"/>
      <c r="AY1810" s="34"/>
      <c r="AZ1810" s="34"/>
      <c r="BA1810" s="34"/>
      <c r="BB1810" s="34"/>
      <c r="BC1810" s="34"/>
      <c r="BD1810" s="44">
        <v>181607</v>
      </c>
      <c r="BE1810" s="34" t="s">
        <v>1755</v>
      </c>
      <c r="BF1810" s="43" t="s">
        <v>1223</v>
      </c>
      <c r="BG1810" s="34" t="s">
        <v>607</v>
      </c>
      <c r="BH1810" s="34" t="s">
        <v>285</v>
      </c>
      <c r="BI1810" s="34" t="s">
        <v>1755</v>
      </c>
      <c r="BJ1810" s="44" t="s">
        <v>350</v>
      </c>
      <c r="BK1810" s="44" t="s">
        <v>11480</v>
      </c>
      <c r="EN1810" s="572">
        <v>42781</v>
      </c>
      <c r="EO1810" s="561" t="s">
        <v>11545</v>
      </c>
      <c r="EP1810" s="561" t="s">
        <v>289</v>
      </c>
      <c r="EQ1810" s="576">
        <v>346</v>
      </c>
      <c r="ER1810" s="561" t="s">
        <v>5058</v>
      </c>
      <c r="ES1810" s="568" t="s">
        <v>11546</v>
      </c>
    </row>
    <row r="1811" spans="16:149">
      <c r="P1811" s="503"/>
      <c r="Q1811" s="504"/>
      <c r="R1811" s="505">
        <f t="shared" si="50"/>
        <v>45589</v>
      </c>
      <c r="S1811" s="501"/>
      <c r="T1811" s="497"/>
      <c r="U1811" s="498"/>
      <c r="V1811" s="43">
        <v>226</v>
      </c>
      <c r="W1811" s="34" t="s">
        <v>4561</v>
      </c>
      <c r="X1811" s="44">
        <v>181608</v>
      </c>
      <c r="Y1811" s="34" t="s">
        <v>2006</v>
      </c>
      <c r="Z1811" s="43" t="s">
        <v>1223</v>
      </c>
      <c r="AA1811" s="34" t="s">
        <v>607</v>
      </c>
      <c r="AB1811" s="34" t="s">
        <v>285</v>
      </c>
      <c r="AC1811" s="34" t="s">
        <v>2006</v>
      </c>
      <c r="AD1811" s="44" t="s">
        <v>350</v>
      </c>
      <c r="AE1811" s="44" t="s">
        <v>11480</v>
      </c>
      <c r="AF1811" s="43">
        <v>226</v>
      </c>
      <c r="AG1811" s="34" t="s">
        <v>4561</v>
      </c>
      <c r="AH1811" s="34" t="s">
        <v>4560</v>
      </c>
      <c r="AI1811" s="43" t="s">
        <v>4562</v>
      </c>
      <c r="AJ1811" s="44" t="s">
        <v>4563</v>
      </c>
      <c r="AK1811" s="261">
        <v>3660512</v>
      </c>
      <c r="AL1811" s="44" t="s">
        <v>607</v>
      </c>
      <c r="AM1811" s="44" t="s">
        <v>4567</v>
      </c>
      <c r="AN1811" s="262">
        <v>232093950</v>
      </c>
      <c r="AO1811" s="34"/>
      <c r="AP1811" s="34"/>
      <c r="AQ1811" s="34"/>
      <c r="AR1811" s="34"/>
      <c r="AS1811" s="34"/>
      <c r="AT1811" s="44" t="s">
        <v>10865</v>
      </c>
      <c r="AU1811" s="44"/>
      <c r="AV1811" s="477" t="str">
        <f t="array" ref="AV1811">_xlfn.IFS(
LEFT(Tabelas!$AI1811,1)="N","DN",
LEFT(Tabelas!$AI1811,1)="C","DC",
LEFT(Tabelas!$AI1811,1)="L","DL",
LEFT(Tabelas!$AI1811,1)="A","DA",
LEFT(Tabelas!$AI1811,1)="G","DG")</f>
        <v>DC</v>
      </c>
      <c r="AW1811" s="34"/>
      <c r="AX1811" s="34"/>
      <c r="AY1811" s="34"/>
      <c r="AZ1811" s="34"/>
      <c r="BA1811" s="34"/>
      <c r="BB1811" s="34"/>
      <c r="BC1811" s="34"/>
      <c r="BD1811" s="44">
        <v>181608</v>
      </c>
      <c r="BE1811" s="34" t="s">
        <v>2006</v>
      </c>
      <c r="BF1811" s="43" t="s">
        <v>1223</v>
      </c>
      <c r="BG1811" s="34" t="s">
        <v>607</v>
      </c>
      <c r="BH1811" s="34" t="s">
        <v>285</v>
      </c>
      <c r="BI1811" s="34" t="s">
        <v>2006</v>
      </c>
      <c r="BJ1811" s="44" t="s">
        <v>350</v>
      </c>
      <c r="BK1811" s="44" t="s">
        <v>11480</v>
      </c>
      <c r="EN1811" s="571">
        <v>42790</v>
      </c>
      <c r="EO1811" s="560" t="s">
        <v>11547</v>
      </c>
      <c r="EP1811" s="560" t="s">
        <v>289</v>
      </c>
      <c r="EQ1811" s="580">
        <v>332</v>
      </c>
      <c r="ER1811" s="560" t="s">
        <v>4896</v>
      </c>
      <c r="ES1811" s="567" t="s">
        <v>11548</v>
      </c>
    </row>
    <row r="1812" spans="16:149">
      <c r="P1812" s="503"/>
      <c r="Q1812" s="504"/>
      <c r="R1812" s="505">
        <f t="shared" si="50"/>
        <v>45590</v>
      </c>
      <c r="S1812" s="501"/>
      <c r="T1812" s="497"/>
      <c r="U1812" s="498"/>
      <c r="V1812" s="43">
        <v>226</v>
      </c>
      <c r="W1812" s="34" t="s">
        <v>4561</v>
      </c>
      <c r="X1812" s="44">
        <v>181609</v>
      </c>
      <c r="Y1812" s="34" t="s">
        <v>1982</v>
      </c>
      <c r="Z1812" s="43" t="s">
        <v>1223</v>
      </c>
      <c r="AA1812" s="34" t="s">
        <v>607</v>
      </c>
      <c r="AB1812" s="34" t="s">
        <v>285</v>
      </c>
      <c r="AC1812" s="34" t="s">
        <v>1982</v>
      </c>
      <c r="AD1812" s="44" t="s">
        <v>350</v>
      </c>
      <c r="AE1812" s="44" t="s">
        <v>11480</v>
      </c>
      <c r="AF1812" s="43">
        <v>226</v>
      </c>
      <c r="AG1812" s="34" t="s">
        <v>4561</v>
      </c>
      <c r="AH1812" s="34" t="s">
        <v>4560</v>
      </c>
      <c r="AI1812" s="43" t="s">
        <v>4562</v>
      </c>
      <c r="AJ1812" s="44" t="s">
        <v>4563</v>
      </c>
      <c r="AK1812" s="261">
        <v>3660512</v>
      </c>
      <c r="AL1812" s="44" t="s">
        <v>607</v>
      </c>
      <c r="AM1812" s="44" t="s">
        <v>4567</v>
      </c>
      <c r="AN1812" s="262">
        <v>232093950</v>
      </c>
      <c r="AO1812" s="34"/>
      <c r="AP1812" s="34"/>
      <c r="AQ1812" s="34"/>
      <c r="AR1812" s="34"/>
      <c r="AS1812" s="34"/>
      <c r="AT1812" s="44" t="s">
        <v>10865</v>
      </c>
      <c r="AU1812" s="44"/>
      <c r="AV1812" s="477" t="str">
        <f t="array" ref="AV1812">_xlfn.IFS(
LEFT(Tabelas!$AI1812,1)="N","DN",
LEFT(Tabelas!$AI1812,1)="C","DC",
LEFT(Tabelas!$AI1812,1)="L","DL",
LEFT(Tabelas!$AI1812,1)="A","DA",
LEFT(Tabelas!$AI1812,1)="G","DG")</f>
        <v>DC</v>
      </c>
      <c r="AW1812" s="34"/>
      <c r="AX1812" s="34"/>
      <c r="AY1812" s="34"/>
      <c r="AZ1812" s="34"/>
      <c r="BA1812" s="34"/>
      <c r="BB1812" s="34"/>
      <c r="BC1812" s="34"/>
      <c r="BD1812" s="44">
        <v>181609</v>
      </c>
      <c r="BE1812" s="34" t="s">
        <v>1982</v>
      </c>
      <c r="BF1812" s="43" t="s">
        <v>1223</v>
      </c>
      <c r="BG1812" s="34" t="s">
        <v>607</v>
      </c>
      <c r="BH1812" s="34" t="s">
        <v>285</v>
      </c>
      <c r="BI1812" s="34" t="s">
        <v>1982</v>
      </c>
      <c r="BJ1812" s="44" t="s">
        <v>350</v>
      </c>
      <c r="BK1812" s="44" t="s">
        <v>11480</v>
      </c>
      <c r="EN1812" s="572">
        <v>42854</v>
      </c>
      <c r="EO1812" s="561" t="s">
        <v>11549</v>
      </c>
      <c r="EP1812" s="561" t="s">
        <v>947</v>
      </c>
      <c r="EQ1812" s="576">
        <v>474</v>
      </c>
      <c r="ER1812" s="561" t="s">
        <v>5374</v>
      </c>
      <c r="ES1812" s="568" t="s">
        <v>11550</v>
      </c>
    </row>
    <row r="1813" spans="16:149">
      <c r="P1813" s="503"/>
      <c r="Q1813" s="504"/>
      <c r="R1813" s="505">
        <f t="shared" si="50"/>
        <v>45591</v>
      </c>
      <c r="S1813" s="501"/>
      <c r="T1813" s="497"/>
      <c r="U1813" s="498"/>
      <c r="V1813" s="43">
        <v>226</v>
      </c>
      <c r="W1813" s="34" t="s">
        <v>4561</v>
      </c>
      <c r="X1813" s="44">
        <v>181612</v>
      </c>
      <c r="Y1813" s="34" t="s">
        <v>2391</v>
      </c>
      <c r="Z1813" s="43" t="s">
        <v>1223</v>
      </c>
      <c r="AA1813" s="34" t="s">
        <v>607</v>
      </c>
      <c r="AB1813" s="34" t="s">
        <v>285</v>
      </c>
      <c r="AC1813" s="34" t="s">
        <v>2391</v>
      </c>
      <c r="AD1813" s="44" t="s">
        <v>350</v>
      </c>
      <c r="AE1813" s="44" t="s">
        <v>11480</v>
      </c>
      <c r="AF1813" s="43">
        <v>226</v>
      </c>
      <c r="AG1813" s="34" t="s">
        <v>4561</v>
      </c>
      <c r="AH1813" s="34" t="s">
        <v>4560</v>
      </c>
      <c r="AI1813" s="43" t="s">
        <v>4562</v>
      </c>
      <c r="AJ1813" s="44" t="s">
        <v>4563</v>
      </c>
      <c r="AK1813" s="261">
        <v>3660512</v>
      </c>
      <c r="AL1813" s="44" t="s">
        <v>607</v>
      </c>
      <c r="AM1813" s="44" t="s">
        <v>4567</v>
      </c>
      <c r="AN1813" s="262">
        <v>232093950</v>
      </c>
      <c r="AO1813" s="34"/>
      <c r="AP1813" s="34"/>
      <c r="AQ1813" s="34"/>
      <c r="AR1813" s="34"/>
      <c r="AS1813" s="34"/>
      <c r="AT1813" s="44" t="s">
        <v>10865</v>
      </c>
      <c r="AU1813" s="44"/>
      <c r="AV1813" s="477" t="str">
        <f t="array" ref="AV1813">_xlfn.IFS(
LEFT(Tabelas!$AI1813,1)="N","DN",
LEFT(Tabelas!$AI1813,1)="C","DC",
LEFT(Tabelas!$AI1813,1)="L","DL",
LEFT(Tabelas!$AI1813,1)="A","DA",
LEFT(Tabelas!$AI1813,1)="G","DG")</f>
        <v>DC</v>
      </c>
      <c r="AW1813" s="34"/>
      <c r="AX1813" s="34"/>
      <c r="AY1813" s="34"/>
      <c r="AZ1813" s="34"/>
      <c r="BA1813" s="34"/>
      <c r="BB1813" s="34"/>
      <c r="BC1813" s="34"/>
      <c r="BD1813" s="44">
        <v>181612</v>
      </c>
      <c r="BE1813" s="34" t="s">
        <v>2391</v>
      </c>
      <c r="BF1813" s="43" t="s">
        <v>1223</v>
      </c>
      <c r="BG1813" s="34" t="s">
        <v>607</v>
      </c>
      <c r="BH1813" s="34" t="s">
        <v>285</v>
      </c>
      <c r="BI1813" s="34" t="s">
        <v>2391</v>
      </c>
      <c r="BJ1813" s="44" t="s">
        <v>350</v>
      </c>
      <c r="BK1813" s="44" t="s">
        <v>11480</v>
      </c>
      <c r="EN1813" s="571">
        <v>42862</v>
      </c>
      <c r="EO1813" s="560" t="s">
        <v>11551</v>
      </c>
      <c r="EP1813" s="560" t="s">
        <v>289</v>
      </c>
      <c r="EQ1813" s="580">
        <v>330</v>
      </c>
      <c r="ER1813" s="560" t="s">
        <v>4729</v>
      </c>
      <c r="ES1813" s="567" t="s">
        <v>11552</v>
      </c>
    </row>
    <row r="1814" spans="16:149">
      <c r="P1814" s="503"/>
      <c r="Q1814" s="504"/>
      <c r="R1814" s="505">
        <f t="shared" si="50"/>
        <v>45592</v>
      </c>
      <c r="S1814" s="501"/>
      <c r="T1814" s="497"/>
      <c r="U1814" s="498"/>
      <c r="V1814" s="43">
        <v>226</v>
      </c>
      <c r="W1814" s="34" t="s">
        <v>4561</v>
      </c>
      <c r="X1814" s="44">
        <v>181600</v>
      </c>
      <c r="Y1814" s="34" t="s">
        <v>916</v>
      </c>
      <c r="Z1814" s="43" t="s">
        <v>1223</v>
      </c>
      <c r="AA1814" s="34" t="s">
        <v>607</v>
      </c>
      <c r="AB1814" s="34" t="s">
        <v>285</v>
      </c>
      <c r="AC1814" s="34" t="s">
        <v>11553</v>
      </c>
      <c r="AD1814" s="44" t="s">
        <v>350</v>
      </c>
      <c r="AE1814" s="44" t="s">
        <v>11480</v>
      </c>
      <c r="AF1814" s="43">
        <v>226</v>
      </c>
      <c r="AG1814" s="34" t="s">
        <v>4561</v>
      </c>
      <c r="AH1814" s="34" t="s">
        <v>4560</v>
      </c>
      <c r="AI1814" s="43" t="s">
        <v>4562</v>
      </c>
      <c r="AJ1814" s="44" t="s">
        <v>4563</v>
      </c>
      <c r="AK1814" s="261">
        <v>3660512</v>
      </c>
      <c r="AL1814" s="44" t="s">
        <v>607</v>
      </c>
      <c r="AM1814" s="44" t="s">
        <v>4567</v>
      </c>
      <c r="AN1814" s="262">
        <v>232093950</v>
      </c>
      <c r="AO1814" s="34"/>
      <c r="AP1814" s="34"/>
      <c r="AQ1814" s="34"/>
      <c r="AR1814" s="34"/>
      <c r="AS1814" s="34"/>
      <c r="AT1814" s="44" t="s">
        <v>10865</v>
      </c>
      <c r="AU1814" s="44"/>
      <c r="AV1814" s="477" t="str">
        <f t="array" ref="AV1814">_xlfn.IFS(
LEFT(Tabelas!$AI1814,1)="N","DN",
LEFT(Tabelas!$AI1814,1)="C","DC",
LEFT(Tabelas!$AI1814,1)="L","DL",
LEFT(Tabelas!$AI1814,1)="A","DA",
LEFT(Tabelas!$AI1814,1)="G","DG")</f>
        <v>DC</v>
      </c>
      <c r="AW1814" s="34"/>
      <c r="AX1814" s="34"/>
      <c r="AY1814" s="34"/>
      <c r="AZ1814" s="34"/>
      <c r="BA1814" s="34"/>
      <c r="BB1814" s="34"/>
      <c r="BC1814" s="34"/>
      <c r="BD1814" s="44">
        <v>181600</v>
      </c>
      <c r="BE1814" s="34" t="s">
        <v>916</v>
      </c>
      <c r="BF1814" s="43" t="s">
        <v>1223</v>
      </c>
      <c r="BG1814" s="34" t="s">
        <v>607</v>
      </c>
      <c r="BH1814" s="34" t="s">
        <v>285</v>
      </c>
      <c r="BI1814" s="34" t="s">
        <v>11553</v>
      </c>
      <c r="BJ1814" s="44" t="s">
        <v>350</v>
      </c>
      <c r="BK1814" s="44" t="s">
        <v>11480</v>
      </c>
      <c r="EN1814" s="572">
        <v>42865</v>
      </c>
      <c r="EO1814" s="561" t="s">
        <v>11554</v>
      </c>
      <c r="EP1814" s="561" t="s">
        <v>289</v>
      </c>
      <c r="EQ1814" s="576">
        <v>338</v>
      </c>
      <c r="ER1814" s="561" t="s">
        <v>2428</v>
      </c>
      <c r="ES1814" s="568" t="s">
        <v>11555</v>
      </c>
    </row>
    <row r="1815" spans="16:149">
      <c r="P1815" s="503"/>
      <c r="Q1815" s="504"/>
      <c r="R1815" s="505">
        <f t="shared" si="50"/>
        <v>45593</v>
      </c>
      <c r="S1815" s="501"/>
      <c r="T1815" s="497"/>
      <c r="U1815" s="498"/>
      <c r="V1815" s="43">
        <v>226</v>
      </c>
      <c r="W1815" s="34" t="s">
        <v>4561</v>
      </c>
      <c r="X1815" s="44">
        <v>181615</v>
      </c>
      <c r="Y1815" s="34" t="s">
        <v>2558</v>
      </c>
      <c r="Z1815" s="43" t="s">
        <v>1223</v>
      </c>
      <c r="AA1815" s="34" t="s">
        <v>607</v>
      </c>
      <c r="AB1815" s="34" t="s">
        <v>285</v>
      </c>
      <c r="AC1815" s="34" t="s">
        <v>2558</v>
      </c>
      <c r="AD1815" s="44" t="s">
        <v>350</v>
      </c>
      <c r="AE1815" s="44" t="s">
        <v>11480</v>
      </c>
      <c r="AF1815" s="43">
        <v>226</v>
      </c>
      <c r="AG1815" s="34" t="s">
        <v>4561</v>
      </c>
      <c r="AH1815" s="34" t="s">
        <v>4560</v>
      </c>
      <c r="AI1815" s="43" t="s">
        <v>4562</v>
      </c>
      <c r="AJ1815" s="44" t="s">
        <v>4563</v>
      </c>
      <c r="AK1815" s="261">
        <v>3660512</v>
      </c>
      <c r="AL1815" s="44" t="s">
        <v>607</v>
      </c>
      <c r="AM1815" s="44" t="s">
        <v>4567</v>
      </c>
      <c r="AN1815" s="262">
        <v>232093950</v>
      </c>
      <c r="AO1815" s="34"/>
      <c r="AP1815" s="34"/>
      <c r="AQ1815" s="34"/>
      <c r="AR1815" s="34"/>
      <c r="AS1815" s="34"/>
      <c r="AT1815" s="44" t="s">
        <v>10865</v>
      </c>
      <c r="AU1815" s="44"/>
      <c r="AV1815" s="477" t="str">
        <f t="array" ref="AV1815">_xlfn.IFS(
LEFT(Tabelas!$AI1815,1)="N","DN",
LEFT(Tabelas!$AI1815,1)="C","DC",
LEFT(Tabelas!$AI1815,1)="L","DL",
LEFT(Tabelas!$AI1815,1)="A","DA",
LEFT(Tabelas!$AI1815,1)="G","DG")</f>
        <v>DC</v>
      </c>
      <c r="AW1815" s="34"/>
      <c r="AX1815" s="34"/>
      <c r="AY1815" s="34"/>
      <c r="AZ1815" s="34"/>
      <c r="BA1815" s="34"/>
      <c r="BB1815" s="34"/>
      <c r="BC1815" s="34"/>
      <c r="BD1815" s="44">
        <v>181615</v>
      </c>
      <c r="BE1815" s="34" t="s">
        <v>2558</v>
      </c>
      <c r="BF1815" s="43" t="s">
        <v>1223</v>
      </c>
      <c r="BG1815" s="34" t="s">
        <v>607</v>
      </c>
      <c r="BH1815" s="34" t="s">
        <v>285</v>
      </c>
      <c r="BI1815" s="34" t="s">
        <v>2558</v>
      </c>
      <c r="BJ1815" s="44" t="s">
        <v>350</v>
      </c>
      <c r="BK1815" s="44" t="s">
        <v>11480</v>
      </c>
      <c r="EN1815" s="571">
        <v>42870</v>
      </c>
      <c r="EO1815" s="560" t="s">
        <v>11556</v>
      </c>
      <c r="EP1815" s="560" t="s">
        <v>350</v>
      </c>
      <c r="EQ1815" s="580">
        <v>222</v>
      </c>
      <c r="ER1815" s="560" t="s">
        <v>4479</v>
      </c>
      <c r="ES1815" s="567" t="s">
        <v>11557</v>
      </c>
    </row>
    <row r="1816" spans="16:149">
      <c r="P1816" s="503"/>
      <c r="Q1816" s="504"/>
      <c r="R1816" s="505">
        <f t="shared" si="50"/>
        <v>45594</v>
      </c>
      <c r="S1816" s="501"/>
      <c r="T1816" s="497"/>
      <c r="U1816" s="498"/>
      <c r="V1816" s="43">
        <v>226</v>
      </c>
      <c r="W1816" s="34" t="s">
        <v>4561</v>
      </c>
      <c r="X1816" s="44">
        <v>181616</v>
      </c>
      <c r="Y1816" s="34" t="s">
        <v>2712</v>
      </c>
      <c r="Z1816" s="43" t="s">
        <v>1223</v>
      </c>
      <c r="AA1816" s="34" t="s">
        <v>607</v>
      </c>
      <c r="AB1816" s="34" t="s">
        <v>285</v>
      </c>
      <c r="AC1816" s="34" t="s">
        <v>2712</v>
      </c>
      <c r="AD1816" s="44" t="s">
        <v>350</v>
      </c>
      <c r="AE1816" s="44" t="s">
        <v>11480</v>
      </c>
      <c r="AF1816" s="43">
        <v>226</v>
      </c>
      <c r="AG1816" s="34" t="s">
        <v>4561</v>
      </c>
      <c r="AH1816" s="34" t="s">
        <v>4560</v>
      </c>
      <c r="AI1816" s="43" t="s">
        <v>4562</v>
      </c>
      <c r="AJ1816" s="44" t="s">
        <v>4563</v>
      </c>
      <c r="AK1816" s="261">
        <v>3660512</v>
      </c>
      <c r="AL1816" s="44" t="s">
        <v>607</v>
      </c>
      <c r="AM1816" s="44" t="s">
        <v>4567</v>
      </c>
      <c r="AN1816" s="262">
        <v>232093950</v>
      </c>
      <c r="AO1816" s="34"/>
      <c r="AP1816" s="34"/>
      <c r="AQ1816" s="34"/>
      <c r="AR1816" s="34"/>
      <c r="AS1816" s="34"/>
      <c r="AT1816" s="44" t="s">
        <v>10865</v>
      </c>
      <c r="AU1816" s="44"/>
      <c r="AV1816" s="477" t="str">
        <f t="array" ref="AV1816">_xlfn.IFS(
LEFT(Tabelas!$AI1816,1)="N","DN",
LEFT(Tabelas!$AI1816,1)="C","DC",
LEFT(Tabelas!$AI1816,1)="L","DL",
LEFT(Tabelas!$AI1816,1)="A","DA",
LEFT(Tabelas!$AI1816,1)="G","DG")</f>
        <v>DC</v>
      </c>
      <c r="AW1816" s="34"/>
      <c r="AX1816" s="34"/>
      <c r="AY1816" s="34"/>
      <c r="AZ1816" s="34"/>
      <c r="BA1816" s="34"/>
      <c r="BB1816" s="34"/>
      <c r="BC1816" s="34"/>
      <c r="BD1816" s="44">
        <v>181616</v>
      </c>
      <c r="BE1816" s="34" t="s">
        <v>2712</v>
      </c>
      <c r="BF1816" s="43" t="s">
        <v>1223</v>
      </c>
      <c r="BG1816" s="34" t="s">
        <v>607</v>
      </c>
      <c r="BH1816" s="34" t="s">
        <v>285</v>
      </c>
      <c r="BI1816" s="34" t="s">
        <v>2712</v>
      </c>
      <c r="BJ1816" s="44" t="s">
        <v>350</v>
      </c>
      <c r="BK1816" s="44" t="s">
        <v>11480</v>
      </c>
      <c r="EN1816" s="572">
        <v>42885</v>
      </c>
      <c r="EO1816" s="561" t="s">
        <v>11558</v>
      </c>
      <c r="EP1816" s="561" t="s">
        <v>289</v>
      </c>
      <c r="EQ1816" s="576">
        <v>338</v>
      </c>
      <c r="ER1816" s="561" t="s">
        <v>2428</v>
      </c>
      <c r="ES1816" s="568" t="s">
        <v>11559</v>
      </c>
    </row>
    <row r="1817" spans="16:149">
      <c r="P1817" s="503"/>
      <c r="Q1817" s="504"/>
      <c r="R1817" s="505">
        <f t="shared" si="50"/>
        <v>45595</v>
      </c>
      <c r="S1817" s="501"/>
      <c r="T1817" s="497"/>
      <c r="U1817" s="498"/>
      <c r="V1817" s="43">
        <v>226</v>
      </c>
      <c r="W1817" s="34" t="s">
        <v>4561</v>
      </c>
      <c r="X1817" s="44">
        <v>181620</v>
      </c>
      <c r="Y1817" s="34" t="s">
        <v>3116</v>
      </c>
      <c r="Z1817" s="43" t="s">
        <v>1223</v>
      </c>
      <c r="AA1817" s="34" t="s">
        <v>607</v>
      </c>
      <c r="AB1817" s="34" t="s">
        <v>285</v>
      </c>
      <c r="AC1817" s="34" t="s">
        <v>11560</v>
      </c>
      <c r="AD1817" s="44" t="s">
        <v>350</v>
      </c>
      <c r="AE1817" s="44" t="s">
        <v>11480</v>
      </c>
      <c r="AF1817" s="43">
        <v>226</v>
      </c>
      <c r="AG1817" s="34" t="s">
        <v>4561</v>
      </c>
      <c r="AH1817" s="34" t="s">
        <v>4560</v>
      </c>
      <c r="AI1817" s="43" t="s">
        <v>4562</v>
      </c>
      <c r="AJ1817" s="44" t="s">
        <v>4563</v>
      </c>
      <c r="AK1817" s="261">
        <v>3660512</v>
      </c>
      <c r="AL1817" s="44" t="s">
        <v>607</v>
      </c>
      <c r="AM1817" s="44" t="s">
        <v>4567</v>
      </c>
      <c r="AN1817" s="262">
        <v>232093950</v>
      </c>
      <c r="AO1817" s="34"/>
      <c r="AP1817" s="34"/>
      <c r="AQ1817" s="34"/>
      <c r="AR1817" s="34"/>
      <c r="AS1817" s="34"/>
      <c r="AT1817" s="44" t="s">
        <v>10865</v>
      </c>
      <c r="AU1817" s="44"/>
      <c r="AV1817" s="477" t="str">
        <f t="array" ref="AV1817">_xlfn.IFS(
LEFT(Tabelas!$AI1817,1)="N","DN",
LEFT(Tabelas!$AI1817,1)="C","DC",
LEFT(Tabelas!$AI1817,1)="L","DL",
LEFT(Tabelas!$AI1817,1)="A","DA",
LEFT(Tabelas!$AI1817,1)="G","DG")</f>
        <v>DC</v>
      </c>
      <c r="AW1817" s="34"/>
      <c r="AX1817" s="34"/>
      <c r="AY1817" s="34"/>
      <c r="AZ1817" s="34"/>
      <c r="BA1817" s="34"/>
      <c r="BB1817" s="34"/>
      <c r="BC1817" s="34"/>
      <c r="BD1817" s="44">
        <v>181620</v>
      </c>
      <c r="BE1817" s="34" t="s">
        <v>3116</v>
      </c>
      <c r="BF1817" s="43" t="s">
        <v>1223</v>
      </c>
      <c r="BG1817" s="34" t="s">
        <v>607</v>
      </c>
      <c r="BH1817" s="34" t="s">
        <v>285</v>
      </c>
      <c r="BI1817" s="34" t="s">
        <v>11560</v>
      </c>
      <c r="BJ1817" s="44" t="s">
        <v>350</v>
      </c>
      <c r="BK1817" s="44" t="s">
        <v>11480</v>
      </c>
      <c r="EN1817" s="571">
        <v>42889</v>
      </c>
      <c r="EO1817" s="560" t="s">
        <v>11561</v>
      </c>
      <c r="EP1817" s="560" t="s">
        <v>350</v>
      </c>
      <c r="EQ1817" s="580">
        <v>225</v>
      </c>
      <c r="ER1817" s="560" t="s">
        <v>4542</v>
      </c>
      <c r="ES1817" s="567" t="s">
        <v>11562</v>
      </c>
    </row>
    <row r="1818" spans="16:149">
      <c r="P1818" s="503"/>
      <c r="Q1818" s="504"/>
      <c r="R1818" s="505">
        <f t="shared" si="50"/>
        <v>45596</v>
      </c>
      <c r="S1818" s="501"/>
      <c r="T1818" s="497"/>
      <c r="U1818" s="498"/>
      <c r="V1818" s="43">
        <v>226</v>
      </c>
      <c r="W1818" s="34" t="s">
        <v>4561</v>
      </c>
      <c r="X1818" s="44">
        <v>181623</v>
      </c>
      <c r="Y1818" s="34" t="s">
        <v>3424</v>
      </c>
      <c r="Z1818" s="43" t="s">
        <v>1223</v>
      </c>
      <c r="AA1818" s="34" t="s">
        <v>607</v>
      </c>
      <c r="AB1818" s="34" t="s">
        <v>285</v>
      </c>
      <c r="AC1818" s="34" t="s">
        <v>11553</v>
      </c>
      <c r="AD1818" s="44" t="s">
        <v>350</v>
      </c>
      <c r="AE1818" s="44" t="s">
        <v>11480</v>
      </c>
      <c r="AF1818" s="43">
        <v>226</v>
      </c>
      <c r="AG1818" s="34" t="s">
        <v>4561</v>
      </c>
      <c r="AH1818" s="34" t="s">
        <v>4560</v>
      </c>
      <c r="AI1818" s="43" t="s">
        <v>4562</v>
      </c>
      <c r="AJ1818" s="44" t="s">
        <v>4563</v>
      </c>
      <c r="AK1818" s="261">
        <v>3660512</v>
      </c>
      <c r="AL1818" s="44" t="s">
        <v>607</v>
      </c>
      <c r="AM1818" s="44" t="s">
        <v>4567</v>
      </c>
      <c r="AN1818" s="262">
        <v>232093950</v>
      </c>
      <c r="AO1818" s="34"/>
      <c r="AP1818" s="34"/>
      <c r="AQ1818" s="34"/>
      <c r="AR1818" s="34"/>
      <c r="AS1818" s="34"/>
      <c r="AT1818" s="44" t="s">
        <v>10865</v>
      </c>
      <c r="AU1818" s="44"/>
      <c r="AV1818" s="477" t="str">
        <f t="array" ref="AV1818">_xlfn.IFS(
LEFT(Tabelas!$AI1818,1)="N","DN",
LEFT(Tabelas!$AI1818,1)="C","DC",
LEFT(Tabelas!$AI1818,1)="L","DL",
LEFT(Tabelas!$AI1818,1)="A","DA",
LEFT(Tabelas!$AI1818,1)="G","DG")</f>
        <v>DC</v>
      </c>
      <c r="AW1818" s="34"/>
      <c r="AX1818" s="34"/>
      <c r="AY1818" s="34"/>
      <c r="AZ1818" s="34"/>
      <c r="BA1818" s="34"/>
      <c r="BB1818" s="34"/>
      <c r="BC1818" s="34"/>
      <c r="BD1818" s="44">
        <v>181623</v>
      </c>
      <c r="BE1818" s="34" t="s">
        <v>3424</v>
      </c>
      <c r="BF1818" s="43" t="s">
        <v>1223</v>
      </c>
      <c r="BG1818" s="34" t="s">
        <v>607</v>
      </c>
      <c r="BH1818" s="34" t="s">
        <v>285</v>
      </c>
      <c r="BI1818" s="34" t="s">
        <v>11553</v>
      </c>
      <c r="BJ1818" s="44" t="s">
        <v>350</v>
      </c>
      <c r="BK1818" s="44" t="s">
        <v>11480</v>
      </c>
      <c r="EN1818" s="571">
        <v>42897</v>
      </c>
      <c r="EO1818" s="560" t="s">
        <v>11563</v>
      </c>
      <c r="EP1818" s="560" t="s">
        <v>350</v>
      </c>
      <c r="EQ1818" s="580">
        <v>224</v>
      </c>
      <c r="ER1818" s="560" t="s">
        <v>4524</v>
      </c>
      <c r="ES1818" s="567" t="s">
        <v>11564</v>
      </c>
    </row>
    <row r="1819" spans="16:149">
      <c r="P1819" s="503"/>
      <c r="Q1819" s="504"/>
      <c r="R1819" s="505">
        <f t="shared" si="50"/>
        <v>45597</v>
      </c>
      <c r="S1819" s="501"/>
      <c r="T1819" s="497"/>
      <c r="U1819" s="498"/>
      <c r="V1819" s="43">
        <v>226</v>
      </c>
      <c r="W1819" s="34" t="s">
        <v>4561</v>
      </c>
      <c r="X1819" s="44">
        <v>181621</v>
      </c>
      <c r="Y1819" s="34" t="s">
        <v>3225</v>
      </c>
      <c r="Z1819" s="43" t="s">
        <v>1223</v>
      </c>
      <c r="AA1819" s="34" t="s">
        <v>607</v>
      </c>
      <c r="AB1819" s="34" t="s">
        <v>285</v>
      </c>
      <c r="AC1819" s="34" t="s">
        <v>11565</v>
      </c>
      <c r="AD1819" s="44" t="s">
        <v>350</v>
      </c>
      <c r="AE1819" s="44" t="s">
        <v>11480</v>
      </c>
      <c r="AF1819" s="43">
        <v>226</v>
      </c>
      <c r="AG1819" s="34" t="s">
        <v>4561</v>
      </c>
      <c r="AH1819" s="34" t="s">
        <v>4560</v>
      </c>
      <c r="AI1819" s="43" t="s">
        <v>4562</v>
      </c>
      <c r="AJ1819" s="44" t="s">
        <v>4563</v>
      </c>
      <c r="AK1819" s="261">
        <v>3660512</v>
      </c>
      <c r="AL1819" s="44" t="s">
        <v>607</v>
      </c>
      <c r="AM1819" s="44" t="s">
        <v>4567</v>
      </c>
      <c r="AN1819" s="262">
        <v>232093950</v>
      </c>
      <c r="AO1819" s="34"/>
      <c r="AP1819" s="34"/>
      <c r="AQ1819" s="34"/>
      <c r="AR1819" s="34"/>
      <c r="AS1819" s="34"/>
      <c r="AT1819" s="44" t="s">
        <v>10865</v>
      </c>
      <c r="AU1819" s="44"/>
      <c r="AV1819" s="477" t="str">
        <f t="array" ref="AV1819">_xlfn.IFS(
LEFT(Tabelas!$AI1819,1)="N","DN",
LEFT(Tabelas!$AI1819,1)="C","DC",
LEFT(Tabelas!$AI1819,1)="L","DL",
LEFT(Tabelas!$AI1819,1)="A","DA",
LEFT(Tabelas!$AI1819,1)="G","DG")</f>
        <v>DC</v>
      </c>
      <c r="AW1819" s="34"/>
      <c r="AX1819" s="34"/>
      <c r="AY1819" s="34"/>
      <c r="AZ1819" s="34"/>
      <c r="BA1819" s="34"/>
      <c r="BB1819" s="34"/>
      <c r="BC1819" s="34"/>
      <c r="BD1819" s="44">
        <v>181621</v>
      </c>
      <c r="BE1819" s="34" t="s">
        <v>3225</v>
      </c>
      <c r="BF1819" s="43" t="s">
        <v>1223</v>
      </c>
      <c r="BG1819" s="34" t="s">
        <v>607</v>
      </c>
      <c r="BH1819" s="34" t="s">
        <v>285</v>
      </c>
      <c r="BI1819" s="34" t="s">
        <v>11565</v>
      </c>
      <c r="BJ1819" s="44" t="s">
        <v>350</v>
      </c>
      <c r="BK1819" s="44" t="s">
        <v>11480</v>
      </c>
      <c r="EN1819" s="572">
        <v>42900</v>
      </c>
      <c r="EO1819" s="561" t="s">
        <v>11566</v>
      </c>
      <c r="EP1819" s="561" t="s">
        <v>350</v>
      </c>
      <c r="EQ1819" s="576">
        <v>224</v>
      </c>
      <c r="ER1819" s="561" t="s">
        <v>4524</v>
      </c>
      <c r="ES1819" s="568" t="s">
        <v>11567</v>
      </c>
    </row>
    <row r="1820" spans="16:149">
      <c r="P1820" s="503"/>
      <c r="Q1820" s="504"/>
      <c r="R1820" s="505">
        <f t="shared" si="50"/>
        <v>45598</v>
      </c>
      <c r="S1820" s="501"/>
      <c r="T1820" s="497"/>
      <c r="U1820" s="498"/>
      <c r="V1820" s="43">
        <v>226</v>
      </c>
      <c r="W1820" s="34" t="s">
        <v>4561</v>
      </c>
      <c r="X1820" s="44">
        <v>181622</v>
      </c>
      <c r="Y1820" s="34" t="s">
        <v>3338</v>
      </c>
      <c r="Z1820" s="43" t="s">
        <v>1223</v>
      </c>
      <c r="AA1820" s="34" t="s">
        <v>607</v>
      </c>
      <c r="AB1820" s="34" t="s">
        <v>285</v>
      </c>
      <c r="AC1820" s="34" t="s">
        <v>11568</v>
      </c>
      <c r="AD1820" s="44" t="s">
        <v>350</v>
      </c>
      <c r="AE1820" s="44" t="s">
        <v>11480</v>
      </c>
      <c r="AF1820" s="43">
        <v>226</v>
      </c>
      <c r="AG1820" s="34" t="s">
        <v>4561</v>
      </c>
      <c r="AH1820" s="34" t="s">
        <v>4560</v>
      </c>
      <c r="AI1820" s="43" t="s">
        <v>4562</v>
      </c>
      <c r="AJ1820" s="44" t="s">
        <v>4563</v>
      </c>
      <c r="AK1820" s="261">
        <v>3660512</v>
      </c>
      <c r="AL1820" s="44" t="s">
        <v>607</v>
      </c>
      <c r="AM1820" s="44" t="s">
        <v>4567</v>
      </c>
      <c r="AN1820" s="262">
        <v>232093950</v>
      </c>
      <c r="AO1820" s="34"/>
      <c r="AP1820" s="34"/>
      <c r="AQ1820" s="34"/>
      <c r="AR1820" s="34"/>
      <c r="AS1820" s="34"/>
      <c r="AT1820" s="44" t="s">
        <v>10865</v>
      </c>
      <c r="AU1820" s="44"/>
      <c r="AV1820" s="477" t="str">
        <f t="array" ref="AV1820">_xlfn.IFS(
LEFT(Tabelas!$AI1820,1)="N","DN",
LEFT(Tabelas!$AI1820,1)="C","DC",
LEFT(Tabelas!$AI1820,1)="L","DL",
LEFT(Tabelas!$AI1820,1)="A","DA",
LEFT(Tabelas!$AI1820,1)="G","DG")</f>
        <v>DC</v>
      </c>
      <c r="AW1820" s="34"/>
      <c r="AX1820" s="34"/>
      <c r="AY1820" s="34"/>
      <c r="AZ1820" s="34"/>
      <c r="BA1820" s="34"/>
      <c r="BB1820" s="34"/>
      <c r="BC1820" s="34"/>
      <c r="BD1820" s="44">
        <v>181622</v>
      </c>
      <c r="BE1820" s="34" t="s">
        <v>3338</v>
      </c>
      <c r="BF1820" s="43" t="s">
        <v>1223</v>
      </c>
      <c r="BG1820" s="34" t="s">
        <v>607</v>
      </c>
      <c r="BH1820" s="34" t="s">
        <v>285</v>
      </c>
      <c r="BI1820" s="34" t="s">
        <v>11568</v>
      </c>
      <c r="BJ1820" s="44" t="s">
        <v>350</v>
      </c>
      <c r="BK1820" s="44" t="s">
        <v>11480</v>
      </c>
      <c r="EN1820" s="571">
        <v>42919</v>
      </c>
      <c r="EO1820" s="560" t="s">
        <v>11569</v>
      </c>
      <c r="EP1820" s="560" t="s">
        <v>350</v>
      </c>
      <c r="EQ1820" s="580">
        <v>222</v>
      </c>
      <c r="ER1820" s="560" t="s">
        <v>4479</v>
      </c>
      <c r="ES1820" s="567" t="s">
        <v>11570</v>
      </c>
    </row>
    <row r="1821" spans="16:149">
      <c r="P1821" s="503"/>
      <c r="Q1821" s="504"/>
      <c r="R1821" s="505">
        <f t="shared" si="50"/>
        <v>45599</v>
      </c>
      <c r="S1821" s="501"/>
      <c r="T1821" s="497"/>
      <c r="U1821" s="498"/>
      <c r="V1821" s="43">
        <v>226</v>
      </c>
      <c r="W1821" s="34" t="s">
        <v>4561</v>
      </c>
      <c r="X1821" s="44">
        <v>181617</v>
      </c>
      <c r="Y1821" s="34" t="s">
        <v>2509</v>
      </c>
      <c r="Z1821" s="43" t="s">
        <v>1223</v>
      </c>
      <c r="AA1821" s="34" t="s">
        <v>607</v>
      </c>
      <c r="AB1821" s="34" t="s">
        <v>285</v>
      </c>
      <c r="AC1821" s="34" t="s">
        <v>2509</v>
      </c>
      <c r="AD1821" s="44" t="s">
        <v>350</v>
      </c>
      <c r="AE1821" s="44" t="s">
        <v>11480</v>
      </c>
      <c r="AF1821" s="43">
        <v>226</v>
      </c>
      <c r="AG1821" s="34" t="s">
        <v>4561</v>
      </c>
      <c r="AH1821" s="34" t="s">
        <v>4560</v>
      </c>
      <c r="AI1821" s="43" t="s">
        <v>4562</v>
      </c>
      <c r="AJ1821" s="44" t="s">
        <v>4563</v>
      </c>
      <c r="AK1821" s="261">
        <v>3660512</v>
      </c>
      <c r="AL1821" s="44" t="s">
        <v>607</v>
      </c>
      <c r="AM1821" s="44" t="s">
        <v>4567</v>
      </c>
      <c r="AN1821" s="262">
        <v>232093950</v>
      </c>
      <c r="AO1821" s="34"/>
      <c r="AP1821" s="34"/>
      <c r="AQ1821" s="34"/>
      <c r="AR1821" s="34"/>
      <c r="AS1821" s="34"/>
      <c r="AT1821" s="44" t="s">
        <v>10865</v>
      </c>
      <c r="AU1821" s="44"/>
      <c r="AV1821" s="477" t="str">
        <f t="array" ref="AV1821">_xlfn.IFS(
LEFT(Tabelas!$AI1821,1)="N","DN",
LEFT(Tabelas!$AI1821,1)="C","DC",
LEFT(Tabelas!$AI1821,1)="L","DL",
LEFT(Tabelas!$AI1821,1)="A","DA",
LEFT(Tabelas!$AI1821,1)="G","DG")</f>
        <v>DC</v>
      </c>
      <c r="AW1821" s="34"/>
      <c r="AX1821" s="34"/>
      <c r="AY1821" s="34"/>
      <c r="AZ1821" s="34"/>
      <c r="BA1821" s="34"/>
      <c r="BB1821" s="34"/>
      <c r="BC1821" s="34"/>
      <c r="BD1821" s="44">
        <v>181617</v>
      </c>
      <c r="BE1821" s="34" t="s">
        <v>2509</v>
      </c>
      <c r="BF1821" s="43" t="s">
        <v>1223</v>
      </c>
      <c r="BG1821" s="34" t="s">
        <v>607</v>
      </c>
      <c r="BH1821" s="34" t="s">
        <v>285</v>
      </c>
      <c r="BI1821" s="34" t="s">
        <v>2509</v>
      </c>
      <c r="BJ1821" s="44" t="s">
        <v>350</v>
      </c>
      <c r="BK1821" s="44" t="s">
        <v>11480</v>
      </c>
      <c r="EN1821" s="572">
        <v>42927</v>
      </c>
      <c r="EO1821" s="561" t="s">
        <v>11571</v>
      </c>
      <c r="EP1821" s="561" t="s">
        <v>947</v>
      </c>
      <c r="EQ1821" s="576">
        <v>450</v>
      </c>
      <c r="ER1821" s="561" t="s">
        <v>4312</v>
      </c>
      <c r="ES1821" s="568" t="s">
        <v>11572</v>
      </c>
    </row>
    <row r="1822" spans="16:149">
      <c r="P1822" s="503"/>
      <c r="Q1822" s="504"/>
      <c r="R1822" s="505">
        <f t="shared" si="50"/>
        <v>45600</v>
      </c>
      <c r="S1822" s="501"/>
      <c r="T1822" s="497"/>
      <c r="U1822" s="498"/>
      <c r="V1822" s="43">
        <v>226</v>
      </c>
      <c r="W1822" s="34" t="s">
        <v>4561</v>
      </c>
      <c r="X1822" s="44">
        <v>181619</v>
      </c>
      <c r="Y1822" s="34" t="s">
        <v>2992</v>
      </c>
      <c r="Z1822" s="43" t="s">
        <v>1223</v>
      </c>
      <c r="AA1822" s="34" t="s">
        <v>607</v>
      </c>
      <c r="AB1822" s="34" t="s">
        <v>285</v>
      </c>
      <c r="AC1822" s="34" t="s">
        <v>2992</v>
      </c>
      <c r="AD1822" s="44" t="s">
        <v>350</v>
      </c>
      <c r="AE1822" s="44" t="s">
        <v>11480</v>
      </c>
      <c r="AF1822" s="43">
        <v>226</v>
      </c>
      <c r="AG1822" s="34" t="s">
        <v>4561</v>
      </c>
      <c r="AH1822" s="34" t="s">
        <v>4560</v>
      </c>
      <c r="AI1822" s="43" t="s">
        <v>4562</v>
      </c>
      <c r="AJ1822" s="44" t="s">
        <v>4563</v>
      </c>
      <c r="AK1822" s="261">
        <v>3660512</v>
      </c>
      <c r="AL1822" s="44" t="s">
        <v>607</v>
      </c>
      <c r="AM1822" s="44" t="s">
        <v>4567</v>
      </c>
      <c r="AN1822" s="262">
        <v>232093950</v>
      </c>
      <c r="AO1822" s="34"/>
      <c r="AP1822" s="34"/>
      <c r="AQ1822" s="34"/>
      <c r="AR1822" s="34"/>
      <c r="AS1822" s="34"/>
      <c r="AT1822" s="44" t="s">
        <v>10865</v>
      </c>
      <c r="AU1822" s="44"/>
      <c r="AV1822" s="477" t="str">
        <f t="array" ref="AV1822">_xlfn.IFS(
LEFT(Tabelas!$AI1822,1)="N","DN",
LEFT(Tabelas!$AI1822,1)="C","DC",
LEFT(Tabelas!$AI1822,1)="L","DL",
LEFT(Tabelas!$AI1822,1)="A","DA",
LEFT(Tabelas!$AI1822,1)="G","DG")</f>
        <v>DC</v>
      </c>
      <c r="AW1822" s="34"/>
      <c r="AX1822" s="34"/>
      <c r="AY1822" s="34"/>
      <c r="AZ1822" s="34"/>
      <c r="BA1822" s="34"/>
      <c r="BB1822" s="34"/>
      <c r="BC1822" s="34"/>
      <c r="BD1822" s="44">
        <v>181619</v>
      </c>
      <c r="BE1822" s="34" t="s">
        <v>2992</v>
      </c>
      <c r="BF1822" s="43" t="s">
        <v>1223</v>
      </c>
      <c r="BG1822" s="34" t="s">
        <v>607</v>
      </c>
      <c r="BH1822" s="34" t="s">
        <v>285</v>
      </c>
      <c r="BI1822" s="34" t="s">
        <v>2992</v>
      </c>
      <c r="BJ1822" s="44" t="s">
        <v>350</v>
      </c>
      <c r="BK1822" s="44" t="s">
        <v>11480</v>
      </c>
      <c r="EN1822" s="571">
        <v>42978</v>
      </c>
      <c r="EO1822" s="560" t="s">
        <v>11573</v>
      </c>
      <c r="EP1822" s="560" t="s">
        <v>1519</v>
      </c>
      <c r="EQ1822" s="580">
        <v>800</v>
      </c>
      <c r="ER1822" s="560" t="s">
        <v>1520</v>
      </c>
      <c r="ES1822" s="567" t="s">
        <v>11574</v>
      </c>
    </row>
    <row r="1823" spans="16:149">
      <c r="P1823" s="503"/>
      <c r="Q1823" s="504"/>
      <c r="R1823" s="505">
        <f t="shared" si="50"/>
        <v>45601</v>
      </c>
      <c r="S1823" s="501"/>
      <c r="T1823" s="497"/>
      <c r="U1823" s="498"/>
      <c r="V1823" s="43">
        <v>226</v>
      </c>
      <c r="W1823" s="34" t="s">
        <v>4561</v>
      </c>
      <c r="X1823" s="44">
        <v>182401</v>
      </c>
      <c r="Y1823" s="34" t="s">
        <v>1211</v>
      </c>
      <c r="Z1823" s="43" t="s">
        <v>1223</v>
      </c>
      <c r="AA1823" s="34" t="s">
        <v>614</v>
      </c>
      <c r="AB1823" s="34" t="s">
        <v>285</v>
      </c>
      <c r="AC1823" s="34" t="s">
        <v>1211</v>
      </c>
      <c r="AD1823" s="44" t="s">
        <v>350</v>
      </c>
      <c r="AE1823" s="44" t="s">
        <v>11480</v>
      </c>
      <c r="AF1823" s="43">
        <v>226</v>
      </c>
      <c r="AG1823" s="34" t="s">
        <v>4561</v>
      </c>
      <c r="AH1823" s="34" t="s">
        <v>4560</v>
      </c>
      <c r="AI1823" s="43" t="s">
        <v>4562</v>
      </c>
      <c r="AJ1823" s="44" t="s">
        <v>4563</v>
      </c>
      <c r="AK1823" s="261">
        <v>3660512</v>
      </c>
      <c r="AL1823" s="44" t="s">
        <v>607</v>
      </c>
      <c r="AM1823" s="44" t="s">
        <v>4567</v>
      </c>
      <c r="AN1823" s="262">
        <v>232093950</v>
      </c>
      <c r="AO1823" s="34"/>
      <c r="AP1823" s="34"/>
      <c r="AQ1823" s="34"/>
      <c r="AR1823" s="34"/>
      <c r="AS1823" s="34"/>
      <c r="AT1823" s="44" t="s">
        <v>10865</v>
      </c>
      <c r="AU1823" s="44"/>
      <c r="AV1823" s="477" t="str">
        <f t="array" ref="AV1823">_xlfn.IFS(
LEFT(Tabelas!$AI1823,1)="N","DN",
LEFT(Tabelas!$AI1823,1)="C","DC",
LEFT(Tabelas!$AI1823,1)="L","DL",
LEFT(Tabelas!$AI1823,1)="A","DA",
LEFT(Tabelas!$AI1823,1)="G","DG")</f>
        <v>DC</v>
      </c>
      <c r="AW1823" s="34"/>
      <c r="AX1823" s="34"/>
      <c r="AY1823" s="34"/>
      <c r="AZ1823" s="34"/>
      <c r="BA1823" s="34"/>
      <c r="BB1823" s="34"/>
      <c r="BC1823" s="34"/>
      <c r="BD1823" s="44">
        <v>182401</v>
      </c>
      <c r="BE1823" s="34" t="s">
        <v>1211</v>
      </c>
      <c r="BF1823" s="43" t="s">
        <v>1223</v>
      </c>
      <c r="BG1823" s="34" t="s">
        <v>614</v>
      </c>
      <c r="BH1823" s="34" t="s">
        <v>285</v>
      </c>
      <c r="BI1823" s="34" t="s">
        <v>1211</v>
      </c>
      <c r="BJ1823" s="44" t="s">
        <v>350</v>
      </c>
      <c r="BK1823" s="44" t="s">
        <v>11480</v>
      </c>
      <c r="EN1823" s="572">
        <v>42985</v>
      </c>
      <c r="EO1823" s="561" t="s">
        <v>11575</v>
      </c>
      <c r="EP1823" s="561" t="s">
        <v>289</v>
      </c>
      <c r="EQ1823" s="576">
        <v>338</v>
      </c>
      <c r="ER1823" s="561" t="s">
        <v>2428</v>
      </c>
      <c r="ES1823" s="568" t="s">
        <v>11576</v>
      </c>
    </row>
    <row r="1824" spans="16:149">
      <c r="P1824" s="503"/>
      <c r="Q1824" s="504"/>
      <c r="R1824" s="505">
        <f t="shared" si="50"/>
        <v>45602</v>
      </c>
      <c r="S1824" s="501"/>
      <c r="T1824" s="497"/>
      <c r="U1824" s="498"/>
      <c r="V1824" s="43">
        <v>226</v>
      </c>
      <c r="W1824" s="34" t="s">
        <v>4561</v>
      </c>
      <c r="X1824" s="44">
        <v>182403</v>
      </c>
      <c r="Y1824" s="34" t="s">
        <v>1484</v>
      </c>
      <c r="Z1824" s="43" t="s">
        <v>1223</v>
      </c>
      <c r="AA1824" s="34" t="s">
        <v>614</v>
      </c>
      <c r="AB1824" s="34" t="s">
        <v>285</v>
      </c>
      <c r="AC1824" s="34" t="s">
        <v>1484</v>
      </c>
      <c r="AD1824" s="44" t="s">
        <v>350</v>
      </c>
      <c r="AE1824" s="44" t="s">
        <v>11480</v>
      </c>
      <c r="AF1824" s="43">
        <v>226</v>
      </c>
      <c r="AG1824" s="34" t="s">
        <v>4561</v>
      </c>
      <c r="AH1824" s="34" t="s">
        <v>4560</v>
      </c>
      <c r="AI1824" s="43" t="s">
        <v>4562</v>
      </c>
      <c r="AJ1824" s="44" t="s">
        <v>4563</v>
      </c>
      <c r="AK1824" s="261">
        <v>3660512</v>
      </c>
      <c r="AL1824" s="44" t="s">
        <v>607</v>
      </c>
      <c r="AM1824" s="44" t="s">
        <v>4567</v>
      </c>
      <c r="AN1824" s="262">
        <v>232093950</v>
      </c>
      <c r="AO1824" s="34"/>
      <c r="AP1824" s="34"/>
      <c r="AQ1824" s="34"/>
      <c r="AR1824" s="34"/>
      <c r="AS1824" s="34"/>
      <c r="AT1824" s="44" t="s">
        <v>10865</v>
      </c>
      <c r="AU1824" s="44"/>
      <c r="AV1824" s="477" t="str">
        <f t="array" ref="AV1824">_xlfn.IFS(
LEFT(Tabelas!$AI1824,1)="N","DN",
LEFT(Tabelas!$AI1824,1)="C","DC",
LEFT(Tabelas!$AI1824,1)="L","DL",
LEFT(Tabelas!$AI1824,1)="A","DA",
LEFT(Tabelas!$AI1824,1)="G","DG")</f>
        <v>DC</v>
      </c>
      <c r="AW1824" s="34"/>
      <c r="AX1824" s="34"/>
      <c r="AY1824" s="34"/>
      <c r="AZ1824" s="34"/>
      <c r="BA1824" s="34"/>
      <c r="BB1824" s="34"/>
      <c r="BC1824" s="34"/>
      <c r="BD1824" s="44">
        <v>182403</v>
      </c>
      <c r="BE1824" s="34" t="s">
        <v>1484</v>
      </c>
      <c r="BF1824" s="43" t="s">
        <v>1223</v>
      </c>
      <c r="BG1824" s="34" t="s">
        <v>614</v>
      </c>
      <c r="BH1824" s="34" t="s">
        <v>285</v>
      </c>
      <c r="BI1824" s="34" t="s">
        <v>1484</v>
      </c>
      <c r="BJ1824" s="44" t="s">
        <v>350</v>
      </c>
      <c r="BK1824" s="44" t="s">
        <v>11480</v>
      </c>
      <c r="EN1824" s="571">
        <v>42986</v>
      </c>
      <c r="EO1824" s="560" t="s">
        <v>11577</v>
      </c>
      <c r="EP1824" s="560" t="s">
        <v>289</v>
      </c>
      <c r="EQ1824" s="580">
        <v>334</v>
      </c>
      <c r="ER1824" s="560" t="s">
        <v>4921</v>
      </c>
      <c r="ES1824" s="567" t="s">
        <v>11578</v>
      </c>
    </row>
    <row r="1825" spans="16:149">
      <c r="P1825" s="503"/>
      <c r="Q1825" s="504"/>
      <c r="R1825" s="505">
        <f t="shared" si="50"/>
        <v>45603</v>
      </c>
      <c r="S1825" s="501"/>
      <c r="T1825" s="497"/>
      <c r="U1825" s="498"/>
      <c r="V1825" s="43">
        <v>226</v>
      </c>
      <c r="W1825" s="34" t="s">
        <v>4561</v>
      </c>
      <c r="X1825" s="44">
        <v>182407</v>
      </c>
      <c r="Y1825" s="34" t="s">
        <v>1762</v>
      </c>
      <c r="Z1825" s="43" t="s">
        <v>1223</v>
      </c>
      <c r="AA1825" s="34" t="s">
        <v>614</v>
      </c>
      <c r="AB1825" s="34" t="s">
        <v>285</v>
      </c>
      <c r="AC1825" s="34" t="s">
        <v>1762</v>
      </c>
      <c r="AD1825" s="44" t="s">
        <v>350</v>
      </c>
      <c r="AE1825" s="44" t="s">
        <v>11480</v>
      </c>
      <c r="AF1825" s="43">
        <v>226</v>
      </c>
      <c r="AG1825" s="34" t="s">
        <v>4561</v>
      </c>
      <c r="AH1825" s="34" t="s">
        <v>4560</v>
      </c>
      <c r="AI1825" s="43" t="s">
        <v>4562</v>
      </c>
      <c r="AJ1825" s="44" t="s">
        <v>4563</v>
      </c>
      <c r="AK1825" s="261">
        <v>3660512</v>
      </c>
      <c r="AL1825" s="44" t="s">
        <v>607</v>
      </c>
      <c r="AM1825" s="44" t="s">
        <v>4567</v>
      </c>
      <c r="AN1825" s="262">
        <v>232093950</v>
      </c>
      <c r="AO1825" s="34"/>
      <c r="AP1825" s="34"/>
      <c r="AQ1825" s="34"/>
      <c r="AR1825" s="34"/>
      <c r="AS1825" s="34"/>
      <c r="AT1825" s="44" t="s">
        <v>10865</v>
      </c>
      <c r="AU1825" s="44"/>
      <c r="AV1825" s="477" t="str">
        <f t="array" ref="AV1825">_xlfn.IFS(
LEFT(Tabelas!$AI1825,1)="N","DN",
LEFT(Tabelas!$AI1825,1)="C","DC",
LEFT(Tabelas!$AI1825,1)="L","DL",
LEFT(Tabelas!$AI1825,1)="A","DA",
LEFT(Tabelas!$AI1825,1)="G","DG")</f>
        <v>DC</v>
      </c>
      <c r="AW1825" s="34"/>
      <c r="AX1825" s="34"/>
      <c r="AY1825" s="34"/>
      <c r="AZ1825" s="34"/>
      <c r="BA1825" s="34"/>
      <c r="BB1825" s="34"/>
      <c r="BC1825" s="34"/>
      <c r="BD1825" s="44">
        <v>182407</v>
      </c>
      <c r="BE1825" s="34" t="s">
        <v>1762</v>
      </c>
      <c r="BF1825" s="43" t="s">
        <v>1223</v>
      </c>
      <c r="BG1825" s="34" t="s">
        <v>614</v>
      </c>
      <c r="BH1825" s="34" t="s">
        <v>285</v>
      </c>
      <c r="BI1825" s="34" t="s">
        <v>1762</v>
      </c>
      <c r="BJ1825" s="44" t="s">
        <v>350</v>
      </c>
      <c r="BK1825" s="44" t="s">
        <v>11480</v>
      </c>
      <c r="EN1825" s="572">
        <v>42994</v>
      </c>
      <c r="EO1825" s="561" t="s">
        <v>11579</v>
      </c>
      <c r="EP1825" s="561" t="s">
        <v>289</v>
      </c>
      <c r="EQ1825" s="576">
        <v>323</v>
      </c>
      <c r="ER1825" s="561" t="s">
        <v>4864</v>
      </c>
      <c r="ES1825" s="568" t="s">
        <v>11580</v>
      </c>
    </row>
    <row r="1826" spans="16:149">
      <c r="P1826" s="503"/>
      <c r="Q1826" s="504"/>
      <c r="R1826" s="505">
        <f t="shared" si="50"/>
        <v>45604</v>
      </c>
      <c r="S1826" s="501"/>
      <c r="T1826" s="497"/>
      <c r="U1826" s="498"/>
      <c r="V1826" s="43">
        <v>226</v>
      </c>
      <c r="W1826" s="34" t="s">
        <v>4561</v>
      </c>
      <c r="X1826" s="44">
        <v>182409</v>
      </c>
      <c r="Y1826" s="34" t="s">
        <v>2011</v>
      </c>
      <c r="Z1826" s="43" t="s">
        <v>1223</v>
      </c>
      <c r="AA1826" s="34" t="s">
        <v>614</v>
      </c>
      <c r="AB1826" s="34" t="s">
        <v>285</v>
      </c>
      <c r="AC1826" s="34" t="s">
        <v>2011</v>
      </c>
      <c r="AD1826" s="44" t="s">
        <v>350</v>
      </c>
      <c r="AE1826" s="44" t="s">
        <v>11480</v>
      </c>
      <c r="AF1826" s="43">
        <v>226</v>
      </c>
      <c r="AG1826" s="34" t="s">
        <v>4561</v>
      </c>
      <c r="AH1826" s="34" t="s">
        <v>4560</v>
      </c>
      <c r="AI1826" s="43" t="s">
        <v>4562</v>
      </c>
      <c r="AJ1826" s="44" t="s">
        <v>4563</v>
      </c>
      <c r="AK1826" s="261">
        <v>3660512</v>
      </c>
      <c r="AL1826" s="44" t="s">
        <v>607</v>
      </c>
      <c r="AM1826" s="44" t="s">
        <v>4567</v>
      </c>
      <c r="AN1826" s="262">
        <v>232093950</v>
      </c>
      <c r="AO1826" s="34"/>
      <c r="AP1826" s="34"/>
      <c r="AQ1826" s="34"/>
      <c r="AR1826" s="34"/>
      <c r="AS1826" s="34"/>
      <c r="AT1826" s="44" t="s">
        <v>10865</v>
      </c>
      <c r="AU1826" s="44"/>
      <c r="AV1826" s="477" t="str">
        <f t="array" ref="AV1826">_xlfn.IFS(
LEFT(Tabelas!$AI1826,1)="N","DN",
LEFT(Tabelas!$AI1826,1)="C","DC",
LEFT(Tabelas!$AI1826,1)="L","DL",
LEFT(Tabelas!$AI1826,1)="A","DA",
LEFT(Tabelas!$AI1826,1)="G","DG")</f>
        <v>DC</v>
      </c>
      <c r="AW1826" s="34"/>
      <c r="AX1826" s="34"/>
      <c r="AY1826" s="34"/>
      <c r="AZ1826" s="34"/>
      <c r="BA1826" s="34"/>
      <c r="BB1826" s="34"/>
      <c r="BC1826" s="34"/>
      <c r="BD1826" s="44">
        <v>182409</v>
      </c>
      <c r="BE1826" s="34" t="s">
        <v>2011</v>
      </c>
      <c r="BF1826" s="43" t="s">
        <v>1223</v>
      </c>
      <c r="BG1826" s="34" t="s">
        <v>614</v>
      </c>
      <c r="BH1826" s="34" t="s">
        <v>285</v>
      </c>
      <c r="BI1826" s="34" t="s">
        <v>2011</v>
      </c>
      <c r="BJ1826" s="44" t="s">
        <v>350</v>
      </c>
      <c r="BK1826" s="44" t="s">
        <v>11480</v>
      </c>
      <c r="EN1826" s="571">
        <v>43001</v>
      </c>
      <c r="EO1826" s="560" t="s">
        <v>11581</v>
      </c>
      <c r="EP1826" s="560" t="s">
        <v>289</v>
      </c>
      <c r="EQ1826" s="580">
        <v>336</v>
      </c>
      <c r="ER1826" s="560" t="s">
        <v>4952</v>
      </c>
      <c r="ES1826" s="567" t="s">
        <v>11582</v>
      </c>
    </row>
    <row r="1827" spans="16:149">
      <c r="P1827" s="503"/>
      <c r="Q1827" s="504"/>
      <c r="R1827" s="505">
        <f t="shared" si="50"/>
        <v>45605</v>
      </c>
      <c r="S1827" s="501"/>
      <c r="T1827" s="497"/>
      <c r="U1827" s="498"/>
      <c r="V1827" s="43">
        <v>226</v>
      </c>
      <c r="W1827" s="34" t="s">
        <v>4561</v>
      </c>
      <c r="X1827" s="44">
        <v>182410</v>
      </c>
      <c r="Y1827" s="34" t="s">
        <v>2210</v>
      </c>
      <c r="Z1827" s="43" t="s">
        <v>1223</v>
      </c>
      <c r="AA1827" s="34" t="s">
        <v>614</v>
      </c>
      <c r="AB1827" s="34" t="s">
        <v>285</v>
      </c>
      <c r="AC1827" s="34" t="s">
        <v>2210</v>
      </c>
      <c r="AD1827" s="44" t="s">
        <v>350</v>
      </c>
      <c r="AE1827" s="44" t="s">
        <v>11480</v>
      </c>
      <c r="AF1827" s="43">
        <v>226</v>
      </c>
      <c r="AG1827" s="34" t="s">
        <v>4561</v>
      </c>
      <c r="AH1827" s="34" t="s">
        <v>4560</v>
      </c>
      <c r="AI1827" s="43" t="s">
        <v>4562</v>
      </c>
      <c r="AJ1827" s="44" t="s">
        <v>4563</v>
      </c>
      <c r="AK1827" s="261">
        <v>3660512</v>
      </c>
      <c r="AL1827" s="44" t="s">
        <v>607</v>
      </c>
      <c r="AM1827" s="44" t="s">
        <v>4567</v>
      </c>
      <c r="AN1827" s="262">
        <v>232093950</v>
      </c>
      <c r="AO1827" s="34"/>
      <c r="AP1827" s="34"/>
      <c r="AQ1827" s="34"/>
      <c r="AR1827" s="34"/>
      <c r="AS1827" s="34"/>
      <c r="AT1827" s="44" t="s">
        <v>10865</v>
      </c>
      <c r="AU1827" s="44"/>
      <c r="AV1827" s="477" t="str">
        <f t="array" ref="AV1827">_xlfn.IFS(
LEFT(Tabelas!$AI1827,1)="N","DN",
LEFT(Tabelas!$AI1827,1)="C","DC",
LEFT(Tabelas!$AI1827,1)="L","DL",
LEFT(Tabelas!$AI1827,1)="A","DA",
LEFT(Tabelas!$AI1827,1)="G","DG")</f>
        <v>DC</v>
      </c>
      <c r="AW1827" s="34"/>
      <c r="AX1827" s="34"/>
      <c r="AY1827" s="34"/>
      <c r="AZ1827" s="34"/>
      <c r="BA1827" s="34"/>
      <c r="BB1827" s="34"/>
      <c r="BC1827" s="34"/>
      <c r="BD1827" s="44">
        <v>182410</v>
      </c>
      <c r="BE1827" s="34" t="s">
        <v>2210</v>
      </c>
      <c r="BF1827" s="43" t="s">
        <v>1223</v>
      </c>
      <c r="BG1827" s="34" t="s">
        <v>614</v>
      </c>
      <c r="BH1827" s="34" t="s">
        <v>285</v>
      </c>
      <c r="BI1827" s="34" t="s">
        <v>2210</v>
      </c>
      <c r="BJ1827" s="44" t="s">
        <v>350</v>
      </c>
      <c r="BK1827" s="44" t="s">
        <v>11480</v>
      </c>
      <c r="EN1827" s="572">
        <v>43010</v>
      </c>
      <c r="EO1827" s="561" t="s">
        <v>11583</v>
      </c>
      <c r="EP1827" s="561" t="s">
        <v>289</v>
      </c>
      <c r="EQ1827" s="576">
        <v>347</v>
      </c>
      <c r="ER1827" s="561" t="s">
        <v>5074</v>
      </c>
      <c r="ES1827" s="568" t="s">
        <v>11584</v>
      </c>
    </row>
    <row r="1828" spans="16:149">
      <c r="P1828" s="503"/>
      <c r="Q1828" s="504"/>
      <c r="R1828" s="505">
        <f t="shared" si="50"/>
        <v>45606</v>
      </c>
      <c r="S1828" s="501"/>
      <c r="T1828" s="497"/>
      <c r="U1828" s="498"/>
      <c r="V1828" s="43">
        <v>226</v>
      </c>
      <c r="W1828" s="34" t="s">
        <v>4561</v>
      </c>
      <c r="X1828" s="44">
        <v>182413</v>
      </c>
      <c r="Y1828" s="34" t="s">
        <v>2565</v>
      </c>
      <c r="Z1828" s="43" t="s">
        <v>1223</v>
      </c>
      <c r="AA1828" s="34" t="s">
        <v>614</v>
      </c>
      <c r="AB1828" s="34" t="s">
        <v>285</v>
      </c>
      <c r="AC1828" s="34" t="s">
        <v>11585</v>
      </c>
      <c r="AD1828" s="44" t="s">
        <v>350</v>
      </c>
      <c r="AE1828" s="44" t="s">
        <v>11480</v>
      </c>
      <c r="AF1828" s="43">
        <v>226</v>
      </c>
      <c r="AG1828" s="34" t="s">
        <v>4561</v>
      </c>
      <c r="AH1828" s="34" t="s">
        <v>4560</v>
      </c>
      <c r="AI1828" s="43" t="s">
        <v>4562</v>
      </c>
      <c r="AJ1828" s="44" t="s">
        <v>4563</v>
      </c>
      <c r="AK1828" s="261">
        <v>3660512</v>
      </c>
      <c r="AL1828" s="44" t="s">
        <v>607</v>
      </c>
      <c r="AM1828" s="44" t="s">
        <v>4567</v>
      </c>
      <c r="AN1828" s="262">
        <v>232093950</v>
      </c>
      <c r="AO1828" s="34"/>
      <c r="AP1828" s="34"/>
      <c r="AQ1828" s="34"/>
      <c r="AR1828" s="34"/>
      <c r="AS1828" s="34"/>
      <c r="AT1828" s="44" t="s">
        <v>10865</v>
      </c>
      <c r="AU1828" s="44"/>
      <c r="AV1828" s="477" t="str">
        <f t="array" ref="AV1828">_xlfn.IFS(
LEFT(Tabelas!$AI1828,1)="N","DN",
LEFT(Tabelas!$AI1828,1)="C","DC",
LEFT(Tabelas!$AI1828,1)="L","DL",
LEFT(Tabelas!$AI1828,1)="A","DA",
LEFT(Tabelas!$AI1828,1)="G","DG")</f>
        <v>DC</v>
      </c>
      <c r="AW1828" s="34"/>
      <c r="AX1828" s="34"/>
      <c r="AY1828" s="34"/>
      <c r="AZ1828" s="34"/>
      <c r="BA1828" s="34"/>
      <c r="BB1828" s="34"/>
      <c r="BC1828" s="34"/>
      <c r="BD1828" s="44">
        <v>182413</v>
      </c>
      <c r="BE1828" s="34" t="s">
        <v>2565</v>
      </c>
      <c r="BF1828" s="43" t="s">
        <v>1223</v>
      </c>
      <c r="BG1828" s="34" t="s">
        <v>614</v>
      </c>
      <c r="BH1828" s="34" t="s">
        <v>285</v>
      </c>
      <c r="BI1828" s="34" t="s">
        <v>11585</v>
      </c>
      <c r="BJ1828" s="44" t="s">
        <v>350</v>
      </c>
      <c r="BK1828" s="44" t="s">
        <v>11480</v>
      </c>
      <c r="EN1828" s="571">
        <v>43028</v>
      </c>
      <c r="EO1828" s="560" t="s">
        <v>11586</v>
      </c>
      <c r="EP1828" s="560" t="s">
        <v>289</v>
      </c>
      <c r="EQ1828" s="580">
        <v>345</v>
      </c>
      <c r="ER1828" s="560" t="s">
        <v>645</v>
      </c>
      <c r="ES1828" s="567" t="s">
        <v>11587</v>
      </c>
    </row>
    <row r="1829" spans="16:149">
      <c r="P1829" s="503"/>
      <c r="Q1829" s="504"/>
      <c r="R1829" s="505">
        <f t="shared" si="50"/>
        <v>45607</v>
      </c>
      <c r="S1829" s="501"/>
      <c r="T1829" s="497"/>
      <c r="U1829" s="498"/>
      <c r="V1829" s="43">
        <v>226</v>
      </c>
      <c r="W1829" s="34" t="s">
        <v>4561</v>
      </c>
      <c r="X1829" s="44">
        <v>182414</v>
      </c>
      <c r="Y1829" s="34" t="s">
        <v>2717</v>
      </c>
      <c r="Z1829" s="43" t="s">
        <v>1223</v>
      </c>
      <c r="AA1829" s="34" t="s">
        <v>614</v>
      </c>
      <c r="AB1829" s="34" t="s">
        <v>285</v>
      </c>
      <c r="AC1829" s="34" t="s">
        <v>11588</v>
      </c>
      <c r="AD1829" s="44" t="s">
        <v>350</v>
      </c>
      <c r="AE1829" s="44" t="s">
        <v>11480</v>
      </c>
      <c r="AF1829" s="43">
        <v>226</v>
      </c>
      <c r="AG1829" s="34" t="s">
        <v>4561</v>
      </c>
      <c r="AH1829" s="34" t="s">
        <v>4560</v>
      </c>
      <c r="AI1829" s="43" t="s">
        <v>4562</v>
      </c>
      <c r="AJ1829" s="44" t="s">
        <v>4563</v>
      </c>
      <c r="AK1829" s="261">
        <v>3660512</v>
      </c>
      <c r="AL1829" s="44" t="s">
        <v>607</v>
      </c>
      <c r="AM1829" s="44" t="s">
        <v>4567</v>
      </c>
      <c r="AN1829" s="262">
        <v>232093950</v>
      </c>
      <c r="AO1829" s="34"/>
      <c r="AP1829" s="34"/>
      <c r="AQ1829" s="34"/>
      <c r="AR1829" s="34"/>
      <c r="AS1829" s="34"/>
      <c r="AT1829" s="44" t="s">
        <v>10865</v>
      </c>
      <c r="AU1829" s="44"/>
      <c r="AV1829" s="477" t="str">
        <f t="array" ref="AV1829">_xlfn.IFS(
LEFT(Tabelas!$AI1829,1)="N","DN",
LEFT(Tabelas!$AI1829,1)="C","DC",
LEFT(Tabelas!$AI1829,1)="L","DL",
LEFT(Tabelas!$AI1829,1)="A","DA",
LEFT(Tabelas!$AI1829,1)="G","DG")</f>
        <v>DC</v>
      </c>
      <c r="AW1829" s="34"/>
      <c r="AX1829" s="34"/>
      <c r="AY1829" s="34"/>
      <c r="AZ1829" s="34"/>
      <c r="BA1829" s="34"/>
      <c r="BB1829" s="34"/>
      <c r="BC1829" s="34"/>
      <c r="BD1829" s="44">
        <v>182414</v>
      </c>
      <c r="BE1829" s="34" t="s">
        <v>2717</v>
      </c>
      <c r="BF1829" s="43" t="s">
        <v>1223</v>
      </c>
      <c r="BG1829" s="34" t="s">
        <v>614</v>
      </c>
      <c r="BH1829" s="34" t="s">
        <v>285</v>
      </c>
      <c r="BI1829" s="34" t="s">
        <v>11588</v>
      </c>
      <c r="BJ1829" s="44" t="s">
        <v>350</v>
      </c>
      <c r="BK1829" s="44" t="s">
        <v>11480</v>
      </c>
      <c r="EN1829" s="572">
        <v>43036</v>
      </c>
      <c r="EO1829" s="561" t="s">
        <v>11589</v>
      </c>
      <c r="EP1829" s="561" t="s">
        <v>350</v>
      </c>
      <c r="EQ1829" s="576">
        <v>221</v>
      </c>
      <c r="ER1829" s="561" t="s">
        <v>4458</v>
      </c>
      <c r="ES1829" s="568" t="s">
        <v>11590</v>
      </c>
    </row>
    <row r="1830" spans="16:149">
      <c r="P1830" s="503"/>
      <c r="Q1830" s="504"/>
      <c r="R1830" s="505">
        <f t="shared" si="50"/>
        <v>45608</v>
      </c>
      <c r="S1830" s="501"/>
      <c r="T1830" s="497"/>
      <c r="U1830" s="498"/>
      <c r="V1830" s="43">
        <v>226</v>
      </c>
      <c r="W1830" s="34" t="s">
        <v>4561</v>
      </c>
      <c r="X1830" s="44">
        <v>182415</v>
      </c>
      <c r="Y1830" s="34" t="s">
        <v>2855</v>
      </c>
      <c r="Z1830" s="43" t="s">
        <v>1223</v>
      </c>
      <c r="AA1830" s="34" t="s">
        <v>614</v>
      </c>
      <c r="AB1830" s="34" t="s">
        <v>285</v>
      </c>
      <c r="AC1830" s="34" t="s">
        <v>11591</v>
      </c>
      <c r="AD1830" s="44" t="s">
        <v>350</v>
      </c>
      <c r="AE1830" s="44" t="s">
        <v>11480</v>
      </c>
      <c r="AF1830" s="43">
        <v>226</v>
      </c>
      <c r="AG1830" s="34" t="s">
        <v>4561</v>
      </c>
      <c r="AH1830" s="34" t="s">
        <v>4560</v>
      </c>
      <c r="AI1830" s="43" t="s">
        <v>4562</v>
      </c>
      <c r="AJ1830" s="44" t="s">
        <v>4563</v>
      </c>
      <c r="AK1830" s="261">
        <v>3660512</v>
      </c>
      <c r="AL1830" s="44" t="s">
        <v>607</v>
      </c>
      <c r="AM1830" s="44" t="s">
        <v>4567</v>
      </c>
      <c r="AN1830" s="262">
        <v>232093950</v>
      </c>
      <c r="AO1830" s="34"/>
      <c r="AP1830" s="34"/>
      <c r="AQ1830" s="34"/>
      <c r="AR1830" s="34"/>
      <c r="AS1830" s="34"/>
      <c r="AT1830" s="44" t="s">
        <v>10865</v>
      </c>
      <c r="AU1830" s="44"/>
      <c r="AV1830" s="477" t="str">
        <f t="array" ref="AV1830">_xlfn.IFS(
LEFT(Tabelas!$AI1830,1)="N","DN",
LEFT(Tabelas!$AI1830,1)="C","DC",
LEFT(Tabelas!$AI1830,1)="L","DL",
LEFT(Tabelas!$AI1830,1)="A","DA",
LEFT(Tabelas!$AI1830,1)="G","DG")</f>
        <v>DC</v>
      </c>
      <c r="AW1830" s="34"/>
      <c r="AX1830" s="34"/>
      <c r="AY1830" s="34"/>
      <c r="AZ1830" s="34"/>
      <c r="BA1830" s="34"/>
      <c r="BB1830" s="34"/>
      <c r="BC1830" s="34"/>
      <c r="BD1830" s="44">
        <v>182415</v>
      </c>
      <c r="BE1830" s="34" t="s">
        <v>2855</v>
      </c>
      <c r="BF1830" s="43" t="s">
        <v>1223</v>
      </c>
      <c r="BG1830" s="34" t="s">
        <v>614</v>
      </c>
      <c r="BH1830" s="34" t="s">
        <v>285</v>
      </c>
      <c r="BI1830" s="34" t="s">
        <v>11591</v>
      </c>
      <c r="BJ1830" s="44" t="s">
        <v>350</v>
      </c>
      <c r="BK1830" s="44" t="s">
        <v>11480</v>
      </c>
      <c r="EN1830" s="571">
        <v>43052</v>
      </c>
      <c r="EO1830" s="560" t="s">
        <v>11592</v>
      </c>
      <c r="EP1830" s="560" t="s">
        <v>289</v>
      </c>
      <c r="EQ1830" s="580">
        <v>300</v>
      </c>
      <c r="ER1830" s="560" t="s">
        <v>4916</v>
      </c>
      <c r="ES1830" s="567"/>
    </row>
    <row r="1831" spans="16:149">
      <c r="P1831" s="503"/>
      <c r="Q1831" s="504"/>
      <c r="R1831" s="505">
        <f t="shared" si="50"/>
        <v>45609</v>
      </c>
      <c r="S1831" s="501"/>
      <c r="T1831" s="497"/>
      <c r="U1831" s="498"/>
      <c r="V1831" s="43">
        <v>226</v>
      </c>
      <c r="W1831" s="34" t="s">
        <v>4561</v>
      </c>
      <c r="X1831" s="44">
        <v>182411</v>
      </c>
      <c r="Y1831" s="34" t="s">
        <v>2121</v>
      </c>
      <c r="Z1831" s="43" t="s">
        <v>1223</v>
      </c>
      <c r="AA1831" s="34" t="s">
        <v>614</v>
      </c>
      <c r="AB1831" s="34" t="s">
        <v>285</v>
      </c>
      <c r="AC1831" s="34" t="s">
        <v>2121</v>
      </c>
      <c r="AD1831" s="44" t="s">
        <v>350</v>
      </c>
      <c r="AE1831" s="44" t="s">
        <v>11480</v>
      </c>
      <c r="AF1831" s="43">
        <v>226</v>
      </c>
      <c r="AG1831" s="34" t="s">
        <v>4561</v>
      </c>
      <c r="AH1831" s="34" t="s">
        <v>4560</v>
      </c>
      <c r="AI1831" s="43" t="s">
        <v>4562</v>
      </c>
      <c r="AJ1831" s="44" t="s">
        <v>4563</v>
      </c>
      <c r="AK1831" s="261">
        <v>3660512</v>
      </c>
      <c r="AL1831" s="44" t="s">
        <v>607</v>
      </c>
      <c r="AM1831" s="44" t="s">
        <v>4567</v>
      </c>
      <c r="AN1831" s="262">
        <v>232093950</v>
      </c>
      <c r="AO1831" s="34"/>
      <c r="AP1831" s="34"/>
      <c r="AQ1831" s="34"/>
      <c r="AR1831" s="34"/>
      <c r="AS1831" s="34"/>
      <c r="AT1831" s="44" t="s">
        <v>10865</v>
      </c>
      <c r="AU1831" s="44"/>
      <c r="AV1831" s="477" t="str">
        <f t="array" ref="AV1831">_xlfn.IFS(
LEFT(Tabelas!$AI1831,1)="N","DN",
LEFT(Tabelas!$AI1831,1)="C","DC",
LEFT(Tabelas!$AI1831,1)="L","DL",
LEFT(Tabelas!$AI1831,1)="A","DA",
LEFT(Tabelas!$AI1831,1)="G","DG")</f>
        <v>DC</v>
      </c>
      <c r="AW1831" s="34"/>
      <c r="AX1831" s="34"/>
      <c r="AY1831" s="34"/>
      <c r="AZ1831" s="34"/>
      <c r="BA1831" s="34"/>
      <c r="BB1831" s="34"/>
      <c r="BC1831" s="34"/>
      <c r="BD1831" s="44">
        <v>182411</v>
      </c>
      <c r="BE1831" s="34" t="s">
        <v>2121</v>
      </c>
      <c r="BF1831" s="43" t="s">
        <v>1223</v>
      </c>
      <c r="BG1831" s="34" t="s">
        <v>614</v>
      </c>
      <c r="BH1831" s="34" t="s">
        <v>285</v>
      </c>
      <c r="BI1831" s="34" t="s">
        <v>2121</v>
      </c>
      <c r="BJ1831" s="44" t="s">
        <v>350</v>
      </c>
      <c r="BK1831" s="44" t="s">
        <v>11480</v>
      </c>
      <c r="EN1831" s="572">
        <v>43055</v>
      </c>
      <c r="EO1831" s="561" t="s">
        <v>11593</v>
      </c>
      <c r="EP1831" s="561" t="s">
        <v>289</v>
      </c>
      <c r="EQ1831" s="576">
        <v>338</v>
      </c>
      <c r="ER1831" s="561" t="s">
        <v>2428</v>
      </c>
      <c r="ES1831" s="568" t="s">
        <v>11594</v>
      </c>
    </row>
    <row r="1832" spans="16:149">
      <c r="P1832" s="503"/>
      <c r="Q1832" s="504"/>
      <c r="R1832" s="505">
        <f t="shared" si="50"/>
        <v>45610</v>
      </c>
      <c r="S1832" s="501"/>
      <c r="T1832" s="497"/>
      <c r="U1832" s="498"/>
      <c r="V1832" s="43">
        <v>226</v>
      </c>
      <c r="W1832" s="34" t="s">
        <v>4561</v>
      </c>
      <c r="X1832" s="44">
        <v>182400</v>
      </c>
      <c r="Y1832" s="34" t="s">
        <v>924</v>
      </c>
      <c r="Z1832" s="43" t="s">
        <v>1223</v>
      </c>
      <c r="AA1832" s="34" t="s">
        <v>614</v>
      </c>
      <c r="AB1832" s="34" t="s">
        <v>285</v>
      </c>
      <c r="AC1832" s="34" t="s">
        <v>11591</v>
      </c>
      <c r="AD1832" s="44" t="s">
        <v>350</v>
      </c>
      <c r="AE1832" s="44" t="s">
        <v>11480</v>
      </c>
      <c r="AF1832" s="43">
        <v>226</v>
      </c>
      <c r="AG1832" s="34" t="s">
        <v>4561</v>
      </c>
      <c r="AH1832" s="34" t="s">
        <v>4560</v>
      </c>
      <c r="AI1832" s="43" t="s">
        <v>4562</v>
      </c>
      <c r="AJ1832" s="44" t="s">
        <v>4563</v>
      </c>
      <c r="AK1832" s="261">
        <v>3660512</v>
      </c>
      <c r="AL1832" s="44" t="s">
        <v>607</v>
      </c>
      <c r="AM1832" s="44" t="s">
        <v>4567</v>
      </c>
      <c r="AN1832" s="262">
        <v>232093950</v>
      </c>
      <c r="AO1832" s="34"/>
      <c r="AP1832" s="34"/>
      <c r="AQ1832" s="34"/>
      <c r="AR1832" s="34"/>
      <c r="AS1832" s="34"/>
      <c r="AT1832" s="44" t="s">
        <v>10865</v>
      </c>
      <c r="AU1832" s="44"/>
      <c r="AV1832" s="477" t="str">
        <f t="array" ref="AV1832">_xlfn.IFS(
LEFT(Tabelas!$AI1832,1)="N","DN",
LEFT(Tabelas!$AI1832,1)="C","DC",
LEFT(Tabelas!$AI1832,1)="L","DL",
LEFT(Tabelas!$AI1832,1)="A","DA",
LEFT(Tabelas!$AI1832,1)="G","DG")</f>
        <v>DC</v>
      </c>
      <c r="AW1832" s="34"/>
      <c r="AX1832" s="34"/>
      <c r="AY1832" s="34"/>
      <c r="AZ1832" s="34"/>
      <c r="BA1832" s="34"/>
      <c r="BB1832" s="34"/>
      <c r="BC1832" s="34"/>
      <c r="BD1832" s="44">
        <v>182400</v>
      </c>
      <c r="BE1832" s="34" t="s">
        <v>924</v>
      </c>
      <c r="BF1832" s="43" t="s">
        <v>1223</v>
      </c>
      <c r="BG1832" s="34" t="s">
        <v>614</v>
      </c>
      <c r="BH1832" s="34" t="s">
        <v>285</v>
      </c>
      <c r="BI1832" s="34" t="s">
        <v>11591</v>
      </c>
      <c r="BJ1832" s="44" t="s">
        <v>350</v>
      </c>
      <c r="BK1832" s="44" t="s">
        <v>11480</v>
      </c>
      <c r="EN1832" s="571">
        <v>43060</v>
      </c>
      <c r="EO1832" s="560" t="s">
        <v>11595</v>
      </c>
      <c r="EP1832" s="560" t="s">
        <v>1519</v>
      </c>
      <c r="EQ1832" s="580">
        <v>800</v>
      </c>
      <c r="ER1832" s="560" t="s">
        <v>1520</v>
      </c>
      <c r="ES1832" s="567" t="s">
        <v>11596</v>
      </c>
    </row>
    <row r="1833" spans="16:149">
      <c r="P1833" s="503"/>
      <c r="Q1833" s="504"/>
      <c r="R1833" s="505">
        <f t="shared" si="50"/>
        <v>45611</v>
      </c>
      <c r="S1833" s="501"/>
      <c r="T1833" s="497"/>
      <c r="U1833" s="498"/>
      <c r="V1833" s="43">
        <v>227</v>
      </c>
      <c r="W1833" s="34" t="s">
        <v>4584</v>
      </c>
      <c r="X1833" s="44">
        <v>90100</v>
      </c>
      <c r="Y1833" s="34" t="s">
        <v>764</v>
      </c>
      <c r="Z1833" s="43" t="s">
        <v>1223</v>
      </c>
      <c r="AA1833" s="34" t="s">
        <v>339</v>
      </c>
      <c r="AB1833" s="34" t="s">
        <v>276</v>
      </c>
      <c r="AC1833" s="34" t="s">
        <v>11597</v>
      </c>
      <c r="AD1833" s="44" t="s">
        <v>350</v>
      </c>
      <c r="AE1833" s="44" t="s">
        <v>11480</v>
      </c>
      <c r="AF1833" s="43">
        <v>227</v>
      </c>
      <c r="AG1833" s="34" t="s">
        <v>4584</v>
      </c>
      <c r="AH1833" s="34" t="s">
        <v>4583</v>
      </c>
      <c r="AI1833" s="43" t="s">
        <v>4585</v>
      </c>
      <c r="AJ1833" s="44" t="s">
        <v>4586</v>
      </c>
      <c r="AK1833" s="261">
        <v>3514505</v>
      </c>
      <c r="AL1833" s="44" t="s">
        <v>285</v>
      </c>
      <c r="AM1833" s="44" t="s">
        <v>4590</v>
      </c>
      <c r="AN1833" s="262">
        <v>232093870</v>
      </c>
      <c r="AO1833" s="34"/>
      <c r="AP1833" s="34"/>
      <c r="AQ1833" s="34"/>
      <c r="AR1833" s="34"/>
      <c r="AS1833" s="34"/>
      <c r="AT1833" s="44" t="s">
        <v>10865</v>
      </c>
      <c r="AU1833" s="44"/>
      <c r="AV1833" s="477" t="str">
        <f t="array" ref="AV1833">_xlfn.IFS(
LEFT(Tabelas!$AI1833,1)="N","DN",
LEFT(Tabelas!$AI1833,1)="C","DC",
LEFT(Tabelas!$AI1833,1)="L","DL",
LEFT(Tabelas!$AI1833,1)="A","DA",
LEFT(Tabelas!$AI1833,1)="G","DG")</f>
        <v>DC</v>
      </c>
      <c r="AW1833" s="34"/>
      <c r="AX1833" s="34"/>
      <c r="AY1833" s="34"/>
      <c r="AZ1833" s="34"/>
      <c r="BA1833" s="34"/>
      <c r="BB1833" s="34"/>
      <c r="BC1833" s="34"/>
      <c r="BD1833" s="44">
        <v>90100</v>
      </c>
      <c r="BE1833" s="34" t="s">
        <v>764</v>
      </c>
      <c r="BF1833" s="43" t="s">
        <v>1223</v>
      </c>
      <c r="BG1833" s="34" t="s">
        <v>339</v>
      </c>
      <c r="BH1833" s="34" t="s">
        <v>276</v>
      </c>
      <c r="BI1833" s="34" t="s">
        <v>11597</v>
      </c>
      <c r="BJ1833" s="44" t="s">
        <v>350</v>
      </c>
      <c r="BK1833" s="44" t="s">
        <v>11480</v>
      </c>
      <c r="EN1833" s="572">
        <v>43117</v>
      </c>
      <c r="EO1833" s="561" t="s">
        <v>11598</v>
      </c>
      <c r="EP1833" s="561" t="s">
        <v>320</v>
      </c>
      <c r="EQ1833" s="576">
        <v>118</v>
      </c>
      <c r="ER1833" s="561" t="s">
        <v>3513</v>
      </c>
      <c r="ES1833" s="568" t="s">
        <v>11599</v>
      </c>
    </row>
    <row r="1834" spans="16:149">
      <c r="P1834" s="503"/>
      <c r="Q1834" s="504"/>
      <c r="R1834" s="505">
        <f t="shared" si="50"/>
        <v>45612</v>
      </c>
      <c r="S1834" s="501"/>
      <c r="T1834" s="497"/>
      <c r="U1834" s="498"/>
      <c r="V1834" s="43">
        <v>227</v>
      </c>
      <c r="W1834" s="34" t="s">
        <v>4584</v>
      </c>
      <c r="X1834" s="44">
        <v>90102</v>
      </c>
      <c r="Y1834" s="34" t="s">
        <v>1070</v>
      </c>
      <c r="Z1834" s="43" t="s">
        <v>1223</v>
      </c>
      <c r="AA1834" s="34" t="s">
        <v>339</v>
      </c>
      <c r="AB1834" s="34" t="s">
        <v>276</v>
      </c>
      <c r="AC1834" s="34" t="s">
        <v>1070</v>
      </c>
      <c r="AD1834" s="44" t="s">
        <v>350</v>
      </c>
      <c r="AE1834" s="44" t="s">
        <v>11480</v>
      </c>
      <c r="AF1834" s="43">
        <v>227</v>
      </c>
      <c r="AG1834" s="34" t="s">
        <v>4584</v>
      </c>
      <c r="AH1834" s="34" t="s">
        <v>4583</v>
      </c>
      <c r="AI1834" s="43" t="s">
        <v>4585</v>
      </c>
      <c r="AJ1834" s="44" t="s">
        <v>4586</v>
      </c>
      <c r="AK1834" s="261">
        <v>3514505</v>
      </c>
      <c r="AL1834" s="44" t="s">
        <v>285</v>
      </c>
      <c r="AM1834" s="44" t="s">
        <v>4590</v>
      </c>
      <c r="AN1834" s="262">
        <v>232093870</v>
      </c>
      <c r="AO1834" s="34"/>
      <c r="AP1834" s="34"/>
      <c r="AQ1834" s="34"/>
      <c r="AR1834" s="34"/>
      <c r="AS1834" s="34"/>
      <c r="AT1834" s="44" t="s">
        <v>10865</v>
      </c>
      <c r="AU1834" s="44"/>
      <c r="AV1834" s="477" t="str">
        <f t="array" ref="AV1834">_xlfn.IFS(
LEFT(Tabelas!$AI1834,1)="N","DN",
LEFT(Tabelas!$AI1834,1)="C","DC",
LEFT(Tabelas!$AI1834,1)="L","DL",
LEFT(Tabelas!$AI1834,1)="A","DA",
LEFT(Tabelas!$AI1834,1)="G","DG")</f>
        <v>DC</v>
      </c>
      <c r="AW1834" s="34"/>
      <c r="AX1834" s="34"/>
      <c r="AY1834" s="34"/>
      <c r="AZ1834" s="34"/>
      <c r="BA1834" s="34"/>
      <c r="BB1834" s="34"/>
      <c r="BC1834" s="34"/>
      <c r="BD1834" s="44">
        <v>90102</v>
      </c>
      <c r="BE1834" s="34" t="s">
        <v>1070</v>
      </c>
      <c r="BF1834" s="43" t="s">
        <v>1223</v>
      </c>
      <c r="BG1834" s="34" t="s">
        <v>339</v>
      </c>
      <c r="BH1834" s="34" t="s">
        <v>276</v>
      </c>
      <c r="BI1834" s="34" t="s">
        <v>1070</v>
      </c>
      <c r="BJ1834" s="44" t="s">
        <v>350</v>
      </c>
      <c r="BK1834" s="44" t="s">
        <v>11480</v>
      </c>
      <c r="EN1834" s="571">
        <v>43133</v>
      </c>
      <c r="EO1834" s="560" t="s">
        <v>11600</v>
      </c>
      <c r="EP1834" s="560" t="s">
        <v>289</v>
      </c>
      <c r="EQ1834" s="580">
        <v>300</v>
      </c>
      <c r="ER1834" s="560" t="s">
        <v>4916</v>
      </c>
      <c r="ES1834" s="567" t="s">
        <v>11601</v>
      </c>
    </row>
    <row r="1835" spans="16:149">
      <c r="P1835" s="503"/>
      <c r="Q1835" s="504"/>
      <c r="R1835" s="505">
        <f t="shared" si="50"/>
        <v>45613</v>
      </c>
      <c r="S1835" s="501"/>
      <c r="T1835" s="497"/>
      <c r="U1835" s="498"/>
      <c r="V1835" s="43">
        <v>227</v>
      </c>
      <c r="W1835" s="34" t="s">
        <v>4584</v>
      </c>
      <c r="X1835" s="44">
        <v>90103</v>
      </c>
      <c r="Y1835" s="34" t="s">
        <v>1344</v>
      </c>
      <c r="Z1835" s="43" t="s">
        <v>1223</v>
      </c>
      <c r="AA1835" s="34" t="s">
        <v>339</v>
      </c>
      <c r="AB1835" s="34" t="s">
        <v>276</v>
      </c>
      <c r="AC1835" s="34" t="s">
        <v>1344</v>
      </c>
      <c r="AD1835" s="44" t="s">
        <v>350</v>
      </c>
      <c r="AE1835" s="44" t="s">
        <v>11480</v>
      </c>
      <c r="AF1835" s="43">
        <v>227</v>
      </c>
      <c r="AG1835" s="34" t="s">
        <v>4584</v>
      </c>
      <c r="AH1835" s="34" t="s">
        <v>4583</v>
      </c>
      <c r="AI1835" s="43" t="s">
        <v>4585</v>
      </c>
      <c r="AJ1835" s="44" t="s">
        <v>4586</v>
      </c>
      <c r="AK1835" s="261">
        <v>3514505</v>
      </c>
      <c r="AL1835" s="44" t="s">
        <v>285</v>
      </c>
      <c r="AM1835" s="44" t="s">
        <v>4590</v>
      </c>
      <c r="AN1835" s="262">
        <v>232093870</v>
      </c>
      <c r="AO1835" s="34"/>
      <c r="AP1835" s="34"/>
      <c r="AQ1835" s="34"/>
      <c r="AR1835" s="34"/>
      <c r="AS1835" s="34"/>
      <c r="AT1835" s="44" t="s">
        <v>10865</v>
      </c>
      <c r="AU1835" s="44"/>
      <c r="AV1835" s="477" t="str">
        <f t="array" ref="AV1835">_xlfn.IFS(
LEFT(Tabelas!$AI1835,1)="N","DN",
LEFT(Tabelas!$AI1835,1)="C","DC",
LEFT(Tabelas!$AI1835,1)="L","DL",
LEFT(Tabelas!$AI1835,1)="A","DA",
LEFT(Tabelas!$AI1835,1)="G","DG")</f>
        <v>DC</v>
      </c>
      <c r="AW1835" s="34"/>
      <c r="AX1835" s="34"/>
      <c r="AY1835" s="34"/>
      <c r="AZ1835" s="34"/>
      <c r="BA1835" s="34"/>
      <c r="BB1835" s="34"/>
      <c r="BC1835" s="34"/>
      <c r="BD1835" s="44">
        <v>90103</v>
      </c>
      <c r="BE1835" s="34" t="s">
        <v>1344</v>
      </c>
      <c r="BF1835" s="43" t="s">
        <v>1223</v>
      </c>
      <c r="BG1835" s="34" t="s">
        <v>339</v>
      </c>
      <c r="BH1835" s="34" t="s">
        <v>276</v>
      </c>
      <c r="BI1835" s="34" t="s">
        <v>1344</v>
      </c>
      <c r="BJ1835" s="44" t="s">
        <v>350</v>
      </c>
      <c r="BK1835" s="44" t="s">
        <v>11480</v>
      </c>
      <c r="EN1835" s="572">
        <v>43150</v>
      </c>
      <c r="EO1835" s="561" t="s">
        <v>11602</v>
      </c>
      <c r="EP1835" s="561" t="s">
        <v>350</v>
      </c>
      <c r="EQ1835" s="576">
        <v>200</v>
      </c>
      <c r="ER1835" s="561" t="s">
        <v>5084</v>
      </c>
      <c r="ES1835" s="568" t="s">
        <v>11603</v>
      </c>
    </row>
    <row r="1836" spans="16:149">
      <c r="P1836" s="503"/>
      <c r="Q1836" s="504"/>
      <c r="R1836" s="505">
        <f t="shared" si="50"/>
        <v>45614</v>
      </c>
      <c r="S1836" s="501"/>
      <c r="T1836" s="497"/>
      <c r="U1836" s="498"/>
      <c r="V1836" s="43">
        <v>227</v>
      </c>
      <c r="W1836" s="34" t="s">
        <v>4584</v>
      </c>
      <c r="X1836" s="44">
        <v>90105</v>
      </c>
      <c r="Y1836" s="34" t="s">
        <v>1623</v>
      </c>
      <c r="Z1836" s="43" t="s">
        <v>1223</v>
      </c>
      <c r="AA1836" s="34" t="s">
        <v>339</v>
      </c>
      <c r="AB1836" s="34" t="s">
        <v>276</v>
      </c>
      <c r="AC1836" s="34" t="s">
        <v>1623</v>
      </c>
      <c r="AD1836" s="44" t="s">
        <v>350</v>
      </c>
      <c r="AE1836" s="44" t="s">
        <v>11480</v>
      </c>
      <c r="AF1836" s="43">
        <v>227</v>
      </c>
      <c r="AG1836" s="34" t="s">
        <v>4584</v>
      </c>
      <c r="AH1836" s="34" t="s">
        <v>4583</v>
      </c>
      <c r="AI1836" s="43" t="s">
        <v>4585</v>
      </c>
      <c r="AJ1836" s="44" t="s">
        <v>4586</v>
      </c>
      <c r="AK1836" s="261">
        <v>3514505</v>
      </c>
      <c r="AL1836" s="44" t="s">
        <v>285</v>
      </c>
      <c r="AM1836" s="44" t="s">
        <v>4590</v>
      </c>
      <c r="AN1836" s="262">
        <v>232093870</v>
      </c>
      <c r="AO1836" s="34"/>
      <c r="AP1836" s="34"/>
      <c r="AQ1836" s="34"/>
      <c r="AR1836" s="34"/>
      <c r="AS1836" s="34"/>
      <c r="AT1836" s="44" t="s">
        <v>10865</v>
      </c>
      <c r="AU1836" s="44"/>
      <c r="AV1836" s="477" t="str">
        <f t="array" ref="AV1836">_xlfn.IFS(
LEFT(Tabelas!$AI1836,1)="N","DN",
LEFT(Tabelas!$AI1836,1)="C","DC",
LEFT(Tabelas!$AI1836,1)="L","DL",
LEFT(Tabelas!$AI1836,1)="A","DA",
LEFT(Tabelas!$AI1836,1)="G","DG")</f>
        <v>DC</v>
      </c>
      <c r="AW1836" s="34"/>
      <c r="AX1836" s="34"/>
      <c r="AY1836" s="34"/>
      <c r="AZ1836" s="34"/>
      <c r="BA1836" s="34"/>
      <c r="BB1836" s="34"/>
      <c r="BC1836" s="34"/>
      <c r="BD1836" s="44">
        <v>90105</v>
      </c>
      <c r="BE1836" s="34" t="s">
        <v>1623</v>
      </c>
      <c r="BF1836" s="43" t="s">
        <v>1223</v>
      </c>
      <c r="BG1836" s="34" t="s">
        <v>339</v>
      </c>
      <c r="BH1836" s="34" t="s">
        <v>276</v>
      </c>
      <c r="BI1836" s="34" t="s">
        <v>1623</v>
      </c>
      <c r="BJ1836" s="44" t="s">
        <v>350</v>
      </c>
      <c r="BK1836" s="44" t="s">
        <v>11480</v>
      </c>
      <c r="EN1836" s="571">
        <v>43184</v>
      </c>
      <c r="EO1836" s="560" t="s">
        <v>11604</v>
      </c>
      <c r="EP1836" s="560" t="s">
        <v>370</v>
      </c>
      <c r="EQ1836" s="580">
        <v>500</v>
      </c>
      <c r="ER1836" s="560" t="s">
        <v>966</v>
      </c>
      <c r="ES1836" s="567" t="s">
        <v>11605</v>
      </c>
    </row>
    <row r="1837" spans="16:149">
      <c r="P1837" s="503"/>
      <c r="Q1837" s="504"/>
      <c r="R1837" s="505">
        <f t="shared" si="50"/>
        <v>45615</v>
      </c>
      <c r="S1837" s="501"/>
      <c r="T1837" s="497"/>
      <c r="U1837" s="498"/>
      <c r="V1837" s="43">
        <v>227</v>
      </c>
      <c r="W1837" s="34" t="s">
        <v>4584</v>
      </c>
      <c r="X1837" s="44">
        <v>90106</v>
      </c>
      <c r="Y1837" s="34" t="s">
        <v>1890</v>
      </c>
      <c r="Z1837" s="43" t="s">
        <v>1223</v>
      </c>
      <c r="AA1837" s="34" t="s">
        <v>339</v>
      </c>
      <c r="AB1837" s="34" t="s">
        <v>276</v>
      </c>
      <c r="AC1837" s="34" t="s">
        <v>1890</v>
      </c>
      <c r="AD1837" s="44" t="s">
        <v>350</v>
      </c>
      <c r="AE1837" s="44" t="s">
        <v>11480</v>
      </c>
      <c r="AF1837" s="43">
        <v>227</v>
      </c>
      <c r="AG1837" s="34" t="s">
        <v>4584</v>
      </c>
      <c r="AH1837" s="34" t="s">
        <v>4583</v>
      </c>
      <c r="AI1837" s="43" t="s">
        <v>4585</v>
      </c>
      <c r="AJ1837" s="44" t="s">
        <v>4586</v>
      </c>
      <c r="AK1837" s="261">
        <v>3514505</v>
      </c>
      <c r="AL1837" s="44" t="s">
        <v>285</v>
      </c>
      <c r="AM1837" s="44" t="s">
        <v>4590</v>
      </c>
      <c r="AN1837" s="262">
        <v>232093870</v>
      </c>
      <c r="AO1837" s="34"/>
      <c r="AP1837" s="34"/>
      <c r="AQ1837" s="34"/>
      <c r="AR1837" s="34"/>
      <c r="AS1837" s="34"/>
      <c r="AT1837" s="44" t="s">
        <v>10865</v>
      </c>
      <c r="AU1837" s="44"/>
      <c r="AV1837" s="477" t="str">
        <f t="array" ref="AV1837">_xlfn.IFS(
LEFT(Tabelas!$AI1837,1)="N","DN",
LEFT(Tabelas!$AI1837,1)="C","DC",
LEFT(Tabelas!$AI1837,1)="L","DL",
LEFT(Tabelas!$AI1837,1)="A","DA",
LEFT(Tabelas!$AI1837,1)="G","DG")</f>
        <v>DC</v>
      </c>
      <c r="AW1837" s="34"/>
      <c r="AX1837" s="34"/>
      <c r="AY1837" s="34"/>
      <c r="AZ1837" s="34"/>
      <c r="BA1837" s="34"/>
      <c r="BB1837" s="34"/>
      <c r="BC1837" s="34"/>
      <c r="BD1837" s="44">
        <v>90106</v>
      </c>
      <c r="BE1837" s="34" t="s">
        <v>1890</v>
      </c>
      <c r="BF1837" s="43" t="s">
        <v>1223</v>
      </c>
      <c r="BG1837" s="34" t="s">
        <v>339</v>
      </c>
      <c r="BH1837" s="34" t="s">
        <v>276</v>
      </c>
      <c r="BI1837" s="34" t="s">
        <v>1890</v>
      </c>
      <c r="BJ1837" s="44" t="s">
        <v>350</v>
      </c>
      <c r="BK1837" s="44" t="s">
        <v>11480</v>
      </c>
      <c r="EN1837" s="571">
        <v>43192</v>
      </c>
      <c r="EO1837" s="560" t="s">
        <v>11606</v>
      </c>
      <c r="EP1837" s="560" t="s">
        <v>320</v>
      </c>
      <c r="EQ1837" s="580">
        <v>102</v>
      </c>
      <c r="ER1837" s="560" t="s">
        <v>628</v>
      </c>
      <c r="ES1837" s="567" t="s">
        <v>11607</v>
      </c>
    </row>
    <row r="1838" spans="16:149">
      <c r="P1838" s="503"/>
      <c r="Q1838" s="504"/>
      <c r="R1838" s="505">
        <f t="shared" si="50"/>
        <v>45616</v>
      </c>
      <c r="S1838" s="501"/>
      <c r="T1838" s="497"/>
      <c r="U1838" s="498"/>
      <c r="V1838" s="43">
        <v>227</v>
      </c>
      <c r="W1838" s="34" t="s">
        <v>4584</v>
      </c>
      <c r="X1838" s="44">
        <v>90107</v>
      </c>
      <c r="Y1838" s="34" t="s">
        <v>2103</v>
      </c>
      <c r="Z1838" s="43" t="s">
        <v>1223</v>
      </c>
      <c r="AA1838" s="34" t="s">
        <v>339</v>
      </c>
      <c r="AB1838" s="34" t="s">
        <v>276</v>
      </c>
      <c r="AC1838" s="34" t="s">
        <v>2103</v>
      </c>
      <c r="AD1838" s="44" t="s">
        <v>350</v>
      </c>
      <c r="AE1838" s="44" t="s">
        <v>11480</v>
      </c>
      <c r="AF1838" s="43">
        <v>227</v>
      </c>
      <c r="AG1838" s="34" t="s">
        <v>4584</v>
      </c>
      <c r="AH1838" s="34" t="s">
        <v>4583</v>
      </c>
      <c r="AI1838" s="43" t="s">
        <v>4585</v>
      </c>
      <c r="AJ1838" s="44" t="s">
        <v>4586</v>
      </c>
      <c r="AK1838" s="261">
        <v>3514505</v>
      </c>
      <c r="AL1838" s="44" t="s">
        <v>285</v>
      </c>
      <c r="AM1838" s="44" t="s">
        <v>4590</v>
      </c>
      <c r="AN1838" s="262">
        <v>232093870</v>
      </c>
      <c r="AO1838" s="34"/>
      <c r="AP1838" s="34"/>
      <c r="AQ1838" s="34"/>
      <c r="AR1838" s="34"/>
      <c r="AS1838" s="34"/>
      <c r="AT1838" s="44" t="s">
        <v>10865</v>
      </c>
      <c r="AU1838" s="44"/>
      <c r="AV1838" s="477" t="str">
        <f t="array" ref="AV1838">_xlfn.IFS(
LEFT(Tabelas!$AI1838,1)="N","DN",
LEFT(Tabelas!$AI1838,1)="C","DC",
LEFT(Tabelas!$AI1838,1)="L","DL",
LEFT(Tabelas!$AI1838,1)="A","DA",
LEFT(Tabelas!$AI1838,1)="G","DG")</f>
        <v>DC</v>
      </c>
      <c r="AW1838" s="34"/>
      <c r="AX1838" s="34"/>
      <c r="AY1838" s="34"/>
      <c r="AZ1838" s="34"/>
      <c r="BA1838" s="34"/>
      <c r="BB1838" s="34"/>
      <c r="BC1838" s="34"/>
      <c r="BD1838" s="44">
        <v>90107</v>
      </c>
      <c r="BE1838" s="34" t="s">
        <v>2103</v>
      </c>
      <c r="BF1838" s="43" t="s">
        <v>1223</v>
      </c>
      <c r="BG1838" s="34" t="s">
        <v>339</v>
      </c>
      <c r="BH1838" s="34" t="s">
        <v>276</v>
      </c>
      <c r="BI1838" s="34" t="s">
        <v>2103</v>
      </c>
      <c r="BJ1838" s="44" t="s">
        <v>350</v>
      </c>
      <c r="BK1838" s="44" t="s">
        <v>11480</v>
      </c>
      <c r="EN1838" s="572">
        <v>43206</v>
      </c>
      <c r="EO1838" s="561" t="s">
        <v>11608</v>
      </c>
      <c r="EP1838" s="561" t="s">
        <v>947</v>
      </c>
      <c r="EQ1838" s="576">
        <v>453</v>
      </c>
      <c r="ER1838" s="561" t="s">
        <v>3912</v>
      </c>
      <c r="ES1838" s="568" t="s">
        <v>11609</v>
      </c>
    </row>
    <row r="1839" spans="16:149">
      <c r="P1839" s="503"/>
      <c r="Q1839" s="504"/>
      <c r="R1839" s="505">
        <f t="shared" si="50"/>
        <v>45617</v>
      </c>
      <c r="S1839" s="501"/>
      <c r="T1839" s="497"/>
      <c r="U1839" s="498"/>
      <c r="V1839" s="43">
        <v>227</v>
      </c>
      <c r="W1839" s="34" t="s">
        <v>4584</v>
      </c>
      <c r="X1839" s="44">
        <v>90109</v>
      </c>
      <c r="Y1839" s="34" t="s">
        <v>2305</v>
      </c>
      <c r="Z1839" s="43" t="s">
        <v>1223</v>
      </c>
      <c r="AA1839" s="34" t="s">
        <v>339</v>
      </c>
      <c r="AB1839" s="34" t="s">
        <v>276</v>
      </c>
      <c r="AC1839" s="34" t="s">
        <v>2305</v>
      </c>
      <c r="AD1839" s="44" t="s">
        <v>350</v>
      </c>
      <c r="AE1839" s="44" t="s">
        <v>11480</v>
      </c>
      <c r="AF1839" s="43">
        <v>227</v>
      </c>
      <c r="AG1839" s="34" t="s">
        <v>4584</v>
      </c>
      <c r="AH1839" s="34" t="s">
        <v>4583</v>
      </c>
      <c r="AI1839" s="43" t="s">
        <v>4585</v>
      </c>
      <c r="AJ1839" s="44" t="s">
        <v>4586</v>
      </c>
      <c r="AK1839" s="261">
        <v>3514505</v>
      </c>
      <c r="AL1839" s="44" t="s">
        <v>285</v>
      </c>
      <c r="AM1839" s="44" t="s">
        <v>4590</v>
      </c>
      <c r="AN1839" s="262">
        <v>232093870</v>
      </c>
      <c r="AO1839" s="34"/>
      <c r="AP1839" s="34"/>
      <c r="AQ1839" s="34"/>
      <c r="AR1839" s="34"/>
      <c r="AS1839" s="34"/>
      <c r="AT1839" s="44" t="s">
        <v>10865</v>
      </c>
      <c r="AU1839" s="44"/>
      <c r="AV1839" s="477" t="str">
        <f t="array" ref="AV1839">_xlfn.IFS(
LEFT(Tabelas!$AI1839,1)="N","DN",
LEFT(Tabelas!$AI1839,1)="C","DC",
LEFT(Tabelas!$AI1839,1)="L","DL",
LEFT(Tabelas!$AI1839,1)="A","DA",
LEFT(Tabelas!$AI1839,1)="G","DG")</f>
        <v>DC</v>
      </c>
      <c r="AW1839" s="34"/>
      <c r="AX1839" s="34"/>
      <c r="AY1839" s="34"/>
      <c r="AZ1839" s="34"/>
      <c r="BA1839" s="34"/>
      <c r="BB1839" s="34"/>
      <c r="BC1839" s="34"/>
      <c r="BD1839" s="44">
        <v>90109</v>
      </c>
      <c r="BE1839" s="34" t="s">
        <v>2305</v>
      </c>
      <c r="BF1839" s="43" t="s">
        <v>1223</v>
      </c>
      <c r="BG1839" s="34" t="s">
        <v>339</v>
      </c>
      <c r="BH1839" s="34" t="s">
        <v>276</v>
      </c>
      <c r="BI1839" s="34" t="s">
        <v>2305</v>
      </c>
      <c r="BJ1839" s="44" t="s">
        <v>350</v>
      </c>
      <c r="BK1839" s="44" t="s">
        <v>11480</v>
      </c>
      <c r="EN1839" s="571">
        <v>43222</v>
      </c>
      <c r="EO1839" s="560" t="s">
        <v>11610</v>
      </c>
      <c r="EP1839" s="560" t="s">
        <v>350</v>
      </c>
      <c r="EQ1839" s="580">
        <v>224</v>
      </c>
      <c r="ER1839" s="560" t="s">
        <v>4524</v>
      </c>
      <c r="ES1839" s="567" t="s">
        <v>11611</v>
      </c>
    </row>
    <row r="1840" spans="16:149">
      <c r="P1840" s="503"/>
      <c r="Q1840" s="504"/>
      <c r="R1840" s="505">
        <f t="shared" si="50"/>
        <v>45618</v>
      </c>
      <c r="S1840" s="501"/>
      <c r="T1840" s="497"/>
      <c r="U1840" s="498"/>
      <c r="V1840" s="43">
        <v>227</v>
      </c>
      <c r="W1840" s="34" t="s">
        <v>4584</v>
      </c>
      <c r="X1840" s="44">
        <v>90110</v>
      </c>
      <c r="Y1840" s="34" t="s">
        <v>1471</v>
      </c>
      <c r="Z1840" s="43" t="s">
        <v>1223</v>
      </c>
      <c r="AA1840" s="34" t="s">
        <v>339</v>
      </c>
      <c r="AB1840" s="34" t="s">
        <v>276</v>
      </c>
      <c r="AC1840" s="34" t="s">
        <v>1471</v>
      </c>
      <c r="AD1840" s="44" t="s">
        <v>350</v>
      </c>
      <c r="AE1840" s="44" t="s">
        <v>11480</v>
      </c>
      <c r="AF1840" s="43">
        <v>227</v>
      </c>
      <c r="AG1840" s="34" t="s">
        <v>4584</v>
      </c>
      <c r="AH1840" s="34" t="s">
        <v>4583</v>
      </c>
      <c r="AI1840" s="43" t="s">
        <v>4585</v>
      </c>
      <c r="AJ1840" s="44" t="s">
        <v>4586</v>
      </c>
      <c r="AK1840" s="261">
        <v>3514505</v>
      </c>
      <c r="AL1840" s="44" t="s">
        <v>285</v>
      </c>
      <c r="AM1840" s="44" t="s">
        <v>4590</v>
      </c>
      <c r="AN1840" s="262">
        <v>232093870</v>
      </c>
      <c r="AO1840" s="34"/>
      <c r="AP1840" s="34"/>
      <c r="AQ1840" s="34"/>
      <c r="AR1840" s="34"/>
      <c r="AS1840" s="34"/>
      <c r="AT1840" s="44" t="s">
        <v>10865</v>
      </c>
      <c r="AU1840" s="44"/>
      <c r="AV1840" s="477" t="str">
        <f t="array" ref="AV1840">_xlfn.IFS(
LEFT(Tabelas!$AI1840,1)="N","DN",
LEFT(Tabelas!$AI1840,1)="C","DC",
LEFT(Tabelas!$AI1840,1)="L","DL",
LEFT(Tabelas!$AI1840,1)="A","DA",
LEFT(Tabelas!$AI1840,1)="G","DG")</f>
        <v>DC</v>
      </c>
      <c r="AW1840" s="34"/>
      <c r="AX1840" s="34"/>
      <c r="AY1840" s="34"/>
      <c r="AZ1840" s="34"/>
      <c r="BA1840" s="34"/>
      <c r="BB1840" s="34"/>
      <c r="BC1840" s="34"/>
      <c r="BD1840" s="44">
        <v>90110</v>
      </c>
      <c r="BE1840" s="34" t="s">
        <v>1471</v>
      </c>
      <c r="BF1840" s="43" t="s">
        <v>1223</v>
      </c>
      <c r="BG1840" s="34" t="s">
        <v>339</v>
      </c>
      <c r="BH1840" s="34" t="s">
        <v>276</v>
      </c>
      <c r="BI1840" s="34" t="s">
        <v>1471</v>
      </c>
      <c r="BJ1840" s="44" t="s">
        <v>350</v>
      </c>
      <c r="BK1840" s="44" t="s">
        <v>11480</v>
      </c>
      <c r="EN1840" s="572">
        <v>43230</v>
      </c>
      <c r="EO1840" s="561" t="s">
        <v>11612</v>
      </c>
      <c r="EP1840" s="561" t="s">
        <v>350</v>
      </c>
      <c r="EQ1840" s="576">
        <v>229</v>
      </c>
      <c r="ER1840" s="561" t="s">
        <v>4622</v>
      </c>
      <c r="ES1840" s="568" t="s">
        <v>11613</v>
      </c>
    </row>
    <row r="1841" spans="16:149">
      <c r="P1841" s="503"/>
      <c r="Q1841" s="504"/>
      <c r="R1841" s="505">
        <f t="shared" si="50"/>
        <v>45619</v>
      </c>
      <c r="S1841" s="501"/>
      <c r="T1841" s="497"/>
      <c r="U1841" s="498"/>
      <c r="V1841" s="43">
        <v>227</v>
      </c>
      <c r="W1841" s="34" t="s">
        <v>4584</v>
      </c>
      <c r="X1841" s="44">
        <v>90114</v>
      </c>
      <c r="Y1841" s="34" t="s">
        <v>2647</v>
      </c>
      <c r="Z1841" s="43" t="s">
        <v>1223</v>
      </c>
      <c r="AA1841" s="34" t="s">
        <v>339</v>
      </c>
      <c r="AB1841" s="34" t="s">
        <v>276</v>
      </c>
      <c r="AC1841" s="34" t="s">
        <v>11597</v>
      </c>
      <c r="AD1841" s="44" t="s">
        <v>350</v>
      </c>
      <c r="AE1841" s="44" t="s">
        <v>11480</v>
      </c>
      <c r="AF1841" s="43">
        <v>227</v>
      </c>
      <c r="AG1841" s="34" t="s">
        <v>4584</v>
      </c>
      <c r="AH1841" s="34" t="s">
        <v>4583</v>
      </c>
      <c r="AI1841" s="43" t="s">
        <v>4585</v>
      </c>
      <c r="AJ1841" s="44" t="s">
        <v>4586</v>
      </c>
      <c r="AK1841" s="261">
        <v>3514505</v>
      </c>
      <c r="AL1841" s="44" t="s">
        <v>285</v>
      </c>
      <c r="AM1841" s="44" t="s">
        <v>4590</v>
      </c>
      <c r="AN1841" s="262">
        <v>232093870</v>
      </c>
      <c r="AO1841" s="34"/>
      <c r="AP1841" s="34"/>
      <c r="AQ1841" s="34"/>
      <c r="AR1841" s="34"/>
      <c r="AS1841" s="34"/>
      <c r="AT1841" s="44" t="s">
        <v>10865</v>
      </c>
      <c r="AU1841" s="44"/>
      <c r="AV1841" s="477" t="str">
        <f t="array" ref="AV1841">_xlfn.IFS(
LEFT(Tabelas!$AI1841,1)="N","DN",
LEFT(Tabelas!$AI1841,1)="C","DC",
LEFT(Tabelas!$AI1841,1)="L","DL",
LEFT(Tabelas!$AI1841,1)="A","DA",
LEFT(Tabelas!$AI1841,1)="G","DG")</f>
        <v>DC</v>
      </c>
      <c r="AW1841" s="34"/>
      <c r="AX1841" s="34"/>
      <c r="AY1841" s="34"/>
      <c r="AZ1841" s="34"/>
      <c r="BA1841" s="34"/>
      <c r="BB1841" s="34"/>
      <c r="BC1841" s="34"/>
      <c r="BD1841" s="44">
        <v>90114</v>
      </c>
      <c r="BE1841" s="34" t="s">
        <v>2647</v>
      </c>
      <c r="BF1841" s="43" t="s">
        <v>1223</v>
      </c>
      <c r="BG1841" s="34" t="s">
        <v>339</v>
      </c>
      <c r="BH1841" s="34" t="s">
        <v>276</v>
      </c>
      <c r="BI1841" s="34" t="s">
        <v>11597</v>
      </c>
      <c r="BJ1841" s="44" t="s">
        <v>350</v>
      </c>
      <c r="BK1841" s="44" t="s">
        <v>11480</v>
      </c>
      <c r="EN1841" s="571">
        <v>43346</v>
      </c>
      <c r="EO1841" s="560" t="s">
        <v>11614</v>
      </c>
      <c r="EP1841" s="560" t="s">
        <v>370</v>
      </c>
      <c r="EQ1841" s="580">
        <v>500</v>
      </c>
      <c r="ER1841" s="560" t="s">
        <v>966</v>
      </c>
      <c r="ES1841" s="567" t="s">
        <v>11615</v>
      </c>
    </row>
    <row r="1842" spans="16:149">
      <c r="P1842" s="503"/>
      <c r="Q1842" s="504"/>
      <c r="R1842" s="505">
        <f t="shared" si="50"/>
        <v>45620</v>
      </c>
      <c r="S1842" s="501"/>
      <c r="T1842" s="497"/>
      <c r="U1842" s="498"/>
      <c r="V1842" s="43">
        <v>227</v>
      </c>
      <c r="W1842" s="34" t="s">
        <v>4584</v>
      </c>
      <c r="X1842" s="44">
        <v>90115</v>
      </c>
      <c r="Y1842" s="34" t="s">
        <v>2790</v>
      </c>
      <c r="Z1842" s="43" t="s">
        <v>1223</v>
      </c>
      <c r="AA1842" s="34" t="s">
        <v>339</v>
      </c>
      <c r="AB1842" s="34" t="s">
        <v>276</v>
      </c>
      <c r="AC1842" s="34" t="s">
        <v>11616</v>
      </c>
      <c r="AD1842" s="44" t="s">
        <v>350</v>
      </c>
      <c r="AE1842" s="44" t="s">
        <v>11480</v>
      </c>
      <c r="AF1842" s="43">
        <v>227</v>
      </c>
      <c r="AG1842" s="34" t="s">
        <v>4584</v>
      </c>
      <c r="AH1842" s="34" t="s">
        <v>4583</v>
      </c>
      <c r="AI1842" s="43" t="s">
        <v>4585</v>
      </c>
      <c r="AJ1842" s="44" t="s">
        <v>4586</v>
      </c>
      <c r="AK1842" s="261">
        <v>3514505</v>
      </c>
      <c r="AL1842" s="44" t="s">
        <v>285</v>
      </c>
      <c r="AM1842" s="44" t="s">
        <v>4590</v>
      </c>
      <c r="AN1842" s="262">
        <v>232093870</v>
      </c>
      <c r="AO1842" s="34"/>
      <c r="AP1842" s="34"/>
      <c r="AQ1842" s="34"/>
      <c r="AR1842" s="34"/>
      <c r="AS1842" s="34"/>
      <c r="AT1842" s="44" t="s">
        <v>10865</v>
      </c>
      <c r="AU1842" s="44"/>
      <c r="AV1842" s="477" t="str">
        <f t="array" ref="AV1842">_xlfn.IFS(
LEFT(Tabelas!$AI1842,1)="N","DN",
LEFT(Tabelas!$AI1842,1)="C","DC",
LEFT(Tabelas!$AI1842,1)="L","DL",
LEFT(Tabelas!$AI1842,1)="A","DA",
LEFT(Tabelas!$AI1842,1)="G","DG")</f>
        <v>DC</v>
      </c>
      <c r="AW1842" s="34"/>
      <c r="AX1842" s="34"/>
      <c r="AY1842" s="34"/>
      <c r="AZ1842" s="34"/>
      <c r="BA1842" s="34"/>
      <c r="BB1842" s="34"/>
      <c r="BC1842" s="34"/>
      <c r="BD1842" s="44">
        <v>90115</v>
      </c>
      <c r="BE1842" s="34" t="s">
        <v>2790</v>
      </c>
      <c r="BF1842" s="43" t="s">
        <v>1223</v>
      </c>
      <c r="BG1842" s="34" t="s">
        <v>339</v>
      </c>
      <c r="BH1842" s="34" t="s">
        <v>276</v>
      </c>
      <c r="BI1842" s="34" t="s">
        <v>11616</v>
      </c>
      <c r="BJ1842" s="44" t="s">
        <v>350</v>
      </c>
      <c r="BK1842" s="44" t="s">
        <v>11480</v>
      </c>
      <c r="EN1842" s="572">
        <v>43389</v>
      </c>
      <c r="EO1842" s="561" t="s">
        <v>11617</v>
      </c>
      <c r="EP1842" s="561" t="s">
        <v>1519</v>
      </c>
      <c r="EQ1842" s="576">
        <v>800</v>
      </c>
      <c r="ER1842" s="561" t="s">
        <v>1520</v>
      </c>
      <c r="ES1842" s="568" t="s">
        <v>11618</v>
      </c>
    </row>
    <row r="1843" spans="16:149">
      <c r="P1843" s="503"/>
      <c r="Q1843" s="504"/>
      <c r="R1843" s="505">
        <f t="shared" si="50"/>
        <v>45621</v>
      </c>
      <c r="S1843" s="501"/>
      <c r="T1843" s="497"/>
      <c r="U1843" s="498"/>
      <c r="V1843" s="43">
        <v>227</v>
      </c>
      <c r="W1843" s="34" t="s">
        <v>4584</v>
      </c>
      <c r="X1843" s="44">
        <v>90116</v>
      </c>
      <c r="Y1843" s="34" t="s">
        <v>2928</v>
      </c>
      <c r="Z1843" s="43" t="s">
        <v>1223</v>
      </c>
      <c r="AA1843" s="34" t="s">
        <v>339</v>
      </c>
      <c r="AB1843" s="34" t="s">
        <v>276</v>
      </c>
      <c r="AC1843" s="34" t="s">
        <v>11619</v>
      </c>
      <c r="AD1843" s="44" t="s">
        <v>350</v>
      </c>
      <c r="AE1843" s="44" t="s">
        <v>11480</v>
      </c>
      <c r="AF1843" s="43">
        <v>227</v>
      </c>
      <c r="AG1843" s="34" t="s">
        <v>4584</v>
      </c>
      <c r="AH1843" s="34" t="s">
        <v>4583</v>
      </c>
      <c r="AI1843" s="43" t="s">
        <v>4585</v>
      </c>
      <c r="AJ1843" s="44" t="s">
        <v>4586</v>
      </c>
      <c r="AK1843" s="261">
        <v>3514505</v>
      </c>
      <c r="AL1843" s="44" t="s">
        <v>285</v>
      </c>
      <c r="AM1843" s="44" t="s">
        <v>4590</v>
      </c>
      <c r="AN1843" s="262">
        <v>232093870</v>
      </c>
      <c r="AO1843" s="34"/>
      <c r="AP1843" s="34"/>
      <c r="AQ1843" s="34"/>
      <c r="AR1843" s="34"/>
      <c r="AS1843" s="34"/>
      <c r="AT1843" s="44" t="s">
        <v>10865</v>
      </c>
      <c r="AU1843" s="44"/>
      <c r="AV1843" s="477" t="str">
        <f t="array" ref="AV1843">_xlfn.IFS(
LEFT(Tabelas!$AI1843,1)="N","DN",
LEFT(Tabelas!$AI1843,1)="C","DC",
LEFT(Tabelas!$AI1843,1)="L","DL",
LEFT(Tabelas!$AI1843,1)="A","DA",
LEFT(Tabelas!$AI1843,1)="G","DG")</f>
        <v>DC</v>
      </c>
      <c r="AW1843" s="34"/>
      <c r="AX1843" s="34"/>
      <c r="AY1843" s="34"/>
      <c r="AZ1843" s="34"/>
      <c r="BA1843" s="34"/>
      <c r="BB1843" s="34"/>
      <c r="BC1843" s="34"/>
      <c r="BD1843" s="44">
        <v>90116</v>
      </c>
      <c r="BE1843" s="34" t="s">
        <v>2928</v>
      </c>
      <c r="BF1843" s="43" t="s">
        <v>1223</v>
      </c>
      <c r="BG1843" s="34" t="s">
        <v>339</v>
      </c>
      <c r="BH1843" s="34" t="s">
        <v>276</v>
      </c>
      <c r="BI1843" s="34" t="s">
        <v>11619</v>
      </c>
      <c r="BJ1843" s="44" t="s">
        <v>350</v>
      </c>
      <c r="BK1843" s="44" t="s">
        <v>11480</v>
      </c>
      <c r="EN1843" s="571">
        <v>43397</v>
      </c>
      <c r="EO1843" s="560" t="s">
        <v>11620</v>
      </c>
      <c r="EP1843" s="560" t="s">
        <v>289</v>
      </c>
      <c r="EQ1843" s="580">
        <v>346</v>
      </c>
      <c r="ER1843" s="560" t="s">
        <v>5058</v>
      </c>
      <c r="ES1843" s="567" t="s">
        <v>11621</v>
      </c>
    </row>
    <row r="1844" spans="16:149">
      <c r="P1844" s="503"/>
      <c r="Q1844" s="504"/>
      <c r="R1844" s="505">
        <f t="shared" si="50"/>
        <v>45622</v>
      </c>
      <c r="S1844" s="501"/>
      <c r="T1844" s="497"/>
      <c r="U1844" s="498"/>
      <c r="V1844" s="43">
        <v>227</v>
      </c>
      <c r="W1844" s="34" t="s">
        <v>4584</v>
      </c>
      <c r="X1844" s="44">
        <v>180601</v>
      </c>
      <c r="Y1844" s="34" t="s">
        <v>1193</v>
      </c>
      <c r="Z1844" s="43" t="s">
        <v>1223</v>
      </c>
      <c r="AA1844" s="34" t="s">
        <v>597</v>
      </c>
      <c r="AB1844" s="34" t="s">
        <v>285</v>
      </c>
      <c r="AC1844" s="34" t="s">
        <v>1193</v>
      </c>
      <c r="AD1844" s="44" t="s">
        <v>350</v>
      </c>
      <c r="AE1844" s="44" t="s">
        <v>11480</v>
      </c>
      <c r="AF1844" s="43">
        <v>227</v>
      </c>
      <c r="AG1844" s="34" t="s">
        <v>4584</v>
      </c>
      <c r="AH1844" s="34" t="s">
        <v>4583</v>
      </c>
      <c r="AI1844" s="43" t="s">
        <v>4585</v>
      </c>
      <c r="AJ1844" s="44" t="s">
        <v>4586</v>
      </c>
      <c r="AK1844" s="261">
        <v>3514505</v>
      </c>
      <c r="AL1844" s="44" t="s">
        <v>285</v>
      </c>
      <c r="AM1844" s="44" t="s">
        <v>4590</v>
      </c>
      <c r="AN1844" s="262">
        <v>232093870</v>
      </c>
      <c r="AO1844" s="34"/>
      <c r="AP1844" s="34"/>
      <c r="AQ1844" s="34"/>
      <c r="AR1844" s="34"/>
      <c r="AS1844" s="34"/>
      <c r="AT1844" s="44" t="s">
        <v>10865</v>
      </c>
      <c r="AU1844" s="44"/>
      <c r="AV1844" s="477" t="str">
        <f t="array" ref="AV1844">_xlfn.IFS(
LEFT(Tabelas!$AI1844,1)="N","DN",
LEFT(Tabelas!$AI1844,1)="C","DC",
LEFT(Tabelas!$AI1844,1)="L","DL",
LEFT(Tabelas!$AI1844,1)="A","DA",
LEFT(Tabelas!$AI1844,1)="G","DG")</f>
        <v>DC</v>
      </c>
      <c r="AW1844" s="34"/>
      <c r="AX1844" s="34"/>
      <c r="AY1844" s="34"/>
      <c r="AZ1844" s="34"/>
      <c r="BA1844" s="34"/>
      <c r="BB1844" s="34"/>
      <c r="BC1844" s="34"/>
      <c r="BD1844" s="44">
        <v>180601</v>
      </c>
      <c r="BE1844" s="34" t="s">
        <v>1193</v>
      </c>
      <c r="BF1844" s="43" t="s">
        <v>1223</v>
      </c>
      <c r="BG1844" s="34" t="s">
        <v>597</v>
      </c>
      <c r="BH1844" s="34" t="s">
        <v>285</v>
      </c>
      <c r="BI1844" s="34" t="s">
        <v>1193</v>
      </c>
      <c r="BJ1844" s="44" t="s">
        <v>350</v>
      </c>
      <c r="BK1844" s="44" t="s">
        <v>11480</v>
      </c>
      <c r="EN1844" s="571">
        <v>43435</v>
      </c>
      <c r="EO1844" s="560" t="s">
        <v>11622</v>
      </c>
      <c r="EP1844" s="560" t="s">
        <v>947</v>
      </c>
      <c r="EQ1844" s="580">
        <v>448</v>
      </c>
      <c r="ER1844" s="560" t="s">
        <v>4369</v>
      </c>
      <c r="ES1844" s="567" t="s">
        <v>11623</v>
      </c>
    </row>
    <row r="1845" spans="16:149">
      <c r="P1845" s="503"/>
      <c r="Q1845" s="504"/>
      <c r="R1845" s="505">
        <f t="shared" si="50"/>
        <v>45623</v>
      </c>
      <c r="S1845" s="501"/>
      <c r="T1845" s="497"/>
      <c r="U1845" s="498"/>
      <c r="V1845" s="43">
        <v>227</v>
      </c>
      <c r="W1845" s="34" t="s">
        <v>4584</v>
      </c>
      <c r="X1845" s="44">
        <v>180602</v>
      </c>
      <c r="Y1845" s="34" t="s">
        <v>1469</v>
      </c>
      <c r="Z1845" s="43" t="s">
        <v>1223</v>
      </c>
      <c r="AA1845" s="34" t="s">
        <v>597</v>
      </c>
      <c r="AB1845" s="34" t="s">
        <v>285</v>
      </c>
      <c r="AC1845" s="34" t="s">
        <v>1469</v>
      </c>
      <c r="AD1845" s="44" t="s">
        <v>350</v>
      </c>
      <c r="AE1845" s="44" t="s">
        <v>11480</v>
      </c>
      <c r="AF1845" s="43">
        <v>227</v>
      </c>
      <c r="AG1845" s="34" t="s">
        <v>4584</v>
      </c>
      <c r="AH1845" s="34" t="s">
        <v>4583</v>
      </c>
      <c r="AI1845" s="43" t="s">
        <v>4585</v>
      </c>
      <c r="AJ1845" s="44" t="s">
        <v>4586</v>
      </c>
      <c r="AK1845" s="261">
        <v>3514505</v>
      </c>
      <c r="AL1845" s="44" t="s">
        <v>285</v>
      </c>
      <c r="AM1845" s="44" t="s">
        <v>4590</v>
      </c>
      <c r="AN1845" s="262">
        <v>232093870</v>
      </c>
      <c r="AO1845" s="34"/>
      <c r="AP1845" s="34"/>
      <c r="AQ1845" s="34"/>
      <c r="AR1845" s="34"/>
      <c r="AS1845" s="34"/>
      <c r="AT1845" s="44" t="s">
        <v>10865</v>
      </c>
      <c r="AU1845" s="44"/>
      <c r="AV1845" s="477" t="str">
        <f t="array" ref="AV1845">_xlfn.IFS(
LEFT(Tabelas!$AI1845,1)="N","DN",
LEFT(Tabelas!$AI1845,1)="C","DC",
LEFT(Tabelas!$AI1845,1)="L","DL",
LEFT(Tabelas!$AI1845,1)="A","DA",
LEFT(Tabelas!$AI1845,1)="G","DG")</f>
        <v>DC</v>
      </c>
      <c r="AW1845" s="34"/>
      <c r="AX1845" s="34"/>
      <c r="AY1845" s="34"/>
      <c r="AZ1845" s="34"/>
      <c r="BA1845" s="34"/>
      <c r="BB1845" s="34"/>
      <c r="BC1845" s="34"/>
      <c r="BD1845" s="44">
        <v>180602</v>
      </c>
      <c r="BE1845" s="34" t="s">
        <v>1469</v>
      </c>
      <c r="BF1845" s="43" t="s">
        <v>1223</v>
      </c>
      <c r="BG1845" s="34" t="s">
        <v>597</v>
      </c>
      <c r="BH1845" s="34" t="s">
        <v>285</v>
      </c>
      <c r="BI1845" s="34" t="s">
        <v>1469</v>
      </c>
      <c r="BJ1845" s="44" t="s">
        <v>350</v>
      </c>
      <c r="BK1845" s="44" t="s">
        <v>11480</v>
      </c>
      <c r="EN1845" s="572">
        <v>43440</v>
      </c>
      <c r="EO1845" s="561" t="s">
        <v>11624</v>
      </c>
      <c r="EP1845" s="561" t="s">
        <v>289</v>
      </c>
      <c r="EQ1845" s="576">
        <v>338</v>
      </c>
      <c r="ER1845" s="561" t="s">
        <v>2428</v>
      </c>
      <c r="ES1845" s="568" t="s">
        <v>11625</v>
      </c>
    </row>
    <row r="1846" spans="16:149">
      <c r="P1846" s="503"/>
      <c r="Q1846" s="504"/>
      <c r="R1846" s="505">
        <f t="shared" si="50"/>
        <v>45624</v>
      </c>
      <c r="S1846" s="501"/>
      <c r="T1846" s="497"/>
      <c r="U1846" s="498"/>
      <c r="V1846" s="43">
        <v>227</v>
      </c>
      <c r="W1846" s="34" t="s">
        <v>4584</v>
      </c>
      <c r="X1846" s="44">
        <v>180605</v>
      </c>
      <c r="Y1846" s="34" t="s">
        <v>1745</v>
      </c>
      <c r="Z1846" s="43" t="s">
        <v>1223</v>
      </c>
      <c r="AA1846" s="34" t="s">
        <v>597</v>
      </c>
      <c r="AB1846" s="34" t="s">
        <v>285</v>
      </c>
      <c r="AC1846" s="34" t="s">
        <v>1745</v>
      </c>
      <c r="AD1846" s="44" t="s">
        <v>350</v>
      </c>
      <c r="AE1846" s="44" t="s">
        <v>11480</v>
      </c>
      <c r="AF1846" s="43">
        <v>227</v>
      </c>
      <c r="AG1846" s="34" t="s">
        <v>4584</v>
      </c>
      <c r="AH1846" s="34" t="s">
        <v>4583</v>
      </c>
      <c r="AI1846" s="43" t="s">
        <v>4585</v>
      </c>
      <c r="AJ1846" s="44" t="s">
        <v>4586</v>
      </c>
      <c r="AK1846" s="261">
        <v>3514505</v>
      </c>
      <c r="AL1846" s="44" t="s">
        <v>285</v>
      </c>
      <c r="AM1846" s="44" t="s">
        <v>4590</v>
      </c>
      <c r="AN1846" s="262">
        <v>232093870</v>
      </c>
      <c r="AO1846" s="34"/>
      <c r="AP1846" s="34"/>
      <c r="AQ1846" s="34"/>
      <c r="AR1846" s="34"/>
      <c r="AS1846" s="34"/>
      <c r="AT1846" s="44" t="s">
        <v>10865</v>
      </c>
      <c r="AU1846" s="44"/>
      <c r="AV1846" s="477" t="str">
        <f t="array" ref="AV1846">_xlfn.IFS(
LEFT(Tabelas!$AI1846,1)="N","DN",
LEFT(Tabelas!$AI1846,1)="C","DC",
LEFT(Tabelas!$AI1846,1)="L","DL",
LEFT(Tabelas!$AI1846,1)="A","DA",
LEFT(Tabelas!$AI1846,1)="G","DG")</f>
        <v>DC</v>
      </c>
      <c r="AW1846" s="34"/>
      <c r="AX1846" s="34"/>
      <c r="AY1846" s="34"/>
      <c r="AZ1846" s="34"/>
      <c r="BA1846" s="34"/>
      <c r="BB1846" s="34"/>
      <c r="BC1846" s="34"/>
      <c r="BD1846" s="44">
        <v>180605</v>
      </c>
      <c r="BE1846" s="34" t="s">
        <v>1745</v>
      </c>
      <c r="BF1846" s="43" t="s">
        <v>1223</v>
      </c>
      <c r="BG1846" s="34" t="s">
        <v>597</v>
      </c>
      <c r="BH1846" s="34" t="s">
        <v>285</v>
      </c>
      <c r="BI1846" s="34" t="s">
        <v>1745</v>
      </c>
      <c r="BJ1846" s="44" t="s">
        <v>350</v>
      </c>
      <c r="BK1846" s="44" t="s">
        <v>11480</v>
      </c>
      <c r="EN1846" s="571">
        <v>43494</v>
      </c>
      <c r="EO1846" s="560" t="s">
        <v>11626</v>
      </c>
      <c r="EP1846" s="560" t="s">
        <v>320</v>
      </c>
      <c r="EQ1846" s="580">
        <v>109</v>
      </c>
      <c r="ER1846" s="560" t="s">
        <v>2409</v>
      </c>
      <c r="ES1846" s="567" t="s">
        <v>11627</v>
      </c>
    </row>
    <row r="1847" spans="16:149">
      <c r="P1847" s="503"/>
      <c r="Q1847" s="504"/>
      <c r="R1847" s="505">
        <f t="shared" si="50"/>
        <v>45625</v>
      </c>
      <c r="S1847" s="501"/>
      <c r="T1847" s="497"/>
      <c r="U1847" s="498"/>
      <c r="V1847" s="43">
        <v>227</v>
      </c>
      <c r="W1847" s="34" t="s">
        <v>4584</v>
      </c>
      <c r="X1847" s="44">
        <v>180606</v>
      </c>
      <c r="Y1847" s="34" t="s">
        <v>378</v>
      </c>
      <c r="Z1847" s="43" t="s">
        <v>1223</v>
      </c>
      <c r="AA1847" s="34" t="s">
        <v>597</v>
      </c>
      <c r="AB1847" s="34" t="s">
        <v>285</v>
      </c>
      <c r="AC1847" s="34" t="s">
        <v>378</v>
      </c>
      <c r="AD1847" s="44" t="s">
        <v>350</v>
      </c>
      <c r="AE1847" s="44" t="s">
        <v>11480</v>
      </c>
      <c r="AF1847" s="43">
        <v>227</v>
      </c>
      <c r="AG1847" s="34" t="s">
        <v>4584</v>
      </c>
      <c r="AH1847" s="34" t="s">
        <v>4583</v>
      </c>
      <c r="AI1847" s="43" t="s">
        <v>4585</v>
      </c>
      <c r="AJ1847" s="44" t="s">
        <v>4586</v>
      </c>
      <c r="AK1847" s="261">
        <v>3514505</v>
      </c>
      <c r="AL1847" s="44" t="s">
        <v>285</v>
      </c>
      <c r="AM1847" s="44" t="s">
        <v>4590</v>
      </c>
      <c r="AN1847" s="262">
        <v>232093870</v>
      </c>
      <c r="AO1847" s="34"/>
      <c r="AP1847" s="34"/>
      <c r="AQ1847" s="34"/>
      <c r="AR1847" s="34"/>
      <c r="AS1847" s="34"/>
      <c r="AT1847" s="44" t="s">
        <v>10865</v>
      </c>
      <c r="AU1847" s="44"/>
      <c r="AV1847" s="477" t="str">
        <f t="array" ref="AV1847">_xlfn.IFS(
LEFT(Tabelas!$AI1847,1)="N","DN",
LEFT(Tabelas!$AI1847,1)="C","DC",
LEFT(Tabelas!$AI1847,1)="L","DL",
LEFT(Tabelas!$AI1847,1)="A","DA",
LEFT(Tabelas!$AI1847,1)="G","DG")</f>
        <v>DC</v>
      </c>
      <c r="AW1847" s="34"/>
      <c r="AX1847" s="34"/>
      <c r="AY1847" s="34"/>
      <c r="AZ1847" s="34"/>
      <c r="BA1847" s="34"/>
      <c r="BB1847" s="34"/>
      <c r="BC1847" s="34"/>
      <c r="BD1847" s="44">
        <v>180606</v>
      </c>
      <c r="BE1847" s="34" t="s">
        <v>378</v>
      </c>
      <c r="BF1847" s="43" t="s">
        <v>1223</v>
      </c>
      <c r="BG1847" s="34" t="s">
        <v>597</v>
      </c>
      <c r="BH1847" s="34" t="s">
        <v>285</v>
      </c>
      <c r="BI1847" s="34" t="s">
        <v>378</v>
      </c>
      <c r="BJ1847" s="44" t="s">
        <v>350</v>
      </c>
      <c r="BK1847" s="44" t="s">
        <v>11480</v>
      </c>
      <c r="EN1847" s="572">
        <v>43508</v>
      </c>
      <c r="EO1847" s="561" t="s">
        <v>11628</v>
      </c>
      <c r="EP1847" s="561" t="s">
        <v>320</v>
      </c>
      <c r="EQ1847" s="576">
        <v>100</v>
      </c>
      <c r="ER1847" s="561" t="s">
        <v>4630</v>
      </c>
      <c r="ES1847" s="568" t="s">
        <v>11629</v>
      </c>
    </row>
    <row r="1848" spans="16:149">
      <c r="P1848" s="503"/>
      <c r="Q1848" s="504"/>
      <c r="R1848" s="505">
        <f t="shared" ref="R1848:R1911" si="51">R1847+1</f>
        <v>45626</v>
      </c>
      <c r="S1848" s="501"/>
      <c r="T1848" s="497"/>
      <c r="U1848" s="498"/>
      <c r="V1848" s="43">
        <v>227</v>
      </c>
      <c r="W1848" s="34" t="s">
        <v>4584</v>
      </c>
      <c r="X1848" s="44">
        <v>180607</v>
      </c>
      <c r="Y1848" s="34" t="s">
        <v>2194</v>
      </c>
      <c r="Z1848" s="43" t="s">
        <v>1223</v>
      </c>
      <c r="AA1848" s="34" t="s">
        <v>597</v>
      </c>
      <c r="AB1848" s="34" t="s">
        <v>285</v>
      </c>
      <c r="AC1848" s="34" t="s">
        <v>2194</v>
      </c>
      <c r="AD1848" s="44" t="s">
        <v>350</v>
      </c>
      <c r="AE1848" s="44" t="s">
        <v>11480</v>
      </c>
      <c r="AF1848" s="43">
        <v>227</v>
      </c>
      <c r="AG1848" s="34" t="s">
        <v>4584</v>
      </c>
      <c r="AH1848" s="34" t="s">
        <v>4583</v>
      </c>
      <c r="AI1848" s="43" t="s">
        <v>4585</v>
      </c>
      <c r="AJ1848" s="44" t="s">
        <v>4586</v>
      </c>
      <c r="AK1848" s="261">
        <v>3514505</v>
      </c>
      <c r="AL1848" s="44" t="s">
        <v>285</v>
      </c>
      <c r="AM1848" s="44" t="s">
        <v>4590</v>
      </c>
      <c r="AN1848" s="262">
        <v>232093870</v>
      </c>
      <c r="AO1848" s="34"/>
      <c r="AP1848" s="34"/>
      <c r="AQ1848" s="34"/>
      <c r="AR1848" s="34"/>
      <c r="AS1848" s="34"/>
      <c r="AT1848" s="44" t="s">
        <v>10865</v>
      </c>
      <c r="AU1848" s="44"/>
      <c r="AV1848" s="477" t="str">
        <f t="array" ref="AV1848">_xlfn.IFS(
LEFT(Tabelas!$AI1848,1)="N","DN",
LEFT(Tabelas!$AI1848,1)="C","DC",
LEFT(Tabelas!$AI1848,1)="L","DL",
LEFT(Tabelas!$AI1848,1)="A","DA",
LEFT(Tabelas!$AI1848,1)="G","DG")</f>
        <v>DC</v>
      </c>
      <c r="AW1848" s="34"/>
      <c r="AX1848" s="34"/>
      <c r="AY1848" s="34"/>
      <c r="AZ1848" s="34"/>
      <c r="BA1848" s="34"/>
      <c r="BB1848" s="34"/>
      <c r="BC1848" s="34"/>
      <c r="BD1848" s="44">
        <v>180607</v>
      </c>
      <c r="BE1848" s="34" t="s">
        <v>2194</v>
      </c>
      <c r="BF1848" s="43" t="s">
        <v>1223</v>
      </c>
      <c r="BG1848" s="34" t="s">
        <v>597</v>
      </c>
      <c r="BH1848" s="34" t="s">
        <v>285</v>
      </c>
      <c r="BI1848" s="34" t="s">
        <v>2194</v>
      </c>
      <c r="BJ1848" s="44" t="s">
        <v>350</v>
      </c>
      <c r="BK1848" s="44" t="s">
        <v>11480</v>
      </c>
      <c r="EN1848" s="571">
        <v>43575</v>
      </c>
      <c r="EO1848" s="560" t="s">
        <v>11630</v>
      </c>
      <c r="EP1848" s="560" t="s">
        <v>289</v>
      </c>
      <c r="EQ1848" s="580">
        <v>342</v>
      </c>
      <c r="ER1848" s="560" t="s">
        <v>5009</v>
      </c>
      <c r="ES1848" s="567" t="s">
        <v>11631</v>
      </c>
    </row>
    <row r="1849" spans="16:149">
      <c r="P1849" s="503"/>
      <c r="Q1849" s="504"/>
      <c r="R1849" s="505">
        <f t="shared" si="51"/>
        <v>45627</v>
      </c>
      <c r="S1849" s="501"/>
      <c r="T1849" s="497"/>
      <c r="U1849" s="498"/>
      <c r="V1849" s="43">
        <v>227</v>
      </c>
      <c r="W1849" s="34" t="s">
        <v>4584</v>
      </c>
      <c r="X1849" s="44">
        <v>180608</v>
      </c>
      <c r="Y1849" s="34" t="s">
        <v>2382</v>
      </c>
      <c r="Z1849" s="43" t="s">
        <v>1223</v>
      </c>
      <c r="AA1849" s="34" t="s">
        <v>597</v>
      </c>
      <c r="AB1849" s="34" t="s">
        <v>285</v>
      </c>
      <c r="AC1849" s="34" t="s">
        <v>2382</v>
      </c>
      <c r="AD1849" s="44" t="s">
        <v>350</v>
      </c>
      <c r="AE1849" s="44" t="s">
        <v>11480</v>
      </c>
      <c r="AF1849" s="43">
        <v>227</v>
      </c>
      <c r="AG1849" s="34" t="s">
        <v>4584</v>
      </c>
      <c r="AH1849" s="34" t="s">
        <v>4583</v>
      </c>
      <c r="AI1849" s="43" t="s">
        <v>4585</v>
      </c>
      <c r="AJ1849" s="44" t="s">
        <v>4586</v>
      </c>
      <c r="AK1849" s="261">
        <v>3514505</v>
      </c>
      <c r="AL1849" s="44" t="s">
        <v>285</v>
      </c>
      <c r="AM1849" s="44" t="s">
        <v>4590</v>
      </c>
      <c r="AN1849" s="262">
        <v>232093870</v>
      </c>
      <c r="AO1849" s="34"/>
      <c r="AP1849" s="34"/>
      <c r="AQ1849" s="34"/>
      <c r="AR1849" s="34"/>
      <c r="AS1849" s="34"/>
      <c r="AT1849" s="44" t="s">
        <v>10865</v>
      </c>
      <c r="AU1849" s="44"/>
      <c r="AV1849" s="477" t="str">
        <f t="array" ref="AV1849">_xlfn.IFS(
LEFT(Tabelas!$AI1849,1)="N","DN",
LEFT(Tabelas!$AI1849,1)="C","DC",
LEFT(Tabelas!$AI1849,1)="L","DL",
LEFT(Tabelas!$AI1849,1)="A","DA",
LEFT(Tabelas!$AI1849,1)="G","DG")</f>
        <v>DC</v>
      </c>
      <c r="AW1849" s="34"/>
      <c r="AX1849" s="34"/>
      <c r="AY1849" s="34"/>
      <c r="AZ1849" s="34"/>
      <c r="BA1849" s="34"/>
      <c r="BB1849" s="34"/>
      <c r="BC1849" s="34"/>
      <c r="BD1849" s="44">
        <v>180608</v>
      </c>
      <c r="BE1849" s="34" t="s">
        <v>2382</v>
      </c>
      <c r="BF1849" s="43" t="s">
        <v>1223</v>
      </c>
      <c r="BG1849" s="34" t="s">
        <v>597</v>
      </c>
      <c r="BH1849" s="34" t="s">
        <v>285</v>
      </c>
      <c r="BI1849" s="34" t="s">
        <v>2382</v>
      </c>
      <c r="BJ1849" s="44" t="s">
        <v>350</v>
      </c>
      <c r="BK1849" s="44" t="s">
        <v>11480</v>
      </c>
      <c r="EN1849" s="572">
        <v>43583</v>
      </c>
      <c r="EO1849" s="561" t="s">
        <v>11632</v>
      </c>
      <c r="EP1849" s="561" t="s">
        <v>1519</v>
      </c>
      <c r="EQ1849" s="576">
        <v>800</v>
      </c>
      <c r="ER1849" s="561" t="s">
        <v>1520</v>
      </c>
      <c r="ES1849" s="568" t="s">
        <v>11633</v>
      </c>
    </row>
    <row r="1850" spans="16:149">
      <c r="P1850" s="503"/>
      <c r="Q1850" s="504"/>
      <c r="R1850" s="505">
        <f t="shared" si="51"/>
        <v>45628</v>
      </c>
      <c r="S1850" s="501"/>
      <c r="T1850" s="497"/>
      <c r="U1850" s="498"/>
      <c r="V1850" s="43">
        <v>227</v>
      </c>
      <c r="W1850" s="34" t="s">
        <v>4584</v>
      </c>
      <c r="X1850" s="44">
        <v>180600</v>
      </c>
      <c r="Y1850" s="34" t="s">
        <v>906</v>
      </c>
      <c r="Z1850" s="43" t="s">
        <v>1223</v>
      </c>
      <c r="AA1850" s="34" t="s">
        <v>597</v>
      </c>
      <c r="AB1850" s="34" t="s">
        <v>285</v>
      </c>
      <c r="AC1850" s="34" t="s">
        <v>11634</v>
      </c>
      <c r="AD1850" s="44" t="s">
        <v>350</v>
      </c>
      <c r="AE1850" s="44" t="s">
        <v>11480</v>
      </c>
      <c r="AF1850" s="43">
        <v>227</v>
      </c>
      <c r="AG1850" s="34" t="s">
        <v>4584</v>
      </c>
      <c r="AH1850" s="34" t="s">
        <v>4583</v>
      </c>
      <c r="AI1850" s="43" t="s">
        <v>4585</v>
      </c>
      <c r="AJ1850" s="44" t="s">
        <v>4586</v>
      </c>
      <c r="AK1850" s="261">
        <v>3514505</v>
      </c>
      <c r="AL1850" s="44" t="s">
        <v>285</v>
      </c>
      <c r="AM1850" s="44" t="s">
        <v>4590</v>
      </c>
      <c r="AN1850" s="262">
        <v>232093870</v>
      </c>
      <c r="AO1850" s="34"/>
      <c r="AP1850" s="34"/>
      <c r="AQ1850" s="34"/>
      <c r="AR1850" s="34"/>
      <c r="AS1850" s="34"/>
      <c r="AT1850" s="44" t="s">
        <v>10865</v>
      </c>
      <c r="AU1850" s="44"/>
      <c r="AV1850" s="477" t="str">
        <f t="array" ref="AV1850">_xlfn.IFS(
LEFT(Tabelas!$AI1850,1)="N","DN",
LEFT(Tabelas!$AI1850,1)="C","DC",
LEFT(Tabelas!$AI1850,1)="L","DL",
LEFT(Tabelas!$AI1850,1)="A","DA",
LEFT(Tabelas!$AI1850,1)="G","DG")</f>
        <v>DC</v>
      </c>
      <c r="AW1850" s="34"/>
      <c r="AX1850" s="34"/>
      <c r="AY1850" s="34"/>
      <c r="AZ1850" s="34"/>
      <c r="BA1850" s="34"/>
      <c r="BB1850" s="34"/>
      <c r="BC1850" s="34"/>
      <c r="BD1850" s="44">
        <v>180600</v>
      </c>
      <c r="BE1850" s="34" t="s">
        <v>906</v>
      </c>
      <c r="BF1850" s="43" t="s">
        <v>1223</v>
      </c>
      <c r="BG1850" s="34" t="s">
        <v>597</v>
      </c>
      <c r="BH1850" s="34" t="s">
        <v>285</v>
      </c>
      <c r="BI1850" s="34" t="s">
        <v>11634</v>
      </c>
      <c r="BJ1850" s="44" t="s">
        <v>350</v>
      </c>
      <c r="BK1850" s="44" t="s">
        <v>11480</v>
      </c>
      <c r="EN1850" s="571">
        <v>43591</v>
      </c>
      <c r="EO1850" s="560" t="s">
        <v>11635</v>
      </c>
      <c r="EP1850" s="560" t="s">
        <v>1519</v>
      </c>
      <c r="EQ1850" s="580">
        <v>800</v>
      </c>
      <c r="ER1850" s="560" t="s">
        <v>1520</v>
      </c>
      <c r="ES1850" s="567" t="s">
        <v>11636</v>
      </c>
    </row>
    <row r="1851" spans="16:149">
      <c r="P1851" s="503"/>
      <c r="Q1851" s="504"/>
      <c r="R1851" s="505">
        <f t="shared" si="51"/>
        <v>45629</v>
      </c>
      <c r="S1851" s="501"/>
      <c r="T1851" s="497"/>
      <c r="U1851" s="498"/>
      <c r="V1851" s="43">
        <v>227</v>
      </c>
      <c r="W1851" s="34" t="s">
        <v>4584</v>
      </c>
      <c r="X1851" s="44">
        <v>180614</v>
      </c>
      <c r="Y1851" s="34" t="s">
        <v>2550</v>
      </c>
      <c r="Z1851" s="43" t="s">
        <v>1223</v>
      </c>
      <c r="AA1851" s="34" t="s">
        <v>597</v>
      </c>
      <c r="AB1851" s="34" t="s">
        <v>285</v>
      </c>
      <c r="AC1851" s="34" t="s">
        <v>2550</v>
      </c>
      <c r="AD1851" s="44" t="s">
        <v>350</v>
      </c>
      <c r="AE1851" s="44" t="s">
        <v>11480</v>
      </c>
      <c r="AF1851" s="43">
        <v>227</v>
      </c>
      <c r="AG1851" s="34" t="s">
        <v>4584</v>
      </c>
      <c r="AH1851" s="34" t="s">
        <v>4583</v>
      </c>
      <c r="AI1851" s="43" t="s">
        <v>4585</v>
      </c>
      <c r="AJ1851" s="44" t="s">
        <v>4586</v>
      </c>
      <c r="AK1851" s="261">
        <v>3514505</v>
      </c>
      <c r="AL1851" s="44" t="s">
        <v>285</v>
      </c>
      <c r="AM1851" s="44" t="s">
        <v>4590</v>
      </c>
      <c r="AN1851" s="262">
        <v>232093870</v>
      </c>
      <c r="AO1851" s="34"/>
      <c r="AP1851" s="34"/>
      <c r="AQ1851" s="34"/>
      <c r="AR1851" s="34"/>
      <c r="AS1851" s="34"/>
      <c r="AT1851" s="44" t="s">
        <v>10865</v>
      </c>
      <c r="AU1851" s="44"/>
      <c r="AV1851" s="477" t="str">
        <f t="array" ref="AV1851">_xlfn.IFS(
LEFT(Tabelas!$AI1851,1)="N","DN",
LEFT(Tabelas!$AI1851,1)="C","DC",
LEFT(Tabelas!$AI1851,1)="L","DL",
LEFT(Tabelas!$AI1851,1)="A","DA",
LEFT(Tabelas!$AI1851,1)="G","DG")</f>
        <v>DC</v>
      </c>
      <c r="AW1851" s="34"/>
      <c r="AX1851" s="34"/>
      <c r="AY1851" s="34"/>
      <c r="AZ1851" s="34"/>
      <c r="BA1851" s="34"/>
      <c r="BB1851" s="34"/>
      <c r="BC1851" s="34"/>
      <c r="BD1851" s="44">
        <v>180614</v>
      </c>
      <c r="BE1851" s="34" t="s">
        <v>2550</v>
      </c>
      <c r="BF1851" s="43" t="s">
        <v>1223</v>
      </c>
      <c r="BG1851" s="34" t="s">
        <v>597</v>
      </c>
      <c r="BH1851" s="34" t="s">
        <v>285</v>
      </c>
      <c r="BI1851" s="34" t="s">
        <v>2550</v>
      </c>
      <c r="BJ1851" s="44" t="s">
        <v>350</v>
      </c>
      <c r="BK1851" s="44" t="s">
        <v>11480</v>
      </c>
      <c r="EN1851" s="572">
        <v>43613</v>
      </c>
      <c r="EO1851" s="561" t="s">
        <v>11637</v>
      </c>
      <c r="EP1851" s="561" t="s">
        <v>289</v>
      </c>
      <c r="EQ1851" s="576">
        <v>331</v>
      </c>
      <c r="ER1851" s="561" t="s">
        <v>4880</v>
      </c>
      <c r="ES1851" s="568" t="s">
        <v>11638</v>
      </c>
    </row>
    <row r="1852" spans="16:149">
      <c r="P1852" s="503"/>
      <c r="Q1852" s="504"/>
      <c r="R1852" s="505">
        <f t="shared" si="51"/>
        <v>45630</v>
      </c>
      <c r="S1852" s="501"/>
      <c r="T1852" s="497"/>
      <c r="U1852" s="498"/>
      <c r="V1852" s="43">
        <v>227</v>
      </c>
      <c r="W1852" s="34" t="s">
        <v>4584</v>
      </c>
      <c r="X1852" s="44">
        <v>180616</v>
      </c>
      <c r="Y1852" s="34" t="s">
        <v>2707</v>
      </c>
      <c r="Z1852" s="43" t="s">
        <v>1223</v>
      </c>
      <c r="AA1852" s="34" t="s">
        <v>597</v>
      </c>
      <c r="AB1852" s="34" t="s">
        <v>285</v>
      </c>
      <c r="AC1852" s="34" t="s">
        <v>2707</v>
      </c>
      <c r="AD1852" s="44" t="s">
        <v>350</v>
      </c>
      <c r="AE1852" s="44" t="s">
        <v>11480</v>
      </c>
      <c r="AF1852" s="43">
        <v>227</v>
      </c>
      <c r="AG1852" s="34" t="s">
        <v>4584</v>
      </c>
      <c r="AH1852" s="34" t="s">
        <v>4583</v>
      </c>
      <c r="AI1852" s="43" t="s">
        <v>4585</v>
      </c>
      <c r="AJ1852" s="44" t="s">
        <v>4586</v>
      </c>
      <c r="AK1852" s="261">
        <v>3514505</v>
      </c>
      <c r="AL1852" s="44" t="s">
        <v>285</v>
      </c>
      <c r="AM1852" s="44" t="s">
        <v>4590</v>
      </c>
      <c r="AN1852" s="262">
        <v>232093870</v>
      </c>
      <c r="AO1852" s="34"/>
      <c r="AP1852" s="34"/>
      <c r="AQ1852" s="34"/>
      <c r="AR1852" s="34"/>
      <c r="AS1852" s="34"/>
      <c r="AT1852" s="44" t="s">
        <v>10865</v>
      </c>
      <c r="AU1852" s="44"/>
      <c r="AV1852" s="477" t="str">
        <f t="array" ref="AV1852">_xlfn.IFS(
LEFT(Tabelas!$AI1852,1)="N","DN",
LEFT(Tabelas!$AI1852,1)="C","DC",
LEFT(Tabelas!$AI1852,1)="L","DL",
LEFT(Tabelas!$AI1852,1)="A","DA",
LEFT(Tabelas!$AI1852,1)="G","DG")</f>
        <v>DC</v>
      </c>
      <c r="AW1852" s="34"/>
      <c r="AX1852" s="34"/>
      <c r="AY1852" s="34"/>
      <c r="AZ1852" s="34"/>
      <c r="BA1852" s="34"/>
      <c r="BB1852" s="34"/>
      <c r="BC1852" s="34"/>
      <c r="BD1852" s="44">
        <v>180616</v>
      </c>
      <c r="BE1852" s="34" t="s">
        <v>2707</v>
      </c>
      <c r="BF1852" s="43" t="s">
        <v>1223</v>
      </c>
      <c r="BG1852" s="34" t="s">
        <v>597</v>
      </c>
      <c r="BH1852" s="34" t="s">
        <v>285</v>
      </c>
      <c r="BI1852" s="34" t="s">
        <v>2707</v>
      </c>
      <c r="BJ1852" s="44" t="s">
        <v>350</v>
      </c>
      <c r="BK1852" s="44" t="s">
        <v>11480</v>
      </c>
      <c r="EN1852" s="571">
        <v>43699</v>
      </c>
      <c r="EO1852" s="560" t="s">
        <v>11639</v>
      </c>
      <c r="EP1852" s="560" t="s">
        <v>320</v>
      </c>
      <c r="EQ1852" s="580">
        <v>108</v>
      </c>
      <c r="ER1852" s="560" t="s">
        <v>2224</v>
      </c>
      <c r="ES1852" s="567" t="s">
        <v>11640</v>
      </c>
    </row>
    <row r="1853" spans="16:149">
      <c r="P1853" s="503"/>
      <c r="Q1853" s="504"/>
      <c r="R1853" s="505">
        <f t="shared" si="51"/>
        <v>45631</v>
      </c>
      <c r="S1853" s="501"/>
      <c r="T1853" s="497"/>
      <c r="U1853" s="498"/>
      <c r="V1853" s="43">
        <v>227</v>
      </c>
      <c r="W1853" s="34" t="s">
        <v>4584</v>
      </c>
      <c r="X1853" s="44">
        <v>180619</v>
      </c>
      <c r="Y1853" s="34" t="s">
        <v>2845</v>
      </c>
      <c r="Z1853" s="43" t="s">
        <v>1223</v>
      </c>
      <c r="AA1853" s="34" t="s">
        <v>597</v>
      </c>
      <c r="AB1853" s="34" t="s">
        <v>285</v>
      </c>
      <c r="AC1853" s="34" t="s">
        <v>11634</v>
      </c>
      <c r="AD1853" s="44" t="s">
        <v>350</v>
      </c>
      <c r="AE1853" s="44" t="s">
        <v>11480</v>
      </c>
      <c r="AF1853" s="43">
        <v>227</v>
      </c>
      <c r="AG1853" s="34" t="s">
        <v>4584</v>
      </c>
      <c r="AH1853" s="34" t="s">
        <v>4583</v>
      </c>
      <c r="AI1853" s="43" t="s">
        <v>4585</v>
      </c>
      <c r="AJ1853" s="44" t="s">
        <v>4586</v>
      </c>
      <c r="AK1853" s="261">
        <v>3514505</v>
      </c>
      <c r="AL1853" s="44" t="s">
        <v>285</v>
      </c>
      <c r="AM1853" s="44" t="s">
        <v>4590</v>
      </c>
      <c r="AN1853" s="262">
        <v>232093870</v>
      </c>
      <c r="AO1853" s="34"/>
      <c r="AP1853" s="34"/>
      <c r="AQ1853" s="34"/>
      <c r="AR1853" s="34"/>
      <c r="AS1853" s="34"/>
      <c r="AT1853" s="44" t="s">
        <v>10865</v>
      </c>
      <c r="AU1853" s="44"/>
      <c r="AV1853" s="477" t="str">
        <f t="array" ref="AV1853">_xlfn.IFS(
LEFT(Tabelas!$AI1853,1)="N","DN",
LEFT(Tabelas!$AI1853,1)="C","DC",
LEFT(Tabelas!$AI1853,1)="L","DL",
LEFT(Tabelas!$AI1853,1)="A","DA",
LEFT(Tabelas!$AI1853,1)="G","DG")</f>
        <v>DC</v>
      </c>
      <c r="AW1853" s="34"/>
      <c r="AX1853" s="34"/>
      <c r="AY1853" s="34"/>
      <c r="AZ1853" s="34"/>
      <c r="BA1853" s="34"/>
      <c r="BB1853" s="34"/>
      <c r="BC1853" s="34"/>
      <c r="BD1853" s="44">
        <v>180619</v>
      </c>
      <c r="BE1853" s="34" t="s">
        <v>2845</v>
      </c>
      <c r="BF1853" s="43" t="s">
        <v>1223</v>
      </c>
      <c r="BG1853" s="34" t="s">
        <v>597</v>
      </c>
      <c r="BH1853" s="34" t="s">
        <v>285</v>
      </c>
      <c r="BI1853" s="34" t="s">
        <v>11634</v>
      </c>
      <c r="BJ1853" s="44" t="s">
        <v>350</v>
      </c>
      <c r="BK1853" s="44" t="s">
        <v>11480</v>
      </c>
      <c r="EN1853" s="572">
        <v>43735</v>
      </c>
      <c r="EO1853" s="561" t="s">
        <v>11641</v>
      </c>
      <c r="EP1853" s="561" t="s">
        <v>289</v>
      </c>
      <c r="EQ1853" s="576">
        <v>338</v>
      </c>
      <c r="ER1853" s="561" t="s">
        <v>2428</v>
      </c>
      <c r="ES1853" s="568" t="s">
        <v>11642</v>
      </c>
    </row>
    <row r="1854" spans="16:149">
      <c r="P1854" s="503"/>
      <c r="Q1854" s="504"/>
      <c r="R1854" s="505">
        <f t="shared" si="51"/>
        <v>45632</v>
      </c>
      <c r="S1854" s="501"/>
      <c r="T1854" s="497"/>
      <c r="U1854" s="498"/>
      <c r="V1854" s="43">
        <v>227</v>
      </c>
      <c r="W1854" s="34" t="s">
        <v>4584</v>
      </c>
      <c r="X1854" s="44">
        <v>180622</v>
      </c>
      <c r="Y1854" s="34" t="s">
        <v>3223</v>
      </c>
      <c r="Z1854" s="43" t="s">
        <v>1223</v>
      </c>
      <c r="AA1854" s="34" t="s">
        <v>597</v>
      </c>
      <c r="AB1854" s="34" t="s">
        <v>285</v>
      </c>
      <c r="AC1854" s="34" t="s">
        <v>11643</v>
      </c>
      <c r="AD1854" s="44" t="s">
        <v>350</v>
      </c>
      <c r="AE1854" s="44" t="s">
        <v>11480</v>
      </c>
      <c r="AF1854" s="43">
        <v>227</v>
      </c>
      <c r="AG1854" s="34" t="s">
        <v>4584</v>
      </c>
      <c r="AH1854" s="34" t="s">
        <v>4583</v>
      </c>
      <c r="AI1854" s="43" t="s">
        <v>4585</v>
      </c>
      <c r="AJ1854" s="44" t="s">
        <v>4586</v>
      </c>
      <c r="AK1854" s="261">
        <v>3514505</v>
      </c>
      <c r="AL1854" s="44" t="s">
        <v>285</v>
      </c>
      <c r="AM1854" s="44" t="s">
        <v>4590</v>
      </c>
      <c r="AN1854" s="262">
        <v>232093870</v>
      </c>
      <c r="AO1854" s="34"/>
      <c r="AP1854" s="34"/>
      <c r="AQ1854" s="34"/>
      <c r="AR1854" s="34"/>
      <c r="AS1854" s="34"/>
      <c r="AT1854" s="44" t="s">
        <v>10865</v>
      </c>
      <c r="AU1854" s="44"/>
      <c r="AV1854" s="477" t="str">
        <f t="array" ref="AV1854">_xlfn.IFS(
LEFT(Tabelas!$AI1854,1)="N","DN",
LEFT(Tabelas!$AI1854,1)="C","DC",
LEFT(Tabelas!$AI1854,1)="L","DL",
LEFT(Tabelas!$AI1854,1)="A","DA",
LEFT(Tabelas!$AI1854,1)="G","DG")</f>
        <v>DC</v>
      </c>
      <c r="AW1854" s="34"/>
      <c r="AX1854" s="34"/>
      <c r="AY1854" s="34"/>
      <c r="AZ1854" s="34"/>
      <c r="BA1854" s="34"/>
      <c r="BB1854" s="34"/>
      <c r="BC1854" s="34"/>
      <c r="BD1854" s="44">
        <v>180622</v>
      </c>
      <c r="BE1854" s="34" t="s">
        <v>3223</v>
      </c>
      <c r="BF1854" s="43" t="s">
        <v>1223</v>
      </c>
      <c r="BG1854" s="34" t="s">
        <v>597</v>
      </c>
      <c r="BH1854" s="34" t="s">
        <v>285</v>
      </c>
      <c r="BI1854" s="34" t="s">
        <v>11643</v>
      </c>
      <c r="BJ1854" s="44" t="s">
        <v>350</v>
      </c>
      <c r="BK1854" s="44" t="s">
        <v>11480</v>
      </c>
      <c r="EN1854" s="571">
        <v>43761</v>
      </c>
      <c r="EO1854" s="560" t="s">
        <v>11644</v>
      </c>
      <c r="EP1854" s="560" t="s">
        <v>1519</v>
      </c>
      <c r="EQ1854" s="580">
        <v>800</v>
      </c>
      <c r="ER1854" s="560" t="s">
        <v>1520</v>
      </c>
      <c r="ES1854" s="567" t="s">
        <v>11645</v>
      </c>
    </row>
    <row r="1855" spans="16:149">
      <c r="P1855" s="503"/>
      <c r="Q1855" s="504"/>
      <c r="R1855" s="505">
        <f t="shared" si="51"/>
        <v>45633</v>
      </c>
      <c r="S1855" s="501"/>
      <c r="T1855" s="497"/>
      <c r="U1855" s="498"/>
      <c r="V1855" s="43">
        <v>227</v>
      </c>
      <c r="W1855" s="34" t="s">
        <v>4584</v>
      </c>
      <c r="X1855" s="44">
        <v>180620</v>
      </c>
      <c r="Y1855" s="34" t="s">
        <v>2988</v>
      </c>
      <c r="Z1855" s="43" t="s">
        <v>1223</v>
      </c>
      <c r="AA1855" s="34" t="s">
        <v>597</v>
      </c>
      <c r="AB1855" s="34" t="s">
        <v>285</v>
      </c>
      <c r="AC1855" s="34" t="s">
        <v>11646</v>
      </c>
      <c r="AD1855" s="44" t="s">
        <v>350</v>
      </c>
      <c r="AE1855" s="44" t="s">
        <v>11480</v>
      </c>
      <c r="AF1855" s="43">
        <v>227</v>
      </c>
      <c r="AG1855" s="34" t="s">
        <v>4584</v>
      </c>
      <c r="AH1855" s="34" t="s">
        <v>4583</v>
      </c>
      <c r="AI1855" s="43" t="s">
        <v>4585</v>
      </c>
      <c r="AJ1855" s="44" t="s">
        <v>4586</v>
      </c>
      <c r="AK1855" s="261">
        <v>3514505</v>
      </c>
      <c r="AL1855" s="44" t="s">
        <v>285</v>
      </c>
      <c r="AM1855" s="44" t="s">
        <v>4590</v>
      </c>
      <c r="AN1855" s="262">
        <v>232093870</v>
      </c>
      <c r="AO1855" s="34"/>
      <c r="AP1855" s="34"/>
      <c r="AQ1855" s="34"/>
      <c r="AR1855" s="34"/>
      <c r="AS1855" s="34"/>
      <c r="AT1855" s="44" t="s">
        <v>10865</v>
      </c>
      <c r="AU1855" s="44"/>
      <c r="AV1855" s="477" t="str">
        <f t="array" ref="AV1855">_xlfn.IFS(
LEFT(Tabelas!$AI1855,1)="N","DN",
LEFT(Tabelas!$AI1855,1)="C","DC",
LEFT(Tabelas!$AI1855,1)="L","DL",
LEFT(Tabelas!$AI1855,1)="A","DA",
LEFT(Tabelas!$AI1855,1)="G","DG")</f>
        <v>DC</v>
      </c>
      <c r="AW1855" s="34"/>
      <c r="AX1855" s="34"/>
      <c r="AY1855" s="34"/>
      <c r="AZ1855" s="34"/>
      <c r="BA1855" s="34"/>
      <c r="BB1855" s="34"/>
      <c r="BC1855" s="34"/>
      <c r="BD1855" s="44">
        <v>180620</v>
      </c>
      <c r="BE1855" s="34" t="s">
        <v>2988</v>
      </c>
      <c r="BF1855" s="43" t="s">
        <v>1223</v>
      </c>
      <c r="BG1855" s="34" t="s">
        <v>597</v>
      </c>
      <c r="BH1855" s="34" t="s">
        <v>285</v>
      </c>
      <c r="BI1855" s="34" t="s">
        <v>11646</v>
      </c>
      <c r="BJ1855" s="44" t="s">
        <v>350</v>
      </c>
      <c r="BK1855" s="44" t="s">
        <v>11480</v>
      </c>
      <c r="EN1855" s="571">
        <v>43834</v>
      </c>
      <c r="EO1855" s="560" t="s">
        <v>11647</v>
      </c>
      <c r="EP1855" s="560" t="s">
        <v>289</v>
      </c>
      <c r="EQ1855" s="580">
        <v>332</v>
      </c>
      <c r="ER1855" s="560" t="s">
        <v>4896</v>
      </c>
      <c r="ES1855" s="567" t="s">
        <v>11648</v>
      </c>
    </row>
    <row r="1856" spans="16:149">
      <c r="P1856" s="503"/>
      <c r="Q1856" s="504"/>
      <c r="R1856" s="505">
        <f t="shared" si="51"/>
        <v>45634</v>
      </c>
      <c r="S1856" s="501"/>
      <c r="T1856" s="497"/>
      <c r="U1856" s="498"/>
      <c r="V1856" s="43">
        <v>227</v>
      </c>
      <c r="W1856" s="34" t="s">
        <v>4584</v>
      </c>
      <c r="X1856" s="44">
        <v>180621</v>
      </c>
      <c r="Y1856" s="34" t="s">
        <v>3112</v>
      </c>
      <c r="Z1856" s="43" t="s">
        <v>1223</v>
      </c>
      <c r="AA1856" s="34" t="s">
        <v>597</v>
      </c>
      <c r="AB1856" s="34" t="s">
        <v>285</v>
      </c>
      <c r="AC1856" s="34" t="s">
        <v>11649</v>
      </c>
      <c r="AD1856" s="44" t="s">
        <v>350</v>
      </c>
      <c r="AE1856" s="44" t="s">
        <v>11480</v>
      </c>
      <c r="AF1856" s="43">
        <v>227</v>
      </c>
      <c r="AG1856" s="34" t="s">
        <v>4584</v>
      </c>
      <c r="AH1856" s="34" t="s">
        <v>4583</v>
      </c>
      <c r="AI1856" s="43" t="s">
        <v>4585</v>
      </c>
      <c r="AJ1856" s="44" t="s">
        <v>4586</v>
      </c>
      <c r="AK1856" s="261">
        <v>3514505</v>
      </c>
      <c r="AL1856" s="44" t="s">
        <v>285</v>
      </c>
      <c r="AM1856" s="44" t="s">
        <v>4590</v>
      </c>
      <c r="AN1856" s="262">
        <v>232093870</v>
      </c>
      <c r="AO1856" s="34"/>
      <c r="AP1856" s="34"/>
      <c r="AQ1856" s="34"/>
      <c r="AR1856" s="34"/>
      <c r="AS1856" s="34"/>
      <c r="AT1856" s="44" t="s">
        <v>10865</v>
      </c>
      <c r="AU1856" s="44"/>
      <c r="AV1856" s="477" t="str">
        <f t="array" ref="AV1856">_xlfn.IFS(
LEFT(Tabelas!$AI1856,1)="N","DN",
LEFT(Tabelas!$AI1856,1)="C","DC",
LEFT(Tabelas!$AI1856,1)="L","DL",
LEFT(Tabelas!$AI1856,1)="A","DA",
LEFT(Tabelas!$AI1856,1)="G","DG")</f>
        <v>DC</v>
      </c>
      <c r="AW1856" s="34"/>
      <c r="AX1856" s="34"/>
      <c r="AY1856" s="34"/>
      <c r="AZ1856" s="34"/>
      <c r="BA1856" s="34"/>
      <c r="BB1856" s="34"/>
      <c r="BC1856" s="34"/>
      <c r="BD1856" s="44">
        <v>180621</v>
      </c>
      <c r="BE1856" s="34" t="s">
        <v>3112</v>
      </c>
      <c r="BF1856" s="43" t="s">
        <v>1223</v>
      </c>
      <c r="BG1856" s="34" t="s">
        <v>597</v>
      </c>
      <c r="BH1856" s="34" t="s">
        <v>285</v>
      </c>
      <c r="BI1856" s="34" t="s">
        <v>11649</v>
      </c>
      <c r="BJ1856" s="44" t="s">
        <v>350</v>
      </c>
      <c r="BK1856" s="44" t="s">
        <v>11480</v>
      </c>
      <c r="EN1856" s="572">
        <v>43958</v>
      </c>
      <c r="EO1856" s="561" t="s">
        <v>11650</v>
      </c>
      <c r="EP1856" s="561" t="s">
        <v>289</v>
      </c>
      <c r="EQ1856" s="576">
        <v>339</v>
      </c>
      <c r="ER1856" s="561" t="s">
        <v>307</v>
      </c>
      <c r="ES1856" s="568" t="s">
        <v>11651</v>
      </c>
    </row>
    <row r="1857" spans="16:149">
      <c r="P1857" s="503"/>
      <c r="Q1857" s="504"/>
      <c r="R1857" s="505">
        <f t="shared" si="51"/>
        <v>45635</v>
      </c>
      <c r="S1857" s="501"/>
      <c r="T1857" s="497"/>
      <c r="U1857" s="498"/>
      <c r="V1857" s="43">
        <v>227</v>
      </c>
      <c r="W1857" s="34" t="s">
        <v>4584</v>
      </c>
      <c r="X1857" s="44">
        <v>180901</v>
      </c>
      <c r="Y1857" s="34" t="s">
        <v>1196</v>
      </c>
      <c r="Z1857" s="43" t="s">
        <v>1223</v>
      </c>
      <c r="AA1857" s="34" t="s">
        <v>600</v>
      </c>
      <c r="AB1857" s="34" t="s">
        <v>285</v>
      </c>
      <c r="AC1857" s="34" t="s">
        <v>1196</v>
      </c>
      <c r="AD1857" s="44" t="s">
        <v>350</v>
      </c>
      <c r="AE1857" s="44" t="s">
        <v>11480</v>
      </c>
      <c r="AF1857" s="43">
        <v>227</v>
      </c>
      <c r="AG1857" s="34" t="s">
        <v>4584</v>
      </c>
      <c r="AH1857" s="34" t="s">
        <v>4583</v>
      </c>
      <c r="AI1857" s="43" t="s">
        <v>4585</v>
      </c>
      <c r="AJ1857" s="44" t="s">
        <v>4586</v>
      </c>
      <c r="AK1857" s="261">
        <v>3514505</v>
      </c>
      <c r="AL1857" s="44" t="s">
        <v>285</v>
      </c>
      <c r="AM1857" s="44" t="s">
        <v>4590</v>
      </c>
      <c r="AN1857" s="262">
        <v>232093870</v>
      </c>
      <c r="AO1857" s="34"/>
      <c r="AP1857" s="34"/>
      <c r="AQ1857" s="34"/>
      <c r="AR1857" s="34"/>
      <c r="AS1857" s="34"/>
      <c r="AT1857" s="44" t="s">
        <v>10865</v>
      </c>
      <c r="AU1857" s="44"/>
      <c r="AV1857" s="477" t="str">
        <f t="array" ref="AV1857">_xlfn.IFS(
LEFT(Tabelas!$AI1857,1)="N","DN",
LEFT(Tabelas!$AI1857,1)="C","DC",
LEFT(Tabelas!$AI1857,1)="L","DL",
LEFT(Tabelas!$AI1857,1)="A","DA",
LEFT(Tabelas!$AI1857,1)="G","DG")</f>
        <v>DC</v>
      </c>
      <c r="AW1857" s="34"/>
      <c r="AX1857" s="34"/>
      <c r="AY1857" s="34"/>
      <c r="AZ1857" s="34"/>
      <c r="BA1857" s="34"/>
      <c r="BB1857" s="34"/>
      <c r="BC1857" s="34"/>
      <c r="BD1857" s="44">
        <v>180901</v>
      </c>
      <c r="BE1857" s="34" t="s">
        <v>1196</v>
      </c>
      <c r="BF1857" s="43" t="s">
        <v>1223</v>
      </c>
      <c r="BG1857" s="34" t="s">
        <v>600</v>
      </c>
      <c r="BH1857" s="34" t="s">
        <v>285</v>
      </c>
      <c r="BI1857" s="34" t="s">
        <v>1196</v>
      </c>
      <c r="BJ1857" s="44" t="s">
        <v>350</v>
      </c>
      <c r="BK1857" s="44" t="s">
        <v>11480</v>
      </c>
      <c r="EN1857" s="571">
        <v>43966</v>
      </c>
      <c r="EO1857" s="560" t="s">
        <v>11652</v>
      </c>
      <c r="EP1857" s="560" t="s">
        <v>289</v>
      </c>
      <c r="EQ1857" s="580">
        <v>342</v>
      </c>
      <c r="ER1857" s="560" t="s">
        <v>5009</v>
      </c>
      <c r="ES1857" s="567" t="s">
        <v>11653</v>
      </c>
    </row>
    <row r="1858" spans="16:149">
      <c r="P1858" s="503"/>
      <c r="Q1858" s="504"/>
      <c r="R1858" s="505">
        <f t="shared" si="51"/>
        <v>45636</v>
      </c>
      <c r="S1858" s="501"/>
      <c r="T1858" s="497"/>
      <c r="U1858" s="498"/>
      <c r="V1858" s="43">
        <v>227</v>
      </c>
      <c r="W1858" s="34" t="s">
        <v>4584</v>
      </c>
      <c r="X1858" s="44">
        <v>180908</v>
      </c>
      <c r="Y1858" s="34" t="s">
        <v>2196</v>
      </c>
      <c r="Z1858" s="43" t="s">
        <v>1223</v>
      </c>
      <c r="AA1858" s="34" t="s">
        <v>600</v>
      </c>
      <c r="AB1858" s="34" t="s">
        <v>285</v>
      </c>
      <c r="AC1858" s="34" t="s">
        <v>2196</v>
      </c>
      <c r="AD1858" s="44" t="s">
        <v>350</v>
      </c>
      <c r="AE1858" s="44" t="s">
        <v>11480</v>
      </c>
      <c r="AF1858" s="43">
        <v>227</v>
      </c>
      <c r="AG1858" s="34" t="s">
        <v>4584</v>
      </c>
      <c r="AH1858" s="34" t="s">
        <v>4583</v>
      </c>
      <c r="AI1858" s="43" t="s">
        <v>4585</v>
      </c>
      <c r="AJ1858" s="44" t="s">
        <v>4586</v>
      </c>
      <c r="AK1858" s="261">
        <v>3514505</v>
      </c>
      <c r="AL1858" s="44" t="s">
        <v>285</v>
      </c>
      <c r="AM1858" s="44" t="s">
        <v>4590</v>
      </c>
      <c r="AN1858" s="262">
        <v>232093870</v>
      </c>
      <c r="AO1858" s="34"/>
      <c r="AP1858" s="34"/>
      <c r="AQ1858" s="34"/>
      <c r="AR1858" s="34"/>
      <c r="AS1858" s="34"/>
      <c r="AT1858" s="44" t="s">
        <v>10865</v>
      </c>
      <c r="AU1858" s="44"/>
      <c r="AV1858" s="477" t="str">
        <f t="array" ref="AV1858">_xlfn.IFS(
LEFT(Tabelas!$AI1858,1)="N","DN",
LEFT(Tabelas!$AI1858,1)="C","DC",
LEFT(Tabelas!$AI1858,1)="L","DL",
LEFT(Tabelas!$AI1858,1)="A","DA",
LEFT(Tabelas!$AI1858,1)="G","DG")</f>
        <v>DC</v>
      </c>
      <c r="AW1858" s="34"/>
      <c r="AX1858" s="34"/>
      <c r="AY1858" s="34"/>
      <c r="AZ1858" s="34"/>
      <c r="BA1858" s="34"/>
      <c r="BB1858" s="34"/>
      <c r="BC1858" s="34"/>
      <c r="BD1858" s="44">
        <v>180908</v>
      </c>
      <c r="BE1858" s="34" t="s">
        <v>2196</v>
      </c>
      <c r="BF1858" s="43" t="s">
        <v>1223</v>
      </c>
      <c r="BG1858" s="34" t="s">
        <v>600</v>
      </c>
      <c r="BH1858" s="34" t="s">
        <v>285</v>
      </c>
      <c r="BI1858" s="34" t="s">
        <v>2196</v>
      </c>
      <c r="BJ1858" s="44" t="s">
        <v>350</v>
      </c>
      <c r="BK1858" s="44" t="s">
        <v>11480</v>
      </c>
      <c r="EN1858" s="572">
        <v>44008</v>
      </c>
      <c r="EO1858" s="561" t="s">
        <v>11654</v>
      </c>
      <c r="EP1858" s="561" t="s">
        <v>289</v>
      </c>
      <c r="EQ1858" s="576">
        <v>323</v>
      </c>
      <c r="ER1858" s="561" t="s">
        <v>4864</v>
      </c>
      <c r="ES1858" s="568"/>
    </row>
    <row r="1859" spans="16:149">
      <c r="P1859" s="503"/>
      <c r="Q1859" s="504"/>
      <c r="R1859" s="505">
        <f t="shared" si="51"/>
        <v>45637</v>
      </c>
      <c r="S1859" s="501"/>
      <c r="T1859" s="497"/>
      <c r="U1859" s="498"/>
      <c r="V1859" s="43">
        <v>227</v>
      </c>
      <c r="W1859" s="34" t="s">
        <v>4584</v>
      </c>
      <c r="X1859" s="44">
        <v>180903</v>
      </c>
      <c r="Y1859" s="34" t="s">
        <v>600</v>
      </c>
      <c r="Z1859" s="43" t="s">
        <v>1223</v>
      </c>
      <c r="AA1859" s="34" t="s">
        <v>600</v>
      </c>
      <c r="AB1859" s="34" t="s">
        <v>285</v>
      </c>
      <c r="AC1859" s="34" t="s">
        <v>600</v>
      </c>
      <c r="AD1859" s="44" t="s">
        <v>350</v>
      </c>
      <c r="AE1859" s="44" t="s">
        <v>11480</v>
      </c>
      <c r="AF1859" s="43">
        <v>227</v>
      </c>
      <c r="AG1859" s="34" t="s">
        <v>4584</v>
      </c>
      <c r="AH1859" s="34" t="s">
        <v>4583</v>
      </c>
      <c r="AI1859" s="43" t="s">
        <v>4585</v>
      </c>
      <c r="AJ1859" s="44" t="s">
        <v>4586</v>
      </c>
      <c r="AK1859" s="261">
        <v>3514505</v>
      </c>
      <c r="AL1859" s="44" t="s">
        <v>285</v>
      </c>
      <c r="AM1859" s="44" t="s">
        <v>4590</v>
      </c>
      <c r="AN1859" s="262">
        <v>232093870</v>
      </c>
      <c r="AO1859" s="34"/>
      <c r="AP1859" s="34"/>
      <c r="AQ1859" s="34"/>
      <c r="AR1859" s="34"/>
      <c r="AS1859" s="34"/>
      <c r="AT1859" s="44" t="s">
        <v>10865</v>
      </c>
      <c r="AU1859" s="44"/>
      <c r="AV1859" s="477" t="str">
        <f t="array" ref="AV1859">_xlfn.IFS(
LEFT(Tabelas!$AI1859,1)="N","DN",
LEFT(Tabelas!$AI1859,1)="C","DC",
LEFT(Tabelas!$AI1859,1)="L","DL",
LEFT(Tabelas!$AI1859,1)="A","DA",
LEFT(Tabelas!$AI1859,1)="G","DG")</f>
        <v>DC</v>
      </c>
      <c r="AW1859" s="34"/>
      <c r="AX1859" s="34"/>
      <c r="AY1859" s="34"/>
      <c r="AZ1859" s="34"/>
      <c r="BA1859" s="34"/>
      <c r="BB1859" s="34"/>
      <c r="BC1859" s="34"/>
      <c r="BD1859" s="44">
        <v>180903</v>
      </c>
      <c r="BE1859" s="34" t="s">
        <v>600</v>
      </c>
      <c r="BF1859" s="43" t="s">
        <v>1223</v>
      </c>
      <c r="BG1859" s="34" t="s">
        <v>600</v>
      </c>
      <c r="BH1859" s="34" t="s">
        <v>285</v>
      </c>
      <c r="BI1859" s="34" t="s">
        <v>600</v>
      </c>
      <c r="BJ1859" s="44" t="s">
        <v>350</v>
      </c>
      <c r="BK1859" s="44" t="s">
        <v>11480</v>
      </c>
      <c r="EN1859" s="572">
        <v>44025</v>
      </c>
      <c r="EO1859" s="561" t="s">
        <v>11655</v>
      </c>
      <c r="EP1859" s="561" t="s">
        <v>350</v>
      </c>
      <c r="EQ1859" s="576">
        <v>268</v>
      </c>
      <c r="ER1859" s="561" t="s">
        <v>4659</v>
      </c>
      <c r="ES1859" s="568" t="s">
        <v>11656</v>
      </c>
    </row>
    <row r="1860" spans="16:149">
      <c r="P1860" s="503"/>
      <c r="Q1860" s="504"/>
      <c r="R1860" s="505">
        <f t="shared" si="51"/>
        <v>45638</v>
      </c>
      <c r="S1860" s="501"/>
      <c r="T1860" s="497"/>
      <c r="U1860" s="498"/>
      <c r="V1860" s="43">
        <v>227</v>
      </c>
      <c r="W1860" s="34" t="s">
        <v>4584</v>
      </c>
      <c r="X1860" s="44">
        <v>180900</v>
      </c>
      <c r="Y1860" s="34" t="s">
        <v>909</v>
      </c>
      <c r="Z1860" s="43" t="s">
        <v>1223</v>
      </c>
      <c r="AA1860" s="34" t="s">
        <v>600</v>
      </c>
      <c r="AB1860" s="34" t="s">
        <v>285</v>
      </c>
      <c r="AC1860" s="34" t="s">
        <v>600</v>
      </c>
      <c r="AD1860" s="44" t="s">
        <v>350</v>
      </c>
      <c r="AE1860" s="44" t="s">
        <v>11480</v>
      </c>
      <c r="AF1860" s="43">
        <v>227</v>
      </c>
      <c r="AG1860" s="34" t="s">
        <v>4584</v>
      </c>
      <c r="AH1860" s="34" t="s">
        <v>4583</v>
      </c>
      <c r="AI1860" s="43" t="s">
        <v>4585</v>
      </c>
      <c r="AJ1860" s="44" t="s">
        <v>4586</v>
      </c>
      <c r="AK1860" s="261">
        <v>3514505</v>
      </c>
      <c r="AL1860" s="44" t="s">
        <v>285</v>
      </c>
      <c r="AM1860" s="44" t="s">
        <v>4590</v>
      </c>
      <c r="AN1860" s="262">
        <v>232093870</v>
      </c>
      <c r="AO1860" s="34"/>
      <c r="AP1860" s="34"/>
      <c r="AQ1860" s="34"/>
      <c r="AR1860" s="34"/>
      <c r="AS1860" s="34"/>
      <c r="AT1860" s="44" t="s">
        <v>10865</v>
      </c>
      <c r="AU1860" s="44"/>
      <c r="AV1860" s="477" t="str">
        <f t="array" ref="AV1860">_xlfn.IFS(
LEFT(Tabelas!$AI1860,1)="N","DN",
LEFT(Tabelas!$AI1860,1)="C","DC",
LEFT(Tabelas!$AI1860,1)="L","DL",
LEFT(Tabelas!$AI1860,1)="A","DA",
LEFT(Tabelas!$AI1860,1)="G","DG")</f>
        <v>DC</v>
      </c>
      <c r="AW1860" s="34"/>
      <c r="AX1860" s="34"/>
      <c r="AY1860" s="34"/>
      <c r="AZ1860" s="34"/>
      <c r="BA1860" s="34"/>
      <c r="BB1860" s="34"/>
      <c r="BC1860" s="34"/>
      <c r="BD1860" s="44">
        <v>180900</v>
      </c>
      <c r="BE1860" s="34" t="s">
        <v>909</v>
      </c>
      <c r="BF1860" s="43" t="s">
        <v>1223</v>
      </c>
      <c r="BG1860" s="34" t="s">
        <v>600</v>
      </c>
      <c r="BH1860" s="34" t="s">
        <v>285</v>
      </c>
      <c r="BI1860" s="34" t="s">
        <v>600</v>
      </c>
      <c r="BJ1860" s="44" t="s">
        <v>350</v>
      </c>
      <c r="BK1860" s="44" t="s">
        <v>11480</v>
      </c>
      <c r="EN1860" s="571">
        <v>44035</v>
      </c>
      <c r="EO1860" s="560" t="s">
        <v>11657</v>
      </c>
      <c r="EP1860" s="560" t="s">
        <v>289</v>
      </c>
      <c r="EQ1860" s="580">
        <v>335</v>
      </c>
      <c r="ER1860" s="560" t="s">
        <v>1244</v>
      </c>
      <c r="ES1860" s="567" t="s">
        <v>11658</v>
      </c>
    </row>
    <row r="1861" spans="16:149">
      <c r="P1861" s="503"/>
      <c r="Q1861" s="504"/>
      <c r="R1861" s="505">
        <f t="shared" si="51"/>
        <v>45639</v>
      </c>
      <c r="S1861" s="501"/>
      <c r="T1861" s="497"/>
      <c r="U1861" s="498"/>
      <c r="V1861" s="43">
        <v>227</v>
      </c>
      <c r="W1861" s="34" t="s">
        <v>4584</v>
      </c>
      <c r="X1861" s="44">
        <v>180905</v>
      </c>
      <c r="Y1861" s="34" t="s">
        <v>1748</v>
      </c>
      <c r="Z1861" s="43" t="s">
        <v>1223</v>
      </c>
      <c r="AA1861" s="34" t="s">
        <v>600</v>
      </c>
      <c r="AB1861" s="34" t="s">
        <v>285</v>
      </c>
      <c r="AC1861" s="34" t="s">
        <v>1748</v>
      </c>
      <c r="AD1861" s="44" t="s">
        <v>350</v>
      </c>
      <c r="AE1861" s="44" t="s">
        <v>11480</v>
      </c>
      <c r="AF1861" s="43">
        <v>227</v>
      </c>
      <c r="AG1861" s="34" t="s">
        <v>4584</v>
      </c>
      <c r="AH1861" s="34" t="s">
        <v>4583</v>
      </c>
      <c r="AI1861" s="43" t="s">
        <v>4585</v>
      </c>
      <c r="AJ1861" s="44" t="s">
        <v>4586</v>
      </c>
      <c r="AK1861" s="261">
        <v>3514505</v>
      </c>
      <c r="AL1861" s="44" t="s">
        <v>285</v>
      </c>
      <c r="AM1861" s="44" t="s">
        <v>4590</v>
      </c>
      <c r="AN1861" s="262">
        <v>232093870</v>
      </c>
      <c r="AO1861" s="34"/>
      <c r="AP1861" s="34"/>
      <c r="AQ1861" s="34"/>
      <c r="AR1861" s="34"/>
      <c r="AS1861" s="34"/>
      <c r="AT1861" s="44" t="s">
        <v>10865</v>
      </c>
      <c r="AU1861" s="44"/>
      <c r="AV1861" s="477" t="str">
        <f t="array" ref="AV1861">_xlfn.IFS(
LEFT(Tabelas!$AI1861,1)="N","DN",
LEFT(Tabelas!$AI1861,1)="C","DC",
LEFT(Tabelas!$AI1861,1)="L","DL",
LEFT(Tabelas!$AI1861,1)="A","DA",
LEFT(Tabelas!$AI1861,1)="G","DG")</f>
        <v>DC</v>
      </c>
      <c r="AW1861" s="34"/>
      <c r="AX1861" s="34"/>
      <c r="AY1861" s="34"/>
      <c r="AZ1861" s="34"/>
      <c r="BA1861" s="34"/>
      <c r="BB1861" s="34"/>
      <c r="BC1861" s="34"/>
      <c r="BD1861" s="44">
        <v>180905</v>
      </c>
      <c r="BE1861" s="34" t="s">
        <v>1748</v>
      </c>
      <c r="BF1861" s="43" t="s">
        <v>1223</v>
      </c>
      <c r="BG1861" s="34" t="s">
        <v>600</v>
      </c>
      <c r="BH1861" s="34" t="s">
        <v>285</v>
      </c>
      <c r="BI1861" s="34" t="s">
        <v>1748</v>
      </c>
      <c r="BJ1861" s="44" t="s">
        <v>350</v>
      </c>
      <c r="BK1861" s="44" t="s">
        <v>11480</v>
      </c>
      <c r="EN1861" s="572">
        <v>44045</v>
      </c>
      <c r="EO1861" s="561" t="s">
        <v>11659</v>
      </c>
      <c r="EP1861" s="561" t="s">
        <v>350</v>
      </c>
      <c r="EQ1861" s="576">
        <v>224</v>
      </c>
      <c r="ER1861" s="561" t="s">
        <v>4524</v>
      </c>
      <c r="ES1861" s="568" t="s">
        <v>11660</v>
      </c>
    </row>
    <row r="1862" spans="16:149">
      <c r="P1862" s="503"/>
      <c r="Q1862" s="504"/>
      <c r="R1862" s="505">
        <f t="shared" si="51"/>
        <v>45640</v>
      </c>
      <c r="S1862" s="501"/>
      <c r="T1862" s="497"/>
      <c r="U1862" s="498"/>
      <c r="V1862" s="43">
        <v>227</v>
      </c>
      <c r="W1862" s="34" t="s">
        <v>4584</v>
      </c>
      <c r="X1862" s="44">
        <v>180910</v>
      </c>
      <c r="Y1862" s="34" t="s">
        <v>2384</v>
      </c>
      <c r="Z1862" s="43" t="s">
        <v>1223</v>
      </c>
      <c r="AA1862" s="34" t="s">
        <v>600</v>
      </c>
      <c r="AB1862" s="34" t="s">
        <v>285</v>
      </c>
      <c r="AC1862" s="34" t="s">
        <v>11661</v>
      </c>
      <c r="AD1862" s="44" t="s">
        <v>350</v>
      </c>
      <c r="AE1862" s="44" t="s">
        <v>11480</v>
      </c>
      <c r="AF1862" s="43">
        <v>227</v>
      </c>
      <c r="AG1862" s="34" t="s">
        <v>4584</v>
      </c>
      <c r="AH1862" s="34" t="s">
        <v>4583</v>
      </c>
      <c r="AI1862" s="43" t="s">
        <v>4585</v>
      </c>
      <c r="AJ1862" s="44" t="s">
        <v>4586</v>
      </c>
      <c r="AK1862" s="261">
        <v>3514505</v>
      </c>
      <c r="AL1862" s="44" t="s">
        <v>285</v>
      </c>
      <c r="AM1862" s="44" t="s">
        <v>4590</v>
      </c>
      <c r="AN1862" s="262">
        <v>232093870</v>
      </c>
      <c r="AO1862" s="34"/>
      <c r="AP1862" s="34"/>
      <c r="AQ1862" s="34"/>
      <c r="AR1862" s="34"/>
      <c r="AS1862" s="34"/>
      <c r="AT1862" s="44" t="s">
        <v>10865</v>
      </c>
      <c r="AU1862" s="44"/>
      <c r="AV1862" s="477" t="str">
        <f t="array" ref="AV1862">_xlfn.IFS(
LEFT(Tabelas!$AI1862,1)="N","DN",
LEFT(Tabelas!$AI1862,1)="C","DC",
LEFT(Tabelas!$AI1862,1)="L","DL",
LEFT(Tabelas!$AI1862,1)="A","DA",
LEFT(Tabelas!$AI1862,1)="G","DG")</f>
        <v>DC</v>
      </c>
      <c r="AW1862" s="34"/>
      <c r="AX1862" s="34"/>
      <c r="AY1862" s="34"/>
      <c r="AZ1862" s="34"/>
      <c r="BA1862" s="34"/>
      <c r="BB1862" s="34"/>
      <c r="BC1862" s="34"/>
      <c r="BD1862" s="44">
        <v>180910</v>
      </c>
      <c r="BE1862" s="34" t="s">
        <v>2384</v>
      </c>
      <c r="BF1862" s="43" t="s">
        <v>1223</v>
      </c>
      <c r="BG1862" s="34" t="s">
        <v>600</v>
      </c>
      <c r="BH1862" s="34" t="s">
        <v>285</v>
      </c>
      <c r="BI1862" s="34" t="s">
        <v>11661</v>
      </c>
      <c r="BJ1862" s="44" t="s">
        <v>350</v>
      </c>
      <c r="BK1862" s="44" t="s">
        <v>11480</v>
      </c>
      <c r="EN1862" s="572">
        <v>44059</v>
      </c>
      <c r="EO1862" s="561" t="s">
        <v>11662</v>
      </c>
      <c r="EP1862" s="561" t="s">
        <v>947</v>
      </c>
      <c r="EQ1862" s="576">
        <v>450</v>
      </c>
      <c r="ER1862" s="561" t="s">
        <v>4312</v>
      </c>
      <c r="ES1862" s="568" t="s">
        <v>11663</v>
      </c>
    </row>
    <row r="1863" spans="16:149">
      <c r="P1863" s="503"/>
      <c r="Q1863" s="504"/>
      <c r="R1863" s="505">
        <f t="shared" si="51"/>
        <v>45641</v>
      </c>
      <c r="S1863" s="501"/>
      <c r="T1863" s="497"/>
      <c r="U1863" s="498"/>
      <c r="V1863" s="43">
        <v>227</v>
      </c>
      <c r="W1863" s="34" t="s">
        <v>4584</v>
      </c>
      <c r="X1863" s="44">
        <v>180911</v>
      </c>
      <c r="Y1863" s="34" t="s">
        <v>2553</v>
      </c>
      <c r="Z1863" s="43" t="s">
        <v>1223</v>
      </c>
      <c r="AA1863" s="34" t="s">
        <v>600</v>
      </c>
      <c r="AB1863" s="34" t="s">
        <v>285</v>
      </c>
      <c r="AC1863" s="34" t="s">
        <v>11664</v>
      </c>
      <c r="AD1863" s="44" t="s">
        <v>350</v>
      </c>
      <c r="AE1863" s="44" t="s">
        <v>11480</v>
      </c>
      <c r="AF1863" s="43">
        <v>227</v>
      </c>
      <c r="AG1863" s="34" t="s">
        <v>4584</v>
      </c>
      <c r="AH1863" s="34" t="s">
        <v>4583</v>
      </c>
      <c r="AI1863" s="43" t="s">
        <v>4585</v>
      </c>
      <c r="AJ1863" s="44" t="s">
        <v>4586</v>
      </c>
      <c r="AK1863" s="261">
        <v>3514505</v>
      </c>
      <c r="AL1863" s="44" t="s">
        <v>285</v>
      </c>
      <c r="AM1863" s="44" t="s">
        <v>4590</v>
      </c>
      <c r="AN1863" s="262">
        <v>232093870</v>
      </c>
      <c r="AO1863" s="34"/>
      <c r="AP1863" s="34"/>
      <c r="AQ1863" s="34"/>
      <c r="AR1863" s="34"/>
      <c r="AS1863" s="34"/>
      <c r="AT1863" s="44" t="s">
        <v>10865</v>
      </c>
      <c r="AU1863" s="44"/>
      <c r="AV1863" s="477" t="str">
        <f t="array" ref="AV1863">_xlfn.IFS(
LEFT(Tabelas!$AI1863,1)="N","DN",
LEFT(Tabelas!$AI1863,1)="C","DC",
LEFT(Tabelas!$AI1863,1)="L","DL",
LEFT(Tabelas!$AI1863,1)="A","DA",
LEFT(Tabelas!$AI1863,1)="G","DG")</f>
        <v>DC</v>
      </c>
      <c r="AW1863" s="34"/>
      <c r="AX1863" s="34"/>
      <c r="AY1863" s="34"/>
      <c r="AZ1863" s="34"/>
      <c r="BA1863" s="34"/>
      <c r="BB1863" s="34"/>
      <c r="BC1863" s="34"/>
      <c r="BD1863" s="44">
        <v>180911</v>
      </c>
      <c r="BE1863" s="34" t="s">
        <v>2553</v>
      </c>
      <c r="BF1863" s="43" t="s">
        <v>1223</v>
      </c>
      <c r="BG1863" s="34" t="s">
        <v>600</v>
      </c>
      <c r="BH1863" s="34" t="s">
        <v>285</v>
      </c>
      <c r="BI1863" s="34" t="s">
        <v>11664</v>
      </c>
      <c r="BJ1863" s="44" t="s">
        <v>350</v>
      </c>
      <c r="BK1863" s="44" t="s">
        <v>11480</v>
      </c>
      <c r="EN1863" s="571">
        <v>44075</v>
      </c>
      <c r="EO1863" s="560" t="s">
        <v>11665</v>
      </c>
      <c r="EP1863" s="560" t="s">
        <v>947</v>
      </c>
      <c r="EQ1863" s="580">
        <v>400</v>
      </c>
      <c r="ER1863" s="560" t="s">
        <v>3263</v>
      </c>
      <c r="ES1863" s="567" t="s">
        <v>11666</v>
      </c>
    </row>
    <row r="1864" spans="16:149">
      <c r="P1864" s="503"/>
      <c r="Q1864" s="504"/>
      <c r="R1864" s="505">
        <f t="shared" si="51"/>
        <v>45642</v>
      </c>
      <c r="S1864" s="501"/>
      <c r="T1864" s="497"/>
      <c r="U1864" s="498"/>
      <c r="V1864" s="43">
        <v>227</v>
      </c>
      <c r="W1864" s="34" t="s">
        <v>4584</v>
      </c>
      <c r="X1864" s="44">
        <v>180906</v>
      </c>
      <c r="Y1864" s="34" t="s">
        <v>2000</v>
      </c>
      <c r="Z1864" s="43" t="s">
        <v>1223</v>
      </c>
      <c r="AA1864" s="34" t="s">
        <v>600</v>
      </c>
      <c r="AB1864" s="34" t="s">
        <v>285</v>
      </c>
      <c r="AC1864" s="34" t="s">
        <v>2000</v>
      </c>
      <c r="AD1864" s="44" t="s">
        <v>350</v>
      </c>
      <c r="AE1864" s="44" t="s">
        <v>11480</v>
      </c>
      <c r="AF1864" s="43">
        <v>227</v>
      </c>
      <c r="AG1864" s="34" t="s">
        <v>4584</v>
      </c>
      <c r="AH1864" s="34" t="s">
        <v>4583</v>
      </c>
      <c r="AI1864" s="43" t="s">
        <v>4585</v>
      </c>
      <c r="AJ1864" s="44" t="s">
        <v>4586</v>
      </c>
      <c r="AK1864" s="261">
        <v>3514505</v>
      </c>
      <c r="AL1864" s="44" t="s">
        <v>285</v>
      </c>
      <c r="AM1864" s="44" t="s">
        <v>4590</v>
      </c>
      <c r="AN1864" s="262">
        <v>232093870</v>
      </c>
      <c r="AO1864" s="34"/>
      <c r="AP1864" s="34"/>
      <c r="AQ1864" s="34"/>
      <c r="AR1864" s="34"/>
      <c r="AS1864" s="34"/>
      <c r="AT1864" s="44" t="s">
        <v>10865</v>
      </c>
      <c r="AU1864" s="44"/>
      <c r="AV1864" s="477" t="str">
        <f t="array" ref="AV1864">_xlfn.IFS(
LEFT(Tabelas!$AI1864,1)="N","DN",
LEFT(Tabelas!$AI1864,1)="C","DC",
LEFT(Tabelas!$AI1864,1)="L","DL",
LEFT(Tabelas!$AI1864,1)="A","DA",
LEFT(Tabelas!$AI1864,1)="G","DG")</f>
        <v>DC</v>
      </c>
      <c r="AW1864" s="34"/>
      <c r="AX1864" s="34"/>
      <c r="AY1864" s="34"/>
      <c r="AZ1864" s="34"/>
      <c r="BA1864" s="34"/>
      <c r="BB1864" s="34"/>
      <c r="BC1864" s="34"/>
      <c r="BD1864" s="44">
        <v>180906</v>
      </c>
      <c r="BE1864" s="34" t="s">
        <v>2000</v>
      </c>
      <c r="BF1864" s="43" t="s">
        <v>1223</v>
      </c>
      <c r="BG1864" s="34" t="s">
        <v>600</v>
      </c>
      <c r="BH1864" s="34" t="s">
        <v>285</v>
      </c>
      <c r="BI1864" s="34" t="s">
        <v>2000</v>
      </c>
      <c r="BJ1864" s="44" t="s">
        <v>350</v>
      </c>
      <c r="BK1864" s="44" t="s">
        <v>11480</v>
      </c>
      <c r="EN1864" s="572">
        <v>44121</v>
      </c>
      <c r="EO1864" s="561" t="s">
        <v>11667</v>
      </c>
      <c r="EP1864" s="561" t="s">
        <v>350</v>
      </c>
      <c r="EQ1864" s="576">
        <v>200</v>
      </c>
      <c r="ER1864" s="561" t="s">
        <v>5084</v>
      </c>
      <c r="ES1864" s="568" t="s">
        <v>11668</v>
      </c>
    </row>
    <row r="1865" spans="16:149">
      <c r="P1865" s="503"/>
      <c r="Q1865" s="504"/>
      <c r="R1865" s="505">
        <f t="shared" si="51"/>
        <v>45643</v>
      </c>
      <c r="S1865" s="501"/>
      <c r="T1865" s="497"/>
      <c r="U1865" s="498"/>
      <c r="V1865" s="43">
        <v>227</v>
      </c>
      <c r="W1865" s="34" t="s">
        <v>4584</v>
      </c>
      <c r="X1865" s="44">
        <v>181102</v>
      </c>
      <c r="Y1865" s="34" t="s">
        <v>1198</v>
      </c>
      <c r="Z1865" s="43" t="s">
        <v>1223</v>
      </c>
      <c r="AA1865" s="34" t="s">
        <v>602</v>
      </c>
      <c r="AB1865" s="34" t="s">
        <v>285</v>
      </c>
      <c r="AC1865" s="34" t="s">
        <v>1198</v>
      </c>
      <c r="AD1865" s="44" t="s">
        <v>350</v>
      </c>
      <c r="AE1865" s="44" t="s">
        <v>11480</v>
      </c>
      <c r="AF1865" s="43">
        <v>227</v>
      </c>
      <c r="AG1865" s="34" t="s">
        <v>4584</v>
      </c>
      <c r="AH1865" s="34" t="s">
        <v>4583</v>
      </c>
      <c r="AI1865" s="43" t="s">
        <v>4585</v>
      </c>
      <c r="AJ1865" s="44" t="s">
        <v>4586</v>
      </c>
      <c r="AK1865" s="261">
        <v>3514505</v>
      </c>
      <c r="AL1865" s="44" t="s">
        <v>285</v>
      </c>
      <c r="AM1865" s="44" t="s">
        <v>4590</v>
      </c>
      <c r="AN1865" s="262">
        <v>232093870</v>
      </c>
      <c r="AO1865" s="34"/>
      <c r="AP1865" s="34"/>
      <c r="AQ1865" s="34"/>
      <c r="AR1865" s="34"/>
      <c r="AS1865" s="34"/>
      <c r="AT1865" s="44" t="s">
        <v>10865</v>
      </c>
      <c r="AU1865" s="44"/>
      <c r="AV1865" s="477" t="str">
        <f t="array" ref="AV1865">_xlfn.IFS(
LEFT(Tabelas!$AI1865,1)="N","DN",
LEFT(Tabelas!$AI1865,1)="C","DC",
LEFT(Tabelas!$AI1865,1)="L","DL",
LEFT(Tabelas!$AI1865,1)="A","DA",
LEFT(Tabelas!$AI1865,1)="G","DG")</f>
        <v>DC</v>
      </c>
      <c r="AW1865" s="34"/>
      <c r="AX1865" s="34"/>
      <c r="AY1865" s="34"/>
      <c r="AZ1865" s="34"/>
      <c r="BA1865" s="34"/>
      <c r="BB1865" s="34"/>
      <c r="BC1865" s="34"/>
      <c r="BD1865" s="44">
        <v>181102</v>
      </c>
      <c r="BE1865" s="34" t="s">
        <v>1198</v>
      </c>
      <c r="BF1865" s="43" t="s">
        <v>1223</v>
      </c>
      <c r="BG1865" s="34" t="s">
        <v>602</v>
      </c>
      <c r="BH1865" s="34" t="s">
        <v>285</v>
      </c>
      <c r="BI1865" s="34" t="s">
        <v>1198</v>
      </c>
      <c r="BJ1865" s="44" t="s">
        <v>350</v>
      </c>
      <c r="BK1865" s="44" t="s">
        <v>11480</v>
      </c>
      <c r="EN1865" s="571">
        <v>44130</v>
      </c>
      <c r="EO1865" s="560" t="s">
        <v>11669</v>
      </c>
      <c r="EP1865" s="560" t="s">
        <v>947</v>
      </c>
      <c r="EQ1865" s="580">
        <v>453</v>
      </c>
      <c r="ER1865" s="560" t="s">
        <v>3912</v>
      </c>
      <c r="ES1865" s="567" t="s">
        <v>11670</v>
      </c>
    </row>
    <row r="1866" spans="16:149">
      <c r="P1866" s="503"/>
      <c r="Q1866" s="504"/>
      <c r="R1866" s="505">
        <f t="shared" si="51"/>
        <v>45644</v>
      </c>
      <c r="S1866" s="501"/>
      <c r="T1866" s="497"/>
      <c r="U1866" s="498"/>
      <c r="V1866" s="43">
        <v>227</v>
      </c>
      <c r="W1866" s="34" t="s">
        <v>4584</v>
      </c>
      <c r="X1866" s="44">
        <v>181103</v>
      </c>
      <c r="Y1866" s="34" t="s">
        <v>1472</v>
      </c>
      <c r="Z1866" s="43" t="s">
        <v>1223</v>
      </c>
      <c r="AA1866" s="34" t="s">
        <v>602</v>
      </c>
      <c r="AB1866" s="34" t="s">
        <v>285</v>
      </c>
      <c r="AC1866" s="34" t="s">
        <v>1472</v>
      </c>
      <c r="AD1866" s="44" t="s">
        <v>350</v>
      </c>
      <c r="AE1866" s="44" t="s">
        <v>11480</v>
      </c>
      <c r="AF1866" s="43">
        <v>227</v>
      </c>
      <c r="AG1866" s="34" t="s">
        <v>4584</v>
      </c>
      <c r="AH1866" s="34" t="s">
        <v>4583</v>
      </c>
      <c r="AI1866" s="43" t="s">
        <v>4585</v>
      </c>
      <c r="AJ1866" s="44" t="s">
        <v>4586</v>
      </c>
      <c r="AK1866" s="261">
        <v>3514505</v>
      </c>
      <c r="AL1866" s="44" t="s">
        <v>285</v>
      </c>
      <c r="AM1866" s="44" t="s">
        <v>4590</v>
      </c>
      <c r="AN1866" s="262">
        <v>232093870</v>
      </c>
      <c r="AO1866" s="34"/>
      <c r="AP1866" s="34"/>
      <c r="AQ1866" s="34"/>
      <c r="AR1866" s="34"/>
      <c r="AS1866" s="34"/>
      <c r="AT1866" s="44" t="s">
        <v>10865</v>
      </c>
      <c r="AU1866" s="44"/>
      <c r="AV1866" s="477" t="str">
        <f t="array" ref="AV1866">_xlfn.IFS(
LEFT(Tabelas!$AI1866,1)="N","DN",
LEFT(Tabelas!$AI1866,1)="C","DC",
LEFT(Tabelas!$AI1866,1)="L","DL",
LEFT(Tabelas!$AI1866,1)="A","DA",
LEFT(Tabelas!$AI1866,1)="G","DG")</f>
        <v>DC</v>
      </c>
      <c r="AW1866" s="34"/>
      <c r="AX1866" s="34"/>
      <c r="AY1866" s="34"/>
      <c r="AZ1866" s="34"/>
      <c r="BA1866" s="34"/>
      <c r="BB1866" s="34"/>
      <c r="BC1866" s="34"/>
      <c r="BD1866" s="44">
        <v>181103</v>
      </c>
      <c r="BE1866" s="34" t="s">
        <v>1472</v>
      </c>
      <c r="BF1866" s="43" t="s">
        <v>1223</v>
      </c>
      <c r="BG1866" s="34" t="s">
        <v>602</v>
      </c>
      <c r="BH1866" s="34" t="s">
        <v>285</v>
      </c>
      <c r="BI1866" s="34" t="s">
        <v>1472</v>
      </c>
      <c r="BJ1866" s="44" t="s">
        <v>350</v>
      </c>
      <c r="BK1866" s="44" t="s">
        <v>11480</v>
      </c>
      <c r="EN1866" s="571">
        <v>44148</v>
      </c>
      <c r="EO1866" s="560" t="s">
        <v>11671</v>
      </c>
      <c r="EP1866" s="560" t="s">
        <v>947</v>
      </c>
      <c r="EQ1866" s="580">
        <v>452</v>
      </c>
      <c r="ER1866" s="560" t="s">
        <v>3734</v>
      </c>
      <c r="ES1866" s="567" t="s">
        <v>11672</v>
      </c>
    </row>
    <row r="1867" spans="16:149">
      <c r="P1867" s="503"/>
      <c r="Q1867" s="504"/>
      <c r="R1867" s="505">
        <f t="shared" si="51"/>
        <v>45645</v>
      </c>
      <c r="S1867" s="501"/>
      <c r="T1867" s="497"/>
      <c r="U1867" s="498"/>
      <c r="V1867" s="43">
        <v>227</v>
      </c>
      <c r="W1867" s="34" t="s">
        <v>4584</v>
      </c>
      <c r="X1867" s="44">
        <v>181104</v>
      </c>
      <c r="Y1867" s="34" t="s">
        <v>1750</v>
      </c>
      <c r="Z1867" s="43" t="s">
        <v>1223</v>
      </c>
      <c r="AA1867" s="34" t="s">
        <v>602</v>
      </c>
      <c r="AB1867" s="34" t="s">
        <v>285</v>
      </c>
      <c r="AC1867" s="34" t="s">
        <v>1750</v>
      </c>
      <c r="AD1867" s="44" t="s">
        <v>350</v>
      </c>
      <c r="AE1867" s="44" t="s">
        <v>11480</v>
      </c>
      <c r="AF1867" s="43">
        <v>227</v>
      </c>
      <c r="AG1867" s="34" t="s">
        <v>4584</v>
      </c>
      <c r="AH1867" s="34" t="s">
        <v>4583</v>
      </c>
      <c r="AI1867" s="43" t="s">
        <v>4585</v>
      </c>
      <c r="AJ1867" s="44" t="s">
        <v>4586</v>
      </c>
      <c r="AK1867" s="261">
        <v>3514505</v>
      </c>
      <c r="AL1867" s="44" t="s">
        <v>285</v>
      </c>
      <c r="AM1867" s="44" t="s">
        <v>4590</v>
      </c>
      <c r="AN1867" s="262">
        <v>232093870</v>
      </c>
      <c r="AO1867" s="34"/>
      <c r="AP1867" s="34"/>
      <c r="AQ1867" s="34"/>
      <c r="AR1867" s="34"/>
      <c r="AS1867" s="34"/>
      <c r="AT1867" s="44" t="s">
        <v>10865</v>
      </c>
      <c r="AU1867" s="44"/>
      <c r="AV1867" s="477" t="str">
        <f t="array" ref="AV1867">_xlfn.IFS(
LEFT(Tabelas!$AI1867,1)="N","DN",
LEFT(Tabelas!$AI1867,1)="C","DC",
LEFT(Tabelas!$AI1867,1)="L","DL",
LEFT(Tabelas!$AI1867,1)="A","DA",
LEFT(Tabelas!$AI1867,1)="G","DG")</f>
        <v>DC</v>
      </c>
      <c r="AW1867" s="34"/>
      <c r="AX1867" s="34"/>
      <c r="AY1867" s="34"/>
      <c r="AZ1867" s="34"/>
      <c r="BA1867" s="34"/>
      <c r="BB1867" s="34"/>
      <c r="BC1867" s="34"/>
      <c r="BD1867" s="44">
        <v>181104</v>
      </c>
      <c r="BE1867" s="34" t="s">
        <v>1750</v>
      </c>
      <c r="BF1867" s="43" t="s">
        <v>1223</v>
      </c>
      <c r="BG1867" s="34" t="s">
        <v>602</v>
      </c>
      <c r="BH1867" s="34" t="s">
        <v>285</v>
      </c>
      <c r="BI1867" s="34" t="s">
        <v>1750</v>
      </c>
      <c r="BJ1867" s="44" t="s">
        <v>350</v>
      </c>
      <c r="BK1867" s="44" t="s">
        <v>11480</v>
      </c>
      <c r="EN1867" s="572">
        <v>44210</v>
      </c>
      <c r="EO1867" s="561" t="s">
        <v>11673</v>
      </c>
      <c r="EP1867" s="561" t="s">
        <v>350</v>
      </c>
      <c r="EQ1867" s="576">
        <v>200</v>
      </c>
      <c r="ER1867" s="561" t="s">
        <v>5084</v>
      </c>
      <c r="ES1867" s="568" t="s">
        <v>11674</v>
      </c>
    </row>
    <row r="1868" spans="16:149">
      <c r="P1868" s="503"/>
      <c r="Q1868" s="504"/>
      <c r="R1868" s="505">
        <f t="shared" si="51"/>
        <v>45646</v>
      </c>
      <c r="S1868" s="501"/>
      <c r="T1868" s="497"/>
      <c r="U1868" s="498"/>
      <c r="V1868" s="43">
        <v>227</v>
      </c>
      <c r="W1868" s="34" t="s">
        <v>4584</v>
      </c>
      <c r="X1868" s="44">
        <v>181105</v>
      </c>
      <c r="Y1868" s="34" t="s">
        <v>2002</v>
      </c>
      <c r="Z1868" s="43" t="s">
        <v>1223</v>
      </c>
      <c r="AA1868" s="34" t="s">
        <v>602</v>
      </c>
      <c r="AB1868" s="34" t="s">
        <v>285</v>
      </c>
      <c r="AC1868" s="34" t="s">
        <v>2002</v>
      </c>
      <c r="AD1868" s="44" t="s">
        <v>350</v>
      </c>
      <c r="AE1868" s="44" t="s">
        <v>11480</v>
      </c>
      <c r="AF1868" s="43">
        <v>227</v>
      </c>
      <c r="AG1868" s="34" t="s">
        <v>4584</v>
      </c>
      <c r="AH1868" s="34" t="s">
        <v>4583</v>
      </c>
      <c r="AI1868" s="43" t="s">
        <v>4585</v>
      </c>
      <c r="AJ1868" s="44" t="s">
        <v>4586</v>
      </c>
      <c r="AK1868" s="261">
        <v>3514505</v>
      </c>
      <c r="AL1868" s="44" t="s">
        <v>285</v>
      </c>
      <c r="AM1868" s="44" t="s">
        <v>4590</v>
      </c>
      <c r="AN1868" s="262">
        <v>232093870</v>
      </c>
      <c r="AO1868" s="34"/>
      <c r="AP1868" s="34"/>
      <c r="AQ1868" s="34"/>
      <c r="AR1868" s="34"/>
      <c r="AS1868" s="34"/>
      <c r="AT1868" s="44" t="s">
        <v>10865</v>
      </c>
      <c r="AU1868" s="44"/>
      <c r="AV1868" s="477" t="str">
        <f t="array" ref="AV1868">_xlfn.IFS(
LEFT(Tabelas!$AI1868,1)="N","DN",
LEFT(Tabelas!$AI1868,1)="C","DC",
LEFT(Tabelas!$AI1868,1)="L","DL",
LEFT(Tabelas!$AI1868,1)="A","DA",
LEFT(Tabelas!$AI1868,1)="G","DG")</f>
        <v>DC</v>
      </c>
      <c r="AW1868" s="34"/>
      <c r="AX1868" s="34"/>
      <c r="AY1868" s="34"/>
      <c r="AZ1868" s="34"/>
      <c r="BA1868" s="34"/>
      <c r="BB1868" s="34"/>
      <c r="BC1868" s="34"/>
      <c r="BD1868" s="44">
        <v>181105</v>
      </c>
      <c r="BE1868" s="34" t="s">
        <v>2002</v>
      </c>
      <c r="BF1868" s="43" t="s">
        <v>1223</v>
      </c>
      <c r="BG1868" s="34" t="s">
        <v>602</v>
      </c>
      <c r="BH1868" s="34" t="s">
        <v>285</v>
      </c>
      <c r="BI1868" s="34" t="s">
        <v>2002</v>
      </c>
      <c r="BJ1868" s="44" t="s">
        <v>350</v>
      </c>
      <c r="BK1868" s="44" t="s">
        <v>11480</v>
      </c>
      <c r="EN1868" s="571">
        <v>44245</v>
      </c>
      <c r="EO1868" s="560" t="s">
        <v>11675</v>
      </c>
      <c r="EP1868" s="560" t="s">
        <v>370</v>
      </c>
      <c r="EQ1868" s="580">
        <v>555</v>
      </c>
      <c r="ER1868" s="560" t="s">
        <v>371</v>
      </c>
      <c r="ES1868" s="567" t="s">
        <v>11676</v>
      </c>
    </row>
    <row r="1869" spans="16:149">
      <c r="P1869" s="503"/>
      <c r="Q1869" s="504"/>
      <c r="R1869" s="505">
        <f t="shared" si="51"/>
        <v>45647</v>
      </c>
      <c r="S1869" s="501"/>
      <c r="T1869" s="497"/>
      <c r="U1869" s="498"/>
      <c r="V1869" s="43">
        <v>227</v>
      </c>
      <c r="W1869" s="34" t="s">
        <v>4584</v>
      </c>
      <c r="X1869" s="44">
        <v>181106</v>
      </c>
      <c r="Y1869" s="34" t="s">
        <v>2198</v>
      </c>
      <c r="Z1869" s="43" t="s">
        <v>1223</v>
      </c>
      <c r="AA1869" s="34" t="s">
        <v>602</v>
      </c>
      <c r="AB1869" s="34" t="s">
        <v>285</v>
      </c>
      <c r="AC1869" s="34" t="s">
        <v>2198</v>
      </c>
      <c r="AD1869" s="44" t="s">
        <v>350</v>
      </c>
      <c r="AE1869" s="44" t="s">
        <v>11480</v>
      </c>
      <c r="AF1869" s="43">
        <v>227</v>
      </c>
      <c r="AG1869" s="34" t="s">
        <v>4584</v>
      </c>
      <c r="AH1869" s="34" t="s">
        <v>4583</v>
      </c>
      <c r="AI1869" s="43" t="s">
        <v>4585</v>
      </c>
      <c r="AJ1869" s="44" t="s">
        <v>4586</v>
      </c>
      <c r="AK1869" s="261">
        <v>3514505</v>
      </c>
      <c r="AL1869" s="44" t="s">
        <v>285</v>
      </c>
      <c r="AM1869" s="44" t="s">
        <v>4590</v>
      </c>
      <c r="AN1869" s="262">
        <v>232093870</v>
      </c>
      <c r="AO1869" s="34"/>
      <c r="AP1869" s="34"/>
      <c r="AQ1869" s="34"/>
      <c r="AR1869" s="34"/>
      <c r="AS1869" s="34"/>
      <c r="AT1869" s="44" t="s">
        <v>10865</v>
      </c>
      <c r="AU1869" s="44"/>
      <c r="AV1869" s="477" t="str">
        <f t="array" ref="AV1869">_xlfn.IFS(
LEFT(Tabelas!$AI1869,1)="N","DN",
LEFT(Tabelas!$AI1869,1)="C","DC",
LEFT(Tabelas!$AI1869,1)="L","DL",
LEFT(Tabelas!$AI1869,1)="A","DA",
LEFT(Tabelas!$AI1869,1)="G","DG")</f>
        <v>DC</v>
      </c>
      <c r="AW1869" s="34"/>
      <c r="AX1869" s="34"/>
      <c r="AY1869" s="34"/>
      <c r="AZ1869" s="34"/>
      <c r="BA1869" s="34"/>
      <c r="BB1869" s="34"/>
      <c r="BC1869" s="34"/>
      <c r="BD1869" s="44">
        <v>181106</v>
      </c>
      <c r="BE1869" s="34" t="s">
        <v>2198</v>
      </c>
      <c r="BF1869" s="43" t="s">
        <v>1223</v>
      </c>
      <c r="BG1869" s="34" t="s">
        <v>602</v>
      </c>
      <c r="BH1869" s="34" t="s">
        <v>285</v>
      </c>
      <c r="BI1869" s="34" t="s">
        <v>2198</v>
      </c>
      <c r="BJ1869" s="44" t="s">
        <v>350</v>
      </c>
      <c r="BK1869" s="44" t="s">
        <v>11480</v>
      </c>
      <c r="EN1869" s="572">
        <v>44318</v>
      </c>
      <c r="EO1869" s="561" t="s">
        <v>11677</v>
      </c>
      <c r="EP1869" s="561" t="s">
        <v>350</v>
      </c>
      <c r="EQ1869" s="576">
        <v>228</v>
      </c>
      <c r="ER1869" s="561" t="s">
        <v>4603</v>
      </c>
      <c r="ES1869" s="568" t="s">
        <v>11678</v>
      </c>
    </row>
    <row r="1870" spans="16:149">
      <c r="P1870" s="503"/>
      <c r="Q1870" s="504"/>
      <c r="R1870" s="505">
        <f t="shared" si="51"/>
        <v>45648</v>
      </c>
      <c r="S1870" s="501"/>
      <c r="T1870" s="497"/>
      <c r="U1870" s="498"/>
      <c r="V1870" s="43">
        <v>227</v>
      </c>
      <c r="W1870" s="34" t="s">
        <v>4584</v>
      </c>
      <c r="X1870" s="44">
        <v>181100</v>
      </c>
      <c r="Y1870" s="34" t="s">
        <v>911</v>
      </c>
      <c r="Z1870" s="43" t="s">
        <v>1223</v>
      </c>
      <c r="AA1870" s="34" t="s">
        <v>602</v>
      </c>
      <c r="AB1870" s="34" t="s">
        <v>285</v>
      </c>
      <c r="AC1870" s="34" t="s">
        <v>1198</v>
      </c>
      <c r="AD1870" s="44" t="s">
        <v>350</v>
      </c>
      <c r="AE1870" s="44" t="s">
        <v>11480</v>
      </c>
      <c r="AF1870" s="43">
        <v>227</v>
      </c>
      <c r="AG1870" s="34" t="s">
        <v>4584</v>
      </c>
      <c r="AH1870" s="34" t="s">
        <v>4583</v>
      </c>
      <c r="AI1870" s="43" t="s">
        <v>4585</v>
      </c>
      <c r="AJ1870" s="44" t="s">
        <v>4586</v>
      </c>
      <c r="AK1870" s="261">
        <v>3514505</v>
      </c>
      <c r="AL1870" s="44" t="s">
        <v>285</v>
      </c>
      <c r="AM1870" s="44" t="s">
        <v>4590</v>
      </c>
      <c r="AN1870" s="262">
        <v>232093870</v>
      </c>
      <c r="AO1870" s="34"/>
      <c r="AP1870" s="34"/>
      <c r="AQ1870" s="34"/>
      <c r="AR1870" s="34"/>
      <c r="AS1870" s="34"/>
      <c r="AT1870" s="44" t="s">
        <v>10865</v>
      </c>
      <c r="AU1870" s="44"/>
      <c r="AV1870" s="477" t="str">
        <f t="array" ref="AV1870">_xlfn.IFS(
LEFT(Tabelas!$AI1870,1)="N","DN",
LEFT(Tabelas!$AI1870,1)="C","DC",
LEFT(Tabelas!$AI1870,1)="L","DL",
LEFT(Tabelas!$AI1870,1)="A","DA",
LEFT(Tabelas!$AI1870,1)="G","DG")</f>
        <v>DC</v>
      </c>
      <c r="AW1870" s="34"/>
      <c r="AX1870" s="34"/>
      <c r="AY1870" s="34"/>
      <c r="AZ1870" s="34"/>
      <c r="BA1870" s="34"/>
      <c r="BB1870" s="34"/>
      <c r="BC1870" s="34"/>
      <c r="BD1870" s="44">
        <v>181100</v>
      </c>
      <c r="BE1870" s="34" t="s">
        <v>911</v>
      </c>
      <c r="BF1870" s="43" t="s">
        <v>1223</v>
      </c>
      <c r="BG1870" s="34" t="s">
        <v>602</v>
      </c>
      <c r="BH1870" s="34" t="s">
        <v>285</v>
      </c>
      <c r="BI1870" s="34" t="s">
        <v>1198</v>
      </c>
      <c r="BJ1870" s="44" t="s">
        <v>350</v>
      </c>
      <c r="BK1870" s="44" t="s">
        <v>11480</v>
      </c>
      <c r="EN1870" s="571">
        <v>44385</v>
      </c>
      <c r="EO1870" s="560" t="s">
        <v>11679</v>
      </c>
      <c r="EP1870" s="560" t="s">
        <v>1519</v>
      </c>
      <c r="EQ1870" s="580">
        <v>800</v>
      </c>
      <c r="ER1870" s="560" t="s">
        <v>1520</v>
      </c>
      <c r="ES1870" s="567" t="s">
        <v>11680</v>
      </c>
    </row>
    <row r="1871" spans="16:149">
      <c r="P1871" s="503"/>
      <c r="Q1871" s="504"/>
      <c r="R1871" s="505">
        <f t="shared" si="51"/>
        <v>45649</v>
      </c>
      <c r="S1871" s="501"/>
      <c r="T1871" s="497"/>
      <c r="U1871" s="498"/>
      <c r="V1871" s="43">
        <v>227</v>
      </c>
      <c r="W1871" s="34" t="s">
        <v>4584</v>
      </c>
      <c r="X1871" s="44">
        <v>181109</v>
      </c>
      <c r="Y1871" s="34" t="s">
        <v>2386</v>
      </c>
      <c r="Z1871" s="43" t="s">
        <v>1223</v>
      </c>
      <c r="AA1871" s="34" t="s">
        <v>602</v>
      </c>
      <c r="AB1871" s="34" t="s">
        <v>285</v>
      </c>
      <c r="AC1871" s="34" t="s">
        <v>2386</v>
      </c>
      <c r="AD1871" s="44" t="s">
        <v>350</v>
      </c>
      <c r="AE1871" s="44" t="s">
        <v>11480</v>
      </c>
      <c r="AF1871" s="43">
        <v>227</v>
      </c>
      <c r="AG1871" s="34" t="s">
        <v>4584</v>
      </c>
      <c r="AH1871" s="34" t="s">
        <v>4583</v>
      </c>
      <c r="AI1871" s="43" t="s">
        <v>4585</v>
      </c>
      <c r="AJ1871" s="44" t="s">
        <v>4586</v>
      </c>
      <c r="AK1871" s="261">
        <v>3514505</v>
      </c>
      <c r="AL1871" s="44" t="s">
        <v>285</v>
      </c>
      <c r="AM1871" s="44" t="s">
        <v>4590</v>
      </c>
      <c r="AN1871" s="262">
        <v>232093870</v>
      </c>
      <c r="AO1871" s="34"/>
      <c r="AP1871" s="34"/>
      <c r="AQ1871" s="34"/>
      <c r="AR1871" s="34"/>
      <c r="AS1871" s="34"/>
      <c r="AT1871" s="44" t="s">
        <v>10865</v>
      </c>
      <c r="AU1871" s="44"/>
      <c r="AV1871" s="477" t="str">
        <f t="array" ref="AV1871">_xlfn.IFS(
LEFT(Tabelas!$AI1871,1)="N","DN",
LEFT(Tabelas!$AI1871,1)="C","DC",
LEFT(Tabelas!$AI1871,1)="L","DL",
LEFT(Tabelas!$AI1871,1)="A","DA",
LEFT(Tabelas!$AI1871,1)="G","DG")</f>
        <v>DC</v>
      </c>
      <c r="AW1871" s="34"/>
      <c r="AX1871" s="34"/>
      <c r="AY1871" s="34"/>
      <c r="AZ1871" s="34"/>
      <c r="BA1871" s="34"/>
      <c r="BB1871" s="34"/>
      <c r="BC1871" s="34"/>
      <c r="BD1871" s="44">
        <v>181109</v>
      </c>
      <c r="BE1871" s="34" t="s">
        <v>2386</v>
      </c>
      <c r="BF1871" s="43" t="s">
        <v>1223</v>
      </c>
      <c r="BG1871" s="34" t="s">
        <v>602</v>
      </c>
      <c r="BH1871" s="34" t="s">
        <v>285</v>
      </c>
      <c r="BI1871" s="34" t="s">
        <v>2386</v>
      </c>
      <c r="BJ1871" s="44" t="s">
        <v>350</v>
      </c>
      <c r="BK1871" s="44" t="s">
        <v>11480</v>
      </c>
      <c r="EN1871" s="572">
        <v>44482</v>
      </c>
      <c r="EO1871" s="561" t="s">
        <v>11681</v>
      </c>
      <c r="EP1871" s="561" t="s">
        <v>289</v>
      </c>
      <c r="EQ1871" s="576">
        <v>383</v>
      </c>
      <c r="ER1871" s="561" t="s">
        <v>2597</v>
      </c>
      <c r="ES1871" s="568" t="s">
        <v>11682</v>
      </c>
    </row>
    <row r="1872" spans="16:149">
      <c r="P1872" s="503"/>
      <c r="Q1872" s="504"/>
      <c r="R1872" s="505">
        <f t="shared" si="51"/>
        <v>45650</v>
      </c>
      <c r="S1872" s="501"/>
      <c r="T1872" s="497"/>
      <c r="U1872" s="498"/>
      <c r="V1872" s="43">
        <v>227</v>
      </c>
      <c r="W1872" s="34" t="s">
        <v>4584</v>
      </c>
      <c r="X1872" s="44">
        <v>181110</v>
      </c>
      <c r="Y1872" s="34" t="s">
        <v>1250</v>
      </c>
      <c r="Z1872" s="43" t="s">
        <v>1223</v>
      </c>
      <c r="AA1872" s="34" t="s">
        <v>602</v>
      </c>
      <c r="AB1872" s="34" t="s">
        <v>285</v>
      </c>
      <c r="AC1872" s="34" t="s">
        <v>1250</v>
      </c>
      <c r="AD1872" s="44" t="s">
        <v>350</v>
      </c>
      <c r="AE1872" s="44" t="s">
        <v>11480</v>
      </c>
      <c r="AF1872" s="43">
        <v>227</v>
      </c>
      <c r="AG1872" s="34" t="s">
        <v>4584</v>
      </c>
      <c r="AH1872" s="34" t="s">
        <v>4583</v>
      </c>
      <c r="AI1872" s="43" t="s">
        <v>4585</v>
      </c>
      <c r="AJ1872" s="44" t="s">
        <v>4586</v>
      </c>
      <c r="AK1872" s="261">
        <v>3514505</v>
      </c>
      <c r="AL1872" s="44" t="s">
        <v>285</v>
      </c>
      <c r="AM1872" s="44" t="s">
        <v>4590</v>
      </c>
      <c r="AN1872" s="262">
        <v>232093870</v>
      </c>
      <c r="AO1872" s="34"/>
      <c r="AP1872" s="34"/>
      <c r="AQ1872" s="34"/>
      <c r="AR1872" s="34"/>
      <c r="AS1872" s="34"/>
      <c r="AT1872" s="44" t="s">
        <v>10865</v>
      </c>
      <c r="AU1872" s="44"/>
      <c r="AV1872" s="477" t="str">
        <f t="array" ref="AV1872">_xlfn.IFS(
LEFT(Tabelas!$AI1872,1)="N","DN",
LEFT(Tabelas!$AI1872,1)="C","DC",
LEFT(Tabelas!$AI1872,1)="L","DL",
LEFT(Tabelas!$AI1872,1)="A","DA",
LEFT(Tabelas!$AI1872,1)="G","DG")</f>
        <v>DC</v>
      </c>
      <c r="AW1872" s="34"/>
      <c r="AX1872" s="34"/>
      <c r="AY1872" s="34"/>
      <c r="AZ1872" s="34"/>
      <c r="BA1872" s="34"/>
      <c r="BB1872" s="34"/>
      <c r="BC1872" s="34"/>
      <c r="BD1872" s="44">
        <v>181110</v>
      </c>
      <c r="BE1872" s="34" t="s">
        <v>1250</v>
      </c>
      <c r="BF1872" s="43" t="s">
        <v>1223</v>
      </c>
      <c r="BG1872" s="34" t="s">
        <v>602</v>
      </c>
      <c r="BH1872" s="34" t="s">
        <v>285</v>
      </c>
      <c r="BI1872" s="34" t="s">
        <v>1250</v>
      </c>
      <c r="BJ1872" s="44" t="s">
        <v>350</v>
      </c>
      <c r="BK1872" s="44" t="s">
        <v>11480</v>
      </c>
      <c r="EN1872" s="571">
        <v>44520</v>
      </c>
      <c r="EO1872" s="560" t="s">
        <v>11683</v>
      </c>
      <c r="EP1872" s="560" t="s">
        <v>320</v>
      </c>
      <c r="EQ1872" s="580">
        <v>100</v>
      </c>
      <c r="ER1872" s="560" t="s">
        <v>4630</v>
      </c>
      <c r="ES1872" s="567" t="s">
        <v>11684</v>
      </c>
    </row>
    <row r="1873" spans="16:149">
      <c r="P1873" s="503"/>
      <c r="Q1873" s="504"/>
      <c r="R1873" s="505">
        <f t="shared" si="51"/>
        <v>45651</v>
      </c>
      <c r="S1873" s="501"/>
      <c r="T1873" s="497"/>
      <c r="U1873" s="498"/>
      <c r="V1873" s="43">
        <v>227</v>
      </c>
      <c r="W1873" s="34" t="s">
        <v>4584</v>
      </c>
      <c r="X1873" s="44">
        <v>181111</v>
      </c>
      <c r="Y1873" s="34" t="s">
        <v>2709</v>
      </c>
      <c r="Z1873" s="43" t="s">
        <v>1223</v>
      </c>
      <c r="AA1873" s="34" t="s">
        <v>602</v>
      </c>
      <c r="AB1873" s="34" t="s">
        <v>285</v>
      </c>
      <c r="AC1873" s="34" t="s">
        <v>2709</v>
      </c>
      <c r="AD1873" s="44" t="s">
        <v>350</v>
      </c>
      <c r="AE1873" s="44" t="s">
        <v>11480</v>
      </c>
      <c r="AF1873" s="43">
        <v>227</v>
      </c>
      <c r="AG1873" s="34" t="s">
        <v>4584</v>
      </c>
      <c r="AH1873" s="34" t="s">
        <v>4583</v>
      </c>
      <c r="AI1873" s="43" t="s">
        <v>4585</v>
      </c>
      <c r="AJ1873" s="44" t="s">
        <v>4586</v>
      </c>
      <c r="AK1873" s="261">
        <v>3514505</v>
      </c>
      <c r="AL1873" s="44" t="s">
        <v>285</v>
      </c>
      <c r="AM1873" s="44" t="s">
        <v>4590</v>
      </c>
      <c r="AN1873" s="262">
        <v>232093870</v>
      </c>
      <c r="AO1873" s="34"/>
      <c r="AP1873" s="34"/>
      <c r="AQ1873" s="34"/>
      <c r="AR1873" s="34"/>
      <c r="AS1873" s="34"/>
      <c r="AT1873" s="44" t="s">
        <v>10865</v>
      </c>
      <c r="AU1873" s="44"/>
      <c r="AV1873" s="477" t="str">
        <f t="array" ref="AV1873">_xlfn.IFS(
LEFT(Tabelas!$AI1873,1)="N","DN",
LEFT(Tabelas!$AI1873,1)="C","DC",
LEFT(Tabelas!$AI1873,1)="L","DL",
LEFT(Tabelas!$AI1873,1)="A","DA",
LEFT(Tabelas!$AI1873,1)="G","DG")</f>
        <v>DC</v>
      </c>
      <c r="AW1873" s="34"/>
      <c r="AX1873" s="34"/>
      <c r="AY1873" s="34"/>
      <c r="AZ1873" s="34"/>
      <c r="BA1873" s="34"/>
      <c r="BB1873" s="34"/>
      <c r="BC1873" s="34"/>
      <c r="BD1873" s="44">
        <v>181111</v>
      </c>
      <c r="BE1873" s="34" t="s">
        <v>2709</v>
      </c>
      <c r="BF1873" s="43" t="s">
        <v>1223</v>
      </c>
      <c r="BG1873" s="34" t="s">
        <v>602</v>
      </c>
      <c r="BH1873" s="34" t="s">
        <v>285</v>
      </c>
      <c r="BI1873" s="34" t="s">
        <v>2709</v>
      </c>
      <c r="BJ1873" s="44" t="s">
        <v>350</v>
      </c>
      <c r="BK1873" s="44" t="s">
        <v>11480</v>
      </c>
      <c r="EN1873" s="572">
        <v>44580</v>
      </c>
      <c r="EO1873" s="561" t="s">
        <v>11685</v>
      </c>
      <c r="EP1873" s="561" t="s">
        <v>289</v>
      </c>
      <c r="EQ1873" s="576">
        <v>347</v>
      </c>
      <c r="ER1873" s="561" t="s">
        <v>5074</v>
      </c>
      <c r="ES1873" s="568" t="s">
        <v>11686</v>
      </c>
    </row>
    <row r="1874" spans="16:149">
      <c r="P1874" s="503"/>
      <c r="Q1874" s="504"/>
      <c r="R1874" s="505">
        <f t="shared" si="51"/>
        <v>45652</v>
      </c>
      <c r="S1874" s="501"/>
      <c r="T1874" s="497"/>
      <c r="U1874" s="498"/>
      <c r="V1874" s="43">
        <v>227</v>
      </c>
      <c r="W1874" s="34" t="s">
        <v>4584</v>
      </c>
      <c r="X1874" s="44">
        <v>181112</v>
      </c>
      <c r="Y1874" s="34" t="s">
        <v>2847</v>
      </c>
      <c r="Z1874" s="43" t="s">
        <v>1223</v>
      </c>
      <c r="AA1874" s="34" t="s">
        <v>602</v>
      </c>
      <c r="AB1874" s="34" t="s">
        <v>285</v>
      </c>
      <c r="AC1874" s="34" t="s">
        <v>2847</v>
      </c>
      <c r="AD1874" s="44" t="s">
        <v>350</v>
      </c>
      <c r="AE1874" s="44" t="s">
        <v>11480</v>
      </c>
      <c r="AF1874" s="43">
        <v>227</v>
      </c>
      <c r="AG1874" s="34" t="s">
        <v>4584</v>
      </c>
      <c r="AH1874" s="34" t="s">
        <v>4583</v>
      </c>
      <c r="AI1874" s="43" t="s">
        <v>4585</v>
      </c>
      <c r="AJ1874" s="44" t="s">
        <v>4586</v>
      </c>
      <c r="AK1874" s="261">
        <v>3514505</v>
      </c>
      <c r="AL1874" s="44" t="s">
        <v>285</v>
      </c>
      <c r="AM1874" s="44" t="s">
        <v>4590</v>
      </c>
      <c r="AN1874" s="262">
        <v>232093870</v>
      </c>
      <c r="AO1874" s="34"/>
      <c r="AP1874" s="34"/>
      <c r="AQ1874" s="34"/>
      <c r="AR1874" s="34"/>
      <c r="AS1874" s="34"/>
      <c r="AT1874" s="44" t="s">
        <v>10865</v>
      </c>
      <c r="AU1874" s="44"/>
      <c r="AV1874" s="477" t="str">
        <f t="array" ref="AV1874">_xlfn.IFS(
LEFT(Tabelas!$AI1874,1)="N","DN",
LEFT(Tabelas!$AI1874,1)="C","DC",
LEFT(Tabelas!$AI1874,1)="L","DL",
LEFT(Tabelas!$AI1874,1)="A","DA",
LEFT(Tabelas!$AI1874,1)="G","DG")</f>
        <v>DC</v>
      </c>
      <c r="AW1874" s="34"/>
      <c r="AX1874" s="34"/>
      <c r="AY1874" s="34"/>
      <c r="AZ1874" s="34"/>
      <c r="BA1874" s="34"/>
      <c r="BB1874" s="34"/>
      <c r="BC1874" s="34"/>
      <c r="BD1874" s="44">
        <v>181112</v>
      </c>
      <c r="BE1874" s="34" t="s">
        <v>2847</v>
      </c>
      <c r="BF1874" s="43" t="s">
        <v>1223</v>
      </c>
      <c r="BG1874" s="34" t="s">
        <v>602</v>
      </c>
      <c r="BH1874" s="34" t="s">
        <v>285</v>
      </c>
      <c r="BI1874" s="34" t="s">
        <v>2847</v>
      </c>
      <c r="BJ1874" s="44" t="s">
        <v>350</v>
      </c>
      <c r="BK1874" s="44" t="s">
        <v>11480</v>
      </c>
      <c r="EN1874" s="571">
        <v>44725</v>
      </c>
      <c r="EO1874" s="560" t="s">
        <v>11687</v>
      </c>
      <c r="EP1874" s="560" t="s">
        <v>289</v>
      </c>
      <c r="EQ1874" s="580">
        <v>331</v>
      </c>
      <c r="ER1874" s="560" t="s">
        <v>4880</v>
      </c>
      <c r="ES1874" s="567" t="s">
        <v>11688</v>
      </c>
    </row>
    <row r="1875" spans="16:149">
      <c r="P1875" s="503"/>
      <c r="Q1875" s="504"/>
      <c r="R1875" s="505">
        <f t="shared" si="51"/>
        <v>45653</v>
      </c>
      <c r="S1875" s="501"/>
      <c r="T1875" s="497"/>
      <c r="U1875" s="498"/>
      <c r="V1875" s="43">
        <v>227</v>
      </c>
      <c r="W1875" s="34" t="s">
        <v>4584</v>
      </c>
      <c r="X1875" s="44">
        <v>181114</v>
      </c>
      <c r="Y1875" s="34" t="s">
        <v>2989</v>
      </c>
      <c r="Z1875" s="43" t="s">
        <v>1223</v>
      </c>
      <c r="AA1875" s="34" t="s">
        <v>602</v>
      </c>
      <c r="AB1875" s="34" t="s">
        <v>285</v>
      </c>
      <c r="AC1875" s="34" t="s">
        <v>11689</v>
      </c>
      <c r="AD1875" s="44" t="s">
        <v>350</v>
      </c>
      <c r="AE1875" s="44" t="s">
        <v>11480</v>
      </c>
      <c r="AF1875" s="43">
        <v>227</v>
      </c>
      <c r="AG1875" s="34" t="s">
        <v>4584</v>
      </c>
      <c r="AH1875" s="34" t="s">
        <v>4583</v>
      </c>
      <c r="AI1875" s="43" t="s">
        <v>4585</v>
      </c>
      <c r="AJ1875" s="44" t="s">
        <v>4586</v>
      </c>
      <c r="AK1875" s="261">
        <v>3514505</v>
      </c>
      <c r="AL1875" s="44" t="s">
        <v>285</v>
      </c>
      <c r="AM1875" s="44" t="s">
        <v>4590</v>
      </c>
      <c r="AN1875" s="262">
        <v>232093870</v>
      </c>
      <c r="AO1875" s="34"/>
      <c r="AP1875" s="34"/>
      <c r="AQ1875" s="34"/>
      <c r="AR1875" s="34"/>
      <c r="AS1875" s="34"/>
      <c r="AT1875" s="44" t="s">
        <v>10865</v>
      </c>
      <c r="AU1875" s="44"/>
      <c r="AV1875" s="477" t="str">
        <f t="array" ref="AV1875">_xlfn.IFS(
LEFT(Tabelas!$AI1875,1)="N","DN",
LEFT(Tabelas!$AI1875,1)="C","DC",
LEFT(Tabelas!$AI1875,1)="L","DL",
LEFT(Tabelas!$AI1875,1)="A","DA",
LEFT(Tabelas!$AI1875,1)="G","DG")</f>
        <v>DC</v>
      </c>
      <c r="AW1875" s="34"/>
      <c r="AX1875" s="34"/>
      <c r="AY1875" s="34"/>
      <c r="AZ1875" s="34"/>
      <c r="BA1875" s="34"/>
      <c r="BB1875" s="34"/>
      <c r="BC1875" s="34"/>
      <c r="BD1875" s="44">
        <v>181114</v>
      </c>
      <c r="BE1875" s="34" t="s">
        <v>2989</v>
      </c>
      <c r="BF1875" s="43" t="s">
        <v>1223</v>
      </c>
      <c r="BG1875" s="34" t="s">
        <v>602</v>
      </c>
      <c r="BH1875" s="34" t="s">
        <v>285</v>
      </c>
      <c r="BI1875" s="34" t="s">
        <v>11689</v>
      </c>
      <c r="BJ1875" s="44" t="s">
        <v>350</v>
      </c>
      <c r="BK1875" s="44" t="s">
        <v>11480</v>
      </c>
      <c r="EN1875" s="572">
        <v>44776</v>
      </c>
      <c r="EO1875" s="561" t="s">
        <v>11690</v>
      </c>
      <c r="EP1875" s="561" t="s">
        <v>1519</v>
      </c>
      <c r="EQ1875" s="576">
        <v>800</v>
      </c>
      <c r="ER1875" s="561" t="s">
        <v>1520</v>
      </c>
      <c r="ES1875" s="568" t="s">
        <v>11691</v>
      </c>
    </row>
    <row r="1876" spans="16:149">
      <c r="P1876" s="503"/>
      <c r="Q1876" s="504"/>
      <c r="R1876" s="505">
        <f t="shared" si="51"/>
        <v>45654</v>
      </c>
      <c r="S1876" s="501"/>
      <c r="T1876" s="497"/>
      <c r="U1876" s="498"/>
      <c r="V1876" s="43">
        <v>227</v>
      </c>
      <c r="W1876" s="34" t="s">
        <v>4584</v>
      </c>
      <c r="X1876" s="44">
        <v>181115</v>
      </c>
      <c r="Y1876" s="34" t="s">
        <v>3113</v>
      </c>
      <c r="Z1876" s="43" t="s">
        <v>1223</v>
      </c>
      <c r="AA1876" s="34" t="s">
        <v>602</v>
      </c>
      <c r="AB1876" s="34" t="s">
        <v>285</v>
      </c>
      <c r="AC1876" s="34" t="s">
        <v>11692</v>
      </c>
      <c r="AD1876" s="44" t="s">
        <v>350</v>
      </c>
      <c r="AE1876" s="44" t="s">
        <v>11480</v>
      </c>
      <c r="AF1876" s="43">
        <v>227</v>
      </c>
      <c r="AG1876" s="34" t="s">
        <v>4584</v>
      </c>
      <c r="AH1876" s="34" t="s">
        <v>4583</v>
      </c>
      <c r="AI1876" s="43" t="s">
        <v>4585</v>
      </c>
      <c r="AJ1876" s="44" t="s">
        <v>4586</v>
      </c>
      <c r="AK1876" s="261">
        <v>3514505</v>
      </c>
      <c r="AL1876" s="44" t="s">
        <v>285</v>
      </c>
      <c r="AM1876" s="44" t="s">
        <v>4590</v>
      </c>
      <c r="AN1876" s="262">
        <v>232093870</v>
      </c>
      <c r="AO1876" s="34"/>
      <c r="AP1876" s="34"/>
      <c r="AQ1876" s="34"/>
      <c r="AR1876" s="34"/>
      <c r="AS1876" s="34"/>
      <c r="AT1876" s="44" t="s">
        <v>10865</v>
      </c>
      <c r="AU1876" s="44"/>
      <c r="AV1876" s="477" t="str">
        <f t="array" ref="AV1876">_xlfn.IFS(
LEFT(Tabelas!$AI1876,1)="N","DN",
LEFT(Tabelas!$AI1876,1)="C","DC",
LEFT(Tabelas!$AI1876,1)="L","DL",
LEFT(Tabelas!$AI1876,1)="A","DA",
LEFT(Tabelas!$AI1876,1)="G","DG")</f>
        <v>DC</v>
      </c>
      <c r="AW1876" s="34"/>
      <c r="AX1876" s="34"/>
      <c r="AY1876" s="34"/>
      <c r="AZ1876" s="34"/>
      <c r="BA1876" s="34"/>
      <c r="BB1876" s="34"/>
      <c r="BC1876" s="34"/>
      <c r="BD1876" s="44">
        <v>181115</v>
      </c>
      <c r="BE1876" s="34" t="s">
        <v>3113</v>
      </c>
      <c r="BF1876" s="43" t="s">
        <v>1223</v>
      </c>
      <c r="BG1876" s="34" t="s">
        <v>602</v>
      </c>
      <c r="BH1876" s="34" t="s">
        <v>285</v>
      </c>
      <c r="BI1876" s="34" t="s">
        <v>11692</v>
      </c>
      <c r="BJ1876" s="44" t="s">
        <v>350</v>
      </c>
      <c r="BK1876" s="44" t="s">
        <v>11480</v>
      </c>
      <c r="EN1876" s="571">
        <v>44865</v>
      </c>
      <c r="EO1876" s="560" t="s">
        <v>11693</v>
      </c>
      <c r="EP1876" s="560" t="s">
        <v>350</v>
      </c>
      <c r="EQ1876" s="580">
        <v>227</v>
      </c>
      <c r="ER1876" s="560" t="s">
        <v>4584</v>
      </c>
      <c r="ES1876" s="567" t="s">
        <v>11694</v>
      </c>
    </row>
    <row r="1877" spans="16:149">
      <c r="P1877" s="503"/>
      <c r="Q1877" s="504"/>
      <c r="R1877" s="505">
        <f t="shared" si="51"/>
        <v>45655</v>
      </c>
      <c r="S1877" s="501"/>
      <c r="T1877" s="497"/>
      <c r="U1877" s="498"/>
      <c r="V1877" s="43">
        <v>227</v>
      </c>
      <c r="W1877" s="34" t="s">
        <v>4584</v>
      </c>
      <c r="X1877" s="44">
        <v>181702</v>
      </c>
      <c r="Y1877" s="34" t="s">
        <v>1204</v>
      </c>
      <c r="Z1877" s="43" t="s">
        <v>1223</v>
      </c>
      <c r="AA1877" s="34" t="s">
        <v>608</v>
      </c>
      <c r="AB1877" s="34" t="s">
        <v>285</v>
      </c>
      <c r="AC1877" s="34" t="s">
        <v>1204</v>
      </c>
      <c r="AD1877" s="44" t="s">
        <v>350</v>
      </c>
      <c r="AE1877" s="44" t="s">
        <v>11480</v>
      </c>
      <c r="AF1877" s="43">
        <v>227</v>
      </c>
      <c r="AG1877" s="34" t="s">
        <v>4584</v>
      </c>
      <c r="AH1877" s="34" t="s">
        <v>4583</v>
      </c>
      <c r="AI1877" s="43" t="s">
        <v>4585</v>
      </c>
      <c r="AJ1877" s="44" t="s">
        <v>4586</v>
      </c>
      <c r="AK1877" s="261">
        <v>3514505</v>
      </c>
      <c r="AL1877" s="44" t="s">
        <v>285</v>
      </c>
      <c r="AM1877" s="44" t="s">
        <v>4590</v>
      </c>
      <c r="AN1877" s="262">
        <v>232093870</v>
      </c>
      <c r="AO1877" s="34"/>
      <c r="AP1877" s="34"/>
      <c r="AQ1877" s="34"/>
      <c r="AR1877" s="34"/>
      <c r="AS1877" s="34"/>
      <c r="AT1877" s="44" t="s">
        <v>10865</v>
      </c>
      <c r="AU1877" s="44"/>
      <c r="AV1877" s="477" t="str">
        <f t="array" ref="AV1877">_xlfn.IFS(
LEFT(Tabelas!$AI1877,1)="N","DN",
LEFT(Tabelas!$AI1877,1)="C","DC",
LEFT(Tabelas!$AI1877,1)="L","DL",
LEFT(Tabelas!$AI1877,1)="A","DA",
LEFT(Tabelas!$AI1877,1)="G","DG")</f>
        <v>DC</v>
      </c>
      <c r="AW1877" s="34"/>
      <c r="AX1877" s="34"/>
      <c r="AY1877" s="34"/>
      <c r="AZ1877" s="34"/>
      <c r="BA1877" s="34"/>
      <c r="BB1877" s="34"/>
      <c r="BC1877" s="34"/>
      <c r="BD1877" s="44">
        <v>181702</v>
      </c>
      <c r="BE1877" s="34" t="s">
        <v>1204</v>
      </c>
      <c r="BF1877" s="43" t="s">
        <v>1223</v>
      </c>
      <c r="BG1877" s="34" t="s">
        <v>608</v>
      </c>
      <c r="BH1877" s="34" t="s">
        <v>285</v>
      </c>
      <c r="BI1877" s="34" t="s">
        <v>1204</v>
      </c>
      <c r="BJ1877" s="44" t="s">
        <v>350</v>
      </c>
      <c r="BK1877" s="44" t="s">
        <v>11480</v>
      </c>
      <c r="EN1877" s="572">
        <v>44989</v>
      </c>
      <c r="EO1877" s="561" t="s">
        <v>11695</v>
      </c>
      <c r="EP1877" s="561" t="s">
        <v>350</v>
      </c>
      <c r="EQ1877" s="576">
        <v>268</v>
      </c>
      <c r="ER1877" s="561" t="s">
        <v>4659</v>
      </c>
      <c r="ES1877" s="568" t="s">
        <v>11696</v>
      </c>
    </row>
    <row r="1878" spans="16:149">
      <c r="P1878" s="503"/>
      <c r="Q1878" s="504"/>
      <c r="R1878" s="505">
        <f t="shared" si="51"/>
        <v>45656</v>
      </c>
      <c r="S1878" s="501"/>
      <c r="T1878" s="497"/>
      <c r="U1878" s="498"/>
      <c r="V1878" s="43">
        <v>227</v>
      </c>
      <c r="W1878" s="34" t="s">
        <v>4584</v>
      </c>
      <c r="X1878" s="44">
        <v>181704</v>
      </c>
      <c r="Y1878" s="34" t="s">
        <v>1478</v>
      </c>
      <c r="Z1878" s="43" t="s">
        <v>1223</v>
      </c>
      <c r="AA1878" s="34" t="s">
        <v>608</v>
      </c>
      <c r="AB1878" s="34" t="s">
        <v>285</v>
      </c>
      <c r="AC1878" s="34" t="s">
        <v>1478</v>
      </c>
      <c r="AD1878" s="44" t="s">
        <v>350</v>
      </c>
      <c r="AE1878" s="44" t="s">
        <v>11480</v>
      </c>
      <c r="AF1878" s="43">
        <v>227</v>
      </c>
      <c r="AG1878" s="34" t="s">
        <v>4584</v>
      </c>
      <c r="AH1878" s="34" t="s">
        <v>4583</v>
      </c>
      <c r="AI1878" s="43" t="s">
        <v>4585</v>
      </c>
      <c r="AJ1878" s="44" t="s">
        <v>4586</v>
      </c>
      <c r="AK1878" s="261">
        <v>3514505</v>
      </c>
      <c r="AL1878" s="44" t="s">
        <v>285</v>
      </c>
      <c r="AM1878" s="44" t="s">
        <v>4590</v>
      </c>
      <c r="AN1878" s="262">
        <v>232093870</v>
      </c>
      <c r="AO1878" s="34"/>
      <c r="AP1878" s="34"/>
      <c r="AQ1878" s="34"/>
      <c r="AR1878" s="34"/>
      <c r="AS1878" s="34"/>
      <c r="AT1878" s="44" t="s">
        <v>10865</v>
      </c>
      <c r="AU1878" s="44"/>
      <c r="AV1878" s="477" t="str">
        <f t="array" ref="AV1878">_xlfn.IFS(
LEFT(Tabelas!$AI1878,1)="N","DN",
LEFT(Tabelas!$AI1878,1)="C","DC",
LEFT(Tabelas!$AI1878,1)="L","DL",
LEFT(Tabelas!$AI1878,1)="A","DA",
LEFT(Tabelas!$AI1878,1)="G","DG")</f>
        <v>DC</v>
      </c>
      <c r="AW1878" s="34"/>
      <c r="AX1878" s="34"/>
      <c r="AY1878" s="34"/>
      <c r="AZ1878" s="34"/>
      <c r="BA1878" s="34"/>
      <c r="BB1878" s="34"/>
      <c r="BC1878" s="34"/>
      <c r="BD1878" s="44">
        <v>181704</v>
      </c>
      <c r="BE1878" s="34" t="s">
        <v>1478</v>
      </c>
      <c r="BF1878" s="43" t="s">
        <v>1223</v>
      </c>
      <c r="BG1878" s="34" t="s">
        <v>608</v>
      </c>
      <c r="BH1878" s="34" t="s">
        <v>285</v>
      </c>
      <c r="BI1878" s="34" t="s">
        <v>1478</v>
      </c>
      <c r="BJ1878" s="44" t="s">
        <v>350</v>
      </c>
      <c r="BK1878" s="44" t="s">
        <v>11480</v>
      </c>
      <c r="EN1878" s="571">
        <v>44997</v>
      </c>
      <c r="EO1878" s="560" t="s">
        <v>11697</v>
      </c>
      <c r="EP1878" s="560" t="s">
        <v>350</v>
      </c>
      <c r="EQ1878" s="580">
        <v>200</v>
      </c>
      <c r="ER1878" s="560" t="s">
        <v>5084</v>
      </c>
      <c r="ES1878" s="567" t="s">
        <v>11698</v>
      </c>
    </row>
    <row r="1879" spans="16:149">
      <c r="P1879" s="503"/>
      <c r="Q1879" s="504"/>
      <c r="R1879" s="505">
        <f t="shared" si="51"/>
        <v>45657</v>
      </c>
      <c r="S1879" s="501"/>
      <c r="T1879" s="497"/>
      <c r="U1879" s="498"/>
      <c r="V1879" s="43">
        <v>227</v>
      </c>
      <c r="W1879" s="34" t="s">
        <v>4584</v>
      </c>
      <c r="X1879" s="44">
        <v>181706</v>
      </c>
      <c r="Y1879" s="34" t="s">
        <v>1756</v>
      </c>
      <c r="Z1879" s="43" t="s">
        <v>1223</v>
      </c>
      <c r="AA1879" s="34" t="s">
        <v>608</v>
      </c>
      <c r="AB1879" s="34" t="s">
        <v>285</v>
      </c>
      <c r="AC1879" s="34" t="s">
        <v>1756</v>
      </c>
      <c r="AD1879" s="44" t="s">
        <v>350</v>
      </c>
      <c r="AE1879" s="44" t="s">
        <v>11480</v>
      </c>
      <c r="AF1879" s="43">
        <v>227</v>
      </c>
      <c r="AG1879" s="34" t="s">
        <v>4584</v>
      </c>
      <c r="AH1879" s="34" t="s">
        <v>4583</v>
      </c>
      <c r="AI1879" s="43" t="s">
        <v>4585</v>
      </c>
      <c r="AJ1879" s="44" t="s">
        <v>4586</v>
      </c>
      <c r="AK1879" s="261">
        <v>3514505</v>
      </c>
      <c r="AL1879" s="44" t="s">
        <v>285</v>
      </c>
      <c r="AM1879" s="44" t="s">
        <v>4590</v>
      </c>
      <c r="AN1879" s="262">
        <v>232093870</v>
      </c>
      <c r="AO1879" s="34"/>
      <c r="AP1879" s="34"/>
      <c r="AQ1879" s="34"/>
      <c r="AR1879" s="34"/>
      <c r="AS1879" s="34"/>
      <c r="AT1879" s="44" t="s">
        <v>10865</v>
      </c>
      <c r="AU1879" s="44"/>
      <c r="AV1879" s="477" t="str">
        <f t="array" ref="AV1879">_xlfn.IFS(
LEFT(Tabelas!$AI1879,1)="N","DN",
LEFT(Tabelas!$AI1879,1)="C","DC",
LEFT(Tabelas!$AI1879,1)="L","DL",
LEFT(Tabelas!$AI1879,1)="A","DA",
LEFT(Tabelas!$AI1879,1)="G","DG")</f>
        <v>DC</v>
      </c>
      <c r="AW1879" s="34"/>
      <c r="AX1879" s="34"/>
      <c r="AY1879" s="34"/>
      <c r="AZ1879" s="34"/>
      <c r="BA1879" s="34"/>
      <c r="BB1879" s="34"/>
      <c r="BC1879" s="34"/>
      <c r="BD1879" s="44">
        <v>181706</v>
      </c>
      <c r="BE1879" s="34" t="s">
        <v>1756</v>
      </c>
      <c r="BF1879" s="43" t="s">
        <v>1223</v>
      </c>
      <c r="BG1879" s="34" t="s">
        <v>608</v>
      </c>
      <c r="BH1879" s="34" t="s">
        <v>285</v>
      </c>
      <c r="BI1879" s="34" t="s">
        <v>1756</v>
      </c>
      <c r="BJ1879" s="44" t="s">
        <v>350</v>
      </c>
      <c r="BK1879" s="44" t="s">
        <v>11480</v>
      </c>
      <c r="EN1879" s="571">
        <v>45217</v>
      </c>
      <c r="EO1879" s="560" t="s">
        <v>11699</v>
      </c>
      <c r="EP1879" s="560" t="s">
        <v>350</v>
      </c>
      <c r="EQ1879" s="580">
        <v>219</v>
      </c>
      <c r="ER1879" s="560" t="s">
        <v>4409</v>
      </c>
      <c r="ES1879" s="567" t="s">
        <v>11700</v>
      </c>
    </row>
    <row r="1880" spans="16:149">
      <c r="P1880" s="503"/>
      <c r="Q1880" s="504"/>
      <c r="R1880" s="505">
        <f t="shared" si="51"/>
        <v>45658</v>
      </c>
      <c r="S1880" s="501"/>
      <c r="T1880" s="497"/>
      <c r="U1880" s="498"/>
      <c r="V1880" s="43">
        <v>227</v>
      </c>
      <c r="W1880" s="34" t="s">
        <v>4584</v>
      </c>
      <c r="X1880" s="44">
        <v>181707</v>
      </c>
      <c r="Y1880" s="34" t="s">
        <v>1603</v>
      </c>
      <c r="Z1880" s="43" t="s">
        <v>1223</v>
      </c>
      <c r="AA1880" s="34" t="s">
        <v>608</v>
      </c>
      <c r="AB1880" s="34" t="s">
        <v>285</v>
      </c>
      <c r="AC1880" s="34" t="s">
        <v>1603</v>
      </c>
      <c r="AD1880" s="44" t="s">
        <v>350</v>
      </c>
      <c r="AE1880" s="44" t="s">
        <v>11480</v>
      </c>
      <c r="AF1880" s="43">
        <v>227</v>
      </c>
      <c r="AG1880" s="34" t="s">
        <v>4584</v>
      </c>
      <c r="AH1880" s="34" t="s">
        <v>4583</v>
      </c>
      <c r="AI1880" s="43" t="s">
        <v>4585</v>
      </c>
      <c r="AJ1880" s="44" t="s">
        <v>4586</v>
      </c>
      <c r="AK1880" s="261">
        <v>3514505</v>
      </c>
      <c r="AL1880" s="44" t="s">
        <v>285</v>
      </c>
      <c r="AM1880" s="44" t="s">
        <v>4590</v>
      </c>
      <c r="AN1880" s="262">
        <v>232093870</v>
      </c>
      <c r="AO1880" s="34"/>
      <c r="AP1880" s="34"/>
      <c r="AQ1880" s="34"/>
      <c r="AR1880" s="34"/>
      <c r="AS1880" s="34"/>
      <c r="AT1880" s="44" t="s">
        <v>10865</v>
      </c>
      <c r="AU1880" s="44"/>
      <c r="AV1880" s="477" t="str">
        <f t="array" ref="AV1880">_xlfn.IFS(
LEFT(Tabelas!$AI1880,1)="N","DN",
LEFT(Tabelas!$AI1880,1)="C","DC",
LEFT(Tabelas!$AI1880,1)="L","DL",
LEFT(Tabelas!$AI1880,1)="A","DA",
LEFT(Tabelas!$AI1880,1)="G","DG")</f>
        <v>DC</v>
      </c>
      <c r="AW1880" s="34"/>
      <c r="AX1880" s="34"/>
      <c r="AY1880" s="34"/>
      <c r="AZ1880" s="34"/>
      <c r="BA1880" s="34"/>
      <c r="BB1880" s="34"/>
      <c r="BC1880" s="34"/>
      <c r="BD1880" s="44">
        <v>181707</v>
      </c>
      <c r="BE1880" s="34" t="s">
        <v>1603</v>
      </c>
      <c r="BF1880" s="43" t="s">
        <v>1223</v>
      </c>
      <c r="BG1880" s="34" t="s">
        <v>608</v>
      </c>
      <c r="BH1880" s="34" t="s">
        <v>285</v>
      </c>
      <c r="BI1880" s="34" t="s">
        <v>1603</v>
      </c>
      <c r="BJ1880" s="44" t="s">
        <v>350</v>
      </c>
      <c r="BK1880" s="44" t="s">
        <v>11480</v>
      </c>
      <c r="EN1880" s="572">
        <v>45322</v>
      </c>
      <c r="EO1880" s="561" t="s">
        <v>11701</v>
      </c>
      <c r="EP1880" s="561" t="s">
        <v>350</v>
      </c>
      <c r="EQ1880" s="576">
        <v>200</v>
      </c>
      <c r="ER1880" s="561" t="s">
        <v>5084</v>
      </c>
      <c r="ES1880" s="568" t="s">
        <v>11702</v>
      </c>
    </row>
    <row r="1881" spans="16:149">
      <c r="P1881" s="503"/>
      <c r="Q1881" s="504"/>
      <c r="R1881" s="505">
        <f t="shared" si="51"/>
        <v>45659</v>
      </c>
      <c r="S1881" s="501"/>
      <c r="T1881" s="497"/>
      <c r="U1881" s="498"/>
      <c r="V1881" s="43">
        <v>227</v>
      </c>
      <c r="W1881" s="34" t="s">
        <v>4584</v>
      </c>
      <c r="X1881" s="44">
        <v>181709</v>
      </c>
      <c r="Y1881" s="34" t="s">
        <v>2203</v>
      </c>
      <c r="Z1881" s="43" t="s">
        <v>1223</v>
      </c>
      <c r="AA1881" s="34" t="s">
        <v>608</v>
      </c>
      <c r="AB1881" s="34" t="s">
        <v>285</v>
      </c>
      <c r="AC1881" s="34" t="s">
        <v>2203</v>
      </c>
      <c r="AD1881" s="44" t="s">
        <v>350</v>
      </c>
      <c r="AE1881" s="44" t="s">
        <v>11480</v>
      </c>
      <c r="AF1881" s="43">
        <v>227</v>
      </c>
      <c r="AG1881" s="34" t="s">
        <v>4584</v>
      </c>
      <c r="AH1881" s="34" t="s">
        <v>4583</v>
      </c>
      <c r="AI1881" s="43" t="s">
        <v>4585</v>
      </c>
      <c r="AJ1881" s="44" t="s">
        <v>4586</v>
      </c>
      <c r="AK1881" s="261">
        <v>3514505</v>
      </c>
      <c r="AL1881" s="44" t="s">
        <v>285</v>
      </c>
      <c r="AM1881" s="44" t="s">
        <v>4590</v>
      </c>
      <c r="AN1881" s="262">
        <v>232093870</v>
      </c>
      <c r="AO1881" s="34"/>
      <c r="AP1881" s="34"/>
      <c r="AQ1881" s="34"/>
      <c r="AR1881" s="34"/>
      <c r="AS1881" s="34"/>
      <c r="AT1881" s="44" t="s">
        <v>10865</v>
      </c>
      <c r="AU1881" s="44"/>
      <c r="AV1881" s="477" t="str">
        <f t="array" ref="AV1881">_xlfn.IFS(
LEFT(Tabelas!$AI1881,1)="N","DN",
LEFT(Tabelas!$AI1881,1)="C","DC",
LEFT(Tabelas!$AI1881,1)="L","DL",
LEFT(Tabelas!$AI1881,1)="A","DA",
LEFT(Tabelas!$AI1881,1)="G","DG")</f>
        <v>DC</v>
      </c>
      <c r="AW1881" s="34"/>
      <c r="AX1881" s="34"/>
      <c r="AY1881" s="34"/>
      <c r="AZ1881" s="34"/>
      <c r="BA1881" s="34"/>
      <c r="BB1881" s="34"/>
      <c r="BC1881" s="34"/>
      <c r="BD1881" s="44">
        <v>181709</v>
      </c>
      <c r="BE1881" s="34" t="s">
        <v>2203</v>
      </c>
      <c r="BF1881" s="43" t="s">
        <v>1223</v>
      </c>
      <c r="BG1881" s="34" t="s">
        <v>608</v>
      </c>
      <c r="BH1881" s="34" t="s">
        <v>285</v>
      </c>
      <c r="BI1881" s="34" t="s">
        <v>2203</v>
      </c>
      <c r="BJ1881" s="44" t="s">
        <v>350</v>
      </c>
      <c r="BK1881" s="44" t="s">
        <v>11480</v>
      </c>
      <c r="EN1881" s="571">
        <v>45462</v>
      </c>
      <c r="EO1881" s="560" t="s">
        <v>11703</v>
      </c>
      <c r="EP1881" s="560" t="s">
        <v>350</v>
      </c>
      <c r="EQ1881" s="580">
        <v>227</v>
      </c>
      <c r="ER1881" s="560" t="s">
        <v>4584</v>
      </c>
      <c r="ES1881" s="567" t="s">
        <v>11704</v>
      </c>
    </row>
    <row r="1882" spans="16:149">
      <c r="P1882" s="503"/>
      <c r="Q1882" s="504"/>
      <c r="R1882" s="505">
        <f t="shared" si="51"/>
        <v>45660</v>
      </c>
      <c r="S1882" s="501"/>
      <c r="T1882" s="497"/>
      <c r="U1882" s="498"/>
      <c r="V1882" s="43">
        <v>227</v>
      </c>
      <c r="W1882" s="34" t="s">
        <v>4584</v>
      </c>
      <c r="X1882" s="44">
        <v>181710</v>
      </c>
      <c r="Y1882" s="34" t="s">
        <v>608</v>
      </c>
      <c r="Z1882" s="43" t="s">
        <v>1223</v>
      </c>
      <c r="AA1882" s="34" t="s">
        <v>608</v>
      </c>
      <c r="AB1882" s="34" t="s">
        <v>285</v>
      </c>
      <c r="AC1882" s="34" t="s">
        <v>608</v>
      </c>
      <c r="AD1882" s="44" t="s">
        <v>350</v>
      </c>
      <c r="AE1882" s="44" t="s">
        <v>11480</v>
      </c>
      <c r="AF1882" s="43">
        <v>227</v>
      </c>
      <c r="AG1882" s="34" t="s">
        <v>4584</v>
      </c>
      <c r="AH1882" s="34" t="s">
        <v>4583</v>
      </c>
      <c r="AI1882" s="43" t="s">
        <v>4585</v>
      </c>
      <c r="AJ1882" s="44" t="s">
        <v>4586</v>
      </c>
      <c r="AK1882" s="261">
        <v>3514505</v>
      </c>
      <c r="AL1882" s="44" t="s">
        <v>285</v>
      </c>
      <c r="AM1882" s="44" t="s">
        <v>4590</v>
      </c>
      <c r="AN1882" s="262">
        <v>232093870</v>
      </c>
      <c r="AO1882" s="34"/>
      <c r="AP1882" s="34"/>
      <c r="AQ1882" s="34"/>
      <c r="AR1882" s="34"/>
      <c r="AS1882" s="34"/>
      <c r="AT1882" s="44" t="s">
        <v>10865</v>
      </c>
      <c r="AU1882" s="44"/>
      <c r="AV1882" s="477" t="str">
        <f t="array" ref="AV1882">_xlfn.IFS(
LEFT(Tabelas!$AI1882,1)="N","DN",
LEFT(Tabelas!$AI1882,1)="C","DC",
LEFT(Tabelas!$AI1882,1)="L","DL",
LEFT(Tabelas!$AI1882,1)="A","DA",
LEFT(Tabelas!$AI1882,1)="G","DG")</f>
        <v>DC</v>
      </c>
      <c r="AW1882" s="34"/>
      <c r="AX1882" s="34"/>
      <c r="AY1882" s="34"/>
      <c r="AZ1882" s="34"/>
      <c r="BA1882" s="34"/>
      <c r="BB1882" s="34"/>
      <c r="BC1882" s="34"/>
      <c r="BD1882" s="44">
        <v>181710</v>
      </c>
      <c r="BE1882" s="34" t="s">
        <v>608</v>
      </c>
      <c r="BF1882" s="43" t="s">
        <v>1223</v>
      </c>
      <c r="BG1882" s="34" t="s">
        <v>608</v>
      </c>
      <c r="BH1882" s="34" t="s">
        <v>285</v>
      </c>
      <c r="BI1882" s="34" t="s">
        <v>608</v>
      </c>
      <c r="BJ1882" s="44" t="s">
        <v>350</v>
      </c>
      <c r="BK1882" s="44" t="s">
        <v>11480</v>
      </c>
      <c r="EN1882" s="572">
        <v>45608</v>
      </c>
      <c r="EO1882" s="561" t="s">
        <v>11705</v>
      </c>
      <c r="EP1882" s="561" t="s">
        <v>289</v>
      </c>
      <c r="EQ1882" s="576">
        <v>338</v>
      </c>
      <c r="ER1882" s="561" t="s">
        <v>2428</v>
      </c>
      <c r="ES1882" s="568" t="s">
        <v>11706</v>
      </c>
    </row>
    <row r="1883" spans="16:149">
      <c r="P1883" s="503"/>
      <c r="Q1883" s="504"/>
      <c r="R1883" s="505">
        <f t="shared" si="51"/>
        <v>45661</v>
      </c>
      <c r="S1883" s="501"/>
      <c r="T1883" s="497"/>
      <c r="U1883" s="498"/>
      <c r="V1883" s="43">
        <v>227</v>
      </c>
      <c r="W1883" s="34" t="s">
        <v>4584</v>
      </c>
      <c r="X1883" s="44">
        <v>181700</v>
      </c>
      <c r="Y1883" s="34" t="s">
        <v>917</v>
      </c>
      <c r="Z1883" s="43" t="s">
        <v>1223</v>
      </c>
      <c r="AA1883" s="34" t="s">
        <v>608</v>
      </c>
      <c r="AB1883" s="34" t="s">
        <v>285</v>
      </c>
      <c r="AC1883" s="34" t="s">
        <v>608</v>
      </c>
      <c r="AD1883" s="44" t="s">
        <v>350</v>
      </c>
      <c r="AE1883" s="44" t="s">
        <v>11480</v>
      </c>
      <c r="AF1883" s="43">
        <v>227</v>
      </c>
      <c r="AG1883" s="34" t="s">
        <v>4584</v>
      </c>
      <c r="AH1883" s="34" t="s">
        <v>4583</v>
      </c>
      <c r="AI1883" s="43" t="s">
        <v>4585</v>
      </c>
      <c r="AJ1883" s="44" t="s">
        <v>4586</v>
      </c>
      <c r="AK1883" s="261">
        <v>3514505</v>
      </c>
      <c r="AL1883" s="44" t="s">
        <v>285</v>
      </c>
      <c r="AM1883" s="44" t="s">
        <v>4590</v>
      </c>
      <c r="AN1883" s="262">
        <v>232093870</v>
      </c>
      <c r="AO1883" s="34"/>
      <c r="AP1883" s="34"/>
      <c r="AQ1883" s="34"/>
      <c r="AR1883" s="34"/>
      <c r="AS1883" s="34"/>
      <c r="AT1883" s="44" t="s">
        <v>10865</v>
      </c>
      <c r="AU1883" s="44"/>
      <c r="AV1883" s="477" t="str">
        <f t="array" ref="AV1883">_xlfn.IFS(
LEFT(Tabelas!$AI1883,1)="N","DN",
LEFT(Tabelas!$AI1883,1)="C","DC",
LEFT(Tabelas!$AI1883,1)="L","DL",
LEFT(Tabelas!$AI1883,1)="A","DA",
LEFT(Tabelas!$AI1883,1)="G","DG")</f>
        <v>DC</v>
      </c>
      <c r="AW1883" s="34"/>
      <c r="AX1883" s="34"/>
      <c r="AY1883" s="34"/>
      <c r="AZ1883" s="34"/>
      <c r="BA1883" s="34"/>
      <c r="BB1883" s="34"/>
      <c r="BC1883" s="34"/>
      <c r="BD1883" s="44">
        <v>181700</v>
      </c>
      <c r="BE1883" s="34" t="s">
        <v>917</v>
      </c>
      <c r="BF1883" s="43" t="s">
        <v>1223</v>
      </c>
      <c r="BG1883" s="34" t="s">
        <v>608</v>
      </c>
      <c r="BH1883" s="34" t="s">
        <v>285</v>
      </c>
      <c r="BI1883" s="34" t="s">
        <v>608</v>
      </c>
      <c r="BJ1883" s="44" t="s">
        <v>350</v>
      </c>
      <c r="BK1883" s="44" t="s">
        <v>11480</v>
      </c>
      <c r="EN1883" s="571">
        <v>45780</v>
      </c>
      <c r="EO1883" s="560" t="s">
        <v>11707</v>
      </c>
      <c r="EP1883" s="560" t="s">
        <v>289</v>
      </c>
      <c r="EQ1883" s="580">
        <v>332</v>
      </c>
      <c r="ER1883" s="560" t="s">
        <v>4896</v>
      </c>
      <c r="ES1883" s="567" t="s">
        <v>11708</v>
      </c>
    </row>
    <row r="1884" spans="16:149">
      <c r="P1884" s="503"/>
      <c r="Q1884" s="504"/>
      <c r="R1884" s="505">
        <f t="shared" si="51"/>
        <v>45662</v>
      </c>
      <c r="S1884" s="501"/>
      <c r="T1884" s="497"/>
      <c r="U1884" s="498"/>
      <c r="V1884" s="43">
        <v>227</v>
      </c>
      <c r="W1884" s="34" t="s">
        <v>4584</v>
      </c>
      <c r="X1884" s="44">
        <v>181711</v>
      </c>
      <c r="Y1884" s="34" t="s">
        <v>2559</v>
      </c>
      <c r="Z1884" s="43" t="s">
        <v>1223</v>
      </c>
      <c r="AA1884" s="34" t="s">
        <v>608</v>
      </c>
      <c r="AB1884" s="34" t="s">
        <v>285</v>
      </c>
      <c r="AC1884" s="34" t="s">
        <v>2559</v>
      </c>
      <c r="AD1884" s="44" t="s">
        <v>350</v>
      </c>
      <c r="AE1884" s="44" t="s">
        <v>11480</v>
      </c>
      <c r="AF1884" s="43">
        <v>227</v>
      </c>
      <c r="AG1884" s="34" t="s">
        <v>4584</v>
      </c>
      <c r="AH1884" s="34" t="s">
        <v>4583</v>
      </c>
      <c r="AI1884" s="43" t="s">
        <v>4585</v>
      </c>
      <c r="AJ1884" s="44" t="s">
        <v>4586</v>
      </c>
      <c r="AK1884" s="261">
        <v>3514505</v>
      </c>
      <c r="AL1884" s="44" t="s">
        <v>285</v>
      </c>
      <c r="AM1884" s="44" t="s">
        <v>4590</v>
      </c>
      <c r="AN1884" s="262">
        <v>232093870</v>
      </c>
      <c r="AO1884" s="34"/>
      <c r="AP1884" s="34"/>
      <c r="AQ1884" s="34"/>
      <c r="AR1884" s="34"/>
      <c r="AS1884" s="34"/>
      <c r="AT1884" s="44" t="s">
        <v>10865</v>
      </c>
      <c r="AU1884" s="44"/>
      <c r="AV1884" s="477" t="str">
        <f t="array" ref="AV1884">_xlfn.IFS(
LEFT(Tabelas!$AI1884,1)="N","DN",
LEFT(Tabelas!$AI1884,1)="C","DC",
LEFT(Tabelas!$AI1884,1)="L","DL",
LEFT(Tabelas!$AI1884,1)="A","DA",
LEFT(Tabelas!$AI1884,1)="G","DG")</f>
        <v>DC</v>
      </c>
      <c r="AW1884" s="34"/>
      <c r="AX1884" s="34"/>
      <c r="AY1884" s="34"/>
      <c r="AZ1884" s="34"/>
      <c r="BA1884" s="34"/>
      <c r="BB1884" s="34"/>
      <c r="BC1884" s="34"/>
      <c r="BD1884" s="44">
        <v>181711</v>
      </c>
      <c r="BE1884" s="34" t="s">
        <v>2559</v>
      </c>
      <c r="BF1884" s="43" t="s">
        <v>1223</v>
      </c>
      <c r="BG1884" s="34" t="s">
        <v>608</v>
      </c>
      <c r="BH1884" s="34" t="s">
        <v>285</v>
      </c>
      <c r="BI1884" s="34" t="s">
        <v>2559</v>
      </c>
      <c r="BJ1884" s="44" t="s">
        <v>350</v>
      </c>
      <c r="BK1884" s="44" t="s">
        <v>11480</v>
      </c>
      <c r="EN1884" s="572">
        <v>45853</v>
      </c>
      <c r="EO1884" s="561" t="s">
        <v>11709</v>
      </c>
      <c r="EP1884" s="561" t="s">
        <v>320</v>
      </c>
      <c r="EQ1884" s="576">
        <v>162</v>
      </c>
      <c r="ER1884" s="561" t="s">
        <v>3781</v>
      </c>
      <c r="ES1884" s="568" t="s">
        <v>11710</v>
      </c>
    </row>
    <row r="1885" spans="16:149">
      <c r="P1885" s="503"/>
      <c r="Q1885" s="504"/>
      <c r="R1885" s="505">
        <f t="shared" si="51"/>
        <v>45663</v>
      </c>
      <c r="S1885" s="501"/>
      <c r="T1885" s="497"/>
      <c r="U1885" s="498"/>
      <c r="V1885" s="43">
        <v>227</v>
      </c>
      <c r="W1885" s="34" t="s">
        <v>4584</v>
      </c>
      <c r="X1885" s="44">
        <v>181713</v>
      </c>
      <c r="Y1885" s="34" t="s">
        <v>2713</v>
      </c>
      <c r="Z1885" s="43" t="s">
        <v>1223</v>
      </c>
      <c r="AA1885" s="34" t="s">
        <v>608</v>
      </c>
      <c r="AB1885" s="34" t="s">
        <v>285</v>
      </c>
      <c r="AC1885" s="34" t="s">
        <v>11711</v>
      </c>
      <c r="AD1885" s="44" t="s">
        <v>350</v>
      </c>
      <c r="AE1885" s="44" t="s">
        <v>11480</v>
      </c>
      <c r="AF1885" s="43">
        <v>227</v>
      </c>
      <c r="AG1885" s="34" t="s">
        <v>4584</v>
      </c>
      <c r="AH1885" s="34" t="s">
        <v>4583</v>
      </c>
      <c r="AI1885" s="43" t="s">
        <v>4585</v>
      </c>
      <c r="AJ1885" s="44" t="s">
        <v>4586</v>
      </c>
      <c r="AK1885" s="261">
        <v>3514505</v>
      </c>
      <c r="AL1885" s="44" t="s">
        <v>285</v>
      </c>
      <c r="AM1885" s="44" t="s">
        <v>4590</v>
      </c>
      <c r="AN1885" s="262">
        <v>232093870</v>
      </c>
      <c r="AO1885" s="34"/>
      <c r="AP1885" s="34"/>
      <c r="AQ1885" s="34"/>
      <c r="AR1885" s="34"/>
      <c r="AS1885" s="34"/>
      <c r="AT1885" s="44" t="s">
        <v>10865</v>
      </c>
      <c r="AU1885" s="44"/>
      <c r="AV1885" s="477" t="str">
        <f t="array" ref="AV1885">_xlfn.IFS(
LEFT(Tabelas!$AI1885,1)="N","DN",
LEFT(Tabelas!$AI1885,1)="C","DC",
LEFT(Tabelas!$AI1885,1)="L","DL",
LEFT(Tabelas!$AI1885,1)="A","DA",
LEFT(Tabelas!$AI1885,1)="G","DG")</f>
        <v>DC</v>
      </c>
      <c r="AW1885" s="34"/>
      <c r="AX1885" s="34"/>
      <c r="AY1885" s="34"/>
      <c r="AZ1885" s="34"/>
      <c r="BA1885" s="34"/>
      <c r="BB1885" s="34"/>
      <c r="BC1885" s="34"/>
      <c r="BD1885" s="44">
        <v>181713</v>
      </c>
      <c r="BE1885" s="34" t="s">
        <v>2713</v>
      </c>
      <c r="BF1885" s="43" t="s">
        <v>1223</v>
      </c>
      <c r="BG1885" s="34" t="s">
        <v>608</v>
      </c>
      <c r="BH1885" s="34" t="s">
        <v>285</v>
      </c>
      <c r="BI1885" s="34" t="s">
        <v>11711</v>
      </c>
      <c r="BJ1885" s="44" t="s">
        <v>350</v>
      </c>
      <c r="BK1885" s="44" t="s">
        <v>11480</v>
      </c>
      <c r="EN1885" s="572">
        <v>46124</v>
      </c>
      <c r="EO1885" s="561" t="s">
        <v>11712</v>
      </c>
      <c r="EP1885" s="561" t="s">
        <v>289</v>
      </c>
      <c r="EQ1885" s="576">
        <v>347</v>
      </c>
      <c r="ER1885" s="561" t="s">
        <v>5074</v>
      </c>
      <c r="ES1885" s="568" t="s">
        <v>11713</v>
      </c>
    </row>
    <row r="1886" spans="16:149">
      <c r="P1886" s="503"/>
      <c r="Q1886" s="504"/>
      <c r="R1886" s="505">
        <f t="shared" si="51"/>
        <v>45664</v>
      </c>
      <c r="S1886" s="501"/>
      <c r="T1886" s="497"/>
      <c r="U1886" s="498"/>
      <c r="V1886" s="43">
        <v>227</v>
      </c>
      <c r="W1886" s="34" t="s">
        <v>4584</v>
      </c>
      <c r="X1886" s="44">
        <v>181714</v>
      </c>
      <c r="Y1886" s="34" t="s">
        <v>2850</v>
      </c>
      <c r="Z1886" s="43" t="s">
        <v>1223</v>
      </c>
      <c r="AA1886" s="34" t="s">
        <v>608</v>
      </c>
      <c r="AB1886" s="34" t="s">
        <v>285</v>
      </c>
      <c r="AC1886" s="34" t="s">
        <v>11714</v>
      </c>
      <c r="AD1886" s="44" t="s">
        <v>350</v>
      </c>
      <c r="AE1886" s="44" t="s">
        <v>11480</v>
      </c>
      <c r="AF1886" s="43">
        <v>227</v>
      </c>
      <c r="AG1886" s="34" t="s">
        <v>4584</v>
      </c>
      <c r="AH1886" s="34" t="s">
        <v>4583</v>
      </c>
      <c r="AI1886" s="43" t="s">
        <v>4585</v>
      </c>
      <c r="AJ1886" s="44" t="s">
        <v>4586</v>
      </c>
      <c r="AK1886" s="261">
        <v>3514505</v>
      </c>
      <c r="AL1886" s="44" t="s">
        <v>285</v>
      </c>
      <c r="AM1886" s="44" t="s">
        <v>4590</v>
      </c>
      <c r="AN1886" s="262">
        <v>232093870</v>
      </c>
      <c r="AO1886" s="34"/>
      <c r="AP1886" s="34"/>
      <c r="AQ1886" s="34"/>
      <c r="AR1886" s="34"/>
      <c r="AS1886" s="34"/>
      <c r="AT1886" s="44" t="s">
        <v>10865</v>
      </c>
      <c r="AU1886" s="44"/>
      <c r="AV1886" s="477" t="str">
        <f t="array" ref="AV1886">_xlfn.IFS(
LEFT(Tabelas!$AI1886,1)="N","DN",
LEFT(Tabelas!$AI1886,1)="C","DC",
LEFT(Tabelas!$AI1886,1)="L","DL",
LEFT(Tabelas!$AI1886,1)="A","DA",
LEFT(Tabelas!$AI1886,1)="G","DG")</f>
        <v>DC</v>
      </c>
      <c r="AW1886" s="34"/>
      <c r="AX1886" s="34"/>
      <c r="AY1886" s="34"/>
      <c r="AZ1886" s="34"/>
      <c r="BA1886" s="34"/>
      <c r="BB1886" s="34"/>
      <c r="BC1886" s="34"/>
      <c r="BD1886" s="44">
        <v>181714</v>
      </c>
      <c r="BE1886" s="34" t="s">
        <v>2850</v>
      </c>
      <c r="BF1886" s="43" t="s">
        <v>1223</v>
      </c>
      <c r="BG1886" s="34" t="s">
        <v>608</v>
      </c>
      <c r="BH1886" s="34" t="s">
        <v>285</v>
      </c>
      <c r="BI1886" s="34" t="s">
        <v>11714</v>
      </c>
      <c r="BJ1886" s="44" t="s">
        <v>350</v>
      </c>
      <c r="BK1886" s="44" t="s">
        <v>11480</v>
      </c>
      <c r="EN1886" s="571">
        <v>46540</v>
      </c>
      <c r="EO1886" s="560" t="s">
        <v>11715</v>
      </c>
      <c r="EP1886" s="560" t="s">
        <v>320</v>
      </c>
      <c r="EQ1886" s="580">
        <v>112</v>
      </c>
      <c r="ER1886" s="560" t="s">
        <v>2868</v>
      </c>
      <c r="ES1886" s="567" t="s">
        <v>11716</v>
      </c>
    </row>
    <row r="1887" spans="16:149">
      <c r="P1887" s="503"/>
      <c r="Q1887" s="504"/>
      <c r="R1887" s="505">
        <f t="shared" si="51"/>
        <v>45665</v>
      </c>
      <c r="S1887" s="501"/>
      <c r="T1887" s="497"/>
      <c r="U1887" s="498"/>
      <c r="V1887" s="43">
        <v>227</v>
      </c>
      <c r="W1887" s="34" t="s">
        <v>4584</v>
      </c>
      <c r="X1887" s="44">
        <v>182203</v>
      </c>
      <c r="Y1887" s="34" t="s">
        <v>1209</v>
      </c>
      <c r="Z1887" s="43" t="s">
        <v>1223</v>
      </c>
      <c r="AA1887" s="34" t="s">
        <v>613</v>
      </c>
      <c r="AB1887" s="34" t="s">
        <v>285</v>
      </c>
      <c r="AC1887" s="34" t="s">
        <v>1209</v>
      </c>
      <c r="AD1887" s="44" t="s">
        <v>350</v>
      </c>
      <c r="AE1887" s="44" t="s">
        <v>11480</v>
      </c>
      <c r="AF1887" s="43">
        <v>227</v>
      </c>
      <c r="AG1887" s="34" t="s">
        <v>4584</v>
      </c>
      <c r="AH1887" s="34" t="s">
        <v>4583</v>
      </c>
      <c r="AI1887" s="43" t="s">
        <v>4585</v>
      </c>
      <c r="AJ1887" s="44" t="s">
        <v>4586</v>
      </c>
      <c r="AK1887" s="261">
        <v>3514505</v>
      </c>
      <c r="AL1887" s="44" t="s">
        <v>285</v>
      </c>
      <c r="AM1887" s="44" t="s">
        <v>4590</v>
      </c>
      <c r="AN1887" s="262">
        <v>232093870</v>
      </c>
      <c r="AO1887" s="34"/>
      <c r="AP1887" s="34"/>
      <c r="AQ1887" s="34"/>
      <c r="AR1887" s="34"/>
      <c r="AS1887" s="34"/>
      <c r="AT1887" s="44" t="s">
        <v>10865</v>
      </c>
      <c r="AU1887" s="44"/>
      <c r="AV1887" s="477" t="str">
        <f t="array" ref="AV1887">_xlfn.IFS(
LEFT(Tabelas!$AI1887,1)="N","DN",
LEFT(Tabelas!$AI1887,1)="C","DC",
LEFT(Tabelas!$AI1887,1)="L","DL",
LEFT(Tabelas!$AI1887,1)="A","DA",
LEFT(Tabelas!$AI1887,1)="G","DG")</f>
        <v>DC</v>
      </c>
      <c r="AW1887" s="34"/>
      <c r="AX1887" s="34"/>
      <c r="AY1887" s="34"/>
      <c r="AZ1887" s="34"/>
      <c r="BA1887" s="34"/>
      <c r="BB1887" s="34"/>
      <c r="BC1887" s="34"/>
      <c r="BD1887" s="44">
        <v>182203</v>
      </c>
      <c r="BE1887" s="34" t="s">
        <v>1209</v>
      </c>
      <c r="BF1887" s="43" t="s">
        <v>1223</v>
      </c>
      <c r="BG1887" s="34" t="s">
        <v>613</v>
      </c>
      <c r="BH1887" s="34" t="s">
        <v>285</v>
      </c>
      <c r="BI1887" s="34" t="s">
        <v>1209</v>
      </c>
      <c r="BJ1887" s="44" t="s">
        <v>350</v>
      </c>
      <c r="BK1887" s="44" t="s">
        <v>11480</v>
      </c>
      <c r="EN1887" s="572">
        <v>46566</v>
      </c>
      <c r="EO1887" s="561" t="s">
        <v>11717</v>
      </c>
      <c r="EP1887" s="561" t="s">
        <v>350</v>
      </c>
      <c r="EQ1887" s="576">
        <v>268</v>
      </c>
      <c r="ER1887" s="561" t="s">
        <v>4659</v>
      </c>
      <c r="ES1887" s="568" t="s">
        <v>11718</v>
      </c>
    </row>
    <row r="1888" spans="16:149">
      <c r="P1888" s="503"/>
      <c r="Q1888" s="504"/>
      <c r="R1888" s="505">
        <f t="shared" si="51"/>
        <v>45666</v>
      </c>
      <c r="S1888" s="501"/>
      <c r="T1888" s="497"/>
      <c r="U1888" s="498"/>
      <c r="V1888" s="43">
        <v>227</v>
      </c>
      <c r="W1888" s="34" t="s">
        <v>4584</v>
      </c>
      <c r="X1888" s="44">
        <v>182204</v>
      </c>
      <c r="Y1888" s="34" t="s">
        <v>1482</v>
      </c>
      <c r="Z1888" s="43" t="s">
        <v>1223</v>
      </c>
      <c r="AA1888" s="34" t="s">
        <v>613</v>
      </c>
      <c r="AB1888" s="34" t="s">
        <v>285</v>
      </c>
      <c r="AC1888" s="34" t="s">
        <v>1482</v>
      </c>
      <c r="AD1888" s="44" t="s">
        <v>350</v>
      </c>
      <c r="AE1888" s="44" t="s">
        <v>11480</v>
      </c>
      <c r="AF1888" s="43">
        <v>227</v>
      </c>
      <c r="AG1888" s="34" t="s">
        <v>4584</v>
      </c>
      <c r="AH1888" s="34" t="s">
        <v>4583</v>
      </c>
      <c r="AI1888" s="43" t="s">
        <v>4585</v>
      </c>
      <c r="AJ1888" s="44" t="s">
        <v>4586</v>
      </c>
      <c r="AK1888" s="261">
        <v>3514505</v>
      </c>
      <c r="AL1888" s="44" t="s">
        <v>285</v>
      </c>
      <c r="AM1888" s="44" t="s">
        <v>4590</v>
      </c>
      <c r="AN1888" s="262">
        <v>232093870</v>
      </c>
      <c r="AO1888" s="34"/>
      <c r="AP1888" s="34"/>
      <c r="AQ1888" s="34"/>
      <c r="AR1888" s="34"/>
      <c r="AS1888" s="34"/>
      <c r="AT1888" s="44" t="s">
        <v>10865</v>
      </c>
      <c r="AU1888" s="44"/>
      <c r="AV1888" s="477" t="str">
        <f t="array" ref="AV1888">_xlfn.IFS(
LEFT(Tabelas!$AI1888,1)="N","DN",
LEFT(Tabelas!$AI1888,1)="C","DC",
LEFT(Tabelas!$AI1888,1)="L","DL",
LEFT(Tabelas!$AI1888,1)="A","DA",
LEFT(Tabelas!$AI1888,1)="G","DG")</f>
        <v>DC</v>
      </c>
      <c r="AW1888" s="34"/>
      <c r="AX1888" s="34"/>
      <c r="AY1888" s="34"/>
      <c r="AZ1888" s="34"/>
      <c r="BA1888" s="34"/>
      <c r="BB1888" s="34"/>
      <c r="BC1888" s="34"/>
      <c r="BD1888" s="44">
        <v>182204</v>
      </c>
      <c r="BE1888" s="34" t="s">
        <v>1482</v>
      </c>
      <c r="BF1888" s="43" t="s">
        <v>1223</v>
      </c>
      <c r="BG1888" s="34" t="s">
        <v>613</v>
      </c>
      <c r="BH1888" s="34" t="s">
        <v>285</v>
      </c>
      <c r="BI1888" s="34" t="s">
        <v>1482</v>
      </c>
      <c r="BJ1888" s="44" t="s">
        <v>350</v>
      </c>
      <c r="BK1888" s="44" t="s">
        <v>11480</v>
      </c>
      <c r="EN1888" s="571">
        <v>46590</v>
      </c>
      <c r="EO1888" s="560" t="s">
        <v>11719</v>
      </c>
      <c r="EP1888" s="560" t="s">
        <v>350</v>
      </c>
      <c r="EQ1888" s="580">
        <v>268</v>
      </c>
      <c r="ER1888" s="560" t="s">
        <v>4659</v>
      </c>
      <c r="ES1888" s="567" t="s">
        <v>11720</v>
      </c>
    </row>
    <row r="1889" spans="16:149">
      <c r="P1889" s="503"/>
      <c r="Q1889" s="504"/>
      <c r="R1889" s="505">
        <f t="shared" si="51"/>
        <v>45667</v>
      </c>
      <c r="S1889" s="501"/>
      <c r="T1889" s="497"/>
      <c r="U1889" s="498"/>
      <c r="V1889" s="43">
        <v>227</v>
      </c>
      <c r="W1889" s="34" t="s">
        <v>4584</v>
      </c>
      <c r="X1889" s="44">
        <v>182205</v>
      </c>
      <c r="Y1889" s="34" t="s">
        <v>1760</v>
      </c>
      <c r="Z1889" s="43" t="s">
        <v>1223</v>
      </c>
      <c r="AA1889" s="34" t="s">
        <v>613</v>
      </c>
      <c r="AB1889" s="34" t="s">
        <v>285</v>
      </c>
      <c r="AC1889" s="34" t="s">
        <v>1760</v>
      </c>
      <c r="AD1889" s="44" t="s">
        <v>350</v>
      </c>
      <c r="AE1889" s="44" t="s">
        <v>11480</v>
      </c>
      <c r="AF1889" s="43">
        <v>227</v>
      </c>
      <c r="AG1889" s="34" t="s">
        <v>4584</v>
      </c>
      <c r="AH1889" s="34" t="s">
        <v>4583</v>
      </c>
      <c r="AI1889" s="43" t="s">
        <v>4585</v>
      </c>
      <c r="AJ1889" s="44" t="s">
        <v>4586</v>
      </c>
      <c r="AK1889" s="261">
        <v>3514505</v>
      </c>
      <c r="AL1889" s="44" t="s">
        <v>285</v>
      </c>
      <c r="AM1889" s="44" t="s">
        <v>4590</v>
      </c>
      <c r="AN1889" s="262">
        <v>232093870</v>
      </c>
      <c r="AO1889" s="34"/>
      <c r="AP1889" s="34"/>
      <c r="AQ1889" s="34"/>
      <c r="AR1889" s="34"/>
      <c r="AS1889" s="34"/>
      <c r="AT1889" s="44" t="s">
        <v>10865</v>
      </c>
      <c r="AU1889" s="44"/>
      <c r="AV1889" s="477" t="str">
        <f t="array" ref="AV1889">_xlfn.IFS(
LEFT(Tabelas!$AI1889,1)="N","DN",
LEFT(Tabelas!$AI1889,1)="C","DC",
LEFT(Tabelas!$AI1889,1)="L","DL",
LEFT(Tabelas!$AI1889,1)="A","DA",
LEFT(Tabelas!$AI1889,1)="G","DG")</f>
        <v>DC</v>
      </c>
      <c r="AW1889" s="34"/>
      <c r="AX1889" s="34"/>
      <c r="AY1889" s="34"/>
      <c r="AZ1889" s="34"/>
      <c r="BA1889" s="34"/>
      <c r="BB1889" s="34"/>
      <c r="BC1889" s="34"/>
      <c r="BD1889" s="44">
        <v>182205</v>
      </c>
      <c r="BE1889" s="34" t="s">
        <v>1760</v>
      </c>
      <c r="BF1889" s="43" t="s">
        <v>1223</v>
      </c>
      <c r="BG1889" s="34" t="s">
        <v>613</v>
      </c>
      <c r="BH1889" s="34" t="s">
        <v>285</v>
      </c>
      <c r="BI1889" s="34" t="s">
        <v>1760</v>
      </c>
      <c r="BJ1889" s="44" t="s">
        <v>350</v>
      </c>
      <c r="BK1889" s="44" t="s">
        <v>11480</v>
      </c>
      <c r="EN1889" s="572">
        <v>46639</v>
      </c>
      <c r="EO1889" s="561" t="s">
        <v>11721</v>
      </c>
      <c r="EP1889" s="561" t="s">
        <v>350</v>
      </c>
      <c r="EQ1889" s="576">
        <v>220</v>
      </c>
      <c r="ER1889" s="561" t="s">
        <v>4434</v>
      </c>
      <c r="ES1889" s="568" t="s">
        <v>11722</v>
      </c>
    </row>
    <row r="1890" spans="16:149">
      <c r="P1890" s="503"/>
      <c r="Q1890" s="504"/>
      <c r="R1890" s="505">
        <f t="shared" si="51"/>
        <v>45668</v>
      </c>
      <c r="S1890" s="501"/>
      <c r="T1890" s="497"/>
      <c r="U1890" s="498"/>
      <c r="V1890" s="43">
        <v>227</v>
      </c>
      <c r="W1890" s="34" t="s">
        <v>4584</v>
      </c>
      <c r="X1890" s="44">
        <v>182208</v>
      </c>
      <c r="Y1890" s="34" t="s">
        <v>2208</v>
      </c>
      <c r="Z1890" s="43" t="s">
        <v>1223</v>
      </c>
      <c r="AA1890" s="34" t="s">
        <v>613</v>
      </c>
      <c r="AB1890" s="34" t="s">
        <v>285</v>
      </c>
      <c r="AC1890" s="34" t="s">
        <v>11723</v>
      </c>
      <c r="AD1890" s="44" t="s">
        <v>350</v>
      </c>
      <c r="AE1890" s="44" t="s">
        <v>11480</v>
      </c>
      <c r="AF1890" s="43">
        <v>227</v>
      </c>
      <c r="AG1890" s="34" t="s">
        <v>4584</v>
      </c>
      <c r="AH1890" s="34" t="s">
        <v>4583</v>
      </c>
      <c r="AI1890" s="43" t="s">
        <v>4585</v>
      </c>
      <c r="AJ1890" s="44" t="s">
        <v>4586</v>
      </c>
      <c r="AK1890" s="261">
        <v>3514505</v>
      </c>
      <c r="AL1890" s="44" t="s">
        <v>285</v>
      </c>
      <c r="AM1890" s="44" t="s">
        <v>4590</v>
      </c>
      <c r="AN1890" s="262">
        <v>232093870</v>
      </c>
      <c r="AO1890" s="34"/>
      <c r="AP1890" s="34"/>
      <c r="AQ1890" s="34"/>
      <c r="AR1890" s="34"/>
      <c r="AS1890" s="34"/>
      <c r="AT1890" s="44" t="s">
        <v>10865</v>
      </c>
      <c r="AU1890" s="44"/>
      <c r="AV1890" s="477" t="str">
        <f t="array" ref="AV1890">_xlfn.IFS(
LEFT(Tabelas!$AI1890,1)="N","DN",
LEFT(Tabelas!$AI1890,1)="C","DC",
LEFT(Tabelas!$AI1890,1)="L","DL",
LEFT(Tabelas!$AI1890,1)="A","DA",
LEFT(Tabelas!$AI1890,1)="G","DG")</f>
        <v>DC</v>
      </c>
      <c r="AW1890" s="34"/>
      <c r="AX1890" s="34"/>
      <c r="AY1890" s="34"/>
      <c r="AZ1890" s="34"/>
      <c r="BA1890" s="34"/>
      <c r="BB1890" s="34"/>
      <c r="BC1890" s="34"/>
      <c r="BD1890" s="44">
        <v>182208</v>
      </c>
      <c r="BE1890" s="34" t="s">
        <v>2208</v>
      </c>
      <c r="BF1890" s="43" t="s">
        <v>1223</v>
      </c>
      <c r="BG1890" s="34" t="s">
        <v>613</v>
      </c>
      <c r="BH1890" s="34" t="s">
        <v>285</v>
      </c>
      <c r="BI1890" s="34" t="s">
        <v>11723</v>
      </c>
      <c r="BJ1890" s="44" t="s">
        <v>350</v>
      </c>
      <c r="BK1890" s="44" t="s">
        <v>11480</v>
      </c>
      <c r="EN1890" s="571">
        <v>46701</v>
      </c>
      <c r="EO1890" s="560" t="s">
        <v>11724</v>
      </c>
      <c r="EP1890" s="560" t="s">
        <v>350</v>
      </c>
      <c r="EQ1890" s="580">
        <v>224</v>
      </c>
      <c r="ER1890" s="560" t="s">
        <v>4524</v>
      </c>
      <c r="ES1890" s="567" t="s">
        <v>11725</v>
      </c>
    </row>
    <row r="1891" spans="16:149">
      <c r="P1891" s="503"/>
      <c r="Q1891" s="504"/>
      <c r="R1891" s="505">
        <f t="shared" si="51"/>
        <v>45669</v>
      </c>
      <c r="S1891" s="501"/>
      <c r="T1891" s="497"/>
      <c r="U1891" s="498"/>
      <c r="V1891" s="43">
        <v>227</v>
      </c>
      <c r="W1891" s="34" t="s">
        <v>4584</v>
      </c>
      <c r="X1891" s="44">
        <v>182206</v>
      </c>
      <c r="Y1891" s="34" t="s">
        <v>2010</v>
      </c>
      <c r="Z1891" s="43" t="s">
        <v>1223</v>
      </c>
      <c r="AA1891" s="34" t="s">
        <v>613</v>
      </c>
      <c r="AB1891" s="34" t="s">
        <v>285</v>
      </c>
      <c r="AC1891" s="34" t="s">
        <v>2010</v>
      </c>
      <c r="AD1891" s="44" t="s">
        <v>350</v>
      </c>
      <c r="AE1891" s="44" t="s">
        <v>11480</v>
      </c>
      <c r="AF1891" s="43">
        <v>227</v>
      </c>
      <c r="AG1891" s="34" t="s">
        <v>4584</v>
      </c>
      <c r="AH1891" s="34" t="s">
        <v>4583</v>
      </c>
      <c r="AI1891" s="43" t="s">
        <v>4585</v>
      </c>
      <c r="AJ1891" s="44" t="s">
        <v>4586</v>
      </c>
      <c r="AK1891" s="261">
        <v>3514505</v>
      </c>
      <c r="AL1891" s="44" t="s">
        <v>285</v>
      </c>
      <c r="AM1891" s="44" t="s">
        <v>4590</v>
      </c>
      <c r="AN1891" s="262">
        <v>232093870</v>
      </c>
      <c r="AO1891" s="34"/>
      <c r="AP1891" s="34"/>
      <c r="AQ1891" s="34"/>
      <c r="AR1891" s="34"/>
      <c r="AS1891" s="34"/>
      <c r="AT1891" s="44" t="s">
        <v>10865</v>
      </c>
      <c r="AU1891" s="44"/>
      <c r="AV1891" s="477" t="str">
        <f t="array" ref="AV1891">_xlfn.IFS(
LEFT(Tabelas!$AI1891,1)="N","DN",
LEFT(Tabelas!$AI1891,1)="C","DC",
LEFT(Tabelas!$AI1891,1)="L","DL",
LEFT(Tabelas!$AI1891,1)="A","DA",
LEFT(Tabelas!$AI1891,1)="G","DG")</f>
        <v>DC</v>
      </c>
      <c r="AW1891" s="34"/>
      <c r="AX1891" s="34"/>
      <c r="AY1891" s="34"/>
      <c r="AZ1891" s="34"/>
      <c r="BA1891" s="34"/>
      <c r="BB1891" s="34"/>
      <c r="BC1891" s="34"/>
      <c r="BD1891" s="44">
        <v>182206</v>
      </c>
      <c r="BE1891" s="34" t="s">
        <v>2010</v>
      </c>
      <c r="BF1891" s="43" t="s">
        <v>1223</v>
      </c>
      <c r="BG1891" s="34" t="s">
        <v>613</v>
      </c>
      <c r="BH1891" s="34" t="s">
        <v>285</v>
      </c>
      <c r="BI1891" s="34" t="s">
        <v>2010</v>
      </c>
      <c r="BJ1891" s="44" t="s">
        <v>350</v>
      </c>
      <c r="BK1891" s="44" t="s">
        <v>11480</v>
      </c>
      <c r="EN1891" s="572">
        <v>46787</v>
      </c>
      <c r="EO1891" s="561" t="s">
        <v>11726</v>
      </c>
      <c r="EP1891" s="561" t="s">
        <v>320</v>
      </c>
      <c r="EQ1891" s="576">
        <v>101</v>
      </c>
      <c r="ER1891" s="561" t="s">
        <v>316</v>
      </c>
      <c r="ES1891" s="568" t="s">
        <v>11727</v>
      </c>
    </row>
    <row r="1892" spans="16:149">
      <c r="P1892" s="503"/>
      <c r="Q1892" s="504"/>
      <c r="R1892" s="505">
        <f t="shared" si="51"/>
        <v>45670</v>
      </c>
      <c r="S1892" s="501"/>
      <c r="T1892" s="497"/>
      <c r="U1892" s="498"/>
      <c r="V1892" s="43">
        <v>227</v>
      </c>
      <c r="W1892" s="34" t="s">
        <v>4584</v>
      </c>
      <c r="X1892" s="44">
        <v>182200</v>
      </c>
      <c r="Y1892" s="34" t="s">
        <v>922</v>
      </c>
      <c r="Z1892" s="43" t="s">
        <v>1223</v>
      </c>
      <c r="AA1892" s="34" t="s">
        <v>613</v>
      </c>
      <c r="AB1892" s="34" t="s">
        <v>285</v>
      </c>
      <c r="AC1892" s="34" t="s">
        <v>11723</v>
      </c>
      <c r="AD1892" s="44" t="s">
        <v>350</v>
      </c>
      <c r="AE1892" s="44" t="s">
        <v>11480</v>
      </c>
      <c r="AF1892" s="43">
        <v>227</v>
      </c>
      <c r="AG1892" s="34" t="s">
        <v>4584</v>
      </c>
      <c r="AH1892" s="34" t="s">
        <v>4583</v>
      </c>
      <c r="AI1892" s="43" t="s">
        <v>4585</v>
      </c>
      <c r="AJ1892" s="44" t="s">
        <v>4586</v>
      </c>
      <c r="AK1892" s="261">
        <v>3514505</v>
      </c>
      <c r="AL1892" s="44" t="s">
        <v>285</v>
      </c>
      <c r="AM1892" s="44" t="s">
        <v>4590</v>
      </c>
      <c r="AN1892" s="262">
        <v>232093870</v>
      </c>
      <c r="AO1892" s="34"/>
      <c r="AP1892" s="34"/>
      <c r="AQ1892" s="34"/>
      <c r="AR1892" s="34"/>
      <c r="AS1892" s="34"/>
      <c r="AT1892" s="44" t="s">
        <v>10865</v>
      </c>
      <c r="AU1892" s="44"/>
      <c r="AV1892" s="477" t="str">
        <f t="array" ref="AV1892">_xlfn.IFS(
LEFT(Tabelas!$AI1892,1)="N","DN",
LEFT(Tabelas!$AI1892,1)="C","DC",
LEFT(Tabelas!$AI1892,1)="L","DL",
LEFT(Tabelas!$AI1892,1)="A","DA",
LEFT(Tabelas!$AI1892,1)="G","DG")</f>
        <v>DC</v>
      </c>
      <c r="AW1892" s="34"/>
      <c r="AX1892" s="34"/>
      <c r="AY1892" s="34"/>
      <c r="AZ1892" s="34"/>
      <c r="BA1892" s="34"/>
      <c r="BB1892" s="34"/>
      <c r="BC1892" s="34"/>
      <c r="BD1892" s="44">
        <v>182200</v>
      </c>
      <c r="BE1892" s="34" t="s">
        <v>922</v>
      </c>
      <c r="BF1892" s="43" t="s">
        <v>1223</v>
      </c>
      <c r="BG1892" s="34" t="s">
        <v>613</v>
      </c>
      <c r="BH1892" s="34" t="s">
        <v>285</v>
      </c>
      <c r="BI1892" s="34" t="s">
        <v>11723</v>
      </c>
      <c r="BJ1892" s="44" t="s">
        <v>350</v>
      </c>
      <c r="BK1892" s="44" t="s">
        <v>11480</v>
      </c>
      <c r="EN1892" s="572">
        <v>46914</v>
      </c>
      <c r="EO1892" s="561" t="s">
        <v>11728</v>
      </c>
      <c r="EP1892" s="561" t="s">
        <v>320</v>
      </c>
      <c r="EQ1892" s="576">
        <v>101</v>
      </c>
      <c r="ER1892" s="561" t="s">
        <v>316</v>
      </c>
      <c r="ES1892" s="568" t="s">
        <v>11729</v>
      </c>
    </row>
    <row r="1893" spans="16:149">
      <c r="P1893" s="503"/>
      <c r="Q1893" s="504"/>
      <c r="R1893" s="505">
        <f t="shared" si="51"/>
        <v>45671</v>
      </c>
      <c r="S1893" s="501"/>
      <c r="T1893" s="497"/>
      <c r="U1893" s="498"/>
      <c r="V1893" s="43">
        <v>227</v>
      </c>
      <c r="W1893" s="34" t="s">
        <v>4584</v>
      </c>
      <c r="X1893" s="44">
        <v>182301</v>
      </c>
      <c r="Y1893" s="34" t="s">
        <v>1210</v>
      </c>
      <c r="Z1893" s="43" t="s">
        <v>318</v>
      </c>
      <c r="AA1893" s="34" t="s">
        <v>285</v>
      </c>
      <c r="AB1893" s="34" t="s">
        <v>285</v>
      </c>
      <c r="AC1893" s="34" t="s">
        <v>1210</v>
      </c>
      <c r="AD1893" s="44" t="s">
        <v>350</v>
      </c>
      <c r="AE1893" s="44" t="s">
        <v>11480</v>
      </c>
      <c r="AF1893" s="43">
        <v>227</v>
      </c>
      <c r="AG1893" s="34" t="s">
        <v>4584</v>
      </c>
      <c r="AH1893" s="34" t="s">
        <v>4583</v>
      </c>
      <c r="AI1893" s="43" t="s">
        <v>4585</v>
      </c>
      <c r="AJ1893" s="44" t="s">
        <v>4586</v>
      </c>
      <c r="AK1893" s="261">
        <v>3514505</v>
      </c>
      <c r="AL1893" s="44" t="s">
        <v>285</v>
      </c>
      <c r="AM1893" s="44" t="s">
        <v>4590</v>
      </c>
      <c r="AN1893" s="262">
        <v>232093870</v>
      </c>
      <c r="AO1893" s="34"/>
      <c r="AP1893" s="34"/>
      <c r="AQ1893" s="34"/>
      <c r="AR1893" s="34"/>
      <c r="AS1893" s="34"/>
      <c r="AT1893" s="44" t="s">
        <v>10865</v>
      </c>
      <c r="AU1893" s="44"/>
      <c r="AV1893" s="477" t="str">
        <f t="array" ref="AV1893">_xlfn.IFS(
LEFT(Tabelas!$AI1893,1)="N","DN",
LEFT(Tabelas!$AI1893,1)="C","DC",
LEFT(Tabelas!$AI1893,1)="L","DL",
LEFT(Tabelas!$AI1893,1)="A","DA",
LEFT(Tabelas!$AI1893,1)="G","DG")</f>
        <v>DC</v>
      </c>
      <c r="AW1893" s="34"/>
      <c r="AX1893" s="34"/>
      <c r="AY1893" s="34"/>
      <c r="AZ1893" s="34"/>
      <c r="BA1893" s="34"/>
      <c r="BB1893" s="34"/>
      <c r="BC1893" s="34"/>
      <c r="BD1893" s="44">
        <v>182301</v>
      </c>
      <c r="BE1893" s="34" t="s">
        <v>1210</v>
      </c>
      <c r="BF1893" s="43" t="s">
        <v>318</v>
      </c>
      <c r="BG1893" s="34" t="s">
        <v>285</v>
      </c>
      <c r="BH1893" s="34" t="s">
        <v>285</v>
      </c>
      <c r="BI1893" s="34" t="s">
        <v>1210</v>
      </c>
      <c r="BJ1893" s="44" t="s">
        <v>350</v>
      </c>
      <c r="BK1893" s="44" t="s">
        <v>11480</v>
      </c>
      <c r="EN1893" s="571">
        <v>47023</v>
      </c>
      <c r="EO1893" s="560" t="s">
        <v>11730</v>
      </c>
      <c r="EP1893" s="560" t="s">
        <v>289</v>
      </c>
      <c r="EQ1893" s="580">
        <v>332</v>
      </c>
      <c r="ER1893" s="560" t="s">
        <v>4896</v>
      </c>
      <c r="ES1893" s="567" t="s">
        <v>11731</v>
      </c>
    </row>
    <row r="1894" spans="16:149">
      <c r="P1894" s="503"/>
      <c r="Q1894" s="504"/>
      <c r="R1894" s="505">
        <f t="shared" si="51"/>
        <v>45672</v>
      </c>
      <c r="S1894" s="501"/>
      <c r="T1894" s="497"/>
      <c r="U1894" s="498"/>
      <c r="V1894" s="43">
        <v>227</v>
      </c>
      <c r="W1894" s="34" t="s">
        <v>4584</v>
      </c>
      <c r="X1894" s="44">
        <v>182304</v>
      </c>
      <c r="Y1894" s="34" t="s">
        <v>1483</v>
      </c>
      <c r="Z1894" s="43" t="s">
        <v>318</v>
      </c>
      <c r="AA1894" s="34" t="s">
        <v>285</v>
      </c>
      <c r="AB1894" s="34" t="s">
        <v>285</v>
      </c>
      <c r="AC1894" s="34" t="s">
        <v>1483</v>
      </c>
      <c r="AD1894" s="44" t="s">
        <v>350</v>
      </c>
      <c r="AE1894" s="44" t="s">
        <v>11480</v>
      </c>
      <c r="AF1894" s="43">
        <v>227</v>
      </c>
      <c r="AG1894" s="34" t="s">
        <v>4584</v>
      </c>
      <c r="AH1894" s="34" t="s">
        <v>4583</v>
      </c>
      <c r="AI1894" s="43" t="s">
        <v>4585</v>
      </c>
      <c r="AJ1894" s="44" t="s">
        <v>4586</v>
      </c>
      <c r="AK1894" s="261">
        <v>3514505</v>
      </c>
      <c r="AL1894" s="44" t="s">
        <v>285</v>
      </c>
      <c r="AM1894" s="44" t="s">
        <v>4590</v>
      </c>
      <c r="AN1894" s="262">
        <v>232093870</v>
      </c>
      <c r="AO1894" s="34"/>
      <c r="AP1894" s="34"/>
      <c r="AQ1894" s="34"/>
      <c r="AR1894" s="34"/>
      <c r="AS1894" s="34"/>
      <c r="AT1894" s="44" t="s">
        <v>10865</v>
      </c>
      <c r="AU1894" s="44"/>
      <c r="AV1894" s="477" t="str">
        <f t="array" ref="AV1894">_xlfn.IFS(
LEFT(Tabelas!$AI1894,1)="N","DN",
LEFT(Tabelas!$AI1894,1)="C","DC",
LEFT(Tabelas!$AI1894,1)="L","DL",
LEFT(Tabelas!$AI1894,1)="A","DA",
LEFT(Tabelas!$AI1894,1)="G","DG")</f>
        <v>DC</v>
      </c>
      <c r="AW1894" s="34"/>
      <c r="AX1894" s="34"/>
      <c r="AY1894" s="34"/>
      <c r="AZ1894" s="34"/>
      <c r="BA1894" s="34"/>
      <c r="BB1894" s="34"/>
      <c r="BC1894" s="34"/>
      <c r="BD1894" s="44">
        <v>182304</v>
      </c>
      <c r="BE1894" s="34" t="s">
        <v>1483</v>
      </c>
      <c r="BF1894" s="43" t="s">
        <v>318</v>
      </c>
      <c r="BG1894" s="34" t="s">
        <v>285</v>
      </c>
      <c r="BH1894" s="34" t="s">
        <v>285</v>
      </c>
      <c r="BI1894" s="34" t="s">
        <v>1483</v>
      </c>
      <c r="BJ1894" s="44" t="s">
        <v>350</v>
      </c>
      <c r="BK1894" s="44" t="s">
        <v>11480</v>
      </c>
      <c r="EN1894" s="572">
        <v>47090</v>
      </c>
      <c r="EO1894" s="561" t="s">
        <v>11732</v>
      </c>
      <c r="EP1894" s="561" t="s">
        <v>320</v>
      </c>
      <c r="EQ1894" s="576">
        <v>126</v>
      </c>
      <c r="ER1894" s="561" t="s">
        <v>3720</v>
      </c>
      <c r="ES1894" s="568" t="s">
        <v>11733</v>
      </c>
    </row>
    <row r="1895" spans="16:149">
      <c r="P1895" s="503"/>
      <c r="Q1895" s="504"/>
      <c r="R1895" s="505">
        <f t="shared" si="51"/>
        <v>45673</v>
      </c>
      <c r="S1895" s="501"/>
      <c r="T1895" s="497"/>
      <c r="U1895" s="498"/>
      <c r="V1895" s="43">
        <v>227</v>
      </c>
      <c r="W1895" s="34" t="s">
        <v>4584</v>
      </c>
      <c r="X1895" s="44">
        <v>182305</v>
      </c>
      <c r="Y1895" s="34" t="s">
        <v>1761</v>
      </c>
      <c r="Z1895" s="43" t="s">
        <v>1223</v>
      </c>
      <c r="AA1895" s="34" t="s">
        <v>285</v>
      </c>
      <c r="AB1895" s="34" t="s">
        <v>285</v>
      </c>
      <c r="AC1895" s="34" t="s">
        <v>1761</v>
      </c>
      <c r="AD1895" s="44" t="s">
        <v>350</v>
      </c>
      <c r="AE1895" s="44" t="s">
        <v>11480</v>
      </c>
      <c r="AF1895" s="43">
        <v>227</v>
      </c>
      <c r="AG1895" s="34" t="s">
        <v>4584</v>
      </c>
      <c r="AH1895" s="34" t="s">
        <v>4583</v>
      </c>
      <c r="AI1895" s="43" t="s">
        <v>4585</v>
      </c>
      <c r="AJ1895" s="44" t="s">
        <v>4586</v>
      </c>
      <c r="AK1895" s="261">
        <v>3514505</v>
      </c>
      <c r="AL1895" s="44" t="s">
        <v>285</v>
      </c>
      <c r="AM1895" s="44" t="s">
        <v>4590</v>
      </c>
      <c r="AN1895" s="262">
        <v>232093870</v>
      </c>
      <c r="AO1895" s="34"/>
      <c r="AP1895" s="34"/>
      <c r="AQ1895" s="34"/>
      <c r="AR1895" s="34"/>
      <c r="AS1895" s="34"/>
      <c r="AT1895" s="44" t="s">
        <v>10865</v>
      </c>
      <c r="AU1895" s="44"/>
      <c r="AV1895" s="477" t="str">
        <f t="array" ref="AV1895">_xlfn.IFS(
LEFT(Tabelas!$AI1895,1)="N","DN",
LEFT(Tabelas!$AI1895,1)="C","DC",
LEFT(Tabelas!$AI1895,1)="L","DL",
LEFT(Tabelas!$AI1895,1)="A","DA",
LEFT(Tabelas!$AI1895,1)="G","DG")</f>
        <v>DC</v>
      </c>
      <c r="AW1895" s="34"/>
      <c r="AX1895" s="34"/>
      <c r="AY1895" s="34"/>
      <c r="AZ1895" s="34"/>
      <c r="BA1895" s="34"/>
      <c r="BB1895" s="34"/>
      <c r="BC1895" s="34"/>
      <c r="BD1895" s="44">
        <v>182305</v>
      </c>
      <c r="BE1895" s="34" t="s">
        <v>1761</v>
      </c>
      <c r="BF1895" s="43" t="s">
        <v>1223</v>
      </c>
      <c r="BG1895" s="34" t="s">
        <v>285</v>
      </c>
      <c r="BH1895" s="34" t="s">
        <v>285</v>
      </c>
      <c r="BI1895" s="34" t="s">
        <v>1761</v>
      </c>
      <c r="BJ1895" s="44" t="s">
        <v>350</v>
      </c>
      <c r="BK1895" s="44" t="s">
        <v>11480</v>
      </c>
      <c r="EN1895" s="571">
        <v>47180</v>
      </c>
      <c r="EO1895" s="560" t="s">
        <v>11734</v>
      </c>
      <c r="EP1895" s="560" t="s">
        <v>289</v>
      </c>
      <c r="EQ1895" s="580">
        <v>339</v>
      </c>
      <c r="ER1895" s="560" t="s">
        <v>307</v>
      </c>
      <c r="ES1895" s="567" t="s">
        <v>11735</v>
      </c>
    </row>
    <row r="1896" spans="16:149">
      <c r="P1896" s="503"/>
      <c r="Q1896" s="504"/>
      <c r="R1896" s="505">
        <f t="shared" si="51"/>
        <v>45674</v>
      </c>
      <c r="S1896" s="501"/>
      <c r="T1896" s="497"/>
      <c r="U1896" s="498"/>
      <c r="V1896" s="43">
        <v>227</v>
      </c>
      <c r="W1896" s="34" t="s">
        <v>4584</v>
      </c>
      <c r="X1896" s="44">
        <v>182306</v>
      </c>
      <c r="Y1896" s="34" t="s">
        <v>65</v>
      </c>
      <c r="Z1896" s="43" t="s">
        <v>318</v>
      </c>
      <c r="AA1896" s="34" t="s">
        <v>285</v>
      </c>
      <c r="AB1896" s="34" t="s">
        <v>285</v>
      </c>
      <c r="AC1896" s="34" t="s">
        <v>65</v>
      </c>
      <c r="AD1896" s="44" t="s">
        <v>350</v>
      </c>
      <c r="AE1896" s="44" t="s">
        <v>11480</v>
      </c>
      <c r="AF1896" s="43">
        <v>227</v>
      </c>
      <c r="AG1896" s="34" t="s">
        <v>4584</v>
      </c>
      <c r="AH1896" s="34" t="s">
        <v>4583</v>
      </c>
      <c r="AI1896" s="43" t="s">
        <v>4585</v>
      </c>
      <c r="AJ1896" s="44" t="s">
        <v>4586</v>
      </c>
      <c r="AK1896" s="261">
        <v>3514505</v>
      </c>
      <c r="AL1896" s="44" t="s">
        <v>285</v>
      </c>
      <c r="AM1896" s="44" t="s">
        <v>4590</v>
      </c>
      <c r="AN1896" s="262">
        <v>232093870</v>
      </c>
      <c r="AO1896" s="34"/>
      <c r="AP1896" s="34"/>
      <c r="AQ1896" s="34"/>
      <c r="AR1896" s="34"/>
      <c r="AS1896" s="34"/>
      <c r="AT1896" s="44" t="s">
        <v>10865</v>
      </c>
      <c r="AU1896" s="44"/>
      <c r="AV1896" s="477" t="str">
        <f t="array" ref="AV1896">_xlfn.IFS(
LEFT(Tabelas!$AI1896,1)="N","DN",
LEFT(Tabelas!$AI1896,1)="C","DC",
LEFT(Tabelas!$AI1896,1)="L","DL",
LEFT(Tabelas!$AI1896,1)="A","DA",
LEFT(Tabelas!$AI1896,1)="G","DG")</f>
        <v>DC</v>
      </c>
      <c r="AW1896" s="34"/>
      <c r="AX1896" s="34"/>
      <c r="AY1896" s="34"/>
      <c r="AZ1896" s="34"/>
      <c r="BA1896" s="34"/>
      <c r="BB1896" s="34"/>
      <c r="BC1896" s="34"/>
      <c r="BD1896" s="44">
        <v>182306</v>
      </c>
      <c r="BE1896" s="34" t="s">
        <v>65</v>
      </c>
      <c r="BF1896" s="43" t="s">
        <v>318</v>
      </c>
      <c r="BG1896" s="34" t="s">
        <v>285</v>
      </c>
      <c r="BH1896" s="34" t="s">
        <v>285</v>
      </c>
      <c r="BI1896" s="34" t="s">
        <v>65</v>
      </c>
      <c r="BJ1896" s="44" t="s">
        <v>350</v>
      </c>
      <c r="BK1896" s="44" t="s">
        <v>11480</v>
      </c>
      <c r="EN1896" s="572">
        <v>47228</v>
      </c>
      <c r="EO1896" s="561" t="s">
        <v>11736</v>
      </c>
      <c r="EP1896" s="561" t="s">
        <v>370</v>
      </c>
      <c r="EQ1896" s="576">
        <v>556</v>
      </c>
      <c r="ER1896" s="561" t="s">
        <v>3143</v>
      </c>
      <c r="ES1896" s="568" t="s">
        <v>11737</v>
      </c>
    </row>
    <row r="1897" spans="16:149">
      <c r="P1897" s="503"/>
      <c r="Q1897" s="504"/>
      <c r="R1897" s="505">
        <f t="shared" si="51"/>
        <v>45675</v>
      </c>
      <c r="S1897" s="501"/>
      <c r="T1897" s="497"/>
      <c r="U1897" s="498"/>
      <c r="V1897" s="43">
        <v>227</v>
      </c>
      <c r="W1897" s="34" t="s">
        <v>4584</v>
      </c>
      <c r="X1897" s="44">
        <v>182307</v>
      </c>
      <c r="Y1897" s="34" t="s">
        <v>2209</v>
      </c>
      <c r="Z1897" s="43" t="s">
        <v>1223</v>
      </c>
      <c r="AA1897" s="34" t="s">
        <v>285</v>
      </c>
      <c r="AB1897" s="34" t="s">
        <v>285</v>
      </c>
      <c r="AC1897" s="34" t="s">
        <v>2209</v>
      </c>
      <c r="AD1897" s="44" t="s">
        <v>350</v>
      </c>
      <c r="AE1897" s="44" t="s">
        <v>11480</v>
      </c>
      <c r="AF1897" s="43">
        <v>227</v>
      </c>
      <c r="AG1897" s="34" t="s">
        <v>4584</v>
      </c>
      <c r="AH1897" s="34" t="s">
        <v>4583</v>
      </c>
      <c r="AI1897" s="43" t="s">
        <v>4585</v>
      </c>
      <c r="AJ1897" s="44" t="s">
        <v>4586</v>
      </c>
      <c r="AK1897" s="261">
        <v>3514505</v>
      </c>
      <c r="AL1897" s="44" t="s">
        <v>285</v>
      </c>
      <c r="AM1897" s="44" t="s">
        <v>4590</v>
      </c>
      <c r="AN1897" s="262">
        <v>232093870</v>
      </c>
      <c r="AO1897" s="34"/>
      <c r="AP1897" s="34"/>
      <c r="AQ1897" s="34"/>
      <c r="AR1897" s="34"/>
      <c r="AS1897" s="34"/>
      <c r="AT1897" s="44" t="s">
        <v>10865</v>
      </c>
      <c r="AU1897" s="44"/>
      <c r="AV1897" s="477" t="str">
        <f t="array" ref="AV1897">_xlfn.IFS(
LEFT(Tabelas!$AI1897,1)="N","DN",
LEFT(Tabelas!$AI1897,1)="C","DC",
LEFT(Tabelas!$AI1897,1)="L","DL",
LEFT(Tabelas!$AI1897,1)="A","DA",
LEFT(Tabelas!$AI1897,1)="G","DG")</f>
        <v>DC</v>
      </c>
      <c r="AW1897" s="34"/>
      <c r="AX1897" s="34"/>
      <c r="AY1897" s="34"/>
      <c r="AZ1897" s="34"/>
      <c r="BA1897" s="34"/>
      <c r="BB1897" s="34"/>
      <c r="BC1897" s="34"/>
      <c r="BD1897" s="44">
        <v>182307</v>
      </c>
      <c r="BE1897" s="34" t="s">
        <v>2209</v>
      </c>
      <c r="BF1897" s="43" t="s">
        <v>1223</v>
      </c>
      <c r="BG1897" s="34" t="s">
        <v>285</v>
      </c>
      <c r="BH1897" s="34" t="s">
        <v>285</v>
      </c>
      <c r="BI1897" s="34" t="s">
        <v>2209</v>
      </c>
      <c r="BJ1897" s="44" t="s">
        <v>350</v>
      </c>
      <c r="BK1897" s="44" t="s">
        <v>11480</v>
      </c>
      <c r="EN1897" s="571">
        <v>47309</v>
      </c>
      <c r="EO1897" s="560" t="s">
        <v>11738</v>
      </c>
      <c r="EP1897" s="560" t="s">
        <v>320</v>
      </c>
      <c r="EQ1897" s="580">
        <v>164</v>
      </c>
      <c r="ER1897" s="560" t="s">
        <v>3901</v>
      </c>
      <c r="ES1897" s="567" t="s">
        <v>11739</v>
      </c>
    </row>
    <row r="1898" spans="16:149">
      <c r="P1898" s="503"/>
      <c r="Q1898" s="504"/>
      <c r="R1898" s="505">
        <f t="shared" si="51"/>
        <v>45676</v>
      </c>
      <c r="S1898" s="501"/>
      <c r="T1898" s="497"/>
      <c r="U1898" s="498"/>
      <c r="V1898" s="43">
        <v>227</v>
      </c>
      <c r="W1898" s="34" t="s">
        <v>4584</v>
      </c>
      <c r="X1898" s="44">
        <v>182310</v>
      </c>
      <c r="Y1898" s="34" t="s">
        <v>2396</v>
      </c>
      <c r="Z1898" s="43" t="s">
        <v>1223</v>
      </c>
      <c r="AA1898" s="34" t="s">
        <v>285</v>
      </c>
      <c r="AB1898" s="34" t="s">
        <v>285</v>
      </c>
      <c r="AC1898" s="34" t="s">
        <v>2396</v>
      </c>
      <c r="AD1898" s="44" t="s">
        <v>350</v>
      </c>
      <c r="AE1898" s="44" t="s">
        <v>11480</v>
      </c>
      <c r="AF1898" s="43">
        <v>227</v>
      </c>
      <c r="AG1898" s="34" t="s">
        <v>4584</v>
      </c>
      <c r="AH1898" s="34" t="s">
        <v>4583</v>
      </c>
      <c r="AI1898" s="43" t="s">
        <v>4585</v>
      </c>
      <c r="AJ1898" s="44" t="s">
        <v>4586</v>
      </c>
      <c r="AK1898" s="261">
        <v>3514505</v>
      </c>
      <c r="AL1898" s="44" t="s">
        <v>285</v>
      </c>
      <c r="AM1898" s="44" t="s">
        <v>4590</v>
      </c>
      <c r="AN1898" s="262">
        <v>232093870</v>
      </c>
      <c r="AO1898" s="34"/>
      <c r="AP1898" s="34"/>
      <c r="AQ1898" s="34"/>
      <c r="AR1898" s="34"/>
      <c r="AS1898" s="34"/>
      <c r="AT1898" s="44" t="s">
        <v>10865</v>
      </c>
      <c r="AU1898" s="44"/>
      <c r="AV1898" s="477" t="str">
        <f t="array" ref="AV1898">_xlfn.IFS(
LEFT(Tabelas!$AI1898,1)="N","DN",
LEFT(Tabelas!$AI1898,1)="C","DC",
LEFT(Tabelas!$AI1898,1)="L","DL",
LEFT(Tabelas!$AI1898,1)="A","DA",
LEFT(Tabelas!$AI1898,1)="G","DG")</f>
        <v>DC</v>
      </c>
      <c r="AW1898" s="34"/>
      <c r="AX1898" s="34"/>
      <c r="AY1898" s="34"/>
      <c r="AZ1898" s="34"/>
      <c r="BA1898" s="34"/>
      <c r="BB1898" s="34"/>
      <c r="BC1898" s="34"/>
      <c r="BD1898" s="44">
        <v>182310</v>
      </c>
      <c r="BE1898" s="34" t="s">
        <v>2396</v>
      </c>
      <c r="BF1898" s="43" t="s">
        <v>1223</v>
      </c>
      <c r="BG1898" s="34" t="s">
        <v>285</v>
      </c>
      <c r="BH1898" s="34" t="s">
        <v>285</v>
      </c>
      <c r="BI1898" s="34" t="s">
        <v>2396</v>
      </c>
      <c r="BJ1898" s="44" t="s">
        <v>350</v>
      </c>
      <c r="BK1898" s="44" t="s">
        <v>11480</v>
      </c>
      <c r="EN1898" s="572">
        <v>47368</v>
      </c>
      <c r="EO1898" s="561" t="s">
        <v>11740</v>
      </c>
      <c r="EP1898" s="561" t="s">
        <v>1519</v>
      </c>
      <c r="EQ1898" s="576">
        <v>800</v>
      </c>
      <c r="ER1898" s="561" t="s">
        <v>1520</v>
      </c>
      <c r="ES1898" s="568" t="s">
        <v>11741</v>
      </c>
    </row>
    <row r="1899" spans="16:149">
      <c r="P1899" s="503"/>
      <c r="Q1899" s="504"/>
      <c r="R1899" s="505">
        <f t="shared" si="51"/>
        <v>45677</v>
      </c>
      <c r="S1899" s="501"/>
      <c r="T1899" s="497"/>
      <c r="U1899" s="498"/>
      <c r="V1899" s="43">
        <v>227</v>
      </c>
      <c r="W1899" s="34" t="s">
        <v>4584</v>
      </c>
      <c r="X1899" s="44">
        <v>182315</v>
      </c>
      <c r="Y1899" s="34" t="s">
        <v>2564</v>
      </c>
      <c r="Z1899" s="43" t="s">
        <v>318</v>
      </c>
      <c r="AA1899" s="34" t="s">
        <v>285</v>
      </c>
      <c r="AB1899" s="34" t="s">
        <v>285</v>
      </c>
      <c r="AC1899" s="34" t="s">
        <v>2564</v>
      </c>
      <c r="AD1899" s="44" t="s">
        <v>350</v>
      </c>
      <c r="AE1899" s="44" t="s">
        <v>11480</v>
      </c>
      <c r="AF1899" s="43">
        <v>227</v>
      </c>
      <c r="AG1899" s="34" t="s">
        <v>4584</v>
      </c>
      <c r="AH1899" s="34" t="s">
        <v>4583</v>
      </c>
      <c r="AI1899" s="43" t="s">
        <v>4585</v>
      </c>
      <c r="AJ1899" s="44" t="s">
        <v>4586</v>
      </c>
      <c r="AK1899" s="261">
        <v>3514505</v>
      </c>
      <c r="AL1899" s="44" t="s">
        <v>285</v>
      </c>
      <c r="AM1899" s="44" t="s">
        <v>4590</v>
      </c>
      <c r="AN1899" s="262">
        <v>232093870</v>
      </c>
      <c r="AO1899" s="34"/>
      <c r="AP1899" s="34"/>
      <c r="AQ1899" s="34"/>
      <c r="AR1899" s="34"/>
      <c r="AS1899" s="34"/>
      <c r="AT1899" s="44" t="s">
        <v>10865</v>
      </c>
      <c r="AU1899" s="44"/>
      <c r="AV1899" s="477" t="str">
        <f t="array" ref="AV1899">_xlfn.IFS(
LEFT(Tabelas!$AI1899,1)="N","DN",
LEFT(Tabelas!$AI1899,1)="C","DC",
LEFT(Tabelas!$AI1899,1)="L","DL",
LEFT(Tabelas!$AI1899,1)="A","DA",
LEFT(Tabelas!$AI1899,1)="G","DG")</f>
        <v>DC</v>
      </c>
      <c r="AW1899" s="34"/>
      <c r="AX1899" s="34"/>
      <c r="AY1899" s="34"/>
      <c r="AZ1899" s="34"/>
      <c r="BA1899" s="34"/>
      <c r="BB1899" s="34"/>
      <c r="BC1899" s="34"/>
      <c r="BD1899" s="44">
        <v>182315</v>
      </c>
      <c r="BE1899" s="34" t="s">
        <v>2564</v>
      </c>
      <c r="BF1899" s="43" t="s">
        <v>318</v>
      </c>
      <c r="BG1899" s="34" t="s">
        <v>285</v>
      </c>
      <c r="BH1899" s="34" t="s">
        <v>285</v>
      </c>
      <c r="BI1899" s="34" t="s">
        <v>2564</v>
      </c>
      <c r="BJ1899" s="44" t="s">
        <v>350</v>
      </c>
      <c r="BK1899" s="44" t="s">
        <v>11480</v>
      </c>
      <c r="EN1899" s="571">
        <v>47384</v>
      </c>
      <c r="EO1899" s="560" t="s">
        <v>11742</v>
      </c>
      <c r="EP1899" s="560" t="s">
        <v>350</v>
      </c>
      <c r="EQ1899" s="580">
        <v>221</v>
      </c>
      <c r="ER1899" s="560" t="s">
        <v>4458</v>
      </c>
      <c r="ES1899" s="567" t="s">
        <v>11743</v>
      </c>
    </row>
    <row r="1900" spans="16:149">
      <c r="P1900" s="503"/>
      <c r="Q1900" s="504"/>
      <c r="R1900" s="505">
        <f t="shared" si="51"/>
        <v>45678</v>
      </c>
      <c r="S1900" s="501"/>
      <c r="T1900" s="497"/>
      <c r="U1900" s="498"/>
      <c r="V1900" s="43">
        <v>227</v>
      </c>
      <c r="W1900" s="34" t="s">
        <v>4584</v>
      </c>
      <c r="X1900" s="44">
        <v>182316</v>
      </c>
      <c r="Y1900" s="34" t="s">
        <v>2716</v>
      </c>
      <c r="Z1900" s="43" t="s">
        <v>318</v>
      </c>
      <c r="AA1900" s="34" t="s">
        <v>285</v>
      </c>
      <c r="AB1900" s="34" t="s">
        <v>285</v>
      </c>
      <c r="AC1900" s="34" t="s">
        <v>2716</v>
      </c>
      <c r="AD1900" s="44" t="s">
        <v>350</v>
      </c>
      <c r="AE1900" s="44" t="s">
        <v>11480</v>
      </c>
      <c r="AF1900" s="43">
        <v>227</v>
      </c>
      <c r="AG1900" s="34" t="s">
        <v>4584</v>
      </c>
      <c r="AH1900" s="34" t="s">
        <v>4583</v>
      </c>
      <c r="AI1900" s="43" t="s">
        <v>4585</v>
      </c>
      <c r="AJ1900" s="44" t="s">
        <v>4586</v>
      </c>
      <c r="AK1900" s="261">
        <v>3514505</v>
      </c>
      <c r="AL1900" s="44" t="s">
        <v>285</v>
      </c>
      <c r="AM1900" s="44" t="s">
        <v>4590</v>
      </c>
      <c r="AN1900" s="262">
        <v>232093870</v>
      </c>
      <c r="AO1900" s="34"/>
      <c r="AP1900" s="34"/>
      <c r="AQ1900" s="34"/>
      <c r="AR1900" s="34"/>
      <c r="AS1900" s="34"/>
      <c r="AT1900" s="44" t="s">
        <v>10865</v>
      </c>
      <c r="AU1900" s="44"/>
      <c r="AV1900" s="477" t="str">
        <f t="array" ref="AV1900">_xlfn.IFS(
LEFT(Tabelas!$AI1900,1)="N","DN",
LEFT(Tabelas!$AI1900,1)="C","DC",
LEFT(Tabelas!$AI1900,1)="L","DL",
LEFT(Tabelas!$AI1900,1)="A","DA",
LEFT(Tabelas!$AI1900,1)="G","DG")</f>
        <v>DC</v>
      </c>
      <c r="AW1900" s="34"/>
      <c r="AX1900" s="34"/>
      <c r="AY1900" s="34"/>
      <c r="AZ1900" s="34"/>
      <c r="BA1900" s="34"/>
      <c r="BB1900" s="34"/>
      <c r="BC1900" s="34"/>
      <c r="BD1900" s="44">
        <v>182316</v>
      </c>
      <c r="BE1900" s="34" t="s">
        <v>2716</v>
      </c>
      <c r="BF1900" s="43" t="s">
        <v>318</v>
      </c>
      <c r="BG1900" s="34" t="s">
        <v>285</v>
      </c>
      <c r="BH1900" s="34" t="s">
        <v>285</v>
      </c>
      <c r="BI1900" s="34" t="s">
        <v>2716</v>
      </c>
      <c r="BJ1900" s="44" t="s">
        <v>350</v>
      </c>
      <c r="BK1900" s="44" t="s">
        <v>11480</v>
      </c>
      <c r="EN1900" s="572">
        <v>47406</v>
      </c>
      <c r="EO1900" s="561" t="s">
        <v>11744</v>
      </c>
      <c r="EP1900" s="561" t="s">
        <v>289</v>
      </c>
      <c r="EQ1900" s="576">
        <v>379</v>
      </c>
      <c r="ER1900" s="561" t="s">
        <v>2245</v>
      </c>
      <c r="ES1900" s="568" t="s">
        <v>11745</v>
      </c>
    </row>
    <row r="1901" spans="16:149">
      <c r="P1901" s="503"/>
      <c r="Q1901" s="504"/>
      <c r="R1901" s="505">
        <f t="shared" si="51"/>
        <v>45679</v>
      </c>
      <c r="S1901" s="501"/>
      <c r="T1901" s="497"/>
      <c r="U1901" s="498"/>
      <c r="V1901" s="43">
        <v>227</v>
      </c>
      <c r="W1901" s="34" t="s">
        <v>4584</v>
      </c>
      <c r="X1901" s="44">
        <v>182318</v>
      </c>
      <c r="Y1901" s="34" t="s">
        <v>2996</v>
      </c>
      <c r="Z1901" s="43" t="s">
        <v>318</v>
      </c>
      <c r="AA1901" s="34" t="s">
        <v>285</v>
      </c>
      <c r="AB1901" s="34" t="s">
        <v>285</v>
      </c>
      <c r="AC1901" s="34" t="s">
        <v>2996</v>
      </c>
      <c r="AD1901" s="44" t="s">
        <v>350</v>
      </c>
      <c r="AE1901" s="44" t="s">
        <v>11480</v>
      </c>
      <c r="AF1901" s="43">
        <v>227</v>
      </c>
      <c r="AG1901" s="34" t="s">
        <v>4584</v>
      </c>
      <c r="AH1901" s="34" t="s">
        <v>4583</v>
      </c>
      <c r="AI1901" s="43" t="s">
        <v>4585</v>
      </c>
      <c r="AJ1901" s="44" t="s">
        <v>4586</v>
      </c>
      <c r="AK1901" s="261">
        <v>3514505</v>
      </c>
      <c r="AL1901" s="44" t="s">
        <v>285</v>
      </c>
      <c r="AM1901" s="44" t="s">
        <v>4590</v>
      </c>
      <c r="AN1901" s="262">
        <v>232093870</v>
      </c>
      <c r="AO1901" s="34"/>
      <c r="AP1901" s="34"/>
      <c r="AQ1901" s="34"/>
      <c r="AR1901" s="34"/>
      <c r="AS1901" s="34"/>
      <c r="AT1901" s="44" t="s">
        <v>10865</v>
      </c>
      <c r="AU1901" s="44"/>
      <c r="AV1901" s="477" t="str">
        <f t="array" ref="AV1901">_xlfn.IFS(
LEFT(Tabelas!$AI1901,1)="N","DN",
LEFT(Tabelas!$AI1901,1)="C","DC",
LEFT(Tabelas!$AI1901,1)="L","DL",
LEFT(Tabelas!$AI1901,1)="A","DA",
LEFT(Tabelas!$AI1901,1)="G","DG")</f>
        <v>DC</v>
      </c>
      <c r="AW1901" s="34"/>
      <c r="AX1901" s="34"/>
      <c r="AY1901" s="34"/>
      <c r="AZ1901" s="34"/>
      <c r="BA1901" s="34"/>
      <c r="BB1901" s="34"/>
      <c r="BC1901" s="34"/>
      <c r="BD1901" s="44">
        <v>182318</v>
      </c>
      <c r="BE1901" s="34" t="s">
        <v>2996</v>
      </c>
      <c r="BF1901" s="43" t="s">
        <v>318</v>
      </c>
      <c r="BG1901" s="34" t="s">
        <v>285</v>
      </c>
      <c r="BH1901" s="34" t="s">
        <v>285</v>
      </c>
      <c r="BI1901" s="34" t="s">
        <v>2996</v>
      </c>
      <c r="BJ1901" s="44" t="s">
        <v>350</v>
      </c>
      <c r="BK1901" s="44" t="s">
        <v>11480</v>
      </c>
      <c r="EN1901" s="571">
        <v>47422</v>
      </c>
      <c r="EO1901" s="560" t="s">
        <v>11746</v>
      </c>
      <c r="EP1901" s="560" t="s">
        <v>289</v>
      </c>
      <c r="EQ1901" s="580">
        <v>336</v>
      </c>
      <c r="ER1901" s="560" t="s">
        <v>4952</v>
      </c>
      <c r="ES1901" s="567" t="s">
        <v>11747</v>
      </c>
    </row>
    <row r="1902" spans="16:149">
      <c r="P1902" s="503"/>
      <c r="Q1902" s="504"/>
      <c r="R1902" s="505">
        <f t="shared" si="51"/>
        <v>45680</v>
      </c>
      <c r="S1902" s="501"/>
      <c r="T1902" s="497"/>
      <c r="U1902" s="498"/>
      <c r="V1902" s="43">
        <v>227</v>
      </c>
      <c r="W1902" s="34" t="s">
        <v>4584</v>
      </c>
      <c r="X1902" s="44">
        <v>182319</v>
      </c>
      <c r="Y1902" s="34" t="s">
        <v>3120</v>
      </c>
      <c r="Z1902" s="43" t="s">
        <v>318</v>
      </c>
      <c r="AA1902" s="34" t="s">
        <v>285</v>
      </c>
      <c r="AB1902" s="34" t="s">
        <v>285</v>
      </c>
      <c r="AC1902" s="34" t="s">
        <v>3120</v>
      </c>
      <c r="AD1902" s="44" t="s">
        <v>350</v>
      </c>
      <c r="AE1902" s="44" t="s">
        <v>11480</v>
      </c>
      <c r="AF1902" s="43">
        <v>227</v>
      </c>
      <c r="AG1902" s="34" t="s">
        <v>4584</v>
      </c>
      <c r="AH1902" s="34" t="s">
        <v>4583</v>
      </c>
      <c r="AI1902" s="43" t="s">
        <v>4585</v>
      </c>
      <c r="AJ1902" s="44" t="s">
        <v>4586</v>
      </c>
      <c r="AK1902" s="261">
        <v>3514505</v>
      </c>
      <c r="AL1902" s="44" t="s">
        <v>285</v>
      </c>
      <c r="AM1902" s="44" t="s">
        <v>4590</v>
      </c>
      <c r="AN1902" s="262">
        <v>232093870</v>
      </c>
      <c r="AO1902" s="34"/>
      <c r="AP1902" s="34"/>
      <c r="AQ1902" s="34"/>
      <c r="AR1902" s="34"/>
      <c r="AS1902" s="34"/>
      <c r="AT1902" s="44" t="s">
        <v>10865</v>
      </c>
      <c r="AU1902" s="44"/>
      <c r="AV1902" s="477" t="str">
        <f t="array" ref="AV1902">_xlfn.IFS(
LEFT(Tabelas!$AI1902,1)="N","DN",
LEFT(Tabelas!$AI1902,1)="C","DC",
LEFT(Tabelas!$AI1902,1)="L","DL",
LEFT(Tabelas!$AI1902,1)="A","DA",
LEFT(Tabelas!$AI1902,1)="G","DG")</f>
        <v>DC</v>
      </c>
      <c r="AW1902" s="34"/>
      <c r="AX1902" s="34"/>
      <c r="AY1902" s="34"/>
      <c r="AZ1902" s="34"/>
      <c r="BA1902" s="34"/>
      <c r="BB1902" s="34"/>
      <c r="BC1902" s="34"/>
      <c r="BD1902" s="44">
        <v>182319</v>
      </c>
      <c r="BE1902" s="34" t="s">
        <v>3120</v>
      </c>
      <c r="BF1902" s="43" t="s">
        <v>318</v>
      </c>
      <c r="BG1902" s="34" t="s">
        <v>285</v>
      </c>
      <c r="BH1902" s="34" t="s">
        <v>285</v>
      </c>
      <c r="BI1902" s="34" t="s">
        <v>3120</v>
      </c>
      <c r="BJ1902" s="44" t="s">
        <v>350</v>
      </c>
      <c r="BK1902" s="44" t="s">
        <v>11480</v>
      </c>
      <c r="EN1902" s="572">
        <v>47430</v>
      </c>
      <c r="EO1902" s="561" t="s">
        <v>11748</v>
      </c>
      <c r="EP1902" s="561" t="s">
        <v>320</v>
      </c>
      <c r="EQ1902" s="576">
        <v>162</v>
      </c>
      <c r="ER1902" s="561" t="s">
        <v>3781</v>
      </c>
      <c r="ES1902" s="568" t="s">
        <v>11749</v>
      </c>
    </row>
    <row r="1903" spans="16:149">
      <c r="P1903" s="503"/>
      <c r="Q1903" s="504"/>
      <c r="R1903" s="505">
        <f t="shared" si="51"/>
        <v>45681</v>
      </c>
      <c r="S1903" s="501"/>
      <c r="T1903" s="497"/>
      <c r="U1903" s="498"/>
      <c r="V1903" s="43">
        <v>227</v>
      </c>
      <c r="W1903" s="34" t="s">
        <v>4584</v>
      </c>
      <c r="X1903" s="44">
        <v>182320</v>
      </c>
      <c r="Y1903" s="34" t="s">
        <v>3229</v>
      </c>
      <c r="Z1903" s="43" t="s">
        <v>318</v>
      </c>
      <c r="AA1903" s="34" t="s">
        <v>285</v>
      </c>
      <c r="AB1903" s="34" t="s">
        <v>285</v>
      </c>
      <c r="AC1903" s="34" t="s">
        <v>3229</v>
      </c>
      <c r="AD1903" s="44" t="s">
        <v>350</v>
      </c>
      <c r="AE1903" s="44" t="s">
        <v>11480</v>
      </c>
      <c r="AF1903" s="43">
        <v>227</v>
      </c>
      <c r="AG1903" s="34" t="s">
        <v>4584</v>
      </c>
      <c r="AH1903" s="34" t="s">
        <v>4583</v>
      </c>
      <c r="AI1903" s="43" t="s">
        <v>4585</v>
      </c>
      <c r="AJ1903" s="44" t="s">
        <v>4586</v>
      </c>
      <c r="AK1903" s="261">
        <v>3514505</v>
      </c>
      <c r="AL1903" s="44" t="s">
        <v>285</v>
      </c>
      <c r="AM1903" s="44" t="s">
        <v>4590</v>
      </c>
      <c r="AN1903" s="262">
        <v>232093870</v>
      </c>
      <c r="AO1903" s="34"/>
      <c r="AP1903" s="34"/>
      <c r="AQ1903" s="34"/>
      <c r="AR1903" s="34"/>
      <c r="AS1903" s="34"/>
      <c r="AT1903" s="44" t="s">
        <v>10865</v>
      </c>
      <c r="AU1903" s="44"/>
      <c r="AV1903" s="477" t="str">
        <f t="array" ref="AV1903">_xlfn.IFS(
LEFT(Tabelas!$AI1903,1)="N","DN",
LEFT(Tabelas!$AI1903,1)="C","DC",
LEFT(Tabelas!$AI1903,1)="L","DL",
LEFT(Tabelas!$AI1903,1)="A","DA",
LEFT(Tabelas!$AI1903,1)="G","DG")</f>
        <v>DC</v>
      </c>
      <c r="AW1903" s="34"/>
      <c r="AX1903" s="34"/>
      <c r="AY1903" s="34"/>
      <c r="AZ1903" s="34"/>
      <c r="BA1903" s="34"/>
      <c r="BB1903" s="34"/>
      <c r="BC1903" s="34"/>
      <c r="BD1903" s="44">
        <v>182320</v>
      </c>
      <c r="BE1903" s="34" t="s">
        <v>3229</v>
      </c>
      <c r="BF1903" s="43" t="s">
        <v>318</v>
      </c>
      <c r="BG1903" s="34" t="s">
        <v>285</v>
      </c>
      <c r="BH1903" s="34" t="s">
        <v>285</v>
      </c>
      <c r="BI1903" s="34" t="s">
        <v>3229</v>
      </c>
      <c r="BJ1903" s="44" t="s">
        <v>350</v>
      </c>
      <c r="BK1903" s="44" t="s">
        <v>11480</v>
      </c>
      <c r="EN1903" s="571">
        <v>47457</v>
      </c>
      <c r="EO1903" s="560" t="s">
        <v>11750</v>
      </c>
      <c r="EP1903" s="560" t="s">
        <v>320</v>
      </c>
      <c r="EQ1903" s="580">
        <v>112</v>
      </c>
      <c r="ER1903" s="560" t="s">
        <v>2868</v>
      </c>
      <c r="ES1903" s="567" t="s">
        <v>11751</v>
      </c>
    </row>
    <row r="1904" spans="16:149">
      <c r="P1904" s="503"/>
      <c r="Q1904" s="504"/>
      <c r="R1904" s="505">
        <f t="shared" si="51"/>
        <v>45682</v>
      </c>
      <c r="S1904" s="501"/>
      <c r="T1904" s="497"/>
      <c r="U1904" s="498"/>
      <c r="V1904" s="43">
        <v>227</v>
      </c>
      <c r="W1904" s="34" t="s">
        <v>4584</v>
      </c>
      <c r="X1904" s="44">
        <v>182321</v>
      </c>
      <c r="Y1904" s="34" t="s">
        <v>2652</v>
      </c>
      <c r="Z1904" s="43" t="s">
        <v>318</v>
      </c>
      <c r="AA1904" s="34" t="s">
        <v>285</v>
      </c>
      <c r="AB1904" s="34" t="s">
        <v>285</v>
      </c>
      <c r="AC1904" s="34" t="s">
        <v>2652</v>
      </c>
      <c r="AD1904" s="44" t="s">
        <v>350</v>
      </c>
      <c r="AE1904" s="44" t="s">
        <v>11480</v>
      </c>
      <c r="AF1904" s="43">
        <v>227</v>
      </c>
      <c r="AG1904" s="34" t="s">
        <v>4584</v>
      </c>
      <c r="AH1904" s="34" t="s">
        <v>4583</v>
      </c>
      <c r="AI1904" s="43" t="s">
        <v>4585</v>
      </c>
      <c r="AJ1904" s="44" t="s">
        <v>4586</v>
      </c>
      <c r="AK1904" s="261">
        <v>3514505</v>
      </c>
      <c r="AL1904" s="44" t="s">
        <v>285</v>
      </c>
      <c r="AM1904" s="44" t="s">
        <v>4590</v>
      </c>
      <c r="AN1904" s="262">
        <v>232093870</v>
      </c>
      <c r="AO1904" s="34"/>
      <c r="AP1904" s="34"/>
      <c r="AQ1904" s="34"/>
      <c r="AR1904" s="34"/>
      <c r="AS1904" s="34"/>
      <c r="AT1904" s="44" t="s">
        <v>10865</v>
      </c>
      <c r="AU1904" s="44"/>
      <c r="AV1904" s="477" t="str">
        <f t="array" ref="AV1904">_xlfn.IFS(
LEFT(Tabelas!$AI1904,1)="N","DN",
LEFT(Tabelas!$AI1904,1)="C","DC",
LEFT(Tabelas!$AI1904,1)="L","DL",
LEFT(Tabelas!$AI1904,1)="A","DA",
LEFT(Tabelas!$AI1904,1)="G","DG")</f>
        <v>DC</v>
      </c>
      <c r="AW1904" s="34"/>
      <c r="AX1904" s="34"/>
      <c r="AY1904" s="34"/>
      <c r="AZ1904" s="34"/>
      <c r="BA1904" s="34"/>
      <c r="BB1904" s="34"/>
      <c r="BC1904" s="34"/>
      <c r="BD1904" s="44">
        <v>182321</v>
      </c>
      <c r="BE1904" s="34" t="s">
        <v>2652</v>
      </c>
      <c r="BF1904" s="43" t="s">
        <v>318</v>
      </c>
      <c r="BG1904" s="34" t="s">
        <v>285</v>
      </c>
      <c r="BH1904" s="34" t="s">
        <v>285</v>
      </c>
      <c r="BI1904" s="34" t="s">
        <v>2652</v>
      </c>
      <c r="BJ1904" s="44" t="s">
        <v>350</v>
      </c>
      <c r="BK1904" s="44" t="s">
        <v>11480</v>
      </c>
      <c r="EN1904" s="572">
        <v>47465</v>
      </c>
      <c r="EO1904" s="561" t="s">
        <v>11752</v>
      </c>
      <c r="EP1904" s="561" t="s">
        <v>320</v>
      </c>
      <c r="EQ1904" s="576">
        <v>107</v>
      </c>
      <c r="ER1904" s="561" t="s">
        <v>2024</v>
      </c>
      <c r="ES1904" s="568" t="s">
        <v>11753</v>
      </c>
    </row>
    <row r="1905" spans="16:149">
      <c r="P1905" s="503"/>
      <c r="Q1905" s="504"/>
      <c r="R1905" s="505">
        <f t="shared" si="51"/>
        <v>45683</v>
      </c>
      <c r="S1905" s="501"/>
      <c r="T1905" s="497"/>
      <c r="U1905" s="498"/>
      <c r="V1905" s="43">
        <v>227</v>
      </c>
      <c r="W1905" s="34" t="s">
        <v>4584</v>
      </c>
      <c r="X1905" s="44">
        <v>182322</v>
      </c>
      <c r="Y1905" s="34" t="s">
        <v>3426</v>
      </c>
      <c r="Z1905" s="43" t="s">
        <v>1223</v>
      </c>
      <c r="AA1905" s="34" t="s">
        <v>285</v>
      </c>
      <c r="AB1905" s="34" t="s">
        <v>285</v>
      </c>
      <c r="AC1905" s="34" t="s">
        <v>3426</v>
      </c>
      <c r="AD1905" s="44" t="s">
        <v>350</v>
      </c>
      <c r="AE1905" s="44" t="s">
        <v>11480</v>
      </c>
      <c r="AF1905" s="43">
        <v>227</v>
      </c>
      <c r="AG1905" s="34" t="s">
        <v>4584</v>
      </c>
      <c r="AH1905" s="34" t="s">
        <v>4583</v>
      </c>
      <c r="AI1905" s="43" t="s">
        <v>4585</v>
      </c>
      <c r="AJ1905" s="44" t="s">
        <v>4586</v>
      </c>
      <c r="AK1905" s="261">
        <v>3514505</v>
      </c>
      <c r="AL1905" s="44" t="s">
        <v>285</v>
      </c>
      <c r="AM1905" s="44" t="s">
        <v>4590</v>
      </c>
      <c r="AN1905" s="262">
        <v>232093870</v>
      </c>
      <c r="AO1905" s="34"/>
      <c r="AP1905" s="34"/>
      <c r="AQ1905" s="34"/>
      <c r="AR1905" s="34"/>
      <c r="AS1905" s="34"/>
      <c r="AT1905" s="44" t="s">
        <v>10865</v>
      </c>
      <c r="AU1905" s="44"/>
      <c r="AV1905" s="477" t="str">
        <f t="array" ref="AV1905">_xlfn.IFS(
LEFT(Tabelas!$AI1905,1)="N","DN",
LEFT(Tabelas!$AI1905,1)="C","DC",
LEFT(Tabelas!$AI1905,1)="L","DL",
LEFT(Tabelas!$AI1905,1)="A","DA",
LEFT(Tabelas!$AI1905,1)="G","DG")</f>
        <v>DC</v>
      </c>
      <c r="AW1905" s="34"/>
      <c r="AX1905" s="34"/>
      <c r="AY1905" s="34"/>
      <c r="AZ1905" s="34"/>
      <c r="BA1905" s="34"/>
      <c r="BB1905" s="34"/>
      <c r="BC1905" s="34"/>
      <c r="BD1905" s="44">
        <v>182322</v>
      </c>
      <c r="BE1905" s="34" t="s">
        <v>3426</v>
      </c>
      <c r="BF1905" s="43" t="s">
        <v>1223</v>
      </c>
      <c r="BG1905" s="34" t="s">
        <v>285</v>
      </c>
      <c r="BH1905" s="34" t="s">
        <v>285</v>
      </c>
      <c r="BI1905" s="34" t="s">
        <v>3426</v>
      </c>
      <c r="BJ1905" s="44" t="s">
        <v>350</v>
      </c>
      <c r="BK1905" s="44" t="s">
        <v>11480</v>
      </c>
      <c r="EN1905" s="571">
        <v>47473</v>
      </c>
      <c r="EO1905" s="560" t="s">
        <v>11754</v>
      </c>
      <c r="EP1905" s="560" t="s">
        <v>320</v>
      </c>
      <c r="EQ1905" s="580">
        <v>102</v>
      </c>
      <c r="ER1905" s="560" t="s">
        <v>628</v>
      </c>
      <c r="ES1905" s="567" t="s">
        <v>11755</v>
      </c>
    </row>
    <row r="1906" spans="16:149">
      <c r="P1906" s="503"/>
      <c r="Q1906" s="504"/>
      <c r="R1906" s="505">
        <f t="shared" si="51"/>
        <v>45684</v>
      </c>
      <c r="S1906" s="501"/>
      <c r="T1906" s="497"/>
      <c r="U1906" s="498"/>
      <c r="V1906" s="43">
        <v>227</v>
      </c>
      <c r="W1906" s="34" t="s">
        <v>4584</v>
      </c>
      <c r="X1906" s="44">
        <v>182323</v>
      </c>
      <c r="Y1906" s="34" t="s">
        <v>3503</v>
      </c>
      <c r="Z1906" s="43" t="s">
        <v>318</v>
      </c>
      <c r="AA1906" s="34" t="s">
        <v>285</v>
      </c>
      <c r="AB1906" s="34" t="s">
        <v>285</v>
      </c>
      <c r="AC1906" s="34" t="s">
        <v>3503</v>
      </c>
      <c r="AD1906" s="44" t="s">
        <v>350</v>
      </c>
      <c r="AE1906" s="44" t="s">
        <v>11480</v>
      </c>
      <c r="AF1906" s="43">
        <v>227</v>
      </c>
      <c r="AG1906" s="34" t="s">
        <v>4584</v>
      </c>
      <c r="AH1906" s="34" t="s">
        <v>4583</v>
      </c>
      <c r="AI1906" s="43" t="s">
        <v>4585</v>
      </c>
      <c r="AJ1906" s="44" t="s">
        <v>4586</v>
      </c>
      <c r="AK1906" s="261">
        <v>3514505</v>
      </c>
      <c r="AL1906" s="44" t="s">
        <v>285</v>
      </c>
      <c r="AM1906" s="44" t="s">
        <v>4590</v>
      </c>
      <c r="AN1906" s="262">
        <v>232093870</v>
      </c>
      <c r="AO1906" s="34"/>
      <c r="AP1906" s="34"/>
      <c r="AQ1906" s="34"/>
      <c r="AR1906" s="34"/>
      <c r="AS1906" s="34"/>
      <c r="AT1906" s="44" t="s">
        <v>10865</v>
      </c>
      <c r="AU1906" s="44"/>
      <c r="AV1906" s="477" t="str">
        <f t="array" ref="AV1906">_xlfn.IFS(
LEFT(Tabelas!$AI1906,1)="N","DN",
LEFT(Tabelas!$AI1906,1)="C","DC",
LEFT(Tabelas!$AI1906,1)="L","DL",
LEFT(Tabelas!$AI1906,1)="A","DA",
LEFT(Tabelas!$AI1906,1)="G","DG")</f>
        <v>DC</v>
      </c>
      <c r="AW1906" s="34"/>
      <c r="AX1906" s="34"/>
      <c r="AY1906" s="34"/>
      <c r="AZ1906" s="34"/>
      <c r="BA1906" s="34"/>
      <c r="BB1906" s="34"/>
      <c r="BC1906" s="34"/>
      <c r="BD1906" s="44">
        <v>182323</v>
      </c>
      <c r="BE1906" s="34" t="s">
        <v>3503</v>
      </c>
      <c r="BF1906" s="43" t="s">
        <v>318</v>
      </c>
      <c r="BG1906" s="34" t="s">
        <v>285</v>
      </c>
      <c r="BH1906" s="34" t="s">
        <v>285</v>
      </c>
      <c r="BI1906" s="34" t="s">
        <v>3503</v>
      </c>
      <c r="BJ1906" s="44" t="s">
        <v>350</v>
      </c>
      <c r="BK1906" s="44" t="s">
        <v>11480</v>
      </c>
      <c r="EN1906" s="572">
        <v>47490</v>
      </c>
      <c r="EO1906" s="561" t="s">
        <v>11756</v>
      </c>
      <c r="EP1906" s="561" t="s">
        <v>320</v>
      </c>
      <c r="EQ1906" s="576">
        <v>112</v>
      </c>
      <c r="ER1906" s="561" t="s">
        <v>2868</v>
      </c>
      <c r="ES1906" s="568" t="s">
        <v>11757</v>
      </c>
    </row>
    <row r="1907" spans="16:149">
      <c r="P1907" s="503"/>
      <c r="Q1907" s="504"/>
      <c r="R1907" s="505">
        <f t="shared" si="51"/>
        <v>45685</v>
      </c>
      <c r="S1907" s="501"/>
      <c r="T1907" s="497"/>
      <c r="U1907" s="498"/>
      <c r="V1907" s="43">
        <v>227</v>
      </c>
      <c r="W1907" s="34" t="s">
        <v>4584</v>
      </c>
      <c r="X1907" s="44">
        <v>182325</v>
      </c>
      <c r="Y1907" s="34" t="s">
        <v>3576</v>
      </c>
      <c r="Z1907" s="43" t="s">
        <v>318</v>
      </c>
      <c r="AA1907" s="34" t="s">
        <v>285</v>
      </c>
      <c r="AB1907" s="34" t="s">
        <v>285</v>
      </c>
      <c r="AC1907" s="34" t="s">
        <v>3576</v>
      </c>
      <c r="AD1907" s="44" t="s">
        <v>350</v>
      </c>
      <c r="AE1907" s="44" t="s">
        <v>11480</v>
      </c>
      <c r="AF1907" s="43">
        <v>227</v>
      </c>
      <c r="AG1907" s="34" t="s">
        <v>4584</v>
      </c>
      <c r="AH1907" s="34" t="s">
        <v>4583</v>
      </c>
      <c r="AI1907" s="43" t="s">
        <v>4585</v>
      </c>
      <c r="AJ1907" s="44" t="s">
        <v>4586</v>
      </c>
      <c r="AK1907" s="261">
        <v>3514505</v>
      </c>
      <c r="AL1907" s="44" t="s">
        <v>285</v>
      </c>
      <c r="AM1907" s="44" t="s">
        <v>4590</v>
      </c>
      <c r="AN1907" s="262">
        <v>232093870</v>
      </c>
      <c r="AO1907" s="34"/>
      <c r="AP1907" s="34"/>
      <c r="AQ1907" s="34"/>
      <c r="AR1907" s="34"/>
      <c r="AS1907" s="34"/>
      <c r="AT1907" s="44" t="s">
        <v>10865</v>
      </c>
      <c r="AU1907" s="44"/>
      <c r="AV1907" s="477" t="str">
        <f t="array" ref="AV1907">_xlfn.IFS(
LEFT(Tabelas!$AI1907,1)="N","DN",
LEFT(Tabelas!$AI1907,1)="C","DC",
LEFT(Tabelas!$AI1907,1)="L","DL",
LEFT(Tabelas!$AI1907,1)="A","DA",
LEFT(Tabelas!$AI1907,1)="G","DG")</f>
        <v>DC</v>
      </c>
      <c r="AW1907" s="34"/>
      <c r="AX1907" s="34"/>
      <c r="AY1907" s="34"/>
      <c r="AZ1907" s="34"/>
      <c r="BA1907" s="34"/>
      <c r="BB1907" s="34"/>
      <c r="BC1907" s="34"/>
      <c r="BD1907" s="44">
        <v>182325</v>
      </c>
      <c r="BE1907" s="34" t="s">
        <v>3576</v>
      </c>
      <c r="BF1907" s="43" t="s">
        <v>318</v>
      </c>
      <c r="BG1907" s="34" t="s">
        <v>285</v>
      </c>
      <c r="BH1907" s="34" t="s">
        <v>285</v>
      </c>
      <c r="BI1907" s="34" t="s">
        <v>3576</v>
      </c>
      <c r="BJ1907" s="44" t="s">
        <v>350</v>
      </c>
      <c r="BK1907" s="44" t="s">
        <v>11480</v>
      </c>
      <c r="EN1907" s="571">
        <v>47503</v>
      </c>
      <c r="EO1907" s="560" t="s">
        <v>11758</v>
      </c>
      <c r="EP1907" s="560" t="s">
        <v>320</v>
      </c>
      <c r="EQ1907" s="580">
        <v>104</v>
      </c>
      <c r="ER1907" s="560" t="s">
        <v>1225</v>
      </c>
      <c r="ES1907" s="567" t="s">
        <v>11759</v>
      </c>
    </row>
    <row r="1908" spans="16:149">
      <c r="P1908" s="503"/>
      <c r="Q1908" s="504"/>
      <c r="R1908" s="505">
        <f t="shared" si="51"/>
        <v>45686</v>
      </c>
      <c r="S1908" s="501"/>
      <c r="T1908" s="497"/>
      <c r="U1908" s="498"/>
      <c r="V1908" s="43">
        <v>227</v>
      </c>
      <c r="W1908" s="34" t="s">
        <v>4584</v>
      </c>
      <c r="X1908" s="44">
        <v>182327</v>
      </c>
      <c r="Y1908" s="34" t="s">
        <v>3643</v>
      </c>
      <c r="Z1908" s="43" t="s">
        <v>318</v>
      </c>
      <c r="AA1908" s="34" t="s">
        <v>285</v>
      </c>
      <c r="AB1908" s="34" t="s">
        <v>285</v>
      </c>
      <c r="AC1908" s="34" t="s">
        <v>3643</v>
      </c>
      <c r="AD1908" s="44" t="s">
        <v>350</v>
      </c>
      <c r="AE1908" s="44" t="s">
        <v>11480</v>
      </c>
      <c r="AF1908" s="43">
        <v>227</v>
      </c>
      <c r="AG1908" s="34" t="s">
        <v>4584</v>
      </c>
      <c r="AH1908" s="34" t="s">
        <v>4583</v>
      </c>
      <c r="AI1908" s="43" t="s">
        <v>4585</v>
      </c>
      <c r="AJ1908" s="44" t="s">
        <v>4586</v>
      </c>
      <c r="AK1908" s="261">
        <v>3514505</v>
      </c>
      <c r="AL1908" s="44" t="s">
        <v>285</v>
      </c>
      <c r="AM1908" s="44" t="s">
        <v>4590</v>
      </c>
      <c r="AN1908" s="262">
        <v>232093870</v>
      </c>
      <c r="AO1908" s="34"/>
      <c r="AP1908" s="34"/>
      <c r="AQ1908" s="34"/>
      <c r="AR1908" s="34"/>
      <c r="AS1908" s="34"/>
      <c r="AT1908" s="44" t="s">
        <v>10865</v>
      </c>
      <c r="AU1908" s="44"/>
      <c r="AV1908" s="477" t="str">
        <f t="array" ref="AV1908">_xlfn.IFS(
LEFT(Tabelas!$AI1908,1)="N","DN",
LEFT(Tabelas!$AI1908,1)="C","DC",
LEFT(Tabelas!$AI1908,1)="L","DL",
LEFT(Tabelas!$AI1908,1)="A","DA",
LEFT(Tabelas!$AI1908,1)="G","DG")</f>
        <v>DC</v>
      </c>
      <c r="AW1908" s="34"/>
      <c r="AX1908" s="34"/>
      <c r="AY1908" s="34"/>
      <c r="AZ1908" s="34"/>
      <c r="BA1908" s="34"/>
      <c r="BB1908" s="34"/>
      <c r="BC1908" s="34"/>
      <c r="BD1908" s="44">
        <v>182327</v>
      </c>
      <c r="BE1908" s="34" t="s">
        <v>3643</v>
      </c>
      <c r="BF1908" s="43" t="s">
        <v>318</v>
      </c>
      <c r="BG1908" s="34" t="s">
        <v>285</v>
      </c>
      <c r="BH1908" s="34" t="s">
        <v>285</v>
      </c>
      <c r="BI1908" s="34" t="s">
        <v>3643</v>
      </c>
      <c r="BJ1908" s="44" t="s">
        <v>350</v>
      </c>
      <c r="BK1908" s="44" t="s">
        <v>11480</v>
      </c>
      <c r="EN1908" s="572">
        <v>47511</v>
      </c>
      <c r="EO1908" s="561" t="s">
        <v>11760</v>
      </c>
      <c r="EP1908" s="561" t="s">
        <v>320</v>
      </c>
      <c r="EQ1908" s="576">
        <v>113</v>
      </c>
      <c r="ER1908" s="561" t="s">
        <v>3007</v>
      </c>
      <c r="ES1908" s="568" t="s">
        <v>11761</v>
      </c>
    </row>
    <row r="1909" spans="16:149">
      <c r="P1909" s="503"/>
      <c r="Q1909" s="504"/>
      <c r="R1909" s="505">
        <f t="shared" si="51"/>
        <v>45687</v>
      </c>
      <c r="S1909" s="501"/>
      <c r="T1909" s="497"/>
      <c r="U1909" s="498"/>
      <c r="V1909" s="43">
        <v>227</v>
      </c>
      <c r="W1909" s="34" t="s">
        <v>4584</v>
      </c>
      <c r="X1909" s="44">
        <v>182329</v>
      </c>
      <c r="Y1909" s="34" t="s">
        <v>3707</v>
      </c>
      <c r="Z1909" s="43" t="s">
        <v>1223</v>
      </c>
      <c r="AA1909" s="34" t="s">
        <v>285</v>
      </c>
      <c r="AB1909" s="34" t="s">
        <v>285</v>
      </c>
      <c r="AC1909" s="34" t="s">
        <v>3707</v>
      </c>
      <c r="AD1909" s="44" t="s">
        <v>350</v>
      </c>
      <c r="AE1909" s="44" t="s">
        <v>11480</v>
      </c>
      <c r="AF1909" s="43">
        <v>227</v>
      </c>
      <c r="AG1909" s="34" t="s">
        <v>4584</v>
      </c>
      <c r="AH1909" s="34" t="s">
        <v>4583</v>
      </c>
      <c r="AI1909" s="43" t="s">
        <v>4585</v>
      </c>
      <c r="AJ1909" s="44" t="s">
        <v>4586</v>
      </c>
      <c r="AK1909" s="261">
        <v>3514505</v>
      </c>
      <c r="AL1909" s="44" t="s">
        <v>285</v>
      </c>
      <c r="AM1909" s="44" t="s">
        <v>4590</v>
      </c>
      <c r="AN1909" s="262">
        <v>232093870</v>
      </c>
      <c r="AO1909" s="34"/>
      <c r="AP1909" s="34"/>
      <c r="AQ1909" s="34"/>
      <c r="AR1909" s="34"/>
      <c r="AS1909" s="34"/>
      <c r="AT1909" s="44" t="s">
        <v>10865</v>
      </c>
      <c r="AU1909" s="44"/>
      <c r="AV1909" s="477" t="str">
        <f t="array" ref="AV1909">_xlfn.IFS(
LEFT(Tabelas!$AI1909,1)="N","DN",
LEFT(Tabelas!$AI1909,1)="C","DC",
LEFT(Tabelas!$AI1909,1)="L","DL",
LEFT(Tabelas!$AI1909,1)="A","DA",
LEFT(Tabelas!$AI1909,1)="G","DG")</f>
        <v>DC</v>
      </c>
      <c r="AW1909" s="34"/>
      <c r="AX1909" s="34"/>
      <c r="AY1909" s="34"/>
      <c r="AZ1909" s="34"/>
      <c r="BA1909" s="34"/>
      <c r="BB1909" s="34"/>
      <c r="BC1909" s="34"/>
      <c r="BD1909" s="44">
        <v>182329</v>
      </c>
      <c r="BE1909" s="34" t="s">
        <v>3707</v>
      </c>
      <c r="BF1909" s="43" t="s">
        <v>1223</v>
      </c>
      <c r="BG1909" s="34" t="s">
        <v>285</v>
      </c>
      <c r="BH1909" s="34" t="s">
        <v>285</v>
      </c>
      <c r="BI1909" s="34" t="s">
        <v>3707</v>
      </c>
      <c r="BJ1909" s="44" t="s">
        <v>350</v>
      </c>
      <c r="BK1909" s="44" t="s">
        <v>11480</v>
      </c>
      <c r="EN1909" s="571">
        <v>47538</v>
      </c>
      <c r="EO1909" s="560" t="s">
        <v>11762</v>
      </c>
      <c r="EP1909" s="560" t="s">
        <v>320</v>
      </c>
      <c r="EQ1909" s="580">
        <v>106</v>
      </c>
      <c r="ER1909" s="560" t="s">
        <v>1774</v>
      </c>
      <c r="ES1909" s="567" t="s">
        <v>11763</v>
      </c>
    </row>
    <row r="1910" spans="16:149">
      <c r="P1910" s="503"/>
      <c r="Q1910" s="504"/>
      <c r="R1910" s="505">
        <f t="shared" si="51"/>
        <v>45688</v>
      </c>
      <c r="S1910" s="501"/>
      <c r="T1910" s="497"/>
      <c r="U1910" s="498"/>
      <c r="V1910" s="43">
        <v>227</v>
      </c>
      <c r="W1910" s="34" t="s">
        <v>4584</v>
      </c>
      <c r="X1910" s="44">
        <v>182317</v>
      </c>
      <c r="Y1910" s="34" t="s">
        <v>2854</v>
      </c>
      <c r="Z1910" s="43" t="s">
        <v>318</v>
      </c>
      <c r="AA1910" s="34" t="s">
        <v>285</v>
      </c>
      <c r="AB1910" s="34" t="s">
        <v>285</v>
      </c>
      <c r="AC1910" s="34" t="s">
        <v>2854</v>
      </c>
      <c r="AD1910" s="44" t="s">
        <v>350</v>
      </c>
      <c r="AE1910" s="44" t="s">
        <v>11480</v>
      </c>
      <c r="AF1910" s="43">
        <v>227</v>
      </c>
      <c r="AG1910" s="34" t="s">
        <v>4584</v>
      </c>
      <c r="AH1910" s="34" t="s">
        <v>4583</v>
      </c>
      <c r="AI1910" s="43" t="s">
        <v>4585</v>
      </c>
      <c r="AJ1910" s="44" t="s">
        <v>4586</v>
      </c>
      <c r="AK1910" s="261">
        <v>3514505</v>
      </c>
      <c r="AL1910" s="44" t="s">
        <v>285</v>
      </c>
      <c r="AM1910" s="44" t="s">
        <v>4590</v>
      </c>
      <c r="AN1910" s="262">
        <v>232093870</v>
      </c>
      <c r="AO1910" s="34"/>
      <c r="AP1910" s="34"/>
      <c r="AQ1910" s="34"/>
      <c r="AR1910" s="34"/>
      <c r="AS1910" s="34"/>
      <c r="AT1910" s="44" t="s">
        <v>10865</v>
      </c>
      <c r="AU1910" s="44"/>
      <c r="AV1910" s="477" t="str">
        <f t="array" ref="AV1910">_xlfn.IFS(
LEFT(Tabelas!$AI1910,1)="N","DN",
LEFT(Tabelas!$AI1910,1)="C","DC",
LEFT(Tabelas!$AI1910,1)="L","DL",
LEFT(Tabelas!$AI1910,1)="A","DA",
LEFT(Tabelas!$AI1910,1)="G","DG")</f>
        <v>DC</v>
      </c>
      <c r="AW1910" s="34"/>
      <c r="AX1910" s="34"/>
      <c r="AY1910" s="34"/>
      <c r="AZ1910" s="34"/>
      <c r="BA1910" s="34"/>
      <c r="BB1910" s="34"/>
      <c r="BC1910" s="34"/>
      <c r="BD1910" s="44">
        <v>182317</v>
      </c>
      <c r="BE1910" s="34" t="s">
        <v>2854</v>
      </c>
      <c r="BF1910" s="43" t="s">
        <v>318</v>
      </c>
      <c r="BG1910" s="34" t="s">
        <v>285</v>
      </c>
      <c r="BH1910" s="34" t="s">
        <v>285</v>
      </c>
      <c r="BI1910" s="34" t="s">
        <v>2854</v>
      </c>
      <c r="BJ1910" s="44" t="s">
        <v>350</v>
      </c>
      <c r="BK1910" s="44" t="s">
        <v>11480</v>
      </c>
      <c r="EN1910" s="572">
        <v>47546</v>
      </c>
      <c r="EO1910" s="561" t="s">
        <v>11764</v>
      </c>
      <c r="EP1910" s="561" t="s">
        <v>320</v>
      </c>
      <c r="EQ1910" s="576">
        <v>110</v>
      </c>
      <c r="ER1910" s="561" t="s">
        <v>2579</v>
      </c>
      <c r="ES1910" s="568" t="s">
        <v>11765</v>
      </c>
    </row>
    <row r="1911" spans="16:149">
      <c r="P1911" s="503"/>
      <c r="Q1911" s="504"/>
      <c r="R1911" s="505">
        <f t="shared" si="51"/>
        <v>45689</v>
      </c>
      <c r="S1911" s="501"/>
      <c r="T1911" s="497"/>
      <c r="U1911" s="498"/>
      <c r="V1911" s="43">
        <v>227</v>
      </c>
      <c r="W1911" s="34" t="s">
        <v>4584</v>
      </c>
      <c r="X1911" s="44">
        <v>182335</v>
      </c>
      <c r="Y1911" s="34" t="s">
        <v>3770</v>
      </c>
      <c r="Z1911" s="43" t="s">
        <v>1223</v>
      </c>
      <c r="AA1911" s="34" t="s">
        <v>285</v>
      </c>
      <c r="AB1911" s="34" t="s">
        <v>285</v>
      </c>
      <c r="AC1911" s="34" t="s">
        <v>11766</v>
      </c>
      <c r="AD1911" s="44" t="s">
        <v>350</v>
      </c>
      <c r="AE1911" s="44" t="s">
        <v>11480</v>
      </c>
      <c r="AF1911" s="43">
        <v>227</v>
      </c>
      <c r="AG1911" s="34" t="s">
        <v>4584</v>
      </c>
      <c r="AH1911" s="34" t="s">
        <v>4583</v>
      </c>
      <c r="AI1911" s="43" t="s">
        <v>4585</v>
      </c>
      <c r="AJ1911" s="44" t="s">
        <v>4586</v>
      </c>
      <c r="AK1911" s="261">
        <v>3514505</v>
      </c>
      <c r="AL1911" s="44" t="s">
        <v>285</v>
      </c>
      <c r="AM1911" s="44" t="s">
        <v>4590</v>
      </c>
      <c r="AN1911" s="262">
        <v>232093870</v>
      </c>
      <c r="AO1911" s="34"/>
      <c r="AP1911" s="34"/>
      <c r="AQ1911" s="34"/>
      <c r="AR1911" s="34"/>
      <c r="AS1911" s="34"/>
      <c r="AT1911" s="44" t="s">
        <v>10865</v>
      </c>
      <c r="AU1911" s="44"/>
      <c r="AV1911" s="477" t="str">
        <f t="array" ref="AV1911">_xlfn.IFS(
LEFT(Tabelas!$AI1911,1)="N","DN",
LEFT(Tabelas!$AI1911,1)="C","DC",
LEFT(Tabelas!$AI1911,1)="L","DL",
LEFT(Tabelas!$AI1911,1)="A","DA",
LEFT(Tabelas!$AI1911,1)="G","DG")</f>
        <v>DC</v>
      </c>
      <c r="AW1911" s="34"/>
      <c r="AX1911" s="34"/>
      <c r="AY1911" s="34"/>
      <c r="AZ1911" s="34"/>
      <c r="BA1911" s="34"/>
      <c r="BB1911" s="34"/>
      <c r="BC1911" s="34"/>
      <c r="BD1911" s="44">
        <v>182335</v>
      </c>
      <c r="BE1911" s="34" t="s">
        <v>3770</v>
      </c>
      <c r="BF1911" s="43" t="s">
        <v>1223</v>
      </c>
      <c r="BG1911" s="34" t="s">
        <v>285</v>
      </c>
      <c r="BH1911" s="34" t="s">
        <v>285</v>
      </c>
      <c r="BI1911" s="34" t="s">
        <v>11766</v>
      </c>
      <c r="BJ1911" s="44" t="s">
        <v>350</v>
      </c>
      <c r="BK1911" s="44" t="s">
        <v>11480</v>
      </c>
      <c r="EN1911" s="571">
        <v>47554</v>
      </c>
      <c r="EO1911" s="560" t="s">
        <v>11767</v>
      </c>
      <c r="EP1911" s="560" t="s">
        <v>320</v>
      </c>
      <c r="EQ1911" s="580">
        <v>102</v>
      </c>
      <c r="ER1911" s="560" t="s">
        <v>628</v>
      </c>
      <c r="ES1911" s="567" t="s">
        <v>11768</v>
      </c>
    </row>
    <row r="1912" spans="16:149">
      <c r="P1912" s="503"/>
      <c r="Q1912" s="504"/>
      <c r="R1912" s="505">
        <f t="shared" ref="R1912:R1975" si="52">R1911+1</f>
        <v>45690</v>
      </c>
      <c r="S1912" s="501"/>
      <c r="T1912" s="497"/>
      <c r="U1912" s="498"/>
      <c r="V1912" s="43">
        <v>227</v>
      </c>
      <c r="W1912" s="34" t="s">
        <v>4584</v>
      </c>
      <c r="X1912" s="44">
        <v>182336</v>
      </c>
      <c r="Y1912" s="34" t="s">
        <v>3830</v>
      </c>
      <c r="Z1912" s="43" t="s">
        <v>318</v>
      </c>
      <c r="AA1912" s="34" t="s">
        <v>285</v>
      </c>
      <c r="AB1912" s="34" t="s">
        <v>285</v>
      </c>
      <c r="AC1912" s="34" t="s">
        <v>11769</v>
      </c>
      <c r="AD1912" s="44" t="s">
        <v>350</v>
      </c>
      <c r="AE1912" s="44" t="s">
        <v>11480</v>
      </c>
      <c r="AF1912" s="43">
        <v>227</v>
      </c>
      <c r="AG1912" s="34" t="s">
        <v>4584</v>
      </c>
      <c r="AH1912" s="34" t="s">
        <v>4583</v>
      </c>
      <c r="AI1912" s="43" t="s">
        <v>4585</v>
      </c>
      <c r="AJ1912" s="44" t="s">
        <v>4586</v>
      </c>
      <c r="AK1912" s="261">
        <v>3514505</v>
      </c>
      <c r="AL1912" s="44" t="s">
        <v>285</v>
      </c>
      <c r="AM1912" s="44" t="s">
        <v>4590</v>
      </c>
      <c r="AN1912" s="262">
        <v>232093870</v>
      </c>
      <c r="AO1912" s="34"/>
      <c r="AP1912" s="34"/>
      <c r="AQ1912" s="34"/>
      <c r="AR1912" s="34"/>
      <c r="AS1912" s="34"/>
      <c r="AT1912" s="44" t="s">
        <v>10865</v>
      </c>
      <c r="AU1912" s="44"/>
      <c r="AV1912" s="477" t="str">
        <f t="array" ref="AV1912">_xlfn.IFS(
LEFT(Tabelas!$AI1912,1)="N","DN",
LEFT(Tabelas!$AI1912,1)="C","DC",
LEFT(Tabelas!$AI1912,1)="L","DL",
LEFT(Tabelas!$AI1912,1)="A","DA",
LEFT(Tabelas!$AI1912,1)="G","DG")</f>
        <v>DC</v>
      </c>
      <c r="AW1912" s="34"/>
      <c r="AX1912" s="34"/>
      <c r="AY1912" s="34"/>
      <c r="AZ1912" s="34"/>
      <c r="BA1912" s="34"/>
      <c r="BB1912" s="34"/>
      <c r="BC1912" s="34"/>
      <c r="BD1912" s="44">
        <v>182336</v>
      </c>
      <c r="BE1912" s="34" t="s">
        <v>3830</v>
      </c>
      <c r="BF1912" s="43" t="s">
        <v>318</v>
      </c>
      <c r="BG1912" s="34" t="s">
        <v>285</v>
      </c>
      <c r="BH1912" s="34" t="s">
        <v>285</v>
      </c>
      <c r="BI1912" s="34" t="s">
        <v>11769</v>
      </c>
      <c r="BJ1912" s="44" t="s">
        <v>350</v>
      </c>
      <c r="BK1912" s="44" t="s">
        <v>11480</v>
      </c>
      <c r="EN1912" s="572">
        <v>47562</v>
      </c>
      <c r="EO1912" s="561" t="s">
        <v>11770</v>
      </c>
      <c r="EP1912" s="561" t="s">
        <v>320</v>
      </c>
      <c r="EQ1912" s="576">
        <v>165</v>
      </c>
      <c r="ER1912" s="561" t="s">
        <v>3946</v>
      </c>
      <c r="ES1912" s="568" t="s">
        <v>11771</v>
      </c>
    </row>
    <row r="1913" spans="16:149">
      <c r="P1913" s="503"/>
      <c r="Q1913" s="504"/>
      <c r="R1913" s="505">
        <f t="shared" si="52"/>
        <v>45691</v>
      </c>
      <c r="S1913" s="501"/>
      <c r="T1913" s="497"/>
      <c r="U1913" s="498"/>
      <c r="V1913" s="43">
        <v>227</v>
      </c>
      <c r="W1913" s="34" t="s">
        <v>4584</v>
      </c>
      <c r="X1913" s="44">
        <v>182337</v>
      </c>
      <c r="Y1913" s="34" t="s">
        <v>3891</v>
      </c>
      <c r="Z1913" s="43" t="s">
        <v>318</v>
      </c>
      <c r="AA1913" s="34" t="s">
        <v>285</v>
      </c>
      <c r="AB1913" s="34" t="s">
        <v>285</v>
      </c>
      <c r="AC1913" s="34" t="s">
        <v>11772</v>
      </c>
      <c r="AD1913" s="44" t="s">
        <v>350</v>
      </c>
      <c r="AE1913" s="44" t="s">
        <v>11480</v>
      </c>
      <c r="AF1913" s="43">
        <v>227</v>
      </c>
      <c r="AG1913" s="34" t="s">
        <v>4584</v>
      </c>
      <c r="AH1913" s="34" t="s">
        <v>4583</v>
      </c>
      <c r="AI1913" s="43" t="s">
        <v>4585</v>
      </c>
      <c r="AJ1913" s="44" t="s">
        <v>4586</v>
      </c>
      <c r="AK1913" s="261">
        <v>3514505</v>
      </c>
      <c r="AL1913" s="44" t="s">
        <v>285</v>
      </c>
      <c r="AM1913" s="44" t="s">
        <v>4590</v>
      </c>
      <c r="AN1913" s="262">
        <v>232093870</v>
      </c>
      <c r="AO1913" s="34"/>
      <c r="AP1913" s="34"/>
      <c r="AQ1913" s="34"/>
      <c r="AR1913" s="34"/>
      <c r="AS1913" s="34"/>
      <c r="AT1913" s="44" t="s">
        <v>10865</v>
      </c>
      <c r="AU1913" s="44"/>
      <c r="AV1913" s="477" t="str">
        <f t="array" ref="AV1913">_xlfn.IFS(
LEFT(Tabelas!$AI1913,1)="N","DN",
LEFT(Tabelas!$AI1913,1)="C","DC",
LEFT(Tabelas!$AI1913,1)="L","DL",
LEFT(Tabelas!$AI1913,1)="A","DA",
LEFT(Tabelas!$AI1913,1)="G","DG")</f>
        <v>DC</v>
      </c>
      <c r="AW1913" s="34"/>
      <c r="AX1913" s="34"/>
      <c r="AY1913" s="34"/>
      <c r="AZ1913" s="34"/>
      <c r="BA1913" s="34"/>
      <c r="BB1913" s="34"/>
      <c r="BC1913" s="34"/>
      <c r="BD1913" s="44">
        <v>182337</v>
      </c>
      <c r="BE1913" s="34" t="s">
        <v>3891</v>
      </c>
      <c r="BF1913" s="43" t="s">
        <v>318</v>
      </c>
      <c r="BG1913" s="34" t="s">
        <v>285</v>
      </c>
      <c r="BH1913" s="34" t="s">
        <v>285</v>
      </c>
      <c r="BI1913" s="34" t="s">
        <v>11772</v>
      </c>
      <c r="BJ1913" s="44" t="s">
        <v>350</v>
      </c>
      <c r="BK1913" s="44" t="s">
        <v>11480</v>
      </c>
      <c r="EN1913" s="572">
        <v>47589</v>
      </c>
      <c r="EO1913" s="561" t="s">
        <v>11773</v>
      </c>
      <c r="EP1913" s="561" t="s">
        <v>320</v>
      </c>
      <c r="EQ1913" s="576">
        <v>102</v>
      </c>
      <c r="ER1913" s="561" t="s">
        <v>628</v>
      </c>
      <c r="ES1913" s="568" t="s">
        <v>11774</v>
      </c>
    </row>
    <row r="1914" spans="16:149">
      <c r="P1914" s="503"/>
      <c r="Q1914" s="504"/>
      <c r="R1914" s="505">
        <f t="shared" si="52"/>
        <v>45692</v>
      </c>
      <c r="S1914" s="501"/>
      <c r="T1914" s="497"/>
      <c r="U1914" s="498"/>
      <c r="V1914" s="43">
        <v>227</v>
      </c>
      <c r="W1914" s="34" t="s">
        <v>4584</v>
      </c>
      <c r="X1914" s="44">
        <v>182338</v>
      </c>
      <c r="Y1914" s="34" t="s">
        <v>3938</v>
      </c>
      <c r="Z1914" s="43" t="s">
        <v>318</v>
      </c>
      <c r="AA1914" s="34" t="s">
        <v>285</v>
      </c>
      <c r="AB1914" s="34" t="s">
        <v>285</v>
      </c>
      <c r="AC1914" s="34" t="s">
        <v>11775</v>
      </c>
      <c r="AD1914" s="44" t="s">
        <v>350</v>
      </c>
      <c r="AE1914" s="44" t="s">
        <v>11480</v>
      </c>
      <c r="AF1914" s="43">
        <v>227</v>
      </c>
      <c r="AG1914" s="34" t="s">
        <v>4584</v>
      </c>
      <c r="AH1914" s="34" t="s">
        <v>4583</v>
      </c>
      <c r="AI1914" s="43" t="s">
        <v>4585</v>
      </c>
      <c r="AJ1914" s="44" t="s">
        <v>4586</v>
      </c>
      <c r="AK1914" s="261">
        <v>3514505</v>
      </c>
      <c r="AL1914" s="44" t="s">
        <v>285</v>
      </c>
      <c r="AM1914" s="44" t="s">
        <v>4590</v>
      </c>
      <c r="AN1914" s="262">
        <v>232093870</v>
      </c>
      <c r="AO1914" s="34"/>
      <c r="AP1914" s="34"/>
      <c r="AQ1914" s="34"/>
      <c r="AR1914" s="34"/>
      <c r="AS1914" s="34"/>
      <c r="AT1914" s="44" t="s">
        <v>10865</v>
      </c>
      <c r="AU1914" s="44"/>
      <c r="AV1914" s="477" t="str">
        <f t="array" ref="AV1914">_xlfn.IFS(
LEFT(Tabelas!$AI1914,1)="N","DN",
LEFT(Tabelas!$AI1914,1)="C","DC",
LEFT(Tabelas!$AI1914,1)="L","DL",
LEFT(Tabelas!$AI1914,1)="A","DA",
LEFT(Tabelas!$AI1914,1)="G","DG")</f>
        <v>DC</v>
      </c>
      <c r="AW1914" s="34"/>
      <c r="AX1914" s="34"/>
      <c r="AY1914" s="34"/>
      <c r="AZ1914" s="34"/>
      <c r="BA1914" s="34"/>
      <c r="BB1914" s="34"/>
      <c r="BC1914" s="34"/>
      <c r="BD1914" s="44">
        <v>182338</v>
      </c>
      <c r="BE1914" s="34" t="s">
        <v>3938</v>
      </c>
      <c r="BF1914" s="43" t="s">
        <v>318</v>
      </c>
      <c r="BG1914" s="34" t="s">
        <v>285</v>
      </c>
      <c r="BH1914" s="34" t="s">
        <v>285</v>
      </c>
      <c r="BI1914" s="34" t="s">
        <v>11775</v>
      </c>
      <c r="BJ1914" s="44" t="s">
        <v>350</v>
      </c>
      <c r="BK1914" s="44" t="s">
        <v>11480</v>
      </c>
      <c r="EN1914" s="571">
        <v>47600</v>
      </c>
      <c r="EO1914" s="560" t="s">
        <v>11776</v>
      </c>
      <c r="EP1914" s="560" t="s">
        <v>289</v>
      </c>
      <c r="EQ1914" s="580">
        <v>342</v>
      </c>
      <c r="ER1914" s="560" t="s">
        <v>5009</v>
      </c>
      <c r="ES1914" s="567" t="s">
        <v>11777</v>
      </c>
    </row>
    <row r="1915" spans="16:149">
      <c r="P1915" s="503"/>
      <c r="Q1915" s="504"/>
      <c r="R1915" s="505">
        <f t="shared" si="52"/>
        <v>45693</v>
      </c>
      <c r="S1915" s="501"/>
      <c r="T1915" s="497"/>
      <c r="U1915" s="498"/>
      <c r="V1915" s="43">
        <v>227</v>
      </c>
      <c r="W1915" s="34" t="s">
        <v>4584</v>
      </c>
      <c r="X1915" s="44">
        <v>182339</v>
      </c>
      <c r="Y1915" s="34" t="s">
        <v>3983</v>
      </c>
      <c r="Z1915" s="43" t="s">
        <v>318</v>
      </c>
      <c r="AA1915" s="34" t="s">
        <v>285</v>
      </c>
      <c r="AB1915" s="34" t="s">
        <v>285</v>
      </c>
      <c r="AC1915" s="34" t="s">
        <v>11778</v>
      </c>
      <c r="AD1915" s="44" t="s">
        <v>350</v>
      </c>
      <c r="AE1915" s="44" t="s">
        <v>11480</v>
      </c>
      <c r="AF1915" s="43">
        <v>227</v>
      </c>
      <c r="AG1915" s="34" t="s">
        <v>4584</v>
      </c>
      <c r="AH1915" s="34" t="s">
        <v>4583</v>
      </c>
      <c r="AI1915" s="43" t="s">
        <v>4585</v>
      </c>
      <c r="AJ1915" s="44" t="s">
        <v>4586</v>
      </c>
      <c r="AK1915" s="261">
        <v>3514505</v>
      </c>
      <c r="AL1915" s="44" t="s">
        <v>285</v>
      </c>
      <c r="AM1915" s="44" t="s">
        <v>4590</v>
      </c>
      <c r="AN1915" s="262">
        <v>232093870</v>
      </c>
      <c r="AO1915" s="34"/>
      <c r="AP1915" s="34"/>
      <c r="AQ1915" s="34"/>
      <c r="AR1915" s="34"/>
      <c r="AS1915" s="34"/>
      <c r="AT1915" s="44" t="s">
        <v>10865</v>
      </c>
      <c r="AU1915" s="44"/>
      <c r="AV1915" s="477" t="str">
        <f t="array" ref="AV1915">_xlfn.IFS(
LEFT(Tabelas!$AI1915,1)="N","DN",
LEFT(Tabelas!$AI1915,1)="C","DC",
LEFT(Tabelas!$AI1915,1)="L","DL",
LEFT(Tabelas!$AI1915,1)="A","DA",
LEFT(Tabelas!$AI1915,1)="G","DG")</f>
        <v>DC</v>
      </c>
      <c r="AW1915" s="34"/>
      <c r="AX1915" s="34"/>
      <c r="AY1915" s="34"/>
      <c r="AZ1915" s="34"/>
      <c r="BA1915" s="34"/>
      <c r="BB1915" s="34"/>
      <c r="BC1915" s="34"/>
      <c r="BD1915" s="44">
        <v>182339</v>
      </c>
      <c r="BE1915" s="34" t="s">
        <v>3983</v>
      </c>
      <c r="BF1915" s="43" t="s">
        <v>318</v>
      </c>
      <c r="BG1915" s="34" t="s">
        <v>285</v>
      </c>
      <c r="BH1915" s="34" t="s">
        <v>285</v>
      </c>
      <c r="BI1915" s="34" t="s">
        <v>11778</v>
      </c>
      <c r="BJ1915" s="44" t="s">
        <v>350</v>
      </c>
      <c r="BK1915" s="44" t="s">
        <v>11480</v>
      </c>
      <c r="EN1915" s="572">
        <v>47651</v>
      </c>
      <c r="EO1915" s="561" t="s">
        <v>11779</v>
      </c>
      <c r="EP1915" s="561" t="s">
        <v>350</v>
      </c>
      <c r="EQ1915" s="576">
        <v>268</v>
      </c>
      <c r="ER1915" s="561" t="s">
        <v>4659</v>
      </c>
      <c r="ES1915" s="568" t="s">
        <v>11777</v>
      </c>
    </row>
    <row r="1916" spans="16:149">
      <c r="P1916" s="503"/>
      <c r="Q1916" s="504"/>
      <c r="R1916" s="505">
        <f t="shared" si="52"/>
        <v>45694</v>
      </c>
      <c r="S1916" s="501"/>
      <c r="T1916" s="497"/>
      <c r="U1916" s="498"/>
      <c r="V1916" s="43">
        <v>227</v>
      </c>
      <c r="W1916" s="34" t="s">
        <v>4584</v>
      </c>
      <c r="X1916" s="44">
        <v>182340</v>
      </c>
      <c r="Y1916" s="34" t="s">
        <v>4031</v>
      </c>
      <c r="Z1916" s="43" t="s">
        <v>318</v>
      </c>
      <c r="AA1916" s="34" t="s">
        <v>285</v>
      </c>
      <c r="AB1916" s="34" t="s">
        <v>285</v>
      </c>
      <c r="AC1916" s="34" t="s">
        <v>11780</v>
      </c>
      <c r="AD1916" s="44" t="s">
        <v>350</v>
      </c>
      <c r="AE1916" s="44" t="s">
        <v>11480</v>
      </c>
      <c r="AF1916" s="43">
        <v>227</v>
      </c>
      <c r="AG1916" s="34" t="s">
        <v>4584</v>
      </c>
      <c r="AH1916" s="34" t="s">
        <v>4583</v>
      </c>
      <c r="AI1916" s="43" t="s">
        <v>4585</v>
      </c>
      <c r="AJ1916" s="44" t="s">
        <v>4586</v>
      </c>
      <c r="AK1916" s="261">
        <v>3514505</v>
      </c>
      <c r="AL1916" s="44" t="s">
        <v>285</v>
      </c>
      <c r="AM1916" s="44" t="s">
        <v>4590</v>
      </c>
      <c r="AN1916" s="262">
        <v>232093870</v>
      </c>
      <c r="AO1916" s="34"/>
      <c r="AP1916" s="34"/>
      <c r="AQ1916" s="34"/>
      <c r="AR1916" s="34"/>
      <c r="AS1916" s="34"/>
      <c r="AT1916" s="44" t="s">
        <v>10865</v>
      </c>
      <c r="AU1916" s="44"/>
      <c r="AV1916" s="477" t="str">
        <f t="array" ref="AV1916">_xlfn.IFS(
LEFT(Tabelas!$AI1916,1)="N","DN",
LEFT(Tabelas!$AI1916,1)="C","DC",
LEFT(Tabelas!$AI1916,1)="L","DL",
LEFT(Tabelas!$AI1916,1)="A","DA",
LEFT(Tabelas!$AI1916,1)="G","DG")</f>
        <v>DC</v>
      </c>
      <c r="AW1916" s="34"/>
      <c r="AX1916" s="34"/>
      <c r="AY1916" s="34"/>
      <c r="AZ1916" s="34"/>
      <c r="BA1916" s="34"/>
      <c r="BB1916" s="34"/>
      <c r="BC1916" s="34"/>
      <c r="BD1916" s="44">
        <v>182340</v>
      </c>
      <c r="BE1916" s="34" t="s">
        <v>4031</v>
      </c>
      <c r="BF1916" s="43" t="s">
        <v>318</v>
      </c>
      <c r="BG1916" s="34" t="s">
        <v>285</v>
      </c>
      <c r="BH1916" s="34" t="s">
        <v>285</v>
      </c>
      <c r="BI1916" s="34" t="s">
        <v>11780</v>
      </c>
      <c r="BJ1916" s="44" t="s">
        <v>350</v>
      </c>
      <c r="BK1916" s="44" t="s">
        <v>11480</v>
      </c>
      <c r="EN1916" s="572">
        <v>47767</v>
      </c>
      <c r="EO1916" s="561" t="s">
        <v>11781</v>
      </c>
      <c r="EP1916" s="561" t="s">
        <v>350</v>
      </c>
      <c r="EQ1916" s="576">
        <v>224</v>
      </c>
      <c r="ER1916" s="561" t="s">
        <v>4524</v>
      </c>
      <c r="ES1916" s="568" t="s">
        <v>11782</v>
      </c>
    </row>
    <row r="1917" spans="16:149">
      <c r="P1917" s="503"/>
      <c r="Q1917" s="504"/>
      <c r="R1917" s="505">
        <f t="shared" si="52"/>
        <v>45695</v>
      </c>
      <c r="S1917" s="501"/>
      <c r="T1917" s="497"/>
      <c r="U1917" s="498"/>
      <c r="V1917" s="43">
        <v>227</v>
      </c>
      <c r="W1917" s="34" t="s">
        <v>4584</v>
      </c>
      <c r="X1917" s="44">
        <v>182341</v>
      </c>
      <c r="Y1917" s="34" t="s">
        <v>4082</v>
      </c>
      <c r="Z1917" s="43" t="s">
        <v>318</v>
      </c>
      <c r="AA1917" s="34" t="s">
        <v>285</v>
      </c>
      <c r="AB1917" s="34" t="s">
        <v>285</v>
      </c>
      <c r="AC1917" s="34" t="s">
        <v>285</v>
      </c>
      <c r="AD1917" s="44" t="s">
        <v>350</v>
      </c>
      <c r="AE1917" s="44" t="s">
        <v>11480</v>
      </c>
      <c r="AF1917" s="43">
        <v>227</v>
      </c>
      <c r="AG1917" s="34" t="s">
        <v>4584</v>
      </c>
      <c r="AH1917" s="34" t="s">
        <v>4583</v>
      </c>
      <c r="AI1917" s="43" t="s">
        <v>4585</v>
      </c>
      <c r="AJ1917" s="44" t="s">
        <v>4586</v>
      </c>
      <c r="AK1917" s="261">
        <v>3514505</v>
      </c>
      <c r="AL1917" s="44" t="s">
        <v>285</v>
      </c>
      <c r="AM1917" s="44" t="s">
        <v>4590</v>
      </c>
      <c r="AN1917" s="262">
        <v>232093870</v>
      </c>
      <c r="AO1917" s="34"/>
      <c r="AP1917" s="34"/>
      <c r="AQ1917" s="34"/>
      <c r="AR1917" s="34"/>
      <c r="AS1917" s="34"/>
      <c r="AT1917" s="44" t="s">
        <v>10865</v>
      </c>
      <c r="AU1917" s="44"/>
      <c r="AV1917" s="477" t="str">
        <f t="array" ref="AV1917">_xlfn.IFS(
LEFT(Tabelas!$AI1917,1)="N","DN",
LEFT(Tabelas!$AI1917,1)="C","DC",
LEFT(Tabelas!$AI1917,1)="L","DL",
LEFT(Tabelas!$AI1917,1)="A","DA",
LEFT(Tabelas!$AI1917,1)="G","DG")</f>
        <v>DC</v>
      </c>
      <c r="AW1917" s="34"/>
      <c r="AX1917" s="34"/>
      <c r="AY1917" s="34"/>
      <c r="AZ1917" s="34"/>
      <c r="BA1917" s="34"/>
      <c r="BB1917" s="34"/>
      <c r="BC1917" s="34"/>
      <c r="BD1917" s="44">
        <v>182341</v>
      </c>
      <c r="BE1917" s="34" t="s">
        <v>4082</v>
      </c>
      <c r="BF1917" s="43" t="s">
        <v>318</v>
      </c>
      <c r="BG1917" s="34" t="s">
        <v>285</v>
      </c>
      <c r="BH1917" s="34" t="s">
        <v>285</v>
      </c>
      <c r="BI1917" s="34" t="s">
        <v>285</v>
      </c>
      <c r="BJ1917" s="44" t="s">
        <v>350</v>
      </c>
      <c r="BK1917" s="44" t="s">
        <v>11480</v>
      </c>
      <c r="EN1917" s="571">
        <v>47783</v>
      </c>
      <c r="EO1917" s="560" t="s">
        <v>11783</v>
      </c>
      <c r="EP1917" s="560" t="s">
        <v>350</v>
      </c>
      <c r="EQ1917" s="580">
        <v>220</v>
      </c>
      <c r="ER1917" s="560" t="s">
        <v>4434</v>
      </c>
      <c r="ES1917" s="567" t="s">
        <v>11784</v>
      </c>
    </row>
    <row r="1918" spans="16:149">
      <c r="P1918" s="503"/>
      <c r="Q1918" s="504"/>
      <c r="R1918" s="505">
        <f t="shared" si="52"/>
        <v>45696</v>
      </c>
      <c r="S1918" s="501"/>
      <c r="T1918" s="497"/>
      <c r="U1918" s="498"/>
      <c r="V1918" s="43">
        <v>227</v>
      </c>
      <c r="W1918" s="34" t="s">
        <v>4584</v>
      </c>
      <c r="X1918" s="44">
        <v>182300</v>
      </c>
      <c r="Y1918" s="34" t="s">
        <v>923</v>
      </c>
      <c r="Z1918" s="43" t="s">
        <v>318</v>
      </c>
      <c r="AA1918" s="34" t="s">
        <v>285</v>
      </c>
      <c r="AB1918" s="34" t="s">
        <v>285</v>
      </c>
      <c r="AC1918" s="34" t="s">
        <v>285</v>
      </c>
      <c r="AD1918" s="44" t="s">
        <v>350</v>
      </c>
      <c r="AE1918" s="44" t="s">
        <v>11480</v>
      </c>
      <c r="AF1918" s="43">
        <v>227</v>
      </c>
      <c r="AG1918" s="34" t="s">
        <v>4584</v>
      </c>
      <c r="AH1918" s="34" t="s">
        <v>4583</v>
      </c>
      <c r="AI1918" s="43" t="s">
        <v>4585</v>
      </c>
      <c r="AJ1918" s="44" t="s">
        <v>4586</v>
      </c>
      <c r="AK1918" s="261">
        <v>3514505</v>
      </c>
      <c r="AL1918" s="44" t="s">
        <v>285</v>
      </c>
      <c r="AM1918" s="44" t="s">
        <v>4590</v>
      </c>
      <c r="AN1918" s="262">
        <v>232093870</v>
      </c>
      <c r="AO1918" s="34"/>
      <c r="AP1918" s="34"/>
      <c r="AQ1918" s="34"/>
      <c r="AR1918" s="34"/>
      <c r="AS1918" s="34"/>
      <c r="AT1918" s="44" t="s">
        <v>10865</v>
      </c>
      <c r="AU1918" s="44"/>
      <c r="AV1918" s="477" t="str">
        <f t="array" ref="AV1918">_xlfn.IFS(
LEFT(Tabelas!$AI1918,1)="N","DN",
LEFT(Tabelas!$AI1918,1)="C","DC",
LEFT(Tabelas!$AI1918,1)="L","DL",
LEFT(Tabelas!$AI1918,1)="A","DA",
LEFT(Tabelas!$AI1918,1)="G","DG")</f>
        <v>DC</v>
      </c>
      <c r="AW1918" s="34"/>
      <c r="AX1918" s="34"/>
      <c r="AY1918" s="34"/>
      <c r="AZ1918" s="34"/>
      <c r="BA1918" s="34"/>
      <c r="BB1918" s="34"/>
      <c r="BC1918" s="34"/>
      <c r="BD1918" s="44">
        <v>182300</v>
      </c>
      <c r="BE1918" s="34" t="s">
        <v>923</v>
      </c>
      <c r="BF1918" s="43" t="s">
        <v>318</v>
      </c>
      <c r="BG1918" s="34" t="s">
        <v>285</v>
      </c>
      <c r="BH1918" s="34" t="s">
        <v>285</v>
      </c>
      <c r="BI1918" s="34" t="s">
        <v>285</v>
      </c>
      <c r="BJ1918" s="44" t="s">
        <v>350</v>
      </c>
      <c r="BK1918" s="44" t="s">
        <v>11480</v>
      </c>
      <c r="EN1918" s="572">
        <v>47791</v>
      </c>
      <c r="EO1918" s="561" t="s">
        <v>11785</v>
      </c>
      <c r="EP1918" s="561" t="s">
        <v>289</v>
      </c>
      <c r="EQ1918" s="576">
        <v>346</v>
      </c>
      <c r="ER1918" s="561" t="s">
        <v>5058</v>
      </c>
      <c r="ES1918" s="568" t="s">
        <v>11786</v>
      </c>
    </row>
    <row r="1919" spans="16:149">
      <c r="P1919" s="503"/>
      <c r="Q1919" s="504"/>
      <c r="R1919" s="505">
        <f t="shared" si="52"/>
        <v>45697</v>
      </c>
      <c r="S1919" s="501"/>
      <c r="T1919" s="497"/>
      <c r="U1919" s="498"/>
      <c r="V1919" s="43">
        <v>228</v>
      </c>
      <c r="W1919" s="34" t="s">
        <v>4603</v>
      </c>
      <c r="X1919" s="44">
        <v>90302</v>
      </c>
      <c r="Y1919" s="34" t="s">
        <v>1071</v>
      </c>
      <c r="Z1919" s="43" t="s">
        <v>1223</v>
      </c>
      <c r="AA1919" s="34" t="s">
        <v>476</v>
      </c>
      <c r="AB1919" s="34" t="s">
        <v>276</v>
      </c>
      <c r="AC1919" s="34" t="s">
        <v>1071</v>
      </c>
      <c r="AD1919" s="44" t="s">
        <v>350</v>
      </c>
      <c r="AE1919" s="44" t="s">
        <v>11787</v>
      </c>
      <c r="AF1919" s="43">
        <v>228</v>
      </c>
      <c r="AG1919" s="34" t="s">
        <v>4603</v>
      </c>
      <c r="AH1919" s="34" t="s">
        <v>11788</v>
      </c>
      <c r="AI1919" s="43" t="s">
        <v>4604</v>
      </c>
      <c r="AJ1919" s="44" t="s">
        <v>4605</v>
      </c>
      <c r="AK1919" s="261">
        <v>6300705</v>
      </c>
      <c r="AL1919" s="44" t="s">
        <v>276</v>
      </c>
      <c r="AM1919" s="44" t="s">
        <v>4609</v>
      </c>
      <c r="AN1919" s="262">
        <v>271093900</v>
      </c>
      <c r="AO1919" s="34"/>
      <c r="AP1919" s="34"/>
      <c r="AQ1919" s="34"/>
      <c r="AR1919" s="34"/>
      <c r="AS1919" s="34"/>
      <c r="AT1919" s="44" t="s">
        <v>10865</v>
      </c>
      <c r="AU1919" s="44"/>
      <c r="AV1919" s="477" t="str">
        <f t="array" ref="AV1919">_xlfn.IFS(
LEFT(Tabelas!$AI1919,1)="N","DN",
LEFT(Tabelas!$AI1919,1)="C","DC",
LEFT(Tabelas!$AI1919,1)="L","DL",
LEFT(Tabelas!$AI1919,1)="A","DA",
LEFT(Tabelas!$AI1919,1)="G","DG")</f>
        <v>DC</v>
      </c>
      <c r="AW1919" s="34"/>
      <c r="AX1919" s="34"/>
      <c r="AY1919" s="34"/>
      <c r="AZ1919" s="34"/>
      <c r="BA1919" s="34"/>
      <c r="BB1919" s="34"/>
      <c r="BC1919" s="34"/>
      <c r="BD1919" s="44">
        <v>90302</v>
      </c>
      <c r="BE1919" s="34" t="s">
        <v>1071</v>
      </c>
      <c r="BF1919" s="43" t="s">
        <v>1223</v>
      </c>
      <c r="BG1919" s="34" t="s">
        <v>476</v>
      </c>
      <c r="BH1919" s="34" t="s">
        <v>276</v>
      </c>
      <c r="BI1919" s="34" t="s">
        <v>1071</v>
      </c>
      <c r="BJ1919" s="44" t="s">
        <v>350</v>
      </c>
      <c r="BK1919" s="44" t="s">
        <v>11787</v>
      </c>
      <c r="EN1919" s="571">
        <v>47805</v>
      </c>
      <c r="EO1919" s="560" t="s">
        <v>11789</v>
      </c>
      <c r="EP1919" s="560" t="s">
        <v>289</v>
      </c>
      <c r="EQ1919" s="580">
        <v>334</v>
      </c>
      <c r="ER1919" s="560" t="s">
        <v>4921</v>
      </c>
      <c r="ES1919" s="567" t="s">
        <v>11790</v>
      </c>
    </row>
    <row r="1920" spans="16:149">
      <c r="P1920" s="503"/>
      <c r="Q1920" s="504"/>
      <c r="R1920" s="505">
        <f t="shared" si="52"/>
        <v>45698</v>
      </c>
      <c r="S1920" s="501"/>
      <c r="T1920" s="497"/>
      <c r="U1920" s="498"/>
      <c r="V1920" s="43">
        <v>228</v>
      </c>
      <c r="W1920" s="34" t="s">
        <v>4603</v>
      </c>
      <c r="X1920" s="44">
        <v>90304</v>
      </c>
      <c r="Y1920" s="34" t="s">
        <v>1346</v>
      </c>
      <c r="Z1920" s="43" t="s">
        <v>1223</v>
      </c>
      <c r="AA1920" s="34" t="s">
        <v>476</v>
      </c>
      <c r="AB1920" s="34" t="s">
        <v>276</v>
      </c>
      <c r="AC1920" s="34" t="s">
        <v>1346</v>
      </c>
      <c r="AD1920" s="44" t="s">
        <v>350</v>
      </c>
      <c r="AE1920" s="44" t="s">
        <v>11787</v>
      </c>
      <c r="AF1920" s="43">
        <v>228</v>
      </c>
      <c r="AG1920" s="34" t="s">
        <v>4603</v>
      </c>
      <c r="AH1920" s="34" t="s">
        <v>11791</v>
      </c>
      <c r="AI1920" s="43" t="s">
        <v>4604</v>
      </c>
      <c r="AJ1920" s="44" t="s">
        <v>4605</v>
      </c>
      <c r="AK1920" s="261">
        <v>6300705</v>
      </c>
      <c r="AL1920" s="44" t="s">
        <v>276</v>
      </c>
      <c r="AM1920" s="44" t="s">
        <v>4609</v>
      </c>
      <c r="AN1920" s="262">
        <v>271093900</v>
      </c>
      <c r="AO1920" s="34"/>
      <c r="AP1920" s="34"/>
      <c r="AQ1920" s="34"/>
      <c r="AR1920" s="34"/>
      <c r="AS1920" s="34"/>
      <c r="AT1920" s="44" t="s">
        <v>10865</v>
      </c>
      <c r="AU1920" s="44"/>
      <c r="AV1920" s="477" t="str">
        <f t="array" ref="AV1920">_xlfn.IFS(
LEFT(Tabelas!$AI1920,1)="N","DN",
LEFT(Tabelas!$AI1920,1)="C","DC",
LEFT(Tabelas!$AI1920,1)="L","DL",
LEFT(Tabelas!$AI1920,1)="A","DA",
LEFT(Tabelas!$AI1920,1)="G","DG")</f>
        <v>DC</v>
      </c>
      <c r="AW1920" s="34"/>
      <c r="AX1920" s="34"/>
      <c r="AY1920" s="34"/>
      <c r="AZ1920" s="34"/>
      <c r="BA1920" s="34"/>
      <c r="BB1920" s="34"/>
      <c r="BC1920" s="34"/>
      <c r="BD1920" s="44">
        <v>90304</v>
      </c>
      <c r="BE1920" s="34" t="s">
        <v>1346</v>
      </c>
      <c r="BF1920" s="43" t="s">
        <v>1223</v>
      </c>
      <c r="BG1920" s="34" t="s">
        <v>476</v>
      </c>
      <c r="BH1920" s="34" t="s">
        <v>276</v>
      </c>
      <c r="BI1920" s="34" t="s">
        <v>1346</v>
      </c>
      <c r="BJ1920" s="44" t="s">
        <v>350</v>
      </c>
      <c r="BK1920" s="44" t="s">
        <v>11787</v>
      </c>
      <c r="EN1920" s="572">
        <v>47821</v>
      </c>
      <c r="EO1920" s="561" t="s">
        <v>11792</v>
      </c>
      <c r="EP1920" s="561" t="s">
        <v>289</v>
      </c>
      <c r="EQ1920" s="576">
        <v>332</v>
      </c>
      <c r="ER1920" s="561" t="s">
        <v>4896</v>
      </c>
      <c r="ES1920" s="568" t="s">
        <v>11793</v>
      </c>
    </row>
    <row r="1921" spans="16:149">
      <c r="P1921" s="503"/>
      <c r="Q1921" s="504"/>
      <c r="R1921" s="505">
        <f t="shared" si="52"/>
        <v>45699</v>
      </c>
      <c r="S1921" s="501"/>
      <c r="T1921" s="497"/>
      <c r="U1921" s="498"/>
      <c r="V1921" s="43">
        <v>228</v>
      </c>
      <c r="W1921" s="34" t="s">
        <v>4603</v>
      </c>
      <c r="X1921" s="44">
        <v>90322</v>
      </c>
      <c r="Y1921" s="34" t="s">
        <v>3182</v>
      </c>
      <c r="Z1921" s="43" t="s">
        <v>1223</v>
      </c>
      <c r="AA1921" s="34" t="s">
        <v>476</v>
      </c>
      <c r="AB1921" s="34" t="s">
        <v>276</v>
      </c>
      <c r="AC1921" s="34" t="s">
        <v>3182</v>
      </c>
      <c r="AD1921" s="44" t="s">
        <v>350</v>
      </c>
      <c r="AE1921" s="44" t="s">
        <v>11787</v>
      </c>
      <c r="AF1921" s="43">
        <v>228</v>
      </c>
      <c r="AG1921" s="34" t="s">
        <v>4603</v>
      </c>
      <c r="AH1921" s="34" t="s">
        <v>11791</v>
      </c>
      <c r="AI1921" s="43" t="s">
        <v>4604</v>
      </c>
      <c r="AJ1921" s="44" t="s">
        <v>4605</v>
      </c>
      <c r="AK1921" s="261">
        <v>6300705</v>
      </c>
      <c r="AL1921" s="44" t="s">
        <v>276</v>
      </c>
      <c r="AM1921" s="44" t="s">
        <v>4609</v>
      </c>
      <c r="AN1921" s="262">
        <v>271093900</v>
      </c>
      <c r="AO1921" s="34"/>
      <c r="AP1921" s="34"/>
      <c r="AQ1921" s="34"/>
      <c r="AR1921" s="34"/>
      <c r="AS1921" s="34"/>
      <c r="AT1921" s="44" t="s">
        <v>10865</v>
      </c>
      <c r="AU1921" s="44"/>
      <c r="AV1921" s="477" t="str">
        <f t="array" ref="AV1921">_xlfn.IFS(
LEFT(Tabelas!$AI1921,1)="N","DN",
LEFT(Tabelas!$AI1921,1)="C","DC",
LEFT(Tabelas!$AI1921,1)="L","DL",
LEFT(Tabelas!$AI1921,1)="A","DA",
LEFT(Tabelas!$AI1921,1)="G","DG")</f>
        <v>DC</v>
      </c>
      <c r="AW1921" s="34"/>
      <c r="AX1921" s="34"/>
      <c r="AY1921" s="34"/>
      <c r="AZ1921" s="34"/>
      <c r="BA1921" s="34"/>
      <c r="BB1921" s="34"/>
      <c r="BC1921" s="34"/>
      <c r="BD1921" s="44">
        <v>90322</v>
      </c>
      <c r="BE1921" s="34" t="s">
        <v>3182</v>
      </c>
      <c r="BF1921" s="43" t="s">
        <v>1223</v>
      </c>
      <c r="BG1921" s="34" t="s">
        <v>476</v>
      </c>
      <c r="BH1921" s="34" t="s">
        <v>276</v>
      </c>
      <c r="BI1921" s="34" t="s">
        <v>3182</v>
      </c>
      <c r="BJ1921" s="44" t="s">
        <v>350</v>
      </c>
      <c r="BK1921" s="44" t="s">
        <v>11787</v>
      </c>
      <c r="EN1921" s="571">
        <v>47830</v>
      </c>
      <c r="EO1921" s="560" t="s">
        <v>11794</v>
      </c>
      <c r="EP1921" s="560" t="s">
        <v>289</v>
      </c>
      <c r="EQ1921" s="580">
        <v>341</v>
      </c>
      <c r="ER1921" s="560" t="s">
        <v>2038</v>
      </c>
      <c r="ES1921" s="567" t="s">
        <v>11795</v>
      </c>
    </row>
    <row r="1922" spans="16:149">
      <c r="P1922" s="503"/>
      <c r="Q1922" s="504"/>
      <c r="R1922" s="505">
        <f t="shared" si="52"/>
        <v>45700</v>
      </c>
      <c r="S1922" s="501"/>
      <c r="T1922" s="497"/>
      <c r="U1922" s="498"/>
      <c r="V1922" s="43">
        <v>228</v>
      </c>
      <c r="W1922" s="34" t="s">
        <v>4603</v>
      </c>
      <c r="X1922" s="44">
        <v>90300</v>
      </c>
      <c r="Y1922" s="34" t="s">
        <v>766</v>
      </c>
      <c r="Z1922" s="43" t="s">
        <v>1223</v>
      </c>
      <c r="AA1922" s="34" t="s">
        <v>476</v>
      </c>
      <c r="AB1922" s="34" t="s">
        <v>276</v>
      </c>
      <c r="AC1922" s="34" t="s">
        <v>11796</v>
      </c>
      <c r="AD1922" s="44" t="s">
        <v>350</v>
      </c>
      <c r="AE1922" s="44" t="s">
        <v>11787</v>
      </c>
      <c r="AF1922" s="43">
        <v>228</v>
      </c>
      <c r="AG1922" s="34" t="s">
        <v>4603</v>
      </c>
      <c r="AH1922" s="34" t="s">
        <v>11791</v>
      </c>
      <c r="AI1922" s="43" t="s">
        <v>4604</v>
      </c>
      <c r="AJ1922" s="44" t="s">
        <v>4605</v>
      </c>
      <c r="AK1922" s="261">
        <v>6300705</v>
      </c>
      <c r="AL1922" s="44" t="s">
        <v>276</v>
      </c>
      <c r="AM1922" s="44" t="s">
        <v>4609</v>
      </c>
      <c r="AN1922" s="262">
        <v>271093900</v>
      </c>
      <c r="AO1922" s="34"/>
      <c r="AP1922" s="34"/>
      <c r="AQ1922" s="34"/>
      <c r="AR1922" s="34"/>
      <c r="AS1922" s="34"/>
      <c r="AT1922" s="44" t="s">
        <v>10865</v>
      </c>
      <c r="AU1922" s="44"/>
      <c r="AV1922" s="477" t="str">
        <f t="array" ref="AV1922">_xlfn.IFS(
LEFT(Tabelas!$AI1922,1)="N","DN",
LEFT(Tabelas!$AI1922,1)="C","DC",
LEFT(Tabelas!$AI1922,1)="L","DL",
LEFT(Tabelas!$AI1922,1)="A","DA",
LEFT(Tabelas!$AI1922,1)="G","DG")</f>
        <v>DC</v>
      </c>
      <c r="AW1922" s="34"/>
      <c r="AX1922" s="34"/>
      <c r="AY1922" s="34"/>
      <c r="AZ1922" s="34"/>
      <c r="BA1922" s="34"/>
      <c r="BB1922" s="34"/>
      <c r="BC1922" s="34"/>
      <c r="BD1922" s="44">
        <v>90300</v>
      </c>
      <c r="BE1922" s="34" t="s">
        <v>766</v>
      </c>
      <c r="BF1922" s="43" t="s">
        <v>1223</v>
      </c>
      <c r="BG1922" s="34" t="s">
        <v>476</v>
      </c>
      <c r="BH1922" s="34" t="s">
        <v>276</v>
      </c>
      <c r="BI1922" s="34" t="s">
        <v>11796</v>
      </c>
      <c r="BJ1922" s="44" t="s">
        <v>350</v>
      </c>
      <c r="BK1922" s="44" t="s">
        <v>11787</v>
      </c>
      <c r="EN1922" s="572">
        <v>47856</v>
      </c>
      <c r="EO1922" s="561" t="s">
        <v>11797</v>
      </c>
      <c r="EP1922" s="561" t="s">
        <v>370</v>
      </c>
      <c r="EQ1922" s="576">
        <v>557</v>
      </c>
      <c r="ER1922" s="561" t="s">
        <v>5518</v>
      </c>
      <c r="ES1922" s="568" t="s">
        <v>11798</v>
      </c>
    </row>
    <row r="1923" spans="16:149">
      <c r="P1923" s="503"/>
      <c r="Q1923" s="504"/>
      <c r="R1923" s="505">
        <f t="shared" si="52"/>
        <v>45701</v>
      </c>
      <c r="S1923" s="501"/>
      <c r="T1923" s="497"/>
      <c r="U1923" s="498"/>
      <c r="V1923" s="43">
        <v>228</v>
      </c>
      <c r="W1923" s="34" t="s">
        <v>4603</v>
      </c>
      <c r="X1923" s="44">
        <v>90306</v>
      </c>
      <c r="Y1923" s="34" t="s">
        <v>1625</v>
      </c>
      <c r="Z1923" s="43" t="s">
        <v>1223</v>
      </c>
      <c r="AA1923" s="34" t="s">
        <v>476</v>
      </c>
      <c r="AB1923" s="34" t="s">
        <v>276</v>
      </c>
      <c r="AC1923" s="34" t="s">
        <v>1625</v>
      </c>
      <c r="AD1923" s="44" t="s">
        <v>350</v>
      </c>
      <c r="AE1923" s="44" t="s">
        <v>11787</v>
      </c>
      <c r="AF1923" s="43">
        <v>228</v>
      </c>
      <c r="AG1923" s="34" t="s">
        <v>4603</v>
      </c>
      <c r="AH1923" s="34" t="s">
        <v>11791</v>
      </c>
      <c r="AI1923" s="43" t="s">
        <v>4604</v>
      </c>
      <c r="AJ1923" s="44" t="s">
        <v>4605</v>
      </c>
      <c r="AK1923" s="261">
        <v>6300705</v>
      </c>
      <c r="AL1923" s="44" t="s">
        <v>276</v>
      </c>
      <c r="AM1923" s="44" t="s">
        <v>4609</v>
      </c>
      <c r="AN1923" s="262">
        <v>271093900</v>
      </c>
      <c r="AO1923" s="34"/>
      <c r="AP1923" s="34"/>
      <c r="AQ1923" s="34"/>
      <c r="AR1923" s="34"/>
      <c r="AS1923" s="34"/>
      <c r="AT1923" s="44" t="s">
        <v>10865</v>
      </c>
      <c r="AU1923" s="44"/>
      <c r="AV1923" s="477" t="str">
        <f t="array" ref="AV1923">_xlfn.IFS(
LEFT(Tabelas!$AI1923,1)="N","DN",
LEFT(Tabelas!$AI1923,1)="C","DC",
LEFT(Tabelas!$AI1923,1)="L","DL",
LEFT(Tabelas!$AI1923,1)="A","DA",
LEFT(Tabelas!$AI1923,1)="G","DG")</f>
        <v>DC</v>
      </c>
      <c r="AW1923" s="34"/>
      <c r="AX1923" s="34"/>
      <c r="AY1923" s="34"/>
      <c r="AZ1923" s="34"/>
      <c r="BA1923" s="34"/>
      <c r="BB1923" s="34"/>
      <c r="BC1923" s="34"/>
      <c r="BD1923" s="44">
        <v>90306</v>
      </c>
      <c r="BE1923" s="34" t="s">
        <v>1625</v>
      </c>
      <c r="BF1923" s="43" t="s">
        <v>1223</v>
      </c>
      <c r="BG1923" s="34" t="s">
        <v>476</v>
      </c>
      <c r="BH1923" s="34" t="s">
        <v>276</v>
      </c>
      <c r="BI1923" s="34" t="s">
        <v>1625</v>
      </c>
      <c r="BJ1923" s="44" t="s">
        <v>350</v>
      </c>
      <c r="BK1923" s="44" t="s">
        <v>11787</v>
      </c>
      <c r="EN1923" s="571">
        <v>47872</v>
      </c>
      <c r="EO1923" s="560" t="s">
        <v>11799</v>
      </c>
      <c r="EP1923" s="560" t="s">
        <v>320</v>
      </c>
      <c r="EQ1923" s="580">
        <v>126</v>
      </c>
      <c r="ER1923" s="560" t="s">
        <v>3720</v>
      </c>
      <c r="ES1923" s="567" t="s">
        <v>11800</v>
      </c>
    </row>
    <row r="1924" spans="16:149">
      <c r="P1924" s="503"/>
      <c r="Q1924" s="504"/>
      <c r="R1924" s="505">
        <f t="shared" si="52"/>
        <v>45702</v>
      </c>
      <c r="S1924" s="501"/>
      <c r="T1924" s="497"/>
      <c r="U1924" s="498"/>
      <c r="V1924" s="43">
        <v>228</v>
      </c>
      <c r="W1924" s="34" t="s">
        <v>4603</v>
      </c>
      <c r="X1924" s="44">
        <v>90307</v>
      </c>
      <c r="Y1924" s="34" t="s">
        <v>1892</v>
      </c>
      <c r="Z1924" s="43" t="s">
        <v>1223</v>
      </c>
      <c r="AA1924" s="34" t="s">
        <v>476</v>
      </c>
      <c r="AB1924" s="34" t="s">
        <v>276</v>
      </c>
      <c r="AC1924" s="34" t="s">
        <v>1892</v>
      </c>
      <c r="AD1924" s="44" t="s">
        <v>350</v>
      </c>
      <c r="AE1924" s="44" t="s">
        <v>11787</v>
      </c>
      <c r="AF1924" s="43">
        <v>228</v>
      </c>
      <c r="AG1924" s="34" t="s">
        <v>4603</v>
      </c>
      <c r="AH1924" s="34" t="s">
        <v>11791</v>
      </c>
      <c r="AI1924" s="43" t="s">
        <v>4604</v>
      </c>
      <c r="AJ1924" s="44" t="s">
        <v>4605</v>
      </c>
      <c r="AK1924" s="261">
        <v>6300705</v>
      </c>
      <c r="AL1924" s="44" t="s">
        <v>276</v>
      </c>
      <c r="AM1924" s="44" t="s">
        <v>4609</v>
      </c>
      <c r="AN1924" s="262">
        <v>271093900</v>
      </c>
      <c r="AO1924" s="34"/>
      <c r="AP1924" s="34"/>
      <c r="AQ1924" s="34"/>
      <c r="AR1924" s="34"/>
      <c r="AS1924" s="34"/>
      <c r="AT1924" s="44" t="s">
        <v>10865</v>
      </c>
      <c r="AU1924" s="44"/>
      <c r="AV1924" s="477" t="str">
        <f t="array" ref="AV1924">_xlfn.IFS(
LEFT(Tabelas!$AI1924,1)="N","DN",
LEFT(Tabelas!$AI1924,1)="C","DC",
LEFT(Tabelas!$AI1924,1)="L","DL",
LEFT(Tabelas!$AI1924,1)="A","DA",
LEFT(Tabelas!$AI1924,1)="G","DG")</f>
        <v>DC</v>
      </c>
      <c r="AW1924" s="34"/>
      <c r="AX1924" s="34"/>
      <c r="AY1924" s="34"/>
      <c r="AZ1924" s="34"/>
      <c r="BA1924" s="34"/>
      <c r="BB1924" s="34"/>
      <c r="BC1924" s="34"/>
      <c r="BD1924" s="44">
        <v>90307</v>
      </c>
      <c r="BE1924" s="34" t="s">
        <v>1892</v>
      </c>
      <c r="BF1924" s="43" t="s">
        <v>1223</v>
      </c>
      <c r="BG1924" s="34" t="s">
        <v>476</v>
      </c>
      <c r="BH1924" s="34" t="s">
        <v>276</v>
      </c>
      <c r="BI1924" s="34" t="s">
        <v>1892</v>
      </c>
      <c r="BJ1924" s="44" t="s">
        <v>350</v>
      </c>
      <c r="BK1924" s="44" t="s">
        <v>11787</v>
      </c>
      <c r="EN1924" s="572">
        <v>47880</v>
      </c>
      <c r="EO1924" s="561" t="s">
        <v>11801</v>
      </c>
      <c r="EP1924" s="561" t="s">
        <v>320</v>
      </c>
      <c r="EQ1924" s="576">
        <v>107</v>
      </c>
      <c r="ER1924" s="561" t="s">
        <v>2024</v>
      </c>
      <c r="ES1924" s="568" t="s">
        <v>11802</v>
      </c>
    </row>
    <row r="1925" spans="16:149">
      <c r="P1925" s="503"/>
      <c r="Q1925" s="504"/>
      <c r="R1925" s="505">
        <f t="shared" si="52"/>
        <v>45703</v>
      </c>
      <c r="S1925" s="501"/>
      <c r="T1925" s="497"/>
      <c r="U1925" s="498"/>
      <c r="V1925" s="43">
        <v>228</v>
      </c>
      <c r="W1925" s="34" t="s">
        <v>4603</v>
      </c>
      <c r="X1925" s="44">
        <v>90308</v>
      </c>
      <c r="Y1925" s="34" t="s">
        <v>1564</v>
      </c>
      <c r="Z1925" s="43" t="s">
        <v>1223</v>
      </c>
      <c r="AA1925" s="34" t="s">
        <v>476</v>
      </c>
      <c r="AB1925" s="34" t="s">
        <v>276</v>
      </c>
      <c r="AC1925" s="34" t="s">
        <v>1564</v>
      </c>
      <c r="AD1925" s="44" t="s">
        <v>350</v>
      </c>
      <c r="AE1925" s="44" t="s">
        <v>11787</v>
      </c>
      <c r="AF1925" s="43">
        <v>228</v>
      </c>
      <c r="AG1925" s="34" t="s">
        <v>4603</v>
      </c>
      <c r="AH1925" s="34" t="s">
        <v>11791</v>
      </c>
      <c r="AI1925" s="43" t="s">
        <v>4604</v>
      </c>
      <c r="AJ1925" s="44" t="s">
        <v>4605</v>
      </c>
      <c r="AK1925" s="261">
        <v>6300705</v>
      </c>
      <c r="AL1925" s="44" t="s">
        <v>276</v>
      </c>
      <c r="AM1925" s="44" t="s">
        <v>4609</v>
      </c>
      <c r="AN1925" s="262">
        <v>271093900</v>
      </c>
      <c r="AO1925" s="34"/>
      <c r="AP1925" s="34"/>
      <c r="AQ1925" s="34"/>
      <c r="AR1925" s="34"/>
      <c r="AS1925" s="34"/>
      <c r="AT1925" s="44" t="s">
        <v>10865</v>
      </c>
      <c r="AU1925" s="44"/>
      <c r="AV1925" s="477" t="str">
        <f t="array" ref="AV1925">_xlfn.IFS(
LEFT(Tabelas!$AI1925,1)="N","DN",
LEFT(Tabelas!$AI1925,1)="C","DC",
LEFT(Tabelas!$AI1925,1)="L","DL",
LEFT(Tabelas!$AI1925,1)="A","DA",
LEFT(Tabelas!$AI1925,1)="G","DG")</f>
        <v>DC</v>
      </c>
      <c r="AW1925" s="34"/>
      <c r="AX1925" s="34"/>
      <c r="AY1925" s="34"/>
      <c r="AZ1925" s="34"/>
      <c r="BA1925" s="34"/>
      <c r="BB1925" s="34"/>
      <c r="BC1925" s="34"/>
      <c r="BD1925" s="44">
        <v>90308</v>
      </c>
      <c r="BE1925" s="34" t="s">
        <v>1564</v>
      </c>
      <c r="BF1925" s="43" t="s">
        <v>1223</v>
      </c>
      <c r="BG1925" s="34" t="s">
        <v>476</v>
      </c>
      <c r="BH1925" s="34" t="s">
        <v>276</v>
      </c>
      <c r="BI1925" s="34" t="s">
        <v>1564</v>
      </c>
      <c r="BJ1925" s="44" t="s">
        <v>350</v>
      </c>
      <c r="BK1925" s="44" t="s">
        <v>11787</v>
      </c>
      <c r="EN1925" s="571">
        <v>47899</v>
      </c>
      <c r="EO1925" s="560" t="s">
        <v>11803</v>
      </c>
      <c r="EP1925" s="560" t="s">
        <v>320</v>
      </c>
      <c r="EQ1925" s="580">
        <v>162</v>
      </c>
      <c r="ER1925" s="560" t="s">
        <v>3781</v>
      </c>
      <c r="ES1925" s="567" t="s">
        <v>11804</v>
      </c>
    </row>
    <row r="1926" spans="16:149">
      <c r="P1926" s="503"/>
      <c r="Q1926" s="504"/>
      <c r="R1926" s="505">
        <f t="shared" si="52"/>
        <v>45704</v>
      </c>
      <c r="S1926" s="501"/>
      <c r="T1926" s="497"/>
      <c r="U1926" s="498"/>
      <c r="V1926" s="43">
        <v>228</v>
      </c>
      <c r="W1926" s="34" t="s">
        <v>4603</v>
      </c>
      <c r="X1926" s="44">
        <v>90309</v>
      </c>
      <c r="Y1926" s="34" t="s">
        <v>2307</v>
      </c>
      <c r="Z1926" s="43" t="s">
        <v>1223</v>
      </c>
      <c r="AA1926" s="34" t="s">
        <v>476</v>
      </c>
      <c r="AB1926" s="34" t="s">
        <v>276</v>
      </c>
      <c r="AC1926" s="34" t="s">
        <v>2307</v>
      </c>
      <c r="AD1926" s="44" t="s">
        <v>350</v>
      </c>
      <c r="AE1926" s="44" t="s">
        <v>11787</v>
      </c>
      <c r="AF1926" s="43">
        <v>228</v>
      </c>
      <c r="AG1926" s="34" t="s">
        <v>4603</v>
      </c>
      <c r="AH1926" s="34" t="s">
        <v>11791</v>
      </c>
      <c r="AI1926" s="43" t="s">
        <v>4604</v>
      </c>
      <c r="AJ1926" s="44" t="s">
        <v>4605</v>
      </c>
      <c r="AK1926" s="261">
        <v>6300705</v>
      </c>
      <c r="AL1926" s="44" t="s">
        <v>276</v>
      </c>
      <c r="AM1926" s="44" t="s">
        <v>4609</v>
      </c>
      <c r="AN1926" s="262">
        <v>271093900</v>
      </c>
      <c r="AO1926" s="34"/>
      <c r="AP1926" s="34"/>
      <c r="AQ1926" s="34"/>
      <c r="AR1926" s="34"/>
      <c r="AS1926" s="34"/>
      <c r="AT1926" s="44" t="s">
        <v>10865</v>
      </c>
      <c r="AU1926" s="44"/>
      <c r="AV1926" s="477" t="str">
        <f t="array" ref="AV1926">_xlfn.IFS(
LEFT(Tabelas!$AI1926,1)="N","DN",
LEFT(Tabelas!$AI1926,1)="C","DC",
LEFT(Tabelas!$AI1926,1)="L","DL",
LEFT(Tabelas!$AI1926,1)="A","DA",
LEFT(Tabelas!$AI1926,1)="G","DG")</f>
        <v>DC</v>
      </c>
      <c r="AW1926" s="34"/>
      <c r="AX1926" s="34"/>
      <c r="AY1926" s="34"/>
      <c r="AZ1926" s="34"/>
      <c r="BA1926" s="34"/>
      <c r="BB1926" s="34"/>
      <c r="BC1926" s="34"/>
      <c r="BD1926" s="44">
        <v>90309</v>
      </c>
      <c r="BE1926" s="34" t="s">
        <v>2307</v>
      </c>
      <c r="BF1926" s="43" t="s">
        <v>1223</v>
      </c>
      <c r="BG1926" s="34" t="s">
        <v>476</v>
      </c>
      <c r="BH1926" s="34" t="s">
        <v>276</v>
      </c>
      <c r="BI1926" s="34" t="s">
        <v>2307</v>
      </c>
      <c r="BJ1926" s="44" t="s">
        <v>350</v>
      </c>
      <c r="BK1926" s="44" t="s">
        <v>11787</v>
      </c>
      <c r="EN1926" s="572">
        <v>47902</v>
      </c>
      <c r="EO1926" s="561" t="s">
        <v>11805</v>
      </c>
      <c r="EP1926" s="561" t="s">
        <v>320</v>
      </c>
      <c r="EQ1926" s="576">
        <v>102</v>
      </c>
      <c r="ER1926" s="561" t="s">
        <v>628</v>
      </c>
      <c r="ES1926" s="568" t="s">
        <v>11806</v>
      </c>
    </row>
    <row r="1927" spans="16:149">
      <c r="P1927" s="503"/>
      <c r="Q1927" s="504"/>
      <c r="R1927" s="505">
        <f t="shared" si="52"/>
        <v>45705</v>
      </c>
      <c r="S1927" s="501"/>
      <c r="T1927" s="497"/>
      <c r="U1927" s="498"/>
      <c r="V1927" s="43">
        <v>228</v>
      </c>
      <c r="W1927" s="34" t="s">
        <v>4603</v>
      </c>
      <c r="X1927" s="44">
        <v>90310</v>
      </c>
      <c r="Y1927" s="34" t="s">
        <v>2483</v>
      </c>
      <c r="Z1927" s="43" t="s">
        <v>1223</v>
      </c>
      <c r="AA1927" s="34" t="s">
        <v>476</v>
      </c>
      <c r="AB1927" s="34" t="s">
        <v>276</v>
      </c>
      <c r="AC1927" s="34" t="s">
        <v>2483</v>
      </c>
      <c r="AD1927" s="44" t="s">
        <v>350</v>
      </c>
      <c r="AE1927" s="44" t="s">
        <v>11787</v>
      </c>
      <c r="AF1927" s="43">
        <v>228</v>
      </c>
      <c r="AG1927" s="34" t="s">
        <v>4603</v>
      </c>
      <c r="AH1927" s="34" t="s">
        <v>11791</v>
      </c>
      <c r="AI1927" s="43" t="s">
        <v>4604</v>
      </c>
      <c r="AJ1927" s="44" t="s">
        <v>4605</v>
      </c>
      <c r="AK1927" s="261">
        <v>6300705</v>
      </c>
      <c r="AL1927" s="44" t="s">
        <v>276</v>
      </c>
      <c r="AM1927" s="44" t="s">
        <v>4609</v>
      </c>
      <c r="AN1927" s="262">
        <v>271093900</v>
      </c>
      <c r="AO1927" s="34"/>
      <c r="AP1927" s="34"/>
      <c r="AQ1927" s="34"/>
      <c r="AR1927" s="34"/>
      <c r="AS1927" s="34"/>
      <c r="AT1927" s="44" t="s">
        <v>10865</v>
      </c>
      <c r="AU1927" s="44"/>
      <c r="AV1927" s="477" t="str">
        <f t="array" ref="AV1927">_xlfn.IFS(
LEFT(Tabelas!$AI1927,1)="N","DN",
LEFT(Tabelas!$AI1927,1)="C","DC",
LEFT(Tabelas!$AI1927,1)="L","DL",
LEFT(Tabelas!$AI1927,1)="A","DA",
LEFT(Tabelas!$AI1927,1)="G","DG")</f>
        <v>DC</v>
      </c>
      <c r="AW1927" s="34"/>
      <c r="AX1927" s="34"/>
      <c r="AY1927" s="34"/>
      <c r="AZ1927" s="34"/>
      <c r="BA1927" s="34"/>
      <c r="BB1927" s="34"/>
      <c r="BC1927" s="34"/>
      <c r="BD1927" s="44">
        <v>90310</v>
      </c>
      <c r="BE1927" s="34" t="s">
        <v>2483</v>
      </c>
      <c r="BF1927" s="43" t="s">
        <v>1223</v>
      </c>
      <c r="BG1927" s="34" t="s">
        <v>476</v>
      </c>
      <c r="BH1927" s="34" t="s">
        <v>276</v>
      </c>
      <c r="BI1927" s="34" t="s">
        <v>2483</v>
      </c>
      <c r="BJ1927" s="44" t="s">
        <v>350</v>
      </c>
      <c r="BK1927" s="44" t="s">
        <v>11787</v>
      </c>
      <c r="EN1927" s="571">
        <v>47910</v>
      </c>
      <c r="EO1927" s="560" t="s">
        <v>11807</v>
      </c>
      <c r="EP1927" s="560" t="s">
        <v>320</v>
      </c>
      <c r="EQ1927" s="580">
        <v>112</v>
      </c>
      <c r="ER1927" s="560" t="s">
        <v>2868</v>
      </c>
      <c r="ES1927" s="567" t="s">
        <v>11808</v>
      </c>
    </row>
    <row r="1928" spans="16:149">
      <c r="P1928" s="503"/>
      <c r="Q1928" s="504"/>
      <c r="R1928" s="505">
        <f t="shared" si="52"/>
        <v>45706</v>
      </c>
      <c r="S1928" s="501"/>
      <c r="T1928" s="497"/>
      <c r="U1928" s="498"/>
      <c r="V1928" s="43">
        <v>228</v>
      </c>
      <c r="W1928" s="34" t="s">
        <v>4603</v>
      </c>
      <c r="X1928" s="44">
        <v>90311</v>
      </c>
      <c r="Y1928" s="34" t="s">
        <v>2649</v>
      </c>
      <c r="Z1928" s="43" t="s">
        <v>1223</v>
      </c>
      <c r="AA1928" s="34" t="s">
        <v>476</v>
      </c>
      <c r="AB1928" s="34" t="s">
        <v>276</v>
      </c>
      <c r="AC1928" s="34" t="s">
        <v>2649</v>
      </c>
      <c r="AD1928" s="44" t="s">
        <v>350</v>
      </c>
      <c r="AE1928" s="44" t="s">
        <v>11787</v>
      </c>
      <c r="AF1928" s="43">
        <v>228</v>
      </c>
      <c r="AG1928" s="34" t="s">
        <v>4603</v>
      </c>
      <c r="AH1928" s="34" t="s">
        <v>11791</v>
      </c>
      <c r="AI1928" s="43" t="s">
        <v>4604</v>
      </c>
      <c r="AJ1928" s="44" t="s">
        <v>4605</v>
      </c>
      <c r="AK1928" s="261">
        <v>6300705</v>
      </c>
      <c r="AL1928" s="44" t="s">
        <v>276</v>
      </c>
      <c r="AM1928" s="44" t="s">
        <v>4609</v>
      </c>
      <c r="AN1928" s="262">
        <v>271093900</v>
      </c>
      <c r="AO1928" s="34"/>
      <c r="AP1928" s="34"/>
      <c r="AQ1928" s="34"/>
      <c r="AR1928" s="34"/>
      <c r="AS1928" s="34"/>
      <c r="AT1928" s="44" t="s">
        <v>10865</v>
      </c>
      <c r="AU1928" s="44"/>
      <c r="AV1928" s="477" t="str">
        <f t="array" ref="AV1928">_xlfn.IFS(
LEFT(Tabelas!$AI1928,1)="N","DN",
LEFT(Tabelas!$AI1928,1)="C","DC",
LEFT(Tabelas!$AI1928,1)="L","DL",
LEFT(Tabelas!$AI1928,1)="A","DA",
LEFT(Tabelas!$AI1928,1)="G","DG")</f>
        <v>DC</v>
      </c>
      <c r="AW1928" s="34"/>
      <c r="AX1928" s="34"/>
      <c r="AY1928" s="34"/>
      <c r="AZ1928" s="34"/>
      <c r="BA1928" s="34"/>
      <c r="BB1928" s="34"/>
      <c r="BC1928" s="34"/>
      <c r="BD1928" s="44">
        <v>90311</v>
      </c>
      <c r="BE1928" s="34" t="s">
        <v>2649</v>
      </c>
      <c r="BF1928" s="43" t="s">
        <v>1223</v>
      </c>
      <c r="BG1928" s="34" t="s">
        <v>476</v>
      </c>
      <c r="BH1928" s="34" t="s">
        <v>276</v>
      </c>
      <c r="BI1928" s="34" t="s">
        <v>2649</v>
      </c>
      <c r="BJ1928" s="44" t="s">
        <v>350</v>
      </c>
      <c r="BK1928" s="44" t="s">
        <v>11787</v>
      </c>
      <c r="EN1928" s="572">
        <v>47929</v>
      </c>
      <c r="EO1928" s="561" t="s">
        <v>11809</v>
      </c>
      <c r="EP1928" s="561" t="s">
        <v>350</v>
      </c>
      <c r="EQ1928" s="576">
        <v>221</v>
      </c>
      <c r="ER1928" s="561" t="s">
        <v>4458</v>
      </c>
      <c r="ES1928" s="568" t="s">
        <v>11810</v>
      </c>
    </row>
    <row r="1929" spans="16:149">
      <c r="P1929" s="503"/>
      <c r="Q1929" s="504"/>
      <c r="R1929" s="505">
        <f t="shared" si="52"/>
        <v>45707</v>
      </c>
      <c r="S1929" s="501"/>
      <c r="T1929" s="497"/>
      <c r="U1929" s="498"/>
      <c r="V1929" s="43">
        <v>228</v>
      </c>
      <c r="W1929" s="34" t="s">
        <v>4603</v>
      </c>
      <c r="X1929" s="44">
        <v>90312</v>
      </c>
      <c r="Y1929" s="34" t="s">
        <v>2792</v>
      </c>
      <c r="Z1929" s="43" t="s">
        <v>1223</v>
      </c>
      <c r="AA1929" s="34" t="s">
        <v>476</v>
      </c>
      <c r="AB1929" s="34" t="s">
        <v>276</v>
      </c>
      <c r="AC1929" s="34" t="s">
        <v>2792</v>
      </c>
      <c r="AD1929" s="44" t="s">
        <v>350</v>
      </c>
      <c r="AE1929" s="44" t="s">
        <v>11787</v>
      </c>
      <c r="AF1929" s="43">
        <v>228</v>
      </c>
      <c r="AG1929" s="34" t="s">
        <v>4603</v>
      </c>
      <c r="AH1929" s="34" t="s">
        <v>11791</v>
      </c>
      <c r="AI1929" s="43" t="s">
        <v>4604</v>
      </c>
      <c r="AJ1929" s="44" t="s">
        <v>4605</v>
      </c>
      <c r="AK1929" s="261">
        <v>6300705</v>
      </c>
      <c r="AL1929" s="44" t="s">
        <v>276</v>
      </c>
      <c r="AM1929" s="44" t="s">
        <v>4609</v>
      </c>
      <c r="AN1929" s="262">
        <v>271093900</v>
      </c>
      <c r="AO1929" s="34"/>
      <c r="AP1929" s="34"/>
      <c r="AQ1929" s="34"/>
      <c r="AR1929" s="34"/>
      <c r="AS1929" s="34"/>
      <c r="AT1929" s="44" t="s">
        <v>10865</v>
      </c>
      <c r="AU1929" s="44"/>
      <c r="AV1929" s="477" t="str">
        <f t="array" ref="AV1929">_xlfn.IFS(
LEFT(Tabelas!$AI1929,1)="N","DN",
LEFT(Tabelas!$AI1929,1)="C","DC",
LEFT(Tabelas!$AI1929,1)="L","DL",
LEFT(Tabelas!$AI1929,1)="A","DA",
LEFT(Tabelas!$AI1929,1)="G","DG")</f>
        <v>DC</v>
      </c>
      <c r="AW1929" s="34"/>
      <c r="AX1929" s="34"/>
      <c r="AY1929" s="34"/>
      <c r="AZ1929" s="34"/>
      <c r="BA1929" s="34"/>
      <c r="BB1929" s="34"/>
      <c r="BC1929" s="34"/>
      <c r="BD1929" s="44">
        <v>90312</v>
      </c>
      <c r="BE1929" s="34" t="s">
        <v>2792</v>
      </c>
      <c r="BF1929" s="43" t="s">
        <v>1223</v>
      </c>
      <c r="BG1929" s="34" t="s">
        <v>476</v>
      </c>
      <c r="BH1929" s="34" t="s">
        <v>276</v>
      </c>
      <c r="BI1929" s="34" t="s">
        <v>2792</v>
      </c>
      <c r="BJ1929" s="44" t="s">
        <v>350</v>
      </c>
      <c r="BK1929" s="44" t="s">
        <v>11787</v>
      </c>
      <c r="EN1929" s="571">
        <v>47937</v>
      </c>
      <c r="EO1929" s="560" t="s">
        <v>11811</v>
      </c>
      <c r="EP1929" s="560" t="s">
        <v>350</v>
      </c>
      <c r="EQ1929" s="580">
        <v>268</v>
      </c>
      <c r="ER1929" s="560" t="s">
        <v>4659</v>
      </c>
      <c r="ES1929" s="567" t="s">
        <v>11812</v>
      </c>
    </row>
    <row r="1930" spans="16:149">
      <c r="P1930" s="503"/>
      <c r="Q1930" s="504"/>
      <c r="R1930" s="505">
        <f t="shared" si="52"/>
        <v>45708</v>
      </c>
      <c r="S1930" s="501"/>
      <c r="T1930" s="497"/>
      <c r="U1930" s="498"/>
      <c r="V1930" s="43">
        <v>228</v>
      </c>
      <c r="W1930" s="34" t="s">
        <v>4603</v>
      </c>
      <c r="X1930" s="44">
        <v>90314</v>
      </c>
      <c r="Y1930" s="34" t="s">
        <v>2930</v>
      </c>
      <c r="Z1930" s="43" t="s">
        <v>1223</v>
      </c>
      <c r="AA1930" s="34" t="s">
        <v>476</v>
      </c>
      <c r="AB1930" s="34" t="s">
        <v>276</v>
      </c>
      <c r="AC1930" s="34" t="s">
        <v>2930</v>
      </c>
      <c r="AD1930" s="44" t="s">
        <v>350</v>
      </c>
      <c r="AE1930" s="44" t="s">
        <v>11787</v>
      </c>
      <c r="AF1930" s="43">
        <v>228</v>
      </c>
      <c r="AG1930" s="34" t="s">
        <v>4603</v>
      </c>
      <c r="AH1930" s="34" t="s">
        <v>11791</v>
      </c>
      <c r="AI1930" s="43" t="s">
        <v>4604</v>
      </c>
      <c r="AJ1930" s="44" t="s">
        <v>4605</v>
      </c>
      <c r="AK1930" s="261">
        <v>6300705</v>
      </c>
      <c r="AL1930" s="44" t="s">
        <v>276</v>
      </c>
      <c r="AM1930" s="44" t="s">
        <v>4609</v>
      </c>
      <c r="AN1930" s="262">
        <v>271093900</v>
      </c>
      <c r="AO1930" s="34"/>
      <c r="AP1930" s="34"/>
      <c r="AQ1930" s="34"/>
      <c r="AR1930" s="34"/>
      <c r="AS1930" s="34"/>
      <c r="AT1930" s="44" t="s">
        <v>10865</v>
      </c>
      <c r="AU1930" s="44"/>
      <c r="AV1930" s="477" t="str">
        <f t="array" ref="AV1930">_xlfn.IFS(
LEFT(Tabelas!$AI1930,1)="N","DN",
LEFT(Tabelas!$AI1930,1)="C","DC",
LEFT(Tabelas!$AI1930,1)="L","DL",
LEFT(Tabelas!$AI1930,1)="A","DA",
LEFT(Tabelas!$AI1930,1)="G","DG")</f>
        <v>DC</v>
      </c>
      <c r="AW1930" s="34"/>
      <c r="AX1930" s="34"/>
      <c r="AY1930" s="34"/>
      <c r="AZ1930" s="34"/>
      <c r="BA1930" s="34"/>
      <c r="BB1930" s="34"/>
      <c r="BC1930" s="34"/>
      <c r="BD1930" s="44">
        <v>90314</v>
      </c>
      <c r="BE1930" s="34" t="s">
        <v>2930</v>
      </c>
      <c r="BF1930" s="43" t="s">
        <v>1223</v>
      </c>
      <c r="BG1930" s="34" t="s">
        <v>476</v>
      </c>
      <c r="BH1930" s="34" t="s">
        <v>276</v>
      </c>
      <c r="BI1930" s="34" t="s">
        <v>2930</v>
      </c>
      <c r="BJ1930" s="44" t="s">
        <v>350</v>
      </c>
      <c r="BK1930" s="44" t="s">
        <v>11787</v>
      </c>
      <c r="EN1930" s="572">
        <v>48046</v>
      </c>
      <c r="EO1930" s="561" t="s">
        <v>11813</v>
      </c>
      <c r="EP1930" s="561" t="s">
        <v>289</v>
      </c>
      <c r="EQ1930" s="576">
        <v>347</v>
      </c>
      <c r="ER1930" s="561" t="s">
        <v>5074</v>
      </c>
      <c r="ES1930" s="568" t="s">
        <v>11814</v>
      </c>
    </row>
    <row r="1931" spans="16:149">
      <c r="P1931" s="503"/>
      <c r="Q1931" s="504"/>
      <c r="R1931" s="505">
        <f t="shared" si="52"/>
        <v>45709</v>
      </c>
      <c r="S1931" s="501"/>
      <c r="T1931" s="497"/>
      <c r="U1931" s="498"/>
      <c r="V1931" s="43">
        <v>228</v>
      </c>
      <c r="W1931" s="34" t="s">
        <v>4603</v>
      </c>
      <c r="X1931" s="44">
        <v>90325</v>
      </c>
      <c r="Y1931" s="34" t="s">
        <v>3472</v>
      </c>
      <c r="Z1931" s="43" t="s">
        <v>1223</v>
      </c>
      <c r="AA1931" s="34" t="s">
        <v>476</v>
      </c>
      <c r="AB1931" s="34" t="s">
        <v>276</v>
      </c>
      <c r="AC1931" s="34" t="s">
        <v>11815</v>
      </c>
      <c r="AD1931" s="44" t="s">
        <v>350</v>
      </c>
      <c r="AE1931" s="44" t="s">
        <v>11787</v>
      </c>
      <c r="AF1931" s="43">
        <v>228</v>
      </c>
      <c r="AG1931" s="34" t="s">
        <v>4603</v>
      </c>
      <c r="AH1931" s="34" t="s">
        <v>11791</v>
      </c>
      <c r="AI1931" s="43" t="s">
        <v>4604</v>
      </c>
      <c r="AJ1931" s="44" t="s">
        <v>4605</v>
      </c>
      <c r="AK1931" s="261">
        <v>6300705</v>
      </c>
      <c r="AL1931" s="44" t="s">
        <v>276</v>
      </c>
      <c r="AM1931" s="44" t="s">
        <v>4609</v>
      </c>
      <c r="AN1931" s="262">
        <v>271093900</v>
      </c>
      <c r="AO1931" s="34"/>
      <c r="AP1931" s="34"/>
      <c r="AQ1931" s="34"/>
      <c r="AR1931" s="34"/>
      <c r="AS1931" s="34"/>
      <c r="AT1931" s="44" t="s">
        <v>10865</v>
      </c>
      <c r="AU1931" s="44"/>
      <c r="AV1931" s="477" t="str">
        <f t="array" ref="AV1931">_xlfn.IFS(
LEFT(Tabelas!$AI1931,1)="N","DN",
LEFT(Tabelas!$AI1931,1)="C","DC",
LEFT(Tabelas!$AI1931,1)="L","DL",
LEFT(Tabelas!$AI1931,1)="A","DA",
LEFT(Tabelas!$AI1931,1)="G","DG")</f>
        <v>DC</v>
      </c>
      <c r="AW1931" s="34"/>
      <c r="AX1931" s="34"/>
      <c r="AY1931" s="34"/>
      <c r="AZ1931" s="34"/>
      <c r="BA1931" s="34"/>
      <c r="BB1931" s="34"/>
      <c r="BC1931" s="34"/>
      <c r="BD1931" s="44">
        <v>90325</v>
      </c>
      <c r="BE1931" s="34" t="s">
        <v>3472</v>
      </c>
      <c r="BF1931" s="43" t="s">
        <v>1223</v>
      </c>
      <c r="BG1931" s="34" t="s">
        <v>476</v>
      </c>
      <c r="BH1931" s="34" t="s">
        <v>276</v>
      </c>
      <c r="BI1931" s="34" t="s">
        <v>11815</v>
      </c>
      <c r="BJ1931" s="44" t="s">
        <v>350</v>
      </c>
      <c r="BK1931" s="44" t="s">
        <v>11787</v>
      </c>
      <c r="EN1931" s="571">
        <v>48054</v>
      </c>
      <c r="EO1931" s="560" t="s">
        <v>11816</v>
      </c>
      <c r="EP1931" s="560" t="s">
        <v>289</v>
      </c>
      <c r="EQ1931" s="580">
        <v>344</v>
      </c>
      <c r="ER1931" s="560" t="s">
        <v>5026</v>
      </c>
      <c r="ES1931" s="567" t="s">
        <v>11817</v>
      </c>
    </row>
    <row r="1932" spans="16:149">
      <c r="P1932" s="503"/>
      <c r="Q1932" s="504"/>
      <c r="R1932" s="505">
        <f t="shared" si="52"/>
        <v>45710</v>
      </c>
      <c r="S1932" s="501"/>
      <c r="T1932" s="497"/>
      <c r="U1932" s="498"/>
      <c r="V1932" s="43">
        <v>228</v>
      </c>
      <c r="W1932" s="34" t="s">
        <v>4603</v>
      </c>
      <c r="X1932" s="44">
        <v>90323</v>
      </c>
      <c r="Y1932" s="34" t="s">
        <v>3298</v>
      </c>
      <c r="Z1932" s="43" t="s">
        <v>1223</v>
      </c>
      <c r="AA1932" s="34" t="s">
        <v>476</v>
      </c>
      <c r="AB1932" s="34" t="s">
        <v>276</v>
      </c>
      <c r="AC1932" s="34" t="s">
        <v>11818</v>
      </c>
      <c r="AD1932" s="44" t="s">
        <v>350</v>
      </c>
      <c r="AE1932" s="44" t="s">
        <v>11787</v>
      </c>
      <c r="AF1932" s="43">
        <v>228</v>
      </c>
      <c r="AG1932" s="34" t="s">
        <v>4603</v>
      </c>
      <c r="AH1932" s="34" t="s">
        <v>11791</v>
      </c>
      <c r="AI1932" s="43" t="s">
        <v>4604</v>
      </c>
      <c r="AJ1932" s="44" t="s">
        <v>4605</v>
      </c>
      <c r="AK1932" s="261">
        <v>6300705</v>
      </c>
      <c r="AL1932" s="44" t="s">
        <v>276</v>
      </c>
      <c r="AM1932" s="44" t="s">
        <v>4609</v>
      </c>
      <c r="AN1932" s="262">
        <v>271093900</v>
      </c>
      <c r="AO1932" s="34"/>
      <c r="AP1932" s="34"/>
      <c r="AQ1932" s="34"/>
      <c r="AR1932" s="34"/>
      <c r="AS1932" s="34"/>
      <c r="AT1932" s="44" t="s">
        <v>10865</v>
      </c>
      <c r="AU1932" s="44"/>
      <c r="AV1932" s="477" t="str">
        <f t="array" ref="AV1932">_xlfn.IFS(
LEFT(Tabelas!$AI1932,1)="N","DN",
LEFT(Tabelas!$AI1932,1)="C","DC",
LEFT(Tabelas!$AI1932,1)="L","DL",
LEFT(Tabelas!$AI1932,1)="A","DA",
LEFT(Tabelas!$AI1932,1)="G","DG")</f>
        <v>DC</v>
      </c>
      <c r="AW1932" s="34"/>
      <c r="AX1932" s="34"/>
      <c r="AY1932" s="34"/>
      <c r="AZ1932" s="34"/>
      <c r="BA1932" s="34"/>
      <c r="BB1932" s="34"/>
      <c r="BC1932" s="34"/>
      <c r="BD1932" s="44">
        <v>90323</v>
      </c>
      <c r="BE1932" s="34" t="s">
        <v>3298</v>
      </c>
      <c r="BF1932" s="43" t="s">
        <v>1223</v>
      </c>
      <c r="BG1932" s="34" t="s">
        <v>476</v>
      </c>
      <c r="BH1932" s="34" t="s">
        <v>276</v>
      </c>
      <c r="BI1932" s="34" t="s">
        <v>11818</v>
      </c>
      <c r="BJ1932" s="44" t="s">
        <v>350</v>
      </c>
      <c r="BK1932" s="44" t="s">
        <v>11787</v>
      </c>
      <c r="EN1932" s="572">
        <v>48062</v>
      </c>
      <c r="EO1932" s="561" t="s">
        <v>11819</v>
      </c>
      <c r="EP1932" s="561" t="s">
        <v>289</v>
      </c>
      <c r="EQ1932" s="576">
        <v>341</v>
      </c>
      <c r="ER1932" s="561" t="s">
        <v>2038</v>
      </c>
      <c r="ES1932" s="568" t="s">
        <v>11820</v>
      </c>
    </row>
    <row r="1933" spans="16:149">
      <c r="P1933" s="503"/>
      <c r="Q1933" s="504"/>
      <c r="R1933" s="505">
        <f t="shared" si="52"/>
        <v>45711</v>
      </c>
      <c r="S1933" s="501"/>
      <c r="T1933" s="497"/>
      <c r="U1933" s="498"/>
      <c r="V1933" s="43">
        <v>228</v>
      </c>
      <c r="W1933" s="34" t="s">
        <v>4603</v>
      </c>
      <c r="X1933" s="44">
        <v>90324</v>
      </c>
      <c r="Y1933" s="34" t="s">
        <v>3390</v>
      </c>
      <c r="Z1933" s="43" t="s">
        <v>1223</v>
      </c>
      <c r="AA1933" s="34" t="s">
        <v>476</v>
      </c>
      <c r="AB1933" s="34" t="s">
        <v>276</v>
      </c>
      <c r="AC1933" s="34" t="s">
        <v>11796</v>
      </c>
      <c r="AD1933" s="44" t="s">
        <v>350</v>
      </c>
      <c r="AE1933" s="44" t="s">
        <v>11787</v>
      </c>
      <c r="AF1933" s="43">
        <v>228</v>
      </c>
      <c r="AG1933" s="34" t="s">
        <v>4603</v>
      </c>
      <c r="AH1933" s="34" t="s">
        <v>11791</v>
      </c>
      <c r="AI1933" s="43" t="s">
        <v>4604</v>
      </c>
      <c r="AJ1933" s="44" t="s">
        <v>4605</v>
      </c>
      <c r="AK1933" s="261">
        <v>6300705</v>
      </c>
      <c r="AL1933" s="44" t="s">
        <v>276</v>
      </c>
      <c r="AM1933" s="44" t="s">
        <v>4609</v>
      </c>
      <c r="AN1933" s="262">
        <v>271093900</v>
      </c>
      <c r="AO1933" s="34"/>
      <c r="AP1933" s="34"/>
      <c r="AQ1933" s="34"/>
      <c r="AR1933" s="34"/>
      <c r="AS1933" s="34"/>
      <c r="AT1933" s="44" t="s">
        <v>10865</v>
      </c>
      <c r="AU1933" s="44"/>
      <c r="AV1933" s="477" t="str">
        <f t="array" ref="AV1933">_xlfn.IFS(
LEFT(Tabelas!$AI1933,1)="N","DN",
LEFT(Tabelas!$AI1933,1)="C","DC",
LEFT(Tabelas!$AI1933,1)="L","DL",
LEFT(Tabelas!$AI1933,1)="A","DA",
LEFT(Tabelas!$AI1933,1)="G","DG")</f>
        <v>DC</v>
      </c>
      <c r="AW1933" s="34"/>
      <c r="AX1933" s="34"/>
      <c r="AY1933" s="34"/>
      <c r="AZ1933" s="34"/>
      <c r="BA1933" s="34"/>
      <c r="BB1933" s="34"/>
      <c r="BC1933" s="34"/>
      <c r="BD1933" s="44">
        <v>90324</v>
      </c>
      <c r="BE1933" s="34" t="s">
        <v>3390</v>
      </c>
      <c r="BF1933" s="43" t="s">
        <v>1223</v>
      </c>
      <c r="BG1933" s="34" t="s">
        <v>476</v>
      </c>
      <c r="BH1933" s="34" t="s">
        <v>276</v>
      </c>
      <c r="BI1933" s="34" t="s">
        <v>11796</v>
      </c>
      <c r="BJ1933" s="44" t="s">
        <v>350</v>
      </c>
      <c r="BK1933" s="44" t="s">
        <v>11787</v>
      </c>
      <c r="EN1933" s="571">
        <v>48070</v>
      </c>
      <c r="EO1933" s="560" t="s">
        <v>11821</v>
      </c>
      <c r="EP1933" s="560" t="s">
        <v>320</v>
      </c>
      <c r="EQ1933" s="580">
        <v>162</v>
      </c>
      <c r="ER1933" s="560" t="s">
        <v>3781</v>
      </c>
      <c r="ES1933" s="567" t="s">
        <v>11822</v>
      </c>
    </row>
    <row r="1934" spans="16:149">
      <c r="P1934" s="503"/>
      <c r="Q1934" s="504"/>
      <c r="R1934" s="505">
        <f t="shared" si="52"/>
        <v>45712</v>
      </c>
      <c r="S1934" s="501"/>
      <c r="T1934" s="497"/>
      <c r="U1934" s="498"/>
      <c r="V1934" s="43">
        <v>228</v>
      </c>
      <c r="W1934" s="34" t="s">
        <v>4603</v>
      </c>
      <c r="X1934" s="44">
        <v>90326</v>
      </c>
      <c r="Y1934" s="34" t="s">
        <v>3550</v>
      </c>
      <c r="Z1934" s="43" t="s">
        <v>1223</v>
      </c>
      <c r="AA1934" s="34" t="s">
        <v>476</v>
      </c>
      <c r="AB1934" s="34" t="s">
        <v>276</v>
      </c>
      <c r="AC1934" s="34" t="s">
        <v>11823</v>
      </c>
      <c r="AD1934" s="44" t="s">
        <v>350</v>
      </c>
      <c r="AE1934" s="44" t="s">
        <v>11787</v>
      </c>
      <c r="AF1934" s="43">
        <v>228</v>
      </c>
      <c r="AG1934" s="34" t="s">
        <v>4603</v>
      </c>
      <c r="AH1934" s="34" t="s">
        <v>11791</v>
      </c>
      <c r="AI1934" s="43" t="s">
        <v>4604</v>
      </c>
      <c r="AJ1934" s="44" t="s">
        <v>4605</v>
      </c>
      <c r="AK1934" s="261">
        <v>6300705</v>
      </c>
      <c r="AL1934" s="44" t="s">
        <v>276</v>
      </c>
      <c r="AM1934" s="44" t="s">
        <v>4609</v>
      </c>
      <c r="AN1934" s="262">
        <v>271093900</v>
      </c>
      <c r="AO1934" s="34"/>
      <c r="AP1934" s="34"/>
      <c r="AQ1934" s="34"/>
      <c r="AR1934" s="34"/>
      <c r="AS1934" s="34"/>
      <c r="AT1934" s="44" t="s">
        <v>10865</v>
      </c>
      <c r="AU1934" s="44"/>
      <c r="AV1934" s="477" t="str">
        <f t="array" ref="AV1934">_xlfn.IFS(
LEFT(Tabelas!$AI1934,1)="N","DN",
LEFT(Tabelas!$AI1934,1)="C","DC",
LEFT(Tabelas!$AI1934,1)="L","DL",
LEFT(Tabelas!$AI1934,1)="A","DA",
LEFT(Tabelas!$AI1934,1)="G","DG")</f>
        <v>DC</v>
      </c>
      <c r="AW1934" s="34"/>
      <c r="AX1934" s="34"/>
      <c r="AY1934" s="34"/>
      <c r="AZ1934" s="34"/>
      <c r="BA1934" s="34"/>
      <c r="BB1934" s="34"/>
      <c r="BC1934" s="34"/>
      <c r="BD1934" s="44">
        <v>90326</v>
      </c>
      <c r="BE1934" s="34" t="s">
        <v>3550</v>
      </c>
      <c r="BF1934" s="43" t="s">
        <v>1223</v>
      </c>
      <c r="BG1934" s="34" t="s">
        <v>476</v>
      </c>
      <c r="BH1934" s="34" t="s">
        <v>276</v>
      </c>
      <c r="BI1934" s="34" t="s">
        <v>11823</v>
      </c>
      <c r="BJ1934" s="44" t="s">
        <v>350</v>
      </c>
      <c r="BK1934" s="44" t="s">
        <v>11787</v>
      </c>
      <c r="EN1934" s="572">
        <v>48089</v>
      </c>
      <c r="EO1934" s="561" t="s">
        <v>11824</v>
      </c>
      <c r="EP1934" s="561" t="s">
        <v>320</v>
      </c>
      <c r="EQ1934" s="576">
        <v>101</v>
      </c>
      <c r="ER1934" s="561" t="s">
        <v>316</v>
      </c>
      <c r="ES1934" s="568" t="s">
        <v>11825</v>
      </c>
    </row>
    <row r="1935" spans="16:149">
      <c r="P1935" s="503"/>
      <c r="Q1935" s="504"/>
      <c r="R1935" s="505">
        <f t="shared" si="52"/>
        <v>45713</v>
      </c>
      <c r="S1935" s="501"/>
      <c r="T1935" s="497"/>
      <c r="U1935" s="498"/>
      <c r="V1935" s="43">
        <v>228</v>
      </c>
      <c r="W1935" s="34" t="s">
        <v>4603</v>
      </c>
      <c r="X1935" s="44">
        <v>90318</v>
      </c>
      <c r="Y1935" s="34" t="s">
        <v>3065</v>
      </c>
      <c r="Z1935" s="43" t="s">
        <v>1223</v>
      </c>
      <c r="AA1935" s="34" t="s">
        <v>476</v>
      </c>
      <c r="AB1935" s="34" t="s">
        <v>276</v>
      </c>
      <c r="AC1935" s="34" t="s">
        <v>3065</v>
      </c>
      <c r="AD1935" s="44" t="s">
        <v>350</v>
      </c>
      <c r="AE1935" s="44" t="s">
        <v>11787</v>
      </c>
      <c r="AF1935" s="43">
        <v>228</v>
      </c>
      <c r="AG1935" s="34" t="s">
        <v>4603</v>
      </c>
      <c r="AH1935" s="34" t="s">
        <v>11791</v>
      </c>
      <c r="AI1935" s="43" t="s">
        <v>4604</v>
      </c>
      <c r="AJ1935" s="44" t="s">
        <v>4605</v>
      </c>
      <c r="AK1935" s="261">
        <v>6300705</v>
      </c>
      <c r="AL1935" s="44" t="s">
        <v>276</v>
      </c>
      <c r="AM1935" s="44" t="s">
        <v>4609</v>
      </c>
      <c r="AN1935" s="262">
        <v>271093900</v>
      </c>
      <c r="AO1935" s="34"/>
      <c r="AP1935" s="34"/>
      <c r="AQ1935" s="34"/>
      <c r="AR1935" s="34"/>
      <c r="AS1935" s="34"/>
      <c r="AT1935" s="44" t="s">
        <v>10865</v>
      </c>
      <c r="AU1935" s="44"/>
      <c r="AV1935" s="477" t="str">
        <f t="array" ref="AV1935">_xlfn.IFS(
LEFT(Tabelas!$AI1935,1)="N","DN",
LEFT(Tabelas!$AI1935,1)="C","DC",
LEFT(Tabelas!$AI1935,1)="L","DL",
LEFT(Tabelas!$AI1935,1)="A","DA",
LEFT(Tabelas!$AI1935,1)="G","DG")</f>
        <v>DC</v>
      </c>
      <c r="AW1935" s="34"/>
      <c r="AX1935" s="34"/>
      <c r="AY1935" s="34"/>
      <c r="AZ1935" s="34"/>
      <c r="BA1935" s="34"/>
      <c r="BB1935" s="34"/>
      <c r="BC1935" s="34"/>
      <c r="BD1935" s="44">
        <v>90318</v>
      </c>
      <c r="BE1935" s="34" t="s">
        <v>3065</v>
      </c>
      <c r="BF1935" s="43" t="s">
        <v>1223</v>
      </c>
      <c r="BG1935" s="34" t="s">
        <v>476</v>
      </c>
      <c r="BH1935" s="34" t="s">
        <v>276</v>
      </c>
      <c r="BI1935" s="34" t="s">
        <v>3065</v>
      </c>
      <c r="BJ1935" s="44" t="s">
        <v>350</v>
      </c>
      <c r="BK1935" s="44" t="s">
        <v>11787</v>
      </c>
      <c r="EN1935" s="571">
        <v>48259</v>
      </c>
      <c r="EO1935" s="560" t="s">
        <v>11826</v>
      </c>
      <c r="EP1935" s="560" t="s">
        <v>350</v>
      </c>
      <c r="EQ1935" s="580">
        <v>220</v>
      </c>
      <c r="ER1935" s="560" t="s">
        <v>4434</v>
      </c>
      <c r="ES1935" s="567" t="s">
        <v>11827</v>
      </c>
    </row>
    <row r="1936" spans="16:149">
      <c r="P1936" s="503"/>
      <c r="Q1936" s="504"/>
      <c r="R1936" s="505">
        <f t="shared" si="52"/>
        <v>45714</v>
      </c>
      <c r="S1936" s="501"/>
      <c r="T1936" s="497"/>
      <c r="U1936" s="498"/>
      <c r="V1936" s="43">
        <v>228</v>
      </c>
      <c r="W1936" s="34" t="s">
        <v>4603</v>
      </c>
      <c r="X1936" s="44">
        <v>90766</v>
      </c>
      <c r="Y1936" s="34" t="s">
        <v>4577</v>
      </c>
      <c r="Z1936" s="43" t="s">
        <v>1223</v>
      </c>
      <c r="AA1936" s="34" t="s">
        <v>276</v>
      </c>
      <c r="AB1936" s="34" t="s">
        <v>276</v>
      </c>
      <c r="AC1936" s="34" t="s">
        <v>4577</v>
      </c>
      <c r="AD1936" s="44" t="s">
        <v>350</v>
      </c>
      <c r="AE1936" s="44" t="s">
        <v>11787</v>
      </c>
      <c r="AF1936" s="43">
        <v>228</v>
      </c>
      <c r="AG1936" s="34" t="s">
        <v>4603</v>
      </c>
      <c r="AH1936" s="34" t="s">
        <v>11791</v>
      </c>
      <c r="AI1936" s="43" t="s">
        <v>4604</v>
      </c>
      <c r="AJ1936" s="44" t="s">
        <v>4605</v>
      </c>
      <c r="AK1936" s="261">
        <v>6300705</v>
      </c>
      <c r="AL1936" s="44" t="s">
        <v>276</v>
      </c>
      <c r="AM1936" s="44" t="s">
        <v>4609</v>
      </c>
      <c r="AN1936" s="262">
        <v>271093900</v>
      </c>
      <c r="AO1936" s="34"/>
      <c r="AP1936" s="34"/>
      <c r="AQ1936" s="34"/>
      <c r="AR1936" s="34"/>
      <c r="AS1936" s="34"/>
      <c r="AT1936" s="44" t="s">
        <v>10865</v>
      </c>
      <c r="AU1936" s="44"/>
      <c r="AV1936" s="477" t="str">
        <f t="array" ref="AV1936">_xlfn.IFS(
LEFT(Tabelas!$AI1936,1)="N","DN",
LEFT(Tabelas!$AI1936,1)="C","DC",
LEFT(Tabelas!$AI1936,1)="L","DL",
LEFT(Tabelas!$AI1936,1)="A","DA",
LEFT(Tabelas!$AI1936,1)="G","DG")</f>
        <v>DC</v>
      </c>
      <c r="AW1936" s="34"/>
      <c r="AX1936" s="34"/>
      <c r="AY1936" s="34"/>
      <c r="AZ1936" s="34"/>
      <c r="BA1936" s="34"/>
      <c r="BB1936" s="34"/>
      <c r="BC1936" s="34"/>
      <c r="BD1936" s="44">
        <v>90766</v>
      </c>
      <c r="BE1936" s="34" t="s">
        <v>4577</v>
      </c>
      <c r="BF1936" s="43" t="s">
        <v>1223</v>
      </c>
      <c r="BG1936" s="34" t="s">
        <v>276</v>
      </c>
      <c r="BH1936" s="34" t="s">
        <v>276</v>
      </c>
      <c r="BI1936" s="34" t="s">
        <v>4577</v>
      </c>
      <c r="BJ1936" s="44" t="s">
        <v>350</v>
      </c>
      <c r="BK1936" s="44" t="s">
        <v>11787</v>
      </c>
      <c r="EN1936" s="571">
        <v>48526</v>
      </c>
      <c r="EO1936" s="560" t="s">
        <v>11828</v>
      </c>
      <c r="EP1936" s="560" t="s">
        <v>320</v>
      </c>
      <c r="EQ1936" s="580">
        <v>106</v>
      </c>
      <c r="ER1936" s="560" t="s">
        <v>1774</v>
      </c>
      <c r="ES1936" s="567" t="s">
        <v>11829</v>
      </c>
    </row>
    <row r="1937" spans="16:149">
      <c r="P1937" s="503"/>
      <c r="Q1937" s="504"/>
      <c r="R1937" s="505">
        <f t="shared" si="52"/>
        <v>45715</v>
      </c>
      <c r="S1937" s="501"/>
      <c r="T1937" s="497"/>
      <c r="U1937" s="498"/>
      <c r="V1937" s="43">
        <v>228</v>
      </c>
      <c r="W1937" s="34" t="s">
        <v>4603</v>
      </c>
      <c r="X1937" s="44">
        <v>90703</v>
      </c>
      <c r="Y1937" s="34" t="s">
        <v>1075</v>
      </c>
      <c r="Z1937" s="43" t="s">
        <v>1223</v>
      </c>
      <c r="AA1937" s="34" t="s">
        <v>276</v>
      </c>
      <c r="AB1937" s="34" t="s">
        <v>276</v>
      </c>
      <c r="AC1937" s="34" t="s">
        <v>1075</v>
      </c>
      <c r="AD1937" s="44" t="s">
        <v>350</v>
      </c>
      <c r="AE1937" s="44" t="s">
        <v>11787</v>
      </c>
      <c r="AF1937" s="43">
        <v>228</v>
      </c>
      <c r="AG1937" s="34" t="s">
        <v>4603</v>
      </c>
      <c r="AH1937" s="34" t="s">
        <v>11791</v>
      </c>
      <c r="AI1937" s="43" t="s">
        <v>4604</v>
      </c>
      <c r="AJ1937" s="44" t="s">
        <v>4605</v>
      </c>
      <c r="AK1937" s="261">
        <v>6300705</v>
      </c>
      <c r="AL1937" s="44" t="s">
        <v>276</v>
      </c>
      <c r="AM1937" s="44" t="s">
        <v>4609</v>
      </c>
      <c r="AN1937" s="262">
        <v>271093900</v>
      </c>
      <c r="AO1937" s="34"/>
      <c r="AP1937" s="34"/>
      <c r="AQ1937" s="34"/>
      <c r="AR1937" s="34"/>
      <c r="AS1937" s="34"/>
      <c r="AT1937" s="44" t="s">
        <v>10865</v>
      </c>
      <c r="AU1937" s="44"/>
      <c r="AV1937" s="477" t="str">
        <f t="array" ref="AV1937">_xlfn.IFS(
LEFT(Tabelas!$AI1937,1)="N","DN",
LEFT(Tabelas!$AI1937,1)="C","DC",
LEFT(Tabelas!$AI1937,1)="L","DL",
LEFT(Tabelas!$AI1937,1)="A","DA",
LEFT(Tabelas!$AI1937,1)="G","DG")</f>
        <v>DC</v>
      </c>
      <c r="AW1937" s="34"/>
      <c r="AX1937" s="34"/>
      <c r="AY1937" s="34"/>
      <c r="AZ1937" s="34"/>
      <c r="BA1937" s="34"/>
      <c r="BB1937" s="34"/>
      <c r="BC1937" s="34"/>
      <c r="BD1937" s="44">
        <v>90703</v>
      </c>
      <c r="BE1937" s="34" t="s">
        <v>1075</v>
      </c>
      <c r="BF1937" s="43" t="s">
        <v>1223</v>
      </c>
      <c r="BG1937" s="34" t="s">
        <v>276</v>
      </c>
      <c r="BH1937" s="34" t="s">
        <v>276</v>
      </c>
      <c r="BI1937" s="34" t="s">
        <v>1075</v>
      </c>
      <c r="BJ1937" s="44" t="s">
        <v>350</v>
      </c>
      <c r="BK1937" s="44" t="s">
        <v>11787</v>
      </c>
      <c r="EN1937" s="572">
        <v>48542</v>
      </c>
      <c r="EO1937" s="561" t="s">
        <v>11830</v>
      </c>
      <c r="EP1937" s="561" t="s">
        <v>289</v>
      </c>
      <c r="EQ1937" s="576">
        <v>342</v>
      </c>
      <c r="ER1937" s="561" t="s">
        <v>5009</v>
      </c>
      <c r="ES1937" s="568" t="s">
        <v>11831</v>
      </c>
    </row>
    <row r="1938" spans="16:149">
      <c r="P1938" s="503"/>
      <c r="Q1938" s="504"/>
      <c r="R1938" s="505">
        <f t="shared" si="52"/>
        <v>45716</v>
      </c>
      <c r="S1938" s="501"/>
      <c r="T1938" s="497"/>
      <c r="U1938" s="498"/>
      <c r="V1938" s="43">
        <v>228</v>
      </c>
      <c r="W1938" s="34" t="s">
        <v>4603</v>
      </c>
      <c r="X1938" s="44">
        <v>90704</v>
      </c>
      <c r="Y1938" s="34" t="s">
        <v>1350</v>
      </c>
      <c r="Z1938" s="43" t="s">
        <v>1223</v>
      </c>
      <c r="AA1938" s="34" t="s">
        <v>276</v>
      </c>
      <c r="AB1938" s="34" t="s">
        <v>276</v>
      </c>
      <c r="AC1938" s="34" t="s">
        <v>1350</v>
      </c>
      <c r="AD1938" s="44" t="s">
        <v>350</v>
      </c>
      <c r="AE1938" s="44" t="s">
        <v>11787</v>
      </c>
      <c r="AF1938" s="43">
        <v>228</v>
      </c>
      <c r="AG1938" s="34" t="s">
        <v>4603</v>
      </c>
      <c r="AH1938" s="34" t="s">
        <v>11791</v>
      </c>
      <c r="AI1938" s="43" t="s">
        <v>4604</v>
      </c>
      <c r="AJ1938" s="44" t="s">
        <v>4605</v>
      </c>
      <c r="AK1938" s="261">
        <v>6300705</v>
      </c>
      <c r="AL1938" s="44" t="s">
        <v>276</v>
      </c>
      <c r="AM1938" s="44" t="s">
        <v>4609</v>
      </c>
      <c r="AN1938" s="262">
        <v>271093900</v>
      </c>
      <c r="AO1938" s="34"/>
      <c r="AP1938" s="34"/>
      <c r="AQ1938" s="34"/>
      <c r="AR1938" s="34"/>
      <c r="AS1938" s="34"/>
      <c r="AT1938" s="44" t="s">
        <v>10865</v>
      </c>
      <c r="AU1938" s="44"/>
      <c r="AV1938" s="477" t="str">
        <f t="array" ref="AV1938">_xlfn.IFS(
LEFT(Tabelas!$AI1938,1)="N","DN",
LEFT(Tabelas!$AI1938,1)="C","DC",
LEFT(Tabelas!$AI1938,1)="L","DL",
LEFT(Tabelas!$AI1938,1)="A","DA",
LEFT(Tabelas!$AI1938,1)="G","DG")</f>
        <v>DC</v>
      </c>
      <c r="AW1938" s="34"/>
      <c r="AX1938" s="34"/>
      <c r="AY1938" s="34"/>
      <c r="AZ1938" s="34"/>
      <c r="BA1938" s="34"/>
      <c r="BB1938" s="34"/>
      <c r="BC1938" s="34"/>
      <c r="BD1938" s="44">
        <v>90704</v>
      </c>
      <c r="BE1938" s="34" t="s">
        <v>1350</v>
      </c>
      <c r="BF1938" s="43" t="s">
        <v>1223</v>
      </c>
      <c r="BG1938" s="34" t="s">
        <v>276</v>
      </c>
      <c r="BH1938" s="34" t="s">
        <v>276</v>
      </c>
      <c r="BI1938" s="34" t="s">
        <v>1350</v>
      </c>
      <c r="BJ1938" s="44" t="s">
        <v>350</v>
      </c>
      <c r="BK1938" s="44" t="s">
        <v>11787</v>
      </c>
      <c r="EN1938" s="572">
        <v>48550</v>
      </c>
      <c r="EO1938" s="561" t="s">
        <v>11832</v>
      </c>
      <c r="EP1938" s="561" t="s">
        <v>289</v>
      </c>
      <c r="EQ1938" s="576">
        <v>344</v>
      </c>
      <c r="ER1938" s="561" t="s">
        <v>5026</v>
      </c>
      <c r="ES1938" s="568" t="s">
        <v>11833</v>
      </c>
    </row>
    <row r="1939" spans="16:149">
      <c r="P1939" s="503"/>
      <c r="Q1939" s="504"/>
      <c r="R1939" s="505">
        <f t="shared" si="52"/>
        <v>45717</v>
      </c>
      <c r="S1939" s="501"/>
      <c r="T1939" s="497"/>
      <c r="U1939" s="498"/>
      <c r="V1939" s="43">
        <v>228</v>
      </c>
      <c r="W1939" s="34" t="s">
        <v>4603</v>
      </c>
      <c r="X1939" s="44">
        <v>90705</v>
      </c>
      <c r="Y1939" s="34" t="s">
        <v>1628</v>
      </c>
      <c r="Z1939" s="43" t="s">
        <v>1223</v>
      </c>
      <c r="AA1939" s="34" t="s">
        <v>276</v>
      </c>
      <c r="AB1939" s="34" t="s">
        <v>276</v>
      </c>
      <c r="AC1939" s="34" t="s">
        <v>1628</v>
      </c>
      <c r="AD1939" s="44" t="s">
        <v>350</v>
      </c>
      <c r="AE1939" s="44" t="s">
        <v>11787</v>
      </c>
      <c r="AF1939" s="43">
        <v>228</v>
      </c>
      <c r="AG1939" s="34" t="s">
        <v>4603</v>
      </c>
      <c r="AH1939" s="34" t="s">
        <v>11791</v>
      </c>
      <c r="AI1939" s="43" t="s">
        <v>4604</v>
      </c>
      <c r="AJ1939" s="44" t="s">
        <v>4605</v>
      </c>
      <c r="AK1939" s="261">
        <v>6300705</v>
      </c>
      <c r="AL1939" s="44" t="s">
        <v>276</v>
      </c>
      <c r="AM1939" s="44" t="s">
        <v>4609</v>
      </c>
      <c r="AN1939" s="262">
        <v>271093900</v>
      </c>
      <c r="AO1939" s="34"/>
      <c r="AP1939" s="34"/>
      <c r="AQ1939" s="34"/>
      <c r="AR1939" s="34"/>
      <c r="AS1939" s="34"/>
      <c r="AT1939" s="44" t="s">
        <v>10865</v>
      </c>
      <c r="AU1939" s="44"/>
      <c r="AV1939" s="477" t="str">
        <f t="array" ref="AV1939">_xlfn.IFS(
LEFT(Tabelas!$AI1939,1)="N","DN",
LEFT(Tabelas!$AI1939,1)="C","DC",
LEFT(Tabelas!$AI1939,1)="L","DL",
LEFT(Tabelas!$AI1939,1)="A","DA",
LEFT(Tabelas!$AI1939,1)="G","DG")</f>
        <v>DC</v>
      </c>
      <c r="AW1939" s="34"/>
      <c r="AX1939" s="34"/>
      <c r="AY1939" s="34"/>
      <c r="AZ1939" s="34"/>
      <c r="BA1939" s="34"/>
      <c r="BB1939" s="34"/>
      <c r="BC1939" s="34"/>
      <c r="BD1939" s="44">
        <v>90705</v>
      </c>
      <c r="BE1939" s="34" t="s">
        <v>1628</v>
      </c>
      <c r="BF1939" s="43" t="s">
        <v>1223</v>
      </c>
      <c r="BG1939" s="34" t="s">
        <v>276</v>
      </c>
      <c r="BH1939" s="34" t="s">
        <v>276</v>
      </c>
      <c r="BI1939" s="34" t="s">
        <v>1628</v>
      </c>
      <c r="BJ1939" s="44" t="s">
        <v>350</v>
      </c>
      <c r="BK1939" s="44" t="s">
        <v>11787</v>
      </c>
      <c r="EN1939" s="571">
        <v>48607</v>
      </c>
      <c r="EO1939" s="560" t="s">
        <v>11834</v>
      </c>
      <c r="EP1939" s="560" t="s">
        <v>289</v>
      </c>
      <c r="EQ1939" s="580">
        <v>335</v>
      </c>
      <c r="ER1939" s="560" t="s">
        <v>1244</v>
      </c>
      <c r="ES1939" s="567" t="s">
        <v>11835</v>
      </c>
    </row>
    <row r="1940" spans="16:149">
      <c r="P1940" s="503"/>
      <c r="Q1940" s="504"/>
      <c r="R1940" s="505">
        <f t="shared" si="52"/>
        <v>45718</v>
      </c>
      <c r="S1940" s="501"/>
      <c r="T1940" s="497"/>
      <c r="U1940" s="498"/>
      <c r="V1940" s="43">
        <v>228</v>
      </c>
      <c r="W1940" s="34" t="s">
        <v>4603</v>
      </c>
      <c r="X1940" s="44">
        <v>90706</v>
      </c>
      <c r="Y1940" s="34" t="s">
        <v>1044</v>
      </c>
      <c r="Z1940" s="43" t="s">
        <v>1223</v>
      </c>
      <c r="AA1940" s="34" t="s">
        <v>276</v>
      </c>
      <c r="AB1940" s="34" t="s">
        <v>276</v>
      </c>
      <c r="AC1940" s="34" t="s">
        <v>1044</v>
      </c>
      <c r="AD1940" s="44" t="s">
        <v>350</v>
      </c>
      <c r="AE1940" s="44" t="s">
        <v>11787</v>
      </c>
      <c r="AF1940" s="43">
        <v>228</v>
      </c>
      <c r="AG1940" s="34" t="s">
        <v>4603</v>
      </c>
      <c r="AH1940" s="34" t="s">
        <v>11791</v>
      </c>
      <c r="AI1940" s="43" t="s">
        <v>4604</v>
      </c>
      <c r="AJ1940" s="44" t="s">
        <v>4605</v>
      </c>
      <c r="AK1940" s="261">
        <v>6300705</v>
      </c>
      <c r="AL1940" s="44" t="s">
        <v>276</v>
      </c>
      <c r="AM1940" s="44" t="s">
        <v>4609</v>
      </c>
      <c r="AN1940" s="262">
        <v>271093900</v>
      </c>
      <c r="AO1940" s="34"/>
      <c r="AP1940" s="34"/>
      <c r="AQ1940" s="34"/>
      <c r="AR1940" s="34"/>
      <c r="AS1940" s="34"/>
      <c r="AT1940" s="44" t="s">
        <v>10865</v>
      </c>
      <c r="AU1940" s="44"/>
      <c r="AV1940" s="477" t="str">
        <f t="array" ref="AV1940">_xlfn.IFS(
LEFT(Tabelas!$AI1940,1)="N","DN",
LEFT(Tabelas!$AI1940,1)="C","DC",
LEFT(Tabelas!$AI1940,1)="L","DL",
LEFT(Tabelas!$AI1940,1)="A","DA",
LEFT(Tabelas!$AI1940,1)="G","DG")</f>
        <v>DC</v>
      </c>
      <c r="AW1940" s="34"/>
      <c r="AX1940" s="34"/>
      <c r="AY1940" s="34"/>
      <c r="AZ1940" s="34"/>
      <c r="BA1940" s="34"/>
      <c r="BB1940" s="34"/>
      <c r="BC1940" s="34"/>
      <c r="BD1940" s="44">
        <v>90706</v>
      </c>
      <c r="BE1940" s="34" t="s">
        <v>1044</v>
      </c>
      <c r="BF1940" s="43" t="s">
        <v>1223</v>
      </c>
      <c r="BG1940" s="34" t="s">
        <v>276</v>
      </c>
      <c r="BH1940" s="34" t="s">
        <v>276</v>
      </c>
      <c r="BI1940" s="34" t="s">
        <v>1044</v>
      </c>
      <c r="BJ1940" s="44" t="s">
        <v>350</v>
      </c>
      <c r="BK1940" s="44" t="s">
        <v>11787</v>
      </c>
      <c r="EN1940" s="572">
        <v>48640</v>
      </c>
      <c r="EO1940" s="561" t="s">
        <v>11836</v>
      </c>
      <c r="EP1940" s="561" t="s">
        <v>289</v>
      </c>
      <c r="EQ1940" s="576">
        <v>332</v>
      </c>
      <c r="ER1940" s="561" t="s">
        <v>4896</v>
      </c>
      <c r="ES1940" s="568" t="s">
        <v>11837</v>
      </c>
    </row>
    <row r="1941" spans="16:149">
      <c r="P1941" s="503"/>
      <c r="Q1941" s="504"/>
      <c r="R1941" s="505">
        <f t="shared" si="52"/>
        <v>45719</v>
      </c>
      <c r="S1941" s="501"/>
      <c r="T1941" s="497"/>
      <c r="U1941" s="498"/>
      <c r="V1941" s="43">
        <v>228</v>
      </c>
      <c r="W1941" s="34" t="s">
        <v>4603</v>
      </c>
      <c r="X1941" s="44">
        <v>90708</v>
      </c>
      <c r="Y1941" s="34" t="s">
        <v>2107</v>
      </c>
      <c r="Z1941" s="43" t="s">
        <v>1223</v>
      </c>
      <c r="AA1941" s="34" t="s">
        <v>276</v>
      </c>
      <c r="AB1941" s="34" t="s">
        <v>276</v>
      </c>
      <c r="AC1941" s="34" t="s">
        <v>2107</v>
      </c>
      <c r="AD1941" s="44" t="s">
        <v>350</v>
      </c>
      <c r="AE1941" s="44" t="s">
        <v>11787</v>
      </c>
      <c r="AF1941" s="43">
        <v>228</v>
      </c>
      <c r="AG1941" s="34" t="s">
        <v>4603</v>
      </c>
      <c r="AH1941" s="34" t="s">
        <v>11791</v>
      </c>
      <c r="AI1941" s="43" t="s">
        <v>4604</v>
      </c>
      <c r="AJ1941" s="44" t="s">
        <v>4605</v>
      </c>
      <c r="AK1941" s="261">
        <v>6300705</v>
      </c>
      <c r="AL1941" s="44" t="s">
        <v>276</v>
      </c>
      <c r="AM1941" s="44" t="s">
        <v>4609</v>
      </c>
      <c r="AN1941" s="262">
        <v>271093900</v>
      </c>
      <c r="AO1941" s="34"/>
      <c r="AP1941" s="34"/>
      <c r="AQ1941" s="34"/>
      <c r="AR1941" s="34"/>
      <c r="AS1941" s="34"/>
      <c r="AT1941" s="44" t="s">
        <v>10865</v>
      </c>
      <c r="AU1941" s="44"/>
      <c r="AV1941" s="477" t="str">
        <f t="array" ref="AV1941">_xlfn.IFS(
LEFT(Tabelas!$AI1941,1)="N","DN",
LEFT(Tabelas!$AI1941,1)="C","DC",
LEFT(Tabelas!$AI1941,1)="L","DL",
LEFT(Tabelas!$AI1941,1)="A","DA",
LEFT(Tabelas!$AI1941,1)="G","DG")</f>
        <v>DC</v>
      </c>
      <c r="AW1941" s="34"/>
      <c r="AX1941" s="34"/>
      <c r="AY1941" s="34"/>
      <c r="AZ1941" s="34"/>
      <c r="BA1941" s="34"/>
      <c r="BB1941" s="34"/>
      <c r="BC1941" s="34"/>
      <c r="BD1941" s="44">
        <v>90708</v>
      </c>
      <c r="BE1941" s="34" t="s">
        <v>2107</v>
      </c>
      <c r="BF1941" s="43" t="s">
        <v>1223</v>
      </c>
      <c r="BG1941" s="34" t="s">
        <v>276</v>
      </c>
      <c r="BH1941" s="34" t="s">
        <v>276</v>
      </c>
      <c r="BI1941" s="34" t="s">
        <v>2107</v>
      </c>
      <c r="BJ1941" s="44" t="s">
        <v>350</v>
      </c>
      <c r="BK1941" s="44" t="s">
        <v>11787</v>
      </c>
      <c r="EN1941" s="571">
        <v>48674</v>
      </c>
      <c r="EO1941" s="560" t="s">
        <v>11838</v>
      </c>
      <c r="EP1941" s="560" t="s">
        <v>320</v>
      </c>
      <c r="EQ1941" s="580">
        <v>115</v>
      </c>
      <c r="ER1941" s="560" t="s">
        <v>3241</v>
      </c>
      <c r="ES1941" s="567" t="s">
        <v>11839</v>
      </c>
    </row>
    <row r="1942" spans="16:149">
      <c r="P1942" s="503"/>
      <c r="Q1942" s="504"/>
      <c r="R1942" s="505">
        <f t="shared" si="52"/>
        <v>45720</v>
      </c>
      <c r="S1942" s="501"/>
      <c r="T1942" s="497"/>
      <c r="U1942" s="498"/>
      <c r="V1942" s="43">
        <v>228</v>
      </c>
      <c r="W1942" s="34" t="s">
        <v>4603</v>
      </c>
      <c r="X1942" s="44">
        <v>90709</v>
      </c>
      <c r="Y1942" s="34" t="s">
        <v>2310</v>
      </c>
      <c r="Z1942" s="43" t="s">
        <v>1223</v>
      </c>
      <c r="AA1942" s="34" t="s">
        <v>276</v>
      </c>
      <c r="AB1942" s="34" t="s">
        <v>276</v>
      </c>
      <c r="AC1942" s="34" t="s">
        <v>2310</v>
      </c>
      <c r="AD1942" s="44" t="s">
        <v>350</v>
      </c>
      <c r="AE1942" s="44" t="s">
        <v>11787</v>
      </c>
      <c r="AF1942" s="43">
        <v>228</v>
      </c>
      <c r="AG1942" s="34" t="s">
        <v>4603</v>
      </c>
      <c r="AH1942" s="34" t="s">
        <v>11791</v>
      </c>
      <c r="AI1942" s="43" t="s">
        <v>4604</v>
      </c>
      <c r="AJ1942" s="44" t="s">
        <v>4605</v>
      </c>
      <c r="AK1942" s="261">
        <v>6300705</v>
      </c>
      <c r="AL1942" s="44" t="s">
        <v>276</v>
      </c>
      <c r="AM1942" s="44" t="s">
        <v>4609</v>
      </c>
      <c r="AN1942" s="262">
        <v>271093900</v>
      </c>
      <c r="AO1942" s="34"/>
      <c r="AP1942" s="34"/>
      <c r="AQ1942" s="34"/>
      <c r="AR1942" s="34"/>
      <c r="AS1942" s="34"/>
      <c r="AT1942" s="44" t="s">
        <v>10865</v>
      </c>
      <c r="AU1942" s="44"/>
      <c r="AV1942" s="477" t="str">
        <f t="array" ref="AV1942">_xlfn.IFS(
LEFT(Tabelas!$AI1942,1)="N","DN",
LEFT(Tabelas!$AI1942,1)="C","DC",
LEFT(Tabelas!$AI1942,1)="L","DL",
LEFT(Tabelas!$AI1942,1)="A","DA",
LEFT(Tabelas!$AI1942,1)="G","DG")</f>
        <v>DC</v>
      </c>
      <c r="AW1942" s="34"/>
      <c r="AX1942" s="34"/>
      <c r="AY1942" s="34"/>
      <c r="AZ1942" s="34"/>
      <c r="BA1942" s="34"/>
      <c r="BB1942" s="34"/>
      <c r="BC1942" s="34"/>
      <c r="BD1942" s="44">
        <v>90709</v>
      </c>
      <c r="BE1942" s="34" t="s">
        <v>2310</v>
      </c>
      <c r="BF1942" s="43" t="s">
        <v>1223</v>
      </c>
      <c r="BG1942" s="34" t="s">
        <v>276</v>
      </c>
      <c r="BH1942" s="34" t="s">
        <v>276</v>
      </c>
      <c r="BI1942" s="34" t="s">
        <v>2310</v>
      </c>
      <c r="BJ1942" s="44" t="s">
        <v>350</v>
      </c>
      <c r="BK1942" s="44" t="s">
        <v>11787</v>
      </c>
      <c r="EN1942" s="571">
        <v>49247</v>
      </c>
      <c r="EO1942" s="560" t="s">
        <v>11840</v>
      </c>
      <c r="EP1942" s="560" t="s">
        <v>289</v>
      </c>
      <c r="EQ1942" s="580">
        <v>347</v>
      </c>
      <c r="ER1942" s="560" t="s">
        <v>5074</v>
      </c>
      <c r="ES1942" s="567" t="s">
        <v>11841</v>
      </c>
    </row>
    <row r="1943" spans="16:149">
      <c r="P1943" s="503"/>
      <c r="Q1943" s="504"/>
      <c r="R1943" s="505">
        <f t="shared" si="52"/>
        <v>45721</v>
      </c>
      <c r="S1943" s="501"/>
      <c r="T1943" s="497"/>
      <c r="U1943" s="498"/>
      <c r="V1943" s="43">
        <v>228</v>
      </c>
      <c r="W1943" s="34" t="s">
        <v>4603</v>
      </c>
      <c r="X1943" s="44">
        <v>90711</v>
      </c>
      <c r="Y1943" s="34" t="s">
        <v>2487</v>
      </c>
      <c r="Z1943" s="43" t="s">
        <v>1223</v>
      </c>
      <c r="AA1943" s="34" t="s">
        <v>276</v>
      </c>
      <c r="AB1943" s="34" t="s">
        <v>276</v>
      </c>
      <c r="AC1943" s="34" t="s">
        <v>2487</v>
      </c>
      <c r="AD1943" s="44" t="s">
        <v>350</v>
      </c>
      <c r="AE1943" s="44" t="s">
        <v>11787</v>
      </c>
      <c r="AF1943" s="43">
        <v>228</v>
      </c>
      <c r="AG1943" s="34" t="s">
        <v>4603</v>
      </c>
      <c r="AH1943" s="34" t="s">
        <v>11791</v>
      </c>
      <c r="AI1943" s="43" t="s">
        <v>4604</v>
      </c>
      <c r="AJ1943" s="44" t="s">
        <v>4605</v>
      </c>
      <c r="AK1943" s="261">
        <v>6300705</v>
      </c>
      <c r="AL1943" s="44" t="s">
        <v>276</v>
      </c>
      <c r="AM1943" s="44" t="s">
        <v>4609</v>
      </c>
      <c r="AN1943" s="262">
        <v>271093900</v>
      </c>
      <c r="AO1943" s="34"/>
      <c r="AP1943" s="34"/>
      <c r="AQ1943" s="34"/>
      <c r="AR1943" s="34"/>
      <c r="AS1943" s="34"/>
      <c r="AT1943" s="44" t="s">
        <v>10865</v>
      </c>
      <c r="AU1943" s="44"/>
      <c r="AV1943" s="477" t="str">
        <f t="array" ref="AV1943">_xlfn.IFS(
LEFT(Tabelas!$AI1943,1)="N","DN",
LEFT(Tabelas!$AI1943,1)="C","DC",
LEFT(Tabelas!$AI1943,1)="L","DL",
LEFT(Tabelas!$AI1943,1)="A","DA",
LEFT(Tabelas!$AI1943,1)="G","DG")</f>
        <v>DC</v>
      </c>
      <c r="AW1943" s="34"/>
      <c r="AX1943" s="34"/>
      <c r="AY1943" s="34"/>
      <c r="AZ1943" s="34"/>
      <c r="BA1943" s="34"/>
      <c r="BB1943" s="34"/>
      <c r="BC1943" s="34"/>
      <c r="BD1943" s="44">
        <v>90711</v>
      </c>
      <c r="BE1943" s="34" t="s">
        <v>2487</v>
      </c>
      <c r="BF1943" s="43" t="s">
        <v>1223</v>
      </c>
      <c r="BG1943" s="34" t="s">
        <v>276</v>
      </c>
      <c r="BH1943" s="34" t="s">
        <v>276</v>
      </c>
      <c r="BI1943" s="34" t="s">
        <v>2487</v>
      </c>
      <c r="BJ1943" s="44" t="s">
        <v>350</v>
      </c>
      <c r="BK1943" s="44" t="s">
        <v>11787</v>
      </c>
      <c r="EN1943" s="572">
        <v>49255</v>
      </c>
      <c r="EO1943" s="561" t="s">
        <v>11842</v>
      </c>
      <c r="EP1943" s="561" t="s">
        <v>320</v>
      </c>
      <c r="EQ1943" s="576">
        <v>105</v>
      </c>
      <c r="ER1943" s="561" t="s">
        <v>1498</v>
      </c>
      <c r="ES1943" s="568" t="s">
        <v>11843</v>
      </c>
    </row>
    <row r="1944" spans="16:149">
      <c r="P1944" s="503"/>
      <c r="Q1944" s="504"/>
      <c r="R1944" s="505">
        <f t="shared" si="52"/>
        <v>45722</v>
      </c>
      <c r="S1944" s="501"/>
      <c r="T1944" s="497"/>
      <c r="U1944" s="498"/>
      <c r="V1944" s="43">
        <v>228</v>
      </c>
      <c r="W1944" s="34" t="s">
        <v>4603</v>
      </c>
      <c r="X1944" s="44">
        <v>90712</v>
      </c>
      <c r="Y1944" s="34" t="s">
        <v>1355</v>
      </c>
      <c r="Z1944" s="43" t="s">
        <v>1223</v>
      </c>
      <c r="AA1944" s="34" t="s">
        <v>276</v>
      </c>
      <c r="AB1944" s="34" t="s">
        <v>276</v>
      </c>
      <c r="AC1944" s="34" t="s">
        <v>1355</v>
      </c>
      <c r="AD1944" s="44" t="s">
        <v>350</v>
      </c>
      <c r="AE1944" s="44" t="s">
        <v>11787</v>
      </c>
      <c r="AF1944" s="43">
        <v>228</v>
      </c>
      <c r="AG1944" s="34" t="s">
        <v>4603</v>
      </c>
      <c r="AH1944" s="34" t="s">
        <v>11791</v>
      </c>
      <c r="AI1944" s="43" t="s">
        <v>4604</v>
      </c>
      <c r="AJ1944" s="44" t="s">
        <v>4605</v>
      </c>
      <c r="AK1944" s="261">
        <v>6300705</v>
      </c>
      <c r="AL1944" s="44" t="s">
        <v>276</v>
      </c>
      <c r="AM1944" s="44" t="s">
        <v>4609</v>
      </c>
      <c r="AN1944" s="262">
        <v>271093900</v>
      </c>
      <c r="AO1944" s="34"/>
      <c r="AP1944" s="34"/>
      <c r="AQ1944" s="34"/>
      <c r="AR1944" s="34"/>
      <c r="AS1944" s="34"/>
      <c r="AT1944" s="44" t="s">
        <v>10865</v>
      </c>
      <c r="AU1944" s="44"/>
      <c r="AV1944" s="477" t="str">
        <f t="array" ref="AV1944">_xlfn.IFS(
LEFT(Tabelas!$AI1944,1)="N","DN",
LEFT(Tabelas!$AI1944,1)="C","DC",
LEFT(Tabelas!$AI1944,1)="L","DL",
LEFT(Tabelas!$AI1944,1)="A","DA",
LEFT(Tabelas!$AI1944,1)="G","DG")</f>
        <v>DC</v>
      </c>
      <c r="AW1944" s="34"/>
      <c r="AX1944" s="34"/>
      <c r="AY1944" s="34"/>
      <c r="AZ1944" s="34"/>
      <c r="BA1944" s="34"/>
      <c r="BB1944" s="34"/>
      <c r="BC1944" s="34"/>
      <c r="BD1944" s="44">
        <v>90712</v>
      </c>
      <c r="BE1944" s="34" t="s">
        <v>1355</v>
      </c>
      <c r="BF1944" s="43" t="s">
        <v>1223</v>
      </c>
      <c r="BG1944" s="34" t="s">
        <v>276</v>
      </c>
      <c r="BH1944" s="34" t="s">
        <v>276</v>
      </c>
      <c r="BI1944" s="34" t="s">
        <v>1355</v>
      </c>
      <c r="BJ1944" s="44" t="s">
        <v>350</v>
      </c>
      <c r="BK1944" s="44" t="s">
        <v>11787</v>
      </c>
      <c r="EN1944" s="571">
        <v>49271</v>
      </c>
      <c r="EO1944" s="560" t="s">
        <v>11844</v>
      </c>
      <c r="EP1944" s="560" t="s">
        <v>320</v>
      </c>
      <c r="EQ1944" s="580">
        <v>106</v>
      </c>
      <c r="ER1944" s="560" t="s">
        <v>1774</v>
      </c>
      <c r="ES1944" s="567" t="s">
        <v>11845</v>
      </c>
    </row>
    <row r="1945" spans="16:149">
      <c r="P1945" s="503"/>
      <c r="Q1945" s="504"/>
      <c r="R1945" s="505">
        <f t="shared" si="52"/>
        <v>45723</v>
      </c>
      <c r="S1945" s="501"/>
      <c r="T1945" s="497"/>
      <c r="U1945" s="498"/>
      <c r="V1945" s="43">
        <v>228</v>
      </c>
      <c r="W1945" s="34" t="s">
        <v>4603</v>
      </c>
      <c r="X1945" s="44">
        <v>90713</v>
      </c>
      <c r="Y1945" s="34" t="s">
        <v>2796</v>
      </c>
      <c r="Z1945" s="43" t="s">
        <v>1223</v>
      </c>
      <c r="AA1945" s="34" t="s">
        <v>276</v>
      </c>
      <c r="AB1945" s="34" t="s">
        <v>276</v>
      </c>
      <c r="AC1945" s="34" t="s">
        <v>2796</v>
      </c>
      <c r="AD1945" s="44" t="s">
        <v>350</v>
      </c>
      <c r="AE1945" s="44" t="s">
        <v>11787</v>
      </c>
      <c r="AF1945" s="43">
        <v>228</v>
      </c>
      <c r="AG1945" s="34" t="s">
        <v>4603</v>
      </c>
      <c r="AH1945" s="34" t="s">
        <v>11791</v>
      </c>
      <c r="AI1945" s="43" t="s">
        <v>4604</v>
      </c>
      <c r="AJ1945" s="44" t="s">
        <v>4605</v>
      </c>
      <c r="AK1945" s="261">
        <v>6300705</v>
      </c>
      <c r="AL1945" s="44" t="s">
        <v>276</v>
      </c>
      <c r="AM1945" s="44" t="s">
        <v>4609</v>
      </c>
      <c r="AN1945" s="262">
        <v>271093900</v>
      </c>
      <c r="AO1945" s="34"/>
      <c r="AP1945" s="34"/>
      <c r="AQ1945" s="34"/>
      <c r="AR1945" s="34"/>
      <c r="AS1945" s="34"/>
      <c r="AT1945" s="44" t="s">
        <v>10865</v>
      </c>
      <c r="AU1945" s="44"/>
      <c r="AV1945" s="477" t="str">
        <f t="array" ref="AV1945">_xlfn.IFS(
LEFT(Tabelas!$AI1945,1)="N","DN",
LEFT(Tabelas!$AI1945,1)="C","DC",
LEFT(Tabelas!$AI1945,1)="L","DL",
LEFT(Tabelas!$AI1945,1)="A","DA",
LEFT(Tabelas!$AI1945,1)="G","DG")</f>
        <v>DC</v>
      </c>
      <c r="AW1945" s="34"/>
      <c r="AX1945" s="34"/>
      <c r="AY1945" s="34"/>
      <c r="AZ1945" s="34"/>
      <c r="BA1945" s="34"/>
      <c r="BB1945" s="34"/>
      <c r="BC1945" s="34"/>
      <c r="BD1945" s="44">
        <v>90713</v>
      </c>
      <c r="BE1945" s="34" t="s">
        <v>2796</v>
      </c>
      <c r="BF1945" s="43" t="s">
        <v>1223</v>
      </c>
      <c r="BG1945" s="34" t="s">
        <v>276</v>
      </c>
      <c r="BH1945" s="34" t="s">
        <v>276</v>
      </c>
      <c r="BI1945" s="34" t="s">
        <v>2796</v>
      </c>
      <c r="BJ1945" s="44" t="s">
        <v>350</v>
      </c>
      <c r="BK1945" s="44" t="s">
        <v>11787</v>
      </c>
      <c r="EN1945" s="571">
        <v>49310</v>
      </c>
      <c r="EO1945" s="560" t="s">
        <v>11846</v>
      </c>
      <c r="EP1945" s="560" t="s">
        <v>370</v>
      </c>
      <c r="EQ1945" s="580">
        <v>500</v>
      </c>
      <c r="ER1945" s="560" t="s">
        <v>966</v>
      </c>
      <c r="ES1945" s="567" t="s">
        <v>11847</v>
      </c>
    </row>
    <row r="1946" spans="16:149">
      <c r="P1946" s="503"/>
      <c r="Q1946" s="504"/>
      <c r="R1946" s="505">
        <f t="shared" si="52"/>
        <v>45724</v>
      </c>
      <c r="S1946" s="501"/>
      <c r="T1946" s="497"/>
      <c r="U1946" s="498"/>
      <c r="V1946" s="43">
        <v>228</v>
      </c>
      <c r="W1946" s="34" t="s">
        <v>4603</v>
      </c>
      <c r="X1946" s="44">
        <v>90714</v>
      </c>
      <c r="Y1946" s="34" t="s">
        <v>2934</v>
      </c>
      <c r="Z1946" s="43" t="s">
        <v>1223</v>
      </c>
      <c r="AA1946" s="34" t="s">
        <v>276</v>
      </c>
      <c r="AB1946" s="34" t="s">
        <v>276</v>
      </c>
      <c r="AC1946" s="34" t="s">
        <v>2934</v>
      </c>
      <c r="AD1946" s="44" t="s">
        <v>350</v>
      </c>
      <c r="AE1946" s="44" t="s">
        <v>11787</v>
      </c>
      <c r="AF1946" s="43">
        <v>228</v>
      </c>
      <c r="AG1946" s="34" t="s">
        <v>4603</v>
      </c>
      <c r="AH1946" s="34" t="s">
        <v>11791</v>
      </c>
      <c r="AI1946" s="43" t="s">
        <v>4604</v>
      </c>
      <c r="AJ1946" s="44" t="s">
        <v>4605</v>
      </c>
      <c r="AK1946" s="261">
        <v>6300705</v>
      </c>
      <c r="AL1946" s="44" t="s">
        <v>276</v>
      </c>
      <c r="AM1946" s="44" t="s">
        <v>4609</v>
      </c>
      <c r="AN1946" s="262">
        <v>271093900</v>
      </c>
      <c r="AO1946" s="34"/>
      <c r="AP1946" s="34"/>
      <c r="AQ1946" s="34"/>
      <c r="AR1946" s="34"/>
      <c r="AS1946" s="34"/>
      <c r="AT1946" s="44" t="s">
        <v>10865</v>
      </c>
      <c r="AU1946" s="44"/>
      <c r="AV1946" s="477" t="str">
        <f t="array" ref="AV1946">_xlfn.IFS(
LEFT(Tabelas!$AI1946,1)="N","DN",
LEFT(Tabelas!$AI1946,1)="C","DC",
LEFT(Tabelas!$AI1946,1)="L","DL",
LEFT(Tabelas!$AI1946,1)="A","DA",
LEFT(Tabelas!$AI1946,1)="G","DG")</f>
        <v>DC</v>
      </c>
      <c r="AW1946" s="34"/>
      <c r="AX1946" s="34"/>
      <c r="AY1946" s="34"/>
      <c r="AZ1946" s="34"/>
      <c r="BA1946" s="34"/>
      <c r="BB1946" s="34"/>
      <c r="BC1946" s="34"/>
      <c r="BD1946" s="44">
        <v>90714</v>
      </c>
      <c r="BE1946" s="34" t="s">
        <v>2934</v>
      </c>
      <c r="BF1946" s="43" t="s">
        <v>1223</v>
      </c>
      <c r="BG1946" s="34" t="s">
        <v>276</v>
      </c>
      <c r="BH1946" s="34" t="s">
        <v>276</v>
      </c>
      <c r="BI1946" s="34" t="s">
        <v>2934</v>
      </c>
      <c r="BJ1946" s="44" t="s">
        <v>350</v>
      </c>
      <c r="BK1946" s="44" t="s">
        <v>11787</v>
      </c>
      <c r="EN1946" s="572">
        <v>49328</v>
      </c>
      <c r="EO1946" s="561" t="s">
        <v>11848</v>
      </c>
      <c r="EP1946" s="561" t="s">
        <v>289</v>
      </c>
      <c r="EQ1946" s="576">
        <v>379</v>
      </c>
      <c r="ER1946" s="561" t="s">
        <v>2245</v>
      </c>
      <c r="ES1946" s="568" t="s">
        <v>11849</v>
      </c>
    </row>
    <row r="1947" spans="16:149">
      <c r="P1947" s="503"/>
      <c r="Q1947" s="504"/>
      <c r="R1947" s="505">
        <f t="shared" si="52"/>
        <v>45725</v>
      </c>
      <c r="S1947" s="501"/>
      <c r="T1947" s="497"/>
      <c r="U1947" s="498"/>
      <c r="V1947" s="43">
        <v>228</v>
      </c>
      <c r="W1947" s="34" t="s">
        <v>4603</v>
      </c>
      <c r="X1947" s="44">
        <v>90716</v>
      </c>
      <c r="Y1947" s="34" t="s">
        <v>2204</v>
      </c>
      <c r="Z1947" s="43" t="s">
        <v>1223</v>
      </c>
      <c r="AA1947" s="34" t="s">
        <v>276</v>
      </c>
      <c r="AB1947" s="34" t="s">
        <v>276</v>
      </c>
      <c r="AC1947" s="34" t="s">
        <v>2204</v>
      </c>
      <c r="AD1947" s="44" t="s">
        <v>350</v>
      </c>
      <c r="AE1947" s="44" t="s">
        <v>11787</v>
      </c>
      <c r="AF1947" s="43">
        <v>228</v>
      </c>
      <c r="AG1947" s="34" t="s">
        <v>4603</v>
      </c>
      <c r="AH1947" s="34" t="s">
        <v>11791</v>
      </c>
      <c r="AI1947" s="43" t="s">
        <v>4604</v>
      </c>
      <c r="AJ1947" s="44" t="s">
        <v>4605</v>
      </c>
      <c r="AK1947" s="261">
        <v>6300705</v>
      </c>
      <c r="AL1947" s="44" t="s">
        <v>276</v>
      </c>
      <c r="AM1947" s="44" t="s">
        <v>4609</v>
      </c>
      <c r="AN1947" s="262">
        <v>271093900</v>
      </c>
      <c r="AO1947" s="34"/>
      <c r="AP1947" s="34"/>
      <c r="AQ1947" s="34"/>
      <c r="AR1947" s="34"/>
      <c r="AS1947" s="34"/>
      <c r="AT1947" s="44" t="s">
        <v>10865</v>
      </c>
      <c r="AU1947" s="44"/>
      <c r="AV1947" s="477" t="str">
        <f t="array" ref="AV1947">_xlfn.IFS(
LEFT(Tabelas!$AI1947,1)="N","DN",
LEFT(Tabelas!$AI1947,1)="C","DC",
LEFT(Tabelas!$AI1947,1)="L","DL",
LEFT(Tabelas!$AI1947,1)="A","DA",
LEFT(Tabelas!$AI1947,1)="G","DG")</f>
        <v>DC</v>
      </c>
      <c r="AW1947" s="34"/>
      <c r="AX1947" s="34"/>
      <c r="AY1947" s="34"/>
      <c r="AZ1947" s="34"/>
      <c r="BA1947" s="34"/>
      <c r="BB1947" s="34"/>
      <c r="BC1947" s="34"/>
      <c r="BD1947" s="44">
        <v>90716</v>
      </c>
      <c r="BE1947" s="34" t="s">
        <v>2204</v>
      </c>
      <c r="BF1947" s="43" t="s">
        <v>1223</v>
      </c>
      <c r="BG1947" s="34" t="s">
        <v>276</v>
      </c>
      <c r="BH1947" s="34" t="s">
        <v>276</v>
      </c>
      <c r="BI1947" s="34" t="s">
        <v>2204</v>
      </c>
      <c r="BJ1947" s="44" t="s">
        <v>350</v>
      </c>
      <c r="BK1947" s="44" t="s">
        <v>11787</v>
      </c>
      <c r="EN1947" s="571">
        <v>49360</v>
      </c>
      <c r="EO1947" s="560" t="s">
        <v>11850</v>
      </c>
      <c r="EP1947" s="560" t="s">
        <v>370</v>
      </c>
      <c r="EQ1947" s="580">
        <v>555</v>
      </c>
      <c r="ER1947" s="560" t="s">
        <v>371</v>
      </c>
      <c r="ES1947" s="567" t="s">
        <v>11851</v>
      </c>
    </row>
    <row r="1948" spans="16:149">
      <c r="P1948" s="503"/>
      <c r="Q1948" s="504"/>
      <c r="R1948" s="505">
        <f t="shared" si="52"/>
        <v>45726</v>
      </c>
      <c r="S1948" s="501"/>
      <c r="T1948" s="497"/>
      <c r="U1948" s="498"/>
      <c r="V1948" s="43">
        <v>228</v>
      </c>
      <c r="W1948" s="34" t="s">
        <v>4603</v>
      </c>
      <c r="X1948" s="44">
        <v>90717</v>
      </c>
      <c r="Y1948" s="34" t="s">
        <v>1091</v>
      </c>
      <c r="Z1948" s="43" t="s">
        <v>1223</v>
      </c>
      <c r="AA1948" s="34" t="s">
        <v>276</v>
      </c>
      <c r="AB1948" s="34" t="s">
        <v>276</v>
      </c>
      <c r="AC1948" s="34" t="s">
        <v>1091</v>
      </c>
      <c r="AD1948" s="44" t="s">
        <v>350</v>
      </c>
      <c r="AE1948" s="44" t="s">
        <v>11787</v>
      </c>
      <c r="AF1948" s="43">
        <v>228</v>
      </c>
      <c r="AG1948" s="34" t="s">
        <v>4603</v>
      </c>
      <c r="AH1948" s="34" t="s">
        <v>11791</v>
      </c>
      <c r="AI1948" s="43" t="s">
        <v>4604</v>
      </c>
      <c r="AJ1948" s="44" t="s">
        <v>4605</v>
      </c>
      <c r="AK1948" s="261">
        <v>6300705</v>
      </c>
      <c r="AL1948" s="44" t="s">
        <v>276</v>
      </c>
      <c r="AM1948" s="44" t="s">
        <v>4609</v>
      </c>
      <c r="AN1948" s="262">
        <v>271093900</v>
      </c>
      <c r="AO1948" s="34"/>
      <c r="AP1948" s="34"/>
      <c r="AQ1948" s="34"/>
      <c r="AR1948" s="34"/>
      <c r="AS1948" s="34"/>
      <c r="AT1948" s="44" t="s">
        <v>10865</v>
      </c>
      <c r="AU1948" s="44"/>
      <c r="AV1948" s="477" t="str">
        <f t="array" ref="AV1948">_xlfn.IFS(
LEFT(Tabelas!$AI1948,1)="N","DN",
LEFT(Tabelas!$AI1948,1)="C","DC",
LEFT(Tabelas!$AI1948,1)="L","DL",
LEFT(Tabelas!$AI1948,1)="A","DA",
LEFT(Tabelas!$AI1948,1)="G","DG")</f>
        <v>DC</v>
      </c>
      <c r="AW1948" s="34"/>
      <c r="AX1948" s="34"/>
      <c r="AY1948" s="34"/>
      <c r="AZ1948" s="34"/>
      <c r="BA1948" s="34"/>
      <c r="BB1948" s="34"/>
      <c r="BC1948" s="34"/>
      <c r="BD1948" s="44">
        <v>90717</v>
      </c>
      <c r="BE1948" s="34" t="s">
        <v>1091</v>
      </c>
      <c r="BF1948" s="43" t="s">
        <v>1223</v>
      </c>
      <c r="BG1948" s="34" t="s">
        <v>276</v>
      </c>
      <c r="BH1948" s="34" t="s">
        <v>276</v>
      </c>
      <c r="BI1948" s="34" t="s">
        <v>1091</v>
      </c>
      <c r="BJ1948" s="44" t="s">
        <v>350</v>
      </c>
      <c r="BK1948" s="44" t="s">
        <v>11787</v>
      </c>
      <c r="EN1948" s="572">
        <v>49395</v>
      </c>
      <c r="EO1948" s="561" t="s">
        <v>11852</v>
      </c>
      <c r="EP1948" s="561" t="s">
        <v>947</v>
      </c>
      <c r="EQ1948" s="576">
        <v>449</v>
      </c>
      <c r="ER1948" s="561" t="s">
        <v>3449</v>
      </c>
      <c r="ES1948" s="568" t="s">
        <v>11853</v>
      </c>
    </row>
    <row r="1949" spans="16:149">
      <c r="P1949" s="503"/>
      <c r="Q1949" s="504"/>
      <c r="R1949" s="505">
        <f t="shared" si="52"/>
        <v>45727</v>
      </c>
      <c r="S1949" s="501"/>
      <c r="T1949" s="497"/>
      <c r="U1949" s="498"/>
      <c r="V1949" s="43">
        <v>228</v>
      </c>
      <c r="W1949" s="34" t="s">
        <v>4603</v>
      </c>
      <c r="X1949" s="44">
        <v>90718</v>
      </c>
      <c r="Y1949" s="34" t="s">
        <v>3300</v>
      </c>
      <c r="Z1949" s="43" t="s">
        <v>1223</v>
      </c>
      <c r="AA1949" s="34" t="s">
        <v>276</v>
      </c>
      <c r="AB1949" s="34" t="s">
        <v>276</v>
      </c>
      <c r="AC1949" s="34" t="s">
        <v>3300</v>
      </c>
      <c r="AD1949" s="44" t="s">
        <v>350</v>
      </c>
      <c r="AE1949" s="44" t="s">
        <v>11787</v>
      </c>
      <c r="AF1949" s="43">
        <v>228</v>
      </c>
      <c r="AG1949" s="34" t="s">
        <v>4603</v>
      </c>
      <c r="AH1949" s="34" t="s">
        <v>11791</v>
      </c>
      <c r="AI1949" s="43" t="s">
        <v>4604</v>
      </c>
      <c r="AJ1949" s="44" t="s">
        <v>4605</v>
      </c>
      <c r="AK1949" s="261">
        <v>6300705</v>
      </c>
      <c r="AL1949" s="44" t="s">
        <v>276</v>
      </c>
      <c r="AM1949" s="44" t="s">
        <v>4609</v>
      </c>
      <c r="AN1949" s="262">
        <v>271093900</v>
      </c>
      <c r="AO1949" s="34"/>
      <c r="AP1949" s="34"/>
      <c r="AQ1949" s="34"/>
      <c r="AR1949" s="34"/>
      <c r="AS1949" s="34"/>
      <c r="AT1949" s="44" t="s">
        <v>10865</v>
      </c>
      <c r="AU1949" s="44"/>
      <c r="AV1949" s="477" t="str">
        <f t="array" ref="AV1949">_xlfn.IFS(
LEFT(Tabelas!$AI1949,1)="N","DN",
LEFT(Tabelas!$AI1949,1)="C","DC",
LEFT(Tabelas!$AI1949,1)="L","DL",
LEFT(Tabelas!$AI1949,1)="A","DA",
LEFT(Tabelas!$AI1949,1)="G","DG")</f>
        <v>DC</v>
      </c>
      <c r="AW1949" s="34"/>
      <c r="AX1949" s="34"/>
      <c r="AY1949" s="34"/>
      <c r="AZ1949" s="34"/>
      <c r="BA1949" s="34"/>
      <c r="BB1949" s="34"/>
      <c r="BC1949" s="34"/>
      <c r="BD1949" s="44">
        <v>90718</v>
      </c>
      <c r="BE1949" s="34" t="s">
        <v>3300</v>
      </c>
      <c r="BF1949" s="43" t="s">
        <v>1223</v>
      </c>
      <c r="BG1949" s="34" t="s">
        <v>276</v>
      </c>
      <c r="BH1949" s="34" t="s">
        <v>276</v>
      </c>
      <c r="BI1949" s="34" t="s">
        <v>3300</v>
      </c>
      <c r="BJ1949" s="44" t="s">
        <v>350</v>
      </c>
      <c r="BK1949" s="44" t="s">
        <v>11787</v>
      </c>
      <c r="EN1949" s="571">
        <v>49417</v>
      </c>
      <c r="EO1949" s="560" t="s">
        <v>11854</v>
      </c>
      <c r="EP1949" s="560" t="s">
        <v>320</v>
      </c>
      <c r="EQ1949" s="580">
        <v>166</v>
      </c>
      <c r="ER1949" s="560" t="s">
        <v>3992</v>
      </c>
      <c r="ES1949" s="567" t="s">
        <v>11855</v>
      </c>
    </row>
    <row r="1950" spans="16:149">
      <c r="P1950" s="503"/>
      <c r="Q1950" s="504"/>
      <c r="R1950" s="505">
        <f t="shared" si="52"/>
        <v>45728</v>
      </c>
      <c r="S1950" s="501"/>
      <c r="T1950" s="497"/>
      <c r="U1950" s="498"/>
      <c r="V1950" s="43">
        <v>228</v>
      </c>
      <c r="W1950" s="34" t="s">
        <v>4603</v>
      </c>
      <c r="X1950" s="44">
        <v>90757</v>
      </c>
      <c r="Y1950" s="34" t="s">
        <v>4378</v>
      </c>
      <c r="Z1950" s="43" t="s">
        <v>1223</v>
      </c>
      <c r="AA1950" s="34" t="s">
        <v>276</v>
      </c>
      <c r="AB1950" s="34" t="s">
        <v>276</v>
      </c>
      <c r="AC1950" s="34" t="s">
        <v>4378</v>
      </c>
      <c r="AD1950" s="44" t="s">
        <v>350</v>
      </c>
      <c r="AE1950" s="44" t="s">
        <v>11787</v>
      </c>
      <c r="AF1950" s="43">
        <v>228</v>
      </c>
      <c r="AG1950" s="34" t="s">
        <v>4603</v>
      </c>
      <c r="AH1950" s="34" t="s">
        <v>11791</v>
      </c>
      <c r="AI1950" s="43" t="s">
        <v>4604</v>
      </c>
      <c r="AJ1950" s="44" t="s">
        <v>4605</v>
      </c>
      <c r="AK1950" s="261">
        <v>6300705</v>
      </c>
      <c r="AL1950" s="44" t="s">
        <v>276</v>
      </c>
      <c r="AM1950" s="44" t="s">
        <v>4609</v>
      </c>
      <c r="AN1950" s="262">
        <v>271093900</v>
      </c>
      <c r="AO1950" s="34"/>
      <c r="AP1950" s="34"/>
      <c r="AQ1950" s="34"/>
      <c r="AR1950" s="34"/>
      <c r="AS1950" s="34"/>
      <c r="AT1950" s="44" t="s">
        <v>10865</v>
      </c>
      <c r="AU1950" s="44"/>
      <c r="AV1950" s="477" t="str">
        <f t="array" ref="AV1950">_xlfn.IFS(
LEFT(Tabelas!$AI1950,1)="N","DN",
LEFT(Tabelas!$AI1950,1)="C","DC",
LEFT(Tabelas!$AI1950,1)="L","DL",
LEFT(Tabelas!$AI1950,1)="A","DA",
LEFT(Tabelas!$AI1950,1)="G","DG")</f>
        <v>DC</v>
      </c>
      <c r="AW1950" s="34"/>
      <c r="AX1950" s="34"/>
      <c r="AY1950" s="34"/>
      <c r="AZ1950" s="34"/>
      <c r="BA1950" s="34"/>
      <c r="BB1950" s="34"/>
      <c r="BC1950" s="34"/>
      <c r="BD1950" s="44">
        <v>90757</v>
      </c>
      <c r="BE1950" s="34" t="s">
        <v>4378</v>
      </c>
      <c r="BF1950" s="43" t="s">
        <v>1223</v>
      </c>
      <c r="BG1950" s="34" t="s">
        <v>276</v>
      </c>
      <c r="BH1950" s="34" t="s">
        <v>276</v>
      </c>
      <c r="BI1950" s="34" t="s">
        <v>4378</v>
      </c>
      <c r="BJ1950" s="44" t="s">
        <v>350</v>
      </c>
      <c r="BK1950" s="44" t="s">
        <v>11787</v>
      </c>
      <c r="EN1950" s="572">
        <v>49468</v>
      </c>
      <c r="EO1950" s="561" t="s">
        <v>11856</v>
      </c>
      <c r="EP1950" s="561" t="s">
        <v>320</v>
      </c>
      <c r="EQ1950" s="576">
        <v>115</v>
      </c>
      <c r="ER1950" s="561" t="s">
        <v>3241</v>
      </c>
      <c r="ES1950" s="568" t="s">
        <v>11857</v>
      </c>
    </row>
    <row r="1951" spans="16:149">
      <c r="P1951" s="503"/>
      <c r="Q1951" s="504"/>
      <c r="R1951" s="505">
        <f t="shared" si="52"/>
        <v>45729</v>
      </c>
      <c r="S1951" s="501"/>
      <c r="T1951" s="497"/>
      <c r="U1951" s="498"/>
      <c r="V1951" s="43">
        <v>228</v>
      </c>
      <c r="W1951" s="34" t="s">
        <v>4603</v>
      </c>
      <c r="X1951" s="44">
        <v>90721</v>
      </c>
      <c r="Y1951" s="34" t="s">
        <v>3392</v>
      </c>
      <c r="Z1951" s="43" t="s">
        <v>1223</v>
      </c>
      <c r="AA1951" s="34" t="s">
        <v>276</v>
      </c>
      <c r="AB1951" s="34" t="s">
        <v>276</v>
      </c>
      <c r="AC1951" s="34" t="s">
        <v>3392</v>
      </c>
      <c r="AD1951" s="44" t="s">
        <v>350</v>
      </c>
      <c r="AE1951" s="44" t="s">
        <v>11787</v>
      </c>
      <c r="AF1951" s="43">
        <v>228</v>
      </c>
      <c r="AG1951" s="34" t="s">
        <v>4603</v>
      </c>
      <c r="AH1951" s="34" t="s">
        <v>11791</v>
      </c>
      <c r="AI1951" s="43" t="s">
        <v>4604</v>
      </c>
      <c r="AJ1951" s="44" t="s">
        <v>4605</v>
      </c>
      <c r="AK1951" s="261">
        <v>6300705</v>
      </c>
      <c r="AL1951" s="44" t="s">
        <v>276</v>
      </c>
      <c r="AM1951" s="44" t="s">
        <v>4609</v>
      </c>
      <c r="AN1951" s="262">
        <v>271093900</v>
      </c>
      <c r="AO1951" s="34"/>
      <c r="AP1951" s="34"/>
      <c r="AQ1951" s="34"/>
      <c r="AR1951" s="34"/>
      <c r="AS1951" s="34"/>
      <c r="AT1951" s="44" t="s">
        <v>10865</v>
      </c>
      <c r="AU1951" s="44"/>
      <c r="AV1951" s="477" t="str">
        <f t="array" ref="AV1951">_xlfn.IFS(
LEFT(Tabelas!$AI1951,1)="N","DN",
LEFT(Tabelas!$AI1951,1)="C","DC",
LEFT(Tabelas!$AI1951,1)="L","DL",
LEFT(Tabelas!$AI1951,1)="A","DA",
LEFT(Tabelas!$AI1951,1)="G","DG")</f>
        <v>DC</v>
      </c>
      <c r="AW1951" s="34"/>
      <c r="AX1951" s="34"/>
      <c r="AY1951" s="34"/>
      <c r="AZ1951" s="34"/>
      <c r="BA1951" s="34"/>
      <c r="BB1951" s="34"/>
      <c r="BC1951" s="34"/>
      <c r="BD1951" s="44">
        <v>90721</v>
      </c>
      <c r="BE1951" s="34" t="s">
        <v>3392</v>
      </c>
      <c r="BF1951" s="43" t="s">
        <v>1223</v>
      </c>
      <c r="BG1951" s="34" t="s">
        <v>276</v>
      </c>
      <c r="BH1951" s="34" t="s">
        <v>276</v>
      </c>
      <c r="BI1951" s="34" t="s">
        <v>3392</v>
      </c>
      <c r="BJ1951" s="44" t="s">
        <v>350</v>
      </c>
      <c r="BK1951" s="44" t="s">
        <v>11787</v>
      </c>
      <c r="EN1951" s="571">
        <v>49484</v>
      </c>
      <c r="EO1951" s="560" t="s">
        <v>11858</v>
      </c>
      <c r="EP1951" s="560" t="s">
        <v>320</v>
      </c>
      <c r="EQ1951" s="580">
        <v>103</v>
      </c>
      <c r="ER1951" s="560" t="s">
        <v>938</v>
      </c>
      <c r="ES1951" s="567" t="s">
        <v>11859</v>
      </c>
    </row>
    <row r="1952" spans="16:149">
      <c r="P1952" s="503"/>
      <c r="Q1952" s="504"/>
      <c r="R1952" s="505">
        <f t="shared" si="52"/>
        <v>45730</v>
      </c>
      <c r="S1952" s="501"/>
      <c r="T1952" s="497"/>
      <c r="U1952" s="498"/>
      <c r="V1952" s="43">
        <v>228</v>
      </c>
      <c r="W1952" s="34" t="s">
        <v>4603</v>
      </c>
      <c r="X1952" s="44">
        <v>90758</v>
      </c>
      <c r="Y1952" s="34" t="s">
        <v>276</v>
      </c>
      <c r="Z1952" s="43" t="s">
        <v>1223</v>
      </c>
      <c r="AA1952" s="34" t="s">
        <v>276</v>
      </c>
      <c r="AB1952" s="34" t="s">
        <v>276</v>
      </c>
      <c r="AC1952" s="34" t="s">
        <v>276</v>
      </c>
      <c r="AD1952" s="44" t="s">
        <v>350</v>
      </c>
      <c r="AE1952" s="44" t="s">
        <v>11787</v>
      </c>
      <c r="AF1952" s="43">
        <v>228</v>
      </c>
      <c r="AG1952" s="34" t="s">
        <v>4603</v>
      </c>
      <c r="AH1952" s="34" t="s">
        <v>11791</v>
      </c>
      <c r="AI1952" s="43" t="s">
        <v>4604</v>
      </c>
      <c r="AJ1952" s="44" t="s">
        <v>4605</v>
      </c>
      <c r="AK1952" s="261">
        <v>6300705</v>
      </c>
      <c r="AL1952" s="44" t="s">
        <v>276</v>
      </c>
      <c r="AM1952" s="44" t="s">
        <v>4609</v>
      </c>
      <c r="AN1952" s="262">
        <v>271093900</v>
      </c>
      <c r="AO1952" s="34"/>
      <c r="AP1952" s="34"/>
      <c r="AQ1952" s="34"/>
      <c r="AR1952" s="34"/>
      <c r="AS1952" s="34"/>
      <c r="AT1952" s="44" t="s">
        <v>10865</v>
      </c>
      <c r="AU1952" s="44"/>
      <c r="AV1952" s="477" t="str">
        <f t="array" ref="AV1952">_xlfn.IFS(
LEFT(Tabelas!$AI1952,1)="N","DN",
LEFT(Tabelas!$AI1952,1)="C","DC",
LEFT(Tabelas!$AI1952,1)="L","DL",
LEFT(Tabelas!$AI1952,1)="A","DA",
LEFT(Tabelas!$AI1952,1)="G","DG")</f>
        <v>DC</v>
      </c>
      <c r="AW1952" s="34"/>
      <c r="AX1952" s="34"/>
      <c r="AY1952" s="34"/>
      <c r="AZ1952" s="34"/>
      <c r="BA1952" s="34"/>
      <c r="BB1952" s="34"/>
      <c r="BC1952" s="34"/>
      <c r="BD1952" s="44">
        <v>90758</v>
      </c>
      <c r="BE1952" s="34" t="s">
        <v>276</v>
      </c>
      <c r="BF1952" s="43" t="s">
        <v>1223</v>
      </c>
      <c r="BG1952" s="34" t="s">
        <v>276</v>
      </c>
      <c r="BH1952" s="34" t="s">
        <v>276</v>
      </c>
      <c r="BI1952" s="34" t="s">
        <v>276</v>
      </c>
      <c r="BJ1952" s="44" t="s">
        <v>350</v>
      </c>
      <c r="BK1952" s="44" t="s">
        <v>11787</v>
      </c>
      <c r="EN1952" s="572">
        <v>49581</v>
      </c>
      <c r="EO1952" s="561" t="s">
        <v>11860</v>
      </c>
      <c r="EP1952" s="561" t="s">
        <v>320</v>
      </c>
      <c r="EQ1952" s="576">
        <v>163</v>
      </c>
      <c r="ER1952" s="561" t="s">
        <v>3841</v>
      </c>
      <c r="ES1952" s="568" t="s">
        <v>11861</v>
      </c>
    </row>
    <row r="1953" spans="16:149">
      <c r="P1953" s="503"/>
      <c r="Q1953" s="504"/>
      <c r="R1953" s="505">
        <f t="shared" si="52"/>
        <v>45731</v>
      </c>
      <c r="S1953" s="501"/>
      <c r="T1953" s="497"/>
      <c r="U1953" s="498"/>
      <c r="V1953" s="43">
        <v>228</v>
      </c>
      <c r="W1953" s="34" t="s">
        <v>4603</v>
      </c>
      <c r="X1953" s="44">
        <v>90700</v>
      </c>
      <c r="Y1953" s="34" t="s">
        <v>770</v>
      </c>
      <c r="Z1953" s="43" t="s">
        <v>1223</v>
      </c>
      <c r="AA1953" s="34" t="s">
        <v>276</v>
      </c>
      <c r="AB1953" s="34" t="s">
        <v>276</v>
      </c>
      <c r="AC1953" s="34" t="s">
        <v>276</v>
      </c>
      <c r="AD1953" s="44" t="s">
        <v>350</v>
      </c>
      <c r="AE1953" s="44" t="s">
        <v>11787</v>
      </c>
      <c r="AF1953" s="43">
        <v>228</v>
      </c>
      <c r="AG1953" s="34" t="s">
        <v>4603</v>
      </c>
      <c r="AH1953" s="34" t="s">
        <v>11791</v>
      </c>
      <c r="AI1953" s="43" t="s">
        <v>4604</v>
      </c>
      <c r="AJ1953" s="44" t="s">
        <v>4605</v>
      </c>
      <c r="AK1953" s="261">
        <v>6300705</v>
      </c>
      <c r="AL1953" s="44" t="s">
        <v>276</v>
      </c>
      <c r="AM1953" s="44" t="s">
        <v>4609</v>
      </c>
      <c r="AN1953" s="262">
        <v>271093900</v>
      </c>
      <c r="AO1953" s="34"/>
      <c r="AP1953" s="34"/>
      <c r="AQ1953" s="34"/>
      <c r="AR1953" s="34"/>
      <c r="AS1953" s="34"/>
      <c r="AT1953" s="44" t="s">
        <v>10865</v>
      </c>
      <c r="AU1953" s="44"/>
      <c r="AV1953" s="477" t="str">
        <f t="array" ref="AV1953">_xlfn.IFS(
LEFT(Tabelas!$AI1953,1)="N","DN",
LEFT(Tabelas!$AI1953,1)="C","DC",
LEFT(Tabelas!$AI1953,1)="L","DL",
LEFT(Tabelas!$AI1953,1)="A","DA",
LEFT(Tabelas!$AI1953,1)="G","DG")</f>
        <v>DC</v>
      </c>
      <c r="AW1953" s="34"/>
      <c r="AX1953" s="34"/>
      <c r="AY1953" s="34"/>
      <c r="AZ1953" s="34"/>
      <c r="BA1953" s="34"/>
      <c r="BB1953" s="34"/>
      <c r="BC1953" s="34"/>
      <c r="BD1953" s="44">
        <v>90700</v>
      </c>
      <c r="BE1953" s="34" t="s">
        <v>770</v>
      </c>
      <c r="BF1953" s="43" t="s">
        <v>1223</v>
      </c>
      <c r="BG1953" s="34" t="s">
        <v>276</v>
      </c>
      <c r="BH1953" s="34" t="s">
        <v>276</v>
      </c>
      <c r="BI1953" s="34" t="s">
        <v>276</v>
      </c>
      <c r="BJ1953" s="44" t="s">
        <v>350</v>
      </c>
      <c r="BK1953" s="44" t="s">
        <v>11787</v>
      </c>
      <c r="EN1953" s="571">
        <v>49824</v>
      </c>
      <c r="EO1953" s="560" t="s">
        <v>11862</v>
      </c>
      <c r="EP1953" s="560" t="s">
        <v>350</v>
      </c>
      <c r="EQ1953" s="580">
        <v>227</v>
      </c>
      <c r="ER1953" s="560" t="s">
        <v>4584</v>
      </c>
      <c r="ES1953" s="567" t="s">
        <v>11863</v>
      </c>
    </row>
    <row r="1954" spans="16:149">
      <c r="P1954" s="503"/>
      <c r="Q1954" s="504"/>
      <c r="R1954" s="505">
        <f t="shared" si="52"/>
        <v>45732</v>
      </c>
      <c r="S1954" s="501"/>
      <c r="T1954" s="497"/>
      <c r="U1954" s="498"/>
      <c r="V1954" s="43">
        <v>228</v>
      </c>
      <c r="W1954" s="34" t="s">
        <v>4603</v>
      </c>
      <c r="X1954" s="44">
        <v>90759</v>
      </c>
      <c r="Y1954" s="34" t="s">
        <v>4425</v>
      </c>
      <c r="Z1954" s="43" t="s">
        <v>1223</v>
      </c>
      <c r="AA1954" s="34" t="s">
        <v>276</v>
      </c>
      <c r="AB1954" s="34" t="s">
        <v>276</v>
      </c>
      <c r="AC1954" s="34" t="s">
        <v>4425</v>
      </c>
      <c r="AD1954" s="44" t="s">
        <v>350</v>
      </c>
      <c r="AE1954" s="44" t="s">
        <v>11787</v>
      </c>
      <c r="AF1954" s="43">
        <v>228</v>
      </c>
      <c r="AG1954" s="34" t="s">
        <v>4603</v>
      </c>
      <c r="AH1954" s="34" t="s">
        <v>11791</v>
      </c>
      <c r="AI1954" s="43" t="s">
        <v>4604</v>
      </c>
      <c r="AJ1954" s="44" t="s">
        <v>4605</v>
      </c>
      <c r="AK1954" s="261">
        <v>6300705</v>
      </c>
      <c r="AL1954" s="44" t="s">
        <v>276</v>
      </c>
      <c r="AM1954" s="44" t="s">
        <v>4609</v>
      </c>
      <c r="AN1954" s="262">
        <v>271093900</v>
      </c>
      <c r="AO1954" s="34"/>
      <c r="AP1954" s="34"/>
      <c r="AQ1954" s="34"/>
      <c r="AR1954" s="34"/>
      <c r="AS1954" s="34"/>
      <c r="AT1954" s="44" t="s">
        <v>10865</v>
      </c>
      <c r="AU1954" s="44"/>
      <c r="AV1954" s="477" t="str">
        <f t="array" ref="AV1954">_xlfn.IFS(
LEFT(Tabelas!$AI1954,1)="N","DN",
LEFT(Tabelas!$AI1954,1)="C","DC",
LEFT(Tabelas!$AI1954,1)="L","DL",
LEFT(Tabelas!$AI1954,1)="A","DA",
LEFT(Tabelas!$AI1954,1)="G","DG")</f>
        <v>DC</v>
      </c>
      <c r="AW1954" s="34"/>
      <c r="AX1954" s="34"/>
      <c r="AY1954" s="34"/>
      <c r="AZ1954" s="34"/>
      <c r="BA1954" s="34"/>
      <c r="BB1954" s="34"/>
      <c r="BC1954" s="34"/>
      <c r="BD1954" s="44">
        <v>90759</v>
      </c>
      <c r="BE1954" s="34" t="s">
        <v>4425</v>
      </c>
      <c r="BF1954" s="43" t="s">
        <v>1223</v>
      </c>
      <c r="BG1954" s="34" t="s">
        <v>276</v>
      </c>
      <c r="BH1954" s="34" t="s">
        <v>276</v>
      </c>
      <c r="BI1954" s="34" t="s">
        <v>4425</v>
      </c>
      <c r="BJ1954" s="44" t="s">
        <v>350</v>
      </c>
      <c r="BK1954" s="44" t="s">
        <v>11787</v>
      </c>
      <c r="EN1954" s="571">
        <v>52043</v>
      </c>
      <c r="EO1954" s="560" t="s">
        <v>11864</v>
      </c>
      <c r="EP1954" s="560" t="s">
        <v>320</v>
      </c>
      <c r="EQ1954" s="580">
        <v>111</v>
      </c>
      <c r="ER1954" s="560" t="s">
        <v>2730</v>
      </c>
      <c r="ES1954" s="567" t="s">
        <v>11865</v>
      </c>
    </row>
    <row r="1955" spans="16:149">
      <c r="P1955" s="503"/>
      <c r="Q1955" s="504"/>
      <c r="R1955" s="505">
        <f t="shared" si="52"/>
        <v>45733</v>
      </c>
      <c r="S1955" s="501"/>
      <c r="T1955" s="497"/>
      <c r="U1955" s="498"/>
      <c r="V1955" s="43">
        <v>228</v>
      </c>
      <c r="W1955" s="34" t="s">
        <v>4603</v>
      </c>
      <c r="X1955" s="44">
        <v>90760</v>
      </c>
      <c r="Y1955" s="34" t="s">
        <v>4451</v>
      </c>
      <c r="Z1955" s="43" t="s">
        <v>1223</v>
      </c>
      <c r="AA1955" s="34" t="s">
        <v>276</v>
      </c>
      <c r="AB1955" s="34" t="s">
        <v>276</v>
      </c>
      <c r="AC1955" s="34" t="s">
        <v>4451</v>
      </c>
      <c r="AD1955" s="44" t="s">
        <v>350</v>
      </c>
      <c r="AE1955" s="44" t="s">
        <v>11787</v>
      </c>
      <c r="AF1955" s="43">
        <v>228</v>
      </c>
      <c r="AG1955" s="34" t="s">
        <v>4603</v>
      </c>
      <c r="AH1955" s="34" t="s">
        <v>11791</v>
      </c>
      <c r="AI1955" s="43" t="s">
        <v>4604</v>
      </c>
      <c r="AJ1955" s="44" t="s">
        <v>4605</v>
      </c>
      <c r="AK1955" s="261">
        <v>6300705</v>
      </c>
      <c r="AL1955" s="44" t="s">
        <v>276</v>
      </c>
      <c r="AM1955" s="44" t="s">
        <v>4609</v>
      </c>
      <c r="AN1955" s="262">
        <v>271093900</v>
      </c>
      <c r="AO1955" s="34"/>
      <c r="AP1955" s="34"/>
      <c r="AQ1955" s="34"/>
      <c r="AR1955" s="34"/>
      <c r="AS1955" s="34"/>
      <c r="AT1955" s="44" t="s">
        <v>10865</v>
      </c>
      <c r="AU1955" s="44"/>
      <c r="AV1955" s="477" t="str">
        <f t="array" ref="AV1955">_xlfn.IFS(
LEFT(Tabelas!$AI1955,1)="N","DN",
LEFT(Tabelas!$AI1955,1)="C","DC",
LEFT(Tabelas!$AI1955,1)="L","DL",
LEFT(Tabelas!$AI1955,1)="A","DA",
LEFT(Tabelas!$AI1955,1)="G","DG")</f>
        <v>DC</v>
      </c>
      <c r="AW1955" s="34"/>
      <c r="AX1955" s="34"/>
      <c r="AY1955" s="34"/>
      <c r="AZ1955" s="34"/>
      <c r="BA1955" s="34"/>
      <c r="BB1955" s="34"/>
      <c r="BC1955" s="34"/>
      <c r="BD1955" s="44">
        <v>90760</v>
      </c>
      <c r="BE1955" s="34" t="s">
        <v>4451</v>
      </c>
      <c r="BF1955" s="43" t="s">
        <v>1223</v>
      </c>
      <c r="BG1955" s="34" t="s">
        <v>276</v>
      </c>
      <c r="BH1955" s="34" t="s">
        <v>276</v>
      </c>
      <c r="BI1955" s="34" t="s">
        <v>4451</v>
      </c>
      <c r="BJ1955" s="44" t="s">
        <v>350</v>
      </c>
      <c r="BK1955" s="44" t="s">
        <v>11787</v>
      </c>
      <c r="EN1955" s="571">
        <v>52299</v>
      </c>
      <c r="EO1955" s="560" t="s">
        <v>11866</v>
      </c>
      <c r="EP1955" s="560" t="s">
        <v>320</v>
      </c>
      <c r="EQ1955" s="580">
        <v>102</v>
      </c>
      <c r="ER1955" s="560" t="s">
        <v>628</v>
      </c>
      <c r="ES1955" s="567" t="s">
        <v>11867</v>
      </c>
    </row>
    <row r="1956" spans="16:149">
      <c r="P1956" s="503"/>
      <c r="Q1956" s="504"/>
      <c r="R1956" s="505">
        <f t="shared" si="52"/>
        <v>45734</v>
      </c>
      <c r="S1956" s="501"/>
      <c r="T1956" s="497"/>
      <c r="U1956" s="498"/>
      <c r="V1956" s="43">
        <v>228</v>
      </c>
      <c r="W1956" s="34" t="s">
        <v>4603</v>
      </c>
      <c r="X1956" s="44">
        <v>90722</v>
      </c>
      <c r="Y1956" s="34" t="s">
        <v>3474</v>
      </c>
      <c r="Z1956" s="43" t="s">
        <v>1223</v>
      </c>
      <c r="AA1956" s="34" t="s">
        <v>276</v>
      </c>
      <c r="AB1956" s="34" t="s">
        <v>276</v>
      </c>
      <c r="AC1956" s="34" t="s">
        <v>3474</v>
      </c>
      <c r="AD1956" s="44" t="s">
        <v>350</v>
      </c>
      <c r="AE1956" s="44" t="s">
        <v>11787</v>
      </c>
      <c r="AF1956" s="43">
        <v>228</v>
      </c>
      <c r="AG1956" s="34" t="s">
        <v>4603</v>
      </c>
      <c r="AH1956" s="34" t="s">
        <v>11791</v>
      </c>
      <c r="AI1956" s="43" t="s">
        <v>4604</v>
      </c>
      <c r="AJ1956" s="44" t="s">
        <v>4605</v>
      </c>
      <c r="AK1956" s="261">
        <v>6300705</v>
      </c>
      <c r="AL1956" s="44" t="s">
        <v>276</v>
      </c>
      <c r="AM1956" s="44" t="s">
        <v>4609</v>
      </c>
      <c r="AN1956" s="262">
        <v>271093900</v>
      </c>
      <c r="AO1956" s="34"/>
      <c r="AP1956" s="34"/>
      <c r="AQ1956" s="34"/>
      <c r="AR1956" s="34"/>
      <c r="AS1956" s="34"/>
      <c r="AT1956" s="44" t="s">
        <v>10865</v>
      </c>
      <c r="AU1956" s="44"/>
      <c r="AV1956" s="477" t="str">
        <f t="array" ref="AV1956">_xlfn.IFS(
LEFT(Tabelas!$AI1956,1)="N","DN",
LEFT(Tabelas!$AI1956,1)="C","DC",
LEFT(Tabelas!$AI1956,1)="L","DL",
LEFT(Tabelas!$AI1956,1)="A","DA",
LEFT(Tabelas!$AI1956,1)="G","DG")</f>
        <v>DC</v>
      </c>
      <c r="AW1956" s="34"/>
      <c r="AX1956" s="34"/>
      <c r="AY1956" s="34"/>
      <c r="AZ1956" s="34"/>
      <c r="BA1956" s="34"/>
      <c r="BB1956" s="34"/>
      <c r="BC1956" s="34"/>
      <c r="BD1956" s="44">
        <v>90722</v>
      </c>
      <c r="BE1956" s="34" t="s">
        <v>3474</v>
      </c>
      <c r="BF1956" s="43" t="s">
        <v>1223</v>
      </c>
      <c r="BG1956" s="34" t="s">
        <v>276</v>
      </c>
      <c r="BH1956" s="34" t="s">
        <v>276</v>
      </c>
      <c r="BI1956" s="34" t="s">
        <v>3474</v>
      </c>
      <c r="BJ1956" s="44" t="s">
        <v>350</v>
      </c>
      <c r="BK1956" s="44" t="s">
        <v>11787</v>
      </c>
      <c r="EN1956" s="571">
        <v>52361</v>
      </c>
      <c r="EO1956" s="560" t="s">
        <v>11868</v>
      </c>
      <c r="EP1956" s="560" t="s">
        <v>320</v>
      </c>
      <c r="EQ1956" s="580">
        <v>115</v>
      </c>
      <c r="ER1956" s="560" t="s">
        <v>3241</v>
      </c>
      <c r="ES1956" s="567" t="s">
        <v>11869</v>
      </c>
    </row>
    <row r="1957" spans="16:149">
      <c r="P1957" s="503"/>
      <c r="Q1957" s="504"/>
      <c r="R1957" s="505">
        <f t="shared" si="52"/>
        <v>45735</v>
      </c>
      <c r="S1957" s="501"/>
      <c r="T1957" s="497"/>
      <c r="U1957" s="498"/>
      <c r="V1957" s="43">
        <v>228</v>
      </c>
      <c r="W1957" s="34" t="s">
        <v>4603</v>
      </c>
      <c r="X1957" s="44">
        <v>90723</v>
      </c>
      <c r="Y1957" s="34" t="s">
        <v>1574</v>
      </c>
      <c r="Z1957" s="43" t="s">
        <v>1223</v>
      </c>
      <c r="AA1957" s="34" t="s">
        <v>276</v>
      </c>
      <c r="AB1957" s="34" t="s">
        <v>276</v>
      </c>
      <c r="AC1957" s="34" t="s">
        <v>1574</v>
      </c>
      <c r="AD1957" s="44" t="s">
        <v>350</v>
      </c>
      <c r="AE1957" s="44" t="s">
        <v>11787</v>
      </c>
      <c r="AF1957" s="43">
        <v>228</v>
      </c>
      <c r="AG1957" s="34" t="s">
        <v>4603</v>
      </c>
      <c r="AH1957" s="34" t="s">
        <v>11791</v>
      </c>
      <c r="AI1957" s="43" t="s">
        <v>4604</v>
      </c>
      <c r="AJ1957" s="44" t="s">
        <v>4605</v>
      </c>
      <c r="AK1957" s="261">
        <v>6300705</v>
      </c>
      <c r="AL1957" s="44" t="s">
        <v>276</v>
      </c>
      <c r="AM1957" s="44" t="s">
        <v>4609</v>
      </c>
      <c r="AN1957" s="262">
        <v>271093900</v>
      </c>
      <c r="AO1957" s="34"/>
      <c r="AP1957" s="34"/>
      <c r="AQ1957" s="34"/>
      <c r="AR1957" s="34"/>
      <c r="AS1957" s="34"/>
      <c r="AT1957" s="44" t="s">
        <v>10865</v>
      </c>
      <c r="AU1957" s="44"/>
      <c r="AV1957" s="477" t="str">
        <f t="array" ref="AV1957">_xlfn.IFS(
LEFT(Tabelas!$AI1957,1)="N","DN",
LEFT(Tabelas!$AI1957,1)="C","DC",
LEFT(Tabelas!$AI1957,1)="L","DL",
LEFT(Tabelas!$AI1957,1)="A","DA",
LEFT(Tabelas!$AI1957,1)="G","DG")</f>
        <v>DC</v>
      </c>
      <c r="AW1957" s="34"/>
      <c r="AX1957" s="34"/>
      <c r="AY1957" s="34"/>
      <c r="AZ1957" s="34"/>
      <c r="BA1957" s="34"/>
      <c r="BB1957" s="34"/>
      <c r="BC1957" s="34"/>
      <c r="BD1957" s="44">
        <v>90723</v>
      </c>
      <c r="BE1957" s="34" t="s">
        <v>1574</v>
      </c>
      <c r="BF1957" s="43" t="s">
        <v>1223</v>
      </c>
      <c r="BG1957" s="34" t="s">
        <v>276</v>
      </c>
      <c r="BH1957" s="34" t="s">
        <v>276</v>
      </c>
      <c r="BI1957" s="34" t="s">
        <v>1574</v>
      </c>
      <c r="BJ1957" s="44" t="s">
        <v>350</v>
      </c>
      <c r="BK1957" s="44" t="s">
        <v>11787</v>
      </c>
      <c r="EN1957" s="571">
        <v>52400</v>
      </c>
      <c r="EO1957" s="560" t="s">
        <v>11870</v>
      </c>
      <c r="EP1957" s="560" t="s">
        <v>289</v>
      </c>
      <c r="EQ1957" s="580">
        <v>331</v>
      </c>
      <c r="ER1957" s="560" t="s">
        <v>4880</v>
      </c>
      <c r="ES1957" s="567" t="s">
        <v>11871</v>
      </c>
    </row>
    <row r="1958" spans="16:149">
      <c r="P1958" s="503"/>
      <c r="Q1958" s="504"/>
      <c r="R1958" s="505">
        <f t="shared" si="52"/>
        <v>45736</v>
      </c>
      <c r="S1958" s="501"/>
      <c r="T1958" s="497"/>
      <c r="U1958" s="498"/>
      <c r="V1958" s="43">
        <v>228</v>
      </c>
      <c r="W1958" s="34" t="s">
        <v>4603</v>
      </c>
      <c r="X1958" s="44">
        <v>90724</v>
      </c>
      <c r="Y1958" s="34" t="s">
        <v>3622</v>
      </c>
      <c r="Z1958" s="43" t="s">
        <v>1223</v>
      </c>
      <c r="AA1958" s="34" t="s">
        <v>276</v>
      </c>
      <c r="AB1958" s="34" t="s">
        <v>276</v>
      </c>
      <c r="AC1958" s="34" t="s">
        <v>3622</v>
      </c>
      <c r="AD1958" s="44" t="s">
        <v>350</v>
      </c>
      <c r="AE1958" s="44" t="s">
        <v>11787</v>
      </c>
      <c r="AF1958" s="43">
        <v>228</v>
      </c>
      <c r="AG1958" s="34" t="s">
        <v>4603</v>
      </c>
      <c r="AH1958" s="34" t="s">
        <v>11791</v>
      </c>
      <c r="AI1958" s="43" t="s">
        <v>4604</v>
      </c>
      <c r="AJ1958" s="44" t="s">
        <v>4605</v>
      </c>
      <c r="AK1958" s="261">
        <v>6300705</v>
      </c>
      <c r="AL1958" s="44" t="s">
        <v>276</v>
      </c>
      <c r="AM1958" s="44" t="s">
        <v>4609</v>
      </c>
      <c r="AN1958" s="262">
        <v>271093900</v>
      </c>
      <c r="AO1958" s="34"/>
      <c r="AP1958" s="34"/>
      <c r="AQ1958" s="34"/>
      <c r="AR1958" s="34"/>
      <c r="AS1958" s="34"/>
      <c r="AT1958" s="44" t="s">
        <v>10865</v>
      </c>
      <c r="AU1958" s="44"/>
      <c r="AV1958" s="477" t="str">
        <f t="array" ref="AV1958">_xlfn.IFS(
LEFT(Tabelas!$AI1958,1)="N","DN",
LEFT(Tabelas!$AI1958,1)="C","DC",
LEFT(Tabelas!$AI1958,1)="L","DL",
LEFT(Tabelas!$AI1958,1)="A","DA",
LEFT(Tabelas!$AI1958,1)="G","DG")</f>
        <v>DC</v>
      </c>
      <c r="AW1958" s="34"/>
      <c r="AX1958" s="34"/>
      <c r="AY1958" s="34"/>
      <c r="AZ1958" s="34"/>
      <c r="BA1958" s="34"/>
      <c r="BB1958" s="34"/>
      <c r="BC1958" s="34"/>
      <c r="BD1958" s="44">
        <v>90724</v>
      </c>
      <c r="BE1958" s="34" t="s">
        <v>3622</v>
      </c>
      <c r="BF1958" s="43" t="s">
        <v>1223</v>
      </c>
      <c r="BG1958" s="34" t="s">
        <v>276</v>
      </c>
      <c r="BH1958" s="34" t="s">
        <v>276</v>
      </c>
      <c r="BI1958" s="34" t="s">
        <v>3622</v>
      </c>
      <c r="BJ1958" s="44" t="s">
        <v>350</v>
      </c>
      <c r="BK1958" s="44" t="s">
        <v>11787</v>
      </c>
      <c r="EN1958" s="571">
        <v>52990</v>
      </c>
      <c r="EO1958" s="560" t="s">
        <v>11872</v>
      </c>
      <c r="EP1958" s="560" t="s">
        <v>947</v>
      </c>
      <c r="EQ1958" s="580">
        <v>448</v>
      </c>
      <c r="ER1958" s="560" t="s">
        <v>4369</v>
      </c>
      <c r="ES1958" s="567" t="s">
        <v>11873</v>
      </c>
    </row>
    <row r="1959" spans="16:149">
      <c r="P1959" s="503"/>
      <c r="Q1959" s="504"/>
      <c r="R1959" s="505">
        <f t="shared" si="52"/>
        <v>45737</v>
      </c>
      <c r="S1959" s="501"/>
      <c r="T1959" s="497"/>
      <c r="U1959" s="498"/>
      <c r="V1959" s="43">
        <v>228</v>
      </c>
      <c r="W1959" s="34" t="s">
        <v>4603</v>
      </c>
      <c r="X1959" s="44">
        <v>90725</v>
      </c>
      <c r="Y1959" s="34" t="s">
        <v>3686</v>
      </c>
      <c r="Z1959" s="43" t="s">
        <v>1223</v>
      </c>
      <c r="AA1959" s="34" t="s">
        <v>276</v>
      </c>
      <c r="AB1959" s="34" t="s">
        <v>276</v>
      </c>
      <c r="AC1959" s="34" t="s">
        <v>3686</v>
      </c>
      <c r="AD1959" s="44" t="s">
        <v>350</v>
      </c>
      <c r="AE1959" s="44" t="s">
        <v>11787</v>
      </c>
      <c r="AF1959" s="43">
        <v>228</v>
      </c>
      <c r="AG1959" s="34" t="s">
        <v>4603</v>
      </c>
      <c r="AH1959" s="34" t="s">
        <v>11791</v>
      </c>
      <c r="AI1959" s="43" t="s">
        <v>4604</v>
      </c>
      <c r="AJ1959" s="44" t="s">
        <v>4605</v>
      </c>
      <c r="AK1959" s="261">
        <v>6300705</v>
      </c>
      <c r="AL1959" s="44" t="s">
        <v>276</v>
      </c>
      <c r="AM1959" s="44" t="s">
        <v>4609</v>
      </c>
      <c r="AN1959" s="262">
        <v>271093900</v>
      </c>
      <c r="AO1959" s="34"/>
      <c r="AP1959" s="34"/>
      <c r="AQ1959" s="34"/>
      <c r="AR1959" s="34"/>
      <c r="AS1959" s="34"/>
      <c r="AT1959" s="44" t="s">
        <v>10865</v>
      </c>
      <c r="AU1959" s="44"/>
      <c r="AV1959" s="477" t="str">
        <f t="array" ref="AV1959">_xlfn.IFS(
LEFT(Tabelas!$AI1959,1)="N","DN",
LEFT(Tabelas!$AI1959,1)="C","DC",
LEFT(Tabelas!$AI1959,1)="L","DL",
LEFT(Tabelas!$AI1959,1)="A","DA",
LEFT(Tabelas!$AI1959,1)="G","DG")</f>
        <v>DC</v>
      </c>
      <c r="AW1959" s="34"/>
      <c r="AX1959" s="34"/>
      <c r="AY1959" s="34"/>
      <c r="AZ1959" s="34"/>
      <c r="BA1959" s="34"/>
      <c r="BB1959" s="34"/>
      <c r="BC1959" s="34"/>
      <c r="BD1959" s="44">
        <v>90725</v>
      </c>
      <c r="BE1959" s="34" t="s">
        <v>3686</v>
      </c>
      <c r="BF1959" s="43" t="s">
        <v>1223</v>
      </c>
      <c r="BG1959" s="34" t="s">
        <v>276</v>
      </c>
      <c r="BH1959" s="34" t="s">
        <v>276</v>
      </c>
      <c r="BI1959" s="34" t="s">
        <v>3686</v>
      </c>
      <c r="BJ1959" s="44" t="s">
        <v>350</v>
      </c>
      <c r="BK1959" s="44" t="s">
        <v>11787</v>
      </c>
      <c r="EN1959" s="571">
        <v>54089</v>
      </c>
      <c r="EO1959" s="560" t="s">
        <v>11874</v>
      </c>
      <c r="EP1959" s="560" t="s">
        <v>320</v>
      </c>
      <c r="EQ1959" s="580">
        <v>109</v>
      </c>
      <c r="ER1959" s="560" t="s">
        <v>2409</v>
      </c>
      <c r="ES1959" s="567" t="s">
        <v>11875</v>
      </c>
    </row>
    <row r="1960" spans="16:149">
      <c r="P1960" s="503"/>
      <c r="Q1960" s="504"/>
      <c r="R1960" s="505">
        <f t="shared" si="52"/>
        <v>45738</v>
      </c>
      <c r="S1960" s="501"/>
      <c r="T1960" s="497"/>
      <c r="U1960" s="498"/>
      <c r="V1960" s="43">
        <v>228</v>
      </c>
      <c r="W1960" s="34" t="s">
        <v>4603</v>
      </c>
      <c r="X1960" s="44">
        <v>90728</v>
      </c>
      <c r="Y1960" s="34" t="s">
        <v>3752</v>
      </c>
      <c r="Z1960" s="43" t="s">
        <v>1223</v>
      </c>
      <c r="AA1960" s="34" t="s">
        <v>276</v>
      </c>
      <c r="AB1960" s="34" t="s">
        <v>276</v>
      </c>
      <c r="AC1960" s="34" t="s">
        <v>3752</v>
      </c>
      <c r="AD1960" s="44" t="s">
        <v>350</v>
      </c>
      <c r="AE1960" s="44" t="s">
        <v>11787</v>
      </c>
      <c r="AF1960" s="43">
        <v>228</v>
      </c>
      <c r="AG1960" s="34" t="s">
        <v>4603</v>
      </c>
      <c r="AH1960" s="34" t="s">
        <v>11791</v>
      </c>
      <c r="AI1960" s="43" t="s">
        <v>4604</v>
      </c>
      <c r="AJ1960" s="44" t="s">
        <v>4605</v>
      </c>
      <c r="AK1960" s="261">
        <v>6300705</v>
      </c>
      <c r="AL1960" s="44" t="s">
        <v>276</v>
      </c>
      <c r="AM1960" s="44" t="s">
        <v>4609</v>
      </c>
      <c r="AN1960" s="262">
        <v>271093900</v>
      </c>
      <c r="AO1960" s="34"/>
      <c r="AP1960" s="34"/>
      <c r="AQ1960" s="34"/>
      <c r="AR1960" s="34"/>
      <c r="AS1960" s="34"/>
      <c r="AT1960" s="44" t="s">
        <v>10865</v>
      </c>
      <c r="AU1960" s="44"/>
      <c r="AV1960" s="477" t="str">
        <f t="array" ref="AV1960">_xlfn.IFS(
LEFT(Tabelas!$AI1960,1)="N","DN",
LEFT(Tabelas!$AI1960,1)="C","DC",
LEFT(Tabelas!$AI1960,1)="L","DL",
LEFT(Tabelas!$AI1960,1)="A","DA",
LEFT(Tabelas!$AI1960,1)="G","DG")</f>
        <v>DC</v>
      </c>
      <c r="AW1960" s="34"/>
      <c r="AX1960" s="34"/>
      <c r="AY1960" s="34"/>
      <c r="AZ1960" s="34"/>
      <c r="BA1960" s="34"/>
      <c r="BB1960" s="34"/>
      <c r="BC1960" s="34"/>
      <c r="BD1960" s="44">
        <v>90728</v>
      </c>
      <c r="BE1960" s="34" t="s">
        <v>3752</v>
      </c>
      <c r="BF1960" s="43" t="s">
        <v>1223</v>
      </c>
      <c r="BG1960" s="34" t="s">
        <v>276</v>
      </c>
      <c r="BH1960" s="34" t="s">
        <v>276</v>
      </c>
      <c r="BI1960" s="34" t="s">
        <v>3752</v>
      </c>
      <c r="BJ1960" s="44" t="s">
        <v>350</v>
      </c>
      <c r="BK1960" s="44" t="s">
        <v>11787</v>
      </c>
      <c r="EN1960" s="572">
        <v>54720</v>
      </c>
      <c r="EO1960" s="561" t="s">
        <v>11876</v>
      </c>
      <c r="EP1960" s="561" t="s">
        <v>350</v>
      </c>
      <c r="EQ1960" s="576">
        <v>227</v>
      </c>
      <c r="ER1960" s="561" t="s">
        <v>4584</v>
      </c>
      <c r="ES1960" s="568" t="s">
        <v>11877</v>
      </c>
    </row>
    <row r="1961" spans="16:149">
      <c r="P1961" s="503"/>
      <c r="Q1961" s="504"/>
      <c r="R1961" s="505">
        <f t="shared" si="52"/>
        <v>45739</v>
      </c>
      <c r="S1961" s="501"/>
      <c r="T1961" s="497"/>
      <c r="U1961" s="498"/>
      <c r="V1961" s="43">
        <v>228</v>
      </c>
      <c r="W1961" s="34" t="s">
        <v>4603</v>
      </c>
      <c r="X1961" s="44">
        <v>90729</v>
      </c>
      <c r="Y1961" s="34" t="s">
        <v>3815</v>
      </c>
      <c r="Z1961" s="43" t="s">
        <v>1223</v>
      </c>
      <c r="AA1961" s="34" t="s">
        <v>276</v>
      </c>
      <c r="AB1961" s="34" t="s">
        <v>276</v>
      </c>
      <c r="AC1961" s="34" t="s">
        <v>3815</v>
      </c>
      <c r="AD1961" s="44" t="s">
        <v>350</v>
      </c>
      <c r="AE1961" s="44" t="s">
        <v>11787</v>
      </c>
      <c r="AF1961" s="43">
        <v>228</v>
      </c>
      <c r="AG1961" s="34" t="s">
        <v>4603</v>
      </c>
      <c r="AH1961" s="34" t="s">
        <v>11791</v>
      </c>
      <c r="AI1961" s="43" t="s">
        <v>4604</v>
      </c>
      <c r="AJ1961" s="44" t="s">
        <v>4605</v>
      </c>
      <c r="AK1961" s="261">
        <v>6300705</v>
      </c>
      <c r="AL1961" s="44" t="s">
        <v>276</v>
      </c>
      <c r="AM1961" s="44" t="s">
        <v>4609</v>
      </c>
      <c r="AN1961" s="262">
        <v>271093900</v>
      </c>
      <c r="AO1961" s="34"/>
      <c r="AP1961" s="34"/>
      <c r="AQ1961" s="34"/>
      <c r="AR1961" s="34"/>
      <c r="AS1961" s="34"/>
      <c r="AT1961" s="44" t="s">
        <v>10865</v>
      </c>
      <c r="AU1961" s="44"/>
      <c r="AV1961" s="477" t="str">
        <f t="array" ref="AV1961">_xlfn.IFS(
LEFT(Tabelas!$AI1961,1)="N","DN",
LEFT(Tabelas!$AI1961,1)="C","DC",
LEFT(Tabelas!$AI1961,1)="L","DL",
LEFT(Tabelas!$AI1961,1)="A","DA",
LEFT(Tabelas!$AI1961,1)="G","DG")</f>
        <v>DC</v>
      </c>
      <c r="AW1961" s="34"/>
      <c r="AX1961" s="34"/>
      <c r="AY1961" s="34"/>
      <c r="AZ1961" s="34"/>
      <c r="BA1961" s="34"/>
      <c r="BB1961" s="34"/>
      <c r="BC1961" s="34"/>
      <c r="BD1961" s="44">
        <v>90729</v>
      </c>
      <c r="BE1961" s="34" t="s">
        <v>3815</v>
      </c>
      <c r="BF1961" s="43" t="s">
        <v>1223</v>
      </c>
      <c r="BG1961" s="34" t="s">
        <v>276</v>
      </c>
      <c r="BH1961" s="34" t="s">
        <v>276</v>
      </c>
      <c r="BI1961" s="34" t="s">
        <v>3815</v>
      </c>
      <c r="BJ1961" s="44" t="s">
        <v>350</v>
      </c>
      <c r="BK1961" s="44" t="s">
        <v>11787</v>
      </c>
      <c r="EN1961" s="572">
        <v>55239</v>
      </c>
      <c r="EO1961" s="561" t="s">
        <v>11878</v>
      </c>
      <c r="EP1961" s="561" t="s">
        <v>320</v>
      </c>
      <c r="EQ1961" s="576">
        <v>111</v>
      </c>
      <c r="ER1961" s="561" t="s">
        <v>2730</v>
      </c>
      <c r="ES1961" s="568" t="s">
        <v>11879</v>
      </c>
    </row>
    <row r="1962" spans="16:149">
      <c r="P1962" s="503"/>
      <c r="Q1962" s="504"/>
      <c r="R1962" s="505">
        <f t="shared" si="52"/>
        <v>45740</v>
      </c>
      <c r="S1962" s="501"/>
      <c r="T1962" s="497"/>
      <c r="U1962" s="498"/>
      <c r="V1962" s="43">
        <v>228</v>
      </c>
      <c r="W1962" s="34" t="s">
        <v>4603</v>
      </c>
      <c r="X1962" s="44">
        <v>90730</v>
      </c>
      <c r="Y1962" s="34" t="s">
        <v>3877</v>
      </c>
      <c r="Z1962" s="43" t="s">
        <v>1223</v>
      </c>
      <c r="AA1962" s="34" t="s">
        <v>276</v>
      </c>
      <c r="AB1962" s="34" t="s">
        <v>276</v>
      </c>
      <c r="AC1962" s="34" t="s">
        <v>3877</v>
      </c>
      <c r="AD1962" s="44" t="s">
        <v>350</v>
      </c>
      <c r="AE1962" s="44" t="s">
        <v>11787</v>
      </c>
      <c r="AF1962" s="43">
        <v>228</v>
      </c>
      <c r="AG1962" s="34" t="s">
        <v>4603</v>
      </c>
      <c r="AH1962" s="34" t="s">
        <v>11791</v>
      </c>
      <c r="AI1962" s="43" t="s">
        <v>4604</v>
      </c>
      <c r="AJ1962" s="44" t="s">
        <v>4605</v>
      </c>
      <c r="AK1962" s="261">
        <v>6300705</v>
      </c>
      <c r="AL1962" s="44" t="s">
        <v>276</v>
      </c>
      <c r="AM1962" s="44" t="s">
        <v>4609</v>
      </c>
      <c r="AN1962" s="262">
        <v>271093900</v>
      </c>
      <c r="AO1962" s="34"/>
      <c r="AP1962" s="34"/>
      <c r="AQ1962" s="34"/>
      <c r="AR1962" s="34"/>
      <c r="AS1962" s="34"/>
      <c r="AT1962" s="44" t="s">
        <v>10865</v>
      </c>
      <c r="AU1962" s="44"/>
      <c r="AV1962" s="477" t="str">
        <f t="array" ref="AV1962">_xlfn.IFS(
LEFT(Tabelas!$AI1962,1)="N","DN",
LEFT(Tabelas!$AI1962,1)="C","DC",
LEFT(Tabelas!$AI1962,1)="L","DL",
LEFT(Tabelas!$AI1962,1)="A","DA",
LEFT(Tabelas!$AI1962,1)="G","DG")</f>
        <v>DC</v>
      </c>
      <c r="AW1962" s="34"/>
      <c r="AX1962" s="34"/>
      <c r="AY1962" s="34"/>
      <c r="AZ1962" s="34"/>
      <c r="BA1962" s="34"/>
      <c r="BB1962" s="34"/>
      <c r="BC1962" s="34"/>
      <c r="BD1962" s="44">
        <v>90730</v>
      </c>
      <c r="BE1962" s="34" t="s">
        <v>3877</v>
      </c>
      <c r="BF1962" s="43" t="s">
        <v>1223</v>
      </c>
      <c r="BG1962" s="34" t="s">
        <v>276</v>
      </c>
      <c r="BH1962" s="34" t="s">
        <v>276</v>
      </c>
      <c r="BI1962" s="34" t="s">
        <v>3877</v>
      </c>
      <c r="BJ1962" s="44" t="s">
        <v>350</v>
      </c>
      <c r="BK1962" s="44" t="s">
        <v>11787</v>
      </c>
      <c r="EN1962" s="571">
        <v>55280</v>
      </c>
      <c r="EO1962" s="560" t="s">
        <v>11880</v>
      </c>
      <c r="EP1962" s="560" t="s">
        <v>320</v>
      </c>
      <c r="EQ1962" s="580">
        <v>114</v>
      </c>
      <c r="ER1962" s="560" t="s">
        <v>3132</v>
      </c>
      <c r="ES1962" s="567" t="s">
        <v>11881</v>
      </c>
    </row>
    <row r="1963" spans="16:149">
      <c r="P1963" s="503"/>
      <c r="Q1963" s="504"/>
      <c r="R1963" s="505">
        <f t="shared" si="52"/>
        <v>45741</v>
      </c>
      <c r="S1963" s="501"/>
      <c r="T1963" s="497"/>
      <c r="U1963" s="498"/>
      <c r="V1963" s="43">
        <v>228</v>
      </c>
      <c r="W1963" s="34" t="s">
        <v>4603</v>
      </c>
      <c r="X1963" s="44">
        <v>90732</v>
      </c>
      <c r="Y1963" s="34" t="s">
        <v>3928</v>
      </c>
      <c r="Z1963" s="43" t="s">
        <v>1223</v>
      </c>
      <c r="AA1963" s="34" t="s">
        <v>276</v>
      </c>
      <c r="AB1963" s="34" t="s">
        <v>276</v>
      </c>
      <c r="AC1963" s="34" t="s">
        <v>3928</v>
      </c>
      <c r="AD1963" s="44" t="s">
        <v>350</v>
      </c>
      <c r="AE1963" s="44" t="s">
        <v>11787</v>
      </c>
      <c r="AF1963" s="43">
        <v>228</v>
      </c>
      <c r="AG1963" s="34" t="s">
        <v>4603</v>
      </c>
      <c r="AH1963" s="34" t="s">
        <v>11791</v>
      </c>
      <c r="AI1963" s="43" t="s">
        <v>4604</v>
      </c>
      <c r="AJ1963" s="44" t="s">
        <v>4605</v>
      </c>
      <c r="AK1963" s="261">
        <v>6300705</v>
      </c>
      <c r="AL1963" s="44" t="s">
        <v>276</v>
      </c>
      <c r="AM1963" s="44" t="s">
        <v>4609</v>
      </c>
      <c r="AN1963" s="262">
        <v>271093900</v>
      </c>
      <c r="AO1963" s="34"/>
      <c r="AP1963" s="34"/>
      <c r="AQ1963" s="34"/>
      <c r="AR1963" s="34"/>
      <c r="AS1963" s="34"/>
      <c r="AT1963" s="44" t="s">
        <v>10865</v>
      </c>
      <c r="AU1963" s="44"/>
      <c r="AV1963" s="477" t="str">
        <f t="array" ref="AV1963">_xlfn.IFS(
LEFT(Tabelas!$AI1963,1)="N","DN",
LEFT(Tabelas!$AI1963,1)="C","DC",
LEFT(Tabelas!$AI1963,1)="L","DL",
LEFT(Tabelas!$AI1963,1)="A","DA",
LEFT(Tabelas!$AI1963,1)="G","DG")</f>
        <v>DC</v>
      </c>
      <c r="AW1963" s="34"/>
      <c r="AX1963" s="34"/>
      <c r="AY1963" s="34"/>
      <c r="AZ1963" s="34"/>
      <c r="BA1963" s="34"/>
      <c r="BB1963" s="34"/>
      <c r="BC1963" s="34"/>
      <c r="BD1963" s="44">
        <v>90732</v>
      </c>
      <c r="BE1963" s="34" t="s">
        <v>3928</v>
      </c>
      <c r="BF1963" s="43" t="s">
        <v>1223</v>
      </c>
      <c r="BG1963" s="34" t="s">
        <v>276</v>
      </c>
      <c r="BH1963" s="34" t="s">
        <v>276</v>
      </c>
      <c r="BI1963" s="34" t="s">
        <v>3928</v>
      </c>
      <c r="BJ1963" s="44" t="s">
        <v>350</v>
      </c>
      <c r="BK1963" s="44" t="s">
        <v>11787</v>
      </c>
      <c r="EN1963" s="572">
        <v>55310</v>
      </c>
      <c r="EO1963" s="561" t="s">
        <v>11882</v>
      </c>
      <c r="EP1963" s="561" t="s">
        <v>289</v>
      </c>
      <c r="EQ1963" s="576">
        <v>336</v>
      </c>
      <c r="ER1963" s="561" t="s">
        <v>4952</v>
      </c>
      <c r="ES1963" s="568" t="s">
        <v>11883</v>
      </c>
    </row>
    <row r="1964" spans="16:149">
      <c r="P1964" s="503"/>
      <c r="Q1964" s="504"/>
      <c r="R1964" s="505">
        <f t="shared" si="52"/>
        <v>45742</v>
      </c>
      <c r="S1964" s="501"/>
      <c r="T1964" s="497"/>
      <c r="U1964" s="498"/>
      <c r="V1964" s="43">
        <v>228</v>
      </c>
      <c r="W1964" s="34" t="s">
        <v>4603</v>
      </c>
      <c r="X1964" s="44">
        <v>90734</v>
      </c>
      <c r="Y1964" s="34" t="s">
        <v>3971</v>
      </c>
      <c r="Z1964" s="43" t="s">
        <v>1223</v>
      </c>
      <c r="AA1964" s="34" t="s">
        <v>276</v>
      </c>
      <c r="AB1964" s="34" t="s">
        <v>276</v>
      </c>
      <c r="AC1964" s="34" t="s">
        <v>3971</v>
      </c>
      <c r="AD1964" s="44" t="s">
        <v>350</v>
      </c>
      <c r="AE1964" s="44" t="s">
        <v>11787</v>
      </c>
      <c r="AF1964" s="43">
        <v>228</v>
      </c>
      <c r="AG1964" s="34" t="s">
        <v>4603</v>
      </c>
      <c r="AH1964" s="34" t="s">
        <v>11791</v>
      </c>
      <c r="AI1964" s="43" t="s">
        <v>4604</v>
      </c>
      <c r="AJ1964" s="44" t="s">
        <v>4605</v>
      </c>
      <c r="AK1964" s="261">
        <v>6300705</v>
      </c>
      <c r="AL1964" s="44" t="s">
        <v>276</v>
      </c>
      <c r="AM1964" s="44" t="s">
        <v>4609</v>
      </c>
      <c r="AN1964" s="262">
        <v>271093900</v>
      </c>
      <c r="AO1964" s="34"/>
      <c r="AP1964" s="34"/>
      <c r="AQ1964" s="34"/>
      <c r="AR1964" s="34"/>
      <c r="AS1964" s="34"/>
      <c r="AT1964" s="44" t="s">
        <v>10865</v>
      </c>
      <c r="AU1964" s="44"/>
      <c r="AV1964" s="477" t="str">
        <f t="array" ref="AV1964">_xlfn.IFS(
LEFT(Tabelas!$AI1964,1)="N","DN",
LEFT(Tabelas!$AI1964,1)="C","DC",
LEFT(Tabelas!$AI1964,1)="L","DL",
LEFT(Tabelas!$AI1964,1)="A","DA",
LEFT(Tabelas!$AI1964,1)="G","DG")</f>
        <v>DC</v>
      </c>
      <c r="AW1964" s="34"/>
      <c r="AX1964" s="34"/>
      <c r="AY1964" s="34"/>
      <c r="AZ1964" s="34"/>
      <c r="BA1964" s="34"/>
      <c r="BB1964" s="34"/>
      <c r="BC1964" s="34"/>
      <c r="BD1964" s="44">
        <v>90734</v>
      </c>
      <c r="BE1964" s="34" t="s">
        <v>3971</v>
      </c>
      <c r="BF1964" s="43" t="s">
        <v>1223</v>
      </c>
      <c r="BG1964" s="34" t="s">
        <v>276</v>
      </c>
      <c r="BH1964" s="34" t="s">
        <v>276</v>
      </c>
      <c r="BI1964" s="34" t="s">
        <v>3971</v>
      </c>
      <c r="BJ1964" s="44" t="s">
        <v>350</v>
      </c>
      <c r="BK1964" s="44" t="s">
        <v>11787</v>
      </c>
      <c r="EN1964" s="571">
        <v>55344</v>
      </c>
      <c r="EO1964" s="560" t="s">
        <v>11884</v>
      </c>
      <c r="EP1964" s="560" t="s">
        <v>370</v>
      </c>
      <c r="EQ1964" s="580">
        <v>556</v>
      </c>
      <c r="ER1964" s="560" t="s">
        <v>3143</v>
      </c>
      <c r="ES1964" s="567" t="s">
        <v>11885</v>
      </c>
    </row>
    <row r="1965" spans="16:149">
      <c r="P1965" s="503"/>
      <c r="Q1965" s="504"/>
      <c r="R1965" s="505">
        <f t="shared" si="52"/>
        <v>45743</v>
      </c>
      <c r="S1965" s="501"/>
      <c r="T1965" s="497"/>
      <c r="U1965" s="498"/>
      <c r="V1965" s="43">
        <v>228</v>
      </c>
      <c r="W1965" s="34" t="s">
        <v>4603</v>
      </c>
      <c r="X1965" s="44">
        <v>90738</v>
      </c>
      <c r="Y1965" s="34" t="s">
        <v>4022</v>
      </c>
      <c r="Z1965" s="43" t="s">
        <v>1223</v>
      </c>
      <c r="AA1965" s="34" t="s">
        <v>276</v>
      </c>
      <c r="AB1965" s="34" t="s">
        <v>276</v>
      </c>
      <c r="AC1965" s="34" t="s">
        <v>4022</v>
      </c>
      <c r="AD1965" s="44" t="s">
        <v>350</v>
      </c>
      <c r="AE1965" s="44" t="s">
        <v>11787</v>
      </c>
      <c r="AF1965" s="43">
        <v>228</v>
      </c>
      <c r="AG1965" s="34" t="s">
        <v>4603</v>
      </c>
      <c r="AH1965" s="34" t="s">
        <v>11791</v>
      </c>
      <c r="AI1965" s="43" t="s">
        <v>4604</v>
      </c>
      <c r="AJ1965" s="44" t="s">
        <v>4605</v>
      </c>
      <c r="AK1965" s="261">
        <v>6300705</v>
      </c>
      <c r="AL1965" s="44" t="s">
        <v>276</v>
      </c>
      <c r="AM1965" s="44" t="s">
        <v>4609</v>
      </c>
      <c r="AN1965" s="262">
        <v>271093900</v>
      </c>
      <c r="AO1965" s="34"/>
      <c r="AP1965" s="34"/>
      <c r="AQ1965" s="34"/>
      <c r="AR1965" s="34"/>
      <c r="AS1965" s="34"/>
      <c r="AT1965" s="44" t="s">
        <v>10865</v>
      </c>
      <c r="AU1965" s="44"/>
      <c r="AV1965" s="477" t="str">
        <f t="array" ref="AV1965">_xlfn.IFS(
LEFT(Tabelas!$AI1965,1)="N","DN",
LEFT(Tabelas!$AI1965,1)="C","DC",
LEFT(Tabelas!$AI1965,1)="L","DL",
LEFT(Tabelas!$AI1965,1)="A","DA",
LEFT(Tabelas!$AI1965,1)="G","DG")</f>
        <v>DC</v>
      </c>
      <c r="AW1965" s="34"/>
      <c r="AX1965" s="34"/>
      <c r="AY1965" s="34"/>
      <c r="AZ1965" s="34"/>
      <c r="BA1965" s="34"/>
      <c r="BB1965" s="34"/>
      <c r="BC1965" s="34"/>
      <c r="BD1965" s="44">
        <v>90738</v>
      </c>
      <c r="BE1965" s="34" t="s">
        <v>4022</v>
      </c>
      <c r="BF1965" s="43" t="s">
        <v>1223</v>
      </c>
      <c r="BG1965" s="34" t="s">
        <v>276</v>
      </c>
      <c r="BH1965" s="34" t="s">
        <v>276</v>
      </c>
      <c r="BI1965" s="34" t="s">
        <v>4022</v>
      </c>
      <c r="BJ1965" s="44" t="s">
        <v>350</v>
      </c>
      <c r="BK1965" s="44" t="s">
        <v>11787</v>
      </c>
      <c r="EN1965" s="572">
        <v>55352</v>
      </c>
      <c r="EO1965" s="561" t="s">
        <v>11886</v>
      </c>
      <c r="EP1965" s="561" t="s">
        <v>370</v>
      </c>
      <c r="EQ1965" s="576">
        <v>557</v>
      </c>
      <c r="ER1965" s="561" t="s">
        <v>5518</v>
      </c>
      <c r="ES1965" s="568" t="s">
        <v>11887</v>
      </c>
    </row>
    <row r="1966" spans="16:149">
      <c r="P1966" s="503"/>
      <c r="Q1966" s="504"/>
      <c r="R1966" s="505">
        <f t="shared" si="52"/>
        <v>45744</v>
      </c>
      <c r="S1966" s="501"/>
      <c r="T1966" s="497"/>
      <c r="U1966" s="498"/>
      <c r="V1966" s="43">
        <v>228</v>
      </c>
      <c r="W1966" s="34" t="s">
        <v>4603</v>
      </c>
      <c r="X1966" s="44">
        <v>90744</v>
      </c>
      <c r="Y1966" s="34" t="s">
        <v>4072</v>
      </c>
      <c r="Z1966" s="43" t="s">
        <v>1223</v>
      </c>
      <c r="AA1966" s="34" t="s">
        <v>276</v>
      </c>
      <c r="AB1966" s="34" t="s">
        <v>276</v>
      </c>
      <c r="AC1966" s="34" t="s">
        <v>4072</v>
      </c>
      <c r="AD1966" s="44" t="s">
        <v>350</v>
      </c>
      <c r="AE1966" s="44" t="s">
        <v>11787</v>
      </c>
      <c r="AF1966" s="43">
        <v>228</v>
      </c>
      <c r="AG1966" s="34" t="s">
        <v>4603</v>
      </c>
      <c r="AH1966" s="34" t="s">
        <v>11791</v>
      </c>
      <c r="AI1966" s="43" t="s">
        <v>4604</v>
      </c>
      <c r="AJ1966" s="44" t="s">
        <v>4605</v>
      </c>
      <c r="AK1966" s="261">
        <v>6300705</v>
      </c>
      <c r="AL1966" s="44" t="s">
        <v>276</v>
      </c>
      <c r="AM1966" s="44" t="s">
        <v>4609</v>
      </c>
      <c r="AN1966" s="262">
        <v>271093900</v>
      </c>
      <c r="AO1966" s="34"/>
      <c r="AP1966" s="34"/>
      <c r="AQ1966" s="34"/>
      <c r="AR1966" s="34"/>
      <c r="AS1966" s="34"/>
      <c r="AT1966" s="44" t="s">
        <v>10865</v>
      </c>
      <c r="AU1966" s="44"/>
      <c r="AV1966" s="477" t="str">
        <f t="array" ref="AV1966">_xlfn.IFS(
LEFT(Tabelas!$AI1966,1)="N","DN",
LEFT(Tabelas!$AI1966,1)="C","DC",
LEFT(Tabelas!$AI1966,1)="L","DL",
LEFT(Tabelas!$AI1966,1)="A","DA",
LEFT(Tabelas!$AI1966,1)="G","DG")</f>
        <v>DC</v>
      </c>
      <c r="AW1966" s="34"/>
      <c r="AX1966" s="34"/>
      <c r="AY1966" s="34"/>
      <c r="AZ1966" s="34"/>
      <c r="BA1966" s="34"/>
      <c r="BB1966" s="34"/>
      <c r="BC1966" s="34"/>
      <c r="BD1966" s="44">
        <v>90744</v>
      </c>
      <c r="BE1966" s="34" t="s">
        <v>4072</v>
      </c>
      <c r="BF1966" s="43" t="s">
        <v>1223</v>
      </c>
      <c r="BG1966" s="34" t="s">
        <v>276</v>
      </c>
      <c r="BH1966" s="34" t="s">
        <v>276</v>
      </c>
      <c r="BI1966" s="34" t="s">
        <v>4072</v>
      </c>
      <c r="BJ1966" s="44" t="s">
        <v>350</v>
      </c>
      <c r="BK1966" s="44" t="s">
        <v>11787</v>
      </c>
      <c r="EN1966" s="571">
        <v>55360</v>
      </c>
      <c r="EO1966" s="560" t="s">
        <v>11888</v>
      </c>
      <c r="EP1966" s="560" t="s">
        <v>320</v>
      </c>
      <c r="EQ1966" s="580">
        <v>111</v>
      </c>
      <c r="ER1966" s="560" t="s">
        <v>2730</v>
      </c>
      <c r="ES1966" s="567" t="s">
        <v>11889</v>
      </c>
    </row>
    <row r="1967" spans="16:149">
      <c r="P1967" s="503"/>
      <c r="Q1967" s="504"/>
      <c r="R1967" s="505">
        <f t="shared" si="52"/>
        <v>45745</v>
      </c>
      <c r="S1967" s="501"/>
      <c r="T1967" s="497"/>
      <c r="U1967" s="498"/>
      <c r="V1967" s="43">
        <v>228</v>
      </c>
      <c r="W1967" s="34" t="s">
        <v>4603</v>
      </c>
      <c r="X1967" s="44">
        <v>90761</v>
      </c>
      <c r="Y1967" s="34" t="s">
        <v>4473</v>
      </c>
      <c r="Z1967" s="43" t="s">
        <v>1223</v>
      </c>
      <c r="AA1967" s="34" t="s">
        <v>276</v>
      </c>
      <c r="AB1967" s="34" t="s">
        <v>276</v>
      </c>
      <c r="AC1967" s="34" t="s">
        <v>11890</v>
      </c>
      <c r="AD1967" s="44" t="s">
        <v>350</v>
      </c>
      <c r="AE1967" s="44" t="s">
        <v>11787</v>
      </c>
      <c r="AF1967" s="43">
        <v>228</v>
      </c>
      <c r="AG1967" s="34" t="s">
        <v>4603</v>
      </c>
      <c r="AH1967" s="34" t="s">
        <v>11791</v>
      </c>
      <c r="AI1967" s="43" t="s">
        <v>4604</v>
      </c>
      <c r="AJ1967" s="44" t="s">
        <v>4605</v>
      </c>
      <c r="AK1967" s="261">
        <v>6300705</v>
      </c>
      <c r="AL1967" s="44" t="s">
        <v>276</v>
      </c>
      <c r="AM1967" s="44" t="s">
        <v>4609</v>
      </c>
      <c r="AN1967" s="262">
        <v>271093900</v>
      </c>
      <c r="AO1967" s="34"/>
      <c r="AP1967" s="34"/>
      <c r="AQ1967" s="34"/>
      <c r="AR1967" s="34"/>
      <c r="AS1967" s="34"/>
      <c r="AT1967" s="44" t="s">
        <v>10865</v>
      </c>
      <c r="AU1967" s="44"/>
      <c r="AV1967" s="477" t="str">
        <f t="array" ref="AV1967">_xlfn.IFS(
LEFT(Tabelas!$AI1967,1)="N","DN",
LEFT(Tabelas!$AI1967,1)="C","DC",
LEFT(Tabelas!$AI1967,1)="L","DL",
LEFT(Tabelas!$AI1967,1)="A","DA",
LEFT(Tabelas!$AI1967,1)="G","DG")</f>
        <v>DC</v>
      </c>
      <c r="AW1967" s="34"/>
      <c r="AX1967" s="34"/>
      <c r="AY1967" s="34"/>
      <c r="AZ1967" s="34"/>
      <c r="BA1967" s="34"/>
      <c r="BB1967" s="34"/>
      <c r="BC1967" s="34"/>
      <c r="BD1967" s="44">
        <v>90761</v>
      </c>
      <c r="BE1967" s="34" t="s">
        <v>4473</v>
      </c>
      <c r="BF1967" s="43" t="s">
        <v>1223</v>
      </c>
      <c r="BG1967" s="34" t="s">
        <v>276</v>
      </c>
      <c r="BH1967" s="34" t="s">
        <v>276</v>
      </c>
      <c r="BI1967" s="34" t="s">
        <v>11890</v>
      </c>
      <c r="BJ1967" s="44" t="s">
        <v>350</v>
      </c>
      <c r="BK1967" s="44" t="s">
        <v>11787</v>
      </c>
      <c r="EN1967" s="572">
        <v>55425</v>
      </c>
      <c r="EO1967" s="561" t="s">
        <v>11891</v>
      </c>
      <c r="EP1967" s="561" t="s">
        <v>1519</v>
      </c>
      <c r="EQ1967" s="576">
        <v>800</v>
      </c>
      <c r="ER1967" s="561" t="s">
        <v>1520</v>
      </c>
      <c r="ES1967" s="568"/>
    </row>
    <row r="1968" spans="16:149">
      <c r="P1968" s="503"/>
      <c r="Q1968" s="504"/>
      <c r="R1968" s="505">
        <f t="shared" si="52"/>
        <v>45746</v>
      </c>
      <c r="S1968" s="501"/>
      <c r="T1968" s="497"/>
      <c r="U1968" s="498"/>
      <c r="V1968" s="43">
        <v>228</v>
      </c>
      <c r="W1968" s="34" t="s">
        <v>4603</v>
      </c>
      <c r="X1968" s="44">
        <v>90762</v>
      </c>
      <c r="Y1968" s="34" t="s">
        <v>4495</v>
      </c>
      <c r="Z1968" s="43" t="s">
        <v>1223</v>
      </c>
      <c r="AA1968" s="34" t="s">
        <v>276</v>
      </c>
      <c r="AB1968" s="34" t="s">
        <v>276</v>
      </c>
      <c r="AC1968" s="34" t="s">
        <v>11892</v>
      </c>
      <c r="AD1968" s="44" t="s">
        <v>350</v>
      </c>
      <c r="AE1968" s="44" t="s">
        <v>11787</v>
      </c>
      <c r="AF1968" s="43">
        <v>228</v>
      </c>
      <c r="AG1968" s="34" t="s">
        <v>4603</v>
      </c>
      <c r="AH1968" s="34" t="s">
        <v>11791</v>
      </c>
      <c r="AI1968" s="43" t="s">
        <v>4604</v>
      </c>
      <c r="AJ1968" s="44" t="s">
        <v>4605</v>
      </c>
      <c r="AK1968" s="261">
        <v>6300705</v>
      </c>
      <c r="AL1968" s="44" t="s">
        <v>276</v>
      </c>
      <c r="AM1968" s="44" t="s">
        <v>4609</v>
      </c>
      <c r="AN1968" s="262">
        <v>271093900</v>
      </c>
      <c r="AO1968" s="34"/>
      <c r="AP1968" s="34"/>
      <c r="AQ1968" s="34"/>
      <c r="AR1968" s="34"/>
      <c r="AS1968" s="34"/>
      <c r="AT1968" s="44" t="s">
        <v>10865</v>
      </c>
      <c r="AU1968" s="44"/>
      <c r="AV1968" s="477" t="str">
        <f t="array" ref="AV1968">_xlfn.IFS(
LEFT(Tabelas!$AI1968,1)="N","DN",
LEFT(Tabelas!$AI1968,1)="C","DC",
LEFT(Tabelas!$AI1968,1)="L","DL",
LEFT(Tabelas!$AI1968,1)="A","DA",
LEFT(Tabelas!$AI1968,1)="G","DG")</f>
        <v>DC</v>
      </c>
      <c r="AW1968" s="34"/>
      <c r="AX1968" s="34"/>
      <c r="AY1968" s="34"/>
      <c r="AZ1968" s="34"/>
      <c r="BA1968" s="34"/>
      <c r="BB1968" s="34"/>
      <c r="BC1968" s="34"/>
      <c r="BD1968" s="44">
        <v>90762</v>
      </c>
      <c r="BE1968" s="34" t="s">
        <v>4495</v>
      </c>
      <c r="BF1968" s="43" t="s">
        <v>1223</v>
      </c>
      <c r="BG1968" s="34" t="s">
        <v>276</v>
      </c>
      <c r="BH1968" s="34" t="s">
        <v>276</v>
      </c>
      <c r="BI1968" s="34" t="s">
        <v>11892</v>
      </c>
      <c r="BJ1968" s="44" t="s">
        <v>350</v>
      </c>
      <c r="BK1968" s="44" t="s">
        <v>11787</v>
      </c>
      <c r="EN1968" s="571">
        <v>55484</v>
      </c>
      <c r="EO1968" s="560" t="s">
        <v>11893</v>
      </c>
      <c r="EP1968" s="560" t="s">
        <v>947</v>
      </c>
      <c r="EQ1968" s="580">
        <v>400</v>
      </c>
      <c r="ER1968" s="560" t="s">
        <v>3263</v>
      </c>
      <c r="ES1968" s="567" t="s">
        <v>11894</v>
      </c>
    </row>
    <row r="1969" spans="16:149">
      <c r="P1969" s="503"/>
      <c r="Q1969" s="504"/>
      <c r="R1969" s="505">
        <f t="shared" si="52"/>
        <v>45747</v>
      </c>
      <c r="S1969" s="501"/>
      <c r="T1969" s="497"/>
      <c r="U1969" s="498"/>
      <c r="V1969" s="43">
        <v>228</v>
      </c>
      <c r="W1969" s="34" t="s">
        <v>4603</v>
      </c>
      <c r="X1969" s="44">
        <v>90763</v>
      </c>
      <c r="Y1969" s="34" t="s">
        <v>4518</v>
      </c>
      <c r="Z1969" s="43" t="s">
        <v>1223</v>
      </c>
      <c r="AA1969" s="34" t="s">
        <v>276</v>
      </c>
      <c r="AB1969" s="34" t="s">
        <v>276</v>
      </c>
      <c r="AC1969" s="34" t="s">
        <v>11895</v>
      </c>
      <c r="AD1969" s="44" t="s">
        <v>350</v>
      </c>
      <c r="AE1969" s="44" t="s">
        <v>11787</v>
      </c>
      <c r="AF1969" s="43">
        <v>228</v>
      </c>
      <c r="AG1969" s="34" t="s">
        <v>4603</v>
      </c>
      <c r="AH1969" s="34" t="s">
        <v>11791</v>
      </c>
      <c r="AI1969" s="43" t="s">
        <v>4604</v>
      </c>
      <c r="AJ1969" s="44" t="s">
        <v>4605</v>
      </c>
      <c r="AK1969" s="261">
        <v>6300705</v>
      </c>
      <c r="AL1969" s="44" t="s">
        <v>276</v>
      </c>
      <c r="AM1969" s="44" t="s">
        <v>4609</v>
      </c>
      <c r="AN1969" s="262">
        <v>271093900</v>
      </c>
      <c r="AO1969" s="34"/>
      <c r="AP1969" s="34"/>
      <c r="AQ1969" s="34"/>
      <c r="AR1969" s="34"/>
      <c r="AS1969" s="34"/>
      <c r="AT1969" s="44" t="s">
        <v>10865</v>
      </c>
      <c r="AU1969" s="44"/>
      <c r="AV1969" s="477" t="str">
        <f t="array" ref="AV1969">_xlfn.IFS(
LEFT(Tabelas!$AI1969,1)="N","DN",
LEFT(Tabelas!$AI1969,1)="C","DC",
LEFT(Tabelas!$AI1969,1)="L","DL",
LEFT(Tabelas!$AI1969,1)="A","DA",
LEFT(Tabelas!$AI1969,1)="G","DG")</f>
        <v>DC</v>
      </c>
      <c r="AW1969" s="34"/>
      <c r="AX1969" s="34"/>
      <c r="AY1969" s="34"/>
      <c r="AZ1969" s="34"/>
      <c r="BA1969" s="34"/>
      <c r="BB1969" s="34"/>
      <c r="BC1969" s="34"/>
      <c r="BD1969" s="44">
        <v>90763</v>
      </c>
      <c r="BE1969" s="34" t="s">
        <v>4518</v>
      </c>
      <c r="BF1969" s="43" t="s">
        <v>1223</v>
      </c>
      <c r="BG1969" s="34" t="s">
        <v>276</v>
      </c>
      <c r="BH1969" s="34" t="s">
        <v>276</v>
      </c>
      <c r="BI1969" s="34" t="s">
        <v>11895</v>
      </c>
      <c r="BJ1969" s="44" t="s">
        <v>350</v>
      </c>
      <c r="BK1969" s="44" t="s">
        <v>11787</v>
      </c>
      <c r="EN1969" s="572">
        <v>55573</v>
      </c>
      <c r="EO1969" s="561" t="s">
        <v>11896</v>
      </c>
      <c r="EP1969" s="561" t="s">
        <v>289</v>
      </c>
      <c r="EQ1969" s="576">
        <v>379</v>
      </c>
      <c r="ER1969" s="561" t="s">
        <v>2245</v>
      </c>
      <c r="ES1969" s="568" t="s">
        <v>11897</v>
      </c>
    </row>
    <row r="1970" spans="16:149">
      <c r="P1970" s="503"/>
      <c r="Q1970" s="504"/>
      <c r="R1970" s="505">
        <f t="shared" si="52"/>
        <v>45748</v>
      </c>
      <c r="S1970" s="501"/>
      <c r="T1970" s="497"/>
      <c r="U1970" s="498"/>
      <c r="V1970" s="43">
        <v>228</v>
      </c>
      <c r="W1970" s="34" t="s">
        <v>4603</v>
      </c>
      <c r="X1970" s="44">
        <v>90764</v>
      </c>
      <c r="Y1970" s="34" t="s">
        <v>4539</v>
      </c>
      <c r="Z1970" s="43" t="s">
        <v>1223</v>
      </c>
      <c r="AA1970" s="34" t="s">
        <v>276</v>
      </c>
      <c r="AB1970" s="34" t="s">
        <v>276</v>
      </c>
      <c r="AC1970" s="34" t="s">
        <v>11898</v>
      </c>
      <c r="AD1970" s="44" t="s">
        <v>350</v>
      </c>
      <c r="AE1970" s="44" t="s">
        <v>11787</v>
      </c>
      <c r="AF1970" s="43">
        <v>228</v>
      </c>
      <c r="AG1970" s="34" t="s">
        <v>4603</v>
      </c>
      <c r="AH1970" s="34" t="s">
        <v>11791</v>
      </c>
      <c r="AI1970" s="43" t="s">
        <v>4604</v>
      </c>
      <c r="AJ1970" s="44" t="s">
        <v>4605</v>
      </c>
      <c r="AK1970" s="261">
        <v>6300705</v>
      </c>
      <c r="AL1970" s="44" t="s">
        <v>276</v>
      </c>
      <c r="AM1970" s="44" t="s">
        <v>4609</v>
      </c>
      <c r="AN1970" s="262">
        <v>271093900</v>
      </c>
      <c r="AO1970" s="34"/>
      <c r="AP1970" s="34"/>
      <c r="AQ1970" s="34"/>
      <c r="AR1970" s="34"/>
      <c r="AS1970" s="34"/>
      <c r="AT1970" s="44" t="s">
        <v>10865</v>
      </c>
      <c r="AU1970" s="44"/>
      <c r="AV1970" s="477" t="str">
        <f t="array" ref="AV1970">_xlfn.IFS(
LEFT(Tabelas!$AI1970,1)="N","DN",
LEFT(Tabelas!$AI1970,1)="C","DC",
LEFT(Tabelas!$AI1970,1)="L","DL",
LEFT(Tabelas!$AI1970,1)="A","DA",
LEFT(Tabelas!$AI1970,1)="G","DG")</f>
        <v>DC</v>
      </c>
      <c r="AW1970" s="34"/>
      <c r="AX1970" s="34"/>
      <c r="AY1970" s="34"/>
      <c r="AZ1970" s="34"/>
      <c r="BA1970" s="34"/>
      <c r="BB1970" s="34"/>
      <c r="BC1970" s="34"/>
      <c r="BD1970" s="44">
        <v>90764</v>
      </c>
      <c r="BE1970" s="34" t="s">
        <v>4539</v>
      </c>
      <c r="BF1970" s="43" t="s">
        <v>1223</v>
      </c>
      <c r="BG1970" s="34" t="s">
        <v>276</v>
      </c>
      <c r="BH1970" s="34" t="s">
        <v>276</v>
      </c>
      <c r="BI1970" s="34" t="s">
        <v>11898</v>
      </c>
      <c r="BJ1970" s="44" t="s">
        <v>350</v>
      </c>
      <c r="BK1970" s="44" t="s">
        <v>11787</v>
      </c>
      <c r="EN1970" s="571">
        <v>55581</v>
      </c>
      <c r="EO1970" s="560" t="s">
        <v>11899</v>
      </c>
      <c r="EP1970" s="560" t="s">
        <v>289</v>
      </c>
      <c r="EQ1970" s="580">
        <v>338</v>
      </c>
      <c r="ER1970" s="560" t="s">
        <v>2428</v>
      </c>
      <c r="ES1970" s="567"/>
    </row>
    <row r="1971" spans="16:149">
      <c r="P1971" s="503"/>
      <c r="Q1971" s="504"/>
      <c r="R1971" s="505">
        <f t="shared" si="52"/>
        <v>45749</v>
      </c>
      <c r="S1971" s="501"/>
      <c r="T1971" s="497"/>
      <c r="U1971" s="498"/>
      <c r="V1971" s="43">
        <v>228</v>
      </c>
      <c r="W1971" s="34" t="s">
        <v>4603</v>
      </c>
      <c r="X1971" s="44">
        <v>90765</v>
      </c>
      <c r="Y1971" s="34" t="s">
        <v>4556</v>
      </c>
      <c r="Z1971" s="43" t="s">
        <v>1223</v>
      </c>
      <c r="AA1971" s="34" t="s">
        <v>276</v>
      </c>
      <c r="AB1971" s="34" t="s">
        <v>276</v>
      </c>
      <c r="AC1971" s="34" t="s">
        <v>11900</v>
      </c>
      <c r="AD1971" s="44" t="s">
        <v>350</v>
      </c>
      <c r="AE1971" s="44" t="s">
        <v>11787</v>
      </c>
      <c r="AF1971" s="43">
        <v>228</v>
      </c>
      <c r="AG1971" s="34" t="s">
        <v>4603</v>
      </c>
      <c r="AH1971" s="34" t="s">
        <v>11791</v>
      </c>
      <c r="AI1971" s="43" t="s">
        <v>4604</v>
      </c>
      <c r="AJ1971" s="44" t="s">
        <v>4605</v>
      </c>
      <c r="AK1971" s="261">
        <v>6300705</v>
      </c>
      <c r="AL1971" s="44" t="s">
        <v>276</v>
      </c>
      <c r="AM1971" s="44" t="s">
        <v>4609</v>
      </c>
      <c r="AN1971" s="262">
        <v>271093900</v>
      </c>
      <c r="AO1971" s="34"/>
      <c r="AP1971" s="34"/>
      <c r="AQ1971" s="34"/>
      <c r="AR1971" s="34"/>
      <c r="AS1971" s="34"/>
      <c r="AT1971" s="44" t="s">
        <v>10865</v>
      </c>
      <c r="AU1971" s="44"/>
      <c r="AV1971" s="477" t="str">
        <f t="array" ref="AV1971">_xlfn.IFS(
LEFT(Tabelas!$AI1971,1)="N","DN",
LEFT(Tabelas!$AI1971,1)="C","DC",
LEFT(Tabelas!$AI1971,1)="L","DL",
LEFT(Tabelas!$AI1971,1)="A","DA",
LEFT(Tabelas!$AI1971,1)="G","DG")</f>
        <v>DC</v>
      </c>
      <c r="AW1971" s="34"/>
      <c r="AX1971" s="34"/>
      <c r="AY1971" s="34"/>
      <c r="AZ1971" s="34"/>
      <c r="BA1971" s="34"/>
      <c r="BB1971" s="34"/>
      <c r="BC1971" s="34"/>
      <c r="BD1971" s="44">
        <v>90765</v>
      </c>
      <c r="BE1971" s="34" t="s">
        <v>4556</v>
      </c>
      <c r="BF1971" s="43" t="s">
        <v>1223</v>
      </c>
      <c r="BG1971" s="34" t="s">
        <v>276</v>
      </c>
      <c r="BH1971" s="34" t="s">
        <v>276</v>
      </c>
      <c r="BI1971" s="34" t="s">
        <v>11900</v>
      </c>
      <c r="BJ1971" s="44" t="s">
        <v>350</v>
      </c>
      <c r="BK1971" s="44" t="s">
        <v>11787</v>
      </c>
      <c r="EN1971" s="572">
        <v>55620</v>
      </c>
      <c r="EO1971" s="561" t="s">
        <v>11901</v>
      </c>
      <c r="EP1971" s="561" t="s">
        <v>289</v>
      </c>
      <c r="EQ1971" s="576">
        <v>338</v>
      </c>
      <c r="ER1971" s="561" t="s">
        <v>2428</v>
      </c>
      <c r="ES1971" s="568"/>
    </row>
    <row r="1972" spans="16:149">
      <c r="P1972" s="503"/>
      <c r="Q1972" s="504"/>
      <c r="R1972" s="505">
        <f t="shared" si="52"/>
        <v>45750</v>
      </c>
      <c r="S1972" s="501"/>
      <c r="T1972" s="497"/>
      <c r="U1972" s="498"/>
      <c r="V1972" s="43">
        <v>228</v>
      </c>
      <c r="W1972" s="34" t="s">
        <v>4603</v>
      </c>
      <c r="X1972" s="44">
        <v>90746</v>
      </c>
      <c r="Y1972" s="34" t="s">
        <v>4116</v>
      </c>
      <c r="Z1972" s="43" t="s">
        <v>1223</v>
      </c>
      <c r="AA1972" s="34" t="s">
        <v>276</v>
      </c>
      <c r="AB1972" s="34" t="s">
        <v>276</v>
      </c>
      <c r="AC1972" s="34" t="s">
        <v>4116</v>
      </c>
      <c r="AD1972" s="44" t="s">
        <v>350</v>
      </c>
      <c r="AE1972" s="44" t="s">
        <v>11787</v>
      </c>
      <c r="AF1972" s="43">
        <v>228</v>
      </c>
      <c r="AG1972" s="34" t="s">
        <v>4603</v>
      </c>
      <c r="AH1972" s="34" t="s">
        <v>11791</v>
      </c>
      <c r="AI1972" s="43" t="s">
        <v>4604</v>
      </c>
      <c r="AJ1972" s="44" t="s">
        <v>4605</v>
      </c>
      <c r="AK1972" s="261">
        <v>6300705</v>
      </c>
      <c r="AL1972" s="44" t="s">
        <v>276</v>
      </c>
      <c r="AM1972" s="44" t="s">
        <v>4609</v>
      </c>
      <c r="AN1972" s="262">
        <v>271093900</v>
      </c>
      <c r="AO1972" s="34"/>
      <c r="AP1972" s="34"/>
      <c r="AQ1972" s="34"/>
      <c r="AR1972" s="34"/>
      <c r="AS1972" s="34"/>
      <c r="AT1972" s="44" t="s">
        <v>10865</v>
      </c>
      <c r="AU1972" s="44"/>
      <c r="AV1972" s="477" t="str">
        <f t="array" ref="AV1972">_xlfn.IFS(
LEFT(Tabelas!$AI1972,1)="N","DN",
LEFT(Tabelas!$AI1972,1)="C","DC",
LEFT(Tabelas!$AI1972,1)="L","DL",
LEFT(Tabelas!$AI1972,1)="A","DA",
LEFT(Tabelas!$AI1972,1)="G","DG")</f>
        <v>DC</v>
      </c>
      <c r="AW1972" s="34"/>
      <c r="AX1972" s="34"/>
      <c r="AY1972" s="34"/>
      <c r="AZ1972" s="34"/>
      <c r="BA1972" s="34"/>
      <c r="BB1972" s="34"/>
      <c r="BC1972" s="34"/>
      <c r="BD1972" s="44">
        <v>90746</v>
      </c>
      <c r="BE1972" s="34" t="s">
        <v>4116</v>
      </c>
      <c r="BF1972" s="43" t="s">
        <v>1223</v>
      </c>
      <c r="BG1972" s="34" t="s">
        <v>276</v>
      </c>
      <c r="BH1972" s="34" t="s">
        <v>276</v>
      </c>
      <c r="BI1972" s="34" t="s">
        <v>4116</v>
      </c>
      <c r="BJ1972" s="44" t="s">
        <v>350</v>
      </c>
      <c r="BK1972" s="44" t="s">
        <v>11787</v>
      </c>
      <c r="EN1972" s="571">
        <v>55646</v>
      </c>
      <c r="EO1972" s="560" t="s">
        <v>11902</v>
      </c>
      <c r="EP1972" s="560" t="s">
        <v>289</v>
      </c>
      <c r="EQ1972" s="580">
        <v>338</v>
      </c>
      <c r="ER1972" s="560" t="s">
        <v>2428</v>
      </c>
      <c r="ES1972" s="567"/>
    </row>
    <row r="1973" spans="16:149">
      <c r="P1973" s="503"/>
      <c r="Q1973" s="504"/>
      <c r="R1973" s="505">
        <f t="shared" si="52"/>
        <v>45751</v>
      </c>
      <c r="S1973" s="501"/>
      <c r="T1973" s="497"/>
      <c r="U1973" s="498"/>
      <c r="V1973" s="43">
        <v>228</v>
      </c>
      <c r="W1973" s="34" t="s">
        <v>4603</v>
      </c>
      <c r="X1973" s="44">
        <v>90747</v>
      </c>
      <c r="Y1973" s="34" t="s">
        <v>4152</v>
      </c>
      <c r="Z1973" s="43" t="s">
        <v>1223</v>
      </c>
      <c r="AA1973" s="34" t="s">
        <v>276</v>
      </c>
      <c r="AB1973" s="34" t="s">
        <v>276</v>
      </c>
      <c r="AC1973" s="34" t="s">
        <v>4152</v>
      </c>
      <c r="AD1973" s="44" t="s">
        <v>350</v>
      </c>
      <c r="AE1973" s="44" t="s">
        <v>11787</v>
      </c>
      <c r="AF1973" s="43">
        <v>228</v>
      </c>
      <c r="AG1973" s="34" t="s">
        <v>4603</v>
      </c>
      <c r="AH1973" s="34" t="s">
        <v>11791</v>
      </c>
      <c r="AI1973" s="43" t="s">
        <v>4604</v>
      </c>
      <c r="AJ1973" s="44" t="s">
        <v>4605</v>
      </c>
      <c r="AK1973" s="261">
        <v>6300705</v>
      </c>
      <c r="AL1973" s="44" t="s">
        <v>276</v>
      </c>
      <c r="AM1973" s="44" t="s">
        <v>4609</v>
      </c>
      <c r="AN1973" s="262">
        <v>271093900</v>
      </c>
      <c r="AO1973" s="34"/>
      <c r="AP1973" s="34"/>
      <c r="AQ1973" s="34"/>
      <c r="AR1973" s="34"/>
      <c r="AS1973" s="34"/>
      <c r="AT1973" s="44" t="s">
        <v>10865</v>
      </c>
      <c r="AU1973" s="44"/>
      <c r="AV1973" s="477" t="str">
        <f t="array" ref="AV1973">_xlfn.IFS(
LEFT(Tabelas!$AI1973,1)="N","DN",
LEFT(Tabelas!$AI1973,1)="C","DC",
LEFT(Tabelas!$AI1973,1)="L","DL",
LEFT(Tabelas!$AI1973,1)="A","DA",
LEFT(Tabelas!$AI1973,1)="G","DG")</f>
        <v>DC</v>
      </c>
      <c r="AW1973" s="34"/>
      <c r="AX1973" s="34"/>
      <c r="AY1973" s="34"/>
      <c r="AZ1973" s="34"/>
      <c r="BA1973" s="34"/>
      <c r="BB1973" s="34"/>
      <c r="BC1973" s="34"/>
      <c r="BD1973" s="44">
        <v>90747</v>
      </c>
      <c r="BE1973" s="34" t="s">
        <v>4152</v>
      </c>
      <c r="BF1973" s="43" t="s">
        <v>1223</v>
      </c>
      <c r="BG1973" s="34" t="s">
        <v>276</v>
      </c>
      <c r="BH1973" s="34" t="s">
        <v>276</v>
      </c>
      <c r="BI1973" s="34" t="s">
        <v>4152</v>
      </c>
      <c r="BJ1973" s="44" t="s">
        <v>350</v>
      </c>
      <c r="BK1973" s="44" t="s">
        <v>11787</v>
      </c>
      <c r="EN1973" s="572">
        <v>55697</v>
      </c>
      <c r="EO1973" s="561" t="s">
        <v>11903</v>
      </c>
      <c r="EP1973" s="561" t="s">
        <v>289</v>
      </c>
      <c r="EQ1973" s="576">
        <v>332</v>
      </c>
      <c r="ER1973" s="561" t="s">
        <v>4896</v>
      </c>
      <c r="ES1973" s="568"/>
    </row>
    <row r="1974" spans="16:149">
      <c r="P1974" s="503"/>
      <c r="Q1974" s="504"/>
      <c r="R1974" s="505">
        <f t="shared" si="52"/>
        <v>45752</v>
      </c>
      <c r="S1974" s="501"/>
      <c r="T1974" s="497"/>
      <c r="U1974" s="498"/>
      <c r="V1974" s="43">
        <v>228</v>
      </c>
      <c r="W1974" s="34" t="s">
        <v>4603</v>
      </c>
      <c r="X1974" s="44">
        <v>90748</v>
      </c>
      <c r="Y1974" s="34" t="s">
        <v>4187</v>
      </c>
      <c r="Z1974" s="43" t="s">
        <v>1223</v>
      </c>
      <c r="AA1974" s="34" t="s">
        <v>276</v>
      </c>
      <c r="AB1974" s="34" t="s">
        <v>276</v>
      </c>
      <c r="AC1974" s="34" t="s">
        <v>4187</v>
      </c>
      <c r="AD1974" s="44" t="s">
        <v>350</v>
      </c>
      <c r="AE1974" s="44" t="s">
        <v>11787</v>
      </c>
      <c r="AF1974" s="43">
        <v>228</v>
      </c>
      <c r="AG1974" s="34" t="s">
        <v>4603</v>
      </c>
      <c r="AH1974" s="34" t="s">
        <v>11791</v>
      </c>
      <c r="AI1974" s="43" t="s">
        <v>4604</v>
      </c>
      <c r="AJ1974" s="44" t="s">
        <v>4605</v>
      </c>
      <c r="AK1974" s="261">
        <v>6300705</v>
      </c>
      <c r="AL1974" s="44" t="s">
        <v>276</v>
      </c>
      <c r="AM1974" s="44" t="s">
        <v>4609</v>
      </c>
      <c r="AN1974" s="262">
        <v>271093900</v>
      </c>
      <c r="AO1974" s="34"/>
      <c r="AP1974" s="34"/>
      <c r="AQ1974" s="34"/>
      <c r="AR1974" s="34"/>
      <c r="AS1974" s="34"/>
      <c r="AT1974" s="44" t="s">
        <v>10865</v>
      </c>
      <c r="AU1974" s="44"/>
      <c r="AV1974" s="477" t="str">
        <f t="array" ref="AV1974">_xlfn.IFS(
LEFT(Tabelas!$AI1974,1)="N","DN",
LEFT(Tabelas!$AI1974,1)="C","DC",
LEFT(Tabelas!$AI1974,1)="L","DL",
LEFT(Tabelas!$AI1974,1)="A","DA",
LEFT(Tabelas!$AI1974,1)="G","DG")</f>
        <v>DC</v>
      </c>
      <c r="AW1974" s="34"/>
      <c r="AX1974" s="34"/>
      <c r="AY1974" s="34"/>
      <c r="AZ1974" s="34"/>
      <c r="BA1974" s="34"/>
      <c r="BB1974" s="34"/>
      <c r="BC1974" s="34"/>
      <c r="BD1974" s="44">
        <v>90748</v>
      </c>
      <c r="BE1974" s="34" t="s">
        <v>4187</v>
      </c>
      <c r="BF1974" s="43" t="s">
        <v>1223</v>
      </c>
      <c r="BG1974" s="34" t="s">
        <v>276</v>
      </c>
      <c r="BH1974" s="34" t="s">
        <v>276</v>
      </c>
      <c r="BI1974" s="34" t="s">
        <v>4187</v>
      </c>
      <c r="BJ1974" s="44" t="s">
        <v>350</v>
      </c>
      <c r="BK1974" s="44" t="s">
        <v>11787</v>
      </c>
      <c r="EN1974" s="572">
        <v>55735</v>
      </c>
      <c r="EO1974" s="561" t="s">
        <v>11904</v>
      </c>
      <c r="EP1974" s="561" t="s">
        <v>320</v>
      </c>
      <c r="EQ1974" s="576">
        <v>100</v>
      </c>
      <c r="ER1974" s="561" t="s">
        <v>4630</v>
      </c>
      <c r="ES1974" s="568" t="s">
        <v>11905</v>
      </c>
    </row>
    <row r="1975" spans="16:149">
      <c r="P1975" s="503"/>
      <c r="Q1975" s="504"/>
      <c r="R1975" s="505">
        <f t="shared" si="52"/>
        <v>45753</v>
      </c>
      <c r="S1975" s="501"/>
      <c r="T1975" s="497"/>
      <c r="U1975" s="498"/>
      <c r="V1975" s="43">
        <v>228</v>
      </c>
      <c r="W1975" s="34" t="s">
        <v>4603</v>
      </c>
      <c r="X1975" s="44">
        <v>90749</v>
      </c>
      <c r="Y1975" s="34" t="s">
        <v>4227</v>
      </c>
      <c r="Z1975" s="43" t="s">
        <v>1223</v>
      </c>
      <c r="AA1975" s="34" t="s">
        <v>276</v>
      </c>
      <c r="AB1975" s="34" t="s">
        <v>276</v>
      </c>
      <c r="AC1975" s="34" t="s">
        <v>4227</v>
      </c>
      <c r="AD1975" s="44" t="s">
        <v>350</v>
      </c>
      <c r="AE1975" s="44" t="s">
        <v>11787</v>
      </c>
      <c r="AF1975" s="43">
        <v>228</v>
      </c>
      <c r="AG1975" s="34" t="s">
        <v>4603</v>
      </c>
      <c r="AH1975" s="34" t="s">
        <v>11791</v>
      </c>
      <c r="AI1975" s="43" t="s">
        <v>4604</v>
      </c>
      <c r="AJ1975" s="44" t="s">
        <v>4605</v>
      </c>
      <c r="AK1975" s="261">
        <v>6300705</v>
      </c>
      <c r="AL1975" s="44" t="s">
        <v>276</v>
      </c>
      <c r="AM1975" s="44" t="s">
        <v>4609</v>
      </c>
      <c r="AN1975" s="262">
        <v>271093900</v>
      </c>
      <c r="AO1975" s="34"/>
      <c r="AP1975" s="34"/>
      <c r="AQ1975" s="34"/>
      <c r="AR1975" s="34"/>
      <c r="AS1975" s="34"/>
      <c r="AT1975" s="44" t="s">
        <v>10865</v>
      </c>
      <c r="AU1975" s="44"/>
      <c r="AV1975" s="477" t="str">
        <f t="array" ref="AV1975">_xlfn.IFS(
LEFT(Tabelas!$AI1975,1)="N","DN",
LEFT(Tabelas!$AI1975,1)="C","DC",
LEFT(Tabelas!$AI1975,1)="L","DL",
LEFT(Tabelas!$AI1975,1)="A","DA",
LEFT(Tabelas!$AI1975,1)="G","DG")</f>
        <v>DC</v>
      </c>
      <c r="AW1975" s="34"/>
      <c r="AX1975" s="34"/>
      <c r="AY1975" s="34"/>
      <c r="AZ1975" s="34"/>
      <c r="BA1975" s="34"/>
      <c r="BB1975" s="34"/>
      <c r="BC1975" s="34"/>
      <c r="BD1975" s="44">
        <v>90749</v>
      </c>
      <c r="BE1975" s="34" t="s">
        <v>4227</v>
      </c>
      <c r="BF1975" s="43" t="s">
        <v>1223</v>
      </c>
      <c r="BG1975" s="34" t="s">
        <v>276</v>
      </c>
      <c r="BH1975" s="34" t="s">
        <v>276</v>
      </c>
      <c r="BI1975" s="34" t="s">
        <v>4227</v>
      </c>
      <c r="BJ1975" s="44" t="s">
        <v>350</v>
      </c>
      <c r="BK1975" s="44" t="s">
        <v>11787</v>
      </c>
      <c r="EN1975" s="571">
        <v>55751</v>
      </c>
      <c r="EO1975" s="560" t="s">
        <v>11906</v>
      </c>
      <c r="EP1975" s="560" t="s">
        <v>320</v>
      </c>
      <c r="EQ1975" s="580">
        <v>102</v>
      </c>
      <c r="ER1975" s="560" t="s">
        <v>628</v>
      </c>
      <c r="ES1975" s="567" t="s">
        <v>11907</v>
      </c>
    </row>
    <row r="1976" spans="16:149">
      <c r="P1976" s="503"/>
      <c r="Q1976" s="504"/>
      <c r="R1976" s="505">
        <f t="shared" ref="R1976:R2039" si="53">R1975+1</f>
        <v>45754</v>
      </c>
      <c r="S1976" s="501"/>
      <c r="T1976" s="497"/>
      <c r="U1976" s="498"/>
      <c r="V1976" s="43">
        <v>228</v>
      </c>
      <c r="W1976" s="34" t="s">
        <v>4603</v>
      </c>
      <c r="X1976" s="44">
        <v>90750</v>
      </c>
      <c r="Y1976" s="34" t="s">
        <v>4262</v>
      </c>
      <c r="Z1976" s="43" t="s">
        <v>1223</v>
      </c>
      <c r="AA1976" s="34" t="s">
        <v>276</v>
      </c>
      <c r="AB1976" s="34" t="s">
        <v>276</v>
      </c>
      <c r="AC1976" s="34" t="s">
        <v>4262</v>
      </c>
      <c r="AD1976" s="44" t="s">
        <v>350</v>
      </c>
      <c r="AE1976" s="44" t="s">
        <v>11787</v>
      </c>
      <c r="AF1976" s="43">
        <v>228</v>
      </c>
      <c r="AG1976" s="34" t="s">
        <v>4603</v>
      </c>
      <c r="AH1976" s="34" t="s">
        <v>11791</v>
      </c>
      <c r="AI1976" s="43" t="s">
        <v>4604</v>
      </c>
      <c r="AJ1976" s="44" t="s">
        <v>4605</v>
      </c>
      <c r="AK1976" s="261">
        <v>6300705</v>
      </c>
      <c r="AL1976" s="44" t="s">
        <v>276</v>
      </c>
      <c r="AM1976" s="44" t="s">
        <v>4609</v>
      </c>
      <c r="AN1976" s="262">
        <v>271093900</v>
      </c>
      <c r="AO1976" s="34"/>
      <c r="AP1976" s="34"/>
      <c r="AQ1976" s="34"/>
      <c r="AR1976" s="34"/>
      <c r="AS1976" s="34"/>
      <c r="AT1976" s="44" t="s">
        <v>10865</v>
      </c>
      <c r="AU1976" s="44"/>
      <c r="AV1976" s="477" t="str">
        <f t="array" ref="AV1976">_xlfn.IFS(
LEFT(Tabelas!$AI1976,1)="N","DN",
LEFT(Tabelas!$AI1976,1)="C","DC",
LEFT(Tabelas!$AI1976,1)="L","DL",
LEFT(Tabelas!$AI1976,1)="A","DA",
LEFT(Tabelas!$AI1976,1)="G","DG")</f>
        <v>DC</v>
      </c>
      <c r="AW1976" s="34"/>
      <c r="AX1976" s="34"/>
      <c r="AY1976" s="34"/>
      <c r="AZ1976" s="34"/>
      <c r="BA1976" s="34"/>
      <c r="BB1976" s="34"/>
      <c r="BC1976" s="34"/>
      <c r="BD1976" s="44">
        <v>90750</v>
      </c>
      <c r="BE1976" s="34" t="s">
        <v>4262</v>
      </c>
      <c r="BF1976" s="43" t="s">
        <v>1223</v>
      </c>
      <c r="BG1976" s="34" t="s">
        <v>276</v>
      </c>
      <c r="BH1976" s="34" t="s">
        <v>276</v>
      </c>
      <c r="BI1976" s="34" t="s">
        <v>4262</v>
      </c>
      <c r="BJ1976" s="44" t="s">
        <v>350</v>
      </c>
      <c r="BK1976" s="44" t="s">
        <v>11787</v>
      </c>
      <c r="EN1976" s="572">
        <v>55778</v>
      </c>
      <c r="EO1976" s="561" t="s">
        <v>11908</v>
      </c>
      <c r="EP1976" s="561" t="s">
        <v>320</v>
      </c>
      <c r="EQ1976" s="576">
        <v>164</v>
      </c>
      <c r="ER1976" s="561" t="s">
        <v>3901</v>
      </c>
      <c r="ES1976" s="568" t="s">
        <v>11909</v>
      </c>
    </row>
    <row r="1977" spans="16:149">
      <c r="P1977" s="503"/>
      <c r="Q1977" s="504"/>
      <c r="R1977" s="505">
        <f t="shared" si="53"/>
        <v>45755</v>
      </c>
      <c r="S1977" s="501"/>
      <c r="T1977" s="497"/>
      <c r="U1977" s="498"/>
      <c r="V1977" s="43">
        <v>228</v>
      </c>
      <c r="W1977" s="34" t="s">
        <v>4603</v>
      </c>
      <c r="X1977" s="44">
        <v>90751</v>
      </c>
      <c r="Y1977" s="34" t="s">
        <v>4290</v>
      </c>
      <c r="Z1977" s="43" t="s">
        <v>1223</v>
      </c>
      <c r="AA1977" s="34" t="s">
        <v>276</v>
      </c>
      <c r="AB1977" s="34" t="s">
        <v>276</v>
      </c>
      <c r="AC1977" s="34" t="s">
        <v>4290</v>
      </c>
      <c r="AD1977" s="44" t="s">
        <v>350</v>
      </c>
      <c r="AE1977" s="44" t="s">
        <v>11787</v>
      </c>
      <c r="AF1977" s="43">
        <v>228</v>
      </c>
      <c r="AG1977" s="34" t="s">
        <v>4603</v>
      </c>
      <c r="AH1977" s="34" t="s">
        <v>11791</v>
      </c>
      <c r="AI1977" s="43" t="s">
        <v>4604</v>
      </c>
      <c r="AJ1977" s="44" t="s">
        <v>4605</v>
      </c>
      <c r="AK1977" s="261">
        <v>6300705</v>
      </c>
      <c r="AL1977" s="44" t="s">
        <v>276</v>
      </c>
      <c r="AM1977" s="44" t="s">
        <v>4609</v>
      </c>
      <c r="AN1977" s="262">
        <v>271093900</v>
      </c>
      <c r="AO1977" s="34"/>
      <c r="AP1977" s="34"/>
      <c r="AQ1977" s="34"/>
      <c r="AR1977" s="34"/>
      <c r="AS1977" s="34"/>
      <c r="AT1977" s="44" t="s">
        <v>10865</v>
      </c>
      <c r="AU1977" s="44"/>
      <c r="AV1977" s="477" t="str">
        <f t="array" ref="AV1977">_xlfn.IFS(
LEFT(Tabelas!$AI1977,1)="N","DN",
LEFT(Tabelas!$AI1977,1)="C","DC",
LEFT(Tabelas!$AI1977,1)="L","DL",
LEFT(Tabelas!$AI1977,1)="A","DA",
LEFT(Tabelas!$AI1977,1)="G","DG")</f>
        <v>DC</v>
      </c>
      <c r="AW1977" s="34"/>
      <c r="AX1977" s="34"/>
      <c r="AY1977" s="34"/>
      <c r="AZ1977" s="34"/>
      <c r="BA1977" s="34"/>
      <c r="BB1977" s="34"/>
      <c r="BC1977" s="34"/>
      <c r="BD1977" s="44">
        <v>90751</v>
      </c>
      <c r="BE1977" s="34" t="s">
        <v>4290</v>
      </c>
      <c r="BF1977" s="43" t="s">
        <v>1223</v>
      </c>
      <c r="BG1977" s="34" t="s">
        <v>276</v>
      </c>
      <c r="BH1977" s="34" t="s">
        <v>276</v>
      </c>
      <c r="BI1977" s="34" t="s">
        <v>4290</v>
      </c>
      <c r="BJ1977" s="44" t="s">
        <v>350</v>
      </c>
      <c r="BK1977" s="44" t="s">
        <v>11787</v>
      </c>
      <c r="EN1977" s="571">
        <v>55808</v>
      </c>
      <c r="EO1977" s="560" t="s">
        <v>11910</v>
      </c>
      <c r="EP1977" s="560" t="s">
        <v>320</v>
      </c>
      <c r="EQ1977" s="580">
        <v>105</v>
      </c>
      <c r="ER1977" s="560" t="s">
        <v>1498</v>
      </c>
      <c r="ES1977" s="567" t="s">
        <v>11911</v>
      </c>
    </row>
    <row r="1978" spans="16:149">
      <c r="P1978" s="503"/>
      <c r="Q1978" s="504"/>
      <c r="R1978" s="505">
        <f t="shared" si="53"/>
        <v>45756</v>
      </c>
      <c r="S1978" s="501"/>
      <c r="T1978" s="497"/>
      <c r="U1978" s="498"/>
      <c r="V1978" s="43">
        <v>228</v>
      </c>
      <c r="W1978" s="34" t="s">
        <v>4603</v>
      </c>
      <c r="X1978" s="44">
        <v>90752</v>
      </c>
      <c r="Y1978" s="34" t="s">
        <v>4322</v>
      </c>
      <c r="Z1978" s="43" t="s">
        <v>1223</v>
      </c>
      <c r="AA1978" s="34" t="s">
        <v>276</v>
      </c>
      <c r="AB1978" s="34" t="s">
        <v>276</v>
      </c>
      <c r="AC1978" s="34" t="s">
        <v>4322</v>
      </c>
      <c r="AD1978" s="44" t="s">
        <v>350</v>
      </c>
      <c r="AE1978" s="44" t="s">
        <v>11787</v>
      </c>
      <c r="AF1978" s="43">
        <v>228</v>
      </c>
      <c r="AG1978" s="34" t="s">
        <v>4603</v>
      </c>
      <c r="AH1978" s="34" t="s">
        <v>11791</v>
      </c>
      <c r="AI1978" s="43" t="s">
        <v>4604</v>
      </c>
      <c r="AJ1978" s="44" t="s">
        <v>4605</v>
      </c>
      <c r="AK1978" s="261">
        <v>6300705</v>
      </c>
      <c r="AL1978" s="44" t="s">
        <v>276</v>
      </c>
      <c r="AM1978" s="44" t="s">
        <v>4609</v>
      </c>
      <c r="AN1978" s="262">
        <v>271093900</v>
      </c>
      <c r="AO1978" s="34"/>
      <c r="AP1978" s="34"/>
      <c r="AQ1978" s="34"/>
      <c r="AR1978" s="34"/>
      <c r="AS1978" s="34"/>
      <c r="AT1978" s="44" t="s">
        <v>10865</v>
      </c>
      <c r="AU1978" s="44"/>
      <c r="AV1978" s="477" t="str">
        <f t="array" ref="AV1978">_xlfn.IFS(
LEFT(Tabelas!$AI1978,1)="N","DN",
LEFT(Tabelas!$AI1978,1)="C","DC",
LEFT(Tabelas!$AI1978,1)="L","DL",
LEFT(Tabelas!$AI1978,1)="A","DA",
LEFT(Tabelas!$AI1978,1)="G","DG")</f>
        <v>DC</v>
      </c>
      <c r="AW1978" s="34"/>
      <c r="AX1978" s="34"/>
      <c r="AY1978" s="34"/>
      <c r="AZ1978" s="34"/>
      <c r="BA1978" s="34"/>
      <c r="BB1978" s="34"/>
      <c r="BC1978" s="34"/>
      <c r="BD1978" s="44">
        <v>90752</v>
      </c>
      <c r="BE1978" s="34" t="s">
        <v>4322</v>
      </c>
      <c r="BF1978" s="43" t="s">
        <v>1223</v>
      </c>
      <c r="BG1978" s="34" t="s">
        <v>276</v>
      </c>
      <c r="BH1978" s="34" t="s">
        <v>276</v>
      </c>
      <c r="BI1978" s="34" t="s">
        <v>4322</v>
      </c>
      <c r="BJ1978" s="44" t="s">
        <v>350</v>
      </c>
      <c r="BK1978" s="44" t="s">
        <v>11787</v>
      </c>
      <c r="EN1978" s="572">
        <v>55824</v>
      </c>
      <c r="EO1978" s="561" t="s">
        <v>11912</v>
      </c>
      <c r="EP1978" s="561" t="s">
        <v>320</v>
      </c>
      <c r="EQ1978" s="576">
        <v>104</v>
      </c>
      <c r="ER1978" s="561" t="s">
        <v>1225</v>
      </c>
      <c r="ES1978" s="568" t="s">
        <v>11913</v>
      </c>
    </row>
    <row r="1979" spans="16:149">
      <c r="P1979" s="503"/>
      <c r="Q1979" s="504"/>
      <c r="R1979" s="505">
        <f t="shared" si="53"/>
        <v>45757</v>
      </c>
      <c r="S1979" s="501"/>
      <c r="T1979" s="497"/>
      <c r="U1979" s="498"/>
      <c r="V1979" s="43">
        <v>228</v>
      </c>
      <c r="W1979" s="34" t="s">
        <v>4603</v>
      </c>
      <c r="X1979" s="44">
        <v>90753</v>
      </c>
      <c r="Y1979" s="34" t="s">
        <v>4350</v>
      </c>
      <c r="Z1979" s="43" t="s">
        <v>1223</v>
      </c>
      <c r="AA1979" s="34" t="s">
        <v>276</v>
      </c>
      <c r="AB1979" s="34" t="s">
        <v>276</v>
      </c>
      <c r="AC1979" s="34" t="s">
        <v>4350</v>
      </c>
      <c r="AD1979" s="44" t="s">
        <v>350</v>
      </c>
      <c r="AE1979" s="44" t="s">
        <v>11787</v>
      </c>
      <c r="AF1979" s="43">
        <v>228</v>
      </c>
      <c r="AG1979" s="34" t="s">
        <v>4603</v>
      </c>
      <c r="AH1979" s="34" t="s">
        <v>11791</v>
      </c>
      <c r="AI1979" s="43" t="s">
        <v>4604</v>
      </c>
      <c r="AJ1979" s="44" t="s">
        <v>4605</v>
      </c>
      <c r="AK1979" s="261">
        <v>6300705</v>
      </c>
      <c r="AL1979" s="44" t="s">
        <v>276</v>
      </c>
      <c r="AM1979" s="44" t="s">
        <v>4609</v>
      </c>
      <c r="AN1979" s="262">
        <v>271093900</v>
      </c>
      <c r="AO1979" s="34"/>
      <c r="AP1979" s="34"/>
      <c r="AQ1979" s="34"/>
      <c r="AR1979" s="34"/>
      <c r="AS1979" s="34"/>
      <c r="AT1979" s="44" t="s">
        <v>10865</v>
      </c>
      <c r="AU1979" s="44"/>
      <c r="AV1979" s="477" t="str">
        <f t="array" ref="AV1979">_xlfn.IFS(
LEFT(Tabelas!$AI1979,1)="N","DN",
LEFT(Tabelas!$AI1979,1)="C","DC",
LEFT(Tabelas!$AI1979,1)="L","DL",
LEFT(Tabelas!$AI1979,1)="A","DA",
LEFT(Tabelas!$AI1979,1)="G","DG")</f>
        <v>DC</v>
      </c>
      <c r="AW1979" s="34"/>
      <c r="AX1979" s="34"/>
      <c r="AY1979" s="34"/>
      <c r="AZ1979" s="34"/>
      <c r="BA1979" s="34"/>
      <c r="BB1979" s="34"/>
      <c r="BC1979" s="34"/>
      <c r="BD1979" s="44">
        <v>90753</v>
      </c>
      <c r="BE1979" s="34" t="s">
        <v>4350</v>
      </c>
      <c r="BF1979" s="43" t="s">
        <v>1223</v>
      </c>
      <c r="BG1979" s="34" t="s">
        <v>276</v>
      </c>
      <c r="BH1979" s="34" t="s">
        <v>276</v>
      </c>
      <c r="BI1979" s="34" t="s">
        <v>4350</v>
      </c>
      <c r="BJ1979" s="44" t="s">
        <v>350</v>
      </c>
      <c r="BK1979" s="44" t="s">
        <v>11787</v>
      </c>
      <c r="EN1979" s="571">
        <v>55832</v>
      </c>
      <c r="EO1979" s="560" t="s">
        <v>11914</v>
      </c>
      <c r="EP1979" s="560" t="s">
        <v>320</v>
      </c>
      <c r="EQ1979" s="580">
        <v>102</v>
      </c>
      <c r="ER1979" s="560" t="s">
        <v>628</v>
      </c>
      <c r="ES1979" s="567" t="s">
        <v>11915</v>
      </c>
    </row>
    <row r="1980" spans="16:149">
      <c r="P1980" s="503"/>
      <c r="Q1980" s="504"/>
      <c r="R1980" s="505">
        <f t="shared" si="53"/>
        <v>45758</v>
      </c>
      <c r="S1980" s="501"/>
      <c r="T1980" s="497"/>
      <c r="U1980" s="498"/>
      <c r="V1980" s="43">
        <v>228</v>
      </c>
      <c r="W1980" s="34" t="s">
        <v>4603</v>
      </c>
      <c r="X1980" s="44">
        <v>90800</v>
      </c>
      <c r="Y1980" s="34" t="s">
        <v>771</v>
      </c>
      <c r="Z1980" s="43" t="s">
        <v>1223</v>
      </c>
      <c r="AA1980" s="34" t="s">
        <v>480</v>
      </c>
      <c r="AB1980" s="34" t="s">
        <v>276</v>
      </c>
      <c r="AC1980" s="34" t="s">
        <v>1351</v>
      </c>
      <c r="AD1980" s="44" t="s">
        <v>350</v>
      </c>
      <c r="AE1980" s="44" t="s">
        <v>11787</v>
      </c>
      <c r="AF1980" s="43">
        <v>228</v>
      </c>
      <c r="AG1980" s="34" t="s">
        <v>4603</v>
      </c>
      <c r="AH1980" s="34" t="s">
        <v>11791</v>
      </c>
      <c r="AI1980" s="43" t="s">
        <v>4604</v>
      </c>
      <c r="AJ1980" s="44" t="s">
        <v>4605</v>
      </c>
      <c r="AK1980" s="261">
        <v>6300705</v>
      </c>
      <c r="AL1980" s="44" t="s">
        <v>276</v>
      </c>
      <c r="AM1980" s="44" t="s">
        <v>4609</v>
      </c>
      <c r="AN1980" s="262">
        <v>271093900</v>
      </c>
      <c r="AO1980" s="34"/>
      <c r="AP1980" s="34"/>
      <c r="AQ1980" s="34"/>
      <c r="AR1980" s="34"/>
      <c r="AS1980" s="34"/>
      <c r="AT1980" s="44" t="s">
        <v>10865</v>
      </c>
      <c r="AU1980" s="44"/>
      <c r="AV1980" s="477" t="str">
        <f t="array" ref="AV1980">_xlfn.IFS(
LEFT(Tabelas!$AI1980,1)="N","DN",
LEFT(Tabelas!$AI1980,1)="C","DC",
LEFT(Tabelas!$AI1980,1)="L","DL",
LEFT(Tabelas!$AI1980,1)="A","DA",
LEFT(Tabelas!$AI1980,1)="G","DG")</f>
        <v>DC</v>
      </c>
      <c r="AW1980" s="34"/>
      <c r="AX1980" s="34"/>
      <c r="AY1980" s="34"/>
      <c r="AZ1980" s="34"/>
      <c r="BA1980" s="34"/>
      <c r="BB1980" s="34"/>
      <c r="BC1980" s="34"/>
      <c r="BD1980" s="44">
        <v>90800</v>
      </c>
      <c r="BE1980" s="34" t="s">
        <v>771</v>
      </c>
      <c r="BF1980" s="43" t="s">
        <v>1223</v>
      </c>
      <c r="BG1980" s="34" t="s">
        <v>480</v>
      </c>
      <c r="BH1980" s="34" t="s">
        <v>276</v>
      </c>
      <c r="BI1980" s="34" t="s">
        <v>1351</v>
      </c>
      <c r="BJ1980" s="44" t="s">
        <v>350</v>
      </c>
      <c r="BK1980" s="44" t="s">
        <v>11787</v>
      </c>
      <c r="EN1980" s="572">
        <v>55840</v>
      </c>
      <c r="EO1980" s="561" t="s">
        <v>11916</v>
      </c>
      <c r="EP1980" s="561" t="s">
        <v>320</v>
      </c>
      <c r="EQ1980" s="576">
        <v>105</v>
      </c>
      <c r="ER1980" s="561" t="s">
        <v>1498</v>
      </c>
      <c r="ES1980" s="568" t="s">
        <v>11917</v>
      </c>
    </row>
    <row r="1981" spans="16:149">
      <c r="P1981" s="503"/>
      <c r="Q1981" s="504"/>
      <c r="R1981" s="505">
        <f t="shared" si="53"/>
        <v>45759</v>
      </c>
      <c r="S1981" s="501"/>
      <c r="T1981" s="497"/>
      <c r="U1981" s="498"/>
      <c r="V1981" s="43">
        <v>228</v>
      </c>
      <c r="W1981" s="34" t="s">
        <v>4603</v>
      </c>
      <c r="X1981" s="44">
        <v>90802</v>
      </c>
      <c r="Y1981" s="34" t="s">
        <v>1351</v>
      </c>
      <c r="Z1981" s="43" t="s">
        <v>1223</v>
      </c>
      <c r="AA1981" s="34" t="s">
        <v>480</v>
      </c>
      <c r="AB1981" s="34" t="s">
        <v>276</v>
      </c>
      <c r="AC1981" s="34" t="s">
        <v>1351</v>
      </c>
      <c r="AD1981" s="44" t="s">
        <v>350</v>
      </c>
      <c r="AE1981" s="44" t="s">
        <v>11787</v>
      </c>
      <c r="AF1981" s="43">
        <v>228</v>
      </c>
      <c r="AG1981" s="34" t="s">
        <v>4603</v>
      </c>
      <c r="AH1981" s="34" t="s">
        <v>11791</v>
      </c>
      <c r="AI1981" s="43" t="s">
        <v>4604</v>
      </c>
      <c r="AJ1981" s="44" t="s">
        <v>4605</v>
      </c>
      <c r="AK1981" s="261">
        <v>6300705</v>
      </c>
      <c r="AL1981" s="44" t="s">
        <v>276</v>
      </c>
      <c r="AM1981" s="44" t="s">
        <v>4609</v>
      </c>
      <c r="AN1981" s="262">
        <v>271093900</v>
      </c>
      <c r="AO1981" s="34"/>
      <c r="AP1981" s="34"/>
      <c r="AQ1981" s="34"/>
      <c r="AR1981" s="34"/>
      <c r="AS1981" s="34"/>
      <c r="AT1981" s="44" t="s">
        <v>10865</v>
      </c>
      <c r="AU1981" s="44"/>
      <c r="AV1981" s="477" t="str">
        <f t="array" ref="AV1981">_xlfn.IFS(
LEFT(Tabelas!$AI1981,1)="N","DN",
LEFT(Tabelas!$AI1981,1)="C","DC",
LEFT(Tabelas!$AI1981,1)="L","DL",
LEFT(Tabelas!$AI1981,1)="A","DA",
LEFT(Tabelas!$AI1981,1)="G","DG")</f>
        <v>DC</v>
      </c>
      <c r="AW1981" s="34"/>
      <c r="AX1981" s="34"/>
      <c r="AY1981" s="34"/>
      <c r="AZ1981" s="34"/>
      <c r="BA1981" s="34"/>
      <c r="BB1981" s="34"/>
      <c r="BC1981" s="34"/>
      <c r="BD1981" s="44">
        <v>90802</v>
      </c>
      <c r="BE1981" s="34" t="s">
        <v>1351</v>
      </c>
      <c r="BF1981" s="43" t="s">
        <v>1223</v>
      </c>
      <c r="BG1981" s="34" t="s">
        <v>480</v>
      </c>
      <c r="BH1981" s="34" t="s">
        <v>276</v>
      </c>
      <c r="BI1981" s="34" t="s">
        <v>1351</v>
      </c>
      <c r="BJ1981" s="44" t="s">
        <v>350</v>
      </c>
      <c r="BK1981" s="44" t="s">
        <v>11787</v>
      </c>
      <c r="EN1981" s="571">
        <v>55867</v>
      </c>
      <c r="EO1981" s="560" t="s">
        <v>11918</v>
      </c>
      <c r="EP1981" s="560" t="s">
        <v>320</v>
      </c>
      <c r="EQ1981" s="580">
        <v>103</v>
      </c>
      <c r="ER1981" s="560" t="s">
        <v>938</v>
      </c>
      <c r="ES1981" s="567" t="s">
        <v>11919</v>
      </c>
    </row>
    <row r="1982" spans="16:149">
      <c r="P1982" s="503"/>
      <c r="Q1982" s="504"/>
      <c r="R1982" s="505">
        <f t="shared" si="53"/>
        <v>45760</v>
      </c>
      <c r="S1982" s="501"/>
      <c r="T1982" s="497"/>
      <c r="U1982" s="498"/>
      <c r="V1982" s="43">
        <v>228</v>
      </c>
      <c r="W1982" s="34" t="s">
        <v>4603</v>
      </c>
      <c r="X1982" s="44">
        <v>90803</v>
      </c>
      <c r="Y1982" s="34" t="s">
        <v>1629</v>
      </c>
      <c r="Z1982" s="43" t="s">
        <v>1223</v>
      </c>
      <c r="AA1982" s="34" t="s">
        <v>480</v>
      </c>
      <c r="AB1982" s="34" t="s">
        <v>276</v>
      </c>
      <c r="AC1982" s="34" t="s">
        <v>1629</v>
      </c>
      <c r="AD1982" s="44" t="s">
        <v>350</v>
      </c>
      <c r="AE1982" s="44" t="s">
        <v>11787</v>
      </c>
      <c r="AF1982" s="43">
        <v>228</v>
      </c>
      <c r="AG1982" s="34" t="s">
        <v>4603</v>
      </c>
      <c r="AH1982" s="34" t="s">
        <v>11791</v>
      </c>
      <c r="AI1982" s="43" t="s">
        <v>4604</v>
      </c>
      <c r="AJ1982" s="44" t="s">
        <v>4605</v>
      </c>
      <c r="AK1982" s="261">
        <v>6300705</v>
      </c>
      <c r="AL1982" s="44" t="s">
        <v>276</v>
      </c>
      <c r="AM1982" s="44" t="s">
        <v>4609</v>
      </c>
      <c r="AN1982" s="262">
        <v>271093900</v>
      </c>
      <c r="AO1982" s="34"/>
      <c r="AP1982" s="34"/>
      <c r="AQ1982" s="34"/>
      <c r="AR1982" s="34"/>
      <c r="AS1982" s="34"/>
      <c r="AT1982" s="44" t="s">
        <v>10865</v>
      </c>
      <c r="AU1982" s="44"/>
      <c r="AV1982" s="477" t="str">
        <f t="array" ref="AV1982">_xlfn.IFS(
LEFT(Tabelas!$AI1982,1)="N","DN",
LEFT(Tabelas!$AI1982,1)="C","DC",
LEFT(Tabelas!$AI1982,1)="L","DL",
LEFT(Tabelas!$AI1982,1)="A","DA",
LEFT(Tabelas!$AI1982,1)="G","DG")</f>
        <v>DC</v>
      </c>
      <c r="AW1982" s="34"/>
      <c r="AX1982" s="34"/>
      <c r="AY1982" s="34"/>
      <c r="AZ1982" s="34"/>
      <c r="BA1982" s="34"/>
      <c r="BB1982" s="34"/>
      <c r="BC1982" s="34"/>
      <c r="BD1982" s="44">
        <v>90803</v>
      </c>
      <c r="BE1982" s="34" t="s">
        <v>1629</v>
      </c>
      <c r="BF1982" s="43" t="s">
        <v>1223</v>
      </c>
      <c r="BG1982" s="34" t="s">
        <v>480</v>
      </c>
      <c r="BH1982" s="34" t="s">
        <v>276</v>
      </c>
      <c r="BI1982" s="34" t="s">
        <v>1629</v>
      </c>
      <c r="BJ1982" s="44" t="s">
        <v>350</v>
      </c>
      <c r="BK1982" s="44" t="s">
        <v>11787</v>
      </c>
      <c r="EN1982" s="572">
        <v>55883</v>
      </c>
      <c r="EO1982" s="561" t="s">
        <v>11920</v>
      </c>
      <c r="EP1982" s="561" t="s">
        <v>320</v>
      </c>
      <c r="EQ1982" s="576">
        <v>167</v>
      </c>
      <c r="ER1982" s="561" t="s">
        <v>4041</v>
      </c>
      <c r="ES1982" s="568"/>
    </row>
    <row r="1983" spans="16:149">
      <c r="P1983" s="503"/>
      <c r="Q1983" s="504"/>
      <c r="R1983" s="505">
        <f t="shared" si="53"/>
        <v>45761</v>
      </c>
      <c r="S1983" s="501"/>
      <c r="T1983" s="497"/>
      <c r="U1983" s="498"/>
      <c r="V1983" s="43">
        <v>228</v>
      </c>
      <c r="W1983" s="34" t="s">
        <v>4603</v>
      </c>
      <c r="X1983" s="44">
        <v>90801</v>
      </c>
      <c r="Y1983" s="34" t="s">
        <v>1076</v>
      </c>
      <c r="Z1983" s="43" t="s">
        <v>1223</v>
      </c>
      <c r="AA1983" s="34" t="s">
        <v>480</v>
      </c>
      <c r="AB1983" s="34" t="s">
        <v>276</v>
      </c>
      <c r="AC1983" s="34" t="s">
        <v>1076</v>
      </c>
      <c r="AD1983" s="44" t="s">
        <v>350</v>
      </c>
      <c r="AE1983" s="44" t="s">
        <v>11787</v>
      </c>
      <c r="AF1983" s="43">
        <v>228</v>
      </c>
      <c r="AG1983" s="34" t="s">
        <v>4603</v>
      </c>
      <c r="AH1983" s="34" t="s">
        <v>11791</v>
      </c>
      <c r="AI1983" s="43" t="s">
        <v>4604</v>
      </c>
      <c r="AJ1983" s="44" t="s">
        <v>4605</v>
      </c>
      <c r="AK1983" s="261">
        <v>6300705</v>
      </c>
      <c r="AL1983" s="44" t="s">
        <v>276</v>
      </c>
      <c r="AM1983" s="44" t="s">
        <v>4609</v>
      </c>
      <c r="AN1983" s="262">
        <v>271093900</v>
      </c>
      <c r="AO1983" s="34"/>
      <c r="AP1983" s="34"/>
      <c r="AQ1983" s="34"/>
      <c r="AR1983" s="34"/>
      <c r="AS1983" s="34"/>
      <c r="AT1983" s="44" t="s">
        <v>10865</v>
      </c>
      <c r="AU1983" s="44"/>
      <c r="AV1983" s="477" t="str">
        <f t="array" ref="AV1983">_xlfn.IFS(
LEFT(Tabelas!$AI1983,1)="N","DN",
LEFT(Tabelas!$AI1983,1)="C","DC",
LEFT(Tabelas!$AI1983,1)="L","DL",
LEFT(Tabelas!$AI1983,1)="A","DA",
LEFT(Tabelas!$AI1983,1)="G","DG")</f>
        <v>DC</v>
      </c>
      <c r="AW1983" s="34"/>
      <c r="AX1983" s="34"/>
      <c r="AY1983" s="34"/>
      <c r="AZ1983" s="34"/>
      <c r="BA1983" s="34"/>
      <c r="BB1983" s="34"/>
      <c r="BC1983" s="34"/>
      <c r="BD1983" s="44">
        <v>90801</v>
      </c>
      <c r="BE1983" s="34" t="s">
        <v>1076</v>
      </c>
      <c r="BF1983" s="43" t="s">
        <v>1223</v>
      </c>
      <c r="BG1983" s="34" t="s">
        <v>480</v>
      </c>
      <c r="BH1983" s="34" t="s">
        <v>276</v>
      </c>
      <c r="BI1983" s="34" t="s">
        <v>1076</v>
      </c>
      <c r="BJ1983" s="44" t="s">
        <v>350</v>
      </c>
      <c r="BK1983" s="44" t="s">
        <v>11787</v>
      </c>
      <c r="EN1983" s="571">
        <v>55891</v>
      </c>
      <c r="EO1983" s="560" t="s">
        <v>11921</v>
      </c>
      <c r="EP1983" s="560" t="s">
        <v>320</v>
      </c>
      <c r="EQ1983" s="580">
        <v>100</v>
      </c>
      <c r="ER1983" s="560" t="s">
        <v>4630</v>
      </c>
      <c r="ES1983" s="567" t="s">
        <v>11922</v>
      </c>
    </row>
    <row r="1984" spans="16:149">
      <c r="P1984" s="503"/>
      <c r="Q1984" s="504"/>
      <c r="R1984" s="505">
        <f t="shared" si="53"/>
        <v>45762</v>
      </c>
      <c r="S1984" s="501"/>
      <c r="T1984" s="497"/>
      <c r="U1984" s="498"/>
      <c r="V1984" s="43">
        <v>228</v>
      </c>
      <c r="W1984" s="34" t="s">
        <v>4603</v>
      </c>
      <c r="X1984" s="44">
        <v>90804</v>
      </c>
      <c r="Y1984" s="34" t="s">
        <v>1895</v>
      </c>
      <c r="Z1984" s="43" t="s">
        <v>1223</v>
      </c>
      <c r="AA1984" s="34" t="s">
        <v>480</v>
      </c>
      <c r="AB1984" s="34" t="s">
        <v>276</v>
      </c>
      <c r="AC1984" s="34" t="s">
        <v>1895</v>
      </c>
      <c r="AD1984" s="44" t="s">
        <v>350</v>
      </c>
      <c r="AE1984" s="44" t="s">
        <v>11787</v>
      </c>
      <c r="AF1984" s="43">
        <v>228</v>
      </c>
      <c r="AG1984" s="34" t="s">
        <v>4603</v>
      </c>
      <c r="AH1984" s="34" t="s">
        <v>11791</v>
      </c>
      <c r="AI1984" s="43" t="s">
        <v>4604</v>
      </c>
      <c r="AJ1984" s="44" t="s">
        <v>4605</v>
      </c>
      <c r="AK1984" s="261">
        <v>6300705</v>
      </c>
      <c r="AL1984" s="44" t="s">
        <v>276</v>
      </c>
      <c r="AM1984" s="44" t="s">
        <v>4609</v>
      </c>
      <c r="AN1984" s="262">
        <v>271093900</v>
      </c>
      <c r="AO1984" s="34"/>
      <c r="AP1984" s="34"/>
      <c r="AQ1984" s="34"/>
      <c r="AR1984" s="34"/>
      <c r="AS1984" s="34"/>
      <c r="AT1984" s="44" t="s">
        <v>10865</v>
      </c>
      <c r="AU1984" s="44"/>
      <c r="AV1984" s="477" t="str">
        <f t="array" ref="AV1984">_xlfn.IFS(
LEFT(Tabelas!$AI1984,1)="N","DN",
LEFT(Tabelas!$AI1984,1)="C","DC",
LEFT(Tabelas!$AI1984,1)="L","DL",
LEFT(Tabelas!$AI1984,1)="A","DA",
LEFT(Tabelas!$AI1984,1)="G","DG")</f>
        <v>DC</v>
      </c>
      <c r="AW1984" s="34"/>
      <c r="AX1984" s="34"/>
      <c r="AY1984" s="34"/>
      <c r="AZ1984" s="34"/>
      <c r="BA1984" s="34"/>
      <c r="BB1984" s="34"/>
      <c r="BC1984" s="34"/>
      <c r="BD1984" s="44">
        <v>90804</v>
      </c>
      <c r="BE1984" s="34" t="s">
        <v>1895</v>
      </c>
      <c r="BF1984" s="43" t="s">
        <v>1223</v>
      </c>
      <c r="BG1984" s="34" t="s">
        <v>480</v>
      </c>
      <c r="BH1984" s="34" t="s">
        <v>276</v>
      </c>
      <c r="BI1984" s="34" t="s">
        <v>1895</v>
      </c>
      <c r="BJ1984" s="44" t="s">
        <v>350</v>
      </c>
      <c r="BK1984" s="44" t="s">
        <v>11787</v>
      </c>
      <c r="EN1984" s="572">
        <v>55905</v>
      </c>
      <c r="EO1984" s="561" t="s">
        <v>11923</v>
      </c>
      <c r="EP1984" s="561" t="s">
        <v>320</v>
      </c>
      <c r="EQ1984" s="576">
        <v>106</v>
      </c>
      <c r="ER1984" s="561" t="s">
        <v>1774</v>
      </c>
      <c r="ES1984" s="568" t="s">
        <v>11889</v>
      </c>
    </row>
    <row r="1985" spans="16:149">
      <c r="P1985" s="503"/>
      <c r="Q1985" s="504"/>
      <c r="R1985" s="505">
        <f t="shared" si="53"/>
        <v>45763</v>
      </c>
      <c r="S1985" s="501"/>
      <c r="T1985" s="497"/>
      <c r="U1985" s="498"/>
      <c r="V1985" s="43">
        <v>228</v>
      </c>
      <c r="W1985" s="34" t="s">
        <v>4603</v>
      </c>
      <c r="X1985" s="44">
        <v>91101</v>
      </c>
      <c r="Y1985" s="34" t="s">
        <v>1079</v>
      </c>
      <c r="Z1985" s="43" t="s">
        <v>1223</v>
      </c>
      <c r="AA1985" s="34" t="s">
        <v>483</v>
      </c>
      <c r="AB1985" s="34" t="s">
        <v>276</v>
      </c>
      <c r="AC1985" s="34" t="s">
        <v>1079</v>
      </c>
      <c r="AD1985" s="44" t="s">
        <v>350</v>
      </c>
      <c r="AE1985" s="44" t="s">
        <v>11787</v>
      </c>
      <c r="AF1985" s="43">
        <v>228</v>
      </c>
      <c r="AG1985" s="34" t="s">
        <v>4603</v>
      </c>
      <c r="AH1985" s="34" t="s">
        <v>11791</v>
      </c>
      <c r="AI1985" s="43" t="s">
        <v>4604</v>
      </c>
      <c r="AJ1985" s="44" t="s">
        <v>4605</v>
      </c>
      <c r="AK1985" s="261">
        <v>6300705</v>
      </c>
      <c r="AL1985" s="44" t="s">
        <v>276</v>
      </c>
      <c r="AM1985" s="44" t="s">
        <v>4609</v>
      </c>
      <c r="AN1985" s="262">
        <v>271093900</v>
      </c>
      <c r="AO1985" s="34"/>
      <c r="AP1985" s="34"/>
      <c r="AQ1985" s="34"/>
      <c r="AR1985" s="34"/>
      <c r="AS1985" s="34"/>
      <c r="AT1985" s="44" t="s">
        <v>10865</v>
      </c>
      <c r="AU1985" s="44"/>
      <c r="AV1985" s="477" t="str">
        <f t="array" ref="AV1985">_xlfn.IFS(
LEFT(Tabelas!$AI1985,1)="N","DN",
LEFT(Tabelas!$AI1985,1)="C","DC",
LEFT(Tabelas!$AI1985,1)="L","DL",
LEFT(Tabelas!$AI1985,1)="A","DA",
LEFT(Tabelas!$AI1985,1)="G","DG")</f>
        <v>DC</v>
      </c>
      <c r="AW1985" s="34"/>
      <c r="AX1985" s="34"/>
      <c r="AY1985" s="34"/>
      <c r="AZ1985" s="34"/>
      <c r="BA1985" s="34"/>
      <c r="BB1985" s="34"/>
      <c r="BC1985" s="34"/>
      <c r="BD1985" s="44">
        <v>91101</v>
      </c>
      <c r="BE1985" s="34" t="s">
        <v>1079</v>
      </c>
      <c r="BF1985" s="43" t="s">
        <v>1223</v>
      </c>
      <c r="BG1985" s="34" t="s">
        <v>483</v>
      </c>
      <c r="BH1985" s="34" t="s">
        <v>276</v>
      </c>
      <c r="BI1985" s="34" t="s">
        <v>1079</v>
      </c>
      <c r="BJ1985" s="44" t="s">
        <v>350</v>
      </c>
      <c r="BK1985" s="44" t="s">
        <v>11787</v>
      </c>
      <c r="EN1985" s="571">
        <v>55948</v>
      </c>
      <c r="EO1985" s="560" t="s">
        <v>11924</v>
      </c>
      <c r="EP1985" s="560" t="s">
        <v>320</v>
      </c>
      <c r="EQ1985" s="580">
        <v>109</v>
      </c>
      <c r="ER1985" s="560" t="s">
        <v>2409</v>
      </c>
      <c r="ES1985" s="567" t="s">
        <v>11925</v>
      </c>
    </row>
    <row r="1986" spans="16:149">
      <c r="P1986" s="503"/>
      <c r="Q1986" s="504"/>
      <c r="R1986" s="505">
        <f t="shared" si="53"/>
        <v>45764</v>
      </c>
      <c r="S1986" s="501"/>
      <c r="T1986" s="497"/>
      <c r="U1986" s="498"/>
      <c r="V1986" s="43">
        <v>228</v>
      </c>
      <c r="W1986" s="34" t="s">
        <v>4603</v>
      </c>
      <c r="X1986" s="44">
        <v>91103</v>
      </c>
      <c r="Y1986" s="34" t="s">
        <v>1632</v>
      </c>
      <c r="Z1986" s="43" t="s">
        <v>1223</v>
      </c>
      <c r="AA1986" s="34" t="s">
        <v>483</v>
      </c>
      <c r="AB1986" s="34" t="s">
        <v>276</v>
      </c>
      <c r="AC1986" s="34" t="s">
        <v>1632</v>
      </c>
      <c r="AD1986" s="44" t="s">
        <v>350</v>
      </c>
      <c r="AE1986" s="44" t="s">
        <v>11787</v>
      </c>
      <c r="AF1986" s="43">
        <v>228</v>
      </c>
      <c r="AG1986" s="34" t="s">
        <v>4603</v>
      </c>
      <c r="AH1986" s="34" t="s">
        <v>11791</v>
      </c>
      <c r="AI1986" s="43" t="s">
        <v>4604</v>
      </c>
      <c r="AJ1986" s="44" t="s">
        <v>4605</v>
      </c>
      <c r="AK1986" s="261">
        <v>6300705</v>
      </c>
      <c r="AL1986" s="44" t="s">
        <v>276</v>
      </c>
      <c r="AM1986" s="44" t="s">
        <v>4609</v>
      </c>
      <c r="AN1986" s="262">
        <v>271093900</v>
      </c>
      <c r="AO1986" s="34"/>
      <c r="AP1986" s="34"/>
      <c r="AQ1986" s="34"/>
      <c r="AR1986" s="34"/>
      <c r="AS1986" s="34"/>
      <c r="AT1986" s="44" t="s">
        <v>10865</v>
      </c>
      <c r="AU1986" s="44"/>
      <c r="AV1986" s="477" t="str">
        <f t="array" ref="AV1986">_xlfn.IFS(
LEFT(Tabelas!$AI1986,1)="N","DN",
LEFT(Tabelas!$AI1986,1)="C","DC",
LEFT(Tabelas!$AI1986,1)="L","DL",
LEFT(Tabelas!$AI1986,1)="A","DA",
LEFT(Tabelas!$AI1986,1)="G","DG")</f>
        <v>DC</v>
      </c>
      <c r="AW1986" s="34"/>
      <c r="AX1986" s="34"/>
      <c r="AY1986" s="34"/>
      <c r="AZ1986" s="34"/>
      <c r="BA1986" s="34"/>
      <c r="BB1986" s="34"/>
      <c r="BC1986" s="34"/>
      <c r="BD1986" s="44">
        <v>91103</v>
      </c>
      <c r="BE1986" s="34" t="s">
        <v>1632</v>
      </c>
      <c r="BF1986" s="43" t="s">
        <v>1223</v>
      </c>
      <c r="BG1986" s="34" t="s">
        <v>483</v>
      </c>
      <c r="BH1986" s="34" t="s">
        <v>276</v>
      </c>
      <c r="BI1986" s="34" t="s">
        <v>1632</v>
      </c>
      <c r="BJ1986" s="44" t="s">
        <v>350</v>
      </c>
      <c r="BK1986" s="44" t="s">
        <v>11787</v>
      </c>
      <c r="EN1986" s="572">
        <v>55956</v>
      </c>
      <c r="EO1986" s="561" t="s">
        <v>11926</v>
      </c>
      <c r="EP1986" s="561" t="s">
        <v>320</v>
      </c>
      <c r="EQ1986" s="576">
        <v>100</v>
      </c>
      <c r="ER1986" s="561" t="s">
        <v>4630</v>
      </c>
      <c r="ES1986" s="568"/>
    </row>
    <row r="1987" spans="16:149">
      <c r="P1987" s="503"/>
      <c r="Q1987" s="504"/>
      <c r="R1987" s="505">
        <f t="shared" si="53"/>
        <v>45765</v>
      </c>
      <c r="S1987" s="501"/>
      <c r="T1987" s="497"/>
      <c r="U1987" s="498"/>
      <c r="V1987" s="43">
        <v>228</v>
      </c>
      <c r="W1987" s="34" t="s">
        <v>4603</v>
      </c>
      <c r="X1987" s="44">
        <v>91102</v>
      </c>
      <c r="Y1987" s="34" t="s">
        <v>1075</v>
      </c>
      <c r="Z1987" s="43" t="s">
        <v>1223</v>
      </c>
      <c r="AA1987" s="34" t="s">
        <v>483</v>
      </c>
      <c r="AB1987" s="34" t="s">
        <v>276</v>
      </c>
      <c r="AC1987" s="34" t="s">
        <v>1075</v>
      </c>
      <c r="AD1987" s="44" t="s">
        <v>350</v>
      </c>
      <c r="AE1987" s="44" t="s">
        <v>11787</v>
      </c>
      <c r="AF1987" s="43">
        <v>228</v>
      </c>
      <c r="AG1987" s="34" t="s">
        <v>4603</v>
      </c>
      <c r="AH1987" s="34" t="s">
        <v>11791</v>
      </c>
      <c r="AI1987" s="43" t="s">
        <v>4604</v>
      </c>
      <c r="AJ1987" s="44" t="s">
        <v>4605</v>
      </c>
      <c r="AK1987" s="261">
        <v>6300705</v>
      </c>
      <c r="AL1987" s="44" t="s">
        <v>276</v>
      </c>
      <c r="AM1987" s="44" t="s">
        <v>4609</v>
      </c>
      <c r="AN1987" s="262">
        <v>271093900</v>
      </c>
      <c r="AO1987" s="34"/>
      <c r="AP1987" s="34"/>
      <c r="AQ1987" s="34"/>
      <c r="AR1987" s="34"/>
      <c r="AS1987" s="34"/>
      <c r="AT1987" s="44" t="s">
        <v>10865</v>
      </c>
      <c r="AU1987" s="44"/>
      <c r="AV1987" s="477" t="str">
        <f t="array" ref="AV1987">_xlfn.IFS(
LEFT(Tabelas!$AI1987,1)="N","DN",
LEFT(Tabelas!$AI1987,1)="C","DC",
LEFT(Tabelas!$AI1987,1)="L","DL",
LEFT(Tabelas!$AI1987,1)="A","DA",
LEFT(Tabelas!$AI1987,1)="G","DG")</f>
        <v>DC</v>
      </c>
      <c r="AW1987" s="34"/>
      <c r="AX1987" s="34"/>
      <c r="AY1987" s="34"/>
      <c r="AZ1987" s="34"/>
      <c r="BA1987" s="34"/>
      <c r="BB1987" s="34"/>
      <c r="BC1987" s="34"/>
      <c r="BD1987" s="44">
        <v>91102</v>
      </c>
      <c r="BE1987" s="34" t="s">
        <v>1075</v>
      </c>
      <c r="BF1987" s="43" t="s">
        <v>1223</v>
      </c>
      <c r="BG1987" s="34" t="s">
        <v>483</v>
      </c>
      <c r="BH1987" s="34" t="s">
        <v>276</v>
      </c>
      <c r="BI1987" s="34" t="s">
        <v>1075</v>
      </c>
      <c r="BJ1987" s="44" t="s">
        <v>350</v>
      </c>
      <c r="BK1987" s="44" t="s">
        <v>11787</v>
      </c>
      <c r="EN1987" s="571">
        <v>55980</v>
      </c>
      <c r="EO1987" s="560" t="s">
        <v>11927</v>
      </c>
      <c r="EP1987" s="560" t="s">
        <v>320</v>
      </c>
      <c r="EQ1987" s="580">
        <v>113</v>
      </c>
      <c r="ER1987" s="560" t="s">
        <v>3007</v>
      </c>
      <c r="ES1987" s="567"/>
    </row>
    <row r="1988" spans="16:149">
      <c r="P1988" s="503"/>
      <c r="Q1988" s="504"/>
      <c r="R1988" s="505">
        <f t="shared" si="53"/>
        <v>45766</v>
      </c>
      <c r="S1988" s="501"/>
      <c r="T1988" s="497"/>
      <c r="U1988" s="498"/>
      <c r="V1988" s="43">
        <v>228</v>
      </c>
      <c r="W1988" s="34" t="s">
        <v>4603</v>
      </c>
      <c r="X1988" s="44">
        <v>91106</v>
      </c>
      <c r="Y1988" s="34" t="s">
        <v>1114</v>
      </c>
      <c r="Z1988" s="43" t="s">
        <v>1223</v>
      </c>
      <c r="AA1988" s="34" t="s">
        <v>483</v>
      </c>
      <c r="AB1988" s="34" t="s">
        <v>276</v>
      </c>
      <c r="AC1988" s="34" t="s">
        <v>1114</v>
      </c>
      <c r="AD1988" s="44" t="s">
        <v>350</v>
      </c>
      <c r="AE1988" s="44" t="s">
        <v>11787</v>
      </c>
      <c r="AF1988" s="43">
        <v>228</v>
      </c>
      <c r="AG1988" s="34" t="s">
        <v>4603</v>
      </c>
      <c r="AH1988" s="34" t="s">
        <v>11791</v>
      </c>
      <c r="AI1988" s="43" t="s">
        <v>4604</v>
      </c>
      <c r="AJ1988" s="44" t="s">
        <v>4605</v>
      </c>
      <c r="AK1988" s="261">
        <v>6300705</v>
      </c>
      <c r="AL1988" s="44" t="s">
        <v>276</v>
      </c>
      <c r="AM1988" s="44" t="s">
        <v>4609</v>
      </c>
      <c r="AN1988" s="262">
        <v>271093900</v>
      </c>
      <c r="AO1988" s="34"/>
      <c r="AP1988" s="34"/>
      <c r="AQ1988" s="34"/>
      <c r="AR1988" s="34"/>
      <c r="AS1988" s="34"/>
      <c r="AT1988" s="44" t="s">
        <v>10865</v>
      </c>
      <c r="AU1988" s="44"/>
      <c r="AV1988" s="477" t="str">
        <f t="array" ref="AV1988">_xlfn.IFS(
LEFT(Tabelas!$AI1988,1)="N","DN",
LEFT(Tabelas!$AI1988,1)="C","DC",
LEFT(Tabelas!$AI1988,1)="L","DL",
LEFT(Tabelas!$AI1988,1)="A","DA",
LEFT(Tabelas!$AI1988,1)="G","DG")</f>
        <v>DC</v>
      </c>
      <c r="AW1988" s="34"/>
      <c r="AX1988" s="34"/>
      <c r="AY1988" s="34"/>
      <c r="AZ1988" s="34"/>
      <c r="BA1988" s="34"/>
      <c r="BB1988" s="34"/>
      <c r="BC1988" s="34"/>
      <c r="BD1988" s="44">
        <v>91106</v>
      </c>
      <c r="BE1988" s="34" t="s">
        <v>1114</v>
      </c>
      <c r="BF1988" s="43" t="s">
        <v>1223</v>
      </c>
      <c r="BG1988" s="34" t="s">
        <v>483</v>
      </c>
      <c r="BH1988" s="34" t="s">
        <v>276</v>
      </c>
      <c r="BI1988" s="34" t="s">
        <v>1114</v>
      </c>
      <c r="BJ1988" s="44" t="s">
        <v>350</v>
      </c>
      <c r="BK1988" s="44" t="s">
        <v>11787</v>
      </c>
      <c r="EN1988" s="572">
        <v>55999</v>
      </c>
      <c r="EO1988" s="561" t="s">
        <v>11928</v>
      </c>
      <c r="EP1988" s="561" t="s">
        <v>320</v>
      </c>
      <c r="EQ1988" s="576">
        <v>166</v>
      </c>
      <c r="ER1988" s="561" t="s">
        <v>3992</v>
      </c>
      <c r="ES1988" s="568" t="s">
        <v>11929</v>
      </c>
    </row>
    <row r="1989" spans="16:149">
      <c r="P1989" s="503"/>
      <c r="Q1989" s="504"/>
      <c r="R1989" s="505">
        <f t="shared" si="53"/>
        <v>45767</v>
      </c>
      <c r="S1989" s="501"/>
      <c r="T1989" s="497"/>
      <c r="U1989" s="498"/>
      <c r="V1989" s="43">
        <v>228</v>
      </c>
      <c r="W1989" s="34" t="s">
        <v>4603</v>
      </c>
      <c r="X1989" s="44">
        <v>91107</v>
      </c>
      <c r="Y1989" s="34" t="s">
        <v>2110</v>
      </c>
      <c r="Z1989" s="43" t="s">
        <v>1223</v>
      </c>
      <c r="AA1989" s="34" t="s">
        <v>483</v>
      </c>
      <c r="AB1989" s="34" t="s">
        <v>276</v>
      </c>
      <c r="AC1989" s="34" t="s">
        <v>2110</v>
      </c>
      <c r="AD1989" s="44" t="s">
        <v>350</v>
      </c>
      <c r="AE1989" s="44" t="s">
        <v>11787</v>
      </c>
      <c r="AF1989" s="43">
        <v>228</v>
      </c>
      <c r="AG1989" s="34" t="s">
        <v>4603</v>
      </c>
      <c r="AH1989" s="34" t="s">
        <v>11791</v>
      </c>
      <c r="AI1989" s="43" t="s">
        <v>4604</v>
      </c>
      <c r="AJ1989" s="44" t="s">
        <v>4605</v>
      </c>
      <c r="AK1989" s="261">
        <v>6300705</v>
      </c>
      <c r="AL1989" s="44" t="s">
        <v>276</v>
      </c>
      <c r="AM1989" s="44" t="s">
        <v>4609</v>
      </c>
      <c r="AN1989" s="262">
        <v>271093900</v>
      </c>
      <c r="AO1989" s="34"/>
      <c r="AP1989" s="34"/>
      <c r="AQ1989" s="34"/>
      <c r="AR1989" s="34"/>
      <c r="AS1989" s="34"/>
      <c r="AT1989" s="44" t="s">
        <v>10865</v>
      </c>
      <c r="AU1989" s="44"/>
      <c r="AV1989" s="477" t="str">
        <f t="array" ref="AV1989">_xlfn.IFS(
LEFT(Tabelas!$AI1989,1)="N","DN",
LEFT(Tabelas!$AI1989,1)="C","DC",
LEFT(Tabelas!$AI1989,1)="L","DL",
LEFT(Tabelas!$AI1989,1)="A","DA",
LEFT(Tabelas!$AI1989,1)="G","DG")</f>
        <v>DC</v>
      </c>
      <c r="AW1989" s="34"/>
      <c r="AX1989" s="34"/>
      <c r="AY1989" s="34"/>
      <c r="AZ1989" s="34"/>
      <c r="BA1989" s="34"/>
      <c r="BB1989" s="34"/>
      <c r="BC1989" s="34"/>
      <c r="BD1989" s="44">
        <v>91107</v>
      </c>
      <c r="BE1989" s="34" t="s">
        <v>2110</v>
      </c>
      <c r="BF1989" s="43" t="s">
        <v>1223</v>
      </c>
      <c r="BG1989" s="34" t="s">
        <v>483</v>
      </c>
      <c r="BH1989" s="34" t="s">
        <v>276</v>
      </c>
      <c r="BI1989" s="34" t="s">
        <v>2110</v>
      </c>
      <c r="BJ1989" s="44" t="s">
        <v>350</v>
      </c>
      <c r="BK1989" s="44" t="s">
        <v>11787</v>
      </c>
      <c r="EN1989" s="571">
        <v>56014</v>
      </c>
      <c r="EO1989" s="560" t="s">
        <v>11930</v>
      </c>
      <c r="EP1989" s="560" t="s">
        <v>320</v>
      </c>
      <c r="EQ1989" s="580">
        <v>165</v>
      </c>
      <c r="ER1989" s="560" t="s">
        <v>3946</v>
      </c>
      <c r="ES1989" s="567" t="s">
        <v>11931</v>
      </c>
    </row>
    <row r="1990" spans="16:149">
      <c r="P1990" s="503"/>
      <c r="Q1990" s="504"/>
      <c r="R1990" s="505">
        <f t="shared" si="53"/>
        <v>45768</v>
      </c>
      <c r="S1990" s="501"/>
      <c r="T1990" s="497"/>
      <c r="U1990" s="498"/>
      <c r="V1990" s="43">
        <v>228</v>
      </c>
      <c r="W1990" s="34" t="s">
        <v>4603</v>
      </c>
      <c r="X1990" s="44">
        <v>91109</v>
      </c>
      <c r="Y1990" s="34" t="s">
        <v>1071</v>
      </c>
      <c r="Z1990" s="43" t="s">
        <v>1223</v>
      </c>
      <c r="AA1990" s="34" t="s">
        <v>483</v>
      </c>
      <c r="AB1990" s="34" t="s">
        <v>276</v>
      </c>
      <c r="AC1990" s="34" t="s">
        <v>1071</v>
      </c>
      <c r="AD1990" s="44" t="s">
        <v>350</v>
      </c>
      <c r="AE1990" s="44" t="s">
        <v>11787</v>
      </c>
      <c r="AF1990" s="43">
        <v>228</v>
      </c>
      <c r="AG1990" s="34" t="s">
        <v>4603</v>
      </c>
      <c r="AH1990" s="34" t="s">
        <v>11791</v>
      </c>
      <c r="AI1990" s="43" t="s">
        <v>4604</v>
      </c>
      <c r="AJ1990" s="44" t="s">
        <v>4605</v>
      </c>
      <c r="AK1990" s="261">
        <v>6300705</v>
      </c>
      <c r="AL1990" s="44" t="s">
        <v>276</v>
      </c>
      <c r="AM1990" s="44" t="s">
        <v>4609</v>
      </c>
      <c r="AN1990" s="262">
        <v>271093900</v>
      </c>
      <c r="AO1990" s="34"/>
      <c r="AP1990" s="34"/>
      <c r="AQ1990" s="34"/>
      <c r="AR1990" s="34"/>
      <c r="AS1990" s="34"/>
      <c r="AT1990" s="44" t="s">
        <v>10865</v>
      </c>
      <c r="AU1990" s="44"/>
      <c r="AV1990" s="477" t="str">
        <f t="array" ref="AV1990">_xlfn.IFS(
LEFT(Tabelas!$AI1990,1)="N","DN",
LEFT(Tabelas!$AI1990,1)="C","DC",
LEFT(Tabelas!$AI1990,1)="L","DL",
LEFT(Tabelas!$AI1990,1)="A","DA",
LEFT(Tabelas!$AI1990,1)="G","DG")</f>
        <v>DC</v>
      </c>
      <c r="AW1990" s="34"/>
      <c r="AX1990" s="34"/>
      <c r="AY1990" s="34"/>
      <c r="AZ1990" s="34"/>
      <c r="BA1990" s="34"/>
      <c r="BB1990" s="34"/>
      <c r="BC1990" s="34"/>
      <c r="BD1990" s="44">
        <v>91109</v>
      </c>
      <c r="BE1990" s="34" t="s">
        <v>1071</v>
      </c>
      <c r="BF1990" s="43" t="s">
        <v>1223</v>
      </c>
      <c r="BG1990" s="34" t="s">
        <v>483</v>
      </c>
      <c r="BH1990" s="34" t="s">
        <v>276</v>
      </c>
      <c r="BI1990" s="34" t="s">
        <v>1071</v>
      </c>
      <c r="BJ1990" s="44" t="s">
        <v>350</v>
      </c>
      <c r="BK1990" s="44" t="s">
        <v>11787</v>
      </c>
      <c r="EN1990" s="572">
        <v>56030</v>
      </c>
      <c r="EO1990" s="561" t="s">
        <v>11932</v>
      </c>
      <c r="EP1990" s="561" t="s">
        <v>320</v>
      </c>
      <c r="EQ1990" s="576">
        <v>112</v>
      </c>
      <c r="ER1990" s="561" t="s">
        <v>2868</v>
      </c>
      <c r="ES1990" s="568" t="s">
        <v>11889</v>
      </c>
    </row>
    <row r="1991" spans="16:149">
      <c r="P1991" s="503"/>
      <c r="Q1991" s="504"/>
      <c r="R1991" s="505">
        <f t="shared" si="53"/>
        <v>45769</v>
      </c>
      <c r="S1991" s="501"/>
      <c r="T1991" s="497"/>
      <c r="U1991" s="498"/>
      <c r="V1991" s="43">
        <v>228</v>
      </c>
      <c r="W1991" s="34" t="s">
        <v>4603</v>
      </c>
      <c r="X1991" s="44">
        <v>91110</v>
      </c>
      <c r="Y1991" s="34" t="s">
        <v>2489</v>
      </c>
      <c r="Z1991" s="43" t="s">
        <v>1223</v>
      </c>
      <c r="AA1991" s="34" t="s">
        <v>483</v>
      </c>
      <c r="AB1991" s="34" t="s">
        <v>276</v>
      </c>
      <c r="AC1991" s="34" t="s">
        <v>2489</v>
      </c>
      <c r="AD1991" s="44" t="s">
        <v>350</v>
      </c>
      <c r="AE1991" s="44" t="s">
        <v>11787</v>
      </c>
      <c r="AF1991" s="43">
        <v>228</v>
      </c>
      <c r="AG1991" s="34" t="s">
        <v>4603</v>
      </c>
      <c r="AH1991" s="34" t="s">
        <v>11791</v>
      </c>
      <c r="AI1991" s="43" t="s">
        <v>4604</v>
      </c>
      <c r="AJ1991" s="44" t="s">
        <v>4605</v>
      </c>
      <c r="AK1991" s="261">
        <v>6300705</v>
      </c>
      <c r="AL1991" s="44" t="s">
        <v>276</v>
      </c>
      <c r="AM1991" s="44" t="s">
        <v>4609</v>
      </c>
      <c r="AN1991" s="262">
        <v>271093900</v>
      </c>
      <c r="AO1991" s="34"/>
      <c r="AP1991" s="34"/>
      <c r="AQ1991" s="34"/>
      <c r="AR1991" s="34"/>
      <c r="AS1991" s="34"/>
      <c r="AT1991" s="44" t="s">
        <v>10865</v>
      </c>
      <c r="AU1991" s="44"/>
      <c r="AV1991" s="477" t="str">
        <f t="array" ref="AV1991">_xlfn.IFS(
LEFT(Tabelas!$AI1991,1)="N","DN",
LEFT(Tabelas!$AI1991,1)="C","DC",
LEFT(Tabelas!$AI1991,1)="L","DL",
LEFT(Tabelas!$AI1991,1)="A","DA",
LEFT(Tabelas!$AI1991,1)="G","DG")</f>
        <v>DC</v>
      </c>
      <c r="AW1991" s="34"/>
      <c r="AX1991" s="34"/>
      <c r="AY1991" s="34"/>
      <c r="AZ1991" s="34"/>
      <c r="BA1991" s="34"/>
      <c r="BB1991" s="34"/>
      <c r="BC1991" s="34"/>
      <c r="BD1991" s="44">
        <v>91110</v>
      </c>
      <c r="BE1991" s="34" t="s">
        <v>2489</v>
      </c>
      <c r="BF1991" s="43" t="s">
        <v>1223</v>
      </c>
      <c r="BG1991" s="34" t="s">
        <v>483</v>
      </c>
      <c r="BH1991" s="34" t="s">
        <v>276</v>
      </c>
      <c r="BI1991" s="34" t="s">
        <v>2489</v>
      </c>
      <c r="BJ1991" s="44" t="s">
        <v>350</v>
      </c>
      <c r="BK1991" s="44" t="s">
        <v>11787</v>
      </c>
      <c r="EN1991" s="571">
        <v>56049</v>
      </c>
      <c r="EO1991" s="560" t="s">
        <v>11933</v>
      </c>
      <c r="EP1991" s="560" t="s">
        <v>320</v>
      </c>
      <c r="EQ1991" s="580">
        <v>100</v>
      </c>
      <c r="ER1991" s="560" t="s">
        <v>4630</v>
      </c>
      <c r="ES1991" s="567"/>
    </row>
    <row r="1992" spans="16:149">
      <c r="P1992" s="503"/>
      <c r="Q1992" s="504"/>
      <c r="R1992" s="505">
        <f t="shared" si="53"/>
        <v>45770</v>
      </c>
      <c r="S1992" s="501"/>
      <c r="T1992" s="497"/>
      <c r="U1992" s="498"/>
      <c r="V1992" s="43">
        <v>228</v>
      </c>
      <c r="W1992" s="34" t="s">
        <v>4603</v>
      </c>
      <c r="X1992" s="44">
        <v>91111</v>
      </c>
      <c r="Y1992" s="34" t="s">
        <v>2654</v>
      </c>
      <c r="Z1992" s="43" t="s">
        <v>1223</v>
      </c>
      <c r="AA1992" s="34" t="s">
        <v>483</v>
      </c>
      <c r="AB1992" s="34" t="s">
        <v>276</v>
      </c>
      <c r="AC1992" s="34" t="s">
        <v>2654</v>
      </c>
      <c r="AD1992" s="44" t="s">
        <v>350</v>
      </c>
      <c r="AE1992" s="44" t="s">
        <v>11787</v>
      </c>
      <c r="AF1992" s="43">
        <v>228</v>
      </c>
      <c r="AG1992" s="34" t="s">
        <v>4603</v>
      </c>
      <c r="AH1992" s="34" t="s">
        <v>11791</v>
      </c>
      <c r="AI1992" s="43" t="s">
        <v>4604</v>
      </c>
      <c r="AJ1992" s="44" t="s">
        <v>4605</v>
      </c>
      <c r="AK1992" s="261">
        <v>6300705</v>
      </c>
      <c r="AL1992" s="44" t="s">
        <v>276</v>
      </c>
      <c r="AM1992" s="44" t="s">
        <v>4609</v>
      </c>
      <c r="AN1992" s="262">
        <v>271093900</v>
      </c>
      <c r="AO1992" s="34"/>
      <c r="AP1992" s="34"/>
      <c r="AQ1992" s="34"/>
      <c r="AR1992" s="34"/>
      <c r="AS1992" s="34"/>
      <c r="AT1992" s="44" t="s">
        <v>10865</v>
      </c>
      <c r="AU1992" s="44"/>
      <c r="AV1992" s="477" t="str">
        <f t="array" ref="AV1992">_xlfn.IFS(
LEFT(Tabelas!$AI1992,1)="N","DN",
LEFT(Tabelas!$AI1992,1)="C","DC",
LEFT(Tabelas!$AI1992,1)="L","DL",
LEFT(Tabelas!$AI1992,1)="A","DA",
LEFT(Tabelas!$AI1992,1)="G","DG")</f>
        <v>DC</v>
      </c>
      <c r="AW1992" s="34"/>
      <c r="AX1992" s="34"/>
      <c r="AY1992" s="34"/>
      <c r="AZ1992" s="34"/>
      <c r="BA1992" s="34"/>
      <c r="BB1992" s="34"/>
      <c r="BC1992" s="34"/>
      <c r="BD1992" s="44">
        <v>91111</v>
      </c>
      <c r="BE1992" s="34" t="s">
        <v>2654</v>
      </c>
      <c r="BF1992" s="43" t="s">
        <v>1223</v>
      </c>
      <c r="BG1992" s="34" t="s">
        <v>483</v>
      </c>
      <c r="BH1992" s="34" t="s">
        <v>276</v>
      </c>
      <c r="BI1992" s="34" t="s">
        <v>2654</v>
      </c>
      <c r="BJ1992" s="44" t="s">
        <v>350</v>
      </c>
      <c r="BK1992" s="44" t="s">
        <v>11787</v>
      </c>
      <c r="EN1992" s="571">
        <v>56073</v>
      </c>
      <c r="EO1992" s="560" t="s">
        <v>11934</v>
      </c>
      <c r="EP1992" s="560" t="s">
        <v>320</v>
      </c>
      <c r="EQ1992" s="580">
        <v>100</v>
      </c>
      <c r="ER1992" s="560" t="s">
        <v>4630</v>
      </c>
      <c r="ES1992" s="567" t="s">
        <v>11935</v>
      </c>
    </row>
    <row r="1993" spans="16:149">
      <c r="P1993" s="503"/>
      <c r="Q1993" s="504"/>
      <c r="R1993" s="505">
        <f t="shared" si="53"/>
        <v>45771</v>
      </c>
      <c r="S1993" s="501"/>
      <c r="T1993" s="497"/>
      <c r="U1993" s="498"/>
      <c r="V1993" s="43">
        <v>228</v>
      </c>
      <c r="W1993" s="34" t="s">
        <v>4603</v>
      </c>
      <c r="X1993" s="44">
        <v>91112</v>
      </c>
      <c r="Y1993" s="34" t="s">
        <v>2799</v>
      </c>
      <c r="Z1993" s="43" t="s">
        <v>1223</v>
      </c>
      <c r="AA1993" s="34" t="s">
        <v>483</v>
      </c>
      <c r="AB1993" s="34" t="s">
        <v>276</v>
      </c>
      <c r="AC1993" s="34" t="s">
        <v>2799</v>
      </c>
      <c r="AD1993" s="44" t="s">
        <v>350</v>
      </c>
      <c r="AE1993" s="44" t="s">
        <v>11787</v>
      </c>
      <c r="AF1993" s="43">
        <v>228</v>
      </c>
      <c r="AG1993" s="34" t="s">
        <v>4603</v>
      </c>
      <c r="AH1993" s="34" t="s">
        <v>11791</v>
      </c>
      <c r="AI1993" s="43" t="s">
        <v>4604</v>
      </c>
      <c r="AJ1993" s="44" t="s">
        <v>4605</v>
      </c>
      <c r="AK1993" s="261">
        <v>6300705</v>
      </c>
      <c r="AL1993" s="44" t="s">
        <v>276</v>
      </c>
      <c r="AM1993" s="44" t="s">
        <v>4609</v>
      </c>
      <c r="AN1993" s="262">
        <v>271093900</v>
      </c>
      <c r="AO1993" s="34"/>
      <c r="AP1993" s="34"/>
      <c r="AQ1993" s="34"/>
      <c r="AR1993" s="34"/>
      <c r="AS1993" s="34"/>
      <c r="AT1993" s="44" t="s">
        <v>10865</v>
      </c>
      <c r="AU1993" s="44"/>
      <c r="AV1993" s="477" t="str">
        <f t="array" ref="AV1993">_xlfn.IFS(
LEFT(Tabelas!$AI1993,1)="N","DN",
LEFT(Tabelas!$AI1993,1)="C","DC",
LEFT(Tabelas!$AI1993,1)="L","DL",
LEFT(Tabelas!$AI1993,1)="A","DA",
LEFT(Tabelas!$AI1993,1)="G","DG")</f>
        <v>DC</v>
      </c>
      <c r="AW1993" s="34"/>
      <c r="AX1993" s="34"/>
      <c r="AY1993" s="34"/>
      <c r="AZ1993" s="34"/>
      <c r="BA1993" s="34"/>
      <c r="BB1993" s="34"/>
      <c r="BC1993" s="34"/>
      <c r="BD1993" s="44">
        <v>91112</v>
      </c>
      <c r="BE1993" s="34" t="s">
        <v>2799</v>
      </c>
      <c r="BF1993" s="43" t="s">
        <v>1223</v>
      </c>
      <c r="BG1993" s="34" t="s">
        <v>483</v>
      </c>
      <c r="BH1993" s="34" t="s">
        <v>276</v>
      </c>
      <c r="BI1993" s="34" t="s">
        <v>2799</v>
      </c>
      <c r="BJ1993" s="44" t="s">
        <v>350</v>
      </c>
      <c r="BK1993" s="44" t="s">
        <v>11787</v>
      </c>
      <c r="EN1993" s="572">
        <v>56081</v>
      </c>
      <c r="EO1993" s="561" t="s">
        <v>11936</v>
      </c>
      <c r="EP1993" s="561" t="s">
        <v>320</v>
      </c>
      <c r="EQ1993" s="576">
        <v>108</v>
      </c>
      <c r="ER1993" s="561" t="s">
        <v>2224</v>
      </c>
      <c r="ES1993" s="568" t="s">
        <v>11937</v>
      </c>
    </row>
    <row r="1994" spans="16:149">
      <c r="P1994" s="503"/>
      <c r="Q1994" s="504"/>
      <c r="R1994" s="505">
        <f t="shared" si="53"/>
        <v>45772</v>
      </c>
      <c r="S1994" s="501"/>
      <c r="T1994" s="497"/>
      <c r="U1994" s="498"/>
      <c r="V1994" s="43">
        <v>228</v>
      </c>
      <c r="W1994" s="34" t="s">
        <v>4603</v>
      </c>
      <c r="X1994" s="44">
        <v>91113</v>
      </c>
      <c r="Y1994" s="34" t="s">
        <v>2937</v>
      </c>
      <c r="Z1994" s="43" t="s">
        <v>1223</v>
      </c>
      <c r="AA1994" s="34" t="s">
        <v>483</v>
      </c>
      <c r="AB1994" s="34" t="s">
        <v>276</v>
      </c>
      <c r="AC1994" s="34" t="s">
        <v>2937</v>
      </c>
      <c r="AD1994" s="44" t="s">
        <v>350</v>
      </c>
      <c r="AE1994" s="44" t="s">
        <v>11787</v>
      </c>
      <c r="AF1994" s="43">
        <v>228</v>
      </c>
      <c r="AG1994" s="34" t="s">
        <v>4603</v>
      </c>
      <c r="AH1994" s="34" t="s">
        <v>11791</v>
      </c>
      <c r="AI1994" s="43" t="s">
        <v>4604</v>
      </c>
      <c r="AJ1994" s="44" t="s">
        <v>4605</v>
      </c>
      <c r="AK1994" s="261">
        <v>6300705</v>
      </c>
      <c r="AL1994" s="44" t="s">
        <v>276</v>
      </c>
      <c r="AM1994" s="44" t="s">
        <v>4609</v>
      </c>
      <c r="AN1994" s="262">
        <v>271093900</v>
      </c>
      <c r="AO1994" s="34"/>
      <c r="AP1994" s="34"/>
      <c r="AQ1994" s="34"/>
      <c r="AR1994" s="34"/>
      <c r="AS1994" s="34"/>
      <c r="AT1994" s="44" t="s">
        <v>10865</v>
      </c>
      <c r="AU1994" s="44"/>
      <c r="AV1994" s="477" t="str">
        <f t="array" ref="AV1994">_xlfn.IFS(
LEFT(Tabelas!$AI1994,1)="N","DN",
LEFT(Tabelas!$AI1994,1)="C","DC",
LEFT(Tabelas!$AI1994,1)="L","DL",
LEFT(Tabelas!$AI1994,1)="A","DA",
LEFT(Tabelas!$AI1994,1)="G","DG")</f>
        <v>DC</v>
      </c>
      <c r="AW1994" s="34"/>
      <c r="AX1994" s="34"/>
      <c r="AY1994" s="34"/>
      <c r="AZ1994" s="34"/>
      <c r="BA1994" s="34"/>
      <c r="BB1994" s="34"/>
      <c r="BC1994" s="34"/>
      <c r="BD1994" s="44">
        <v>91113</v>
      </c>
      <c r="BE1994" s="34" t="s">
        <v>2937</v>
      </c>
      <c r="BF1994" s="43" t="s">
        <v>1223</v>
      </c>
      <c r="BG1994" s="34" t="s">
        <v>483</v>
      </c>
      <c r="BH1994" s="34" t="s">
        <v>276</v>
      </c>
      <c r="BI1994" s="34" t="s">
        <v>2937</v>
      </c>
      <c r="BJ1994" s="44" t="s">
        <v>350</v>
      </c>
      <c r="BK1994" s="44" t="s">
        <v>11787</v>
      </c>
      <c r="EN1994" s="571">
        <v>56090</v>
      </c>
      <c r="EO1994" s="560" t="s">
        <v>11938</v>
      </c>
      <c r="EP1994" s="560" t="s">
        <v>320</v>
      </c>
      <c r="EQ1994" s="580">
        <v>101</v>
      </c>
      <c r="ER1994" s="560" t="s">
        <v>316</v>
      </c>
      <c r="ES1994" s="567" t="s">
        <v>11939</v>
      </c>
    </row>
    <row r="1995" spans="16:149">
      <c r="P1995" s="503"/>
      <c r="Q1995" s="504"/>
      <c r="R1995" s="505">
        <f t="shared" si="53"/>
        <v>45773</v>
      </c>
      <c r="S1995" s="501"/>
      <c r="T1995" s="497"/>
      <c r="U1995" s="498"/>
      <c r="V1995" s="43">
        <v>228</v>
      </c>
      <c r="W1995" s="34" t="s">
        <v>4603</v>
      </c>
      <c r="X1995" s="44">
        <v>91114</v>
      </c>
      <c r="Y1995" s="34" t="s">
        <v>3070</v>
      </c>
      <c r="Z1995" s="43" t="s">
        <v>1223</v>
      </c>
      <c r="AA1995" s="34" t="s">
        <v>483</v>
      </c>
      <c r="AB1995" s="34" t="s">
        <v>276</v>
      </c>
      <c r="AC1995" s="34" t="s">
        <v>3070</v>
      </c>
      <c r="AD1995" s="44" t="s">
        <v>350</v>
      </c>
      <c r="AE1995" s="44" t="s">
        <v>11787</v>
      </c>
      <c r="AF1995" s="43">
        <v>228</v>
      </c>
      <c r="AG1995" s="34" t="s">
        <v>4603</v>
      </c>
      <c r="AH1995" s="34" t="s">
        <v>11791</v>
      </c>
      <c r="AI1995" s="43" t="s">
        <v>4604</v>
      </c>
      <c r="AJ1995" s="44" t="s">
        <v>4605</v>
      </c>
      <c r="AK1995" s="261">
        <v>6300705</v>
      </c>
      <c r="AL1995" s="44" t="s">
        <v>276</v>
      </c>
      <c r="AM1995" s="44" t="s">
        <v>4609</v>
      </c>
      <c r="AN1995" s="262">
        <v>271093900</v>
      </c>
      <c r="AO1995" s="34"/>
      <c r="AP1995" s="34"/>
      <c r="AQ1995" s="34"/>
      <c r="AR1995" s="34"/>
      <c r="AS1995" s="34"/>
      <c r="AT1995" s="44" t="s">
        <v>10865</v>
      </c>
      <c r="AU1995" s="44"/>
      <c r="AV1995" s="477" t="str">
        <f t="array" ref="AV1995">_xlfn.IFS(
LEFT(Tabelas!$AI1995,1)="N","DN",
LEFT(Tabelas!$AI1995,1)="C","DC",
LEFT(Tabelas!$AI1995,1)="L","DL",
LEFT(Tabelas!$AI1995,1)="A","DA",
LEFT(Tabelas!$AI1995,1)="G","DG")</f>
        <v>DC</v>
      </c>
      <c r="AW1995" s="34"/>
      <c r="AX1995" s="34"/>
      <c r="AY1995" s="34"/>
      <c r="AZ1995" s="34"/>
      <c r="BA1995" s="34"/>
      <c r="BB1995" s="34"/>
      <c r="BC1995" s="34"/>
      <c r="BD1995" s="44">
        <v>91114</v>
      </c>
      <c r="BE1995" s="34" t="s">
        <v>3070</v>
      </c>
      <c r="BF1995" s="43" t="s">
        <v>1223</v>
      </c>
      <c r="BG1995" s="34" t="s">
        <v>483</v>
      </c>
      <c r="BH1995" s="34" t="s">
        <v>276</v>
      </c>
      <c r="BI1995" s="34" t="s">
        <v>3070</v>
      </c>
      <c r="BJ1995" s="44" t="s">
        <v>350</v>
      </c>
      <c r="BK1995" s="44" t="s">
        <v>11787</v>
      </c>
      <c r="EN1995" s="572">
        <v>56103</v>
      </c>
      <c r="EO1995" s="561" t="s">
        <v>11940</v>
      </c>
      <c r="EP1995" s="561" t="s">
        <v>320</v>
      </c>
      <c r="EQ1995" s="576">
        <v>100</v>
      </c>
      <c r="ER1995" s="561" t="s">
        <v>4630</v>
      </c>
      <c r="ES1995" s="568"/>
    </row>
    <row r="1996" spans="16:149">
      <c r="P1996" s="503"/>
      <c r="Q1996" s="504"/>
      <c r="R1996" s="505">
        <f t="shared" si="53"/>
        <v>45774</v>
      </c>
      <c r="S1996" s="501"/>
      <c r="T1996" s="497"/>
      <c r="U1996" s="498"/>
      <c r="V1996" s="43">
        <v>228</v>
      </c>
      <c r="W1996" s="34" t="s">
        <v>4603</v>
      </c>
      <c r="X1996" s="44">
        <v>91118</v>
      </c>
      <c r="Y1996" s="34" t="s">
        <v>3186</v>
      </c>
      <c r="Z1996" s="43" t="s">
        <v>1223</v>
      </c>
      <c r="AA1996" s="34" t="s">
        <v>483</v>
      </c>
      <c r="AB1996" s="34" t="s">
        <v>276</v>
      </c>
      <c r="AC1996" s="34" t="s">
        <v>3186</v>
      </c>
      <c r="AD1996" s="44" t="s">
        <v>350</v>
      </c>
      <c r="AE1996" s="44" t="s">
        <v>11787</v>
      </c>
      <c r="AF1996" s="43">
        <v>228</v>
      </c>
      <c r="AG1996" s="34" t="s">
        <v>4603</v>
      </c>
      <c r="AH1996" s="34" t="s">
        <v>11791</v>
      </c>
      <c r="AI1996" s="43" t="s">
        <v>4604</v>
      </c>
      <c r="AJ1996" s="44" t="s">
        <v>4605</v>
      </c>
      <c r="AK1996" s="261">
        <v>6300705</v>
      </c>
      <c r="AL1996" s="44" t="s">
        <v>276</v>
      </c>
      <c r="AM1996" s="44" t="s">
        <v>4609</v>
      </c>
      <c r="AN1996" s="262">
        <v>271093900</v>
      </c>
      <c r="AO1996" s="34"/>
      <c r="AP1996" s="34"/>
      <c r="AQ1996" s="34"/>
      <c r="AR1996" s="34"/>
      <c r="AS1996" s="34"/>
      <c r="AT1996" s="44" t="s">
        <v>10865</v>
      </c>
      <c r="AU1996" s="44"/>
      <c r="AV1996" s="477" t="str">
        <f t="array" ref="AV1996">_xlfn.IFS(
LEFT(Tabelas!$AI1996,1)="N","DN",
LEFT(Tabelas!$AI1996,1)="C","DC",
LEFT(Tabelas!$AI1996,1)="L","DL",
LEFT(Tabelas!$AI1996,1)="A","DA",
LEFT(Tabelas!$AI1996,1)="G","DG")</f>
        <v>DC</v>
      </c>
      <c r="AW1996" s="34"/>
      <c r="AX1996" s="34"/>
      <c r="AY1996" s="34"/>
      <c r="AZ1996" s="34"/>
      <c r="BA1996" s="34"/>
      <c r="BB1996" s="34"/>
      <c r="BC1996" s="34"/>
      <c r="BD1996" s="44">
        <v>91118</v>
      </c>
      <c r="BE1996" s="34" t="s">
        <v>3186</v>
      </c>
      <c r="BF1996" s="43" t="s">
        <v>1223</v>
      </c>
      <c r="BG1996" s="34" t="s">
        <v>483</v>
      </c>
      <c r="BH1996" s="34" t="s">
        <v>276</v>
      </c>
      <c r="BI1996" s="34" t="s">
        <v>3186</v>
      </c>
      <c r="BJ1996" s="44" t="s">
        <v>350</v>
      </c>
      <c r="BK1996" s="44" t="s">
        <v>11787</v>
      </c>
      <c r="EN1996" s="571">
        <v>56120</v>
      </c>
      <c r="EO1996" s="560" t="s">
        <v>11941</v>
      </c>
      <c r="EP1996" s="560" t="s">
        <v>320</v>
      </c>
      <c r="EQ1996" s="580">
        <v>112</v>
      </c>
      <c r="ER1996" s="560" t="s">
        <v>2868</v>
      </c>
      <c r="ES1996" s="567" t="s">
        <v>11942</v>
      </c>
    </row>
    <row r="1997" spans="16:149">
      <c r="P1997" s="503"/>
      <c r="Q1997" s="504"/>
      <c r="R1997" s="505">
        <f t="shared" si="53"/>
        <v>45775</v>
      </c>
      <c r="S1997" s="501"/>
      <c r="T1997" s="497"/>
      <c r="U1997" s="498"/>
      <c r="V1997" s="43">
        <v>228</v>
      </c>
      <c r="W1997" s="34" t="s">
        <v>4603</v>
      </c>
      <c r="X1997" s="44">
        <v>91120</v>
      </c>
      <c r="Y1997" s="34" t="s">
        <v>3302</v>
      </c>
      <c r="Z1997" s="43" t="s">
        <v>1223</v>
      </c>
      <c r="AA1997" s="34" t="s">
        <v>483</v>
      </c>
      <c r="AB1997" s="34" t="s">
        <v>276</v>
      </c>
      <c r="AC1997" s="34" t="s">
        <v>3302</v>
      </c>
      <c r="AD1997" s="44" t="s">
        <v>350</v>
      </c>
      <c r="AE1997" s="44" t="s">
        <v>11787</v>
      </c>
      <c r="AF1997" s="43">
        <v>228</v>
      </c>
      <c r="AG1997" s="34" t="s">
        <v>4603</v>
      </c>
      <c r="AH1997" s="34" t="s">
        <v>11791</v>
      </c>
      <c r="AI1997" s="43" t="s">
        <v>4604</v>
      </c>
      <c r="AJ1997" s="44" t="s">
        <v>4605</v>
      </c>
      <c r="AK1997" s="261">
        <v>6300705</v>
      </c>
      <c r="AL1997" s="44" t="s">
        <v>276</v>
      </c>
      <c r="AM1997" s="44" t="s">
        <v>4609</v>
      </c>
      <c r="AN1997" s="262">
        <v>271093900</v>
      </c>
      <c r="AO1997" s="34"/>
      <c r="AP1997" s="34"/>
      <c r="AQ1997" s="34"/>
      <c r="AR1997" s="34"/>
      <c r="AS1997" s="34"/>
      <c r="AT1997" s="44" t="s">
        <v>10865</v>
      </c>
      <c r="AU1997" s="44"/>
      <c r="AV1997" s="477" t="str">
        <f t="array" ref="AV1997">_xlfn.IFS(
LEFT(Tabelas!$AI1997,1)="N","DN",
LEFT(Tabelas!$AI1997,1)="C","DC",
LEFT(Tabelas!$AI1997,1)="L","DL",
LEFT(Tabelas!$AI1997,1)="A","DA",
LEFT(Tabelas!$AI1997,1)="G","DG")</f>
        <v>DC</v>
      </c>
      <c r="AW1997" s="34"/>
      <c r="AX1997" s="34"/>
      <c r="AY1997" s="34"/>
      <c r="AZ1997" s="34"/>
      <c r="BA1997" s="34"/>
      <c r="BB1997" s="34"/>
      <c r="BC1997" s="34"/>
      <c r="BD1997" s="44">
        <v>91120</v>
      </c>
      <c r="BE1997" s="34" t="s">
        <v>3302</v>
      </c>
      <c r="BF1997" s="43" t="s">
        <v>1223</v>
      </c>
      <c r="BG1997" s="34" t="s">
        <v>483</v>
      </c>
      <c r="BH1997" s="34" t="s">
        <v>276</v>
      </c>
      <c r="BI1997" s="34" t="s">
        <v>3302</v>
      </c>
      <c r="BJ1997" s="44" t="s">
        <v>350</v>
      </c>
      <c r="BK1997" s="44" t="s">
        <v>11787</v>
      </c>
      <c r="EN1997" s="572">
        <v>56138</v>
      </c>
      <c r="EO1997" s="561" t="s">
        <v>11943</v>
      </c>
      <c r="EP1997" s="561" t="s">
        <v>320</v>
      </c>
      <c r="EQ1997" s="576">
        <v>114</v>
      </c>
      <c r="ER1997" s="561" t="s">
        <v>3132</v>
      </c>
      <c r="ES1997" s="568" t="s">
        <v>11944</v>
      </c>
    </row>
    <row r="1998" spans="16:149">
      <c r="P1998" s="503"/>
      <c r="Q1998" s="504"/>
      <c r="R1998" s="505">
        <f t="shared" si="53"/>
        <v>45776</v>
      </c>
      <c r="S1998" s="501"/>
      <c r="T1998" s="497"/>
      <c r="U1998" s="498"/>
      <c r="V1998" s="43">
        <v>228</v>
      </c>
      <c r="W1998" s="34" t="s">
        <v>4603</v>
      </c>
      <c r="X1998" s="44">
        <v>91123</v>
      </c>
      <c r="Y1998" s="34" t="s">
        <v>3394</v>
      </c>
      <c r="Z1998" s="43" t="s">
        <v>1223</v>
      </c>
      <c r="AA1998" s="34" t="s">
        <v>483</v>
      </c>
      <c r="AB1998" s="34" t="s">
        <v>276</v>
      </c>
      <c r="AC1998" s="34" t="s">
        <v>3394</v>
      </c>
      <c r="AD1998" s="44" t="s">
        <v>350</v>
      </c>
      <c r="AE1998" s="44" t="s">
        <v>11787</v>
      </c>
      <c r="AF1998" s="43">
        <v>228</v>
      </c>
      <c r="AG1998" s="34" t="s">
        <v>4603</v>
      </c>
      <c r="AH1998" s="34" t="s">
        <v>11791</v>
      </c>
      <c r="AI1998" s="43" t="s">
        <v>4604</v>
      </c>
      <c r="AJ1998" s="44" t="s">
        <v>4605</v>
      </c>
      <c r="AK1998" s="261">
        <v>6300705</v>
      </c>
      <c r="AL1998" s="44" t="s">
        <v>276</v>
      </c>
      <c r="AM1998" s="44" t="s">
        <v>4609</v>
      </c>
      <c r="AN1998" s="262">
        <v>271093900</v>
      </c>
      <c r="AO1998" s="34"/>
      <c r="AP1998" s="34"/>
      <c r="AQ1998" s="34"/>
      <c r="AR1998" s="34"/>
      <c r="AS1998" s="34"/>
      <c r="AT1998" s="44" t="s">
        <v>10865</v>
      </c>
      <c r="AU1998" s="44"/>
      <c r="AV1998" s="477" t="str">
        <f t="array" ref="AV1998">_xlfn.IFS(
LEFT(Tabelas!$AI1998,1)="N","DN",
LEFT(Tabelas!$AI1998,1)="C","DC",
LEFT(Tabelas!$AI1998,1)="L","DL",
LEFT(Tabelas!$AI1998,1)="A","DA",
LEFT(Tabelas!$AI1998,1)="G","DG")</f>
        <v>DC</v>
      </c>
      <c r="AW1998" s="34"/>
      <c r="AX1998" s="34"/>
      <c r="AY1998" s="34"/>
      <c r="AZ1998" s="34"/>
      <c r="BA1998" s="34"/>
      <c r="BB1998" s="34"/>
      <c r="BC1998" s="34"/>
      <c r="BD1998" s="44">
        <v>91123</v>
      </c>
      <c r="BE1998" s="34" t="s">
        <v>3394</v>
      </c>
      <c r="BF1998" s="43" t="s">
        <v>1223</v>
      </c>
      <c r="BG1998" s="34" t="s">
        <v>483</v>
      </c>
      <c r="BH1998" s="34" t="s">
        <v>276</v>
      </c>
      <c r="BI1998" s="34" t="s">
        <v>3394</v>
      </c>
      <c r="BJ1998" s="44" t="s">
        <v>350</v>
      </c>
      <c r="BK1998" s="44" t="s">
        <v>11787</v>
      </c>
      <c r="EN1998" s="571">
        <v>56145</v>
      </c>
      <c r="EO1998" s="560" t="s">
        <v>11945</v>
      </c>
      <c r="EP1998" s="560" t="s">
        <v>350</v>
      </c>
      <c r="EQ1998" s="580">
        <v>220</v>
      </c>
      <c r="ER1998" s="560" t="s">
        <v>4434</v>
      </c>
      <c r="ES1998" s="567" t="s">
        <v>11946</v>
      </c>
    </row>
    <row r="1999" spans="16:149">
      <c r="P1999" s="503"/>
      <c r="Q1999" s="504"/>
      <c r="R1999" s="505">
        <f t="shared" si="53"/>
        <v>45777</v>
      </c>
      <c r="S1999" s="501"/>
      <c r="T1999" s="497"/>
      <c r="U1999" s="498"/>
      <c r="V1999" s="43">
        <v>228</v>
      </c>
      <c r="W1999" s="34" t="s">
        <v>4603</v>
      </c>
      <c r="X1999" s="44">
        <v>91124</v>
      </c>
      <c r="Y1999" s="34" t="s">
        <v>3476</v>
      </c>
      <c r="Z1999" s="43" t="s">
        <v>1223</v>
      </c>
      <c r="AA1999" s="34" t="s">
        <v>483</v>
      </c>
      <c r="AB1999" s="34" t="s">
        <v>276</v>
      </c>
      <c r="AC1999" s="34" t="s">
        <v>3476</v>
      </c>
      <c r="AD1999" s="44" t="s">
        <v>350</v>
      </c>
      <c r="AE1999" s="44" t="s">
        <v>11787</v>
      </c>
      <c r="AF1999" s="43">
        <v>228</v>
      </c>
      <c r="AG1999" s="34" t="s">
        <v>4603</v>
      </c>
      <c r="AH1999" s="34" t="s">
        <v>11791</v>
      </c>
      <c r="AI1999" s="43" t="s">
        <v>4604</v>
      </c>
      <c r="AJ1999" s="44" t="s">
        <v>4605</v>
      </c>
      <c r="AK1999" s="261">
        <v>6300705</v>
      </c>
      <c r="AL1999" s="44" t="s">
        <v>276</v>
      </c>
      <c r="AM1999" s="44" t="s">
        <v>4609</v>
      </c>
      <c r="AN1999" s="262">
        <v>271093900</v>
      </c>
      <c r="AO1999" s="34"/>
      <c r="AP1999" s="34"/>
      <c r="AQ1999" s="34"/>
      <c r="AR1999" s="34"/>
      <c r="AS1999" s="34"/>
      <c r="AT1999" s="44" t="s">
        <v>10865</v>
      </c>
      <c r="AU1999" s="44"/>
      <c r="AV1999" s="477" t="str">
        <f t="array" ref="AV1999">_xlfn.IFS(
LEFT(Tabelas!$AI1999,1)="N","DN",
LEFT(Tabelas!$AI1999,1)="C","DC",
LEFT(Tabelas!$AI1999,1)="L","DL",
LEFT(Tabelas!$AI1999,1)="A","DA",
LEFT(Tabelas!$AI1999,1)="G","DG")</f>
        <v>DC</v>
      </c>
      <c r="AW1999" s="34"/>
      <c r="AX1999" s="34"/>
      <c r="AY1999" s="34"/>
      <c r="AZ1999" s="34"/>
      <c r="BA1999" s="34"/>
      <c r="BB1999" s="34"/>
      <c r="BC1999" s="34"/>
      <c r="BD1999" s="44">
        <v>91124</v>
      </c>
      <c r="BE1999" s="34" t="s">
        <v>3476</v>
      </c>
      <c r="BF1999" s="43" t="s">
        <v>1223</v>
      </c>
      <c r="BG1999" s="34" t="s">
        <v>483</v>
      </c>
      <c r="BH1999" s="34" t="s">
        <v>276</v>
      </c>
      <c r="BI1999" s="34" t="s">
        <v>3476</v>
      </c>
      <c r="BJ1999" s="44" t="s">
        <v>350</v>
      </c>
      <c r="BK1999" s="44" t="s">
        <v>11787</v>
      </c>
      <c r="EN1999" s="572">
        <v>56189</v>
      </c>
      <c r="EO1999" s="561" t="s">
        <v>11947</v>
      </c>
      <c r="EP1999" s="561" t="s">
        <v>320</v>
      </c>
      <c r="EQ1999" s="576">
        <v>106</v>
      </c>
      <c r="ER1999" s="561" t="s">
        <v>1774</v>
      </c>
      <c r="ES1999" s="568" t="s">
        <v>11948</v>
      </c>
    </row>
    <row r="2000" spans="16:149">
      <c r="P2000" s="503"/>
      <c r="Q2000" s="504"/>
      <c r="R2000" s="505">
        <f t="shared" si="53"/>
        <v>45778</v>
      </c>
      <c r="S2000" s="501"/>
      <c r="T2000" s="497"/>
      <c r="U2000" s="498"/>
      <c r="V2000" s="43">
        <v>228</v>
      </c>
      <c r="W2000" s="34" t="s">
        <v>4603</v>
      </c>
      <c r="X2000" s="44">
        <v>91125</v>
      </c>
      <c r="Y2000" s="34" t="s">
        <v>3553</v>
      </c>
      <c r="Z2000" s="43" t="s">
        <v>1223</v>
      </c>
      <c r="AA2000" s="34" t="s">
        <v>483</v>
      </c>
      <c r="AB2000" s="34" t="s">
        <v>276</v>
      </c>
      <c r="AC2000" s="34" t="s">
        <v>3553</v>
      </c>
      <c r="AD2000" s="44" t="s">
        <v>350</v>
      </c>
      <c r="AE2000" s="44" t="s">
        <v>11787</v>
      </c>
      <c r="AF2000" s="43">
        <v>228</v>
      </c>
      <c r="AG2000" s="34" t="s">
        <v>4603</v>
      </c>
      <c r="AH2000" s="34" t="s">
        <v>11791</v>
      </c>
      <c r="AI2000" s="43" t="s">
        <v>4604</v>
      </c>
      <c r="AJ2000" s="44" t="s">
        <v>4605</v>
      </c>
      <c r="AK2000" s="261">
        <v>6300705</v>
      </c>
      <c r="AL2000" s="44" t="s">
        <v>276</v>
      </c>
      <c r="AM2000" s="44" t="s">
        <v>4609</v>
      </c>
      <c r="AN2000" s="262">
        <v>271093900</v>
      </c>
      <c r="AO2000" s="34"/>
      <c r="AP2000" s="34"/>
      <c r="AQ2000" s="34"/>
      <c r="AR2000" s="34"/>
      <c r="AS2000" s="34"/>
      <c r="AT2000" s="44" t="s">
        <v>10865</v>
      </c>
      <c r="AU2000" s="44"/>
      <c r="AV2000" s="477" t="str">
        <f t="array" ref="AV2000">_xlfn.IFS(
LEFT(Tabelas!$AI2000,1)="N","DN",
LEFT(Tabelas!$AI2000,1)="C","DC",
LEFT(Tabelas!$AI2000,1)="L","DL",
LEFT(Tabelas!$AI2000,1)="A","DA",
LEFT(Tabelas!$AI2000,1)="G","DG")</f>
        <v>DC</v>
      </c>
      <c r="AW2000" s="34"/>
      <c r="AX2000" s="34"/>
      <c r="AY2000" s="34"/>
      <c r="AZ2000" s="34"/>
      <c r="BA2000" s="34"/>
      <c r="BB2000" s="34"/>
      <c r="BC2000" s="34"/>
      <c r="BD2000" s="44">
        <v>91125</v>
      </c>
      <c r="BE2000" s="34" t="s">
        <v>3553</v>
      </c>
      <c r="BF2000" s="43" t="s">
        <v>1223</v>
      </c>
      <c r="BG2000" s="34" t="s">
        <v>483</v>
      </c>
      <c r="BH2000" s="34" t="s">
        <v>276</v>
      </c>
      <c r="BI2000" s="34" t="s">
        <v>3553</v>
      </c>
      <c r="BJ2000" s="44" t="s">
        <v>350</v>
      </c>
      <c r="BK2000" s="44" t="s">
        <v>11787</v>
      </c>
      <c r="EN2000" s="571">
        <v>56219</v>
      </c>
      <c r="EO2000" s="560" t="s">
        <v>11949</v>
      </c>
      <c r="EP2000" s="560" t="s">
        <v>350</v>
      </c>
      <c r="EQ2000" s="580">
        <v>229</v>
      </c>
      <c r="ER2000" s="560" t="s">
        <v>4622</v>
      </c>
      <c r="ES2000" s="567" t="s">
        <v>11950</v>
      </c>
    </row>
    <row r="2001" spans="16:149">
      <c r="P2001" s="503"/>
      <c r="Q2001" s="504"/>
      <c r="R2001" s="505">
        <f t="shared" si="53"/>
        <v>45779</v>
      </c>
      <c r="S2001" s="501"/>
      <c r="T2001" s="497"/>
      <c r="U2001" s="498"/>
      <c r="V2001" s="43">
        <v>228</v>
      </c>
      <c r="W2001" s="34" t="s">
        <v>4603</v>
      </c>
      <c r="X2001" s="44">
        <v>91126</v>
      </c>
      <c r="Y2001" s="34" t="s">
        <v>3624</v>
      </c>
      <c r="Z2001" s="43" t="s">
        <v>1223</v>
      </c>
      <c r="AA2001" s="34" t="s">
        <v>483</v>
      </c>
      <c r="AB2001" s="34" t="s">
        <v>276</v>
      </c>
      <c r="AC2001" s="34" t="s">
        <v>3624</v>
      </c>
      <c r="AD2001" s="44" t="s">
        <v>350</v>
      </c>
      <c r="AE2001" s="44" t="s">
        <v>11787</v>
      </c>
      <c r="AF2001" s="43">
        <v>228</v>
      </c>
      <c r="AG2001" s="34" t="s">
        <v>4603</v>
      </c>
      <c r="AH2001" s="34" t="s">
        <v>11791</v>
      </c>
      <c r="AI2001" s="43" t="s">
        <v>4604</v>
      </c>
      <c r="AJ2001" s="44" t="s">
        <v>4605</v>
      </c>
      <c r="AK2001" s="261">
        <v>6300705</v>
      </c>
      <c r="AL2001" s="44" t="s">
        <v>276</v>
      </c>
      <c r="AM2001" s="44" t="s">
        <v>4609</v>
      </c>
      <c r="AN2001" s="262">
        <v>271093900</v>
      </c>
      <c r="AO2001" s="34"/>
      <c r="AP2001" s="34"/>
      <c r="AQ2001" s="34"/>
      <c r="AR2001" s="34"/>
      <c r="AS2001" s="34"/>
      <c r="AT2001" s="44" t="s">
        <v>10865</v>
      </c>
      <c r="AU2001" s="44"/>
      <c r="AV2001" s="477" t="str">
        <f t="array" ref="AV2001">_xlfn.IFS(
LEFT(Tabelas!$AI2001,1)="N","DN",
LEFT(Tabelas!$AI2001,1)="C","DC",
LEFT(Tabelas!$AI2001,1)="L","DL",
LEFT(Tabelas!$AI2001,1)="A","DA",
LEFT(Tabelas!$AI2001,1)="G","DG")</f>
        <v>DC</v>
      </c>
      <c r="AW2001" s="34"/>
      <c r="AX2001" s="34"/>
      <c r="AY2001" s="34"/>
      <c r="AZ2001" s="34"/>
      <c r="BA2001" s="34"/>
      <c r="BB2001" s="34"/>
      <c r="BC2001" s="34"/>
      <c r="BD2001" s="44">
        <v>91126</v>
      </c>
      <c r="BE2001" s="34" t="s">
        <v>3624</v>
      </c>
      <c r="BF2001" s="43" t="s">
        <v>1223</v>
      </c>
      <c r="BG2001" s="34" t="s">
        <v>483</v>
      </c>
      <c r="BH2001" s="34" t="s">
        <v>276</v>
      </c>
      <c r="BI2001" s="34" t="s">
        <v>3624</v>
      </c>
      <c r="BJ2001" s="44" t="s">
        <v>350</v>
      </c>
      <c r="BK2001" s="44" t="s">
        <v>11787</v>
      </c>
      <c r="EN2001" s="572">
        <v>56227</v>
      </c>
      <c r="EO2001" s="561" t="s">
        <v>11951</v>
      </c>
      <c r="EP2001" s="561" t="s">
        <v>350</v>
      </c>
      <c r="EQ2001" s="576">
        <v>230</v>
      </c>
      <c r="ER2001" s="561" t="s">
        <v>4639</v>
      </c>
      <c r="ES2001" s="568" t="s">
        <v>11952</v>
      </c>
    </row>
    <row r="2002" spans="16:149">
      <c r="P2002" s="503"/>
      <c r="Q2002" s="504"/>
      <c r="R2002" s="505">
        <f t="shared" si="53"/>
        <v>45780</v>
      </c>
      <c r="S2002" s="501"/>
      <c r="T2002" s="497"/>
      <c r="U2002" s="498"/>
      <c r="V2002" s="43">
        <v>228</v>
      </c>
      <c r="W2002" s="34" t="s">
        <v>4603</v>
      </c>
      <c r="X2002" s="44">
        <v>91127</v>
      </c>
      <c r="Y2002" s="34" t="s">
        <v>3688</v>
      </c>
      <c r="Z2002" s="43" t="s">
        <v>1223</v>
      </c>
      <c r="AA2002" s="34" t="s">
        <v>483</v>
      </c>
      <c r="AB2002" s="34" t="s">
        <v>276</v>
      </c>
      <c r="AC2002" s="34" t="s">
        <v>3688</v>
      </c>
      <c r="AD2002" s="44" t="s">
        <v>350</v>
      </c>
      <c r="AE2002" s="44" t="s">
        <v>11787</v>
      </c>
      <c r="AF2002" s="43">
        <v>228</v>
      </c>
      <c r="AG2002" s="34" t="s">
        <v>4603</v>
      </c>
      <c r="AH2002" s="34" t="s">
        <v>11791</v>
      </c>
      <c r="AI2002" s="43" t="s">
        <v>4604</v>
      </c>
      <c r="AJ2002" s="44" t="s">
        <v>4605</v>
      </c>
      <c r="AK2002" s="261">
        <v>6300705</v>
      </c>
      <c r="AL2002" s="44" t="s">
        <v>276</v>
      </c>
      <c r="AM2002" s="44" t="s">
        <v>4609</v>
      </c>
      <c r="AN2002" s="262">
        <v>271093900</v>
      </c>
      <c r="AO2002" s="34"/>
      <c r="AP2002" s="34"/>
      <c r="AQ2002" s="34"/>
      <c r="AR2002" s="34"/>
      <c r="AS2002" s="34"/>
      <c r="AT2002" s="44" t="s">
        <v>10865</v>
      </c>
      <c r="AU2002" s="44"/>
      <c r="AV2002" s="477" t="str">
        <f t="array" ref="AV2002">_xlfn.IFS(
LEFT(Tabelas!$AI2002,1)="N","DN",
LEFT(Tabelas!$AI2002,1)="C","DC",
LEFT(Tabelas!$AI2002,1)="L","DL",
LEFT(Tabelas!$AI2002,1)="A","DA",
LEFT(Tabelas!$AI2002,1)="G","DG")</f>
        <v>DC</v>
      </c>
      <c r="AW2002" s="34"/>
      <c r="AX2002" s="34"/>
      <c r="AY2002" s="34"/>
      <c r="AZ2002" s="34"/>
      <c r="BA2002" s="34"/>
      <c r="BB2002" s="34"/>
      <c r="BC2002" s="34"/>
      <c r="BD2002" s="44">
        <v>91127</v>
      </c>
      <c r="BE2002" s="34" t="s">
        <v>3688</v>
      </c>
      <c r="BF2002" s="43" t="s">
        <v>1223</v>
      </c>
      <c r="BG2002" s="34" t="s">
        <v>483</v>
      </c>
      <c r="BH2002" s="34" t="s">
        <v>276</v>
      </c>
      <c r="BI2002" s="34" t="s">
        <v>3688</v>
      </c>
      <c r="BJ2002" s="44" t="s">
        <v>350</v>
      </c>
      <c r="BK2002" s="44" t="s">
        <v>11787</v>
      </c>
      <c r="EN2002" s="571">
        <v>56235</v>
      </c>
      <c r="EO2002" s="560" t="s">
        <v>11953</v>
      </c>
      <c r="EP2002" s="560" t="s">
        <v>350</v>
      </c>
      <c r="EQ2002" s="580">
        <v>230</v>
      </c>
      <c r="ER2002" s="560" t="s">
        <v>4639</v>
      </c>
      <c r="ES2002" s="567" t="s">
        <v>11954</v>
      </c>
    </row>
    <row r="2003" spans="16:149">
      <c r="P2003" s="503"/>
      <c r="Q2003" s="504"/>
      <c r="R2003" s="505">
        <f t="shared" si="53"/>
        <v>45781</v>
      </c>
      <c r="S2003" s="501"/>
      <c r="T2003" s="497"/>
      <c r="U2003" s="498"/>
      <c r="V2003" s="43">
        <v>228</v>
      </c>
      <c r="W2003" s="34" t="s">
        <v>4603</v>
      </c>
      <c r="X2003" s="44">
        <v>91100</v>
      </c>
      <c r="Y2003" s="34" t="s">
        <v>774</v>
      </c>
      <c r="Z2003" s="43" t="s">
        <v>1223</v>
      </c>
      <c r="AA2003" s="34" t="s">
        <v>483</v>
      </c>
      <c r="AB2003" s="34" t="s">
        <v>276</v>
      </c>
      <c r="AC2003" s="34" t="s">
        <v>11955</v>
      </c>
      <c r="AD2003" s="44" t="s">
        <v>350</v>
      </c>
      <c r="AE2003" s="44" t="s">
        <v>11787</v>
      </c>
      <c r="AF2003" s="43">
        <v>228</v>
      </c>
      <c r="AG2003" s="34" t="s">
        <v>4603</v>
      </c>
      <c r="AH2003" s="34" t="s">
        <v>11791</v>
      </c>
      <c r="AI2003" s="43" t="s">
        <v>4604</v>
      </c>
      <c r="AJ2003" s="44" t="s">
        <v>4605</v>
      </c>
      <c r="AK2003" s="261">
        <v>6300705</v>
      </c>
      <c r="AL2003" s="44" t="s">
        <v>276</v>
      </c>
      <c r="AM2003" s="44" t="s">
        <v>4609</v>
      </c>
      <c r="AN2003" s="262">
        <v>271093900</v>
      </c>
      <c r="AO2003" s="34"/>
      <c r="AP2003" s="34"/>
      <c r="AQ2003" s="34"/>
      <c r="AR2003" s="34"/>
      <c r="AS2003" s="34"/>
      <c r="AT2003" s="44" t="s">
        <v>10865</v>
      </c>
      <c r="AU2003" s="44"/>
      <c r="AV2003" s="477" t="str">
        <f t="array" ref="AV2003">_xlfn.IFS(
LEFT(Tabelas!$AI2003,1)="N","DN",
LEFT(Tabelas!$AI2003,1)="C","DC",
LEFT(Tabelas!$AI2003,1)="L","DL",
LEFT(Tabelas!$AI2003,1)="A","DA",
LEFT(Tabelas!$AI2003,1)="G","DG")</f>
        <v>DC</v>
      </c>
      <c r="AW2003" s="34"/>
      <c r="AX2003" s="34"/>
      <c r="AY2003" s="34"/>
      <c r="AZ2003" s="34"/>
      <c r="BA2003" s="34"/>
      <c r="BB2003" s="34"/>
      <c r="BC2003" s="34"/>
      <c r="BD2003" s="44">
        <v>91100</v>
      </c>
      <c r="BE2003" s="34" t="s">
        <v>774</v>
      </c>
      <c r="BF2003" s="43" t="s">
        <v>1223</v>
      </c>
      <c r="BG2003" s="34" t="s">
        <v>483</v>
      </c>
      <c r="BH2003" s="34" t="s">
        <v>276</v>
      </c>
      <c r="BI2003" s="34" t="s">
        <v>11955</v>
      </c>
      <c r="BJ2003" s="44" t="s">
        <v>350</v>
      </c>
      <c r="BK2003" s="44" t="s">
        <v>11787</v>
      </c>
      <c r="EN2003" s="572">
        <v>56243</v>
      </c>
      <c r="EO2003" s="561" t="s">
        <v>11956</v>
      </c>
      <c r="EP2003" s="561" t="s">
        <v>350</v>
      </c>
      <c r="EQ2003" s="576">
        <v>221</v>
      </c>
      <c r="ER2003" s="561" t="s">
        <v>4458</v>
      </c>
      <c r="ES2003" s="568"/>
    </row>
    <row r="2004" spans="16:149">
      <c r="P2004" s="503"/>
      <c r="Q2004" s="504"/>
      <c r="R2004" s="505">
        <f t="shared" si="53"/>
        <v>45782</v>
      </c>
      <c r="S2004" s="501"/>
      <c r="T2004" s="497"/>
      <c r="U2004" s="498"/>
      <c r="V2004" s="43">
        <v>228</v>
      </c>
      <c r="W2004" s="34" t="s">
        <v>4603</v>
      </c>
      <c r="X2004" s="44">
        <v>91133</v>
      </c>
      <c r="Y2004" s="34" t="s">
        <v>3753</v>
      </c>
      <c r="Z2004" s="43" t="s">
        <v>1223</v>
      </c>
      <c r="AA2004" s="34" t="s">
        <v>483</v>
      </c>
      <c r="AB2004" s="34" t="s">
        <v>276</v>
      </c>
      <c r="AC2004" s="34" t="s">
        <v>3753</v>
      </c>
      <c r="AD2004" s="44" t="s">
        <v>350</v>
      </c>
      <c r="AE2004" s="44" t="s">
        <v>11787</v>
      </c>
      <c r="AF2004" s="43">
        <v>228</v>
      </c>
      <c r="AG2004" s="34" t="s">
        <v>4603</v>
      </c>
      <c r="AH2004" s="34" t="s">
        <v>11791</v>
      </c>
      <c r="AI2004" s="43" t="s">
        <v>4604</v>
      </c>
      <c r="AJ2004" s="44" t="s">
        <v>4605</v>
      </c>
      <c r="AK2004" s="261">
        <v>6300705</v>
      </c>
      <c r="AL2004" s="44" t="s">
        <v>276</v>
      </c>
      <c r="AM2004" s="44" t="s">
        <v>4609</v>
      </c>
      <c r="AN2004" s="262">
        <v>271093900</v>
      </c>
      <c r="AO2004" s="34"/>
      <c r="AP2004" s="34"/>
      <c r="AQ2004" s="34"/>
      <c r="AR2004" s="34"/>
      <c r="AS2004" s="34"/>
      <c r="AT2004" s="44" t="s">
        <v>10865</v>
      </c>
      <c r="AU2004" s="44"/>
      <c r="AV2004" s="477" t="str">
        <f t="array" ref="AV2004">_xlfn.IFS(
LEFT(Tabelas!$AI2004,1)="N","DN",
LEFT(Tabelas!$AI2004,1)="C","DC",
LEFT(Tabelas!$AI2004,1)="L","DL",
LEFT(Tabelas!$AI2004,1)="A","DA",
LEFT(Tabelas!$AI2004,1)="G","DG")</f>
        <v>DC</v>
      </c>
      <c r="AW2004" s="34"/>
      <c r="AX2004" s="34"/>
      <c r="AY2004" s="34"/>
      <c r="AZ2004" s="34"/>
      <c r="BA2004" s="34"/>
      <c r="BB2004" s="34"/>
      <c r="BC2004" s="34"/>
      <c r="BD2004" s="44">
        <v>91133</v>
      </c>
      <c r="BE2004" s="34" t="s">
        <v>3753</v>
      </c>
      <c r="BF2004" s="43" t="s">
        <v>1223</v>
      </c>
      <c r="BG2004" s="34" t="s">
        <v>483</v>
      </c>
      <c r="BH2004" s="34" t="s">
        <v>276</v>
      </c>
      <c r="BI2004" s="34" t="s">
        <v>3753</v>
      </c>
      <c r="BJ2004" s="44" t="s">
        <v>350</v>
      </c>
      <c r="BK2004" s="44" t="s">
        <v>11787</v>
      </c>
      <c r="EN2004" s="572">
        <v>56278</v>
      </c>
      <c r="EO2004" s="561" t="s">
        <v>11957</v>
      </c>
      <c r="EP2004" s="561" t="s">
        <v>350</v>
      </c>
      <c r="EQ2004" s="576">
        <v>200</v>
      </c>
      <c r="ER2004" s="561" t="s">
        <v>5084</v>
      </c>
      <c r="ES2004" s="568"/>
    </row>
    <row r="2005" spans="16:149">
      <c r="P2005" s="503"/>
      <c r="Q2005" s="504"/>
      <c r="R2005" s="505">
        <f t="shared" si="53"/>
        <v>45783</v>
      </c>
      <c r="S2005" s="501"/>
      <c r="T2005" s="497"/>
      <c r="U2005" s="498"/>
      <c r="V2005" s="43">
        <v>228</v>
      </c>
      <c r="W2005" s="34" t="s">
        <v>4603</v>
      </c>
      <c r="X2005" s="44">
        <v>91134</v>
      </c>
      <c r="Y2005" s="34" t="s">
        <v>2199</v>
      </c>
      <c r="Z2005" s="43" t="s">
        <v>1223</v>
      </c>
      <c r="AA2005" s="34" t="s">
        <v>483</v>
      </c>
      <c r="AB2005" s="34" t="s">
        <v>276</v>
      </c>
      <c r="AC2005" s="34" t="s">
        <v>2199</v>
      </c>
      <c r="AD2005" s="44" t="s">
        <v>350</v>
      </c>
      <c r="AE2005" s="44" t="s">
        <v>11787</v>
      </c>
      <c r="AF2005" s="43">
        <v>228</v>
      </c>
      <c r="AG2005" s="34" t="s">
        <v>4603</v>
      </c>
      <c r="AH2005" s="34" t="s">
        <v>11791</v>
      </c>
      <c r="AI2005" s="43" t="s">
        <v>4604</v>
      </c>
      <c r="AJ2005" s="44" t="s">
        <v>4605</v>
      </c>
      <c r="AK2005" s="261">
        <v>6300705</v>
      </c>
      <c r="AL2005" s="44" t="s">
        <v>276</v>
      </c>
      <c r="AM2005" s="44" t="s">
        <v>4609</v>
      </c>
      <c r="AN2005" s="262">
        <v>271093900</v>
      </c>
      <c r="AO2005" s="34"/>
      <c r="AP2005" s="34"/>
      <c r="AQ2005" s="34"/>
      <c r="AR2005" s="34"/>
      <c r="AS2005" s="34"/>
      <c r="AT2005" s="44" t="s">
        <v>10865</v>
      </c>
      <c r="AU2005" s="44"/>
      <c r="AV2005" s="477" t="str">
        <f t="array" ref="AV2005">_xlfn.IFS(
LEFT(Tabelas!$AI2005,1)="N","DN",
LEFT(Tabelas!$AI2005,1)="C","DC",
LEFT(Tabelas!$AI2005,1)="L","DL",
LEFT(Tabelas!$AI2005,1)="A","DA",
LEFT(Tabelas!$AI2005,1)="G","DG")</f>
        <v>DC</v>
      </c>
      <c r="AW2005" s="34"/>
      <c r="AX2005" s="34"/>
      <c r="AY2005" s="34"/>
      <c r="AZ2005" s="34"/>
      <c r="BA2005" s="34"/>
      <c r="BB2005" s="34"/>
      <c r="BC2005" s="34"/>
      <c r="BD2005" s="44">
        <v>91134</v>
      </c>
      <c r="BE2005" s="34" t="s">
        <v>2199</v>
      </c>
      <c r="BF2005" s="43" t="s">
        <v>1223</v>
      </c>
      <c r="BG2005" s="34" t="s">
        <v>483</v>
      </c>
      <c r="BH2005" s="34" t="s">
        <v>276</v>
      </c>
      <c r="BI2005" s="34" t="s">
        <v>2199</v>
      </c>
      <c r="BJ2005" s="44" t="s">
        <v>350</v>
      </c>
      <c r="BK2005" s="44" t="s">
        <v>11787</v>
      </c>
      <c r="EN2005" s="572">
        <v>56308</v>
      </c>
      <c r="EO2005" s="561" t="s">
        <v>11958</v>
      </c>
      <c r="EP2005" s="561" t="s">
        <v>350</v>
      </c>
      <c r="EQ2005" s="576">
        <v>268</v>
      </c>
      <c r="ER2005" s="561" t="s">
        <v>4659</v>
      </c>
      <c r="ES2005" s="568" t="s">
        <v>11959</v>
      </c>
    </row>
    <row r="2006" spans="16:149">
      <c r="P2006" s="503"/>
      <c r="Q2006" s="504"/>
      <c r="R2006" s="505">
        <f t="shared" si="53"/>
        <v>45784</v>
      </c>
      <c r="S2006" s="501"/>
      <c r="T2006" s="497"/>
      <c r="U2006" s="498"/>
      <c r="V2006" s="43">
        <v>228</v>
      </c>
      <c r="W2006" s="34" t="s">
        <v>4603</v>
      </c>
      <c r="X2006" s="44">
        <v>91141</v>
      </c>
      <c r="Y2006" s="34" t="s">
        <v>4023</v>
      </c>
      <c r="Z2006" s="43" t="s">
        <v>1223</v>
      </c>
      <c r="AA2006" s="34" t="s">
        <v>483</v>
      </c>
      <c r="AB2006" s="34" t="s">
        <v>276</v>
      </c>
      <c r="AC2006" s="34" t="s">
        <v>11960</v>
      </c>
      <c r="AD2006" s="44" t="s">
        <v>350</v>
      </c>
      <c r="AE2006" s="44" t="s">
        <v>11787</v>
      </c>
      <c r="AF2006" s="43">
        <v>228</v>
      </c>
      <c r="AG2006" s="34" t="s">
        <v>4603</v>
      </c>
      <c r="AH2006" s="34" t="s">
        <v>11791</v>
      </c>
      <c r="AI2006" s="43" t="s">
        <v>4604</v>
      </c>
      <c r="AJ2006" s="44" t="s">
        <v>4605</v>
      </c>
      <c r="AK2006" s="261">
        <v>6300705</v>
      </c>
      <c r="AL2006" s="44" t="s">
        <v>276</v>
      </c>
      <c r="AM2006" s="44" t="s">
        <v>4609</v>
      </c>
      <c r="AN2006" s="262">
        <v>271093900</v>
      </c>
      <c r="AO2006" s="34"/>
      <c r="AP2006" s="34"/>
      <c r="AQ2006" s="34"/>
      <c r="AR2006" s="34"/>
      <c r="AS2006" s="34"/>
      <c r="AT2006" s="44" t="s">
        <v>10865</v>
      </c>
      <c r="AU2006" s="44"/>
      <c r="AV2006" s="477" t="str">
        <f t="array" ref="AV2006">_xlfn.IFS(
LEFT(Tabelas!$AI2006,1)="N","DN",
LEFT(Tabelas!$AI2006,1)="C","DC",
LEFT(Tabelas!$AI2006,1)="L","DL",
LEFT(Tabelas!$AI2006,1)="A","DA",
LEFT(Tabelas!$AI2006,1)="G","DG")</f>
        <v>DC</v>
      </c>
      <c r="AW2006" s="34"/>
      <c r="AX2006" s="34"/>
      <c r="AY2006" s="34"/>
      <c r="AZ2006" s="34"/>
      <c r="BA2006" s="34"/>
      <c r="BB2006" s="34"/>
      <c r="BC2006" s="34"/>
      <c r="BD2006" s="44">
        <v>91141</v>
      </c>
      <c r="BE2006" s="34" t="s">
        <v>4023</v>
      </c>
      <c r="BF2006" s="43" t="s">
        <v>1223</v>
      </c>
      <c r="BG2006" s="34" t="s">
        <v>483</v>
      </c>
      <c r="BH2006" s="34" t="s">
        <v>276</v>
      </c>
      <c r="BI2006" s="34" t="s">
        <v>11960</v>
      </c>
      <c r="BJ2006" s="44" t="s">
        <v>350</v>
      </c>
      <c r="BK2006" s="44" t="s">
        <v>11787</v>
      </c>
      <c r="EN2006" s="571">
        <v>56316</v>
      </c>
      <c r="EO2006" s="560" t="s">
        <v>11961</v>
      </c>
      <c r="EP2006" s="560" t="s">
        <v>350</v>
      </c>
      <c r="EQ2006" s="580">
        <v>200</v>
      </c>
      <c r="ER2006" s="560" t="s">
        <v>5084</v>
      </c>
      <c r="ES2006" s="567" t="s">
        <v>11962</v>
      </c>
    </row>
    <row r="2007" spans="16:149">
      <c r="P2007" s="503"/>
      <c r="Q2007" s="504"/>
      <c r="R2007" s="505">
        <f t="shared" si="53"/>
        <v>45785</v>
      </c>
      <c r="S2007" s="501"/>
      <c r="T2007" s="497"/>
      <c r="U2007" s="498"/>
      <c r="V2007" s="43">
        <v>228</v>
      </c>
      <c r="W2007" s="34" t="s">
        <v>4603</v>
      </c>
      <c r="X2007" s="44">
        <v>91142</v>
      </c>
      <c r="Y2007" s="34" t="s">
        <v>4073</v>
      </c>
      <c r="Z2007" s="43" t="s">
        <v>1223</v>
      </c>
      <c r="AA2007" s="34" t="s">
        <v>483</v>
      </c>
      <c r="AB2007" s="34" t="s">
        <v>276</v>
      </c>
      <c r="AC2007" s="34" t="s">
        <v>11963</v>
      </c>
      <c r="AD2007" s="44" t="s">
        <v>350</v>
      </c>
      <c r="AE2007" s="44" t="s">
        <v>11787</v>
      </c>
      <c r="AF2007" s="43">
        <v>228</v>
      </c>
      <c r="AG2007" s="34" t="s">
        <v>4603</v>
      </c>
      <c r="AH2007" s="34" t="s">
        <v>11791</v>
      </c>
      <c r="AI2007" s="43" t="s">
        <v>4604</v>
      </c>
      <c r="AJ2007" s="44" t="s">
        <v>4605</v>
      </c>
      <c r="AK2007" s="261">
        <v>6300705</v>
      </c>
      <c r="AL2007" s="44" t="s">
        <v>276</v>
      </c>
      <c r="AM2007" s="44" t="s">
        <v>4609</v>
      </c>
      <c r="AN2007" s="262">
        <v>271093900</v>
      </c>
      <c r="AO2007" s="34"/>
      <c r="AP2007" s="34"/>
      <c r="AQ2007" s="34"/>
      <c r="AR2007" s="34"/>
      <c r="AS2007" s="34"/>
      <c r="AT2007" s="44" t="s">
        <v>10865</v>
      </c>
      <c r="AU2007" s="44"/>
      <c r="AV2007" s="477" t="str">
        <f t="array" ref="AV2007">_xlfn.IFS(
LEFT(Tabelas!$AI2007,1)="N","DN",
LEFT(Tabelas!$AI2007,1)="C","DC",
LEFT(Tabelas!$AI2007,1)="L","DL",
LEFT(Tabelas!$AI2007,1)="A","DA",
LEFT(Tabelas!$AI2007,1)="G","DG")</f>
        <v>DC</v>
      </c>
      <c r="AW2007" s="34"/>
      <c r="AX2007" s="34"/>
      <c r="AY2007" s="34"/>
      <c r="AZ2007" s="34"/>
      <c r="BA2007" s="34"/>
      <c r="BB2007" s="34"/>
      <c r="BC2007" s="34"/>
      <c r="BD2007" s="44">
        <v>91142</v>
      </c>
      <c r="BE2007" s="34" t="s">
        <v>4073</v>
      </c>
      <c r="BF2007" s="43" t="s">
        <v>1223</v>
      </c>
      <c r="BG2007" s="34" t="s">
        <v>483</v>
      </c>
      <c r="BH2007" s="34" t="s">
        <v>276</v>
      </c>
      <c r="BI2007" s="34" t="s">
        <v>11963</v>
      </c>
      <c r="BJ2007" s="44" t="s">
        <v>350</v>
      </c>
      <c r="BK2007" s="44" t="s">
        <v>11787</v>
      </c>
      <c r="EN2007" s="572">
        <v>56359</v>
      </c>
      <c r="EO2007" s="561" t="s">
        <v>11964</v>
      </c>
      <c r="EP2007" s="561" t="s">
        <v>350</v>
      </c>
      <c r="EQ2007" s="576">
        <v>224</v>
      </c>
      <c r="ER2007" s="561" t="s">
        <v>4524</v>
      </c>
      <c r="ES2007" s="568" t="s">
        <v>11965</v>
      </c>
    </row>
    <row r="2008" spans="16:149">
      <c r="P2008" s="503"/>
      <c r="Q2008" s="504"/>
      <c r="R2008" s="505">
        <f t="shared" si="53"/>
        <v>45786</v>
      </c>
      <c r="S2008" s="501"/>
      <c r="T2008" s="497"/>
      <c r="U2008" s="498"/>
      <c r="V2008" s="43">
        <v>228</v>
      </c>
      <c r="W2008" s="34" t="s">
        <v>4603</v>
      </c>
      <c r="X2008" s="44">
        <v>91144</v>
      </c>
      <c r="Y2008" s="34" t="s">
        <v>4153</v>
      </c>
      <c r="Z2008" s="43" t="s">
        <v>1223</v>
      </c>
      <c r="AA2008" s="34" t="s">
        <v>483</v>
      </c>
      <c r="AB2008" s="34" t="s">
        <v>276</v>
      </c>
      <c r="AC2008" s="34" t="s">
        <v>11966</v>
      </c>
      <c r="AD2008" s="44" t="s">
        <v>350</v>
      </c>
      <c r="AE2008" s="44" t="s">
        <v>11787</v>
      </c>
      <c r="AF2008" s="43">
        <v>228</v>
      </c>
      <c r="AG2008" s="34" t="s">
        <v>4603</v>
      </c>
      <c r="AH2008" s="34" t="s">
        <v>11791</v>
      </c>
      <c r="AI2008" s="43" t="s">
        <v>4604</v>
      </c>
      <c r="AJ2008" s="44" t="s">
        <v>4605</v>
      </c>
      <c r="AK2008" s="261">
        <v>6300705</v>
      </c>
      <c r="AL2008" s="44" t="s">
        <v>276</v>
      </c>
      <c r="AM2008" s="44" t="s">
        <v>4609</v>
      </c>
      <c r="AN2008" s="262">
        <v>271093900</v>
      </c>
      <c r="AO2008" s="34"/>
      <c r="AP2008" s="34"/>
      <c r="AQ2008" s="34"/>
      <c r="AR2008" s="34"/>
      <c r="AS2008" s="34"/>
      <c r="AT2008" s="44" t="s">
        <v>10865</v>
      </c>
      <c r="AU2008" s="44"/>
      <c r="AV2008" s="477" t="str">
        <f t="array" ref="AV2008">_xlfn.IFS(
LEFT(Tabelas!$AI2008,1)="N","DN",
LEFT(Tabelas!$AI2008,1)="C","DC",
LEFT(Tabelas!$AI2008,1)="L","DL",
LEFT(Tabelas!$AI2008,1)="A","DA",
LEFT(Tabelas!$AI2008,1)="G","DG")</f>
        <v>DC</v>
      </c>
      <c r="AW2008" s="34"/>
      <c r="AX2008" s="34"/>
      <c r="AY2008" s="34"/>
      <c r="AZ2008" s="34"/>
      <c r="BA2008" s="34"/>
      <c r="BB2008" s="34"/>
      <c r="BC2008" s="34"/>
      <c r="BD2008" s="44">
        <v>91144</v>
      </c>
      <c r="BE2008" s="34" t="s">
        <v>4153</v>
      </c>
      <c r="BF2008" s="43" t="s">
        <v>1223</v>
      </c>
      <c r="BG2008" s="34" t="s">
        <v>483</v>
      </c>
      <c r="BH2008" s="34" t="s">
        <v>276</v>
      </c>
      <c r="BI2008" s="34" t="s">
        <v>11966</v>
      </c>
      <c r="BJ2008" s="44" t="s">
        <v>350</v>
      </c>
      <c r="BK2008" s="44" t="s">
        <v>11787</v>
      </c>
      <c r="EN2008" s="571">
        <v>56367</v>
      </c>
      <c r="EO2008" s="560" t="s">
        <v>11967</v>
      </c>
      <c r="EP2008" s="560" t="s">
        <v>350</v>
      </c>
      <c r="EQ2008" s="580">
        <v>224</v>
      </c>
      <c r="ER2008" s="560" t="s">
        <v>4524</v>
      </c>
      <c r="ES2008" s="567" t="s">
        <v>11968</v>
      </c>
    </row>
    <row r="2009" spans="16:149">
      <c r="P2009" s="503"/>
      <c r="Q2009" s="504"/>
      <c r="R2009" s="505">
        <f t="shared" si="53"/>
        <v>45787</v>
      </c>
      <c r="S2009" s="501"/>
      <c r="T2009" s="497"/>
      <c r="U2009" s="498"/>
      <c r="V2009" s="43">
        <v>228</v>
      </c>
      <c r="W2009" s="34" t="s">
        <v>4603</v>
      </c>
      <c r="X2009" s="44">
        <v>91146</v>
      </c>
      <c r="Y2009" s="34" t="s">
        <v>4228</v>
      </c>
      <c r="Z2009" s="43" t="s">
        <v>1223</v>
      </c>
      <c r="AA2009" s="34" t="s">
        <v>483</v>
      </c>
      <c r="AB2009" s="34" t="s">
        <v>276</v>
      </c>
      <c r="AC2009" s="34" t="s">
        <v>11969</v>
      </c>
      <c r="AD2009" s="44" t="s">
        <v>350</v>
      </c>
      <c r="AE2009" s="44" t="s">
        <v>11787</v>
      </c>
      <c r="AF2009" s="43">
        <v>228</v>
      </c>
      <c r="AG2009" s="34" t="s">
        <v>4603</v>
      </c>
      <c r="AH2009" s="34" t="s">
        <v>11791</v>
      </c>
      <c r="AI2009" s="43" t="s">
        <v>4604</v>
      </c>
      <c r="AJ2009" s="44" t="s">
        <v>4605</v>
      </c>
      <c r="AK2009" s="261">
        <v>6300705</v>
      </c>
      <c r="AL2009" s="44" t="s">
        <v>276</v>
      </c>
      <c r="AM2009" s="44" t="s">
        <v>4609</v>
      </c>
      <c r="AN2009" s="262">
        <v>271093900</v>
      </c>
      <c r="AO2009" s="34"/>
      <c r="AP2009" s="34"/>
      <c r="AQ2009" s="34"/>
      <c r="AR2009" s="34"/>
      <c r="AS2009" s="34"/>
      <c r="AT2009" s="44" t="s">
        <v>10865</v>
      </c>
      <c r="AU2009" s="44"/>
      <c r="AV2009" s="477" t="str">
        <f t="array" ref="AV2009">_xlfn.IFS(
LEFT(Tabelas!$AI2009,1)="N","DN",
LEFT(Tabelas!$AI2009,1)="C","DC",
LEFT(Tabelas!$AI2009,1)="L","DL",
LEFT(Tabelas!$AI2009,1)="A","DA",
LEFT(Tabelas!$AI2009,1)="G","DG")</f>
        <v>DC</v>
      </c>
      <c r="AW2009" s="34"/>
      <c r="AX2009" s="34"/>
      <c r="AY2009" s="34"/>
      <c r="AZ2009" s="34"/>
      <c r="BA2009" s="34"/>
      <c r="BB2009" s="34"/>
      <c r="BC2009" s="34"/>
      <c r="BD2009" s="44">
        <v>91146</v>
      </c>
      <c r="BE2009" s="34" t="s">
        <v>4228</v>
      </c>
      <c r="BF2009" s="43" t="s">
        <v>1223</v>
      </c>
      <c r="BG2009" s="34" t="s">
        <v>483</v>
      </c>
      <c r="BH2009" s="34" t="s">
        <v>276</v>
      </c>
      <c r="BI2009" s="34" t="s">
        <v>11969</v>
      </c>
      <c r="BJ2009" s="44" t="s">
        <v>350</v>
      </c>
      <c r="BK2009" s="44" t="s">
        <v>11787</v>
      </c>
      <c r="EN2009" s="572">
        <v>56383</v>
      </c>
      <c r="EO2009" s="561" t="s">
        <v>11970</v>
      </c>
      <c r="EP2009" s="561" t="s">
        <v>350</v>
      </c>
      <c r="EQ2009" s="576">
        <v>271</v>
      </c>
      <c r="ER2009" s="561" t="s">
        <v>4694</v>
      </c>
      <c r="ES2009" s="568" t="s">
        <v>11889</v>
      </c>
    </row>
    <row r="2010" spans="16:149">
      <c r="P2010" s="503"/>
      <c r="Q2010" s="504"/>
      <c r="R2010" s="505">
        <f t="shared" si="53"/>
        <v>45788</v>
      </c>
      <c r="S2010" s="501"/>
      <c r="T2010" s="497"/>
      <c r="U2010" s="498"/>
      <c r="V2010" s="43">
        <v>228</v>
      </c>
      <c r="W2010" s="34" t="s">
        <v>4603</v>
      </c>
      <c r="X2010" s="44">
        <v>91147</v>
      </c>
      <c r="Y2010" s="34" t="s">
        <v>4263</v>
      </c>
      <c r="Z2010" s="43" t="s">
        <v>1223</v>
      </c>
      <c r="AA2010" s="34" t="s">
        <v>483</v>
      </c>
      <c r="AB2010" s="34" t="s">
        <v>276</v>
      </c>
      <c r="AC2010" s="34" t="s">
        <v>11971</v>
      </c>
      <c r="AD2010" s="44" t="s">
        <v>350</v>
      </c>
      <c r="AE2010" s="44" t="s">
        <v>11787</v>
      </c>
      <c r="AF2010" s="43">
        <v>228</v>
      </c>
      <c r="AG2010" s="34" t="s">
        <v>4603</v>
      </c>
      <c r="AH2010" s="34" t="s">
        <v>11791</v>
      </c>
      <c r="AI2010" s="43" t="s">
        <v>4604</v>
      </c>
      <c r="AJ2010" s="44" t="s">
        <v>4605</v>
      </c>
      <c r="AK2010" s="261">
        <v>6300705</v>
      </c>
      <c r="AL2010" s="44" t="s">
        <v>276</v>
      </c>
      <c r="AM2010" s="44" t="s">
        <v>4609</v>
      </c>
      <c r="AN2010" s="262">
        <v>271093900</v>
      </c>
      <c r="AO2010" s="34"/>
      <c r="AP2010" s="34"/>
      <c r="AQ2010" s="34"/>
      <c r="AR2010" s="34"/>
      <c r="AS2010" s="34"/>
      <c r="AT2010" s="44" t="s">
        <v>10865</v>
      </c>
      <c r="AU2010" s="44"/>
      <c r="AV2010" s="477" t="str">
        <f t="array" ref="AV2010">_xlfn.IFS(
LEFT(Tabelas!$AI2010,1)="N","DN",
LEFT(Tabelas!$AI2010,1)="C","DC",
LEFT(Tabelas!$AI2010,1)="L","DL",
LEFT(Tabelas!$AI2010,1)="A","DA",
LEFT(Tabelas!$AI2010,1)="G","DG")</f>
        <v>DC</v>
      </c>
      <c r="AW2010" s="34"/>
      <c r="AX2010" s="34"/>
      <c r="AY2010" s="34"/>
      <c r="AZ2010" s="34"/>
      <c r="BA2010" s="34"/>
      <c r="BB2010" s="34"/>
      <c r="BC2010" s="34"/>
      <c r="BD2010" s="44">
        <v>91147</v>
      </c>
      <c r="BE2010" s="34" t="s">
        <v>4263</v>
      </c>
      <c r="BF2010" s="43" t="s">
        <v>1223</v>
      </c>
      <c r="BG2010" s="34" t="s">
        <v>483</v>
      </c>
      <c r="BH2010" s="34" t="s">
        <v>276</v>
      </c>
      <c r="BI2010" s="34" t="s">
        <v>11971</v>
      </c>
      <c r="BJ2010" s="44" t="s">
        <v>350</v>
      </c>
      <c r="BK2010" s="44" t="s">
        <v>11787</v>
      </c>
      <c r="EN2010" s="571">
        <v>56421</v>
      </c>
      <c r="EO2010" s="560" t="s">
        <v>11972</v>
      </c>
      <c r="EP2010" s="560" t="s">
        <v>947</v>
      </c>
      <c r="EQ2010" s="580">
        <v>474</v>
      </c>
      <c r="ER2010" s="560" t="s">
        <v>5374</v>
      </c>
      <c r="ES2010" s="567" t="s">
        <v>11973</v>
      </c>
    </row>
    <row r="2011" spans="16:149">
      <c r="P2011" s="503"/>
      <c r="Q2011" s="504"/>
      <c r="R2011" s="505">
        <f t="shared" si="53"/>
        <v>45789</v>
      </c>
      <c r="S2011" s="501"/>
      <c r="T2011" s="497"/>
      <c r="U2011" s="498"/>
      <c r="V2011" s="43">
        <v>228</v>
      </c>
      <c r="W2011" s="34" t="s">
        <v>4603</v>
      </c>
      <c r="X2011" s="44">
        <v>91145</v>
      </c>
      <c r="Y2011" s="34" t="s">
        <v>4188</v>
      </c>
      <c r="Z2011" s="43" t="s">
        <v>1223</v>
      </c>
      <c r="AA2011" s="34" t="s">
        <v>483</v>
      </c>
      <c r="AB2011" s="34" t="s">
        <v>276</v>
      </c>
      <c r="AC2011" s="34" t="s">
        <v>11955</v>
      </c>
      <c r="AD2011" s="44" t="s">
        <v>350</v>
      </c>
      <c r="AE2011" s="44" t="s">
        <v>11787</v>
      </c>
      <c r="AF2011" s="43">
        <v>228</v>
      </c>
      <c r="AG2011" s="34" t="s">
        <v>4603</v>
      </c>
      <c r="AH2011" s="34" t="s">
        <v>11791</v>
      </c>
      <c r="AI2011" s="43" t="s">
        <v>4604</v>
      </c>
      <c r="AJ2011" s="44" t="s">
        <v>4605</v>
      </c>
      <c r="AK2011" s="261">
        <v>6300705</v>
      </c>
      <c r="AL2011" s="44" t="s">
        <v>276</v>
      </c>
      <c r="AM2011" s="44" t="s">
        <v>4609</v>
      </c>
      <c r="AN2011" s="262">
        <v>271093900</v>
      </c>
      <c r="AO2011" s="34"/>
      <c r="AP2011" s="34"/>
      <c r="AQ2011" s="34"/>
      <c r="AR2011" s="34"/>
      <c r="AS2011" s="34"/>
      <c r="AT2011" s="44" t="s">
        <v>10865</v>
      </c>
      <c r="AU2011" s="44"/>
      <c r="AV2011" s="477" t="str">
        <f t="array" ref="AV2011">_xlfn.IFS(
LEFT(Tabelas!$AI2011,1)="N","DN",
LEFT(Tabelas!$AI2011,1)="C","DC",
LEFT(Tabelas!$AI2011,1)="L","DL",
LEFT(Tabelas!$AI2011,1)="A","DA",
LEFT(Tabelas!$AI2011,1)="G","DG")</f>
        <v>DC</v>
      </c>
      <c r="AW2011" s="34"/>
      <c r="AX2011" s="34"/>
      <c r="AY2011" s="34"/>
      <c r="AZ2011" s="34"/>
      <c r="BA2011" s="34"/>
      <c r="BB2011" s="34"/>
      <c r="BC2011" s="34"/>
      <c r="BD2011" s="44">
        <v>91145</v>
      </c>
      <c r="BE2011" s="34" t="s">
        <v>4188</v>
      </c>
      <c r="BF2011" s="43" t="s">
        <v>1223</v>
      </c>
      <c r="BG2011" s="34" t="s">
        <v>483</v>
      </c>
      <c r="BH2011" s="34" t="s">
        <v>276</v>
      </c>
      <c r="BI2011" s="34" t="s">
        <v>11955</v>
      </c>
      <c r="BJ2011" s="44" t="s">
        <v>350</v>
      </c>
      <c r="BK2011" s="44" t="s">
        <v>11787</v>
      </c>
      <c r="EN2011" s="572">
        <v>56464</v>
      </c>
      <c r="EO2011" s="561" t="s">
        <v>11974</v>
      </c>
      <c r="EP2011" s="561" t="s">
        <v>320</v>
      </c>
      <c r="EQ2011" s="576">
        <v>126</v>
      </c>
      <c r="ER2011" s="561" t="s">
        <v>3720</v>
      </c>
      <c r="ES2011" s="568" t="s">
        <v>11975</v>
      </c>
    </row>
    <row r="2012" spans="16:149">
      <c r="P2012" s="503"/>
      <c r="Q2012" s="504"/>
      <c r="R2012" s="505">
        <f t="shared" si="53"/>
        <v>45790</v>
      </c>
      <c r="S2012" s="501"/>
      <c r="T2012" s="497"/>
      <c r="U2012" s="498"/>
      <c r="V2012" s="43">
        <v>228</v>
      </c>
      <c r="W2012" s="34" t="s">
        <v>4603</v>
      </c>
      <c r="X2012" s="44">
        <v>91143</v>
      </c>
      <c r="Y2012" s="34" t="s">
        <v>4117</v>
      </c>
      <c r="Z2012" s="43" t="s">
        <v>1223</v>
      </c>
      <c r="AA2012" s="34" t="s">
        <v>483</v>
      </c>
      <c r="AB2012" s="34" t="s">
        <v>276</v>
      </c>
      <c r="AC2012" s="34" t="s">
        <v>11976</v>
      </c>
      <c r="AD2012" s="44" t="s">
        <v>350</v>
      </c>
      <c r="AE2012" s="44" t="s">
        <v>11787</v>
      </c>
      <c r="AF2012" s="43">
        <v>228</v>
      </c>
      <c r="AG2012" s="34" t="s">
        <v>4603</v>
      </c>
      <c r="AH2012" s="34" t="s">
        <v>11791</v>
      </c>
      <c r="AI2012" s="43" t="s">
        <v>4604</v>
      </c>
      <c r="AJ2012" s="44" t="s">
        <v>4605</v>
      </c>
      <c r="AK2012" s="261">
        <v>6300705</v>
      </c>
      <c r="AL2012" s="44" t="s">
        <v>276</v>
      </c>
      <c r="AM2012" s="44" t="s">
        <v>4609</v>
      </c>
      <c r="AN2012" s="262">
        <v>271093900</v>
      </c>
      <c r="AO2012" s="34"/>
      <c r="AP2012" s="34"/>
      <c r="AQ2012" s="34"/>
      <c r="AR2012" s="34"/>
      <c r="AS2012" s="34"/>
      <c r="AT2012" s="44" t="s">
        <v>10865</v>
      </c>
      <c r="AU2012" s="44"/>
      <c r="AV2012" s="477" t="str">
        <f t="array" ref="AV2012">_xlfn.IFS(
LEFT(Tabelas!$AI2012,1)="N","DN",
LEFT(Tabelas!$AI2012,1)="C","DC",
LEFT(Tabelas!$AI2012,1)="L","DL",
LEFT(Tabelas!$AI2012,1)="A","DA",
LEFT(Tabelas!$AI2012,1)="G","DG")</f>
        <v>DC</v>
      </c>
      <c r="AW2012" s="34"/>
      <c r="AX2012" s="34"/>
      <c r="AY2012" s="34"/>
      <c r="AZ2012" s="34"/>
      <c r="BA2012" s="34"/>
      <c r="BB2012" s="34"/>
      <c r="BC2012" s="34"/>
      <c r="BD2012" s="44">
        <v>91143</v>
      </c>
      <c r="BE2012" s="34" t="s">
        <v>4117</v>
      </c>
      <c r="BF2012" s="43" t="s">
        <v>1223</v>
      </c>
      <c r="BG2012" s="34" t="s">
        <v>483</v>
      </c>
      <c r="BH2012" s="34" t="s">
        <v>276</v>
      </c>
      <c r="BI2012" s="34" t="s">
        <v>11976</v>
      </c>
      <c r="BJ2012" s="44" t="s">
        <v>350</v>
      </c>
      <c r="BK2012" s="44" t="s">
        <v>11787</v>
      </c>
      <c r="EN2012" s="571">
        <v>56472</v>
      </c>
      <c r="EO2012" s="560" t="s">
        <v>11977</v>
      </c>
      <c r="EP2012" s="560" t="s">
        <v>320</v>
      </c>
      <c r="EQ2012" s="580">
        <v>107</v>
      </c>
      <c r="ER2012" s="560" t="s">
        <v>2024</v>
      </c>
      <c r="ES2012" s="567" t="s">
        <v>11978</v>
      </c>
    </row>
    <row r="2013" spans="16:149">
      <c r="P2013" s="503"/>
      <c r="Q2013" s="504"/>
      <c r="R2013" s="505">
        <f t="shared" si="53"/>
        <v>45791</v>
      </c>
      <c r="S2013" s="501"/>
      <c r="T2013" s="497"/>
      <c r="U2013" s="498"/>
      <c r="V2013" s="43">
        <v>228</v>
      </c>
      <c r="W2013" s="34" t="s">
        <v>4603</v>
      </c>
      <c r="X2013" s="44">
        <v>91136</v>
      </c>
      <c r="Y2013" s="34" t="s">
        <v>3878</v>
      </c>
      <c r="Z2013" s="43" t="s">
        <v>1223</v>
      </c>
      <c r="AA2013" s="34" t="s">
        <v>483</v>
      </c>
      <c r="AB2013" s="34" t="s">
        <v>276</v>
      </c>
      <c r="AC2013" s="34" t="s">
        <v>3878</v>
      </c>
      <c r="AD2013" s="44" t="s">
        <v>350</v>
      </c>
      <c r="AE2013" s="44" t="s">
        <v>11787</v>
      </c>
      <c r="AF2013" s="43">
        <v>228</v>
      </c>
      <c r="AG2013" s="34" t="s">
        <v>4603</v>
      </c>
      <c r="AH2013" s="34" t="s">
        <v>11791</v>
      </c>
      <c r="AI2013" s="43" t="s">
        <v>4604</v>
      </c>
      <c r="AJ2013" s="44" t="s">
        <v>4605</v>
      </c>
      <c r="AK2013" s="261">
        <v>6300705</v>
      </c>
      <c r="AL2013" s="44" t="s">
        <v>276</v>
      </c>
      <c r="AM2013" s="44" t="s">
        <v>4609</v>
      </c>
      <c r="AN2013" s="262">
        <v>271093900</v>
      </c>
      <c r="AO2013" s="34"/>
      <c r="AP2013" s="34"/>
      <c r="AQ2013" s="34"/>
      <c r="AR2013" s="34"/>
      <c r="AS2013" s="34"/>
      <c r="AT2013" s="44" t="s">
        <v>10865</v>
      </c>
      <c r="AU2013" s="44"/>
      <c r="AV2013" s="477" t="str">
        <f t="array" ref="AV2013">_xlfn.IFS(
LEFT(Tabelas!$AI2013,1)="N","DN",
LEFT(Tabelas!$AI2013,1)="C","DC",
LEFT(Tabelas!$AI2013,1)="L","DL",
LEFT(Tabelas!$AI2013,1)="A","DA",
LEFT(Tabelas!$AI2013,1)="G","DG")</f>
        <v>DC</v>
      </c>
      <c r="AW2013" s="34"/>
      <c r="AX2013" s="34"/>
      <c r="AY2013" s="34"/>
      <c r="AZ2013" s="34"/>
      <c r="BA2013" s="34"/>
      <c r="BB2013" s="34"/>
      <c r="BC2013" s="34"/>
      <c r="BD2013" s="44">
        <v>91136</v>
      </c>
      <c r="BE2013" s="34" t="s">
        <v>3878</v>
      </c>
      <c r="BF2013" s="43" t="s">
        <v>1223</v>
      </c>
      <c r="BG2013" s="34" t="s">
        <v>483</v>
      </c>
      <c r="BH2013" s="34" t="s">
        <v>276</v>
      </c>
      <c r="BI2013" s="34" t="s">
        <v>3878</v>
      </c>
      <c r="BJ2013" s="44" t="s">
        <v>350</v>
      </c>
      <c r="BK2013" s="44" t="s">
        <v>11787</v>
      </c>
      <c r="EN2013" s="572">
        <v>56480</v>
      </c>
      <c r="EO2013" s="561" t="s">
        <v>11979</v>
      </c>
      <c r="EP2013" s="561" t="s">
        <v>320</v>
      </c>
      <c r="EQ2013" s="576">
        <v>102</v>
      </c>
      <c r="ER2013" s="561" t="s">
        <v>628</v>
      </c>
      <c r="ES2013" s="568" t="s">
        <v>11980</v>
      </c>
    </row>
    <row r="2014" spans="16:149">
      <c r="P2014" s="503"/>
      <c r="Q2014" s="504"/>
      <c r="R2014" s="505">
        <f t="shared" si="53"/>
        <v>45792</v>
      </c>
      <c r="S2014" s="501"/>
      <c r="T2014" s="497"/>
      <c r="U2014" s="498"/>
      <c r="V2014" s="43">
        <v>228</v>
      </c>
      <c r="W2014" s="34" t="s">
        <v>4603</v>
      </c>
      <c r="X2014" s="44">
        <v>91138</v>
      </c>
      <c r="Y2014" s="34" t="s">
        <v>3929</v>
      </c>
      <c r="Z2014" s="43" t="s">
        <v>1223</v>
      </c>
      <c r="AA2014" s="34" t="s">
        <v>483</v>
      </c>
      <c r="AB2014" s="34" t="s">
        <v>276</v>
      </c>
      <c r="AC2014" s="34" t="s">
        <v>3929</v>
      </c>
      <c r="AD2014" s="44" t="s">
        <v>350</v>
      </c>
      <c r="AE2014" s="44" t="s">
        <v>11787</v>
      </c>
      <c r="AF2014" s="43">
        <v>228</v>
      </c>
      <c r="AG2014" s="34" t="s">
        <v>4603</v>
      </c>
      <c r="AH2014" s="34" t="s">
        <v>11791</v>
      </c>
      <c r="AI2014" s="43" t="s">
        <v>4604</v>
      </c>
      <c r="AJ2014" s="44" t="s">
        <v>4605</v>
      </c>
      <c r="AK2014" s="261">
        <v>6300705</v>
      </c>
      <c r="AL2014" s="44" t="s">
        <v>276</v>
      </c>
      <c r="AM2014" s="44" t="s">
        <v>4609</v>
      </c>
      <c r="AN2014" s="262">
        <v>271093900</v>
      </c>
      <c r="AO2014" s="34"/>
      <c r="AP2014" s="34"/>
      <c r="AQ2014" s="34"/>
      <c r="AR2014" s="34"/>
      <c r="AS2014" s="34"/>
      <c r="AT2014" s="44" t="s">
        <v>10865</v>
      </c>
      <c r="AU2014" s="44"/>
      <c r="AV2014" s="477" t="str">
        <f t="array" ref="AV2014">_xlfn.IFS(
LEFT(Tabelas!$AI2014,1)="N","DN",
LEFT(Tabelas!$AI2014,1)="C","DC",
LEFT(Tabelas!$AI2014,1)="L","DL",
LEFT(Tabelas!$AI2014,1)="A","DA",
LEFT(Tabelas!$AI2014,1)="G","DG")</f>
        <v>DC</v>
      </c>
      <c r="AW2014" s="34"/>
      <c r="AX2014" s="34"/>
      <c r="AY2014" s="34"/>
      <c r="AZ2014" s="34"/>
      <c r="BA2014" s="34"/>
      <c r="BB2014" s="34"/>
      <c r="BC2014" s="34"/>
      <c r="BD2014" s="44">
        <v>91138</v>
      </c>
      <c r="BE2014" s="34" t="s">
        <v>3929</v>
      </c>
      <c r="BF2014" s="43" t="s">
        <v>1223</v>
      </c>
      <c r="BG2014" s="34" t="s">
        <v>483</v>
      </c>
      <c r="BH2014" s="34" t="s">
        <v>276</v>
      </c>
      <c r="BI2014" s="34" t="s">
        <v>3929</v>
      </c>
      <c r="BJ2014" s="44" t="s">
        <v>350</v>
      </c>
      <c r="BK2014" s="44" t="s">
        <v>11787</v>
      </c>
      <c r="EN2014" s="571">
        <v>56510</v>
      </c>
      <c r="EO2014" s="560" t="s">
        <v>11981</v>
      </c>
      <c r="EP2014" s="560" t="s">
        <v>320</v>
      </c>
      <c r="EQ2014" s="580">
        <v>106</v>
      </c>
      <c r="ER2014" s="560" t="s">
        <v>1774</v>
      </c>
      <c r="ES2014" s="567" t="s">
        <v>11982</v>
      </c>
    </row>
    <row r="2015" spans="16:149">
      <c r="P2015" s="503"/>
      <c r="Q2015" s="504"/>
      <c r="R2015" s="505">
        <f t="shared" si="53"/>
        <v>45793</v>
      </c>
      <c r="S2015" s="501"/>
      <c r="T2015" s="497"/>
      <c r="U2015" s="498"/>
      <c r="V2015" s="43">
        <v>228</v>
      </c>
      <c r="W2015" s="34" t="s">
        <v>4603</v>
      </c>
      <c r="X2015" s="44">
        <v>91139</v>
      </c>
      <c r="Y2015" s="34" t="s">
        <v>3972</v>
      </c>
      <c r="Z2015" s="43" t="s">
        <v>1223</v>
      </c>
      <c r="AA2015" s="34" t="s">
        <v>483</v>
      </c>
      <c r="AB2015" s="34" t="s">
        <v>276</v>
      </c>
      <c r="AC2015" s="34" t="s">
        <v>3972</v>
      </c>
      <c r="AD2015" s="44" t="s">
        <v>350</v>
      </c>
      <c r="AE2015" s="44" t="s">
        <v>11787</v>
      </c>
      <c r="AF2015" s="43">
        <v>228</v>
      </c>
      <c r="AG2015" s="34" t="s">
        <v>4603</v>
      </c>
      <c r="AH2015" s="34" t="s">
        <v>11791</v>
      </c>
      <c r="AI2015" s="43" t="s">
        <v>4604</v>
      </c>
      <c r="AJ2015" s="44" t="s">
        <v>4605</v>
      </c>
      <c r="AK2015" s="261">
        <v>6300705</v>
      </c>
      <c r="AL2015" s="44" t="s">
        <v>276</v>
      </c>
      <c r="AM2015" s="44" t="s">
        <v>4609</v>
      </c>
      <c r="AN2015" s="262">
        <v>271093900</v>
      </c>
      <c r="AO2015" s="34"/>
      <c r="AP2015" s="34"/>
      <c r="AQ2015" s="34"/>
      <c r="AR2015" s="34"/>
      <c r="AS2015" s="34"/>
      <c r="AT2015" s="44" t="s">
        <v>10865</v>
      </c>
      <c r="AU2015" s="44"/>
      <c r="AV2015" s="477" t="str">
        <f t="array" ref="AV2015">_xlfn.IFS(
LEFT(Tabelas!$AI2015,1)="N","DN",
LEFT(Tabelas!$AI2015,1)="C","DC",
LEFT(Tabelas!$AI2015,1)="L","DL",
LEFT(Tabelas!$AI2015,1)="A","DA",
LEFT(Tabelas!$AI2015,1)="G","DG")</f>
        <v>DC</v>
      </c>
      <c r="AW2015" s="34"/>
      <c r="AX2015" s="34"/>
      <c r="AY2015" s="34"/>
      <c r="AZ2015" s="34"/>
      <c r="BA2015" s="34"/>
      <c r="BB2015" s="34"/>
      <c r="BC2015" s="34"/>
      <c r="BD2015" s="44">
        <v>91139</v>
      </c>
      <c r="BE2015" s="34" t="s">
        <v>3972</v>
      </c>
      <c r="BF2015" s="43" t="s">
        <v>1223</v>
      </c>
      <c r="BG2015" s="34" t="s">
        <v>483</v>
      </c>
      <c r="BH2015" s="34" t="s">
        <v>276</v>
      </c>
      <c r="BI2015" s="34" t="s">
        <v>3972</v>
      </c>
      <c r="BJ2015" s="44" t="s">
        <v>350</v>
      </c>
      <c r="BK2015" s="44" t="s">
        <v>11787</v>
      </c>
      <c r="EN2015" s="572">
        <v>56529</v>
      </c>
      <c r="EO2015" s="561" t="s">
        <v>11983</v>
      </c>
      <c r="EP2015" s="561" t="s">
        <v>350</v>
      </c>
      <c r="EQ2015" s="576">
        <v>229</v>
      </c>
      <c r="ER2015" s="561" t="s">
        <v>4622</v>
      </c>
      <c r="ES2015" s="568" t="s">
        <v>11984</v>
      </c>
    </row>
    <row r="2016" spans="16:149">
      <c r="P2016" s="503"/>
      <c r="Q2016" s="504"/>
      <c r="R2016" s="505">
        <f t="shared" si="53"/>
        <v>45794</v>
      </c>
      <c r="S2016" s="501"/>
      <c r="T2016" s="497"/>
      <c r="U2016" s="498"/>
      <c r="V2016" s="43">
        <v>229</v>
      </c>
      <c r="W2016" s="34" t="s">
        <v>4622</v>
      </c>
      <c r="X2016" s="44">
        <v>50201</v>
      </c>
      <c r="Y2016" s="34" t="s">
        <v>1020</v>
      </c>
      <c r="Z2016" s="43" t="s">
        <v>1223</v>
      </c>
      <c r="AA2016" s="34" t="s">
        <v>272</v>
      </c>
      <c r="AB2016" s="34" t="s">
        <v>272</v>
      </c>
      <c r="AC2016" s="34" t="s">
        <v>1020</v>
      </c>
      <c r="AD2016" s="44" t="s">
        <v>350</v>
      </c>
      <c r="AE2016" s="44" t="s">
        <v>11985</v>
      </c>
      <c r="AF2016" s="43">
        <v>229</v>
      </c>
      <c r="AG2016" s="34" t="s">
        <v>4622</v>
      </c>
      <c r="AH2016" s="34" t="s">
        <v>3251</v>
      </c>
      <c r="AI2016" s="43" t="s">
        <v>3250</v>
      </c>
      <c r="AJ2016" s="44" t="s">
        <v>3252</v>
      </c>
      <c r="AK2016" s="261">
        <v>6000084</v>
      </c>
      <c r="AL2016" s="44" t="s">
        <v>272</v>
      </c>
      <c r="AM2016" s="44" t="s">
        <v>3255</v>
      </c>
      <c r="AN2016" s="262">
        <v>272093870</v>
      </c>
      <c r="AO2016" s="34"/>
      <c r="AP2016" s="34"/>
      <c r="AQ2016" s="34"/>
      <c r="AR2016" s="34"/>
      <c r="AS2016" s="34"/>
      <c r="AT2016" s="44" t="s">
        <v>10865</v>
      </c>
      <c r="AU2016" s="44"/>
      <c r="AV2016" s="477" t="str">
        <f t="array" ref="AV2016">_xlfn.IFS(
LEFT(Tabelas!$AI2016,1)="N","DN",
LEFT(Tabelas!$AI2016,1)="C","DC",
LEFT(Tabelas!$AI2016,1)="L","DL",
LEFT(Tabelas!$AI2016,1)="A","DA",
LEFT(Tabelas!$AI2016,1)="G","DG")</f>
        <v>DC</v>
      </c>
      <c r="AW2016" s="34"/>
      <c r="AX2016" s="34"/>
      <c r="AY2016" s="34"/>
      <c r="AZ2016" s="34"/>
      <c r="BA2016" s="34"/>
      <c r="BB2016" s="34"/>
      <c r="BC2016" s="34"/>
      <c r="BD2016" s="44">
        <v>50201</v>
      </c>
      <c r="BE2016" s="34" t="s">
        <v>1020</v>
      </c>
      <c r="BF2016" s="43" t="s">
        <v>1223</v>
      </c>
      <c r="BG2016" s="34" t="s">
        <v>272</v>
      </c>
      <c r="BH2016" s="34" t="s">
        <v>272</v>
      </c>
      <c r="BI2016" s="34" t="s">
        <v>1020</v>
      </c>
      <c r="BJ2016" s="44" t="s">
        <v>350</v>
      </c>
      <c r="BK2016" s="44" t="s">
        <v>11985</v>
      </c>
      <c r="EN2016" s="571">
        <v>56537</v>
      </c>
      <c r="EO2016" s="560" t="s">
        <v>11986</v>
      </c>
      <c r="EP2016" s="560" t="s">
        <v>350</v>
      </c>
      <c r="EQ2016" s="580">
        <v>271</v>
      </c>
      <c r="ER2016" s="560" t="s">
        <v>4694</v>
      </c>
      <c r="ES2016" s="567" t="s">
        <v>11987</v>
      </c>
    </row>
    <row r="2017" spans="16:149">
      <c r="P2017" s="503"/>
      <c r="Q2017" s="504"/>
      <c r="R2017" s="505">
        <f t="shared" si="53"/>
        <v>45795</v>
      </c>
      <c r="S2017" s="501"/>
      <c r="T2017" s="497"/>
      <c r="U2017" s="498"/>
      <c r="V2017" s="43">
        <v>229</v>
      </c>
      <c r="W2017" s="34" t="s">
        <v>4622</v>
      </c>
      <c r="X2017" s="44">
        <v>50202</v>
      </c>
      <c r="Y2017" s="34" t="s">
        <v>1297</v>
      </c>
      <c r="Z2017" s="43" t="s">
        <v>1223</v>
      </c>
      <c r="AA2017" s="34" t="s">
        <v>272</v>
      </c>
      <c r="AB2017" s="34" t="s">
        <v>272</v>
      </c>
      <c r="AC2017" s="34" t="s">
        <v>1297</v>
      </c>
      <c r="AD2017" s="44" t="s">
        <v>350</v>
      </c>
      <c r="AE2017" s="44" t="s">
        <v>11985</v>
      </c>
      <c r="AF2017" s="43">
        <v>229</v>
      </c>
      <c r="AG2017" s="34" t="s">
        <v>4622</v>
      </c>
      <c r="AH2017" s="34" t="s">
        <v>3251</v>
      </c>
      <c r="AI2017" s="43" t="s">
        <v>3250</v>
      </c>
      <c r="AJ2017" s="44" t="s">
        <v>3252</v>
      </c>
      <c r="AK2017" s="261">
        <v>6000084</v>
      </c>
      <c r="AL2017" s="44" t="s">
        <v>272</v>
      </c>
      <c r="AM2017" s="44" t="s">
        <v>3255</v>
      </c>
      <c r="AN2017" s="262">
        <v>272093870</v>
      </c>
      <c r="AO2017" s="34"/>
      <c r="AP2017" s="34"/>
      <c r="AQ2017" s="34"/>
      <c r="AR2017" s="34"/>
      <c r="AS2017" s="34"/>
      <c r="AT2017" s="44" t="s">
        <v>10865</v>
      </c>
      <c r="AU2017" s="44"/>
      <c r="AV2017" s="477" t="str">
        <f t="array" ref="AV2017">_xlfn.IFS(
LEFT(Tabelas!$AI2017,1)="N","DN",
LEFT(Tabelas!$AI2017,1)="C","DC",
LEFT(Tabelas!$AI2017,1)="L","DL",
LEFT(Tabelas!$AI2017,1)="A","DA",
LEFT(Tabelas!$AI2017,1)="G","DG")</f>
        <v>DC</v>
      </c>
      <c r="AW2017" s="34"/>
      <c r="AX2017" s="34"/>
      <c r="AY2017" s="34"/>
      <c r="AZ2017" s="34"/>
      <c r="BA2017" s="34"/>
      <c r="BB2017" s="34"/>
      <c r="BC2017" s="34"/>
      <c r="BD2017" s="44">
        <v>50202</v>
      </c>
      <c r="BE2017" s="34" t="s">
        <v>1297</v>
      </c>
      <c r="BF2017" s="43" t="s">
        <v>1223</v>
      </c>
      <c r="BG2017" s="34" t="s">
        <v>272</v>
      </c>
      <c r="BH2017" s="34" t="s">
        <v>272</v>
      </c>
      <c r="BI2017" s="34" t="s">
        <v>1297</v>
      </c>
      <c r="BJ2017" s="44" t="s">
        <v>350</v>
      </c>
      <c r="BK2017" s="44" t="s">
        <v>11985</v>
      </c>
      <c r="EN2017" s="572">
        <v>56561</v>
      </c>
      <c r="EO2017" s="561" t="s">
        <v>11988</v>
      </c>
      <c r="EP2017" s="561" t="s">
        <v>320</v>
      </c>
      <c r="EQ2017" s="576">
        <v>117</v>
      </c>
      <c r="ER2017" s="561" t="s">
        <v>3438</v>
      </c>
      <c r="ES2017" s="568" t="s">
        <v>11989</v>
      </c>
    </row>
    <row r="2018" spans="16:149">
      <c r="P2018" s="503"/>
      <c r="Q2018" s="504"/>
      <c r="R2018" s="505">
        <f t="shared" si="53"/>
        <v>45796</v>
      </c>
      <c r="S2018" s="501"/>
      <c r="T2018" s="497"/>
      <c r="U2018" s="498"/>
      <c r="V2018" s="43">
        <v>229</v>
      </c>
      <c r="W2018" s="34" t="s">
        <v>4622</v>
      </c>
      <c r="X2018" s="44">
        <v>50203</v>
      </c>
      <c r="Y2018" s="34" t="s">
        <v>1575</v>
      </c>
      <c r="Z2018" s="43" t="s">
        <v>1223</v>
      </c>
      <c r="AA2018" s="34" t="s">
        <v>272</v>
      </c>
      <c r="AB2018" s="34" t="s">
        <v>272</v>
      </c>
      <c r="AC2018" s="34" t="s">
        <v>1575</v>
      </c>
      <c r="AD2018" s="44" t="s">
        <v>350</v>
      </c>
      <c r="AE2018" s="44" t="s">
        <v>11985</v>
      </c>
      <c r="AF2018" s="43">
        <v>229</v>
      </c>
      <c r="AG2018" s="34" t="s">
        <v>4622</v>
      </c>
      <c r="AH2018" s="34" t="s">
        <v>3251</v>
      </c>
      <c r="AI2018" s="43" t="s">
        <v>3250</v>
      </c>
      <c r="AJ2018" s="44" t="s">
        <v>3252</v>
      </c>
      <c r="AK2018" s="261">
        <v>6000084</v>
      </c>
      <c r="AL2018" s="44" t="s">
        <v>272</v>
      </c>
      <c r="AM2018" s="44" t="s">
        <v>3255</v>
      </c>
      <c r="AN2018" s="262">
        <v>272093870</v>
      </c>
      <c r="AO2018" s="34"/>
      <c r="AP2018" s="34"/>
      <c r="AQ2018" s="34"/>
      <c r="AR2018" s="34"/>
      <c r="AS2018" s="34"/>
      <c r="AT2018" s="44" t="s">
        <v>10865</v>
      </c>
      <c r="AU2018" s="44"/>
      <c r="AV2018" s="477" t="str">
        <f t="array" ref="AV2018">_xlfn.IFS(
LEFT(Tabelas!$AI2018,1)="N","DN",
LEFT(Tabelas!$AI2018,1)="C","DC",
LEFT(Tabelas!$AI2018,1)="L","DL",
LEFT(Tabelas!$AI2018,1)="A","DA",
LEFT(Tabelas!$AI2018,1)="G","DG")</f>
        <v>DC</v>
      </c>
      <c r="AW2018" s="34"/>
      <c r="AX2018" s="34"/>
      <c r="AY2018" s="34"/>
      <c r="AZ2018" s="34"/>
      <c r="BA2018" s="34"/>
      <c r="BB2018" s="34"/>
      <c r="BC2018" s="34"/>
      <c r="BD2018" s="44">
        <v>50203</v>
      </c>
      <c r="BE2018" s="34" t="s">
        <v>1575</v>
      </c>
      <c r="BF2018" s="43" t="s">
        <v>1223</v>
      </c>
      <c r="BG2018" s="34" t="s">
        <v>272</v>
      </c>
      <c r="BH2018" s="34" t="s">
        <v>272</v>
      </c>
      <c r="BI2018" s="34" t="s">
        <v>1575</v>
      </c>
      <c r="BJ2018" s="44" t="s">
        <v>350</v>
      </c>
      <c r="BK2018" s="44" t="s">
        <v>11985</v>
      </c>
      <c r="EN2018" s="572">
        <v>56570</v>
      </c>
      <c r="EO2018" s="561" t="s">
        <v>11990</v>
      </c>
      <c r="EP2018" s="561" t="s">
        <v>320</v>
      </c>
      <c r="EQ2018" s="576">
        <v>106</v>
      </c>
      <c r="ER2018" s="561" t="s">
        <v>1774</v>
      </c>
      <c r="ES2018" s="568" t="s">
        <v>11991</v>
      </c>
    </row>
    <row r="2019" spans="16:149">
      <c r="P2019" s="503"/>
      <c r="Q2019" s="504"/>
      <c r="R2019" s="505">
        <f t="shared" si="53"/>
        <v>45797</v>
      </c>
      <c r="S2019" s="501"/>
      <c r="T2019" s="497"/>
      <c r="U2019" s="498"/>
      <c r="V2019" s="43">
        <v>229</v>
      </c>
      <c r="W2019" s="34" t="s">
        <v>4622</v>
      </c>
      <c r="X2019" s="44">
        <v>50205</v>
      </c>
      <c r="Y2019" s="34" t="s">
        <v>272</v>
      </c>
      <c r="Z2019" s="43" t="s">
        <v>1223</v>
      </c>
      <c r="AA2019" s="34" t="s">
        <v>272</v>
      </c>
      <c r="AB2019" s="34" t="s">
        <v>272</v>
      </c>
      <c r="AC2019" s="34" t="s">
        <v>272</v>
      </c>
      <c r="AD2019" s="44" t="s">
        <v>350</v>
      </c>
      <c r="AE2019" s="44" t="s">
        <v>11985</v>
      </c>
      <c r="AF2019" s="43">
        <v>229</v>
      </c>
      <c r="AG2019" s="34" t="s">
        <v>4622</v>
      </c>
      <c r="AH2019" s="34" t="s">
        <v>3251</v>
      </c>
      <c r="AI2019" s="43" t="s">
        <v>3250</v>
      </c>
      <c r="AJ2019" s="44" t="s">
        <v>3252</v>
      </c>
      <c r="AK2019" s="261">
        <v>6000084</v>
      </c>
      <c r="AL2019" s="44" t="s">
        <v>272</v>
      </c>
      <c r="AM2019" s="44" t="s">
        <v>3255</v>
      </c>
      <c r="AN2019" s="262">
        <v>272093870</v>
      </c>
      <c r="AO2019" s="34"/>
      <c r="AP2019" s="34"/>
      <c r="AQ2019" s="34"/>
      <c r="AR2019" s="34"/>
      <c r="AS2019" s="34"/>
      <c r="AT2019" s="44" t="s">
        <v>10865</v>
      </c>
      <c r="AU2019" s="44"/>
      <c r="AV2019" s="477" t="str">
        <f t="array" ref="AV2019">_xlfn.IFS(
LEFT(Tabelas!$AI2019,1)="N","DN",
LEFT(Tabelas!$AI2019,1)="C","DC",
LEFT(Tabelas!$AI2019,1)="L","DL",
LEFT(Tabelas!$AI2019,1)="A","DA",
LEFT(Tabelas!$AI2019,1)="G","DG")</f>
        <v>DC</v>
      </c>
      <c r="AW2019" s="34"/>
      <c r="AX2019" s="34"/>
      <c r="AY2019" s="34"/>
      <c r="AZ2019" s="34"/>
      <c r="BA2019" s="34"/>
      <c r="BB2019" s="34"/>
      <c r="BC2019" s="34"/>
      <c r="BD2019" s="44">
        <v>50205</v>
      </c>
      <c r="BE2019" s="34" t="s">
        <v>272</v>
      </c>
      <c r="BF2019" s="43" t="s">
        <v>1223</v>
      </c>
      <c r="BG2019" s="34" t="s">
        <v>272</v>
      </c>
      <c r="BH2019" s="34" t="s">
        <v>272</v>
      </c>
      <c r="BI2019" s="34" t="s">
        <v>272</v>
      </c>
      <c r="BJ2019" s="44" t="s">
        <v>350</v>
      </c>
      <c r="BK2019" s="44" t="s">
        <v>11985</v>
      </c>
      <c r="EN2019" s="571">
        <v>56600</v>
      </c>
      <c r="EO2019" s="560" t="s">
        <v>11992</v>
      </c>
      <c r="EP2019" s="560" t="s">
        <v>289</v>
      </c>
      <c r="EQ2019" s="580">
        <v>341</v>
      </c>
      <c r="ER2019" s="560" t="s">
        <v>2038</v>
      </c>
      <c r="ES2019" s="567" t="s">
        <v>11993</v>
      </c>
    </row>
    <row r="2020" spans="16:149">
      <c r="P2020" s="503"/>
      <c r="Q2020" s="504"/>
      <c r="R2020" s="505">
        <f t="shared" si="53"/>
        <v>45798</v>
      </c>
      <c r="S2020" s="501"/>
      <c r="T2020" s="497"/>
      <c r="U2020" s="498"/>
      <c r="V2020" s="43">
        <v>229</v>
      </c>
      <c r="W2020" s="34" t="s">
        <v>4622</v>
      </c>
      <c r="X2020" s="44">
        <v>50200</v>
      </c>
      <c r="Y2020" s="34" t="s">
        <v>707</v>
      </c>
      <c r="Z2020" s="43" t="s">
        <v>1223</v>
      </c>
      <c r="AA2020" s="34" t="s">
        <v>272</v>
      </c>
      <c r="AB2020" s="34" t="s">
        <v>272</v>
      </c>
      <c r="AC2020" s="34" t="s">
        <v>272</v>
      </c>
      <c r="AD2020" s="44" t="s">
        <v>350</v>
      </c>
      <c r="AE2020" s="44" t="s">
        <v>11985</v>
      </c>
      <c r="AF2020" s="43">
        <v>229</v>
      </c>
      <c r="AG2020" s="34" t="s">
        <v>4622</v>
      </c>
      <c r="AH2020" s="34" t="s">
        <v>3251</v>
      </c>
      <c r="AI2020" s="43" t="s">
        <v>3250</v>
      </c>
      <c r="AJ2020" s="44" t="s">
        <v>3252</v>
      </c>
      <c r="AK2020" s="261">
        <v>6000084</v>
      </c>
      <c r="AL2020" s="44" t="s">
        <v>272</v>
      </c>
      <c r="AM2020" s="44" t="s">
        <v>3255</v>
      </c>
      <c r="AN2020" s="262">
        <v>272093870</v>
      </c>
      <c r="AO2020" s="34"/>
      <c r="AP2020" s="34"/>
      <c r="AQ2020" s="34"/>
      <c r="AR2020" s="34"/>
      <c r="AS2020" s="34"/>
      <c r="AT2020" s="44" t="s">
        <v>10865</v>
      </c>
      <c r="AU2020" s="44"/>
      <c r="AV2020" s="477" t="str">
        <f t="array" ref="AV2020">_xlfn.IFS(
LEFT(Tabelas!$AI2020,1)="N","DN",
LEFT(Tabelas!$AI2020,1)="C","DC",
LEFT(Tabelas!$AI2020,1)="L","DL",
LEFT(Tabelas!$AI2020,1)="A","DA",
LEFT(Tabelas!$AI2020,1)="G","DG")</f>
        <v>DC</v>
      </c>
      <c r="AW2020" s="34"/>
      <c r="AX2020" s="34"/>
      <c r="AY2020" s="34"/>
      <c r="AZ2020" s="34"/>
      <c r="BA2020" s="34"/>
      <c r="BB2020" s="34"/>
      <c r="BC2020" s="34"/>
      <c r="BD2020" s="44">
        <v>50200</v>
      </c>
      <c r="BE2020" s="34" t="s">
        <v>707</v>
      </c>
      <c r="BF2020" s="43" t="s">
        <v>1223</v>
      </c>
      <c r="BG2020" s="34" t="s">
        <v>272</v>
      </c>
      <c r="BH2020" s="34" t="s">
        <v>272</v>
      </c>
      <c r="BI2020" s="34" t="s">
        <v>272</v>
      </c>
      <c r="BJ2020" s="44" t="s">
        <v>350</v>
      </c>
      <c r="BK2020" s="44" t="s">
        <v>11985</v>
      </c>
      <c r="EN2020" s="571">
        <v>56650</v>
      </c>
      <c r="EO2020" s="560" t="s">
        <v>11994</v>
      </c>
      <c r="EP2020" s="560" t="s">
        <v>1519</v>
      </c>
      <c r="EQ2020" s="580">
        <v>800</v>
      </c>
      <c r="ER2020" s="560" t="s">
        <v>1520</v>
      </c>
      <c r="ES2020" s="567" t="s">
        <v>11995</v>
      </c>
    </row>
    <row r="2021" spans="16:149">
      <c r="P2021" s="503"/>
      <c r="Q2021" s="504"/>
      <c r="R2021" s="505">
        <f t="shared" si="53"/>
        <v>45799</v>
      </c>
      <c r="S2021" s="501"/>
      <c r="T2021" s="497"/>
      <c r="U2021" s="498"/>
      <c r="V2021" s="43">
        <v>229</v>
      </c>
      <c r="W2021" s="34" t="s">
        <v>4622</v>
      </c>
      <c r="X2021" s="44">
        <v>50211</v>
      </c>
      <c r="Y2021" s="34" t="s">
        <v>2082</v>
      </c>
      <c r="Z2021" s="43" t="s">
        <v>1223</v>
      </c>
      <c r="AA2021" s="34" t="s">
        <v>272</v>
      </c>
      <c r="AB2021" s="34" t="s">
        <v>272</v>
      </c>
      <c r="AC2021" s="34" t="s">
        <v>2082</v>
      </c>
      <c r="AD2021" s="44" t="s">
        <v>350</v>
      </c>
      <c r="AE2021" s="44" t="s">
        <v>11985</v>
      </c>
      <c r="AF2021" s="43">
        <v>229</v>
      </c>
      <c r="AG2021" s="34" t="s">
        <v>4622</v>
      </c>
      <c r="AH2021" s="34" t="s">
        <v>3251</v>
      </c>
      <c r="AI2021" s="43" t="s">
        <v>3250</v>
      </c>
      <c r="AJ2021" s="44" t="s">
        <v>3252</v>
      </c>
      <c r="AK2021" s="261">
        <v>6000084</v>
      </c>
      <c r="AL2021" s="44" t="s">
        <v>272</v>
      </c>
      <c r="AM2021" s="44" t="s">
        <v>3255</v>
      </c>
      <c r="AN2021" s="262">
        <v>272093870</v>
      </c>
      <c r="AO2021" s="34"/>
      <c r="AP2021" s="34"/>
      <c r="AQ2021" s="34"/>
      <c r="AR2021" s="34"/>
      <c r="AS2021" s="34"/>
      <c r="AT2021" s="44" t="s">
        <v>10865</v>
      </c>
      <c r="AU2021" s="44"/>
      <c r="AV2021" s="477" t="str">
        <f t="array" ref="AV2021">_xlfn.IFS(
LEFT(Tabelas!$AI2021,1)="N","DN",
LEFT(Tabelas!$AI2021,1)="C","DC",
LEFT(Tabelas!$AI2021,1)="L","DL",
LEFT(Tabelas!$AI2021,1)="A","DA",
LEFT(Tabelas!$AI2021,1)="G","DG")</f>
        <v>DC</v>
      </c>
      <c r="AW2021" s="34"/>
      <c r="AX2021" s="34"/>
      <c r="AY2021" s="34"/>
      <c r="AZ2021" s="34"/>
      <c r="BA2021" s="34"/>
      <c r="BB2021" s="34"/>
      <c r="BC2021" s="34"/>
      <c r="BD2021" s="44">
        <v>50211</v>
      </c>
      <c r="BE2021" s="34" t="s">
        <v>2082</v>
      </c>
      <c r="BF2021" s="43" t="s">
        <v>1223</v>
      </c>
      <c r="BG2021" s="34" t="s">
        <v>272</v>
      </c>
      <c r="BH2021" s="34" t="s">
        <v>272</v>
      </c>
      <c r="BI2021" s="34" t="s">
        <v>2082</v>
      </c>
      <c r="BJ2021" s="44" t="s">
        <v>350</v>
      </c>
      <c r="BK2021" s="44" t="s">
        <v>11985</v>
      </c>
      <c r="EN2021" s="572">
        <v>56669</v>
      </c>
      <c r="EO2021" s="561" t="s">
        <v>11996</v>
      </c>
      <c r="EP2021" s="561" t="s">
        <v>320</v>
      </c>
      <c r="EQ2021" s="576">
        <v>100</v>
      </c>
      <c r="ER2021" s="561" t="s">
        <v>4630</v>
      </c>
      <c r="ES2021" s="568" t="s">
        <v>11997</v>
      </c>
    </row>
    <row r="2022" spans="16:149">
      <c r="P2022" s="503"/>
      <c r="Q2022" s="504"/>
      <c r="R2022" s="505">
        <f t="shared" si="53"/>
        <v>45800</v>
      </c>
      <c r="S2022" s="501"/>
      <c r="T2022" s="497"/>
      <c r="U2022" s="498"/>
      <c r="V2022" s="43">
        <v>229</v>
      </c>
      <c r="W2022" s="34" t="s">
        <v>4622</v>
      </c>
      <c r="X2022" s="44">
        <v>50212</v>
      </c>
      <c r="Y2022" s="34" t="s">
        <v>2281</v>
      </c>
      <c r="Z2022" s="43" t="s">
        <v>1223</v>
      </c>
      <c r="AA2022" s="34" t="s">
        <v>272</v>
      </c>
      <c r="AB2022" s="34" t="s">
        <v>272</v>
      </c>
      <c r="AC2022" s="34" t="s">
        <v>2281</v>
      </c>
      <c r="AD2022" s="44" t="s">
        <v>350</v>
      </c>
      <c r="AE2022" s="44" t="s">
        <v>11985</v>
      </c>
      <c r="AF2022" s="43">
        <v>229</v>
      </c>
      <c r="AG2022" s="34" t="s">
        <v>4622</v>
      </c>
      <c r="AH2022" s="34" t="s">
        <v>3251</v>
      </c>
      <c r="AI2022" s="43" t="s">
        <v>3250</v>
      </c>
      <c r="AJ2022" s="44" t="s">
        <v>3252</v>
      </c>
      <c r="AK2022" s="261">
        <v>6000084</v>
      </c>
      <c r="AL2022" s="44" t="s">
        <v>272</v>
      </c>
      <c r="AM2022" s="44" t="s">
        <v>3255</v>
      </c>
      <c r="AN2022" s="262">
        <v>272093870</v>
      </c>
      <c r="AO2022" s="34"/>
      <c r="AP2022" s="34"/>
      <c r="AQ2022" s="34"/>
      <c r="AR2022" s="34"/>
      <c r="AS2022" s="34"/>
      <c r="AT2022" s="44" t="s">
        <v>10865</v>
      </c>
      <c r="AU2022" s="44"/>
      <c r="AV2022" s="477" t="str">
        <f t="array" ref="AV2022">_xlfn.IFS(
LEFT(Tabelas!$AI2022,1)="N","DN",
LEFT(Tabelas!$AI2022,1)="C","DC",
LEFT(Tabelas!$AI2022,1)="L","DL",
LEFT(Tabelas!$AI2022,1)="A","DA",
LEFT(Tabelas!$AI2022,1)="G","DG")</f>
        <v>DC</v>
      </c>
      <c r="AW2022" s="34"/>
      <c r="AX2022" s="34"/>
      <c r="AY2022" s="34"/>
      <c r="AZ2022" s="34"/>
      <c r="BA2022" s="34"/>
      <c r="BB2022" s="34"/>
      <c r="BC2022" s="34"/>
      <c r="BD2022" s="44">
        <v>50212</v>
      </c>
      <c r="BE2022" s="34" t="s">
        <v>2281</v>
      </c>
      <c r="BF2022" s="43" t="s">
        <v>1223</v>
      </c>
      <c r="BG2022" s="34" t="s">
        <v>272</v>
      </c>
      <c r="BH2022" s="34" t="s">
        <v>272</v>
      </c>
      <c r="BI2022" s="34" t="s">
        <v>2281</v>
      </c>
      <c r="BJ2022" s="44" t="s">
        <v>350</v>
      </c>
      <c r="BK2022" s="44" t="s">
        <v>11985</v>
      </c>
      <c r="EN2022" s="571">
        <v>56685</v>
      </c>
      <c r="EO2022" s="560" t="s">
        <v>11998</v>
      </c>
      <c r="EP2022" s="560" t="s">
        <v>350</v>
      </c>
      <c r="EQ2022" s="580">
        <v>221</v>
      </c>
      <c r="ER2022" s="560" t="s">
        <v>4458</v>
      </c>
      <c r="ES2022" s="567" t="s">
        <v>11999</v>
      </c>
    </row>
    <row r="2023" spans="16:149">
      <c r="P2023" s="503"/>
      <c r="Q2023" s="504"/>
      <c r="R2023" s="505">
        <f t="shared" si="53"/>
        <v>45801</v>
      </c>
      <c r="S2023" s="501"/>
      <c r="T2023" s="497"/>
      <c r="U2023" s="498"/>
      <c r="V2023" s="43">
        <v>229</v>
      </c>
      <c r="W2023" s="34" t="s">
        <v>4622</v>
      </c>
      <c r="X2023" s="44">
        <v>50214</v>
      </c>
      <c r="Y2023" s="34" t="s">
        <v>2461</v>
      </c>
      <c r="Z2023" s="43" t="s">
        <v>1223</v>
      </c>
      <c r="AA2023" s="34" t="s">
        <v>272</v>
      </c>
      <c r="AB2023" s="34" t="s">
        <v>272</v>
      </c>
      <c r="AC2023" s="34" t="s">
        <v>2461</v>
      </c>
      <c r="AD2023" s="44" t="s">
        <v>350</v>
      </c>
      <c r="AE2023" s="44" t="s">
        <v>11985</v>
      </c>
      <c r="AF2023" s="43">
        <v>229</v>
      </c>
      <c r="AG2023" s="34" t="s">
        <v>4622</v>
      </c>
      <c r="AH2023" s="34" t="s">
        <v>3251</v>
      </c>
      <c r="AI2023" s="43" t="s">
        <v>3250</v>
      </c>
      <c r="AJ2023" s="44" t="s">
        <v>3252</v>
      </c>
      <c r="AK2023" s="261">
        <v>6000084</v>
      </c>
      <c r="AL2023" s="44" t="s">
        <v>272</v>
      </c>
      <c r="AM2023" s="44" t="s">
        <v>3255</v>
      </c>
      <c r="AN2023" s="262">
        <v>272093870</v>
      </c>
      <c r="AO2023" s="34"/>
      <c r="AP2023" s="34"/>
      <c r="AQ2023" s="34"/>
      <c r="AR2023" s="34"/>
      <c r="AS2023" s="34"/>
      <c r="AT2023" s="44" t="s">
        <v>10865</v>
      </c>
      <c r="AU2023" s="44"/>
      <c r="AV2023" s="477" t="str">
        <f t="array" ref="AV2023">_xlfn.IFS(
LEFT(Tabelas!$AI2023,1)="N","DN",
LEFT(Tabelas!$AI2023,1)="C","DC",
LEFT(Tabelas!$AI2023,1)="L","DL",
LEFT(Tabelas!$AI2023,1)="A","DA",
LEFT(Tabelas!$AI2023,1)="G","DG")</f>
        <v>DC</v>
      </c>
      <c r="AW2023" s="34"/>
      <c r="AX2023" s="34"/>
      <c r="AY2023" s="34"/>
      <c r="AZ2023" s="34"/>
      <c r="BA2023" s="34"/>
      <c r="BB2023" s="34"/>
      <c r="BC2023" s="34"/>
      <c r="BD2023" s="44">
        <v>50214</v>
      </c>
      <c r="BE2023" s="34" t="s">
        <v>2461</v>
      </c>
      <c r="BF2023" s="43" t="s">
        <v>1223</v>
      </c>
      <c r="BG2023" s="34" t="s">
        <v>272</v>
      </c>
      <c r="BH2023" s="34" t="s">
        <v>272</v>
      </c>
      <c r="BI2023" s="34" t="s">
        <v>2461</v>
      </c>
      <c r="BJ2023" s="44" t="s">
        <v>350</v>
      </c>
      <c r="BK2023" s="44" t="s">
        <v>11985</v>
      </c>
      <c r="EN2023" s="572">
        <v>56715</v>
      </c>
      <c r="EO2023" s="561" t="s">
        <v>12000</v>
      </c>
      <c r="EP2023" s="561" t="s">
        <v>320</v>
      </c>
      <c r="EQ2023" s="576">
        <v>109</v>
      </c>
      <c r="ER2023" s="561" t="s">
        <v>2409</v>
      </c>
      <c r="ES2023" s="568" t="s">
        <v>12001</v>
      </c>
    </row>
    <row r="2024" spans="16:149">
      <c r="P2024" s="503"/>
      <c r="Q2024" s="504"/>
      <c r="R2024" s="505">
        <f t="shared" si="53"/>
        <v>45802</v>
      </c>
      <c r="S2024" s="501"/>
      <c r="T2024" s="497"/>
      <c r="U2024" s="498"/>
      <c r="V2024" s="43">
        <v>229</v>
      </c>
      <c r="W2024" s="34" t="s">
        <v>4622</v>
      </c>
      <c r="X2024" s="44">
        <v>50216</v>
      </c>
      <c r="Y2024" s="34" t="s">
        <v>2628</v>
      </c>
      <c r="Z2024" s="43" t="s">
        <v>1223</v>
      </c>
      <c r="AA2024" s="34" t="s">
        <v>272</v>
      </c>
      <c r="AB2024" s="34" t="s">
        <v>272</v>
      </c>
      <c r="AC2024" s="34" t="s">
        <v>2628</v>
      </c>
      <c r="AD2024" s="44" t="s">
        <v>350</v>
      </c>
      <c r="AE2024" s="44" t="s">
        <v>11985</v>
      </c>
      <c r="AF2024" s="43">
        <v>229</v>
      </c>
      <c r="AG2024" s="34" t="s">
        <v>4622</v>
      </c>
      <c r="AH2024" s="34" t="s">
        <v>3251</v>
      </c>
      <c r="AI2024" s="43" t="s">
        <v>3250</v>
      </c>
      <c r="AJ2024" s="44" t="s">
        <v>3252</v>
      </c>
      <c r="AK2024" s="261">
        <v>6000084</v>
      </c>
      <c r="AL2024" s="44" t="s">
        <v>272</v>
      </c>
      <c r="AM2024" s="44" t="s">
        <v>3255</v>
      </c>
      <c r="AN2024" s="262">
        <v>272093870</v>
      </c>
      <c r="AO2024" s="34"/>
      <c r="AP2024" s="34"/>
      <c r="AQ2024" s="34"/>
      <c r="AR2024" s="34"/>
      <c r="AS2024" s="34"/>
      <c r="AT2024" s="44" t="s">
        <v>10865</v>
      </c>
      <c r="AU2024" s="44"/>
      <c r="AV2024" s="477" t="str">
        <f t="array" ref="AV2024">_xlfn.IFS(
LEFT(Tabelas!$AI2024,1)="N","DN",
LEFT(Tabelas!$AI2024,1)="C","DC",
LEFT(Tabelas!$AI2024,1)="L","DL",
LEFT(Tabelas!$AI2024,1)="A","DA",
LEFT(Tabelas!$AI2024,1)="G","DG")</f>
        <v>DC</v>
      </c>
      <c r="AW2024" s="34"/>
      <c r="AX2024" s="34"/>
      <c r="AY2024" s="34"/>
      <c r="AZ2024" s="34"/>
      <c r="BA2024" s="34"/>
      <c r="BB2024" s="34"/>
      <c r="BC2024" s="34"/>
      <c r="BD2024" s="44">
        <v>50216</v>
      </c>
      <c r="BE2024" s="34" t="s">
        <v>2628</v>
      </c>
      <c r="BF2024" s="43" t="s">
        <v>1223</v>
      </c>
      <c r="BG2024" s="34" t="s">
        <v>272</v>
      </c>
      <c r="BH2024" s="34" t="s">
        <v>272</v>
      </c>
      <c r="BI2024" s="34" t="s">
        <v>2628</v>
      </c>
      <c r="BJ2024" s="44" t="s">
        <v>350</v>
      </c>
      <c r="BK2024" s="44" t="s">
        <v>11985</v>
      </c>
      <c r="EN2024" s="572">
        <v>56774</v>
      </c>
      <c r="EO2024" s="561" t="s">
        <v>12002</v>
      </c>
      <c r="EP2024" s="561" t="s">
        <v>289</v>
      </c>
      <c r="EQ2024" s="576">
        <v>336</v>
      </c>
      <c r="ER2024" s="561" t="s">
        <v>4952</v>
      </c>
      <c r="ES2024" s="568" t="s">
        <v>12003</v>
      </c>
    </row>
    <row r="2025" spans="16:149">
      <c r="P2025" s="503"/>
      <c r="Q2025" s="504"/>
      <c r="R2025" s="505">
        <f t="shared" si="53"/>
        <v>45803</v>
      </c>
      <c r="S2025" s="501"/>
      <c r="T2025" s="497"/>
      <c r="U2025" s="498"/>
      <c r="V2025" s="43">
        <v>229</v>
      </c>
      <c r="W2025" s="34" t="s">
        <v>4622</v>
      </c>
      <c r="X2025" s="44">
        <v>50220</v>
      </c>
      <c r="Y2025" s="34" t="s">
        <v>2772</v>
      </c>
      <c r="Z2025" s="43" t="s">
        <v>1223</v>
      </c>
      <c r="AA2025" s="34" t="s">
        <v>272</v>
      </c>
      <c r="AB2025" s="34" t="s">
        <v>272</v>
      </c>
      <c r="AC2025" s="34" t="s">
        <v>2772</v>
      </c>
      <c r="AD2025" s="44" t="s">
        <v>350</v>
      </c>
      <c r="AE2025" s="44" t="s">
        <v>11985</v>
      </c>
      <c r="AF2025" s="43">
        <v>229</v>
      </c>
      <c r="AG2025" s="34" t="s">
        <v>4622</v>
      </c>
      <c r="AH2025" s="34" t="s">
        <v>3251</v>
      </c>
      <c r="AI2025" s="43" t="s">
        <v>3250</v>
      </c>
      <c r="AJ2025" s="44" t="s">
        <v>3252</v>
      </c>
      <c r="AK2025" s="261">
        <v>6000084</v>
      </c>
      <c r="AL2025" s="44" t="s">
        <v>272</v>
      </c>
      <c r="AM2025" s="44" t="s">
        <v>3255</v>
      </c>
      <c r="AN2025" s="262">
        <v>272093870</v>
      </c>
      <c r="AO2025" s="34"/>
      <c r="AP2025" s="34"/>
      <c r="AQ2025" s="34"/>
      <c r="AR2025" s="34"/>
      <c r="AS2025" s="34"/>
      <c r="AT2025" s="44" t="s">
        <v>10865</v>
      </c>
      <c r="AU2025" s="44"/>
      <c r="AV2025" s="477" t="str">
        <f t="array" ref="AV2025">_xlfn.IFS(
LEFT(Tabelas!$AI2025,1)="N","DN",
LEFT(Tabelas!$AI2025,1)="C","DC",
LEFT(Tabelas!$AI2025,1)="L","DL",
LEFT(Tabelas!$AI2025,1)="A","DA",
LEFT(Tabelas!$AI2025,1)="G","DG")</f>
        <v>DC</v>
      </c>
      <c r="AW2025" s="34"/>
      <c r="AX2025" s="34"/>
      <c r="AY2025" s="34"/>
      <c r="AZ2025" s="34"/>
      <c r="BA2025" s="34"/>
      <c r="BB2025" s="34"/>
      <c r="BC2025" s="34"/>
      <c r="BD2025" s="44">
        <v>50220</v>
      </c>
      <c r="BE2025" s="34" t="s">
        <v>2772</v>
      </c>
      <c r="BF2025" s="43" t="s">
        <v>1223</v>
      </c>
      <c r="BG2025" s="34" t="s">
        <v>272</v>
      </c>
      <c r="BH2025" s="34" t="s">
        <v>272</v>
      </c>
      <c r="BI2025" s="34" t="s">
        <v>2772</v>
      </c>
      <c r="BJ2025" s="44" t="s">
        <v>350</v>
      </c>
      <c r="BK2025" s="44" t="s">
        <v>11985</v>
      </c>
      <c r="EN2025" s="571">
        <v>56782</v>
      </c>
      <c r="EO2025" s="560" t="s">
        <v>12004</v>
      </c>
      <c r="EP2025" s="560" t="s">
        <v>289</v>
      </c>
      <c r="EQ2025" s="580">
        <v>335</v>
      </c>
      <c r="ER2025" s="560" t="s">
        <v>1244</v>
      </c>
      <c r="ES2025" s="567" t="s">
        <v>12005</v>
      </c>
    </row>
    <row r="2026" spans="16:149">
      <c r="P2026" s="503"/>
      <c r="Q2026" s="504"/>
      <c r="R2026" s="505">
        <f t="shared" si="53"/>
        <v>45804</v>
      </c>
      <c r="S2026" s="501"/>
      <c r="T2026" s="497"/>
      <c r="U2026" s="498"/>
      <c r="V2026" s="43">
        <v>229</v>
      </c>
      <c r="W2026" s="34" t="s">
        <v>4622</v>
      </c>
      <c r="X2026" s="44">
        <v>50221</v>
      </c>
      <c r="Y2026" s="34" t="s">
        <v>2913</v>
      </c>
      <c r="Z2026" s="43" t="s">
        <v>1223</v>
      </c>
      <c r="AA2026" s="34" t="s">
        <v>272</v>
      </c>
      <c r="AB2026" s="34" t="s">
        <v>272</v>
      </c>
      <c r="AC2026" s="34" t="s">
        <v>2913</v>
      </c>
      <c r="AD2026" s="44" t="s">
        <v>350</v>
      </c>
      <c r="AE2026" s="44" t="s">
        <v>11985</v>
      </c>
      <c r="AF2026" s="43">
        <v>229</v>
      </c>
      <c r="AG2026" s="34" t="s">
        <v>4622</v>
      </c>
      <c r="AH2026" s="34" t="s">
        <v>3251</v>
      </c>
      <c r="AI2026" s="43" t="s">
        <v>3250</v>
      </c>
      <c r="AJ2026" s="44" t="s">
        <v>3252</v>
      </c>
      <c r="AK2026" s="261">
        <v>6000084</v>
      </c>
      <c r="AL2026" s="44" t="s">
        <v>272</v>
      </c>
      <c r="AM2026" s="44" t="s">
        <v>3255</v>
      </c>
      <c r="AN2026" s="262">
        <v>272093870</v>
      </c>
      <c r="AO2026" s="34"/>
      <c r="AP2026" s="34"/>
      <c r="AQ2026" s="34"/>
      <c r="AR2026" s="34"/>
      <c r="AS2026" s="34"/>
      <c r="AT2026" s="44" t="s">
        <v>10865</v>
      </c>
      <c r="AU2026" s="44"/>
      <c r="AV2026" s="477" t="str">
        <f t="array" ref="AV2026">_xlfn.IFS(
LEFT(Tabelas!$AI2026,1)="N","DN",
LEFT(Tabelas!$AI2026,1)="C","DC",
LEFT(Tabelas!$AI2026,1)="L","DL",
LEFT(Tabelas!$AI2026,1)="A","DA",
LEFT(Tabelas!$AI2026,1)="G","DG")</f>
        <v>DC</v>
      </c>
      <c r="AW2026" s="34"/>
      <c r="AX2026" s="34"/>
      <c r="AY2026" s="34"/>
      <c r="AZ2026" s="34"/>
      <c r="BA2026" s="34"/>
      <c r="BB2026" s="34"/>
      <c r="BC2026" s="34"/>
      <c r="BD2026" s="44">
        <v>50221</v>
      </c>
      <c r="BE2026" s="34" t="s">
        <v>2913</v>
      </c>
      <c r="BF2026" s="43" t="s">
        <v>1223</v>
      </c>
      <c r="BG2026" s="34" t="s">
        <v>272</v>
      </c>
      <c r="BH2026" s="34" t="s">
        <v>272</v>
      </c>
      <c r="BI2026" s="34" t="s">
        <v>2913</v>
      </c>
      <c r="BJ2026" s="44" t="s">
        <v>350</v>
      </c>
      <c r="BK2026" s="44" t="s">
        <v>11985</v>
      </c>
      <c r="EN2026" s="572">
        <v>56790</v>
      </c>
      <c r="EO2026" s="561" t="s">
        <v>12006</v>
      </c>
      <c r="EP2026" s="561" t="s">
        <v>289</v>
      </c>
      <c r="EQ2026" s="576">
        <v>333</v>
      </c>
      <c r="ER2026" s="561" t="s">
        <v>4908</v>
      </c>
      <c r="ES2026" s="568" t="s">
        <v>12007</v>
      </c>
    </row>
    <row r="2027" spans="16:149">
      <c r="P2027" s="503"/>
      <c r="Q2027" s="504"/>
      <c r="R2027" s="505">
        <f t="shared" si="53"/>
        <v>45805</v>
      </c>
      <c r="S2027" s="501"/>
      <c r="T2027" s="497"/>
      <c r="U2027" s="498"/>
      <c r="V2027" s="43">
        <v>229</v>
      </c>
      <c r="W2027" s="34" t="s">
        <v>4622</v>
      </c>
      <c r="X2027" s="44">
        <v>50222</v>
      </c>
      <c r="Y2027" s="34" t="s">
        <v>3052</v>
      </c>
      <c r="Z2027" s="43" t="s">
        <v>1223</v>
      </c>
      <c r="AA2027" s="34" t="s">
        <v>272</v>
      </c>
      <c r="AB2027" s="34" t="s">
        <v>272</v>
      </c>
      <c r="AC2027" s="34" t="s">
        <v>3052</v>
      </c>
      <c r="AD2027" s="44" t="s">
        <v>350</v>
      </c>
      <c r="AE2027" s="44" t="s">
        <v>11985</v>
      </c>
      <c r="AF2027" s="43">
        <v>229</v>
      </c>
      <c r="AG2027" s="34" t="s">
        <v>4622</v>
      </c>
      <c r="AH2027" s="34" t="s">
        <v>3251</v>
      </c>
      <c r="AI2027" s="43" t="s">
        <v>3250</v>
      </c>
      <c r="AJ2027" s="44" t="s">
        <v>3252</v>
      </c>
      <c r="AK2027" s="261">
        <v>6000084</v>
      </c>
      <c r="AL2027" s="44" t="s">
        <v>272</v>
      </c>
      <c r="AM2027" s="44" t="s">
        <v>3255</v>
      </c>
      <c r="AN2027" s="262">
        <v>272093870</v>
      </c>
      <c r="AO2027" s="34"/>
      <c r="AP2027" s="34"/>
      <c r="AQ2027" s="34"/>
      <c r="AR2027" s="34"/>
      <c r="AS2027" s="34"/>
      <c r="AT2027" s="44" t="s">
        <v>10865</v>
      </c>
      <c r="AU2027" s="44"/>
      <c r="AV2027" s="477" t="str">
        <f t="array" ref="AV2027">_xlfn.IFS(
LEFT(Tabelas!$AI2027,1)="N","DN",
LEFT(Tabelas!$AI2027,1)="C","DC",
LEFT(Tabelas!$AI2027,1)="L","DL",
LEFT(Tabelas!$AI2027,1)="A","DA",
LEFT(Tabelas!$AI2027,1)="G","DG")</f>
        <v>DC</v>
      </c>
      <c r="AW2027" s="34"/>
      <c r="AX2027" s="34"/>
      <c r="AY2027" s="34"/>
      <c r="AZ2027" s="34"/>
      <c r="BA2027" s="34"/>
      <c r="BB2027" s="34"/>
      <c r="BC2027" s="34"/>
      <c r="BD2027" s="44">
        <v>50222</v>
      </c>
      <c r="BE2027" s="34" t="s">
        <v>3052</v>
      </c>
      <c r="BF2027" s="43" t="s">
        <v>1223</v>
      </c>
      <c r="BG2027" s="34" t="s">
        <v>272</v>
      </c>
      <c r="BH2027" s="34" t="s">
        <v>272</v>
      </c>
      <c r="BI2027" s="34" t="s">
        <v>3052</v>
      </c>
      <c r="BJ2027" s="44" t="s">
        <v>350</v>
      </c>
      <c r="BK2027" s="44" t="s">
        <v>11985</v>
      </c>
      <c r="EN2027" s="571">
        <v>56804</v>
      </c>
      <c r="EO2027" s="560" t="s">
        <v>12008</v>
      </c>
      <c r="EP2027" s="560" t="s">
        <v>320</v>
      </c>
      <c r="EQ2027" s="580">
        <v>111</v>
      </c>
      <c r="ER2027" s="560" t="s">
        <v>2730</v>
      </c>
      <c r="ES2027" s="567" t="s">
        <v>12009</v>
      </c>
    </row>
    <row r="2028" spans="16:149">
      <c r="P2028" s="503"/>
      <c r="Q2028" s="504"/>
      <c r="R2028" s="505">
        <f t="shared" si="53"/>
        <v>45806</v>
      </c>
      <c r="S2028" s="501"/>
      <c r="T2028" s="497"/>
      <c r="U2028" s="498"/>
      <c r="V2028" s="43">
        <v>229</v>
      </c>
      <c r="W2028" s="34" t="s">
        <v>4622</v>
      </c>
      <c r="X2028" s="44">
        <v>50223</v>
      </c>
      <c r="Y2028" s="34" t="s">
        <v>3171</v>
      </c>
      <c r="Z2028" s="43" t="s">
        <v>1223</v>
      </c>
      <c r="AA2028" s="34" t="s">
        <v>272</v>
      </c>
      <c r="AB2028" s="34" t="s">
        <v>272</v>
      </c>
      <c r="AC2028" s="34" t="s">
        <v>3171</v>
      </c>
      <c r="AD2028" s="44" t="s">
        <v>350</v>
      </c>
      <c r="AE2028" s="44" t="s">
        <v>11985</v>
      </c>
      <c r="AF2028" s="43">
        <v>229</v>
      </c>
      <c r="AG2028" s="34" t="s">
        <v>4622</v>
      </c>
      <c r="AH2028" s="34" t="s">
        <v>3251</v>
      </c>
      <c r="AI2028" s="43" t="s">
        <v>3250</v>
      </c>
      <c r="AJ2028" s="44" t="s">
        <v>3252</v>
      </c>
      <c r="AK2028" s="261">
        <v>6000084</v>
      </c>
      <c r="AL2028" s="44" t="s">
        <v>272</v>
      </c>
      <c r="AM2028" s="44" t="s">
        <v>3255</v>
      </c>
      <c r="AN2028" s="262">
        <v>272093870</v>
      </c>
      <c r="AO2028" s="34"/>
      <c r="AP2028" s="34"/>
      <c r="AQ2028" s="34"/>
      <c r="AR2028" s="34"/>
      <c r="AS2028" s="34"/>
      <c r="AT2028" s="44" t="s">
        <v>10865</v>
      </c>
      <c r="AU2028" s="44"/>
      <c r="AV2028" s="477" t="str">
        <f t="array" ref="AV2028">_xlfn.IFS(
LEFT(Tabelas!$AI2028,1)="N","DN",
LEFT(Tabelas!$AI2028,1)="C","DC",
LEFT(Tabelas!$AI2028,1)="L","DL",
LEFT(Tabelas!$AI2028,1)="A","DA",
LEFT(Tabelas!$AI2028,1)="G","DG")</f>
        <v>DC</v>
      </c>
      <c r="AW2028" s="34"/>
      <c r="AX2028" s="34"/>
      <c r="AY2028" s="34"/>
      <c r="AZ2028" s="34"/>
      <c r="BA2028" s="34"/>
      <c r="BB2028" s="34"/>
      <c r="BC2028" s="34"/>
      <c r="BD2028" s="44">
        <v>50223</v>
      </c>
      <c r="BE2028" s="34" t="s">
        <v>3171</v>
      </c>
      <c r="BF2028" s="43" t="s">
        <v>1223</v>
      </c>
      <c r="BG2028" s="34" t="s">
        <v>272</v>
      </c>
      <c r="BH2028" s="34" t="s">
        <v>272</v>
      </c>
      <c r="BI2028" s="34" t="s">
        <v>3171</v>
      </c>
      <c r="BJ2028" s="44" t="s">
        <v>350</v>
      </c>
      <c r="BK2028" s="44" t="s">
        <v>11985</v>
      </c>
      <c r="EN2028" s="571">
        <v>56839</v>
      </c>
      <c r="EO2028" s="560" t="s">
        <v>12010</v>
      </c>
      <c r="EP2028" s="560" t="s">
        <v>320</v>
      </c>
      <c r="EQ2028" s="580">
        <v>109</v>
      </c>
      <c r="ER2028" s="560" t="s">
        <v>2409</v>
      </c>
      <c r="ES2028" s="567" t="s">
        <v>12011</v>
      </c>
    </row>
    <row r="2029" spans="16:149">
      <c r="P2029" s="503"/>
      <c r="Q2029" s="504"/>
      <c r="R2029" s="505">
        <f t="shared" si="53"/>
        <v>45807</v>
      </c>
      <c r="S2029" s="501"/>
      <c r="T2029" s="497"/>
      <c r="U2029" s="498"/>
      <c r="V2029" s="43">
        <v>229</v>
      </c>
      <c r="W2029" s="34" t="s">
        <v>4622</v>
      </c>
      <c r="X2029" s="44">
        <v>50225</v>
      </c>
      <c r="Y2029" s="34" t="s">
        <v>3288</v>
      </c>
      <c r="Z2029" s="43" t="s">
        <v>1223</v>
      </c>
      <c r="AA2029" s="34" t="s">
        <v>272</v>
      </c>
      <c r="AB2029" s="34" t="s">
        <v>272</v>
      </c>
      <c r="AC2029" s="34" t="s">
        <v>3288</v>
      </c>
      <c r="AD2029" s="44" t="s">
        <v>350</v>
      </c>
      <c r="AE2029" s="44" t="s">
        <v>11985</v>
      </c>
      <c r="AF2029" s="43">
        <v>229</v>
      </c>
      <c r="AG2029" s="34" t="s">
        <v>4622</v>
      </c>
      <c r="AH2029" s="34" t="s">
        <v>3251</v>
      </c>
      <c r="AI2029" s="43" t="s">
        <v>3250</v>
      </c>
      <c r="AJ2029" s="44" t="s">
        <v>3252</v>
      </c>
      <c r="AK2029" s="261">
        <v>6000084</v>
      </c>
      <c r="AL2029" s="44" t="s">
        <v>272</v>
      </c>
      <c r="AM2029" s="44" t="s">
        <v>3255</v>
      </c>
      <c r="AN2029" s="262">
        <v>272093870</v>
      </c>
      <c r="AO2029" s="34"/>
      <c r="AP2029" s="34"/>
      <c r="AQ2029" s="34"/>
      <c r="AR2029" s="34"/>
      <c r="AS2029" s="34"/>
      <c r="AT2029" s="44" t="s">
        <v>10865</v>
      </c>
      <c r="AU2029" s="44"/>
      <c r="AV2029" s="477" t="str">
        <f t="array" ref="AV2029">_xlfn.IFS(
LEFT(Tabelas!$AI2029,1)="N","DN",
LEFT(Tabelas!$AI2029,1)="C","DC",
LEFT(Tabelas!$AI2029,1)="L","DL",
LEFT(Tabelas!$AI2029,1)="A","DA",
LEFT(Tabelas!$AI2029,1)="G","DG")</f>
        <v>DC</v>
      </c>
      <c r="AW2029" s="34"/>
      <c r="AX2029" s="34"/>
      <c r="AY2029" s="34"/>
      <c r="AZ2029" s="34"/>
      <c r="BA2029" s="34"/>
      <c r="BB2029" s="34"/>
      <c r="BC2029" s="34"/>
      <c r="BD2029" s="44">
        <v>50225</v>
      </c>
      <c r="BE2029" s="34" t="s">
        <v>3288</v>
      </c>
      <c r="BF2029" s="43" t="s">
        <v>1223</v>
      </c>
      <c r="BG2029" s="34" t="s">
        <v>272</v>
      </c>
      <c r="BH2029" s="34" t="s">
        <v>272</v>
      </c>
      <c r="BI2029" s="34" t="s">
        <v>3288</v>
      </c>
      <c r="BJ2029" s="44" t="s">
        <v>350</v>
      </c>
      <c r="BK2029" s="44" t="s">
        <v>11985</v>
      </c>
      <c r="EN2029" s="572">
        <v>56863</v>
      </c>
      <c r="EO2029" s="561" t="s">
        <v>12012</v>
      </c>
      <c r="EP2029" s="561" t="s">
        <v>289</v>
      </c>
      <c r="EQ2029" s="576">
        <v>338</v>
      </c>
      <c r="ER2029" s="561" t="s">
        <v>2428</v>
      </c>
      <c r="ES2029" s="568" t="s">
        <v>12013</v>
      </c>
    </row>
    <row r="2030" spans="16:149">
      <c r="P2030" s="503"/>
      <c r="Q2030" s="504"/>
      <c r="R2030" s="505">
        <f t="shared" si="53"/>
        <v>45808</v>
      </c>
      <c r="S2030" s="501"/>
      <c r="T2030" s="497"/>
      <c r="U2030" s="498"/>
      <c r="V2030" s="43">
        <v>229</v>
      </c>
      <c r="W2030" s="34" t="s">
        <v>4622</v>
      </c>
      <c r="X2030" s="44">
        <v>50226</v>
      </c>
      <c r="Y2030" s="34" t="s">
        <v>3381</v>
      </c>
      <c r="Z2030" s="43" t="s">
        <v>1223</v>
      </c>
      <c r="AA2030" s="34" t="s">
        <v>272</v>
      </c>
      <c r="AB2030" s="34" t="s">
        <v>272</v>
      </c>
      <c r="AC2030" s="34" t="s">
        <v>12014</v>
      </c>
      <c r="AD2030" s="44" t="s">
        <v>350</v>
      </c>
      <c r="AE2030" s="44" t="s">
        <v>11985</v>
      </c>
      <c r="AF2030" s="43">
        <v>229</v>
      </c>
      <c r="AG2030" s="34" t="s">
        <v>4622</v>
      </c>
      <c r="AH2030" s="34" t="s">
        <v>3251</v>
      </c>
      <c r="AI2030" s="43" t="s">
        <v>3250</v>
      </c>
      <c r="AJ2030" s="44" t="s">
        <v>3252</v>
      </c>
      <c r="AK2030" s="261">
        <v>6000084</v>
      </c>
      <c r="AL2030" s="44" t="s">
        <v>272</v>
      </c>
      <c r="AM2030" s="44" t="s">
        <v>3255</v>
      </c>
      <c r="AN2030" s="262">
        <v>272093870</v>
      </c>
      <c r="AO2030" s="34"/>
      <c r="AP2030" s="34"/>
      <c r="AQ2030" s="34"/>
      <c r="AR2030" s="34"/>
      <c r="AS2030" s="34"/>
      <c r="AT2030" s="44" t="s">
        <v>10865</v>
      </c>
      <c r="AU2030" s="44"/>
      <c r="AV2030" s="477" t="str">
        <f t="array" ref="AV2030">_xlfn.IFS(
LEFT(Tabelas!$AI2030,1)="N","DN",
LEFT(Tabelas!$AI2030,1)="C","DC",
LEFT(Tabelas!$AI2030,1)="L","DL",
LEFT(Tabelas!$AI2030,1)="A","DA",
LEFT(Tabelas!$AI2030,1)="G","DG")</f>
        <v>DC</v>
      </c>
      <c r="AW2030" s="34"/>
      <c r="AX2030" s="34"/>
      <c r="AY2030" s="34"/>
      <c r="AZ2030" s="34"/>
      <c r="BA2030" s="34"/>
      <c r="BB2030" s="34"/>
      <c r="BC2030" s="34"/>
      <c r="BD2030" s="44">
        <v>50226</v>
      </c>
      <c r="BE2030" s="34" t="s">
        <v>3381</v>
      </c>
      <c r="BF2030" s="43" t="s">
        <v>1223</v>
      </c>
      <c r="BG2030" s="34" t="s">
        <v>272</v>
      </c>
      <c r="BH2030" s="34" t="s">
        <v>272</v>
      </c>
      <c r="BI2030" s="34" t="s">
        <v>12014</v>
      </c>
      <c r="BJ2030" s="44" t="s">
        <v>350</v>
      </c>
      <c r="BK2030" s="44" t="s">
        <v>11985</v>
      </c>
      <c r="EN2030" s="571">
        <v>56871</v>
      </c>
      <c r="EO2030" s="560" t="s">
        <v>12015</v>
      </c>
      <c r="EP2030" s="560" t="s">
        <v>350</v>
      </c>
      <c r="EQ2030" s="580">
        <v>221</v>
      </c>
      <c r="ER2030" s="560" t="s">
        <v>4458</v>
      </c>
      <c r="ES2030" s="567"/>
    </row>
    <row r="2031" spans="16:149">
      <c r="P2031" s="503"/>
      <c r="Q2031" s="504"/>
      <c r="R2031" s="505">
        <f t="shared" si="53"/>
        <v>45809</v>
      </c>
      <c r="S2031" s="501"/>
      <c r="T2031" s="497"/>
      <c r="U2031" s="498"/>
      <c r="V2031" s="43">
        <v>229</v>
      </c>
      <c r="W2031" s="34" t="s">
        <v>4622</v>
      </c>
      <c r="X2031" s="44">
        <v>50227</v>
      </c>
      <c r="Y2031" s="34" t="s">
        <v>3466</v>
      </c>
      <c r="Z2031" s="43" t="s">
        <v>1223</v>
      </c>
      <c r="AA2031" s="34" t="s">
        <v>272</v>
      </c>
      <c r="AB2031" s="34" t="s">
        <v>272</v>
      </c>
      <c r="AC2031" s="34" t="s">
        <v>12016</v>
      </c>
      <c r="AD2031" s="44" t="s">
        <v>350</v>
      </c>
      <c r="AE2031" s="44" t="s">
        <v>11985</v>
      </c>
      <c r="AF2031" s="43">
        <v>229</v>
      </c>
      <c r="AG2031" s="34" t="s">
        <v>4622</v>
      </c>
      <c r="AH2031" s="34" t="s">
        <v>3251</v>
      </c>
      <c r="AI2031" s="43" t="s">
        <v>3250</v>
      </c>
      <c r="AJ2031" s="44" t="s">
        <v>3252</v>
      </c>
      <c r="AK2031" s="261">
        <v>6000084</v>
      </c>
      <c r="AL2031" s="44" t="s">
        <v>272</v>
      </c>
      <c r="AM2031" s="44" t="s">
        <v>3255</v>
      </c>
      <c r="AN2031" s="262">
        <v>272093870</v>
      </c>
      <c r="AO2031" s="34"/>
      <c r="AP2031" s="34"/>
      <c r="AQ2031" s="34"/>
      <c r="AR2031" s="34"/>
      <c r="AS2031" s="34"/>
      <c r="AT2031" s="44" t="s">
        <v>10865</v>
      </c>
      <c r="AU2031" s="44"/>
      <c r="AV2031" s="477" t="str">
        <f t="array" ref="AV2031">_xlfn.IFS(
LEFT(Tabelas!$AI2031,1)="N","DN",
LEFT(Tabelas!$AI2031,1)="C","DC",
LEFT(Tabelas!$AI2031,1)="L","DL",
LEFT(Tabelas!$AI2031,1)="A","DA",
LEFT(Tabelas!$AI2031,1)="G","DG")</f>
        <v>DC</v>
      </c>
      <c r="AW2031" s="34"/>
      <c r="AX2031" s="34"/>
      <c r="AY2031" s="34"/>
      <c r="AZ2031" s="34"/>
      <c r="BA2031" s="34"/>
      <c r="BB2031" s="34"/>
      <c r="BC2031" s="34"/>
      <c r="BD2031" s="44">
        <v>50227</v>
      </c>
      <c r="BE2031" s="34" t="s">
        <v>3466</v>
      </c>
      <c r="BF2031" s="43" t="s">
        <v>1223</v>
      </c>
      <c r="BG2031" s="34" t="s">
        <v>272</v>
      </c>
      <c r="BH2031" s="34" t="s">
        <v>272</v>
      </c>
      <c r="BI2031" s="34" t="s">
        <v>12016</v>
      </c>
      <c r="BJ2031" s="44" t="s">
        <v>350</v>
      </c>
      <c r="BK2031" s="44" t="s">
        <v>11985</v>
      </c>
      <c r="EN2031" s="572">
        <v>56880</v>
      </c>
      <c r="EO2031" s="561" t="s">
        <v>12017</v>
      </c>
      <c r="EP2031" s="561" t="s">
        <v>350</v>
      </c>
      <c r="EQ2031" s="576">
        <v>224</v>
      </c>
      <c r="ER2031" s="561" t="s">
        <v>4524</v>
      </c>
      <c r="ES2031" s="568" t="s">
        <v>12018</v>
      </c>
    </row>
    <row r="2032" spans="16:149">
      <c r="P2032" s="503"/>
      <c r="Q2032" s="504"/>
      <c r="R2032" s="505">
        <f t="shared" si="53"/>
        <v>45810</v>
      </c>
      <c r="S2032" s="501"/>
      <c r="T2032" s="497"/>
      <c r="U2032" s="498"/>
      <c r="V2032" s="43">
        <v>229</v>
      </c>
      <c r="W2032" s="34" t="s">
        <v>4622</v>
      </c>
      <c r="X2032" s="44">
        <v>50228</v>
      </c>
      <c r="Y2032" s="34" t="s">
        <v>3544</v>
      </c>
      <c r="Z2032" s="43" t="s">
        <v>1223</v>
      </c>
      <c r="AA2032" s="34" t="s">
        <v>272</v>
      </c>
      <c r="AB2032" s="34" t="s">
        <v>272</v>
      </c>
      <c r="AC2032" s="34" t="s">
        <v>12019</v>
      </c>
      <c r="AD2032" s="44" t="s">
        <v>350</v>
      </c>
      <c r="AE2032" s="44" t="s">
        <v>11985</v>
      </c>
      <c r="AF2032" s="43">
        <v>229</v>
      </c>
      <c r="AG2032" s="34" t="s">
        <v>4622</v>
      </c>
      <c r="AH2032" s="34" t="s">
        <v>3251</v>
      </c>
      <c r="AI2032" s="43" t="s">
        <v>3250</v>
      </c>
      <c r="AJ2032" s="44" t="s">
        <v>3252</v>
      </c>
      <c r="AK2032" s="261">
        <v>6000084</v>
      </c>
      <c r="AL2032" s="44" t="s">
        <v>272</v>
      </c>
      <c r="AM2032" s="44" t="s">
        <v>3255</v>
      </c>
      <c r="AN2032" s="262">
        <v>272093870</v>
      </c>
      <c r="AO2032" s="34"/>
      <c r="AP2032" s="34"/>
      <c r="AQ2032" s="34"/>
      <c r="AR2032" s="34"/>
      <c r="AS2032" s="34"/>
      <c r="AT2032" s="44" t="s">
        <v>10865</v>
      </c>
      <c r="AU2032" s="44"/>
      <c r="AV2032" s="477" t="str">
        <f t="array" ref="AV2032">_xlfn.IFS(
LEFT(Tabelas!$AI2032,1)="N","DN",
LEFT(Tabelas!$AI2032,1)="C","DC",
LEFT(Tabelas!$AI2032,1)="L","DL",
LEFT(Tabelas!$AI2032,1)="A","DA",
LEFT(Tabelas!$AI2032,1)="G","DG")</f>
        <v>DC</v>
      </c>
      <c r="AW2032" s="34"/>
      <c r="AX2032" s="34"/>
      <c r="AY2032" s="34"/>
      <c r="AZ2032" s="34"/>
      <c r="BA2032" s="34"/>
      <c r="BB2032" s="34"/>
      <c r="BC2032" s="34"/>
      <c r="BD2032" s="44">
        <v>50228</v>
      </c>
      <c r="BE2032" s="34" t="s">
        <v>3544</v>
      </c>
      <c r="BF2032" s="43" t="s">
        <v>1223</v>
      </c>
      <c r="BG2032" s="34" t="s">
        <v>272</v>
      </c>
      <c r="BH2032" s="34" t="s">
        <v>272</v>
      </c>
      <c r="BI2032" s="34" t="s">
        <v>12019</v>
      </c>
      <c r="BJ2032" s="44" t="s">
        <v>350</v>
      </c>
      <c r="BK2032" s="44" t="s">
        <v>11985</v>
      </c>
      <c r="EN2032" s="571">
        <v>56901</v>
      </c>
      <c r="EO2032" s="560" t="s">
        <v>12020</v>
      </c>
      <c r="EP2032" s="560" t="s">
        <v>320</v>
      </c>
      <c r="EQ2032" s="580">
        <v>109</v>
      </c>
      <c r="ER2032" s="560" t="s">
        <v>2409</v>
      </c>
      <c r="ES2032" s="567" t="s">
        <v>12021</v>
      </c>
    </row>
    <row r="2033" spans="16:149">
      <c r="P2033" s="503"/>
      <c r="Q2033" s="504"/>
      <c r="R2033" s="505">
        <f t="shared" si="53"/>
        <v>45811</v>
      </c>
      <c r="S2033" s="501"/>
      <c r="T2033" s="497"/>
      <c r="U2033" s="498"/>
      <c r="V2033" s="43">
        <v>229</v>
      </c>
      <c r="W2033" s="34" t="s">
        <v>4622</v>
      </c>
      <c r="X2033" s="44">
        <v>50229</v>
      </c>
      <c r="Y2033" s="34" t="s">
        <v>3618</v>
      </c>
      <c r="Z2033" s="43" t="s">
        <v>1223</v>
      </c>
      <c r="AA2033" s="34" t="s">
        <v>272</v>
      </c>
      <c r="AB2033" s="34" t="s">
        <v>272</v>
      </c>
      <c r="AC2033" s="34" t="s">
        <v>12022</v>
      </c>
      <c r="AD2033" s="44" t="s">
        <v>350</v>
      </c>
      <c r="AE2033" s="44" t="s">
        <v>11985</v>
      </c>
      <c r="AF2033" s="43">
        <v>229</v>
      </c>
      <c r="AG2033" s="34" t="s">
        <v>4622</v>
      </c>
      <c r="AH2033" s="34" t="s">
        <v>3251</v>
      </c>
      <c r="AI2033" s="43" t="s">
        <v>3250</v>
      </c>
      <c r="AJ2033" s="44" t="s">
        <v>3252</v>
      </c>
      <c r="AK2033" s="261">
        <v>6000084</v>
      </c>
      <c r="AL2033" s="44" t="s">
        <v>272</v>
      </c>
      <c r="AM2033" s="44" t="s">
        <v>3255</v>
      </c>
      <c r="AN2033" s="262">
        <v>272093870</v>
      </c>
      <c r="AO2033" s="34"/>
      <c r="AP2033" s="34"/>
      <c r="AQ2033" s="34"/>
      <c r="AR2033" s="34"/>
      <c r="AS2033" s="34"/>
      <c r="AT2033" s="44" t="s">
        <v>10865</v>
      </c>
      <c r="AU2033" s="44"/>
      <c r="AV2033" s="477" t="str">
        <f t="array" ref="AV2033">_xlfn.IFS(
LEFT(Tabelas!$AI2033,1)="N","DN",
LEFT(Tabelas!$AI2033,1)="C","DC",
LEFT(Tabelas!$AI2033,1)="L","DL",
LEFT(Tabelas!$AI2033,1)="A","DA",
LEFT(Tabelas!$AI2033,1)="G","DG")</f>
        <v>DC</v>
      </c>
      <c r="AW2033" s="34"/>
      <c r="AX2033" s="34"/>
      <c r="AY2033" s="34"/>
      <c r="AZ2033" s="34"/>
      <c r="BA2033" s="34"/>
      <c r="BB2033" s="34"/>
      <c r="BC2033" s="34"/>
      <c r="BD2033" s="44">
        <v>50229</v>
      </c>
      <c r="BE2033" s="34" t="s">
        <v>3618</v>
      </c>
      <c r="BF2033" s="43" t="s">
        <v>1223</v>
      </c>
      <c r="BG2033" s="34" t="s">
        <v>272</v>
      </c>
      <c r="BH2033" s="34" t="s">
        <v>272</v>
      </c>
      <c r="BI2033" s="34" t="s">
        <v>12022</v>
      </c>
      <c r="BJ2033" s="44" t="s">
        <v>350</v>
      </c>
      <c r="BK2033" s="44" t="s">
        <v>11985</v>
      </c>
      <c r="EN2033" s="572">
        <v>56928</v>
      </c>
      <c r="EO2033" s="561" t="s">
        <v>12023</v>
      </c>
      <c r="EP2033" s="561" t="s">
        <v>320</v>
      </c>
      <c r="EQ2033" s="576">
        <v>113</v>
      </c>
      <c r="ER2033" s="561" t="s">
        <v>3007</v>
      </c>
      <c r="ES2033" s="568" t="s">
        <v>12024</v>
      </c>
    </row>
    <row r="2034" spans="16:149">
      <c r="P2034" s="503"/>
      <c r="Q2034" s="504"/>
      <c r="R2034" s="505">
        <f t="shared" si="53"/>
        <v>45812</v>
      </c>
      <c r="S2034" s="501"/>
      <c r="T2034" s="497"/>
      <c r="U2034" s="498"/>
      <c r="V2034" s="43">
        <v>229</v>
      </c>
      <c r="W2034" s="34" t="s">
        <v>4622</v>
      </c>
      <c r="X2034" s="44">
        <v>50230</v>
      </c>
      <c r="Y2034" s="34" t="s">
        <v>3682</v>
      </c>
      <c r="Z2034" s="43" t="s">
        <v>1223</v>
      </c>
      <c r="AA2034" s="34" t="s">
        <v>272</v>
      </c>
      <c r="AB2034" s="34" t="s">
        <v>272</v>
      </c>
      <c r="AC2034" s="34" t="s">
        <v>12025</v>
      </c>
      <c r="AD2034" s="44" t="s">
        <v>350</v>
      </c>
      <c r="AE2034" s="44" t="s">
        <v>11985</v>
      </c>
      <c r="AF2034" s="43">
        <v>229</v>
      </c>
      <c r="AG2034" s="34" t="s">
        <v>4622</v>
      </c>
      <c r="AH2034" s="34" t="s">
        <v>3251</v>
      </c>
      <c r="AI2034" s="43" t="s">
        <v>3250</v>
      </c>
      <c r="AJ2034" s="44" t="s">
        <v>3252</v>
      </c>
      <c r="AK2034" s="261">
        <v>6000084</v>
      </c>
      <c r="AL2034" s="44" t="s">
        <v>272</v>
      </c>
      <c r="AM2034" s="44" t="s">
        <v>3255</v>
      </c>
      <c r="AN2034" s="262">
        <v>272093870</v>
      </c>
      <c r="AO2034" s="34"/>
      <c r="AP2034" s="34"/>
      <c r="AQ2034" s="34"/>
      <c r="AR2034" s="34"/>
      <c r="AS2034" s="34"/>
      <c r="AT2034" s="44" t="s">
        <v>10865</v>
      </c>
      <c r="AU2034" s="44"/>
      <c r="AV2034" s="477" t="str">
        <f t="array" ref="AV2034">_xlfn.IFS(
LEFT(Tabelas!$AI2034,1)="N","DN",
LEFT(Tabelas!$AI2034,1)="C","DC",
LEFT(Tabelas!$AI2034,1)="L","DL",
LEFT(Tabelas!$AI2034,1)="A","DA",
LEFT(Tabelas!$AI2034,1)="G","DG")</f>
        <v>DC</v>
      </c>
      <c r="AW2034" s="34"/>
      <c r="AX2034" s="34"/>
      <c r="AY2034" s="34"/>
      <c r="AZ2034" s="34"/>
      <c r="BA2034" s="34"/>
      <c r="BB2034" s="34"/>
      <c r="BC2034" s="34"/>
      <c r="BD2034" s="44">
        <v>50230</v>
      </c>
      <c r="BE2034" s="34" t="s">
        <v>3682</v>
      </c>
      <c r="BF2034" s="43" t="s">
        <v>1223</v>
      </c>
      <c r="BG2034" s="34" t="s">
        <v>272</v>
      </c>
      <c r="BH2034" s="34" t="s">
        <v>272</v>
      </c>
      <c r="BI2034" s="34" t="s">
        <v>12025</v>
      </c>
      <c r="BJ2034" s="44" t="s">
        <v>350</v>
      </c>
      <c r="BK2034" s="44" t="s">
        <v>11985</v>
      </c>
      <c r="EN2034" s="571">
        <v>56936</v>
      </c>
      <c r="EO2034" s="560" t="s">
        <v>12026</v>
      </c>
      <c r="EP2034" s="560" t="s">
        <v>320</v>
      </c>
      <c r="EQ2034" s="580">
        <v>104</v>
      </c>
      <c r="ER2034" s="560" t="s">
        <v>1225</v>
      </c>
      <c r="ES2034" s="567" t="s">
        <v>12027</v>
      </c>
    </row>
    <row r="2035" spans="16:149">
      <c r="P2035" s="503"/>
      <c r="Q2035" s="504"/>
      <c r="R2035" s="505">
        <f t="shared" si="53"/>
        <v>45813</v>
      </c>
      <c r="S2035" s="501"/>
      <c r="T2035" s="497"/>
      <c r="U2035" s="498"/>
      <c r="V2035" s="43">
        <v>229</v>
      </c>
      <c r="W2035" s="34" t="s">
        <v>4622</v>
      </c>
      <c r="X2035" s="44">
        <v>50231</v>
      </c>
      <c r="Y2035" s="34" t="s">
        <v>3749</v>
      </c>
      <c r="Z2035" s="43" t="s">
        <v>1223</v>
      </c>
      <c r="AA2035" s="34" t="s">
        <v>272</v>
      </c>
      <c r="AB2035" s="34" t="s">
        <v>272</v>
      </c>
      <c r="AC2035" s="34" t="s">
        <v>12028</v>
      </c>
      <c r="AD2035" s="44" t="s">
        <v>350</v>
      </c>
      <c r="AE2035" s="44" t="s">
        <v>11985</v>
      </c>
      <c r="AF2035" s="43">
        <v>229</v>
      </c>
      <c r="AG2035" s="34" t="s">
        <v>4622</v>
      </c>
      <c r="AH2035" s="34" t="s">
        <v>3251</v>
      </c>
      <c r="AI2035" s="43" t="s">
        <v>3250</v>
      </c>
      <c r="AJ2035" s="44" t="s">
        <v>3252</v>
      </c>
      <c r="AK2035" s="261">
        <v>6000084</v>
      </c>
      <c r="AL2035" s="44" t="s">
        <v>272</v>
      </c>
      <c r="AM2035" s="44" t="s">
        <v>3255</v>
      </c>
      <c r="AN2035" s="262">
        <v>272093870</v>
      </c>
      <c r="AO2035" s="34"/>
      <c r="AP2035" s="34"/>
      <c r="AQ2035" s="34"/>
      <c r="AR2035" s="34"/>
      <c r="AS2035" s="34"/>
      <c r="AT2035" s="44" t="s">
        <v>10865</v>
      </c>
      <c r="AU2035" s="44"/>
      <c r="AV2035" s="477" t="str">
        <f t="array" ref="AV2035">_xlfn.IFS(
LEFT(Tabelas!$AI2035,1)="N","DN",
LEFT(Tabelas!$AI2035,1)="C","DC",
LEFT(Tabelas!$AI2035,1)="L","DL",
LEFT(Tabelas!$AI2035,1)="A","DA",
LEFT(Tabelas!$AI2035,1)="G","DG")</f>
        <v>DC</v>
      </c>
      <c r="AW2035" s="34"/>
      <c r="AX2035" s="34"/>
      <c r="AY2035" s="34"/>
      <c r="AZ2035" s="34"/>
      <c r="BA2035" s="34"/>
      <c r="BB2035" s="34"/>
      <c r="BC2035" s="34"/>
      <c r="BD2035" s="44">
        <v>50231</v>
      </c>
      <c r="BE2035" s="34" t="s">
        <v>3749</v>
      </c>
      <c r="BF2035" s="43" t="s">
        <v>1223</v>
      </c>
      <c r="BG2035" s="34" t="s">
        <v>272</v>
      </c>
      <c r="BH2035" s="34" t="s">
        <v>272</v>
      </c>
      <c r="BI2035" s="34" t="s">
        <v>12028</v>
      </c>
      <c r="BJ2035" s="44" t="s">
        <v>350</v>
      </c>
      <c r="BK2035" s="44" t="s">
        <v>11985</v>
      </c>
      <c r="EN2035" s="572">
        <v>56979</v>
      </c>
      <c r="EO2035" s="561" t="s">
        <v>12029</v>
      </c>
      <c r="EP2035" s="561" t="s">
        <v>320</v>
      </c>
      <c r="EQ2035" s="576">
        <v>104</v>
      </c>
      <c r="ER2035" s="561" t="s">
        <v>1225</v>
      </c>
      <c r="ES2035" s="568" t="s">
        <v>12030</v>
      </c>
    </row>
    <row r="2036" spans="16:149">
      <c r="P2036" s="503"/>
      <c r="Q2036" s="504"/>
      <c r="R2036" s="505">
        <f t="shared" si="53"/>
        <v>45814</v>
      </c>
      <c r="S2036" s="501"/>
      <c r="T2036" s="497"/>
      <c r="U2036" s="498"/>
      <c r="V2036" s="43">
        <v>229</v>
      </c>
      <c r="W2036" s="34" t="s">
        <v>4622</v>
      </c>
      <c r="X2036" s="44">
        <v>50502</v>
      </c>
      <c r="Y2036" s="34" t="s">
        <v>1023</v>
      </c>
      <c r="Z2036" s="43" t="s">
        <v>1223</v>
      </c>
      <c r="AA2036" s="34" t="s">
        <v>428</v>
      </c>
      <c r="AB2036" s="34" t="s">
        <v>272</v>
      </c>
      <c r="AC2036" s="34" t="s">
        <v>1023</v>
      </c>
      <c r="AD2036" s="44" t="s">
        <v>350</v>
      </c>
      <c r="AE2036" s="44" t="s">
        <v>11985</v>
      </c>
      <c r="AF2036" s="43">
        <v>229</v>
      </c>
      <c r="AG2036" s="34" t="s">
        <v>4622</v>
      </c>
      <c r="AH2036" s="34" t="s">
        <v>3251</v>
      </c>
      <c r="AI2036" s="43" t="s">
        <v>3250</v>
      </c>
      <c r="AJ2036" s="44" t="s">
        <v>3252</v>
      </c>
      <c r="AK2036" s="261">
        <v>6000084</v>
      </c>
      <c r="AL2036" s="44" t="s">
        <v>272</v>
      </c>
      <c r="AM2036" s="44" t="s">
        <v>3255</v>
      </c>
      <c r="AN2036" s="262">
        <v>272093870</v>
      </c>
      <c r="AO2036" s="34"/>
      <c r="AP2036" s="34"/>
      <c r="AQ2036" s="34"/>
      <c r="AR2036" s="34"/>
      <c r="AS2036" s="34"/>
      <c r="AT2036" s="44" t="s">
        <v>10865</v>
      </c>
      <c r="AU2036" s="44"/>
      <c r="AV2036" s="477" t="str">
        <f t="array" ref="AV2036">_xlfn.IFS(
LEFT(Tabelas!$AI2036,1)="N","DN",
LEFT(Tabelas!$AI2036,1)="C","DC",
LEFT(Tabelas!$AI2036,1)="L","DL",
LEFT(Tabelas!$AI2036,1)="A","DA",
LEFT(Tabelas!$AI2036,1)="G","DG")</f>
        <v>DC</v>
      </c>
      <c r="AW2036" s="34"/>
      <c r="AX2036" s="34"/>
      <c r="AY2036" s="34"/>
      <c r="AZ2036" s="34"/>
      <c r="BA2036" s="34"/>
      <c r="BB2036" s="34"/>
      <c r="BC2036" s="34"/>
      <c r="BD2036" s="44">
        <v>50502</v>
      </c>
      <c r="BE2036" s="34" t="s">
        <v>1023</v>
      </c>
      <c r="BF2036" s="43" t="s">
        <v>1223</v>
      </c>
      <c r="BG2036" s="34" t="s">
        <v>428</v>
      </c>
      <c r="BH2036" s="34" t="s">
        <v>272</v>
      </c>
      <c r="BI2036" s="34" t="s">
        <v>1023</v>
      </c>
      <c r="BJ2036" s="44" t="s">
        <v>350</v>
      </c>
      <c r="BK2036" s="44" t="s">
        <v>11985</v>
      </c>
      <c r="EN2036" s="572">
        <v>57029</v>
      </c>
      <c r="EO2036" s="561" t="s">
        <v>12031</v>
      </c>
      <c r="EP2036" s="561" t="s">
        <v>320</v>
      </c>
      <c r="EQ2036" s="576">
        <v>102</v>
      </c>
      <c r="ER2036" s="561" t="s">
        <v>628</v>
      </c>
      <c r="ES2036" s="568" t="s">
        <v>12032</v>
      </c>
    </row>
    <row r="2037" spans="16:149">
      <c r="P2037" s="503"/>
      <c r="Q2037" s="504"/>
      <c r="R2037" s="505">
        <f t="shared" si="53"/>
        <v>45815</v>
      </c>
      <c r="S2037" s="501"/>
      <c r="T2037" s="497"/>
      <c r="U2037" s="498"/>
      <c r="V2037" s="43">
        <v>229</v>
      </c>
      <c r="W2037" s="34" t="s">
        <v>4622</v>
      </c>
      <c r="X2037" s="44">
        <v>50500</v>
      </c>
      <c r="Y2037" s="34" t="s">
        <v>710</v>
      </c>
      <c r="Z2037" s="43" t="s">
        <v>1223</v>
      </c>
      <c r="AA2037" s="34" t="s">
        <v>428</v>
      </c>
      <c r="AB2037" s="34" t="s">
        <v>272</v>
      </c>
      <c r="AC2037" s="34" t="s">
        <v>12033</v>
      </c>
      <c r="AD2037" s="44" t="s">
        <v>350</v>
      </c>
      <c r="AE2037" s="44" t="s">
        <v>11985</v>
      </c>
      <c r="AF2037" s="43">
        <v>229</v>
      </c>
      <c r="AG2037" s="34" t="s">
        <v>4622</v>
      </c>
      <c r="AH2037" s="34" t="s">
        <v>3251</v>
      </c>
      <c r="AI2037" s="43" t="s">
        <v>3250</v>
      </c>
      <c r="AJ2037" s="44" t="s">
        <v>3252</v>
      </c>
      <c r="AK2037" s="261">
        <v>6000084</v>
      </c>
      <c r="AL2037" s="44" t="s">
        <v>272</v>
      </c>
      <c r="AM2037" s="44" t="s">
        <v>3255</v>
      </c>
      <c r="AN2037" s="262">
        <v>272093870</v>
      </c>
      <c r="AO2037" s="34"/>
      <c r="AP2037" s="34"/>
      <c r="AQ2037" s="34"/>
      <c r="AR2037" s="34"/>
      <c r="AS2037" s="34"/>
      <c r="AT2037" s="44" t="s">
        <v>10865</v>
      </c>
      <c r="AU2037" s="44"/>
      <c r="AV2037" s="477" t="str">
        <f t="array" ref="AV2037">_xlfn.IFS(
LEFT(Tabelas!$AI2037,1)="N","DN",
LEFT(Tabelas!$AI2037,1)="C","DC",
LEFT(Tabelas!$AI2037,1)="L","DL",
LEFT(Tabelas!$AI2037,1)="A","DA",
LEFT(Tabelas!$AI2037,1)="G","DG")</f>
        <v>DC</v>
      </c>
      <c r="AW2037" s="34"/>
      <c r="AX2037" s="34"/>
      <c r="AY2037" s="34"/>
      <c r="AZ2037" s="34"/>
      <c r="BA2037" s="34"/>
      <c r="BB2037" s="34"/>
      <c r="BC2037" s="34"/>
      <c r="BD2037" s="44">
        <v>50500</v>
      </c>
      <c r="BE2037" s="34" t="s">
        <v>710</v>
      </c>
      <c r="BF2037" s="43" t="s">
        <v>1223</v>
      </c>
      <c r="BG2037" s="34" t="s">
        <v>428</v>
      </c>
      <c r="BH2037" s="34" t="s">
        <v>272</v>
      </c>
      <c r="BI2037" s="34" t="s">
        <v>12033</v>
      </c>
      <c r="BJ2037" s="44" t="s">
        <v>350</v>
      </c>
      <c r="BK2037" s="44" t="s">
        <v>11985</v>
      </c>
      <c r="EN2037" s="571">
        <v>57040</v>
      </c>
      <c r="EO2037" s="560" t="s">
        <v>12034</v>
      </c>
      <c r="EP2037" s="560" t="s">
        <v>320</v>
      </c>
      <c r="EQ2037" s="580">
        <v>101</v>
      </c>
      <c r="ER2037" s="560" t="s">
        <v>316</v>
      </c>
      <c r="ES2037" s="567"/>
    </row>
    <row r="2038" spans="16:149">
      <c r="P2038" s="503"/>
      <c r="Q2038" s="504"/>
      <c r="R2038" s="505">
        <f t="shared" si="53"/>
        <v>45816</v>
      </c>
      <c r="S2038" s="501"/>
      <c r="T2038" s="497"/>
      <c r="U2038" s="498"/>
      <c r="V2038" s="43">
        <v>229</v>
      </c>
      <c r="W2038" s="34" t="s">
        <v>4622</v>
      </c>
      <c r="X2038" s="44">
        <v>50505</v>
      </c>
      <c r="Y2038" s="34" t="s">
        <v>1300</v>
      </c>
      <c r="Z2038" s="43" t="s">
        <v>1223</v>
      </c>
      <c r="AA2038" s="34" t="s">
        <v>428</v>
      </c>
      <c r="AB2038" s="34" t="s">
        <v>272</v>
      </c>
      <c r="AC2038" s="34" t="s">
        <v>1300</v>
      </c>
      <c r="AD2038" s="44" t="s">
        <v>350</v>
      </c>
      <c r="AE2038" s="44" t="s">
        <v>11985</v>
      </c>
      <c r="AF2038" s="43">
        <v>229</v>
      </c>
      <c r="AG2038" s="34" t="s">
        <v>4622</v>
      </c>
      <c r="AH2038" s="34" t="s">
        <v>3251</v>
      </c>
      <c r="AI2038" s="43" t="s">
        <v>3250</v>
      </c>
      <c r="AJ2038" s="44" t="s">
        <v>3252</v>
      </c>
      <c r="AK2038" s="261">
        <v>6000084</v>
      </c>
      <c r="AL2038" s="44" t="s">
        <v>272</v>
      </c>
      <c r="AM2038" s="44" t="s">
        <v>3255</v>
      </c>
      <c r="AN2038" s="262">
        <v>272093870</v>
      </c>
      <c r="AO2038" s="34"/>
      <c r="AP2038" s="34"/>
      <c r="AQ2038" s="34"/>
      <c r="AR2038" s="34"/>
      <c r="AS2038" s="34"/>
      <c r="AT2038" s="44" t="s">
        <v>10865</v>
      </c>
      <c r="AU2038" s="44"/>
      <c r="AV2038" s="477" t="str">
        <f t="array" ref="AV2038">_xlfn.IFS(
LEFT(Tabelas!$AI2038,1)="N","DN",
LEFT(Tabelas!$AI2038,1)="C","DC",
LEFT(Tabelas!$AI2038,1)="L","DL",
LEFT(Tabelas!$AI2038,1)="A","DA",
LEFT(Tabelas!$AI2038,1)="G","DG")</f>
        <v>DC</v>
      </c>
      <c r="AW2038" s="34"/>
      <c r="AX2038" s="34"/>
      <c r="AY2038" s="34"/>
      <c r="AZ2038" s="34"/>
      <c r="BA2038" s="34"/>
      <c r="BB2038" s="34"/>
      <c r="BC2038" s="34"/>
      <c r="BD2038" s="44">
        <v>50505</v>
      </c>
      <c r="BE2038" s="34" t="s">
        <v>1300</v>
      </c>
      <c r="BF2038" s="43" t="s">
        <v>1223</v>
      </c>
      <c r="BG2038" s="34" t="s">
        <v>428</v>
      </c>
      <c r="BH2038" s="34" t="s">
        <v>272</v>
      </c>
      <c r="BI2038" s="34" t="s">
        <v>1300</v>
      </c>
      <c r="BJ2038" s="44" t="s">
        <v>350</v>
      </c>
      <c r="BK2038" s="44" t="s">
        <v>11985</v>
      </c>
      <c r="EN2038" s="571">
        <v>57118</v>
      </c>
      <c r="EO2038" s="560" t="s">
        <v>12035</v>
      </c>
      <c r="EP2038" s="560" t="s">
        <v>320</v>
      </c>
      <c r="EQ2038" s="580">
        <v>113</v>
      </c>
      <c r="ER2038" s="560" t="s">
        <v>3007</v>
      </c>
      <c r="ES2038" s="567" t="s">
        <v>12036</v>
      </c>
    </row>
    <row r="2039" spans="16:149">
      <c r="P2039" s="503"/>
      <c r="Q2039" s="504"/>
      <c r="R2039" s="505">
        <f t="shared" si="53"/>
        <v>45817</v>
      </c>
      <c r="S2039" s="501"/>
      <c r="T2039" s="497"/>
      <c r="U2039" s="498"/>
      <c r="V2039" s="43">
        <v>229</v>
      </c>
      <c r="W2039" s="34" t="s">
        <v>4622</v>
      </c>
      <c r="X2039" s="44">
        <v>50506</v>
      </c>
      <c r="Y2039" s="34" t="s">
        <v>1578</v>
      </c>
      <c r="Z2039" s="43" t="s">
        <v>1223</v>
      </c>
      <c r="AA2039" s="34" t="s">
        <v>428</v>
      </c>
      <c r="AB2039" s="34" t="s">
        <v>272</v>
      </c>
      <c r="AC2039" s="34" t="s">
        <v>1578</v>
      </c>
      <c r="AD2039" s="44" t="s">
        <v>350</v>
      </c>
      <c r="AE2039" s="44" t="s">
        <v>11985</v>
      </c>
      <c r="AF2039" s="43">
        <v>229</v>
      </c>
      <c r="AG2039" s="34" t="s">
        <v>4622</v>
      </c>
      <c r="AH2039" s="34" t="s">
        <v>3251</v>
      </c>
      <c r="AI2039" s="43" t="s">
        <v>3250</v>
      </c>
      <c r="AJ2039" s="44" t="s">
        <v>3252</v>
      </c>
      <c r="AK2039" s="261">
        <v>6000084</v>
      </c>
      <c r="AL2039" s="44" t="s">
        <v>272</v>
      </c>
      <c r="AM2039" s="44" t="s">
        <v>3255</v>
      </c>
      <c r="AN2039" s="262">
        <v>272093870</v>
      </c>
      <c r="AO2039" s="34"/>
      <c r="AP2039" s="34"/>
      <c r="AQ2039" s="34"/>
      <c r="AR2039" s="34"/>
      <c r="AS2039" s="34"/>
      <c r="AT2039" s="44" t="s">
        <v>10865</v>
      </c>
      <c r="AU2039" s="44"/>
      <c r="AV2039" s="477" t="str">
        <f t="array" ref="AV2039">_xlfn.IFS(
LEFT(Tabelas!$AI2039,1)="N","DN",
LEFT(Tabelas!$AI2039,1)="C","DC",
LEFT(Tabelas!$AI2039,1)="L","DL",
LEFT(Tabelas!$AI2039,1)="A","DA",
LEFT(Tabelas!$AI2039,1)="G","DG")</f>
        <v>DC</v>
      </c>
      <c r="AW2039" s="34"/>
      <c r="AX2039" s="34"/>
      <c r="AY2039" s="34"/>
      <c r="AZ2039" s="34"/>
      <c r="BA2039" s="34"/>
      <c r="BB2039" s="34"/>
      <c r="BC2039" s="34"/>
      <c r="BD2039" s="44">
        <v>50506</v>
      </c>
      <c r="BE2039" s="34" t="s">
        <v>1578</v>
      </c>
      <c r="BF2039" s="43" t="s">
        <v>1223</v>
      </c>
      <c r="BG2039" s="34" t="s">
        <v>428</v>
      </c>
      <c r="BH2039" s="34" t="s">
        <v>272</v>
      </c>
      <c r="BI2039" s="34" t="s">
        <v>1578</v>
      </c>
      <c r="BJ2039" s="44" t="s">
        <v>350</v>
      </c>
      <c r="BK2039" s="44" t="s">
        <v>11985</v>
      </c>
      <c r="EN2039" s="572">
        <v>57134</v>
      </c>
      <c r="EO2039" s="561" t="s">
        <v>12037</v>
      </c>
      <c r="EP2039" s="561" t="s">
        <v>320</v>
      </c>
      <c r="EQ2039" s="576">
        <v>110</v>
      </c>
      <c r="ER2039" s="561" t="s">
        <v>2579</v>
      </c>
      <c r="ES2039" s="568" t="s">
        <v>12038</v>
      </c>
    </row>
    <row r="2040" spans="16:149">
      <c r="P2040" s="503"/>
      <c r="Q2040" s="504"/>
      <c r="R2040" s="505">
        <f t="shared" ref="R2040:R2103" si="54">R2039+1</f>
        <v>45818</v>
      </c>
      <c r="S2040" s="501"/>
      <c r="T2040" s="497"/>
      <c r="U2040" s="498"/>
      <c r="V2040" s="43">
        <v>229</v>
      </c>
      <c r="W2040" s="34" t="s">
        <v>4622</v>
      </c>
      <c r="X2040" s="44">
        <v>50509</v>
      </c>
      <c r="Y2040" s="34" t="s">
        <v>1848</v>
      </c>
      <c r="Z2040" s="43" t="s">
        <v>1223</v>
      </c>
      <c r="AA2040" s="34" t="s">
        <v>428</v>
      </c>
      <c r="AB2040" s="34" t="s">
        <v>272</v>
      </c>
      <c r="AC2040" s="34" t="s">
        <v>1848</v>
      </c>
      <c r="AD2040" s="44" t="s">
        <v>350</v>
      </c>
      <c r="AE2040" s="44" t="s">
        <v>11985</v>
      </c>
      <c r="AF2040" s="43">
        <v>229</v>
      </c>
      <c r="AG2040" s="34" t="s">
        <v>4622</v>
      </c>
      <c r="AH2040" s="34" t="s">
        <v>3251</v>
      </c>
      <c r="AI2040" s="43" t="s">
        <v>3250</v>
      </c>
      <c r="AJ2040" s="44" t="s">
        <v>3252</v>
      </c>
      <c r="AK2040" s="261">
        <v>6000084</v>
      </c>
      <c r="AL2040" s="44" t="s">
        <v>272</v>
      </c>
      <c r="AM2040" s="44" t="s">
        <v>3255</v>
      </c>
      <c r="AN2040" s="262">
        <v>272093870</v>
      </c>
      <c r="AO2040" s="34"/>
      <c r="AP2040" s="34"/>
      <c r="AQ2040" s="34"/>
      <c r="AR2040" s="34"/>
      <c r="AS2040" s="34"/>
      <c r="AT2040" s="44" t="s">
        <v>10865</v>
      </c>
      <c r="AU2040" s="44"/>
      <c r="AV2040" s="477" t="str">
        <f t="array" ref="AV2040">_xlfn.IFS(
LEFT(Tabelas!$AI2040,1)="N","DN",
LEFT(Tabelas!$AI2040,1)="C","DC",
LEFT(Tabelas!$AI2040,1)="L","DL",
LEFT(Tabelas!$AI2040,1)="A","DA",
LEFT(Tabelas!$AI2040,1)="G","DG")</f>
        <v>DC</v>
      </c>
      <c r="AW2040" s="34"/>
      <c r="AX2040" s="34"/>
      <c r="AY2040" s="34"/>
      <c r="AZ2040" s="34"/>
      <c r="BA2040" s="34"/>
      <c r="BB2040" s="34"/>
      <c r="BC2040" s="34"/>
      <c r="BD2040" s="44">
        <v>50509</v>
      </c>
      <c r="BE2040" s="34" t="s">
        <v>1848</v>
      </c>
      <c r="BF2040" s="43" t="s">
        <v>1223</v>
      </c>
      <c r="BG2040" s="34" t="s">
        <v>428</v>
      </c>
      <c r="BH2040" s="34" t="s">
        <v>272</v>
      </c>
      <c r="BI2040" s="34" t="s">
        <v>1848</v>
      </c>
      <c r="BJ2040" s="44" t="s">
        <v>350</v>
      </c>
      <c r="BK2040" s="44" t="s">
        <v>11985</v>
      </c>
      <c r="EN2040" s="571">
        <v>57142</v>
      </c>
      <c r="EO2040" s="560" t="s">
        <v>12039</v>
      </c>
      <c r="EP2040" s="560" t="s">
        <v>289</v>
      </c>
      <c r="EQ2040" s="580">
        <v>323</v>
      </c>
      <c r="ER2040" s="560" t="s">
        <v>4864</v>
      </c>
      <c r="ES2040" s="567" t="s">
        <v>12040</v>
      </c>
    </row>
    <row r="2041" spans="16:149">
      <c r="P2041" s="503"/>
      <c r="Q2041" s="504"/>
      <c r="R2041" s="505">
        <f t="shared" si="54"/>
        <v>45819</v>
      </c>
      <c r="S2041" s="501"/>
      <c r="T2041" s="497"/>
      <c r="U2041" s="498"/>
      <c r="V2041" s="43">
        <v>229</v>
      </c>
      <c r="W2041" s="34" t="s">
        <v>4622</v>
      </c>
      <c r="X2041" s="44">
        <v>50510</v>
      </c>
      <c r="Y2041" s="34" t="s">
        <v>2085</v>
      </c>
      <c r="Z2041" s="43" t="s">
        <v>1223</v>
      </c>
      <c r="AA2041" s="34" t="s">
        <v>428</v>
      </c>
      <c r="AB2041" s="34" t="s">
        <v>272</v>
      </c>
      <c r="AC2041" s="34" t="s">
        <v>2085</v>
      </c>
      <c r="AD2041" s="44" t="s">
        <v>350</v>
      </c>
      <c r="AE2041" s="44" t="s">
        <v>11985</v>
      </c>
      <c r="AF2041" s="43">
        <v>229</v>
      </c>
      <c r="AG2041" s="34" t="s">
        <v>4622</v>
      </c>
      <c r="AH2041" s="34" t="s">
        <v>3251</v>
      </c>
      <c r="AI2041" s="43" t="s">
        <v>3250</v>
      </c>
      <c r="AJ2041" s="44" t="s">
        <v>3252</v>
      </c>
      <c r="AK2041" s="261">
        <v>6000084</v>
      </c>
      <c r="AL2041" s="44" t="s">
        <v>272</v>
      </c>
      <c r="AM2041" s="44" t="s">
        <v>3255</v>
      </c>
      <c r="AN2041" s="262">
        <v>272093870</v>
      </c>
      <c r="AO2041" s="34"/>
      <c r="AP2041" s="34"/>
      <c r="AQ2041" s="34"/>
      <c r="AR2041" s="34"/>
      <c r="AS2041" s="34"/>
      <c r="AT2041" s="44" t="s">
        <v>10865</v>
      </c>
      <c r="AU2041" s="44"/>
      <c r="AV2041" s="477" t="str">
        <f t="array" ref="AV2041">_xlfn.IFS(
LEFT(Tabelas!$AI2041,1)="N","DN",
LEFT(Tabelas!$AI2041,1)="C","DC",
LEFT(Tabelas!$AI2041,1)="L","DL",
LEFT(Tabelas!$AI2041,1)="A","DA",
LEFT(Tabelas!$AI2041,1)="G","DG")</f>
        <v>DC</v>
      </c>
      <c r="AW2041" s="34"/>
      <c r="AX2041" s="34"/>
      <c r="AY2041" s="34"/>
      <c r="AZ2041" s="34"/>
      <c r="BA2041" s="34"/>
      <c r="BB2041" s="34"/>
      <c r="BC2041" s="34"/>
      <c r="BD2041" s="44">
        <v>50510</v>
      </c>
      <c r="BE2041" s="34" t="s">
        <v>2085</v>
      </c>
      <c r="BF2041" s="43" t="s">
        <v>1223</v>
      </c>
      <c r="BG2041" s="34" t="s">
        <v>428</v>
      </c>
      <c r="BH2041" s="34" t="s">
        <v>272</v>
      </c>
      <c r="BI2041" s="34" t="s">
        <v>2085</v>
      </c>
      <c r="BJ2041" s="44" t="s">
        <v>350</v>
      </c>
      <c r="BK2041" s="44" t="s">
        <v>11985</v>
      </c>
      <c r="EN2041" s="572">
        <v>57169</v>
      </c>
      <c r="EO2041" s="561" t="s">
        <v>12041</v>
      </c>
      <c r="EP2041" s="561" t="s">
        <v>289</v>
      </c>
      <c r="EQ2041" s="576">
        <v>336</v>
      </c>
      <c r="ER2041" s="561" t="s">
        <v>4952</v>
      </c>
      <c r="ES2041" s="568" t="s">
        <v>12042</v>
      </c>
    </row>
    <row r="2042" spans="16:149">
      <c r="P2042" s="503"/>
      <c r="Q2042" s="504"/>
      <c r="R2042" s="505">
        <f t="shared" si="54"/>
        <v>45820</v>
      </c>
      <c r="S2042" s="501"/>
      <c r="T2042" s="497"/>
      <c r="U2042" s="498"/>
      <c r="V2042" s="43">
        <v>229</v>
      </c>
      <c r="W2042" s="34" t="s">
        <v>4622</v>
      </c>
      <c r="X2042" s="44">
        <v>50511</v>
      </c>
      <c r="Y2042" s="34" t="s">
        <v>2284</v>
      </c>
      <c r="Z2042" s="43" t="s">
        <v>1223</v>
      </c>
      <c r="AA2042" s="34" t="s">
        <v>428</v>
      </c>
      <c r="AB2042" s="34" t="s">
        <v>272</v>
      </c>
      <c r="AC2042" s="34" t="s">
        <v>2284</v>
      </c>
      <c r="AD2042" s="44" t="s">
        <v>350</v>
      </c>
      <c r="AE2042" s="44" t="s">
        <v>11985</v>
      </c>
      <c r="AF2042" s="43">
        <v>229</v>
      </c>
      <c r="AG2042" s="34" t="s">
        <v>4622</v>
      </c>
      <c r="AH2042" s="34" t="s">
        <v>3251</v>
      </c>
      <c r="AI2042" s="43" t="s">
        <v>3250</v>
      </c>
      <c r="AJ2042" s="44" t="s">
        <v>3252</v>
      </c>
      <c r="AK2042" s="261">
        <v>6000084</v>
      </c>
      <c r="AL2042" s="44" t="s">
        <v>272</v>
      </c>
      <c r="AM2042" s="44" t="s">
        <v>3255</v>
      </c>
      <c r="AN2042" s="262">
        <v>272093870</v>
      </c>
      <c r="AO2042" s="34"/>
      <c r="AP2042" s="34"/>
      <c r="AQ2042" s="34"/>
      <c r="AR2042" s="34"/>
      <c r="AS2042" s="34"/>
      <c r="AT2042" s="44" t="s">
        <v>10865</v>
      </c>
      <c r="AU2042" s="44"/>
      <c r="AV2042" s="477" t="str">
        <f t="array" ref="AV2042">_xlfn.IFS(
LEFT(Tabelas!$AI2042,1)="N","DN",
LEFT(Tabelas!$AI2042,1)="C","DC",
LEFT(Tabelas!$AI2042,1)="L","DL",
LEFT(Tabelas!$AI2042,1)="A","DA",
LEFT(Tabelas!$AI2042,1)="G","DG")</f>
        <v>DC</v>
      </c>
      <c r="AW2042" s="34"/>
      <c r="AX2042" s="34"/>
      <c r="AY2042" s="34"/>
      <c r="AZ2042" s="34"/>
      <c r="BA2042" s="34"/>
      <c r="BB2042" s="34"/>
      <c r="BC2042" s="34"/>
      <c r="BD2042" s="44">
        <v>50511</v>
      </c>
      <c r="BE2042" s="34" t="s">
        <v>2284</v>
      </c>
      <c r="BF2042" s="43" t="s">
        <v>1223</v>
      </c>
      <c r="BG2042" s="34" t="s">
        <v>428</v>
      </c>
      <c r="BH2042" s="34" t="s">
        <v>272</v>
      </c>
      <c r="BI2042" s="34" t="s">
        <v>2284</v>
      </c>
      <c r="BJ2042" s="44" t="s">
        <v>350</v>
      </c>
      <c r="BK2042" s="44" t="s">
        <v>11985</v>
      </c>
      <c r="EN2042" s="571">
        <v>57185</v>
      </c>
      <c r="EO2042" s="560" t="s">
        <v>12043</v>
      </c>
      <c r="EP2042" s="560" t="s">
        <v>320</v>
      </c>
      <c r="EQ2042" s="580">
        <v>105</v>
      </c>
      <c r="ER2042" s="560" t="s">
        <v>1498</v>
      </c>
      <c r="ES2042" s="567" t="s">
        <v>12044</v>
      </c>
    </row>
    <row r="2043" spans="16:149">
      <c r="P2043" s="503"/>
      <c r="Q2043" s="504"/>
      <c r="R2043" s="505">
        <f t="shared" si="54"/>
        <v>45821</v>
      </c>
      <c r="S2043" s="501"/>
      <c r="T2043" s="497"/>
      <c r="U2043" s="498"/>
      <c r="V2043" s="43">
        <v>229</v>
      </c>
      <c r="W2043" s="34" t="s">
        <v>4622</v>
      </c>
      <c r="X2043" s="44">
        <v>50512</v>
      </c>
      <c r="Y2043" s="34" t="s">
        <v>2464</v>
      </c>
      <c r="Z2043" s="43" t="s">
        <v>1223</v>
      </c>
      <c r="AA2043" s="34" t="s">
        <v>428</v>
      </c>
      <c r="AB2043" s="34" t="s">
        <v>272</v>
      </c>
      <c r="AC2043" s="34" t="s">
        <v>2464</v>
      </c>
      <c r="AD2043" s="44" t="s">
        <v>350</v>
      </c>
      <c r="AE2043" s="44" t="s">
        <v>11985</v>
      </c>
      <c r="AF2043" s="43">
        <v>229</v>
      </c>
      <c r="AG2043" s="34" t="s">
        <v>4622</v>
      </c>
      <c r="AH2043" s="34" t="s">
        <v>3251</v>
      </c>
      <c r="AI2043" s="43" t="s">
        <v>3250</v>
      </c>
      <c r="AJ2043" s="44" t="s">
        <v>3252</v>
      </c>
      <c r="AK2043" s="261">
        <v>6000084</v>
      </c>
      <c r="AL2043" s="44" t="s">
        <v>272</v>
      </c>
      <c r="AM2043" s="44" t="s">
        <v>3255</v>
      </c>
      <c r="AN2043" s="262">
        <v>272093870</v>
      </c>
      <c r="AO2043" s="34"/>
      <c r="AP2043" s="34"/>
      <c r="AQ2043" s="34"/>
      <c r="AR2043" s="34"/>
      <c r="AS2043" s="34"/>
      <c r="AT2043" s="44" t="s">
        <v>10865</v>
      </c>
      <c r="AU2043" s="44"/>
      <c r="AV2043" s="477" t="str">
        <f t="array" ref="AV2043">_xlfn.IFS(
LEFT(Tabelas!$AI2043,1)="N","DN",
LEFT(Tabelas!$AI2043,1)="C","DC",
LEFT(Tabelas!$AI2043,1)="L","DL",
LEFT(Tabelas!$AI2043,1)="A","DA",
LEFT(Tabelas!$AI2043,1)="G","DG")</f>
        <v>DC</v>
      </c>
      <c r="AW2043" s="34"/>
      <c r="AX2043" s="34"/>
      <c r="AY2043" s="34"/>
      <c r="AZ2043" s="34"/>
      <c r="BA2043" s="34"/>
      <c r="BB2043" s="34"/>
      <c r="BC2043" s="34"/>
      <c r="BD2043" s="44">
        <v>50512</v>
      </c>
      <c r="BE2043" s="34" t="s">
        <v>2464</v>
      </c>
      <c r="BF2043" s="43" t="s">
        <v>1223</v>
      </c>
      <c r="BG2043" s="34" t="s">
        <v>428</v>
      </c>
      <c r="BH2043" s="34" t="s">
        <v>272</v>
      </c>
      <c r="BI2043" s="34" t="s">
        <v>2464</v>
      </c>
      <c r="BJ2043" s="44" t="s">
        <v>350</v>
      </c>
      <c r="BK2043" s="44" t="s">
        <v>11985</v>
      </c>
      <c r="EN2043" s="571">
        <v>57207</v>
      </c>
      <c r="EO2043" s="560" t="s">
        <v>12045</v>
      </c>
      <c r="EP2043" s="560" t="s">
        <v>289</v>
      </c>
      <c r="EQ2043" s="580">
        <v>333</v>
      </c>
      <c r="ER2043" s="560" t="s">
        <v>4908</v>
      </c>
      <c r="ES2043" s="567" t="s">
        <v>12046</v>
      </c>
    </row>
    <row r="2044" spans="16:149">
      <c r="P2044" s="503"/>
      <c r="Q2044" s="504"/>
      <c r="R2044" s="505">
        <f t="shared" si="54"/>
        <v>45822</v>
      </c>
      <c r="S2044" s="501"/>
      <c r="T2044" s="497"/>
      <c r="U2044" s="498"/>
      <c r="V2044" s="43">
        <v>229</v>
      </c>
      <c r="W2044" s="34" t="s">
        <v>4622</v>
      </c>
      <c r="X2044" s="44">
        <v>50514</v>
      </c>
      <c r="Y2044" s="34" t="s">
        <v>2631</v>
      </c>
      <c r="Z2044" s="43" t="s">
        <v>1223</v>
      </c>
      <c r="AA2044" s="34" t="s">
        <v>428</v>
      </c>
      <c r="AB2044" s="34" t="s">
        <v>272</v>
      </c>
      <c r="AC2044" s="34" t="s">
        <v>2631</v>
      </c>
      <c r="AD2044" s="44" t="s">
        <v>350</v>
      </c>
      <c r="AE2044" s="44" t="s">
        <v>11985</v>
      </c>
      <c r="AF2044" s="43">
        <v>229</v>
      </c>
      <c r="AG2044" s="34" t="s">
        <v>4622</v>
      </c>
      <c r="AH2044" s="34" t="s">
        <v>3251</v>
      </c>
      <c r="AI2044" s="43" t="s">
        <v>3250</v>
      </c>
      <c r="AJ2044" s="44" t="s">
        <v>3252</v>
      </c>
      <c r="AK2044" s="261">
        <v>6000084</v>
      </c>
      <c r="AL2044" s="44" t="s">
        <v>272</v>
      </c>
      <c r="AM2044" s="44" t="s">
        <v>3255</v>
      </c>
      <c r="AN2044" s="262">
        <v>272093870</v>
      </c>
      <c r="AO2044" s="34"/>
      <c r="AP2044" s="34"/>
      <c r="AQ2044" s="34"/>
      <c r="AR2044" s="34"/>
      <c r="AS2044" s="34"/>
      <c r="AT2044" s="44" t="s">
        <v>10865</v>
      </c>
      <c r="AU2044" s="44"/>
      <c r="AV2044" s="477" t="str">
        <f t="array" ref="AV2044">_xlfn.IFS(
LEFT(Tabelas!$AI2044,1)="N","DN",
LEFT(Tabelas!$AI2044,1)="C","DC",
LEFT(Tabelas!$AI2044,1)="L","DL",
LEFT(Tabelas!$AI2044,1)="A","DA",
LEFT(Tabelas!$AI2044,1)="G","DG")</f>
        <v>DC</v>
      </c>
      <c r="AW2044" s="34"/>
      <c r="AX2044" s="34"/>
      <c r="AY2044" s="34"/>
      <c r="AZ2044" s="34"/>
      <c r="BA2044" s="34"/>
      <c r="BB2044" s="34"/>
      <c r="BC2044" s="34"/>
      <c r="BD2044" s="44">
        <v>50514</v>
      </c>
      <c r="BE2044" s="34" t="s">
        <v>2631</v>
      </c>
      <c r="BF2044" s="43" t="s">
        <v>1223</v>
      </c>
      <c r="BG2044" s="34" t="s">
        <v>428</v>
      </c>
      <c r="BH2044" s="34" t="s">
        <v>272</v>
      </c>
      <c r="BI2044" s="34" t="s">
        <v>2631</v>
      </c>
      <c r="BJ2044" s="44" t="s">
        <v>350</v>
      </c>
      <c r="BK2044" s="44" t="s">
        <v>11985</v>
      </c>
      <c r="EN2044" s="572">
        <v>57231</v>
      </c>
      <c r="EO2044" s="561" t="s">
        <v>12047</v>
      </c>
      <c r="EP2044" s="561" t="s">
        <v>320</v>
      </c>
      <c r="EQ2044" s="576">
        <v>120</v>
      </c>
      <c r="ER2044" s="561" t="s">
        <v>3654</v>
      </c>
      <c r="ES2044" s="568" t="s">
        <v>12048</v>
      </c>
    </row>
    <row r="2045" spans="16:149">
      <c r="P2045" s="503"/>
      <c r="Q2045" s="504"/>
      <c r="R2045" s="505">
        <f t="shared" si="54"/>
        <v>45823</v>
      </c>
      <c r="S2045" s="501"/>
      <c r="T2045" s="497"/>
      <c r="U2045" s="498"/>
      <c r="V2045" s="43">
        <v>229</v>
      </c>
      <c r="W2045" s="34" t="s">
        <v>4622</v>
      </c>
      <c r="X2045" s="44">
        <v>50516</v>
      </c>
      <c r="Y2045" s="34" t="s">
        <v>2775</v>
      </c>
      <c r="Z2045" s="43" t="s">
        <v>1223</v>
      </c>
      <c r="AA2045" s="34" t="s">
        <v>428</v>
      </c>
      <c r="AB2045" s="34" t="s">
        <v>272</v>
      </c>
      <c r="AC2045" s="34" t="s">
        <v>2775</v>
      </c>
      <c r="AD2045" s="44" t="s">
        <v>350</v>
      </c>
      <c r="AE2045" s="44" t="s">
        <v>11985</v>
      </c>
      <c r="AF2045" s="43">
        <v>229</v>
      </c>
      <c r="AG2045" s="34" t="s">
        <v>4622</v>
      </c>
      <c r="AH2045" s="34" t="s">
        <v>3251</v>
      </c>
      <c r="AI2045" s="43" t="s">
        <v>3250</v>
      </c>
      <c r="AJ2045" s="44" t="s">
        <v>3252</v>
      </c>
      <c r="AK2045" s="261">
        <v>6000084</v>
      </c>
      <c r="AL2045" s="44" t="s">
        <v>272</v>
      </c>
      <c r="AM2045" s="44" t="s">
        <v>3255</v>
      </c>
      <c r="AN2045" s="262">
        <v>272093870</v>
      </c>
      <c r="AO2045" s="34"/>
      <c r="AP2045" s="34"/>
      <c r="AQ2045" s="34"/>
      <c r="AR2045" s="34"/>
      <c r="AS2045" s="34"/>
      <c r="AT2045" s="44" t="s">
        <v>10865</v>
      </c>
      <c r="AU2045" s="44"/>
      <c r="AV2045" s="477" t="str">
        <f t="array" ref="AV2045">_xlfn.IFS(
LEFT(Tabelas!$AI2045,1)="N","DN",
LEFT(Tabelas!$AI2045,1)="C","DC",
LEFT(Tabelas!$AI2045,1)="L","DL",
LEFT(Tabelas!$AI2045,1)="A","DA",
LEFT(Tabelas!$AI2045,1)="G","DG")</f>
        <v>DC</v>
      </c>
      <c r="AW2045" s="34"/>
      <c r="AX2045" s="34"/>
      <c r="AY2045" s="34"/>
      <c r="AZ2045" s="34"/>
      <c r="BA2045" s="34"/>
      <c r="BB2045" s="34"/>
      <c r="BC2045" s="34"/>
      <c r="BD2045" s="44">
        <v>50516</v>
      </c>
      <c r="BE2045" s="34" t="s">
        <v>2775</v>
      </c>
      <c r="BF2045" s="43" t="s">
        <v>1223</v>
      </c>
      <c r="BG2045" s="34" t="s">
        <v>428</v>
      </c>
      <c r="BH2045" s="34" t="s">
        <v>272</v>
      </c>
      <c r="BI2045" s="34" t="s">
        <v>2775</v>
      </c>
      <c r="BJ2045" s="44" t="s">
        <v>350</v>
      </c>
      <c r="BK2045" s="44" t="s">
        <v>11985</v>
      </c>
      <c r="EN2045" s="571">
        <v>57240</v>
      </c>
      <c r="EO2045" s="560" t="s">
        <v>12034</v>
      </c>
      <c r="EP2045" s="560" t="s">
        <v>320</v>
      </c>
      <c r="EQ2045" s="580">
        <v>101</v>
      </c>
      <c r="ER2045" s="560" t="s">
        <v>316</v>
      </c>
      <c r="ES2045" s="567" t="s">
        <v>12049</v>
      </c>
    </row>
    <row r="2046" spans="16:149">
      <c r="P2046" s="503"/>
      <c r="Q2046" s="504"/>
      <c r="R2046" s="505">
        <f t="shared" si="54"/>
        <v>45824</v>
      </c>
      <c r="S2046" s="501"/>
      <c r="T2046" s="497"/>
      <c r="U2046" s="498"/>
      <c r="V2046" s="43">
        <v>229</v>
      </c>
      <c r="W2046" s="34" t="s">
        <v>4622</v>
      </c>
      <c r="X2046" s="44">
        <v>50518</v>
      </c>
      <c r="Y2046" s="34" t="s">
        <v>2916</v>
      </c>
      <c r="Z2046" s="43" t="s">
        <v>1223</v>
      </c>
      <c r="AA2046" s="34" t="s">
        <v>428</v>
      </c>
      <c r="AB2046" s="34" t="s">
        <v>272</v>
      </c>
      <c r="AC2046" s="34" t="s">
        <v>12033</v>
      </c>
      <c r="AD2046" s="44" t="s">
        <v>350</v>
      </c>
      <c r="AE2046" s="44" t="s">
        <v>11985</v>
      </c>
      <c r="AF2046" s="43">
        <v>229</v>
      </c>
      <c r="AG2046" s="34" t="s">
        <v>4622</v>
      </c>
      <c r="AH2046" s="34" t="s">
        <v>3251</v>
      </c>
      <c r="AI2046" s="43" t="s">
        <v>3250</v>
      </c>
      <c r="AJ2046" s="44" t="s">
        <v>3252</v>
      </c>
      <c r="AK2046" s="261">
        <v>6000084</v>
      </c>
      <c r="AL2046" s="44" t="s">
        <v>272</v>
      </c>
      <c r="AM2046" s="44" t="s">
        <v>3255</v>
      </c>
      <c r="AN2046" s="262">
        <v>272093870</v>
      </c>
      <c r="AO2046" s="34"/>
      <c r="AP2046" s="34"/>
      <c r="AQ2046" s="34"/>
      <c r="AR2046" s="34"/>
      <c r="AS2046" s="34"/>
      <c r="AT2046" s="44" t="s">
        <v>10865</v>
      </c>
      <c r="AU2046" s="44"/>
      <c r="AV2046" s="477" t="str">
        <f t="array" ref="AV2046">_xlfn.IFS(
LEFT(Tabelas!$AI2046,1)="N","DN",
LEFT(Tabelas!$AI2046,1)="C","DC",
LEFT(Tabelas!$AI2046,1)="L","DL",
LEFT(Tabelas!$AI2046,1)="A","DA",
LEFT(Tabelas!$AI2046,1)="G","DG")</f>
        <v>DC</v>
      </c>
      <c r="AW2046" s="34"/>
      <c r="AX2046" s="34"/>
      <c r="AY2046" s="34"/>
      <c r="AZ2046" s="34"/>
      <c r="BA2046" s="34"/>
      <c r="BB2046" s="34"/>
      <c r="BC2046" s="34"/>
      <c r="BD2046" s="44">
        <v>50518</v>
      </c>
      <c r="BE2046" s="34" t="s">
        <v>2916</v>
      </c>
      <c r="BF2046" s="43" t="s">
        <v>1223</v>
      </c>
      <c r="BG2046" s="34" t="s">
        <v>428</v>
      </c>
      <c r="BH2046" s="34" t="s">
        <v>272</v>
      </c>
      <c r="BI2046" s="34" t="s">
        <v>12033</v>
      </c>
      <c r="BJ2046" s="44" t="s">
        <v>350</v>
      </c>
      <c r="BK2046" s="44" t="s">
        <v>11985</v>
      </c>
      <c r="EN2046" s="572">
        <v>57258</v>
      </c>
      <c r="EO2046" s="561" t="s">
        <v>12050</v>
      </c>
      <c r="EP2046" s="561" t="s">
        <v>350</v>
      </c>
      <c r="EQ2046" s="576">
        <v>271</v>
      </c>
      <c r="ER2046" s="561" t="s">
        <v>4694</v>
      </c>
      <c r="ES2046" s="568" t="s">
        <v>12051</v>
      </c>
    </row>
    <row r="2047" spans="16:149">
      <c r="P2047" s="503"/>
      <c r="Q2047" s="504"/>
      <c r="R2047" s="505">
        <f t="shared" si="54"/>
        <v>45825</v>
      </c>
      <c r="S2047" s="501"/>
      <c r="T2047" s="497"/>
      <c r="U2047" s="498"/>
      <c r="V2047" s="43">
        <v>229</v>
      </c>
      <c r="W2047" s="34" t="s">
        <v>4622</v>
      </c>
      <c r="X2047" s="44">
        <v>50519</v>
      </c>
      <c r="Y2047" s="34" t="s">
        <v>3055</v>
      </c>
      <c r="Z2047" s="43" t="s">
        <v>1223</v>
      </c>
      <c r="AA2047" s="34" t="s">
        <v>428</v>
      </c>
      <c r="AB2047" s="34" t="s">
        <v>272</v>
      </c>
      <c r="AC2047" s="34" t="s">
        <v>12052</v>
      </c>
      <c r="AD2047" s="44" t="s">
        <v>350</v>
      </c>
      <c r="AE2047" s="44" t="s">
        <v>11985</v>
      </c>
      <c r="AF2047" s="43">
        <v>229</v>
      </c>
      <c r="AG2047" s="34" t="s">
        <v>4622</v>
      </c>
      <c r="AH2047" s="34" t="s">
        <v>3251</v>
      </c>
      <c r="AI2047" s="43" t="s">
        <v>3250</v>
      </c>
      <c r="AJ2047" s="44" t="s">
        <v>3252</v>
      </c>
      <c r="AK2047" s="261">
        <v>6000084</v>
      </c>
      <c r="AL2047" s="44" t="s">
        <v>272</v>
      </c>
      <c r="AM2047" s="44" t="s">
        <v>3255</v>
      </c>
      <c r="AN2047" s="262">
        <v>272093870</v>
      </c>
      <c r="AO2047" s="34"/>
      <c r="AP2047" s="34"/>
      <c r="AQ2047" s="34"/>
      <c r="AR2047" s="34"/>
      <c r="AS2047" s="34"/>
      <c r="AT2047" s="44" t="s">
        <v>10865</v>
      </c>
      <c r="AU2047" s="44"/>
      <c r="AV2047" s="477" t="str">
        <f t="array" ref="AV2047">_xlfn.IFS(
LEFT(Tabelas!$AI2047,1)="N","DN",
LEFT(Tabelas!$AI2047,1)="C","DC",
LEFT(Tabelas!$AI2047,1)="L","DL",
LEFT(Tabelas!$AI2047,1)="A","DA",
LEFT(Tabelas!$AI2047,1)="G","DG")</f>
        <v>DC</v>
      </c>
      <c r="AW2047" s="34"/>
      <c r="AX2047" s="34"/>
      <c r="AY2047" s="34"/>
      <c r="AZ2047" s="34"/>
      <c r="BA2047" s="34"/>
      <c r="BB2047" s="34"/>
      <c r="BC2047" s="34"/>
      <c r="BD2047" s="44">
        <v>50519</v>
      </c>
      <c r="BE2047" s="34" t="s">
        <v>3055</v>
      </c>
      <c r="BF2047" s="43" t="s">
        <v>1223</v>
      </c>
      <c r="BG2047" s="34" t="s">
        <v>428</v>
      </c>
      <c r="BH2047" s="34" t="s">
        <v>272</v>
      </c>
      <c r="BI2047" s="34" t="s">
        <v>12052</v>
      </c>
      <c r="BJ2047" s="44" t="s">
        <v>350</v>
      </c>
      <c r="BK2047" s="44" t="s">
        <v>11985</v>
      </c>
      <c r="EN2047" s="571">
        <v>57266</v>
      </c>
      <c r="EO2047" s="560" t="s">
        <v>12053</v>
      </c>
      <c r="EP2047" s="560" t="s">
        <v>350</v>
      </c>
      <c r="EQ2047" s="580">
        <v>227</v>
      </c>
      <c r="ER2047" s="560" t="s">
        <v>4584</v>
      </c>
      <c r="ES2047" s="567" t="s">
        <v>12054</v>
      </c>
    </row>
    <row r="2048" spans="16:149">
      <c r="P2048" s="503"/>
      <c r="Q2048" s="504"/>
      <c r="R2048" s="505">
        <f t="shared" si="54"/>
        <v>45826</v>
      </c>
      <c r="S2048" s="501"/>
      <c r="T2048" s="497"/>
      <c r="U2048" s="498"/>
      <c r="V2048" s="43">
        <v>229</v>
      </c>
      <c r="W2048" s="34" t="s">
        <v>4622</v>
      </c>
      <c r="X2048" s="44">
        <v>50520</v>
      </c>
      <c r="Y2048" s="34" t="s">
        <v>3174</v>
      </c>
      <c r="Z2048" s="43" t="s">
        <v>1223</v>
      </c>
      <c r="AA2048" s="34" t="s">
        <v>428</v>
      </c>
      <c r="AB2048" s="34" t="s">
        <v>272</v>
      </c>
      <c r="AC2048" s="34" t="s">
        <v>12055</v>
      </c>
      <c r="AD2048" s="44" t="s">
        <v>350</v>
      </c>
      <c r="AE2048" s="44" t="s">
        <v>11985</v>
      </c>
      <c r="AF2048" s="43">
        <v>229</v>
      </c>
      <c r="AG2048" s="34" t="s">
        <v>4622</v>
      </c>
      <c r="AH2048" s="34" t="s">
        <v>3251</v>
      </c>
      <c r="AI2048" s="43" t="s">
        <v>3250</v>
      </c>
      <c r="AJ2048" s="44" t="s">
        <v>3252</v>
      </c>
      <c r="AK2048" s="261">
        <v>6000084</v>
      </c>
      <c r="AL2048" s="44" t="s">
        <v>272</v>
      </c>
      <c r="AM2048" s="44" t="s">
        <v>3255</v>
      </c>
      <c r="AN2048" s="262">
        <v>272093870</v>
      </c>
      <c r="AO2048" s="34"/>
      <c r="AP2048" s="34"/>
      <c r="AQ2048" s="34"/>
      <c r="AR2048" s="34"/>
      <c r="AS2048" s="34"/>
      <c r="AT2048" s="44" t="s">
        <v>10865</v>
      </c>
      <c r="AU2048" s="44"/>
      <c r="AV2048" s="477" t="str">
        <f t="array" ref="AV2048">_xlfn.IFS(
LEFT(Tabelas!$AI2048,1)="N","DN",
LEFT(Tabelas!$AI2048,1)="C","DC",
LEFT(Tabelas!$AI2048,1)="L","DL",
LEFT(Tabelas!$AI2048,1)="A","DA",
LEFT(Tabelas!$AI2048,1)="G","DG")</f>
        <v>DC</v>
      </c>
      <c r="AW2048" s="34"/>
      <c r="AX2048" s="34"/>
      <c r="AY2048" s="34"/>
      <c r="AZ2048" s="34"/>
      <c r="BA2048" s="34"/>
      <c r="BB2048" s="34"/>
      <c r="BC2048" s="34"/>
      <c r="BD2048" s="44">
        <v>50520</v>
      </c>
      <c r="BE2048" s="34" t="s">
        <v>3174</v>
      </c>
      <c r="BF2048" s="43" t="s">
        <v>1223</v>
      </c>
      <c r="BG2048" s="34" t="s">
        <v>428</v>
      </c>
      <c r="BH2048" s="34" t="s">
        <v>272</v>
      </c>
      <c r="BI2048" s="34" t="s">
        <v>12055</v>
      </c>
      <c r="BJ2048" s="44" t="s">
        <v>350</v>
      </c>
      <c r="BK2048" s="44" t="s">
        <v>11985</v>
      </c>
      <c r="EN2048" s="572">
        <v>57290</v>
      </c>
      <c r="EO2048" s="561" t="s">
        <v>12056</v>
      </c>
      <c r="EP2048" s="561" t="s">
        <v>947</v>
      </c>
      <c r="EQ2048" s="576">
        <v>450</v>
      </c>
      <c r="ER2048" s="561" t="s">
        <v>4312</v>
      </c>
      <c r="ES2048" s="568" t="s">
        <v>12057</v>
      </c>
    </row>
    <row r="2049" spans="16:149">
      <c r="P2049" s="503"/>
      <c r="Q2049" s="504"/>
      <c r="R2049" s="505">
        <f t="shared" si="54"/>
        <v>45827</v>
      </c>
      <c r="S2049" s="501"/>
      <c r="T2049" s="497"/>
      <c r="U2049" s="498"/>
      <c r="V2049" s="43">
        <v>229</v>
      </c>
      <c r="W2049" s="34" t="s">
        <v>4622</v>
      </c>
      <c r="X2049" s="44">
        <v>50521</v>
      </c>
      <c r="Y2049" s="34" t="s">
        <v>3291</v>
      </c>
      <c r="Z2049" s="43" t="s">
        <v>1223</v>
      </c>
      <c r="AA2049" s="34" t="s">
        <v>428</v>
      </c>
      <c r="AB2049" s="34" t="s">
        <v>272</v>
      </c>
      <c r="AC2049" s="34" t="s">
        <v>12058</v>
      </c>
      <c r="AD2049" s="44" t="s">
        <v>350</v>
      </c>
      <c r="AE2049" s="44" t="s">
        <v>11985</v>
      </c>
      <c r="AF2049" s="43">
        <v>229</v>
      </c>
      <c r="AG2049" s="34" t="s">
        <v>4622</v>
      </c>
      <c r="AH2049" s="34" t="s">
        <v>3251</v>
      </c>
      <c r="AI2049" s="43" t="s">
        <v>3250</v>
      </c>
      <c r="AJ2049" s="44" t="s">
        <v>3252</v>
      </c>
      <c r="AK2049" s="261">
        <v>6000084</v>
      </c>
      <c r="AL2049" s="44" t="s">
        <v>272</v>
      </c>
      <c r="AM2049" s="44" t="s">
        <v>3255</v>
      </c>
      <c r="AN2049" s="262">
        <v>272093870</v>
      </c>
      <c r="AO2049" s="34"/>
      <c r="AP2049" s="34"/>
      <c r="AQ2049" s="34"/>
      <c r="AR2049" s="34"/>
      <c r="AS2049" s="34"/>
      <c r="AT2049" s="44" t="s">
        <v>10865</v>
      </c>
      <c r="AU2049" s="44"/>
      <c r="AV2049" s="477" t="str">
        <f t="array" ref="AV2049">_xlfn.IFS(
LEFT(Tabelas!$AI2049,1)="N","DN",
LEFT(Tabelas!$AI2049,1)="C","DC",
LEFT(Tabelas!$AI2049,1)="L","DL",
LEFT(Tabelas!$AI2049,1)="A","DA",
LEFT(Tabelas!$AI2049,1)="G","DG")</f>
        <v>DC</v>
      </c>
      <c r="AW2049" s="34"/>
      <c r="AX2049" s="34"/>
      <c r="AY2049" s="34"/>
      <c r="AZ2049" s="34"/>
      <c r="BA2049" s="34"/>
      <c r="BB2049" s="34"/>
      <c r="BC2049" s="34"/>
      <c r="BD2049" s="44">
        <v>50521</v>
      </c>
      <c r="BE2049" s="34" t="s">
        <v>3291</v>
      </c>
      <c r="BF2049" s="43" t="s">
        <v>1223</v>
      </c>
      <c r="BG2049" s="34" t="s">
        <v>428</v>
      </c>
      <c r="BH2049" s="34" t="s">
        <v>272</v>
      </c>
      <c r="BI2049" s="34" t="s">
        <v>12058</v>
      </c>
      <c r="BJ2049" s="44" t="s">
        <v>350</v>
      </c>
      <c r="BK2049" s="44" t="s">
        <v>11985</v>
      </c>
      <c r="EN2049" s="571">
        <v>57312</v>
      </c>
      <c r="EO2049" s="560" t="s">
        <v>12059</v>
      </c>
      <c r="EP2049" s="560" t="s">
        <v>320</v>
      </c>
      <c r="EQ2049" s="580">
        <v>102</v>
      </c>
      <c r="ER2049" s="560" t="s">
        <v>628</v>
      </c>
      <c r="ES2049" s="567" t="s">
        <v>12060</v>
      </c>
    </row>
    <row r="2050" spans="16:149">
      <c r="P2050" s="503"/>
      <c r="Q2050" s="504"/>
      <c r="R2050" s="505">
        <f t="shared" si="54"/>
        <v>45828</v>
      </c>
      <c r="S2050" s="501"/>
      <c r="T2050" s="497"/>
      <c r="U2050" s="498"/>
      <c r="V2050" s="43">
        <v>229</v>
      </c>
      <c r="W2050" s="34" t="s">
        <v>4622</v>
      </c>
      <c r="X2050" s="44">
        <v>50601</v>
      </c>
      <c r="Y2050" s="34" t="s">
        <v>1024</v>
      </c>
      <c r="Z2050" s="43" t="s">
        <v>1223</v>
      </c>
      <c r="AA2050" s="34" t="s">
        <v>429</v>
      </c>
      <c r="AB2050" s="34" t="s">
        <v>272</v>
      </c>
      <c r="AC2050" s="34" t="s">
        <v>1024</v>
      </c>
      <c r="AD2050" s="44" t="s">
        <v>350</v>
      </c>
      <c r="AE2050" s="44" t="s">
        <v>11985</v>
      </c>
      <c r="AF2050" s="43">
        <v>229</v>
      </c>
      <c r="AG2050" s="34" t="s">
        <v>4622</v>
      </c>
      <c r="AH2050" s="34" t="s">
        <v>3251</v>
      </c>
      <c r="AI2050" s="43" t="s">
        <v>3250</v>
      </c>
      <c r="AJ2050" s="44" t="s">
        <v>3252</v>
      </c>
      <c r="AK2050" s="261">
        <v>6000084</v>
      </c>
      <c r="AL2050" s="44" t="s">
        <v>272</v>
      </c>
      <c r="AM2050" s="44" t="s">
        <v>3255</v>
      </c>
      <c r="AN2050" s="262">
        <v>272093870</v>
      </c>
      <c r="AO2050" s="34"/>
      <c r="AP2050" s="34"/>
      <c r="AQ2050" s="34"/>
      <c r="AR2050" s="34"/>
      <c r="AS2050" s="34"/>
      <c r="AT2050" s="44" t="s">
        <v>10865</v>
      </c>
      <c r="AU2050" s="44"/>
      <c r="AV2050" s="477" t="str">
        <f t="array" ref="AV2050">_xlfn.IFS(
LEFT(Tabelas!$AI2050,1)="N","DN",
LEFT(Tabelas!$AI2050,1)="C","DC",
LEFT(Tabelas!$AI2050,1)="L","DL",
LEFT(Tabelas!$AI2050,1)="A","DA",
LEFT(Tabelas!$AI2050,1)="G","DG")</f>
        <v>DC</v>
      </c>
      <c r="AW2050" s="34"/>
      <c r="AX2050" s="34"/>
      <c r="AY2050" s="34"/>
      <c r="AZ2050" s="34"/>
      <c r="BA2050" s="34"/>
      <c r="BB2050" s="34"/>
      <c r="BC2050" s="34"/>
      <c r="BD2050" s="44">
        <v>50601</v>
      </c>
      <c r="BE2050" s="34" t="s">
        <v>1024</v>
      </c>
      <c r="BF2050" s="43" t="s">
        <v>1223</v>
      </c>
      <c r="BG2050" s="34" t="s">
        <v>429</v>
      </c>
      <c r="BH2050" s="34" t="s">
        <v>272</v>
      </c>
      <c r="BI2050" s="34" t="s">
        <v>1024</v>
      </c>
      <c r="BJ2050" s="44" t="s">
        <v>350</v>
      </c>
      <c r="BK2050" s="44" t="s">
        <v>11985</v>
      </c>
      <c r="EN2050" s="572">
        <v>57320</v>
      </c>
      <c r="EO2050" s="561" t="s">
        <v>12061</v>
      </c>
      <c r="EP2050" s="561" t="s">
        <v>320</v>
      </c>
      <c r="EQ2050" s="576">
        <v>106</v>
      </c>
      <c r="ER2050" s="561" t="s">
        <v>1774</v>
      </c>
      <c r="ES2050" s="568" t="s">
        <v>12062</v>
      </c>
    </row>
    <row r="2051" spans="16:149">
      <c r="P2051" s="503"/>
      <c r="Q2051" s="504"/>
      <c r="R2051" s="505">
        <f t="shared" si="54"/>
        <v>45829</v>
      </c>
      <c r="S2051" s="501"/>
      <c r="T2051" s="497"/>
      <c r="U2051" s="498"/>
      <c r="V2051" s="43">
        <v>229</v>
      </c>
      <c r="W2051" s="34" t="s">
        <v>4622</v>
      </c>
      <c r="X2051" s="44">
        <v>50603</v>
      </c>
      <c r="Y2051" s="34" t="s">
        <v>1301</v>
      </c>
      <c r="Z2051" s="43" t="s">
        <v>1223</v>
      </c>
      <c r="AA2051" s="34" t="s">
        <v>429</v>
      </c>
      <c r="AB2051" s="34" t="s">
        <v>272</v>
      </c>
      <c r="AC2051" s="34" t="s">
        <v>1301</v>
      </c>
      <c r="AD2051" s="44" t="s">
        <v>350</v>
      </c>
      <c r="AE2051" s="44" t="s">
        <v>11985</v>
      </c>
      <c r="AF2051" s="43">
        <v>229</v>
      </c>
      <c r="AG2051" s="34" t="s">
        <v>4622</v>
      </c>
      <c r="AH2051" s="34" t="s">
        <v>3251</v>
      </c>
      <c r="AI2051" s="43" t="s">
        <v>3250</v>
      </c>
      <c r="AJ2051" s="44" t="s">
        <v>3252</v>
      </c>
      <c r="AK2051" s="261">
        <v>6000084</v>
      </c>
      <c r="AL2051" s="44" t="s">
        <v>272</v>
      </c>
      <c r="AM2051" s="44" t="s">
        <v>3255</v>
      </c>
      <c r="AN2051" s="262">
        <v>272093870</v>
      </c>
      <c r="AO2051" s="34"/>
      <c r="AP2051" s="34"/>
      <c r="AQ2051" s="34"/>
      <c r="AR2051" s="34"/>
      <c r="AS2051" s="34"/>
      <c r="AT2051" s="44" t="s">
        <v>10865</v>
      </c>
      <c r="AU2051" s="44"/>
      <c r="AV2051" s="477" t="str">
        <f t="array" ref="AV2051">_xlfn.IFS(
LEFT(Tabelas!$AI2051,1)="N","DN",
LEFT(Tabelas!$AI2051,1)="C","DC",
LEFT(Tabelas!$AI2051,1)="L","DL",
LEFT(Tabelas!$AI2051,1)="A","DA",
LEFT(Tabelas!$AI2051,1)="G","DG")</f>
        <v>DC</v>
      </c>
      <c r="AW2051" s="34"/>
      <c r="AX2051" s="34"/>
      <c r="AY2051" s="34"/>
      <c r="AZ2051" s="34"/>
      <c r="BA2051" s="34"/>
      <c r="BB2051" s="34"/>
      <c r="BC2051" s="34"/>
      <c r="BD2051" s="44">
        <v>50603</v>
      </c>
      <c r="BE2051" s="34" t="s">
        <v>1301</v>
      </c>
      <c r="BF2051" s="43" t="s">
        <v>1223</v>
      </c>
      <c r="BG2051" s="34" t="s">
        <v>429</v>
      </c>
      <c r="BH2051" s="34" t="s">
        <v>272</v>
      </c>
      <c r="BI2051" s="34" t="s">
        <v>1301</v>
      </c>
      <c r="BJ2051" s="44" t="s">
        <v>350</v>
      </c>
      <c r="BK2051" s="44" t="s">
        <v>11985</v>
      </c>
      <c r="EN2051" s="572">
        <v>57436</v>
      </c>
      <c r="EO2051" s="561" t="s">
        <v>12063</v>
      </c>
      <c r="EP2051" s="561" t="s">
        <v>320</v>
      </c>
      <c r="EQ2051" s="576">
        <v>105</v>
      </c>
      <c r="ER2051" s="561" t="s">
        <v>1498</v>
      </c>
      <c r="ES2051" s="568" t="s">
        <v>12064</v>
      </c>
    </row>
    <row r="2052" spans="16:149">
      <c r="P2052" s="503"/>
      <c r="Q2052" s="504"/>
      <c r="R2052" s="505">
        <f t="shared" si="54"/>
        <v>45830</v>
      </c>
      <c r="S2052" s="501"/>
      <c r="T2052" s="497"/>
      <c r="U2052" s="498"/>
      <c r="V2052" s="43">
        <v>229</v>
      </c>
      <c r="W2052" s="34" t="s">
        <v>4622</v>
      </c>
      <c r="X2052" s="44">
        <v>50613</v>
      </c>
      <c r="Y2052" s="34" t="s">
        <v>2776</v>
      </c>
      <c r="Z2052" s="43" t="s">
        <v>1223</v>
      </c>
      <c r="AA2052" s="34" t="s">
        <v>429</v>
      </c>
      <c r="AB2052" s="34" t="s">
        <v>272</v>
      </c>
      <c r="AC2052" s="34" t="s">
        <v>2776</v>
      </c>
      <c r="AD2052" s="44" t="s">
        <v>350</v>
      </c>
      <c r="AE2052" s="44" t="s">
        <v>11985</v>
      </c>
      <c r="AF2052" s="43">
        <v>229</v>
      </c>
      <c r="AG2052" s="34" t="s">
        <v>4622</v>
      </c>
      <c r="AH2052" s="34" t="s">
        <v>3251</v>
      </c>
      <c r="AI2052" s="43" t="s">
        <v>3250</v>
      </c>
      <c r="AJ2052" s="44" t="s">
        <v>3252</v>
      </c>
      <c r="AK2052" s="261">
        <v>6000084</v>
      </c>
      <c r="AL2052" s="44" t="s">
        <v>272</v>
      </c>
      <c r="AM2052" s="44" t="s">
        <v>3255</v>
      </c>
      <c r="AN2052" s="262">
        <v>272093870</v>
      </c>
      <c r="AO2052" s="34"/>
      <c r="AP2052" s="34"/>
      <c r="AQ2052" s="34"/>
      <c r="AR2052" s="34"/>
      <c r="AS2052" s="34"/>
      <c r="AT2052" s="44" t="s">
        <v>10865</v>
      </c>
      <c r="AU2052" s="44"/>
      <c r="AV2052" s="477" t="str">
        <f t="array" ref="AV2052">_xlfn.IFS(
LEFT(Tabelas!$AI2052,1)="N","DN",
LEFT(Tabelas!$AI2052,1)="C","DC",
LEFT(Tabelas!$AI2052,1)="L","DL",
LEFT(Tabelas!$AI2052,1)="A","DA",
LEFT(Tabelas!$AI2052,1)="G","DG")</f>
        <v>DC</v>
      </c>
      <c r="AW2052" s="34"/>
      <c r="AX2052" s="34"/>
      <c r="AY2052" s="34"/>
      <c r="AZ2052" s="34"/>
      <c r="BA2052" s="34"/>
      <c r="BB2052" s="34"/>
      <c r="BC2052" s="34"/>
      <c r="BD2052" s="44">
        <v>50613</v>
      </c>
      <c r="BE2052" s="34" t="s">
        <v>2776</v>
      </c>
      <c r="BF2052" s="43" t="s">
        <v>1223</v>
      </c>
      <c r="BG2052" s="34" t="s">
        <v>429</v>
      </c>
      <c r="BH2052" s="34" t="s">
        <v>272</v>
      </c>
      <c r="BI2052" s="34" t="s">
        <v>2776</v>
      </c>
      <c r="BJ2052" s="44" t="s">
        <v>350</v>
      </c>
      <c r="BK2052" s="44" t="s">
        <v>11985</v>
      </c>
      <c r="EN2052" s="571">
        <v>57444</v>
      </c>
      <c r="EO2052" s="560" t="s">
        <v>12065</v>
      </c>
      <c r="EP2052" s="560" t="s">
        <v>320</v>
      </c>
      <c r="EQ2052" s="580">
        <v>106</v>
      </c>
      <c r="ER2052" s="560" t="s">
        <v>1774</v>
      </c>
      <c r="ES2052" s="567" t="s">
        <v>12066</v>
      </c>
    </row>
    <row r="2053" spans="16:149">
      <c r="P2053" s="503"/>
      <c r="Q2053" s="504"/>
      <c r="R2053" s="505">
        <f t="shared" si="54"/>
        <v>45831</v>
      </c>
      <c r="S2053" s="501"/>
      <c r="T2053" s="497"/>
      <c r="U2053" s="498"/>
      <c r="V2053" s="43">
        <v>229</v>
      </c>
      <c r="W2053" s="34" t="s">
        <v>4622</v>
      </c>
      <c r="X2053" s="44">
        <v>50605</v>
      </c>
      <c r="Y2053" s="34" t="s">
        <v>1579</v>
      </c>
      <c r="Z2053" s="43" t="s">
        <v>1223</v>
      </c>
      <c r="AA2053" s="34" t="s">
        <v>429</v>
      </c>
      <c r="AB2053" s="34" t="s">
        <v>272</v>
      </c>
      <c r="AC2053" s="34" t="s">
        <v>1579</v>
      </c>
      <c r="AD2053" s="44" t="s">
        <v>350</v>
      </c>
      <c r="AE2053" s="44" t="s">
        <v>11985</v>
      </c>
      <c r="AF2053" s="43">
        <v>229</v>
      </c>
      <c r="AG2053" s="34" t="s">
        <v>4622</v>
      </c>
      <c r="AH2053" s="34" t="s">
        <v>3251</v>
      </c>
      <c r="AI2053" s="43" t="s">
        <v>3250</v>
      </c>
      <c r="AJ2053" s="44" t="s">
        <v>3252</v>
      </c>
      <c r="AK2053" s="261">
        <v>6000084</v>
      </c>
      <c r="AL2053" s="44" t="s">
        <v>272</v>
      </c>
      <c r="AM2053" s="44" t="s">
        <v>3255</v>
      </c>
      <c r="AN2053" s="262">
        <v>272093870</v>
      </c>
      <c r="AO2053" s="34"/>
      <c r="AP2053" s="34"/>
      <c r="AQ2053" s="34"/>
      <c r="AR2053" s="34"/>
      <c r="AS2053" s="34"/>
      <c r="AT2053" s="44" t="s">
        <v>10865</v>
      </c>
      <c r="AU2053" s="44"/>
      <c r="AV2053" s="477" t="str">
        <f t="array" ref="AV2053">_xlfn.IFS(
LEFT(Tabelas!$AI2053,1)="N","DN",
LEFT(Tabelas!$AI2053,1)="C","DC",
LEFT(Tabelas!$AI2053,1)="L","DL",
LEFT(Tabelas!$AI2053,1)="A","DA",
LEFT(Tabelas!$AI2053,1)="G","DG")</f>
        <v>DC</v>
      </c>
      <c r="AW2053" s="34"/>
      <c r="AX2053" s="34"/>
      <c r="AY2053" s="34"/>
      <c r="AZ2053" s="34"/>
      <c r="BA2053" s="34"/>
      <c r="BB2053" s="34"/>
      <c r="BC2053" s="34"/>
      <c r="BD2053" s="44">
        <v>50605</v>
      </c>
      <c r="BE2053" s="34" t="s">
        <v>1579</v>
      </c>
      <c r="BF2053" s="43" t="s">
        <v>1223</v>
      </c>
      <c r="BG2053" s="34" t="s">
        <v>429</v>
      </c>
      <c r="BH2053" s="34" t="s">
        <v>272</v>
      </c>
      <c r="BI2053" s="34" t="s">
        <v>1579</v>
      </c>
      <c r="BJ2053" s="44" t="s">
        <v>350</v>
      </c>
      <c r="BK2053" s="44" t="s">
        <v>11985</v>
      </c>
      <c r="EN2053" s="572">
        <v>57452</v>
      </c>
      <c r="EO2053" s="561" t="s">
        <v>12067</v>
      </c>
      <c r="EP2053" s="561" t="s">
        <v>320</v>
      </c>
      <c r="EQ2053" s="576">
        <v>106</v>
      </c>
      <c r="ER2053" s="561" t="s">
        <v>1774</v>
      </c>
      <c r="ES2053" s="568" t="s">
        <v>12068</v>
      </c>
    </row>
    <row r="2054" spans="16:149">
      <c r="P2054" s="503"/>
      <c r="Q2054" s="504"/>
      <c r="R2054" s="505">
        <f t="shared" si="54"/>
        <v>45832</v>
      </c>
      <c r="S2054" s="501"/>
      <c r="T2054" s="497"/>
      <c r="U2054" s="498"/>
      <c r="V2054" s="43">
        <v>229</v>
      </c>
      <c r="W2054" s="34" t="s">
        <v>4622</v>
      </c>
      <c r="X2054" s="44">
        <v>50606</v>
      </c>
      <c r="Y2054" s="34" t="s">
        <v>1849</v>
      </c>
      <c r="Z2054" s="43" t="s">
        <v>1223</v>
      </c>
      <c r="AA2054" s="34" t="s">
        <v>429</v>
      </c>
      <c r="AB2054" s="34" t="s">
        <v>272</v>
      </c>
      <c r="AC2054" s="34" t="s">
        <v>1849</v>
      </c>
      <c r="AD2054" s="44" t="s">
        <v>350</v>
      </c>
      <c r="AE2054" s="44" t="s">
        <v>11985</v>
      </c>
      <c r="AF2054" s="43">
        <v>229</v>
      </c>
      <c r="AG2054" s="34" t="s">
        <v>4622</v>
      </c>
      <c r="AH2054" s="34" t="s">
        <v>3251</v>
      </c>
      <c r="AI2054" s="43" t="s">
        <v>3250</v>
      </c>
      <c r="AJ2054" s="44" t="s">
        <v>3252</v>
      </c>
      <c r="AK2054" s="261">
        <v>6000084</v>
      </c>
      <c r="AL2054" s="44" t="s">
        <v>272</v>
      </c>
      <c r="AM2054" s="44" t="s">
        <v>3255</v>
      </c>
      <c r="AN2054" s="262">
        <v>272093870</v>
      </c>
      <c r="AO2054" s="34"/>
      <c r="AP2054" s="34"/>
      <c r="AQ2054" s="34"/>
      <c r="AR2054" s="34"/>
      <c r="AS2054" s="34"/>
      <c r="AT2054" s="44" t="s">
        <v>10865</v>
      </c>
      <c r="AU2054" s="44"/>
      <c r="AV2054" s="477" t="str">
        <f t="array" ref="AV2054">_xlfn.IFS(
LEFT(Tabelas!$AI2054,1)="N","DN",
LEFT(Tabelas!$AI2054,1)="C","DC",
LEFT(Tabelas!$AI2054,1)="L","DL",
LEFT(Tabelas!$AI2054,1)="A","DA",
LEFT(Tabelas!$AI2054,1)="G","DG")</f>
        <v>DC</v>
      </c>
      <c r="AW2054" s="34"/>
      <c r="AX2054" s="34"/>
      <c r="AY2054" s="34"/>
      <c r="AZ2054" s="34"/>
      <c r="BA2054" s="34"/>
      <c r="BB2054" s="34"/>
      <c r="BC2054" s="34"/>
      <c r="BD2054" s="44">
        <v>50606</v>
      </c>
      <c r="BE2054" s="34" t="s">
        <v>1849</v>
      </c>
      <c r="BF2054" s="43" t="s">
        <v>1223</v>
      </c>
      <c r="BG2054" s="34" t="s">
        <v>429</v>
      </c>
      <c r="BH2054" s="34" t="s">
        <v>272</v>
      </c>
      <c r="BI2054" s="34" t="s">
        <v>1849</v>
      </c>
      <c r="BJ2054" s="44" t="s">
        <v>350</v>
      </c>
      <c r="BK2054" s="44" t="s">
        <v>11985</v>
      </c>
      <c r="EN2054" s="572">
        <v>57479</v>
      </c>
      <c r="EO2054" s="561" t="s">
        <v>12069</v>
      </c>
      <c r="EP2054" s="561" t="s">
        <v>320</v>
      </c>
      <c r="EQ2054" s="576">
        <v>102</v>
      </c>
      <c r="ER2054" s="561" t="s">
        <v>628</v>
      </c>
      <c r="ES2054" s="568" t="s">
        <v>12070</v>
      </c>
    </row>
    <row r="2055" spans="16:149">
      <c r="P2055" s="503"/>
      <c r="Q2055" s="504"/>
      <c r="R2055" s="505">
        <f t="shared" si="54"/>
        <v>45833</v>
      </c>
      <c r="S2055" s="501"/>
      <c r="T2055" s="497"/>
      <c r="U2055" s="498"/>
      <c r="V2055" s="43">
        <v>229</v>
      </c>
      <c r="W2055" s="34" t="s">
        <v>4622</v>
      </c>
      <c r="X2055" s="44">
        <v>50607</v>
      </c>
      <c r="Y2055" s="34" t="s">
        <v>2068</v>
      </c>
      <c r="Z2055" s="43" t="s">
        <v>1223</v>
      </c>
      <c r="AA2055" s="34" t="s">
        <v>429</v>
      </c>
      <c r="AB2055" s="34" t="s">
        <v>272</v>
      </c>
      <c r="AC2055" s="34" t="s">
        <v>2068</v>
      </c>
      <c r="AD2055" s="44" t="s">
        <v>350</v>
      </c>
      <c r="AE2055" s="44" t="s">
        <v>11985</v>
      </c>
      <c r="AF2055" s="43">
        <v>229</v>
      </c>
      <c r="AG2055" s="34" t="s">
        <v>4622</v>
      </c>
      <c r="AH2055" s="34" t="s">
        <v>3251</v>
      </c>
      <c r="AI2055" s="43" t="s">
        <v>3250</v>
      </c>
      <c r="AJ2055" s="44" t="s">
        <v>3252</v>
      </c>
      <c r="AK2055" s="261">
        <v>6000084</v>
      </c>
      <c r="AL2055" s="44" t="s">
        <v>272</v>
      </c>
      <c r="AM2055" s="44" t="s">
        <v>3255</v>
      </c>
      <c r="AN2055" s="262">
        <v>272093870</v>
      </c>
      <c r="AO2055" s="34"/>
      <c r="AP2055" s="34"/>
      <c r="AQ2055" s="34"/>
      <c r="AR2055" s="34"/>
      <c r="AS2055" s="34"/>
      <c r="AT2055" s="44" t="s">
        <v>10865</v>
      </c>
      <c r="AU2055" s="44"/>
      <c r="AV2055" s="477" t="str">
        <f t="array" ref="AV2055">_xlfn.IFS(
LEFT(Tabelas!$AI2055,1)="N","DN",
LEFT(Tabelas!$AI2055,1)="C","DC",
LEFT(Tabelas!$AI2055,1)="L","DL",
LEFT(Tabelas!$AI2055,1)="A","DA",
LEFT(Tabelas!$AI2055,1)="G","DG")</f>
        <v>DC</v>
      </c>
      <c r="AW2055" s="34"/>
      <c r="AX2055" s="34"/>
      <c r="AY2055" s="34"/>
      <c r="AZ2055" s="34"/>
      <c r="BA2055" s="34"/>
      <c r="BB2055" s="34"/>
      <c r="BC2055" s="34"/>
      <c r="BD2055" s="44">
        <v>50607</v>
      </c>
      <c r="BE2055" s="34" t="s">
        <v>2068</v>
      </c>
      <c r="BF2055" s="43" t="s">
        <v>1223</v>
      </c>
      <c r="BG2055" s="34" t="s">
        <v>429</v>
      </c>
      <c r="BH2055" s="34" t="s">
        <v>272</v>
      </c>
      <c r="BI2055" s="34" t="s">
        <v>2068</v>
      </c>
      <c r="BJ2055" s="44" t="s">
        <v>350</v>
      </c>
      <c r="BK2055" s="44" t="s">
        <v>11985</v>
      </c>
      <c r="EN2055" s="571">
        <v>57495</v>
      </c>
      <c r="EO2055" s="560" t="s">
        <v>12071</v>
      </c>
      <c r="EP2055" s="560" t="s">
        <v>289</v>
      </c>
      <c r="EQ2055" s="580">
        <v>338</v>
      </c>
      <c r="ER2055" s="560" t="s">
        <v>2428</v>
      </c>
      <c r="ES2055" s="567" t="s">
        <v>12072</v>
      </c>
    </row>
    <row r="2056" spans="16:149">
      <c r="P2056" s="503"/>
      <c r="Q2056" s="504"/>
      <c r="R2056" s="505">
        <f t="shared" si="54"/>
        <v>45834</v>
      </c>
      <c r="S2056" s="501"/>
      <c r="T2056" s="497"/>
      <c r="U2056" s="498"/>
      <c r="V2056" s="43">
        <v>229</v>
      </c>
      <c r="W2056" s="34" t="s">
        <v>4622</v>
      </c>
      <c r="X2056" s="44">
        <v>50600</v>
      </c>
      <c r="Y2056" s="34" t="s">
        <v>711</v>
      </c>
      <c r="Z2056" s="43" t="s">
        <v>1223</v>
      </c>
      <c r="AA2056" s="34" t="s">
        <v>429</v>
      </c>
      <c r="AB2056" s="34" t="s">
        <v>272</v>
      </c>
      <c r="AC2056" s="34" t="s">
        <v>2917</v>
      </c>
      <c r="AD2056" s="44" t="s">
        <v>350</v>
      </c>
      <c r="AE2056" s="44" t="s">
        <v>11985</v>
      </c>
      <c r="AF2056" s="43">
        <v>229</v>
      </c>
      <c r="AG2056" s="34" t="s">
        <v>4622</v>
      </c>
      <c r="AH2056" s="34" t="s">
        <v>3251</v>
      </c>
      <c r="AI2056" s="43" t="s">
        <v>3250</v>
      </c>
      <c r="AJ2056" s="44" t="s">
        <v>3252</v>
      </c>
      <c r="AK2056" s="261">
        <v>6000084</v>
      </c>
      <c r="AL2056" s="44" t="s">
        <v>272</v>
      </c>
      <c r="AM2056" s="44" t="s">
        <v>3255</v>
      </c>
      <c r="AN2056" s="262">
        <v>272093870</v>
      </c>
      <c r="AO2056" s="34"/>
      <c r="AP2056" s="34"/>
      <c r="AQ2056" s="34"/>
      <c r="AR2056" s="34"/>
      <c r="AS2056" s="34"/>
      <c r="AT2056" s="44" t="s">
        <v>10865</v>
      </c>
      <c r="AU2056" s="44"/>
      <c r="AV2056" s="477" t="str">
        <f t="array" ref="AV2056">_xlfn.IFS(
LEFT(Tabelas!$AI2056,1)="N","DN",
LEFT(Tabelas!$AI2056,1)="C","DC",
LEFT(Tabelas!$AI2056,1)="L","DL",
LEFT(Tabelas!$AI2056,1)="A","DA",
LEFT(Tabelas!$AI2056,1)="G","DG")</f>
        <v>DC</v>
      </c>
      <c r="AW2056" s="34"/>
      <c r="AX2056" s="34"/>
      <c r="AY2056" s="34"/>
      <c r="AZ2056" s="34"/>
      <c r="BA2056" s="34"/>
      <c r="BB2056" s="34"/>
      <c r="BC2056" s="34"/>
      <c r="BD2056" s="44">
        <v>50600</v>
      </c>
      <c r="BE2056" s="34" t="s">
        <v>711</v>
      </c>
      <c r="BF2056" s="43" t="s">
        <v>1223</v>
      </c>
      <c r="BG2056" s="34" t="s">
        <v>429</v>
      </c>
      <c r="BH2056" s="34" t="s">
        <v>272</v>
      </c>
      <c r="BI2056" s="34" t="s">
        <v>2917</v>
      </c>
      <c r="BJ2056" s="44" t="s">
        <v>350</v>
      </c>
      <c r="BK2056" s="44" t="s">
        <v>11985</v>
      </c>
      <c r="EN2056" s="572">
        <v>57517</v>
      </c>
      <c r="EO2056" s="561" t="s">
        <v>12073</v>
      </c>
      <c r="EP2056" s="561" t="s">
        <v>320</v>
      </c>
      <c r="EQ2056" s="576">
        <v>110</v>
      </c>
      <c r="ER2056" s="561" t="s">
        <v>2579</v>
      </c>
      <c r="ES2056" s="568" t="s">
        <v>12074</v>
      </c>
    </row>
    <row r="2057" spans="16:149">
      <c r="P2057" s="503"/>
      <c r="Q2057" s="504"/>
      <c r="R2057" s="505">
        <f t="shared" si="54"/>
        <v>45835</v>
      </c>
      <c r="S2057" s="501"/>
      <c r="T2057" s="497"/>
      <c r="U2057" s="498"/>
      <c r="V2057" s="43">
        <v>229</v>
      </c>
      <c r="W2057" s="34" t="s">
        <v>4622</v>
      </c>
      <c r="X2057" s="44">
        <v>50614</v>
      </c>
      <c r="Y2057" s="34" t="s">
        <v>2917</v>
      </c>
      <c r="Z2057" s="43" t="s">
        <v>1223</v>
      </c>
      <c r="AA2057" s="34" t="s">
        <v>429</v>
      </c>
      <c r="AB2057" s="34" t="s">
        <v>272</v>
      </c>
      <c r="AC2057" s="34" t="s">
        <v>2917</v>
      </c>
      <c r="AD2057" s="44" t="s">
        <v>350</v>
      </c>
      <c r="AE2057" s="44" t="s">
        <v>11985</v>
      </c>
      <c r="AF2057" s="43">
        <v>229</v>
      </c>
      <c r="AG2057" s="34" t="s">
        <v>4622</v>
      </c>
      <c r="AH2057" s="34" t="s">
        <v>3251</v>
      </c>
      <c r="AI2057" s="43" t="s">
        <v>3250</v>
      </c>
      <c r="AJ2057" s="44" t="s">
        <v>3252</v>
      </c>
      <c r="AK2057" s="261">
        <v>6000084</v>
      </c>
      <c r="AL2057" s="44" t="s">
        <v>272</v>
      </c>
      <c r="AM2057" s="44" t="s">
        <v>3255</v>
      </c>
      <c r="AN2057" s="262">
        <v>272093870</v>
      </c>
      <c r="AO2057" s="34"/>
      <c r="AP2057" s="34"/>
      <c r="AQ2057" s="34"/>
      <c r="AR2057" s="34"/>
      <c r="AS2057" s="34"/>
      <c r="AT2057" s="44" t="s">
        <v>10865</v>
      </c>
      <c r="AU2057" s="44"/>
      <c r="AV2057" s="477" t="str">
        <f t="array" ref="AV2057">_xlfn.IFS(
LEFT(Tabelas!$AI2057,1)="N","DN",
LEFT(Tabelas!$AI2057,1)="C","DC",
LEFT(Tabelas!$AI2057,1)="L","DL",
LEFT(Tabelas!$AI2057,1)="A","DA",
LEFT(Tabelas!$AI2057,1)="G","DG")</f>
        <v>DC</v>
      </c>
      <c r="AW2057" s="34"/>
      <c r="AX2057" s="34"/>
      <c r="AY2057" s="34"/>
      <c r="AZ2057" s="34"/>
      <c r="BA2057" s="34"/>
      <c r="BB2057" s="34"/>
      <c r="BC2057" s="34"/>
      <c r="BD2057" s="44">
        <v>50614</v>
      </c>
      <c r="BE2057" s="34" t="s">
        <v>2917</v>
      </c>
      <c r="BF2057" s="43" t="s">
        <v>1223</v>
      </c>
      <c r="BG2057" s="34" t="s">
        <v>429</v>
      </c>
      <c r="BH2057" s="34" t="s">
        <v>272</v>
      </c>
      <c r="BI2057" s="34" t="s">
        <v>2917</v>
      </c>
      <c r="BJ2057" s="44" t="s">
        <v>350</v>
      </c>
      <c r="BK2057" s="44" t="s">
        <v>11985</v>
      </c>
      <c r="EN2057" s="571">
        <v>57533</v>
      </c>
      <c r="EO2057" s="560" t="s">
        <v>12075</v>
      </c>
      <c r="EP2057" s="560" t="s">
        <v>350</v>
      </c>
      <c r="EQ2057" s="580">
        <v>221</v>
      </c>
      <c r="ER2057" s="560" t="s">
        <v>4458</v>
      </c>
      <c r="ES2057" s="567" t="s">
        <v>12076</v>
      </c>
    </row>
    <row r="2058" spans="16:149">
      <c r="P2058" s="503"/>
      <c r="Q2058" s="504"/>
      <c r="R2058" s="505">
        <f t="shared" si="54"/>
        <v>45836</v>
      </c>
      <c r="S2058" s="501"/>
      <c r="T2058" s="497"/>
      <c r="U2058" s="498"/>
      <c r="V2058" s="43">
        <v>229</v>
      </c>
      <c r="W2058" s="34" t="s">
        <v>4622</v>
      </c>
      <c r="X2058" s="44">
        <v>50609</v>
      </c>
      <c r="Y2058" s="34" t="s">
        <v>2285</v>
      </c>
      <c r="Z2058" s="43" t="s">
        <v>1223</v>
      </c>
      <c r="AA2058" s="34" t="s">
        <v>429</v>
      </c>
      <c r="AB2058" s="34" t="s">
        <v>272</v>
      </c>
      <c r="AC2058" s="34" t="s">
        <v>2285</v>
      </c>
      <c r="AD2058" s="44" t="s">
        <v>350</v>
      </c>
      <c r="AE2058" s="44" t="s">
        <v>11985</v>
      </c>
      <c r="AF2058" s="43">
        <v>229</v>
      </c>
      <c r="AG2058" s="34" t="s">
        <v>4622</v>
      </c>
      <c r="AH2058" s="34" t="s">
        <v>3251</v>
      </c>
      <c r="AI2058" s="43" t="s">
        <v>3250</v>
      </c>
      <c r="AJ2058" s="44" t="s">
        <v>3252</v>
      </c>
      <c r="AK2058" s="261">
        <v>6000084</v>
      </c>
      <c r="AL2058" s="44" t="s">
        <v>272</v>
      </c>
      <c r="AM2058" s="44" t="s">
        <v>3255</v>
      </c>
      <c r="AN2058" s="262">
        <v>272093870</v>
      </c>
      <c r="AO2058" s="34"/>
      <c r="AP2058" s="34"/>
      <c r="AQ2058" s="34"/>
      <c r="AR2058" s="34"/>
      <c r="AS2058" s="34"/>
      <c r="AT2058" s="44" t="s">
        <v>10865</v>
      </c>
      <c r="AU2058" s="44"/>
      <c r="AV2058" s="477" t="str">
        <f t="array" ref="AV2058">_xlfn.IFS(
LEFT(Tabelas!$AI2058,1)="N","DN",
LEFT(Tabelas!$AI2058,1)="C","DC",
LEFT(Tabelas!$AI2058,1)="L","DL",
LEFT(Tabelas!$AI2058,1)="A","DA",
LEFT(Tabelas!$AI2058,1)="G","DG")</f>
        <v>DC</v>
      </c>
      <c r="AW2058" s="34"/>
      <c r="AX2058" s="34"/>
      <c r="AY2058" s="34"/>
      <c r="AZ2058" s="34"/>
      <c r="BA2058" s="34"/>
      <c r="BB2058" s="34"/>
      <c r="BC2058" s="34"/>
      <c r="BD2058" s="44">
        <v>50609</v>
      </c>
      <c r="BE2058" s="34" t="s">
        <v>2285</v>
      </c>
      <c r="BF2058" s="43" t="s">
        <v>1223</v>
      </c>
      <c r="BG2058" s="34" t="s">
        <v>429</v>
      </c>
      <c r="BH2058" s="34" t="s">
        <v>272</v>
      </c>
      <c r="BI2058" s="34" t="s">
        <v>2285</v>
      </c>
      <c r="BJ2058" s="44" t="s">
        <v>350</v>
      </c>
      <c r="BK2058" s="44" t="s">
        <v>11985</v>
      </c>
      <c r="EN2058" s="572">
        <v>57550</v>
      </c>
      <c r="EO2058" s="561" t="s">
        <v>12077</v>
      </c>
      <c r="EP2058" s="561" t="s">
        <v>320</v>
      </c>
      <c r="EQ2058" s="576">
        <v>108</v>
      </c>
      <c r="ER2058" s="561" t="s">
        <v>2224</v>
      </c>
      <c r="ES2058" s="568" t="s">
        <v>12078</v>
      </c>
    </row>
    <row r="2059" spans="16:149">
      <c r="P2059" s="503"/>
      <c r="Q2059" s="504"/>
      <c r="R2059" s="505">
        <f t="shared" si="54"/>
        <v>45837</v>
      </c>
      <c r="S2059" s="501"/>
      <c r="T2059" s="497"/>
      <c r="U2059" s="498"/>
      <c r="V2059" s="43">
        <v>229</v>
      </c>
      <c r="W2059" s="34" t="s">
        <v>4622</v>
      </c>
      <c r="X2059" s="44">
        <v>50610</v>
      </c>
      <c r="Y2059" s="34" t="s">
        <v>2465</v>
      </c>
      <c r="Z2059" s="43" t="s">
        <v>1223</v>
      </c>
      <c r="AA2059" s="34" t="s">
        <v>429</v>
      </c>
      <c r="AB2059" s="34" t="s">
        <v>272</v>
      </c>
      <c r="AC2059" s="34" t="s">
        <v>2465</v>
      </c>
      <c r="AD2059" s="44" t="s">
        <v>350</v>
      </c>
      <c r="AE2059" s="44" t="s">
        <v>11985</v>
      </c>
      <c r="AF2059" s="43">
        <v>229</v>
      </c>
      <c r="AG2059" s="34" t="s">
        <v>4622</v>
      </c>
      <c r="AH2059" s="34" t="s">
        <v>3251</v>
      </c>
      <c r="AI2059" s="43" t="s">
        <v>3250</v>
      </c>
      <c r="AJ2059" s="44" t="s">
        <v>3252</v>
      </c>
      <c r="AK2059" s="261">
        <v>6000084</v>
      </c>
      <c r="AL2059" s="44" t="s">
        <v>272</v>
      </c>
      <c r="AM2059" s="44" t="s">
        <v>3255</v>
      </c>
      <c r="AN2059" s="262">
        <v>272093870</v>
      </c>
      <c r="AO2059" s="34"/>
      <c r="AP2059" s="34"/>
      <c r="AQ2059" s="34"/>
      <c r="AR2059" s="34"/>
      <c r="AS2059" s="34"/>
      <c r="AT2059" s="44" t="s">
        <v>10865</v>
      </c>
      <c r="AU2059" s="44"/>
      <c r="AV2059" s="477" t="str">
        <f t="array" ref="AV2059">_xlfn.IFS(
LEFT(Tabelas!$AI2059,1)="N","DN",
LEFT(Tabelas!$AI2059,1)="C","DC",
LEFT(Tabelas!$AI2059,1)="L","DL",
LEFT(Tabelas!$AI2059,1)="A","DA",
LEFT(Tabelas!$AI2059,1)="G","DG")</f>
        <v>DC</v>
      </c>
      <c r="AW2059" s="34"/>
      <c r="AX2059" s="34"/>
      <c r="AY2059" s="34"/>
      <c r="AZ2059" s="34"/>
      <c r="BA2059" s="34"/>
      <c r="BB2059" s="34"/>
      <c r="BC2059" s="34"/>
      <c r="BD2059" s="44">
        <v>50610</v>
      </c>
      <c r="BE2059" s="34" t="s">
        <v>2465</v>
      </c>
      <c r="BF2059" s="43" t="s">
        <v>1223</v>
      </c>
      <c r="BG2059" s="34" t="s">
        <v>429</v>
      </c>
      <c r="BH2059" s="34" t="s">
        <v>272</v>
      </c>
      <c r="BI2059" s="34" t="s">
        <v>2465</v>
      </c>
      <c r="BJ2059" s="44" t="s">
        <v>350</v>
      </c>
      <c r="BK2059" s="44" t="s">
        <v>11985</v>
      </c>
      <c r="EN2059" s="571">
        <v>57576</v>
      </c>
      <c r="EO2059" s="560" t="s">
        <v>12079</v>
      </c>
      <c r="EP2059" s="560" t="s">
        <v>320</v>
      </c>
      <c r="EQ2059" s="580">
        <v>116</v>
      </c>
      <c r="ER2059" s="560" t="s">
        <v>3350</v>
      </c>
      <c r="ES2059" s="567" t="s">
        <v>12080</v>
      </c>
    </row>
    <row r="2060" spans="16:149">
      <c r="P2060" s="503"/>
      <c r="Q2060" s="504"/>
      <c r="R2060" s="505">
        <f t="shared" si="54"/>
        <v>45838</v>
      </c>
      <c r="S2060" s="501"/>
      <c r="T2060" s="497"/>
      <c r="U2060" s="498"/>
      <c r="V2060" s="43">
        <v>229</v>
      </c>
      <c r="W2060" s="34" t="s">
        <v>4622</v>
      </c>
      <c r="X2060" s="44">
        <v>50611</v>
      </c>
      <c r="Y2060" s="34" t="s">
        <v>2195</v>
      </c>
      <c r="Z2060" s="43" t="s">
        <v>1223</v>
      </c>
      <c r="AA2060" s="34" t="s">
        <v>429</v>
      </c>
      <c r="AB2060" s="34" t="s">
        <v>272</v>
      </c>
      <c r="AC2060" s="34" t="s">
        <v>2195</v>
      </c>
      <c r="AD2060" s="44" t="s">
        <v>350</v>
      </c>
      <c r="AE2060" s="44" t="s">
        <v>11985</v>
      </c>
      <c r="AF2060" s="43">
        <v>229</v>
      </c>
      <c r="AG2060" s="34" t="s">
        <v>4622</v>
      </c>
      <c r="AH2060" s="34" t="s">
        <v>3251</v>
      </c>
      <c r="AI2060" s="43" t="s">
        <v>3250</v>
      </c>
      <c r="AJ2060" s="44" t="s">
        <v>3252</v>
      </c>
      <c r="AK2060" s="261">
        <v>6000084</v>
      </c>
      <c r="AL2060" s="44" t="s">
        <v>272</v>
      </c>
      <c r="AM2060" s="44" t="s">
        <v>3255</v>
      </c>
      <c r="AN2060" s="262">
        <v>272093870</v>
      </c>
      <c r="AO2060" s="34"/>
      <c r="AP2060" s="34"/>
      <c r="AQ2060" s="34"/>
      <c r="AR2060" s="34"/>
      <c r="AS2060" s="34"/>
      <c r="AT2060" s="44" t="s">
        <v>10865</v>
      </c>
      <c r="AU2060" s="44"/>
      <c r="AV2060" s="477" t="str">
        <f t="array" ref="AV2060">_xlfn.IFS(
LEFT(Tabelas!$AI2060,1)="N","DN",
LEFT(Tabelas!$AI2060,1)="C","DC",
LEFT(Tabelas!$AI2060,1)="L","DL",
LEFT(Tabelas!$AI2060,1)="A","DA",
LEFT(Tabelas!$AI2060,1)="G","DG")</f>
        <v>DC</v>
      </c>
      <c r="AW2060" s="34"/>
      <c r="AX2060" s="34"/>
      <c r="AY2060" s="34"/>
      <c r="AZ2060" s="34"/>
      <c r="BA2060" s="34"/>
      <c r="BB2060" s="34"/>
      <c r="BC2060" s="34"/>
      <c r="BD2060" s="44">
        <v>50611</v>
      </c>
      <c r="BE2060" s="34" t="s">
        <v>2195</v>
      </c>
      <c r="BF2060" s="43" t="s">
        <v>1223</v>
      </c>
      <c r="BG2060" s="34" t="s">
        <v>429</v>
      </c>
      <c r="BH2060" s="34" t="s">
        <v>272</v>
      </c>
      <c r="BI2060" s="34" t="s">
        <v>2195</v>
      </c>
      <c r="BJ2060" s="44" t="s">
        <v>350</v>
      </c>
      <c r="BK2060" s="44" t="s">
        <v>11985</v>
      </c>
      <c r="EN2060" s="572">
        <v>57584</v>
      </c>
      <c r="EO2060" s="561" t="s">
        <v>12081</v>
      </c>
      <c r="EP2060" s="561" t="s">
        <v>289</v>
      </c>
      <c r="EQ2060" s="576">
        <v>332</v>
      </c>
      <c r="ER2060" s="561" t="s">
        <v>4896</v>
      </c>
      <c r="ES2060" s="568" t="s">
        <v>12082</v>
      </c>
    </row>
    <row r="2061" spans="16:149">
      <c r="P2061" s="503"/>
      <c r="Q2061" s="504"/>
      <c r="R2061" s="505">
        <f t="shared" si="54"/>
        <v>45839</v>
      </c>
      <c r="S2061" s="501"/>
      <c r="T2061" s="497"/>
      <c r="U2061" s="498"/>
      <c r="V2061" s="43">
        <v>229</v>
      </c>
      <c r="W2061" s="34" t="s">
        <v>4622</v>
      </c>
      <c r="X2061" s="44">
        <v>50704</v>
      </c>
      <c r="Y2061" s="34" t="s">
        <v>1025</v>
      </c>
      <c r="Z2061" s="43" t="s">
        <v>1223</v>
      </c>
      <c r="AA2061" s="34" t="s">
        <v>430</v>
      </c>
      <c r="AB2061" s="34" t="s">
        <v>272</v>
      </c>
      <c r="AC2061" s="34" t="s">
        <v>1025</v>
      </c>
      <c r="AD2061" s="44" t="s">
        <v>350</v>
      </c>
      <c r="AE2061" s="44" t="s">
        <v>11985</v>
      </c>
      <c r="AF2061" s="43">
        <v>229</v>
      </c>
      <c r="AG2061" s="34" t="s">
        <v>4622</v>
      </c>
      <c r="AH2061" s="34" t="s">
        <v>3251</v>
      </c>
      <c r="AI2061" s="43" t="s">
        <v>3250</v>
      </c>
      <c r="AJ2061" s="44" t="s">
        <v>3252</v>
      </c>
      <c r="AK2061" s="261">
        <v>6000084</v>
      </c>
      <c r="AL2061" s="44" t="s">
        <v>272</v>
      </c>
      <c r="AM2061" s="44" t="s">
        <v>3255</v>
      </c>
      <c r="AN2061" s="262">
        <v>272093870</v>
      </c>
      <c r="AO2061" s="34"/>
      <c r="AP2061" s="34"/>
      <c r="AQ2061" s="34"/>
      <c r="AR2061" s="34"/>
      <c r="AS2061" s="34"/>
      <c r="AT2061" s="44" t="s">
        <v>10865</v>
      </c>
      <c r="AU2061" s="44"/>
      <c r="AV2061" s="477" t="str">
        <f t="array" ref="AV2061">_xlfn.IFS(
LEFT(Tabelas!$AI2061,1)="N","DN",
LEFT(Tabelas!$AI2061,1)="C","DC",
LEFT(Tabelas!$AI2061,1)="L","DL",
LEFT(Tabelas!$AI2061,1)="A","DA",
LEFT(Tabelas!$AI2061,1)="G","DG")</f>
        <v>DC</v>
      </c>
      <c r="AW2061" s="34"/>
      <c r="AX2061" s="34"/>
      <c r="AY2061" s="34"/>
      <c r="AZ2061" s="34"/>
      <c r="BA2061" s="34"/>
      <c r="BB2061" s="34"/>
      <c r="BC2061" s="34"/>
      <c r="BD2061" s="44">
        <v>50704</v>
      </c>
      <c r="BE2061" s="34" t="s">
        <v>1025</v>
      </c>
      <c r="BF2061" s="43" t="s">
        <v>1223</v>
      </c>
      <c r="BG2061" s="34" t="s">
        <v>430</v>
      </c>
      <c r="BH2061" s="34" t="s">
        <v>272</v>
      </c>
      <c r="BI2061" s="34" t="s">
        <v>1025</v>
      </c>
      <c r="BJ2061" s="44" t="s">
        <v>350</v>
      </c>
      <c r="BK2061" s="44" t="s">
        <v>11985</v>
      </c>
      <c r="EN2061" s="571">
        <v>57606</v>
      </c>
      <c r="EO2061" s="560" t="s">
        <v>12083</v>
      </c>
      <c r="EP2061" s="560" t="s">
        <v>370</v>
      </c>
      <c r="EQ2061" s="580">
        <v>557</v>
      </c>
      <c r="ER2061" s="560" t="s">
        <v>5518</v>
      </c>
      <c r="ES2061" s="567" t="s">
        <v>12084</v>
      </c>
    </row>
    <row r="2062" spans="16:149">
      <c r="P2062" s="503"/>
      <c r="Q2062" s="504"/>
      <c r="R2062" s="505">
        <f t="shared" si="54"/>
        <v>45840</v>
      </c>
      <c r="S2062" s="501"/>
      <c r="T2062" s="497"/>
      <c r="U2062" s="498"/>
      <c r="V2062" s="43">
        <v>229</v>
      </c>
      <c r="W2062" s="34" t="s">
        <v>4622</v>
      </c>
      <c r="X2062" s="44">
        <v>50706</v>
      </c>
      <c r="Y2062" s="34" t="s">
        <v>1302</v>
      </c>
      <c r="Z2062" s="43" t="s">
        <v>1223</v>
      </c>
      <c r="AA2062" s="34" t="s">
        <v>430</v>
      </c>
      <c r="AB2062" s="34" t="s">
        <v>272</v>
      </c>
      <c r="AC2062" s="34" t="s">
        <v>1302</v>
      </c>
      <c r="AD2062" s="44" t="s">
        <v>350</v>
      </c>
      <c r="AE2062" s="44" t="s">
        <v>11985</v>
      </c>
      <c r="AF2062" s="43">
        <v>229</v>
      </c>
      <c r="AG2062" s="34" t="s">
        <v>4622</v>
      </c>
      <c r="AH2062" s="34" t="s">
        <v>3251</v>
      </c>
      <c r="AI2062" s="43" t="s">
        <v>3250</v>
      </c>
      <c r="AJ2062" s="44" t="s">
        <v>3252</v>
      </c>
      <c r="AK2062" s="261">
        <v>6000084</v>
      </c>
      <c r="AL2062" s="44" t="s">
        <v>272</v>
      </c>
      <c r="AM2062" s="44" t="s">
        <v>3255</v>
      </c>
      <c r="AN2062" s="262">
        <v>272093870</v>
      </c>
      <c r="AO2062" s="34"/>
      <c r="AP2062" s="34"/>
      <c r="AQ2062" s="34"/>
      <c r="AR2062" s="34"/>
      <c r="AS2062" s="34"/>
      <c r="AT2062" s="44" t="s">
        <v>10865</v>
      </c>
      <c r="AU2062" s="44"/>
      <c r="AV2062" s="477" t="str">
        <f t="array" ref="AV2062">_xlfn.IFS(
LEFT(Tabelas!$AI2062,1)="N","DN",
LEFT(Tabelas!$AI2062,1)="C","DC",
LEFT(Tabelas!$AI2062,1)="L","DL",
LEFT(Tabelas!$AI2062,1)="A","DA",
LEFT(Tabelas!$AI2062,1)="G","DG")</f>
        <v>DC</v>
      </c>
      <c r="AW2062" s="34"/>
      <c r="AX2062" s="34"/>
      <c r="AY2062" s="34"/>
      <c r="AZ2062" s="34"/>
      <c r="BA2062" s="34"/>
      <c r="BB2062" s="34"/>
      <c r="BC2062" s="34"/>
      <c r="BD2062" s="44">
        <v>50706</v>
      </c>
      <c r="BE2062" s="34" t="s">
        <v>1302</v>
      </c>
      <c r="BF2062" s="43" t="s">
        <v>1223</v>
      </c>
      <c r="BG2062" s="34" t="s">
        <v>430</v>
      </c>
      <c r="BH2062" s="34" t="s">
        <v>272</v>
      </c>
      <c r="BI2062" s="34" t="s">
        <v>1302</v>
      </c>
      <c r="BJ2062" s="44" t="s">
        <v>350</v>
      </c>
      <c r="BK2062" s="44" t="s">
        <v>11985</v>
      </c>
      <c r="EN2062" s="572">
        <v>57622</v>
      </c>
      <c r="EO2062" s="561" t="s">
        <v>12085</v>
      </c>
      <c r="EP2062" s="561" t="s">
        <v>289</v>
      </c>
      <c r="EQ2062" s="576">
        <v>341</v>
      </c>
      <c r="ER2062" s="561" t="s">
        <v>2038</v>
      </c>
      <c r="ES2062" s="568" t="s">
        <v>12086</v>
      </c>
    </row>
    <row r="2063" spans="16:149">
      <c r="P2063" s="503"/>
      <c r="Q2063" s="504"/>
      <c r="R2063" s="505">
        <f t="shared" si="54"/>
        <v>45841</v>
      </c>
      <c r="S2063" s="501"/>
      <c r="T2063" s="497"/>
      <c r="U2063" s="498"/>
      <c r="V2063" s="43">
        <v>229</v>
      </c>
      <c r="W2063" s="34" t="s">
        <v>4622</v>
      </c>
      <c r="X2063" s="44">
        <v>50707</v>
      </c>
      <c r="Y2063" s="34" t="s">
        <v>1580</v>
      </c>
      <c r="Z2063" s="43" t="s">
        <v>1223</v>
      </c>
      <c r="AA2063" s="34" t="s">
        <v>430</v>
      </c>
      <c r="AB2063" s="34" t="s">
        <v>272</v>
      </c>
      <c r="AC2063" s="34" t="s">
        <v>1580</v>
      </c>
      <c r="AD2063" s="44" t="s">
        <v>350</v>
      </c>
      <c r="AE2063" s="44" t="s">
        <v>11985</v>
      </c>
      <c r="AF2063" s="43">
        <v>229</v>
      </c>
      <c r="AG2063" s="34" t="s">
        <v>4622</v>
      </c>
      <c r="AH2063" s="34" t="s">
        <v>3251</v>
      </c>
      <c r="AI2063" s="43" t="s">
        <v>3250</v>
      </c>
      <c r="AJ2063" s="44" t="s">
        <v>3252</v>
      </c>
      <c r="AK2063" s="261">
        <v>6000084</v>
      </c>
      <c r="AL2063" s="44" t="s">
        <v>272</v>
      </c>
      <c r="AM2063" s="44" t="s">
        <v>3255</v>
      </c>
      <c r="AN2063" s="262">
        <v>272093870</v>
      </c>
      <c r="AO2063" s="34"/>
      <c r="AP2063" s="34"/>
      <c r="AQ2063" s="34"/>
      <c r="AR2063" s="34"/>
      <c r="AS2063" s="34"/>
      <c r="AT2063" s="44" t="s">
        <v>10865</v>
      </c>
      <c r="AU2063" s="44"/>
      <c r="AV2063" s="477" t="str">
        <f t="array" ref="AV2063">_xlfn.IFS(
LEFT(Tabelas!$AI2063,1)="N","DN",
LEFT(Tabelas!$AI2063,1)="C","DC",
LEFT(Tabelas!$AI2063,1)="L","DL",
LEFT(Tabelas!$AI2063,1)="A","DA",
LEFT(Tabelas!$AI2063,1)="G","DG")</f>
        <v>DC</v>
      </c>
      <c r="AW2063" s="34"/>
      <c r="AX2063" s="34"/>
      <c r="AY2063" s="34"/>
      <c r="AZ2063" s="34"/>
      <c r="BA2063" s="34"/>
      <c r="BB2063" s="34"/>
      <c r="BC2063" s="34"/>
      <c r="BD2063" s="44">
        <v>50707</v>
      </c>
      <c r="BE2063" s="34" t="s">
        <v>1580</v>
      </c>
      <c r="BF2063" s="43" t="s">
        <v>1223</v>
      </c>
      <c r="BG2063" s="34" t="s">
        <v>430</v>
      </c>
      <c r="BH2063" s="34" t="s">
        <v>272</v>
      </c>
      <c r="BI2063" s="34" t="s">
        <v>1580</v>
      </c>
      <c r="BJ2063" s="44" t="s">
        <v>350</v>
      </c>
      <c r="BK2063" s="44" t="s">
        <v>11985</v>
      </c>
      <c r="EN2063" s="571">
        <v>57630</v>
      </c>
      <c r="EO2063" s="560" t="s">
        <v>12087</v>
      </c>
      <c r="EP2063" s="560" t="s">
        <v>320</v>
      </c>
      <c r="EQ2063" s="580">
        <v>109</v>
      </c>
      <c r="ER2063" s="560" t="s">
        <v>2409</v>
      </c>
      <c r="ES2063" s="567" t="s">
        <v>12088</v>
      </c>
    </row>
    <row r="2064" spans="16:149">
      <c r="P2064" s="503"/>
      <c r="Q2064" s="504"/>
      <c r="R2064" s="505">
        <f t="shared" si="54"/>
        <v>45842</v>
      </c>
      <c r="S2064" s="501"/>
      <c r="T2064" s="497"/>
      <c r="U2064" s="498"/>
      <c r="V2064" s="43">
        <v>229</v>
      </c>
      <c r="W2064" s="34" t="s">
        <v>4622</v>
      </c>
      <c r="X2064" s="44">
        <v>50708</v>
      </c>
      <c r="Y2064" s="34" t="s">
        <v>1850</v>
      </c>
      <c r="Z2064" s="43" t="s">
        <v>1223</v>
      </c>
      <c r="AA2064" s="34" t="s">
        <v>430</v>
      </c>
      <c r="AB2064" s="34" t="s">
        <v>272</v>
      </c>
      <c r="AC2064" s="34" t="s">
        <v>1850</v>
      </c>
      <c r="AD2064" s="44" t="s">
        <v>350</v>
      </c>
      <c r="AE2064" s="44" t="s">
        <v>11985</v>
      </c>
      <c r="AF2064" s="43">
        <v>229</v>
      </c>
      <c r="AG2064" s="34" t="s">
        <v>4622</v>
      </c>
      <c r="AH2064" s="34" t="s">
        <v>3251</v>
      </c>
      <c r="AI2064" s="43" t="s">
        <v>3250</v>
      </c>
      <c r="AJ2064" s="44" t="s">
        <v>3252</v>
      </c>
      <c r="AK2064" s="261">
        <v>6000084</v>
      </c>
      <c r="AL2064" s="44" t="s">
        <v>272</v>
      </c>
      <c r="AM2064" s="44" t="s">
        <v>3255</v>
      </c>
      <c r="AN2064" s="262">
        <v>272093870</v>
      </c>
      <c r="AO2064" s="34"/>
      <c r="AP2064" s="34"/>
      <c r="AQ2064" s="34"/>
      <c r="AR2064" s="34"/>
      <c r="AS2064" s="34"/>
      <c r="AT2064" s="44" t="s">
        <v>10865</v>
      </c>
      <c r="AU2064" s="44"/>
      <c r="AV2064" s="477" t="str">
        <f t="array" ref="AV2064">_xlfn.IFS(
LEFT(Tabelas!$AI2064,1)="N","DN",
LEFT(Tabelas!$AI2064,1)="C","DC",
LEFT(Tabelas!$AI2064,1)="L","DL",
LEFT(Tabelas!$AI2064,1)="A","DA",
LEFT(Tabelas!$AI2064,1)="G","DG")</f>
        <v>DC</v>
      </c>
      <c r="AW2064" s="34"/>
      <c r="AX2064" s="34"/>
      <c r="AY2064" s="34"/>
      <c r="AZ2064" s="34"/>
      <c r="BA2064" s="34"/>
      <c r="BB2064" s="34"/>
      <c r="BC2064" s="34"/>
      <c r="BD2064" s="44">
        <v>50708</v>
      </c>
      <c r="BE2064" s="34" t="s">
        <v>1850</v>
      </c>
      <c r="BF2064" s="43" t="s">
        <v>1223</v>
      </c>
      <c r="BG2064" s="34" t="s">
        <v>430</v>
      </c>
      <c r="BH2064" s="34" t="s">
        <v>272</v>
      </c>
      <c r="BI2064" s="34" t="s">
        <v>1850</v>
      </c>
      <c r="BJ2064" s="44" t="s">
        <v>350</v>
      </c>
      <c r="BK2064" s="44" t="s">
        <v>11985</v>
      </c>
      <c r="EN2064" s="572">
        <v>57649</v>
      </c>
      <c r="EO2064" s="561" t="s">
        <v>12089</v>
      </c>
      <c r="EP2064" s="561" t="s">
        <v>289</v>
      </c>
      <c r="EQ2064" s="576">
        <v>336</v>
      </c>
      <c r="ER2064" s="561" t="s">
        <v>4952</v>
      </c>
      <c r="ES2064" s="568" t="s">
        <v>12090</v>
      </c>
    </row>
    <row r="2065" spans="16:149">
      <c r="P2065" s="503"/>
      <c r="Q2065" s="504"/>
      <c r="R2065" s="505">
        <f t="shared" si="54"/>
        <v>45843</v>
      </c>
      <c r="S2065" s="501"/>
      <c r="T2065" s="497"/>
      <c r="U2065" s="498"/>
      <c r="V2065" s="43">
        <v>229</v>
      </c>
      <c r="W2065" s="34" t="s">
        <v>4622</v>
      </c>
      <c r="X2065" s="44">
        <v>50710</v>
      </c>
      <c r="Y2065" s="34" t="s">
        <v>430</v>
      </c>
      <c r="Z2065" s="43" t="s">
        <v>1223</v>
      </c>
      <c r="AA2065" s="34" t="s">
        <v>430</v>
      </c>
      <c r="AB2065" s="34" t="s">
        <v>272</v>
      </c>
      <c r="AC2065" s="34" t="s">
        <v>430</v>
      </c>
      <c r="AD2065" s="44" t="s">
        <v>350</v>
      </c>
      <c r="AE2065" s="44" t="s">
        <v>11985</v>
      </c>
      <c r="AF2065" s="43">
        <v>229</v>
      </c>
      <c r="AG2065" s="34" t="s">
        <v>4622</v>
      </c>
      <c r="AH2065" s="34" t="s">
        <v>3251</v>
      </c>
      <c r="AI2065" s="43" t="s">
        <v>3250</v>
      </c>
      <c r="AJ2065" s="44" t="s">
        <v>3252</v>
      </c>
      <c r="AK2065" s="261">
        <v>6000084</v>
      </c>
      <c r="AL2065" s="44" t="s">
        <v>272</v>
      </c>
      <c r="AM2065" s="44" t="s">
        <v>3255</v>
      </c>
      <c r="AN2065" s="262">
        <v>272093870</v>
      </c>
      <c r="AO2065" s="34"/>
      <c r="AP2065" s="34"/>
      <c r="AQ2065" s="34"/>
      <c r="AR2065" s="34"/>
      <c r="AS2065" s="34"/>
      <c r="AT2065" s="44" t="s">
        <v>10865</v>
      </c>
      <c r="AU2065" s="44"/>
      <c r="AV2065" s="477" t="str">
        <f t="array" ref="AV2065">_xlfn.IFS(
LEFT(Tabelas!$AI2065,1)="N","DN",
LEFT(Tabelas!$AI2065,1)="C","DC",
LEFT(Tabelas!$AI2065,1)="L","DL",
LEFT(Tabelas!$AI2065,1)="A","DA",
LEFT(Tabelas!$AI2065,1)="G","DG")</f>
        <v>DC</v>
      </c>
      <c r="AW2065" s="34"/>
      <c r="AX2065" s="34"/>
      <c r="AY2065" s="34"/>
      <c r="AZ2065" s="34"/>
      <c r="BA2065" s="34"/>
      <c r="BB2065" s="34"/>
      <c r="BC2065" s="34"/>
      <c r="BD2065" s="44">
        <v>50710</v>
      </c>
      <c r="BE2065" s="34" t="s">
        <v>430</v>
      </c>
      <c r="BF2065" s="43" t="s">
        <v>1223</v>
      </c>
      <c r="BG2065" s="34" t="s">
        <v>430</v>
      </c>
      <c r="BH2065" s="34" t="s">
        <v>272</v>
      </c>
      <c r="BI2065" s="34" t="s">
        <v>430</v>
      </c>
      <c r="BJ2065" s="44" t="s">
        <v>350</v>
      </c>
      <c r="BK2065" s="44" t="s">
        <v>11985</v>
      </c>
      <c r="EN2065" s="571">
        <v>57657</v>
      </c>
      <c r="EO2065" s="560" t="s">
        <v>12091</v>
      </c>
      <c r="EP2065" s="560" t="s">
        <v>289</v>
      </c>
      <c r="EQ2065" s="580">
        <v>339</v>
      </c>
      <c r="ER2065" s="560" t="s">
        <v>307</v>
      </c>
      <c r="ES2065" s="567" t="s">
        <v>12092</v>
      </c>
    </row>
    <row r="2066" spans="16:149">
      <c r="P2066" s="503"/>
      <c r="Q2066" s="504"/>
      <c r="R2066" s="505">
        <f t="shared" si="54"/>
        <v>45844</v>
      </c>
      <c r="S2066" s="501"/>
      <c r="T2066" s="497"/>
      <c r="U2066" s="498"/>
      <c r="V2066" s="43">
        <v>229</v>
      </c>
      <c r="W2066" s="34" t="s">
        <v>4622</v>
      </c>
      <c r="X2066" s="44">
        <v>50700</v>
      </c>
      <c r="Y2066" s="34" t="s">
        <v>712</v>
      </c>
      <c r="Z2066" s="43" t="s">
        <v>1223</v>
      </c>
      <c r="AA2066" s="34" t="s">
        <v>430</v>
      </c>
      <c r="AB2066" s="34" t="s">
        <v>272</v>
      </c>
      <c r="AC2066" s="34" t="s">
        <v>430</v>
      </c>
      <c r="AD2066" s="44" t="s">
        <v>350</v>
      </c>
      <c r="AE2066" s="44" t="s">
        <v>11985</v>
      </c>
      <c r="AF2066" s="43">
        <v>229</v>
      </c>
      <c r="AG2066" s="34" t="s">
        <v>4622</v>
      </c>
      <c r="AH2066" s="34" t="s">
        <v>3251</v>
      </c>
      <c r="AI2066" s="43" t="s">
        <v>3250</v>
      </c>
      <c r="AJ2066" s="44" t="s">
        <v>3252</v>
      </c>
      <c r="AK2066" s="261">
        <v>6000084</v>
      </c>
      <c r="AL2066" s="44" t="s">
        <v>272</v>
      </c>
      <c r="AM2066" s="44" t="s">
        <v>3255</v>
      </c>
      <c r="AN2066" s="262">
        <v>272093870</v>
      </c>
      <c r="AO2066" s="34"/>
      <c r="AP2066" s="34"/>
      <c r="AQ2066" s="34"/>
      <c r="AR2066" s="34"/>
      <c r="AS2066" s="34"/>
      <c r="AT2066" s="44" t="s">
        <v>10865</v>
      </c>
      <c r="AU2066" s="44"/>
      <c r="AV2066" s="477" t="str">
        <f t="array" ref="AV2066">_xlfn.IFS(
LEFT(Tabelas!$AI2066,1)="N","DN",
LEFT(Tabelas!$AI2066,1)="C","DC",
LEFT(Tabelas!$AI2066,1)="L","DL",
LEFT(Tabelas!$AI2066,1)="A","DA",
LEFT(Tabelas!$AI2066,1)="G","DG")</f>
        <v>DC</v>
      </c>
      <c r="AW2066" s="34"/>
      <c r="AX2066" s="34"/>
      <c r="AY2066" s="34"/>
      <c r="AZ2066" s="34"/>
      <c r="BA2066" s="34"/>
      <c r="BB2066" s="34"/>
      <c r="BC2066" s="34"/>
      <c r="BD2066" s="44">
        <v>50700</v>
      </c>
      <c r="BE2066" s="34" t="s">
        <v>712</v>
      </c>
      <c r="BF2066" s="43" t="s">
        <v>1223</v>
      </c>
      <c r="BG2066" s="34" t="s">
        <v>430</v>
      </c>
      <c r="BH2066" s="34" t="s">
        <v>272</v>
      </c>
      <c r="BI2066" s="34" t="s">
        <v>430</v>
      </c>
      <c r="BJ2066" s="44" t="s">
        <v>350</v>
      </c>
      <c r="BK2066" s="44" t="s">
        <v>11985</v>
      </c>
      <c r="EN2066" s="572">
        <v>57673</v>
      </c>
      <c r="EO2066" s="561" t="s">
        <v>12093</v>
      </c>
      <c r="EP2066" s="561" t="s">
        <v>350</v>
      </c>
      <c r="EQ2066" s="576">
        <v>226</v>
      </c>
      <c r="ER2066" s="561" t="s">
        <v>4561</v>
      </c>
      <c r="ES2066" s="568" t="s">
        <v>12094</v>
      </c>
    </row>
    <row r="2067" spans="16:149">
      <c r="P2067" s="503"/>
      <c r="Q2067" s="504"/>
      <c r="R2067" s="505">
        <f t="shared" si="54"/>
        <v>45845</v>
      </c>
      <c r="S2067" s="501"/>
      <c r="T2067" s="497"/>
      <c r="U2067" s="498"/>
      <c r="V2067" s="43">
        <v>229</v>
      </c>
      <c r="W2067" s="34" t="s">
        <v>4622</v>
      </c>
      <c r="X2067" s="44">
        <v>50711</v>
      </c>
      <c r="Y2067" s="34" t="s">
        <v>2286</v>
      </c>
      <c r="Z2067" s="43" t="s">
        <v>1223</v>
      </c>
      <c r="AA2067" s="34" t="s">
        <v>430</v>
      </c>
      <c r="AB2067" s="34" t="s">
        <v>272</v>
      </c>
      <c r="AC2067" s="34" t="s">
        <v>2286</v>
      </c>
      <c r="AD2067" s="44" t="s">
        <v>350</v>
      </c>
      <c r="AE2067" s="44" t="s">
        <v>11985</v>
      </c>
      <c r="AF2067" s="43">
        <v>229</v>
      </c>
      <c r="AG2067" s="34" t="s">
        <v>4622</v>
      </c>
      <c r="AH2067" s="34" t="s">
        <v>3251</v>
      </c>
      <c r="AI2067" s="43" t="s">
        <v>3250</v>
      </c>
      <c r="AJ2067" s="44" t="s">
        <v>3252</v>
      </c>
      <c r="AK2067" s="261">
        <v>6000084</v>
      </c>
      <c r="AL2067" s="44" t="s">
        <v>272</v>
      </c>
      <c r="AM2067" s="44" t="s">
        <v>3255</v>
      </c>
      <c r="AN2067" s="262">
        <v>272093870</v>
      </c>
      <c r="AO2067" s="34"/>
      <c r="AP2067" s="34"/>
      <c r="AQ2067" s="34"/>
      <c r="AR2067" s="34"/>
      <c r="AS2067" s="34"/>
      <c r="AT2067" s="44" t="s">
        <v>10865</v>
      </c>
      <c r="AU2067" s="44"/>
      <c r="AV2067" s="477" t="str">
        <f t="array" ref="AV2067">_xlfn.IFS(
LEFT(Tabelas!$AI2067,1)="N","DN",
LEFT(Tabelas!$AI2067,1)="C","DC",
LEFT(Tabelas!$AI2067,1)="L","DL",
LEFT(Tabelas!$AI2067,1)="A","DA",
LEFT(Tabelas!$AI2067,1)="G","DG")</f>
        <v>DC</v>
      </c>
      <c r="AW2067" s="34"/>
      <c r="AX2067" s="34"/>
      <c r="AY2067" s="34"/>
      <c r="AZ2067" s="34"/>
      <c r="BA2067" s="34"/>
      <c r="BB2067" s="34"/>
      <c r="BC2067" s="34"/>
      <c r="BD2067" s="44">
        <v>50711</v>
      </c>
      <c r="BE2067" s="34" t="s">
        <v>2286</v>
      </c>
      <c r="BF2067" s="43" t="s">
        <v>1223</v>
      </c>
      <c r="BG2067" s="34" t="s">
        <v>430</v>
      </c>
      <c r="BH2067" s="34" t="s">
        <v>272</v>
      </c>
      <c r="BI2067" s="34" t="s">
        <v>2286</v>
      </c>
      <c r="BJ2067" s="44" t="s">
        <v>350</v>
      </c>
      <c r="BK2067" s="44" t="s">
        <v>11985</v>
      </c>
      <c r="EN2067" s="571">
        <v>57681</v>
      </c>
      <c r="EO2067" s="560" t="s">
        <v>12095</v>
      </c>
      <c r="EP2067" s="560" t="s">
        <v>320</v>
      </c>
      <c r="EQ2067" s="580">
        <v>166</v>
      </c>
      <c r="ER2067" s="560" t="s">
        <v>3992</v>
      </c>
      <c r="ES2067" s="567" t="s">
        <v>12096</v>
      </c>
    </row>
    <row r="2068" spans="16:149">
      <c r="P2068" s="503"/>
      <c r="Q2068" s="504"/>
      <c r="R2068" s="505">
        <f t="shared" si="54"/>
        <v>45846</v>
      </c>
      <c r="S2068" s="501"/>
      <c r="T2068" s="497"/>
      <c r="U2068" s="498"/>
      <c r="V2068" s="43">
        <v>229</v>
      </c>
      <c r="W2068" s="34" t="s">
        <v>4622</v>
      </c>
      <c r="X2068" s="44">
        <v>50713</v>
      </c>
      <c r="Y2068" s="34" t="s">
        <v>2632</v>
      </c>
      <c r="Z2068" s="43" t="s">
        <v>1223</v>
      </c>
      <c r="AA2068" s="34" t="s">
        <v>430</v>
      </c>
      <c r="AB2068" s="34" t="s">
        <v>272</v>
      </c>
      <c r="AC2068" s="34" t="s">
        <v>12097</v>
      </c>
      <c r="AD2068" s="44" t="s">
        <v>350</v>
      </c>
      <c r="AE2068" s="44" t="s">
        <v>11985</v>
      </c>
      <c r="AF2068" s="43">
        <v>229</v>
      </c>
      <c r="AG2068" s="34" t="s">
        <v>4622</v>
      </c>
      <c r="AH2068" s="34" t="s">
        <v>3251</v>
      </c>
      <c r="AI2068" s="43" t="s">
        <v>3250</v>
      </c>
      <c r="AJ2068" s="44" t="s">
        <v>3252</v>
      </c>
      <c r="AK2068" s="261">
        <v>6000084</v>
      </c>
      <c r="AL2068" s="44" t="s">
        <v>272</v>
      </c>
      <c r="AM2068" s="44" t="s">
        <v>3255</v>
      </c>
      <c r="AN2068" s="262">
        <v>272093870</v>
      </c>
      <c r="AO2068" s="34"/>
      <c r="AP2068" s="34"/>
      <c r="AQ2068" s="34"/>
      <c r="AR2068" s="34"/>
      <c r="AS2068" s="34"/>
      <c r="AT2068" s="44" t="s">
        <v>10865</v>
      </c>
      <c r="AU2068" s="44"/>
      <c r="AV2068" s="477" t="str">
        <f t="array" ref="AV2068">_xlfn.IFS(
LEFT(Tabelas!$AI2068,1)="N","DN",
LEFT(Tabelas!$AI2068,1)="C","DC",
LEFT(Tabelas!$AI2068,1)="L","DL",
LEFT(Tabelas!$AI2068,1)="A","DA",
LEFT(Tabelas!$AI2068,1)="G","DG")</f>
        <v>DC</v>
      </c>
      <c r="AW2068" s="34"/>
      <c r="AX2068" s="34"/>
      <c r="AY2068" s="34"/>
      <c r="AZ2068" s="34"/>
      <c r="BA2068" s="34"/>
      <c r="BB2068" s="34"/>
      <c r="BC2068" s="34"/>
      <c r="BD2068" s="44">
        <v>50713</v>
      </c>
      <c r="BE2068" s="34" t="s">
        <v>2632</v>
      </c>
      <c r="BF2068" s="43" t="s">
        <v>1223</v>
      </c>
      <c r="BG2068" s="34" t="s">
        <v>430</v>
      </c>
      <c r="BH2068" s="34" t="s">
        <v>272</v>
      </c>
      <c r="BI2068" s="34" t="s">
        <v>12097</v>
      </c>
      <c r="BJ2068" s="44" t="s">
        <v>350</v>
      </c>
      <c r="BK2068" s="44" t="s">
        <v>11985</v>
      </c>
      <c r="EN2068" s="572">
        <v>57690</v>
      </c>
      <c r="EO2068" s="561" t="s">
        <v>12098</v>
      </c>
      <c r="EP2068" s="561" t="s">
        <v>350</v>
      </c>
      <c r="EQ2068" s="576">
        <v>226</v>
      </c>
      <c r="ER2068" s="561" t="s">
        <v>4561</v>
      </c>
      <c r="ES2068" s="568" t="s">
        <v>12099</v>
      </c>
    </row>
    <row r="2069" spans="16:149">
      <c r="P2069" s="503"/>
      <c r="Q2069" s="504"/>
      <c r="R2069" s="505">
        <f t="shared" si="54"/>
        <v>45847</v>
      </c>
      <c r="S2069" s="501"/>
      <c r="T2069" s="497"/>
      <c r="U2069" s="498"/>
      <c r="V2069" s="43">
        <v>229</v>
      </c>
      <c r="W2069" s="34" t="s">
        <v>4622</v>
      </c>
      <c r="X2069" s="44">
        <v>50714</v>
      </c>
      <c r="Y2069" s="34" t="s">
        <v>2777</v>
      </c>
      <c r="Z2069" s="43" t="s">
        <v>1223</v>
      </c>
      <c r="AA2069" s="34" t="s">
        <v>430</v>
      </c>
      <c r="AB2069" s="34" t="s">
        <v>272</v>
      </c>
      <c r="AC2069" s="34" t="s">
        <v>12100</v>
      </c>
      <c r="AD2069" s="44" t="s">
        <v>350</v>
      </c>
      <c r="AE2069" s="44" t="s">
        <v>11985</v>
      </c>
      <c r="AF2069" s="43">
        <v>229</v>
      </c>
      <c r="AG2069" s="34" t="s">
        <v>4622</v>
      </c>
      <c r="AH2069" s="34" t="s">
        <v>3251</v>
      </c>
      <c r="AI2069" s="43" t="s">
        <v>3250</v>
      </c>
      <c r="AJ2069" s="44" t="s">
        <v>3252</v>
      </c>
      <c r="AK2069" s="261">
        <v>6000084</v>
      </c>
      <c r="AL2069" s="44" t="s">
        <v>272</v>
      </c>
      <c r="AM2069" s="44" t="s">
        <v>3255</v>
      </c>
      <c r="AN2069" s="262">
        <v>272093870</v>
      </c>
      <c r="AO2069" s="34"/>
      <c r="AP2069" s="34"/>
      <c r="AQ2069" s="34"/>
      <c r="AR2069" s="34"/>
      <c r="AS2069" s="34"/>
      <c r="AT2069" s="44" t="s">
        <v>10865</v>
      </c>
      <c r="AU2069" s="44"/>
      <c r="AV2069" s="477" t="str">
        <f t="array" ref="AV2069">_xlfn.IFS(
LEFT(Tabelas!$AI2069,1)="N","DN",
LEFT(Tabelas!$AI2069,1)="C","DC",
LEFT(Tabelas!$AI2069,1)="L","DL",
LEFT(Tabelas!$AI2069,1)="A","DA",
LEFT(Tabelas!$AI2069,1)="G","DG")</f>
        <v>DC</v>
      </c>
      <c r="AW2069" s="34"/>
      <c r="AX2069" s="34"/>
      <c r="AY2069" s="34"/>
      <c r="AZ2069" s="34"/>
      <c r="BA2069" s="34"/>
      <c r="BB2069" s="34"/>
      <c r="BC2069" s="34"/>
      <c r="BD2069" s="44">
        <v>50714</v>
      </c>
      <c r="BE2069" s="34" t="s">
        <v>2777</v>
      </c>
      <c r="BF2069" s="43" t="s">
        <v>1223</v>
      </c>
      <c r="BG2069" s="34" t="s">
        <v>430</v>
      </c>
      <c r="BH2069" s="34" t="s">
        <v>272</v>
      </c>
      <c r="BI2069" s="34" t="s">
        <v>12100</v>
      </c>
      <c r="BJ2069" s="44" t="s">
        <v>350</v>
      </c>
      <c r="BK2069" s="44" t="s">
        <v>11985</v>
      </c>
      <c r="EN2069" s="571">
        <v>57720</v>
      </c>
      <c r="EO2069" s="560" t="s">
        <v>12101</v>
      </c>
      <c r="EP2069" s="560" t="s">
        <v>320</v>
      </c>
      <c r="EQ2069" s="580">
        <v>166</v>
      </c>
      <c r="ER2069" s="560" t="s">
        <v>3992</v>
      </c>
      <c r="ES2069" s="567" t="s">
        <v>12102</v>
      </c>
    </row>
    <row r="2070" spans="16:149">
      <c r="P2070" s="503"/>
      <c r="Q2070" s="504"/>
      <c r="R2070" s="505">
        <f t="shared" si="54"/>
        <v>45848</v>
      </c>
      <c r="S2070" s="501"/>
      <c r="T2070" s="497"/>
      <c r="U2070" s="498"/>
      <c r="V2070" s="43">
        <v>229</v>
      </c>
      <c r="W2070" s="34" t="s">
        <v>4622</v>
      </c>
      <c r="X2070" s="44">
        <v>50712</v>
      </c>
      <c r="Y2070" s="34" t="s">
        <v>2466</v>
      </c>
      <c r="Z2070" s="43" t="s">
        <v>1223</v>
      </c>
      <c r="AA2070" s="34" t="s">
        <v>430</v>
      </c>
      <c r="AB2070" s="34" t="s">
        <v>272</v>
      </c>
      <c r="AC2070" s="34" t="s">
        <v>2466</v>
      </c>
      <c r="AD2070" s="44" t="s">
        <v>350</v>
      </c>
      <c r="AE2070" s="44" t="s">
        <v>11985</v>
      </c>
      <c r="AF2070" s="43">
        <v>229</v>
      </c>
      <c r="AG2070" s="34" t="s">
        <v>4622</v>
      </c>
      <c r="AH2070" s="34" t="s">
        <v>3251</v>
      </c>
      <c r="AI2070" s="43" t="s">
        <v>3250</v>
      </c>
      <c r="AJ2070" s="44" t="s">
        <v>3252</v>
      </c>
      <c r="AK2070" s="261">
        <v>6000084</v>
      </c>
      <c r="AL2070" s="44" t="s">
        <v>272</v>
      </c>
      <c r="AM2070" s="44" t="s">
        <v>3255</v>
      </c>
      <c r="AN2070" s="262">
        <v>272093870</v>
      </c>
      <c r="AO2070" s="34"/>
      <c r="AP2070" s="34"/>
      <c r="AQ2070" s="34"/>
      <c r="AR2070" s="34"/>
      <c r="AS2070" s="34"/>
      <c r="AT2070" s="44" t="s">
        <v>10865</v>
      </c>
      <c r="AU2070" s="44"/>
      <c r="AV2070" s="477" t="str">
        <f t="array" ref="AV2070">_xlfn.IFS(
LEFT(Tabelas!$AI2070,1)="N","DN",
LEFT(Tabelas!$AI2070,1)="C","DC",
LEFT(Tabelas!$AI2070,1)="L","DL",
LEFT(Tabelas!$AI2070,1)="A","DA",
LEFT(Tabelas!$AI2070,1)="G","DG")</f>
        <v>DC</v>
      </c>
      <c r="AW2070" s="34"/>
      <c r="AX2070" s="34"/>
      <c r="AY2070" s="34"/>
      <c r="AZ2070" s="34"/>
      <c r="BA2070" s="34"/>
      <c r="BB2070" s="34"/>
      <c r="BC2070" s="34"/>
      <c r="BD2070" s="44">
        <v>50712</v>
      </c>
      <c r="BE2070" s="34" t="s">
        <v>2466</v>
      </c>
      <c r="BF2070" s="43" t="s">
        <v>1223</v>
      </c>
      <c r="BG2070" s="34" t="s">
        <v>430</v>
      </c>
      <c r="BH2070" s="34" t="s">
        <v>272</v>
      </c>
      <c r="BI2070" s="34" t="s">
        <v>2466</v>
      </c>
      <c r="BJ2070" s="44" t="s">
        <v>350</v>
      </c>
      <c r="BK2070" s="44" t="s">
        <v>11985</v>
      </c>
      <c r="EN2070" s="572">
        <v>57770</v>
      </c>
      <c r="EO2070" s="561" t="s">
        <v>12103</v>
      </c>
      <c r="EP2070" s="561" t="s">
        <v>370</v>
      </c>
      <c r="EQ2070" s="576">
        <v>556</v>
      </c>
      <c r="ER2070" s="561" t="s">
        <v>3143</v>
      </c>
      <c r="ES2070" s="568" t="s">
        <v>12104</v>
      </c>
    </row>
    <row r="2071" spans="16:149">
      <c r="P2071" s="503"/>
      <c r="Q2071" s="504"/>
      <c r="R2071" s="505">
        <f t="shared" si="54"/>
        <v>45849</v>
      </c>
      <c r="S2071" s="501"/>
      <c r="T2071" s="497"/>
      <c r="U2071" s="498"/>
      <c r="V2071" s="43">
        <v>229</v>
      </c>
      <c r="W2071" s="34" t="s">
        <v>4622</v>
      </c>
      <c r="X2071" s="44">
        <v>50802</v>
      </c>
      <c r="Y2071" s="34" t="s">
        <v>1026</v>
      </c>
      <c r="Z2071" s="43" t="s">
        <v>1223</v>
      </c>
      <c r="AA2071" s="34" t="s">
        <v>431</v>
      </c>
      <c r="AB2071" s="34" t="s">
        <v>272</v>
      </c>
      <c r="AC2071" s="34" t="s">
        <v>1026</v>
      </c>
      <c r="AD2071" s="44" t="s">
        <v>350</v>
      </c>
      <c r="AE2071" s="44" t="s">
        <v>11985</v>
      </c>
      <c r="AF2071" s="43">
        <v>229</v>
      </c>
      <c r="AG2071" s="34" t="s">
        <v>4622</v>
      </c>
      <c r="AH2071" s="34" t="s">
        <v>3251</v>
      </c>
      <c r="AI2071" s="43" t="s">
        <v>3250</v>
      </c>
      <c r="AJ2071" s="44" t="s">
        <v>3252</v>
      </c>
      <c r="AK2071" s="261">
        <v>6000084</v>
      </c>
      <c r="AL2071" s="44" t="s">
        <v>272</v>
      </c>
      <c r="AM2071" s="44" t="s">
        <v>3255</v>
      </c>
      <c r="AN2071" s="262">
        <v>272093870</v>
      </c>
      <c r="AO2071" s="34"/>
      <c r="AP2071" s="34"/>
      <c r="AQ2071" s="34"/>
      <c r="AR2071" s="34"/>
      <c r="AS2071" s="34"/>
      <c r="AT2071" s="44" t="s">
        <v>10865</v>
      </c>
      <c r="AU2071" s="44"/>
      <c r="AV2071" s="477" t="str">
        <f t="array" ref="AV2071">_xlfn.IFS(
LEFT(Tabelas!$AI2071,1)="N","DN",
LEFT(Tabelas!$AI2071,1)="C","DC",
LEFT(Tabelas!$AI2071,1)="L","DL",
LEFT(Tabelas!$AI2071,1)="A","DA",
LEFT(Tabelas!$AI2071,1)="G","DG")</f>
        <v>DC</v>
      </c>
      <c r="AW2071" s="34"/>
      <c r="AX2071" s="34"/>
      <c r="AY2071" s="34"/>
      <c r="AZ2071" s="34"/>
      <c r="BA2071" s="34"/>
      <c r="BB2071" s="34"/>
      <c r="BC2071" s="34"/>
      <c r="BD2071" s="44">
        <v>50802</v>
      </c>
      <c r="BE2071" s="34" t="s">
        <v>1026</v>
      </c>
      <c r="BF2071" s="43" t="s">
        <v>1223</v>
      </c>
      <c r="BG2071" s="34" t="s">
        <v>431</v>
      </c>
      <c r="BH2071" s="34" t="s">
        <v>272</v>
      </c>
      <c r="BI2071" s="34" t="s">
        <v>1026</v>
      </c>
      <c r="BJ2071" s="44" t="s">
        <v>350</v>
      </c>
      <c r="BK2071" s="44" t="s">
        <v>11985</v>
      </c>
      <c r="EN2071" s="571">
        <v>57819</v>
      </c>
      <c r="EO2071" s="560" t="s">
        <v>12105</v>
      </c>
      <c r="EP2071" s="560" t="s">
        <v>350</v>
      </c>
      <c r="EQ2071" s="580">
        <v>226</v>
      </c>
      <c r="ER2071" s="560" t="s">
        <v>4561</v>
      </c>
      <c r="ES2071" s="567" t="s">
        <v>12106</v>
      </c>
    </row>
    <row r="2072" spans="16:149">
      <c r="P2072" s="503"/>
      <c r="Q2072" s="504"/>
      <c r="R2072" s="505">
        <f t="shared" si="54"/>
        <v>45850</v>
      </c>
      <c r="S2072" s="501"/>
      <c r="T2072" s="497"/>
      <c r="U2072" s="498"/>
      <c r="V2072" s="43">
        <v>229</v>
      </c>
      <c r="W2072" s="34" t="s">
        <v>4622</v>
      </c>
      <c r="X2072" s="44">
        <v>50800</v>
      </c>
      <c r="Y2072" s="34" t="s">
        <v>713</v>
      </c>
      <c r="Z2072" s="43" t="s">
        <v>1223</v>
      </c>
      <c r="AA2072" s="34" t="s">
        <v>431</v>
      </c>
      <c r="AB2072" s="34" t="s">
        <v>272</v>
      </c>
      <c r="AC2072" s="34" t="s">
        <v>12107</v>
      </c>
      <c r="AD2072" s="44" t="s">
        <v>350</v>
      </c>
      <c r="AE2072" s="44" t="s">
        <v>11985</v>
      </c>
      <c r="AF2072" s="43">
        <v>229</v>
      </c>
      <c r="AG2072" s="34" t="s">
        <v>4622</v>
      </c>
      <c r="AH2072" s="34" t="s">
        <v>3251</v>
      </c>
      <c r="AI2072" s="43" t="s">
        <v>3250</v>
      </c>
      <c r="AJ2072" s="44" t="s">
        <v>3252</v>
      </c>
      <c r="AK2072" s="261">
        <v>6000084</v>
      </c>
      <c r="AL2072" s="44" t="s">
        <v>272</v>
      </c>
      <c r="AM2072" s="44" t="s">
        <v>3255</v>
      </c>
      <c r="AN2072" s="262">
        <v>272093870</v>
      </c>
      <c r="AO2072" s="34"/>
      <c r="AP2072" s="34"/>
      <c r="AQ2072" s="34"/>
      <c r="AR2072" s="34"/>
      <c r="AS2072" s="34"/>
      <c r="AT2072" s="44" t="s">
        <v>10865</v>
      </c>
      <c r="AU2072" s="44"/>
      <c r="AV2072" s="477" t="str">
        <f t="array" ref="AV2072">_xlfn.IFS(
LEFT(Tabelas!$AI2072,1)="N","DN",
LEFT(Tabelas!$AI2072,1)="C","DC",
LEFT(Tabelas!$AI2072,1)="L","DL",
LEFT(Tabelas!$AI2072,1)="A","DA",
LEFT(Tabelas!$AI2072,1)="G","DG")</f>
        <v>DC</v>
      </c>
      <c r="AW2072" s="34"/>
      <c r="AX2072" s="34"/>
      <c r="AY2072" s="34"/>
      <c r="AZ2072" s="34"/>
      <c r="BA2072" s="34"/>
      <c r="BB2072" s="34"/>
      <c r="BC2072" s="34"/>
      <c r="BD2072" s="44">
        <v>50800</v>
      </c>
      <c r="BE2072" s="34" t="s">
        <v>713</v>
      </c>
      <c r="BF2072" s="43" t="s">
        <v>1223</v>
      </c>
      <c r="BG2072" s="34" t="s">
        <v>431</v>
      </c>
      <c r="BH2072" s="34" t="s">
        <v>272</v>
      </c>
      <c r="BI2072" s="34" t="s">
        <v>12107</v>
      </c>
      <c r="BJ2072" s="44" t="s">
        <v>350</v>
      </c>
      <c r="BK2072" s="44" t="s">
        <v>11985</v>
      </c>
      <c r="EN2072" s="572">
        <v>57827</v>
      </c>
      <c r="EO2072" s="561" t="s">
        <v>12108</v>
      </c>
      <c r="EP2072" s="561" t="s">
        <v>289</v>
      </c>
      <c r="EQ2072" s="576">
        <v>339</v>
      </c>
      <c r="ER2072" s="561" t="s">
        <v>307</v>
      </c>
      <c r="ES2072" s="568" t="s">
        <v>12109</v>
      </c>
    </row>
    <row r="2073" spans="16:149">
      <c r="P2073" s="503"/>
      <c r="Q2073" s="504"/>
      <c r="R2073" s="505">
        <f t="shared" si="54"/>
        <v>45851</v>
      </c>
      <c r="S2073" s="501"/>
      <c r="T2073" s="497"/>
      <c r="U2073" s="498"/>
      <c r="V2073" s="43">
        <v>229</v>
      </c>
      <c r="W2073" s="34" t="s">
        <v>4622</v>
      </c>
      <c r="X2073" s="44">
        <v>50805</v>
      </c>
      <c r="Y2073" s="34" t="s">
        <v>1303</v>
      </c>
      <c r="Z2073" s="43" t="s">
        <v>1223</v>
      </c>
      <c r="AA2073" s="34" t="s">
        <v>431</v>
      </c>
      <c r="AB2073" s="34" t="s">
        <v>272</v>
      </c>
      <c r="AC2073" s="34" t="s">
        <v>1303</v>
      </c>
      <c r="AD2073" s="44" t="s">
        <v>350</v>
      </c>
      <c r="AE2073" s="44" t="s">
        <v>11985</v>
      </c>
      <c r="AF2073" s="43">
        <v>229</v>
      </c>
      <c r="AG2073" s="34" t="s">
        <v>4622</v>
      </c>
      <c r="AH2073" s="34" t="s">
        <v>3251</v>
      </c>
      <c r="AI2073" s="43" t="s">
        <v>3250</v>
      </c>
      <c r="AJ2073" s="44" t="s">
        <v>3252</v>
      </c>
      <c r="AK2073" s="261">
        <v>6000084</v>
      </c>
      <c r="AL2073" s="44" t="s">
        <v>272</v>
      </c>
      <c r="AM2073" s="44" t="s">
        <v>3255</v>
      </c>
      <c r="AN2073" s="262">
        <v>272093870</v>
      </c>
      <c r="AO2073" s="34"/>
      <c r="AP2073" s="34"/>
      <c r="AQ2073" s="34"/>
      <c r="AR2073" s="34"/>
      <c r="AS2073" s="34"/>
      <c r="AT2073" s="44" t="s">
        <v>10865</v>
      </c>
      <c r="AU2073" s="44"/>
      <c r="AV2073" s="477" t="str">
        <f t="array" ref="AV2073">_xlfn.IFS(
LEFT(Tabelas!$AI2073,1)="N","DN",
LEFT(Tabelas!$AI2073,1)="C","DC",
LEFT(Tabelas!$AI2073,1)="L","DL",
LEFT(Tabelas!$AI2073,1)="A","DA",
LEFT(Tabelas!$AI2073,1)="G","DG")</f>
        <v>DC</v>
      </c>
      <c r="AW2073" s="34"/>
      <c r="AX2073" s="34"/>
      <c r="AY2073" s="34"/>
      <c r="AZ2073" s="34"/>
      <c r="BA2073" s="34"/>
      <c r="BB2073" s="34"/>
      <c r="BC2073" s="34"/>
      <c r="BD2073" s="44">
        <v>50805</v>
      </c>
      <c r="BE2073" s="34" t="s">
        <v>1303</v>
      </c>
      <c r="BF2073" s="43" t="s">
        <v>1223</v>
      </c>
      <c r="BG2073" s="34" t="s">
        <v>431</v>
      </c>
      <c r="BH2073" s="34" t="s">
        <v>272</v>
      </c>
      <c r="BI2073" s="34" t="s">
        <v>1303</v>
      </c>
      <c r="BJ2073" s="44" t="s">
        <v>350</v>
      </c>
      <c r="BK2073" s="44" t="s">
        <v>11985</v>
      </c>
      <c r="EN2073" s="572">
        <v>57843</v>
      </c>
      <c r="EO2073" s="561" t="s">
        <v>12110</v>
      </c>
      <c r="EP2073" s="561" t="s">
        <v>320</v>
      </c>
      <c r="EQ2073" s="576">
        <v>108</v>
      </c>
      <c r="ER2073" s="561" t="s">
        <v>2224</v>
      </c>
      <c r="ES2073" s="568" t="s">
        <v>12111</v>
      </c>
    </row>
    <row r="2074" spans="16:149">
      <c r="P2074" s="503"/>
      <c r="Q2074" s="504"/>
      <c r="R2074" s="505">
        <f t="shared" si="54"/>
        <v>45852</v>
      </c>
      <c r="S2074" s="501"/>
      <c r="T2074" s="497"/>
      <c r="U2074" s="498"/>
      <c r="V2074" s="43">
        <v>229</v>
      </c>
      <c r="W2074" s="34" t="s">
        <v>4622</v>
      </c>
      <c r="X2074" s="44">
        <v>50807</v>
      </c>
      <c r="Y2074" s="34" t="s">
        <v>1581</v>
      </c>
      <c r="Z2074" s="43" t="s">
        <v>1223</v>
      </c>
      <c r="AA2074" s="34" t="s">
        <v>431</v>
      </c>
      <c r="AB2074" s="34" t="s">
        <v>272</v>
      </c>
      <c r="AC2074" s="34" t="s">
        <v>12107</v>
      </c>
      <c r="AD2074" s="44" t="s">
        <v>350</v>
      </c>
      <c r="AE2074" s="44" t="s">
        <v>11985</v>
      </c>
      <c r="AF2074" s="43">
        <v>229</v>
      </c>
      <c r="AG2074" s="34" t="s">
        <v>4622</v>
      </c>
      <c r="AH2074" s="34" t="s">
        <v>3251</v>
      </c>
      <c r="AI2074" s="43" t="s">
        <v>3250</v>
      </c>
      <c r="AJ2074" s="44" t="s">
        <v>3252</v>
      </c>
      <c r="AK2074" s="261">
        <v>6000084</v>
      </c>
      <c r="AL2074" s="44" t="s">
        <v>272</v>
      </c>
      <c r="AM2074" s="44" t="s">
        <v>3255</v>
      </c>
      <c r="AN2074" s="262">
        <v>272093870</v>
      </c>
      <c r="AO2074" s="34"/>
      <c r="AP2074" s="34"/>
      <c r="AQ2074" s="34"/>
      <c r="AR2074" s="34"/>
      <c r="AS2074" s="34"/>
      <c r="AT2074" s="44" t="s">
        <v>10865</v>
      </c>
      <c r="AU2074" s="44"/>
      <c r="AV2074" s="477" t="str">
        <f t="array" ref="AV2074">_xlfn.IFS(
LEFT(Tabelas!$AI2074,1)="N","DN",
LEFT(Tabelas!$AI2074,1)="C","DC",
LEFT(Tabelas!$AI2074,1)="L","DL",
LEFT(Tabelas!$AI2074,1)="A","DA",
LEFT(Tabelas!$AI2074,1)="G","DG")</f>
        <v>DC</v>
      </c>
      <c r="AW2074" s="34"/>
      <c r="AX2074" s="34"/>
      <c r="AY2074" s="34"/>
      <c r="AZ2074" s="34"/>
      <c r="BA2074" s="34"/>
      <c r="BB2074" s="34"/>
      <c r="BC2074" s="34"/>
      <c r="BD2074" s="44">
        <v>50807</v>
      </c>
      <c r="BE2074" s="34" t="s">
        <v>1581</v>
      </c>
      <c r="BF2074" s="43" t="s">
        <v>1223</v>
      </c>
      <c r="BG2074" s="34" t="s">
        <v>431</v>
      </c>
      <c r="BH2074" s="34" t="s">
        <v>272</v>
      </c>
      <c r="BI2074" s="34" t="s">
        <v>12107</v>
      </c>
      <c r="BJ2074" s="44" t="s">
        <v>350</v>
      </c>
      <c r="BK2074" s="44" t="s">
        <v>11985</v>
      </c>
      <c r="EN2074" s="571">
        <v>57851</v>
      </c>
      <c r="EO2074" s="560" t="s">
        <v>12112</v>
      </c>
      <c r="EP2074" s="560" t="s">
        <v>320</v>
      </c>
      <c r="EQ2074" s="580">
        <v>167</v>
      </c>
      <c r="ER2074" s="560" t="s">
        <v>4041</v>
      </c>
      <c r="ES2074" s="567" t="s">
        <v>12113</v>
      </c>
    </row>
    <row r="2075" spans="16:149">
      <c r="P2075" s="503"/>
      <c r="Q2075" s="504"/>
      <c r="R2075" s="505">
        <f t="shared" si="54"/>
        <v>45853</v>
      </c>
      <c r="S2075" s="501"/>
      <c r="T2075" s="497"/>
      <c r="U2075" s="498"/>
      <c r="V2075" s="43">
        <v>229</v>
      </c>
      <c r="W2075" s="34" t="s">
        <v>4622</v>
      </c>
      <c r="X2075" s="44">
        <v>50808</v>
      </c>
      <c r="Y2075" s="34" t="s">
        <v>1851</v>
      </c>
      <c r="Z2075" s="43" t="s">
        <v>1223</v>
      </c>
      <c r="AA2075" s="34" t="s">
        <v>431</v>
      </c>
      <c r="AB2075" s="34" t="s">
        <v>272</v>
      </c>
      <c r="AC2075" s="34" t="s">
        <v>12114</v>
      </c>
      <c r="AD2075" s="44" t="s">
        <v>350</v>
      </c>
      <c r="AE2075" s="44" t="s">
        <v>11985</v>
      </c>
      <c r="AF2075" s="43">
        <v>229</v>
      </c>
      <c r="AG2075" s="34" t="s">
        <v>4622</v>
      </c>
      <c r="AH2075" s="34" t="s">
        <v>3251</v>
      </c>
      <c r="AI2075" s="43" t="s">
        <v>3250</v>
      </c>
      <c r="AJ2075" s="44" t="s">
        <v>3252</v>
      </c>
      <c r="AK2075" s="261">
        <v>6000084</v>
      </c>
      <c r="AL2075" s="44" t="s">
        <v>272</v>
      </c>
      <c r="AM2075" s="44" t="s">
        <v>3255</v>
      </c>
      <c r="AN2075" s="262">
        <v>272093870</v>
      </c>
      <c r="AO2075" s="34"/>
      <c r="AP2075" s="34"/>
      <c r="AQ2075" s="34"/>
      <c r="AR2075" s="34"/>
      <c r="AS2075" s="34"/>
      <c r="AT2075" s="44" t="s">
        <v>10865</v>
      </c>
      <c r="AU2075" s="44"/>
      <c r="AV2075" s="477" t="str">
        <f t="array" ref="AV2075">_xlfn.IFS(
LEFT(Tabelas!$AI2075,1)="N","DN",
LEFT(Tabelas!$AI2075,1)="C","DC",
LEFT(Tabelas!$AI2075,1)="L","DL",
LEFT(Tabelas!$AI2075,1)="A","DA",
LEFT(Tabelas!$AI2075,1)="G","DG")</f>
        <v>DC</v>
      </c>
      <c r="AW2075" s="34"/>
      <c r="AX2075" s="34"/>
      <c r="AY2075" s="34"/>
      <c r="AZ2075" s="34"/>
      <c r="BA2075" s="34"/>
      <c r="BB2075" s="34"/>
      <c r="BC2075" s="34"/>
      <c r="BD2075" s="44">
        <v>50808</v>
      </c>
      <c r="BE2075" s="34" t="s">
        <v>1851</v>
      </c>
      <c r="BF2075" s="43" t="s">
        <v>1223</v>
      </c>
      <c r="BG2075" s="34" t="s">
        <v>431</v>
      </c>
      <c r="BH2075" s="34" t="s">
        <v>272</v>
      </c>
      <c r="BI2075" s="34" t="s">
        <v>12114</v>
      </c>
      <c r="BJ2075" s="44" t="s">
        <v>350</v>
      </c>
      <c r="BK2075" s="44" t="s">
        <v>11985</v>
      </c>
      <c r="EN2075" s="572">
        <v>57860</v>
      </c>
      <c r="EO2075" s="561" t="s">
        <v>12115</v>
      </c>
      <c r="EP2075" s="561" t="s">
        <v>320</v>
      </c>
      <c r="EQ2075" s="576">
        <v>119</v>
      </c>
      <c r="ER2075" s="561" t="s">
        <v>3588</v>
      </c>
      <c r="ES2075" s="568" t="s">
        <v>12116</v>
      </c>
    </row>
    <row r="2076" spans="16:149">
      <c r="P2076" s="503"/>
      <c r="Q2076" s="504"/>
      <c r="R2076" s="505">
        <f t="shared" si="54"/>
        <v>45854</v>
      </c>
      <c r="S2076" s="501"/>
      <c r="T2076" s="497"/>
      <c r="U2076" s="498"/>
      <c r="V2076" s="43">
        <v>229</v>
      </c>
      <c r="W2076" s="34" t="s">
        <v>4622</v>
      </c>
      <c r="X2076" s="44">
        <v>51101</v>
      </c>
      <c r="Y2076" s="34" t="s">
        <v>1029</v>
      </c>
      <c r="Z2076" s="43" t="s">
        <v>1223</v>
      </c>
      <c r="AA2076" s="34" t="s">
        <v>433</v>
      </c>
      <c r="AB2076" s="34" t="s">
        <v>272</v>
      </c>
      <c r="AC2076" s="34" t="s">
        <v>1029</v>
      </c>
      <c r="AD2076" s="44" t="s">
        <v>350</v>
      </c>
      <c r="AE2076" s="44" t="s">
        <v>11985</v>
      </c>
      <c r="AF2076" s="43">
        <v>229</v>
      </c>
      <c r="AG2076" s="34" t="s">
        <v>4622</v>
      </c>
      <c r="AH2076" s="34" t="s">
        <v>3251</v>
      </c>
      <c r="AI2076" s="43" t="s">
        <v>3250</v>
      </c>
      <c r="AJ2076" s="44" t="s">
        <v>3252</v>
      </c>
      <c r="AK2076" s="261">
        <v>6000084</v>
      </c>
      <c r="AL2076" s="44" t="s">
        <v>272</v>
      </c>
      <c r="AM2076" s="44" t="s">
        <v>3255</v>
      </c>
      <c r="AN2076" s="262">
        <v>272093870</v>
      </c>
      <c r="AO2076" s="34"/>
      <c r="AP2076" s="34"/>
      <c r="AQ2076" s="34"/>
      <c r="AR2076" s="34"/>
      <c r="AS2076" s="34"/>
      <c r="AT2076" s="44" t="s">
        <v>10865</v>
      </c>
      <c r="AU2076" s="44"/>
      <c r="AV2076" s="477" t="str">
        <f t="array" ref="AV2076">_xlfn.IFS(
LEFT(Tabelas!$AI2076,1)="N","DN",
LEFT(Tabelas!$AI2076,1)="C","DC",
LEFT(Tabelas!$AI2076,1)="L","DL",
LEFT(Tabelas!$AI2076,1)="A","DA",
LEFT(Tabelas!$AI2076,1)="G","DG")</f>
        <v>DC</v>
      </c>
      <c r="AW2076" s="34"/>
      <c r="AX2076" s="34"/>
      <c r="AY2076" s="34"/>
      <c r="AZ2076" s="34"/>
      <c r="BA2076" s="34"/>
      <c r="BB2076" s="34"/>
      <c r="BC2076" s="34"/>
      <c r="BD2076" s="44">
        <v>51101</v>
      </c>
      <c r="BE2076" s="34" t="s">
        <v>1029</v>
      </c>
      <c r="BF2076" s="43" t="s">
        <v>1223</v>
      </c>
      <c r="BG2076" s="34" t="s">
        <v>433</v>
      </c>
      <c r="BH2076" s="34" t="s">
        <v>272</v>
      </c>
      <c r="BI2076" s="34" t="s">
        <v>1029</v>
      </c>
      <c r="BJ2076" s="44" t="s">
        <v>350</v>
      </c>
      <c r="BK2076" s="44" t="s">
        <v>11985</v>
      </c>
      <c r="EN2076" s="571">
        <v>57878</v>
      </c>
      <c r="EO2076" s="560" t="s">
        <v>12117</v>
      </c>
      <c r="EP2076" s="560" t="s">
        <v>947</v>
      </c>
      <c r="EQ2076" s="580">
        <v>453</v>
      </c>
      <c r="ER2076" s="560" t="s">
        <v>3912</v>
      </c>
      <c r="ES2076" s="567" t="s">
        <v>12118</v>
      </c>
    </row>
    <row r="2077" spans="16:149">
      <c r="P2077" s="503"/>
      <c r="Q2077" s="504"/>
      <c r="R2077" s="505">
        <f t="shared" si="54"/>
        <v>45855</v>
      </c>
      <c r="S2077" s="501"/>
      <c r="T2077" s="497"/>
      <c r="U2077" s="498"/>
      <c r="V2077" s="43">
        <v>229</v>
      </c>
      <c r="W2077" s="34" t="s">
        <v>4622</v>
      </c>
      <c r="X2077" s="44">
        <v>51102</v>
      </c>
      <c r="Y2077" s="34" t="s">
        <v>1305</v>
      </c>
      <c r="Z2077" s="43" t="s">
        <v>1223</v>
      </c>
      <c r="AA2077" s="34" t="s">
        <v>433</v>
      </c>
      <c r="AB2077" s="34" t="s">
        <v>272</v>
      </c>
      <c r="AC2077" s="34" t="s">
        <v>1305</v>
      </c>
      <c r="AD2077" s="44" t="s">
        <v>350</v>
      </c>
      <c r="AE2077" s="44" t="s">
        <v>11985</v>
      </c>
      <c r="AF2077" s="43">
        <v>229</v>
      </c>
      <c r="AG2077" s="34" t="s">
        <v>4622</v>
      </c>
      <c r="AH2077" s="34" t="s">
        <v>3251</v>
      </c>
      <c r="AI2077" s="43" t="s">
        <v>3250</v>
      </c>
      <c r="AJ2077" s="44" t="s">
        <v>3252</v>
      </c>
      <c r="AK2077" s="261">
        <v>6000084</v>
      </c>
      <c r="AL2077" s="44" t="s">
        <v>272</v>
      </c>
      <c r="AM2077" s="44" t="s">
        <v>3255</v>
      </c>
      <c r="AN2077" s="262">
        <v>272093870</v>
      </c>
      <c r="AO2077" s="34"/>
      <c r="AP2077" s="34"/>
      <c r="AQ2077" s="34"/>
      <c r="AR2077" s="34"/>
      <c r="AS2077" s="34"/>
      <c r="AT2077" s="44" t="s">
        <v>10865</v>
      </c>
      <c r="AU2077" s="44"/>
      <c r="AV2077" s="477" t="str">
        <f t="array" ref="AV2077">_xlfn.IFS(
LEFT(Tabelas!$AI2077,1)="N","DN",
LEFT(Tabelas!$AI2077,1)="C","DC",
LEFT(Tabelas!$AI2077,1)="L","DL",
LEFT(Tabelas!$AI2077,1)="A","DA",
LEFT(Tabelas!$AI2077,1)="G","DG")</f>
        <v>DC</v>
      </c>
      <c r="AW2077" s="34"/>
      <c r="AX2077" s="34"/>
      <c r="AY2077" s="34"/>
      <c r="AZ2077" s="34"/>
      <c r="BA2077" s="34"/>
      <c r="BB2077" s="34"/>
      <c r="BC2077" s="34"/>
      <c r="BD2077" s="44">
        <v>51102</v>
      </c>
      <c r="BE2077" s="34" t="s">
        <v>1305</v>
      </c>
      <c r="BF2077" s="43" t="s">
        <v>1223</v>
      </c>
      <c r="BG2077" s="34" t="s">
        <v>433</v>
      </c>
      <c r="BH2077" s="34" t="s">
        <v>272</v>
      </c>
      <c r="BI2077" s="34" t="s">
        <v>1305</v>
      </c>
      <c r="BJ2077" s="44" t="s">
        <v>350</v>
      </c>
      <c r="BK2077" s="44" t="s">
        <v>11985</v>
      </c>
      <c r="EN2077" s="572">
        <v>57886</v>
      </c>
      <c r="EO2077" s="561" t="s">
        <v>12119</v>
      </c>
      <c r="EP2077" s="561" t="s">
        <v>320</v>
      </c>
      <c r="EQ2077" s="576">
        <v>113</v>
      </c>
      <c r="ER2077" s="561" t="s">
        <v>3007</v>
      </c>
      <c r="ES2077" s="568" t="s">
        <v>12120</v>
      </c>
    </row>
    <row r="2078" spans="16:149">
      <c r="P2078" s="503"/>
      <c r="Q2078" s="504"/>
      <c r="R2078" s="505">
        <f t="shared" si="54"/>
        <v>45856</v>
      </c>
      <c r="S2078" s="501"/>
      <c r="T2078" s="497"/>
      <c r="U2078" s="498"/>
      <c r="V2078" s="43">
        <v>229</v>
      </c>
      <c r="W2078" s="34" t="s">
        <v>4622</v>
      </c>
      <c r="X2078" s="44">
        <v>51103</v>
      </c>
      <c r="Y2078" s="34" t="s">
        <v>1583</v>
      </c>
      <c r="Z2078" s="43" t="s">
        <v>1223</v>
      </c>
      <c r="AA2078" s="34" t="s">
        <v>433</v>
      </c>
      <c r="AB2078" s="34" t="s">
        <v>272</v>
      </c>
      <c r="AC2078" s="34" t="s">
        <v>1583</v>
      </c>
      <c r="AD2078" s="44" t="s">
        <v>350</v>
      </c>
      <c r="AE2078" s="44" t="s">
        <v>11985</v>
      </c>
      <c r="AF2078" s="43">
        <v>229</v>
      </c>
      <c r="AG2078" s="34" t="s">
        <v>4622</v>
      </c>
      <c r="AH2078" s="34" t="s">
        <v>3251</v>
      </c>
      <c r="AI2078" s="43" t="s">
        <v>3250</v>
      </c>
      <c r="AJ2078" s="44" t="s">
        <v>3252</v>
      </c>
      <c r="AK2078" s="261">
        <v>6000084</v>
      </c>
      <c r="AL2078" s="44" t="s">
        <v>272</v>
      </c>
      <c r="AM2078" s="44" t="s">
        <v>3255</v>
      </c>
      <c r="AN2078" s="262">
        <v>272093870</v>
      </c>
      <c r="AO2078" s="34"/>
      <c r="AP2078" s="34"/>
      <c r="AQ2078" s="34"/>
      <c r="AR2078" s="34"/>
      <c r="AS2078" s="34"/>
      <c r="AT2078" s="44" t="s">
        <v>10865</v>
      </c>
      <c r="AU2078" s="44"/>
      <c r="AV2078" s="477" t="str">
        <f t="array" ref="AV2078">_xlfn.IFS(
LEFT(Tabelas!$AI2078,1)="N","DN",
LEFT(Tabelas!$AI2078,1)="C","DC",
LEFT(Tabelas!$AI2078,1)="L","DL",
LEFT(Tabelas!$AI2078,1)="A","DA",
LEFT(Tabelas!$AI2078,1)="G","DG")</f>
        <v>DC</v>
      </c>
      <c r="AW2078" s="34"/>
      <c r="AX2078" s="34"/>
      <c r="AY2078" s="34"/>
      <c r="AZ2078" s="34"/>
      <c r="BA2078" s="34"/>
      <c r="BB2078" s="34"/>
      <c r="BC2078" s="34"/>
      <c r="BD2078" s="44">
        <v>51103</v>
      </c>
      <c r="BE2078" s="34" t="s">
        <v>1583</v>
      </c>
      <c r="BF2078" s="43" t="s">
        <v>1223</v>
      </c>
      <c r="BG2078" s="34" t="s">
        <v>433</v>
      </c>
      <c r="BH2078" s="34" t="s">
        <v>272</v>
      </c>
      <c r="BI2078" s="34" t="s">
        <v>1583</v>
      </c>
      <c r="BJ2078" s="44" t="s">
        <v>350</v>
      </c>
      <c r="BK2078" s="44" t="s">
        <v>11985</v>
      </c>
      <c r="EN2078" s="572">
        <v>57894</v>
      </c>
      <c r="EO2078" s="561" t="s">
        <v>12121</v>
      </c>
      <c r="EP2078" s="561" t="s">
        <v>320</v>
      </c>
      <c r="EQ2078" s="576">
        <v>100</v>
      </c>
      <c r="ER2078" s="561" t="s">
        <v>4630</v>
      </c>
      <c r="ES2078" s="568" t="s">
        <v>12122</v>
      </c>
    </row>
    <row r="2079" spans="16:149">
      <c r="P2079" s="503"/>
      <c r="Q2079" s="504"/>
      <c r="R2079" s="505">
        <f t="shared" si="54"/>
        <v>45857</v>
      </c>
      <c r="S2079" s="501"/>
      <c r="T2079" s="497"/>
      <c r="U2079" s="498"/>
      <c r="V2079" s="43">
        <v>229</v>
      </c>
      <c r="W2079" s="34" t="s">
        <v>4622</v>
      </c>
      <c r="X2079" s="44">
        <v>51104</v>
      </c>
      <c r="Y2079" s="34" t="s">
        <v>1853</v>
      </c>
      <c r="Z2079" s="43" t="s">
        <v>1223</v>
      </c>
      <c r="AA2079" s="34" t="s">
        <v>433</v>
      </c>
      <c r="AB2079" s="34" t="s">
        <v>272</v>
      </c>
      <c r="AC2079" s="34" t="s">
        <v>1853</v>
      </c>
      <c r="AD2079" s="44" t="s">
        <v>350</v>
      </c>
      <c r="AE2079" s="44" t="s">
        <v>11985</v>
      </c>
      <c r="AF2079" s="43">
        <v>229</v>
      </c>
      <c r="AG2079" s="34" t="s">
        <v>4622</v>
      </c>
      <c r="AH2079" s="34" t="s">
        <v>3251</v>
      </c>
      <c r="AI2079" s="43" t="s">
        <v>3250</v>
      </c>
      <c r="AJ2079" s="44" t="s">
        <v>3252</v>
      </c>
      <c r="AK2079" s="261">
        <v>6000084</v>
      </c>
      <c r="AL2079" s="44" t="s">
        <v>272</v>
      </c>
      <c r="AM2079" s="44" t="s">
        <v>3255</v>
      </c>
      <c r="AN2079" s="262">
        <v>272093870</v>
      </c>
      <c r="AO2079" s="34"/>
      <c r="AP2079" s="34"/>
      <c r="AQ2079" s="34"/>
      <c r="AR2079" s="34"/>
      <c r="AS2079" s="34"/>
      <c r="AT2079" s="44" t="s">
        <v>10865</v>
      </c>
      <c r="AU2079" s="44"/>
      <c r="AV2079" s="477" t="str">
        <f t="array" ref="AV2079">_xlfn.IFS(
LEFT(Tabelas!$AI2079,1)="N","DN",
LEFT(Tabelas!$AI2079,1)="C","DC",
LEFT(Tabelas!$AI2079,1)="L","DL",
LEFT(Tabelas!$AI2079,1)="A","DA",
LEFT(Tabelas!$AI2079,1)="G","DG")</f>
        <v>DC</v>
      </c>
      <c r="AW2079" s="34"/>
      <c r="AX2079" s="34"/>
      <c r="AY2079" s="34"/>
      <c r="AZ2079" s="34"/>
      <c r="BA2079" s="34"/>
      <c r="BB2079" s="34"/>
      <c r="BC2079" s="34"/>
      <c r="BD2079" s="44">
        <v>51104</v>
      </c>
      <c r="BE2079" s="34" t="s">
        <v>1853</v>
      </c>
      <c r="BF2079" s="43" t="s">
        <v>1223</v>
      </c>
      <c r="BG2079" s="34" t="s">
        <v>433</v>
      </c>
      <c r="BH2079" s="34" t="s">
        <v>272</v>
      </c>
      <c r="BI2079" s="34" t="s">
        <v>1853</v>
      </c>
      <c r="BJ2079" s="44" t="s">
        <v>350</v>
      </c>
      <c r="BK2079" s="44" t="s">
        <v>11985</v>
      </c>
      <c r="EN2079" s="571">
        <v>57967</v>
      </c>
      <c r="EO2079" s="560" t="s">
        <v>12123</v>
      </c>
      <c r="EP2079" s="560" t="s">
        <v>320</v>
      </c>
      <c r="EQ2079" s="580">
        <v>109</v>
      </c>
      <c r="ER2079" s="560" t="s">
        <v>2409</v>
      </c>
      <c r="ES2079" s="567" t="s">
        <v>12124</v>
      </c>
    </row>
    <row r="2080" spans="16:149">
      <c r="P2080" s="503"/>
      <c r="Q2080" s="504"/>
      <c r="R2080" s="505">
        <f t="shared" si="54"/>
        <v>45858</v>
      </c>
      <c r="S2080" s="501"/>
      <c r="T2080" s="497"/>
      <c r="U2080" s="498"/>
      <c r="V2080" s="43">
        <v>229</v>
      </c>
      <c r="W2080" s="34" t="s">
        <v>4622</v>
      </c>
      <c r="X2080" s="44">
        <v>51100</v>
      </c>
      <c r="Y2080" s="34" t="s">
        <v>716</v>
      </c>
      <c r="Z2080" s="43" t="s">
        <v>1223</v>
      </c>
      <c r="AA2080" s="34" t="s">
        <v>433</v>
      </c>
      <c r="AB2080" s="34" t="s">
        <v>272</v>
      </c>
      <c r="AC2080" s="34" t="s">
        <v>1029</v>
      </c>
      <c r="AD2080" s="44" t="s">
        <v>350</v>
      </c>
      <c r="AE2080" s="44" t="s">
        <v>11985</v>
      </c>
      <c r="AF2080" s="43">
        <v>229</v>
      </c>
      <c r="AG2080" s="34" t="s">
        <v>4622</v>
      </c>
      <c r="AH2080" s="34" t="s">
        <v>3251</v>
      </c>
      <c r="AI2080" s="43" t="s">
        <v>3250</v>
      </c>
      <c r="AJ2080" s="44" t="s">
        <v>3252</v>
      </c>
      <c r="AK2080" s="261">
        <v>6000084</v>
      </c>
      <c r="AL2080" s="44" t="s">
        <v>272</v>
      </c>
      <c r="AM2080" s="44" t="s">
        <v>3255</v>
      </c>
      <c r="AN2080" s="262">
        <v>272093870</v>
      </c>
      <c r="AO2080" s="34"/>
      <c r="AP2080" s="34"/>
      <c r="AQ2080" s="34"/>
      <c r="AR2080" s="34"/>
      <c r="AS2080" s="34"/>
      <c r="AT2080" s="44" t="s">
        <v>10865</v>
      </c>
      <c r="AU2080" s="44"/>
      <c r="AV2080" s="477" t="str">
        <f t="array" ref="AV2080">_xlfn.IFS(
LEFT(Tabelas!$AI2080,1)="N","DN",
LEFT(Tabelas!$AI2080,1)="C","DC",
LEFT(Tabelas!$AI2080,1)="L","DL",
LEFT(Tabelas!$AI2080,1)="A","DA",
LEFT(Tabelas!$AI2080,1)="G","DG")</f>
        <v>DC</v>
      </c>
      <c r="AW2080" s="34"/>
      <c r="AX2080" s="34"/>
      <c r="AY2080" s="34"/>
      <c r="AZ2080" s="34"/>
      <c r="BA2080" s="34"/>
      <c r="BB2080" s="34"/>
      <c r="BC2080" s="34"/>
      <c r="BD2080" s="44">
        <v>51100</v>
      </c>
      <c r="BE2080" s="34" t="s">
        <v>716</v>
      </c>
      <c r="BF2080" s="43" t="s">
        <v>1223</v>
      </c>
      <c r="BG2080" s="34" t="s">
        <v>433</v>
      </c>
      <c r="BH2080" s="34" t="s">
        <v>272</v>
      </c>
      <c r="BI2080" s="34" t="s">
        <v>1029</v>
      </c>
      <c r="BJ2080" s="44" t="s">
        <v>350</v>
      </c>
      <c r="BK2080" s="44" t="s">
        <v>11985</v>
      </c>
      <c r="EN2080" s="572">
        <v>58009</v>
      </c>
      <c r="EO2080" s="561" t="s">
        <v>12125</v>
      </c>
      <c r="EP2080" s="561" t="s">
        <v>320</v>
      </c>
      <c r="EQ2080" s="576">
        <v>167</v>
      </c>
      <c r="ER2080" s="561" t="s">
        <v>4041</v>
      </c>
      <c r="ES2080" s="568" t="s">
        <v>12126</v>
      </c>
    </row>
    <row r="2081" spans="16:149">
      <c r="P2081" s="503"/>
      <c r="Q2081" s="504"/>
      <c r="R2081" s="505">
        <f t="shared" si="54"/>
        <v>45859</v>
      </c>
      <c r="S2081" s="501"/>
      <c r="T2081" s="497"/>
      <c r="U2081" s="498"/>
      <c r="V2081" s="43">
        <v>230</v>
      </c>
      <c r="W2081" s="34" t="s">
        <v>4639</v>
      </c>
      <c r="X2081" s="44">
        <v>50100</v>
      </c>
      <c r="Y2081" s="34" t="s">
        <v>706</v>
      </c>
      <c r="Z2081" s="43" t="s">
        <v>1223</v>
      </c>
      <c r="AA2081" s="34" t="s">
        <v>335</v>
      </c>
      <c r="AB2081" s="34" t="s">
        <v>272</v>
      </c>
      <c r="AC2081" s="34" t="s">
        <v>12127</v>
      </c>
      <c r="AD2081" s="44" t="s">
        <v>350</v>
      </c>
      <c r="AE2081" s="44" t="s">
        <v>11787</v>
      </c>
      <c r="AF2081" s="43">
        <v>230</v>
      </c>
      <c r="AG2081" s="34" t="s">
        <v>4639</v>
      </c>
      <c r="AH2081" s="34" t="s">
        <v>3598</v>
      </c>
      <c r="AI2081" s="43" t="s">
        <v>3597</v>
      </c>
      <c r="AJ2081" s="44" t="s">
        <v>3599</v>
      </c>
      <c r="AK2081" s="261">
        <v>6201014</v>
      </c>
      <c r="AL2081" s="44" t="s">
        <v>426</v>
      </c>
      <c r="AM2081" s="44" t="s">
        <v>3602</v>
      </c>
      <c r="AN2081" s="262">
        <v>275094400</v>
      </c>
      <c r="AO2081" s="34"/>
      <c r="AP2081" s="34"/>
      <c r="AQ2081" s="34"/>
      <c r="AR2081" s="34"/>
      <c r="AS2081" s="34"/>
      <c r="AT2081" s="44" t="s">
        <v>10865</v>
      </c>
      <c r="AU2081" s="44"/>
      <c r="AV2081" s="477" t="str">
        <f t="array" ref="AV2081">_xlfn.IFS(
LEFT(Tabelas!$AI2081,1)="N","DN",
LEFT(Tabelas!$AI2081,1)="C","DC",
LEFT(Tabelas!$AI2081,1)="L","DL",
LEFT(Tabelas!$AI2081,1)="A","DA",
LEFT(Tabelas!$AI2081,1)="G","DG")</f>
        <v>DC</v>
      </c>
      <c r="AW2081" s="34"/>
      <c r="AX2081" s="34"/>
      <c r="AY2081" s="34"/>
      <c r="AZ2081" s="34"/>
      <c r="BA2081" s="34"/>
      <c r="BB2081" s="34"/>
      <c r="BC2081" s="34"/>
      <c r="BD2081" s="44">
        <v>50100</v>
      </c>
      <c r="BE2081" s="34" t="s">
        <v>706</v>
      </c>
      <c r="BF2081" s="43" t="s">
        <v>1223</v>
      </c>
      <c r="BG2081" s="34" t="s">
        <v>335</v>
      </c>
      <c r="BH2081" s="34" t="s">
        <v>272</v>
      </c>
      <c r="BI2081" s="34" t="s">
        <v>12127</v>
      </c>
      <c r="BJ2081" s="44" t="s">
        <v>350</v>
      </c>
      <c r="BK2081" s="44" t="s">
        <v>11787</v>
      </c>
      <c r="EN2081" s="571">
        <v>58084</v>
      </c>
      <c r="EO2081" s="560" t="s">
        <v>12128</v>
      </c>
      <c r="EP2081" s="560" t="s">
        <v>350</v>
      </c>
      <c r="EQ2081" s="580">
        <v>222</v>
      </c>
      <c r="ER2081" s="560" t="s">
        <v>4479</v>
      </c>
      <c r="ES2081" s="567" t="s">
        <v>12129</v>
      </c>
    </row>
    <row r="2082" spans="16:149">
      <c r="P2082" s="503"/>
      <c r="Q2082" s="504"/>
      <c r="R2082" s="505">
        <f t="shared" si="54"/>
        <v>45860</v>
      </c>
      <c r="S2082" s="501"/>
      <c r="T2082" s="497"/>
      <c r="U2082" s="498"/>
      <c r="V2082" s="43">
        <v>230</v>
      </c>
      <c r="W2082" s="34" t="s">
        <v>4639</v>
      </c>
      <c r="X2082" s="44">
        <v>50102</v>
      </c>
      <c r="Y2082" s="34" t="s">
        <v>1019</v>
      </c>
      <c r="Z2082" s="43" t="s">
        <v>1223</v>
      </c>
      <c r="AA2082" s="34" t="s">
        <v>335</v>
      </c>
      <c r="AB2082" s="34" t="s">
        <v>272</v>
      </c>
      <c r="AC2082" s="34" t="s">
        <v>1019</v>
      </c>
      <c r="AD2082" s="44" t="s">
        <v>350</v>
      </c>
      <c r="AE2082" s="44" t="s">
        <v>11787</v>
      </c>
      <c r="AF2082" s="43">
        <v>230</v>
      </c>
      <c r="AG2082" s="34" t="s">
        <v>4639</v>
      </c>
      <c r="AH2082" s="34" t="s">
        <v>3598</v>
      </c>
      <c r="AI2082" s="43" t="s">
        <v>3597</v>
      </c>
      <c r="AJ2082" s="44" t="s">
        <v>3599</v>
      </c>
      <c r="AK2082" s="261">
        <v>6201014</v>
      </c>
      <c r="AL2082" s="44" t="s">
        <v>426</v>
      </c>
      <c r="AM2082" s="44" t="s">
        <v>3602</v>
      </c>
      <c r="AN2082" s="262">
        <v>275094400</v>
      </c>
      <c r="AO2082" s="34"/>
      <c r="AP2082" s="34"/>
      <c r="AQ2082" s="34"/>
      <c r="AR2082" s="34"/>
      <c r="AS2082" s="34"/>
      <c r="AT2082" s="44" t="s">
        <v>10865</v>
      </c>
      <c r="AU2082" s="44"/>
      <c r="AV2082" s="477" t="str">
        <f t="array" ref="AV2082">_xlfn.IFS(
LEFT(Tabelas!$AI2082,1)="N","DN",
LEFT(Tabelas!$AI2082,1)="C","DC",
LEFT(Tabelas!$AI2082,1)="L","DL",
LEFT(Tabelas!$AI2082,1)="A","DA",
LEFT(Tabelas!$AI2082,1)="G","DG")</f>
        <v>DC</v>
      </c>
      <c r="AW2082" s="34"/>
      <c r="AX2082" s="34"/>
      <c r="AY2082" s="34"/>
      <c r="AZ2082" s="34"/>
      <c r="BA2082" s="34"/>
      <c r="BB2082" s="34"/>
      <c r="BC2082" s="34"/>
      <c r="BD2082" s="44">
        <v>50102</v>
      </c>
      <c r="BE2082" s="34" t="s">
        <v>1019</v>
      </c>
      <c r="BF2082" s="43" t="s">
        <v>1223</v>
      </c>
      <c r="BG2082" s="34" t="s">
        <v>335</v>
      </c>
      <c r="BH2082" s="34" t="s">
        <v>272</v>
      </c>
      <c r="BI2082" s="34" t="s">
        <v>1019</v>
      </c>
      <c r="BJ2082" s="44" t="s">
        <v>350</v>
      </c>
      <c r="BK2082" s="44" t="s">
        <v>11787</v>
      </c>
      <c r="EN2082" s="572">
        <v>58130</v>
      </c>
      <c r="EO2082" s="561" t="s">
        <v>12130</v>
      </c>
      <c r="EP2082" s="561" t="s">
        <v>320</v>
      </c>
      <c r="EQ2082" s="576">
        <v>126</v>
      </c>
      <c r="ER2082" s="561" t="s">
        <v>3720</v>
      </c>
      <c r="ES2082" s="568" t="s">
        <v>12131</v>
      </c>
    </row>
    <row r="2083" spans="16:149">
      <c r="P2083" s="503"/>
      <c r="Q2083" s="504"/>
      <c r="R2083" s="505">
        <f t="shared" si="54"/>
        <v>45861</v>
      </c>
      <c r="S2083" s="501"/>
      <c r="T2083" s="497"/>
      <c r="U2083" s="498"/>
      <c r="V2083" s="43">
        <v>230</v>
      </c>
      <c r="W2083" s="34" t="s">
        <v>4639</v>
      </c>
      <c r="X2083" s="44">
        <v>50104</v>
      </c>
      <c r="Y2083" s="34" t="s">
        <v>1296</v>
      </c>
      <c r="Z2083" s="43" t="s">
        <v>1223</v>
      </c>
      <c r="AA2083" s="34" t="s">
        <v>335</v>
      </c>
      <c r="AB2083" s="34" t="s">
        <v>272</v>
      </c>
      <c r="AC2083" s="34" t="s">
        <v>1296</v>
      </c>
      <c r="AD2083" s="44" t="s">
        <v>350</v>
      </c>
      <c r="AE2083" s="44" t="s">
        <v>11787</v>
      </c>
      <c r="AF2083" s="43">
        <v>230</v>
      </c>
      <c r="AG2083" s="34" t="s">
        <v>4639</v>
      </c>
      <c r="AH2083" s="34" t="s">
        <v>3598</v>
      </c>
      <c r="AI2083" s="43" t="s">
        <v>3597</v>
      </c>
      <c r="AJ2083" s="44" t="s">
        <v>3599</v>
      </c>
      <c r="AK2083" s="261">
        <v>6201014</v>
      </c>
      <c r="AL2083" s="44" t="s">
        <v>426</v>
      </c>
      <c r="AM2083" s="44" t="s">
        <v>3602</v>
      </c>
      <c r="AN2083" s="262">
        <v>275094400</v>
      </c>
      <c r="AO2083" s="34"/>
      <c r="AP2083" s="34"/>
      <c r="AQ2083" s="34"/>
      <c r="AR2083" s="34"/>
      <c r="AS2083" s="34"/>
      <c r="AT2083" s="44" t="s">
        <v>10865</v>
      </c>
      <c r="AU2083" s="44"/>
      <c r="AV2083" s="477" t="str">
        <f t="array" ref="AV2083">_xlfn.IFS(
LEFT(Tabelas!$AI2083,1)="N","DN",
LEFT(Tabelas!$AI2083,1)="C","DC",
LEFT(Tabelas!$AI2083,1)="L","DL",
LEFT(Tabelas!$AI2083,1)="A","DA",
LEFT(Tabelas!$AI2083,1)="G","DG")</f>
        <v>DC</v>
      </c>
      <c r="AW2083" s="34"/>
      <c r="AX2083" s="34"/>
      <c r="AY2083" s="34"/>
      <c r="AZ2083" s="34"/>
      <c r="BA2083" s="34"/>
      <c r="BB2083" s="34"/>
      <c r="BC2083" s="34"/>
      <c r="BD2083" s="44">
        <v>50104</v>
      </c>
      <c r="BE2083" s="34" t="s">
        <v>1296</v>
      </c>
      <c r="BF2083" s="43" t="s">
        <v>1223</v>
      </c>
      <c r="BG2083" s="34" t="s">
        <v>335</v>
      </c>
      <c r="BH2083" s="34" t="s">
        <v>272</v>
      </c>
      <c r="BI2083" s="34" t="s">
        <v>1296</v>
      </c>
      <c r="BJ2083" s="44" t="s">
        <v>350</v>
      </c>
      <c r="BK2083" s="44" t="s">
        <v>11787</v>
      </c>
      <c r="EN2083" s="571">
        <v>58149</v>
      </c>
      <c r="EO2083" s="560" t="s">
        <v>12132</v>
      </c>
      <c r="EP2083" s="560" t="s">
        <v>320</v>
      </c>
      <c r="EQ2083" s="580">
        <v>111</v>
      </c>
      <c r="ER2083" s="560" t="s">
        <v>2730</v>
      </c>
      <c r="ES2083" s="567" t="s">
        <v>12133</v>
      </c>
    </row>
    <row r="2084" spans="16:149">
      <c r="P2084" s="503"/>
      <c r="Q2084" s="504"/>
      <c r="R2084" s="505">
        <f t="shared" si="54"/>
        <v>45862</v>
      </c>
      <c r="S2084" s="501"/>
      <c r="T2084" s="497"/>
      <c r="U2084" s="498"/>
      <c r="V2084" s="43">
        <v>230</v>
      </c>
      <c r="W2084" s="34" t="s">
        <v>4639</v>
      </c>
      <c r="X2084" s="44">
        <v>50105</v>
      </c>
      <c r="Y2084" s="34" t="s">
        <v>1574</v>
      </c>
      <c r="Z2084" s="43" t="s">
        <v>1223</v>
      </c>
      <c r="AA2084" s="34" t="s">
        <v>335</v>
      </c>
      <c r="AB2084" s="34" t="s">
        <v>272</v>
      </c>
      <c r="AC2084" s="34" t="s">
        <v>1574</v>
      </c>
      <c r="AD2084" s="44" t="s">
        <v>350</v>
      </c>
      <c r="AE2084" s="44" t="s">
        <v>11787</v>
      </c>
      <c r="AF2084" s="43">
        <v>230</v>
      </c>
      <c r="AG2084" s="34" t="s">
        <v>4639</v>
      </c>
      <c r="AH2084" s="34" t="s">
        <v>3598</v>
      </c>
      <c r="AI2084" s="43" t="s">
        <v>3597</v>
      </c>
      <c r="AJ2084" s="44" t="s">
        <v>3599</v>
      </c>
      <c r="AK2084" s="261">
        <v>6201014</v>
      </c>
      <c r="AL2084" s="44" t="s">
        <v>426</v>
      </c>
      <c r="AM2084" s="44" t="s">
        <v>3602</v>
      </c>
      <c r="AN2084" s="262">
        <v>275094400</v>
      </c>
      <c r="AO2084" s="34"/>
      <c r="AP2084" s="34"/>
      <c r="AQ2084" s="34"/>
      <c r="AR2084" s="34"/>
      <c r="AS2084" s="34"/>
      <c r="AT2084" s="44" t="s">
        <v>10865</v>
      </c>
      <c r="AU2084" s="44"/>
      <c r="AV2084" s="477" t="str">
        <f t="array" ref="AV2084">_xlfn.IFS(
LEFT(Tabelas!$AI2084,1)="N","DN",
LEFT(Tabelas!$AI2084,1)="C","DC",
LEFT(Tabelas!$AI2084,1)="L","DL",
LEFT(Tabelas!$AI2084,1)="A","DA",
LEFT(Tabelas!$AI2084,1)="G","DG")</f>
        <v>DC</v>
      </c>
      <c r="AW2084" s="34"/>
      <c r="AX2084" s="34"/>
      <c r="AY2084" s="34"/>
      <c r="AZ2084" s="34"/>
      <c r="BA2084" s="34"/>
      <c r="BB2084" s="34"/>
      <c r="BC2084" s="34"/>
      <c r="BD2084" s="44">
        <v>50105</v>
      </c>
      <c r="BE2084" s="34" t="s">
        <v>1574</v>
      </c>
      <c r="BF2084" s="43" t="s">
        <v>1223</v>
      </c>
      <c r="BG2084" s="34" t="s">
        <v>335</v>
      </c>
      <c r="BH2084" s="34" t="s">
        <v>272</v>
      </c>
      <c r="BI2084" s="34" t="s">
        <v>1574</v>
      </c>
      <c r="BJ2084" s="44" t="s">
        <v>350</v>
      </c>
      <c r="BK2084" s="44" t="s">
        <v>11787</v>
      </c>
      <c r="EN2084" s="572">
        <v>58157</v>
      </c>
      <c r="EO2084" s="561" t="s">
        <v>12134</v>
      </c>
      <c r="EP2084" s="561" t="s">
        <v>320</v>
      </c>
      <c r="EQ2084" s="576">
        <v>106</v>
      </c>
      <c r="ER2084" s="561" t="s">
        <v>1774</v>
      </c>
      <c r="ES2084" s="568" t="s">
        <v>12135</v>
      </c>
    </row>
    <row r="2085" spans="16:149">
      <c r="P2085" s="503"/>
      <c r="Q2085" s="504"/>
      <c r="R2085" s="505">
        <f t="shared" si="54"/>
        <v>45863</v>
      </c>
      <c r="S2085" s="501"/>
      <c r="T2085" s="497"/>
      <c r="U2085" s="498"/>
      <c r="V2085" s="43">
        <v>230</v>
      </c>
      <c r="W2085" s="34" t="s">
        <v>4639</v>
      </c>
      <c r="X2085" s="44">
        <v>50106</v>
      </c>
      <c r="Y2085" s="34" t="s">
        <v>1845</v>
      </c>
      <c r="Z2085" s="43" t="s">
        <v>1223</v>
      </c>
      <c r="AA2085" s="34" t="s">
        <v>335</v>
      </c>
      <c r="AB2085" s="34" t="s">
        <v>272</v>
      </c>
      <c r="AC2085" s="34" t="s">
        <v>12127</v>
      </c>
      <c r="AD2085" s="44" t="s">
        <v>350</v>
      </c>
      <c r="AE2085" s="44" t="s">
        <v>11787</v>
      </c>
      <c r="AF2085" s="43">
        <v>230</v>
      </c>
      <c r="AG2085" s="34" t="s">
        <v>4639</v>
      </c>
      <c r="AH2085" s="34" t="s">
        <v>3598</v>
      </c>
      <c r="AI2085" s="43" t="s">
        <v>3597</v>
      </c>
      <c r="AJ2085" s="44" t="s">
        <v>3599</v>
      </c>
      <c r="AK2085" s="261">
        <v>6201014</v>
      </c>
      <c r="AL2085" s="44" t="s">
        <v>426</v>
      </c>
      <c r="AM2085" s="44" t="s">
        <v>3602</v>
      </c>
      <c r="AN2085" s="262">
        <v>275094400</v>
      </c>
      <c r="AO2085" s="34"/>
      <c r="AP2085" s="34"/>
      <c r="AQ2085" s="34"/>
      <c r="AR2085" s="34"/>
      <c r="AS2085" s="34"/>
      <c r="AT2085" s="44" t="s">
        <v>10865</v>
      </c>
      <c r="AU2085" s="44"/>
      <c r="AV2085" s="477" t="str">
        <f t="array" ref="AV2085">_xlfn.IFS(
LEFT(Tabelas!$AI2085,1)="N","DN",
LEFT(Tabelas!$AI2085,1)="C","DC",
LEFT(Tabelas!$AI2085,1)="L","DL",
LEFT(Tabelas!$AI2085,1)="A","DA",
LEFT(Tabelas!$AI2085,1)="G","DG")</f>
        <v>DC</v>
      </c>
      <c r="AW2085" s="34"/>
      <c r="AX2085" s="34"/>
      <c r="AY2085" s="34"/>
      <c r="AZ2085" s="34"/>
      <c r="BA2085" s="34"/>
      <c r="BB2085" s="34"/>
      <c r="BC2085" s="34"/>
      <c r="BD2085" s="44">
        <v>50106</v>
      </c>
      <c r="BE2085" s="34" t="s">
        <v>1845</v>
      </c>
      <c r="BF2085" s="43" t="s">
        <v>1223</v>
      </c>
      <c r="BG2085" s="34" t="s">
        <v>335</v>
      </c>
      <c r="BH2085" s="34" t="s">
        <v>272</v>
      </c>
      <c r="BI2085" s="34" t="s">
        <v>12127</v>
      </c>
      <c r="BJ2085" s="44" t="s">
        <v>350</v>
      </c>
      <c r="BK2085" s="44" t="s">
        <v>11787</v>
      </c>
      <c r="EN2085" s="571">
        <v>58165</v>
      </c>
      <c r="EO2085" s="560" t="s">
        <v>12136</v>
      </c>
      <c r="EP2085" s="560" t="s">
        <v>320</v>
      </c>
      <c r="EQ2085" s="580">
        <v>106</v>
      </c>
      <c r="ER2085" s="560" t="s">
        <v>1774</v>
      </c>
      <c r="ES2085" s="567" t="s">
        <v>12137</v>
      </c>
    </row>
    <row r="2086" spans="16:149">
      <c r="P2086" s="503"/>
      <c r="Q2086" s="504"/>
      <c r="R2086" s="505">
        <f t="shared" si="54"/>
        <v>45864</v>
      </c>
      <c r="S2086" s="501"/>
      <c r="T2086" s="497"/>
      <c r="U2086" s="498"/>
      <c r="V2086" s="43">
        <v>230</v>
      </c>
      <c r="W2086" s="34" t="s">
        <v>4639</v>
      </c>
      <c r="X2086" s="44">
        <v>50302</v>
      </c>
      <c r="Y2086" s="34" t="s">
        <v>1021</v>
      </c>
      <c r="Z2086" s="43" t="s">
        <v>1223</v>
      </c>
      <c r="AA2086" s="34" t="s">
        <v>426</v>
      </c>
      <c r="AB2086" s="34" t="s">
        <v>272</v>
      </c>
      <c r="AC2086" s="34" t="s">
        <v>1021</v>
      </c>
      <c r="AD2086" s="44" t="s">
        <v>350</v>
      </c>
      <c r="AE2086" s="44" t="s">
        <v>11787</v>
      </c>
      <c r="AF2086" s="43">
        <v>230</v>
      </c>
      <c r="AG2086" s="34" t="s">
        <v>4639</v>
      </c>
      <c r="AH2086" s="34" t="s">
        <v>3598</v>
      </c>
      <c r="AI2086" s="43" t="s">
        <v>3597</v>
      </c>
      <c r="AJ2086" s="44" t="s">
        <v>3599</v>
      </c>
      <c r="AK2086" s="261">
        <v>6201014</v>
      </c>
      <c r="AL2086" s="44" t="s">
        <v>426</v>
      </c>
      <c r="AM2086" s="44" t="s">
        <v>3602</v>
      </c>
      <c r="AN2086" s="262">
        <v>275094400</v>
      </c>
      <c r="AO2086" s="34"/>
      <c r="AP2086" s="34"/>
      <c r="AQ2086" s="34"/>
      <c r="AR2086" s="34"/>
      <c r="AS2086" s="34"/>
      <c r="AT2086" s="44" t="s">
        <v>10865</v>
      </c>
      <c r="AU2086" s="44"/>
      <c r="AV2086" s="477" t="str">
        <f t="array" ref="AV2086">_xlfn.IFS(
LEFT(Tabelas!$AI2086,1)="N","DN",
LEFT(Tabelas!$AI2086,1)="C","DC",
LEFT(Tabelas!$AI2086,1)="L","DL",
LEFT(Tabelas!$AI2086,1)="A","DA",
LEFT(Tabelas!$AI2086,1)="G","DG")</f>
        <v>DC</v>
      </c>
      <c r="AW2086" s="34"/>
      <c r="AX2086" s="34"/>
      <c r="AY2086" s="34"/>
      <c r="AZ2086" s="34"/>
      <c r="BA2086" s="34"/>
      <c r="BB2086" s="34"/>
      <c r="BC2086" s="34"/>
      <c r="BD2086" s="44">
        <v>50302</v>
      </c>
      <c r="BE2086" s="34" t="s">
        <v>1021</v>
      </c>
      <c r="BF2086" s="43" t="s">
        <v>1223</v>
      </c>
      <c r="BG2086" s="34" t="s">
        <v>426</v>
      </c>
      <c r="BH2086" s="34" t="s">
        <v>272</v>
      </c>
      <c r="BI2086" s="34" t="s">
        <v>1021</v>
      </c>
      <c r="BJ2086" s="44" t="s">
        <v>350</v>
      </c>
      <c r="BK2086" s="44" t="s">
        <v>11787</v>
      </c>
      <c r="EN2086" s="572">
        <v>58181</v>
      </c>
      <c r="EO2086" s="561" t="s">
        <v>12138</v>
      </c>
      <c r="EP2086" s="561" t="s">
        <v>289</v>
      </c>
      <c r="EQ2086" s="576">
        <v>345</v>
      </c>
      <c r="ER2086" s="561" t="s">
        <v>645</v>
      </c>
      <c r="ES2086" s="568" t="s">
        <v>12139</v>
      </c>
    </row>
    <row r="2087" spans="16:149">
      <c r="P2087" s="503"/>
      <c r="Q2087" s="504"/>
      <c r="R2087" s="505">
        <f t="shared" si="54"/>
        <v>45865</v>
      </c>
      <c r="S2087" s="501"/>
      <c r="T2087" s="497"/>
      <c r="U2087" s="498"/>
      <c r="V2087" s="43">
        <v>230</v>
      </c>
      <c r="W2087" s="34" t="s">
        <v>4639</v>
      </c>
      <c r="X2087" s="44">
        <v>50305</v>
      </c>
      <c r="Y2087" s="34" t="s">
        <v>1298</v>
      </c>
      <c r="Z2087" s="43" t="s">
        <v>1223</v>
      </c>
      <c r="AA2087" s="34" t="s">
        <v>426</v>
      </c>
      <c r="AB2087" s="34" t="s">
        <v>272</v>
      </c>
      <c r="AC2087" s="34" t="s">
        <v>1298</v>
      </c>
      <c r="AD2087" s="44" t="s">
        <v>350</v>
      </c>
      <c r="AE2087" s="44" t="s">
        <v>11787</v>
      </c>
      <c r="AF2087" s="43">
        <v>230</v>
      </c>
      <c r="AG2087" s="34" t="s">
        <v>4639</v>
      </c>
      <c r="AH2087" s="34" t="s">
        <v>3598</v>
      </c>
      <c r="AI2087" s="43" t="s">
        <v>3597</v>
      </c>
      <c r="AJ2087" s="44" t="s">
        <v>3599</v>
      </c>
      <c r="AK2087" s="261">
        <v>6201014</v>
      </c>
      <c r="AL2087" s="44" t="s">
        <v>426</v>
      </c>
      <c r="AM2087" s="44" t="s">
        <v>3602</v>
      </c>
      <c r="AN2087" s="262">
        <v>275094400</v>
      </c>
      <c r="AO2087" s="34"/>
      <c r="AP2087" s="34"/>
      <c r="AQ2087" s="34"/>
      <c r="AR2087" s="34"/>
      <c r="AS2087" s="34"/>
      <c r="AT2087" s="44" t="s">
        <v>10865</v>
      </c>
      <c r="AU2087" s="44"/>
      <c r="AV2087" s="477" t="str">
        <f t="array" ref="AV2087">_xlfn.IFS(
LEFT(Tabelas!$AI2087,1)="N","DN",
LEFT(Tabelas!$AI2087,1)="C","DC",
LEFT(Tabelas!$AI2087,1)="L","DL",
LEFT(Tabelas!$AI2087,1)="A","DA",
LEFT(Tabelas!$AI2087,1)="G","DG")</f>
        <v>DC</v>
      </c>
      <c r="AW2087" s="34"/>
      <c r="AX2087" s="34"/>
      <c r="AY2087" s="34"/>
      <c r="AZ2087" s="34"/>
      <c r="BA2087" s="34"/>
      <c r="BB2087" s="34"/>
      <c r="BC2087" s="34"/>
      <c r="BD2087" s="44">
        <v>50305</v>
      </c>
      <c r="BE2087" s="34" t="s">
        <v>1298</v>
      </c>
      <c r="BF2087" s="43" t="s">
        <v>1223</v>
      </c>
      <c r="BG2087" s="34" t="s">
        <v>426</v>
      </c>
      <c r="BH2087" s="34" t="s">
        <v>272</v>
      </c>
      <c r="BI2087" s="34" t="s">
        <v>1298</v>
      </c>
      <c r="BJ2087" s="44" t="s">
        <v>350</v>
      </c>
      <c r="BK2087" s="44" t="s">
        <v>11787</v>
      </c>
      <c r="EN2087" s="571">
        <v>58190</v>
      </c>
      <c r="EO2087" s="560" t="s">
        <v>12140</v>
      </c>
      <c r="EP2087" s="560" t="s">
        <v>350</v>
      </c>
      <c r="EQ2087" s="580">
        <v>226</v>
      </c>
      <c r="ER2087" s="560" t="s">
        <v>4561</v>
      </c>
      <c r="ES2087" s="567" t="s">
        <v>12141</v>
      </c>
    </row>
    <row r="2088" spans="16:149">
      <c r="P2088" s="503"/>
      <c r="Q2088" s="504"/>
      <c r="R2088" s="505">
        <f t="shared" si="54"/>
        <v>45866</v>
      </c>
      <c r="S2088" s="501"/>
      <c r="T2088" s="497"/>
      <c r="U2088" s="498"/>
      <c r="V2088" s="43">
        <v>230</v>
      </c>
      <c r="W2088" s="34" t="s">
        <v>4639</v>
      </c>
      <c r="X2088" s="44">
        <v>50308</v>
      </c>
      <c r="Y2088" s="34" t="s">
        <v>1576</v>
      </c>
      <c r="Z2088" s="43" t="s">
        <v>1223</v>
      </c>
      <c r="AA2088" s="34" t="s">
        <v>426</v>
      </c>
      <c r="AB2088" s="34" t="s">
        <v>272</v>
      </c>
      <c r="AC2088" s="34" t="s">
        <v>1576</v>
      </c>
      <c r="AD2088" s="44" t="s">
        <v>350</v>
      </c>
      <c r="AE2088" s="44" t="s">
        <v>11787</v>
      </c>
      <c r="AF2088" s="43">
        <v>230</v>
      </c>
      <c r="AG2088" s="34" t="s">
        <v>4639</v>
      </c>
      <c r="AH2088" s="34" t="s">
        <v>3598</v>
      </c>
      <c r="AI2088" s="43" t="s">
        <v>3597</v>
      </c>
      <c r="AJ2088" s="44" t="s">
        <v>3599</v>
      </c>
      <c r="AK2088" s="261">
        <v>6201014</v>
      </c>
      <c r="AL2088" s="44" t="s">
        <v>426</v>
      </c>
      <c r="AM2088" s="44" t="s">
        <v>3602</v>
      </c>
      <c r="AN2088" s="262">
        <v>275094400</v>
      </c>
      <c r="AO2088" s="34"/>
      <c r="AP2088" s="34"/>
      <c r="AQ2088" s="34"/>
      <c r="AR2088" s="34"/>
      <c r="AS2088" s="34"/>
      <c r="AT2088" s="44" t="s">
        <v>10865</v>
      </c>
      <c r="AU2088" s="44"/>
      <c r="AV2088" s="477" t="str">
        <f t="array" ref="AV2088">_xlfn.IFS(
LEFT(Tabelas!$AI2088,1)="N","DN",
LEFT(Tabelas!$AI2088,1)="C","DC",
LEFT(Tabelas!$AI2088,1)="L","DL",
LEFT(Tabelas!$AI2088,1)="A","DA",
LEFT(Tabelas!$AI2088,1)="G","DG")</f>
        <v>DC</v>
      </c>
      <c r="AW2088" s="34"/>
      <c r="AX2088" s="34"/>
      <c r="AY2088" s="34"/>
      <c r="AZ2088" s="34"/>
      <c r="BA2088" s="34"/>
      <c r="BB2088" s="34"/>
      <c r="BC2088" s="34"/>
      <c r="BD2088" s="44">
        <v>50308</v>
      </c>
      <c r="BE2088" s="34" t="s">
        <v>1576</v>
      </c>
      <c r="BF2088" s="43" t="s">
        <v>1223</v>
      </c>
      <c r="BG2088" s="34" t="s">
        <v>426</v>
      </c>
      <c r="BH2088" s="34" t="s">
        <v>272</v>
      </c>
      <c r="BI2088" s="34" t="s">
        <v>1576</v>
      </c>
      <c r="BJ2088" s="44" t="s">
        <v>350</v>
      </c>
      <c r="BK2088" s="44" t="s">
        <v>11787</v>
      </c>
      <c r="EN2088" s="572">
        <v>58211</v>
      </c>
      <c r="EO2088" s="561" t="s">
        <v>12142</v>
      </c>
      <c r="EP2088" s="561" t="s">
        <v>320</v>
      </c>
      <c r="EQ2088" s="576">
        <v>108</v>
      </c>
      <c r="ER2088" s="561" t="s">
        <v>2224</v>
      </c>
      <c r="ES2088" s="568" t="s">
        <v>12143</v>
      </c>
    </row>
    <row r="2089" spans="16:149">
      <c r="P2089" s="503"/>
      <c r="Q2089" s="504"/>
      <c r="R2089" s="505">
        <f t="shared" si="54"/>
        <v>45867</v>
      </c>
      <c r="S2089" s="501"/>
      <c r="T2089" s="497"/>
      <c r="U2089" s="498"/>
      <c r="V2089" s="43">
        <v>230</v>
      </c>
      <c r="W2089" s="34" t="s">
        <v>4639</v>
      </c>
      <c r="X2089" s="44">
        <v>50300</v>
      </c>
      <c r="Y2089" s="34" t="s">
        <v>708</v>
      </c>
      <c r="Z2089" s="43" t="s">
        <v>1223</v>
      </c>
      <c r="AA2089" s="34" t="s">
        <v>426</v>
      </c>
      <c r="AB2089" s="34" t="s">
        <v>272</v>
      </c>
      <c r="AC2089" s="34" t="s">
        <v>12144</v>
      </c>
      <c r="AD2089" s="44" t="s">
        <v>350</v>
      </c>
      <c r="AE2089" s="44" t="s">
        <v>11787</v>
      </c>
      <c r="AF2089" s="43">
        <v>230</v>
      </c>
      <c r="AG2089" s="34" t="s">
        <v>4639</v>
      </c>
      <c r="AH2089" s="34" t="s">
        <v>3598</v>
      </c>
      <c r="AI2089" s="43" t="s">
        <v>3597</v>
      </c>
      <c r="AJ2089" s="44" t="s">
        <v>3599</v>
      </c>
      <c r="AK2089" s="261">
        <v>6201014</v>
      </c>
      <c r="AL2089" s="44" t="s">
        <v>426</v>
      </c>
      <c r="AM2089" s="44" t="s">
        <v>3602</v>
      </c>
      <c r="AN2089" s="262">
        <v>275094400</v>
      </c>
      <c r="AO2089" s="34"/>
      <c r="AP2089" s="34"/>
      <c r="AQ2089" s="34"/>
      <c r="AR2089" s="34"/>
      <c r="AS2089" s="34"/>
      <c r="AT2089" s="44" t="s">
        <v>10865</v>
      </c>
      <c r="AU2089" s="44"/>
      <c r="AV2089" s="477" t="str">
        <f t="array" ref="AV2089">_xlfn.IFS(
LEFT(Tabelas!$AI2089,1)="N","DN",
LEFT(Tabelas!$AI2089,1)="C","DC",
LEFT(Tabelas!$AI2089,1)="L","DL",
LEFT(Tabelas!$AI2089,1)="A","DA",
LEFT(Tabelas!$AI2089,1)="G","DG")</f>
        <v>DC</v>
      </c>
      <c r="AW2089" s="34"/>
      <c r="AX2089" s="34"/>
      <c r="AY2089" s="34"/>
      <c r="AZ2089" s="34"/>
      <c r="BA2089" s="34"/>
      <c r="BB2089" s="34"/>
      <c r="BC2089" s="34"/>
      <c r="BD2089" s="44">
        <v>50300</v>
      </c>
      <c r="BE2089" s="34" t="s">
        <v>708</v>
      </c>
      <c r="BF2089" s="43" t="s">
        <v>1223</v>
      </c>
      <c r="BG2089" s="34" t="s">
        <v>426</v>
      </c>
      <c r="BH2089" s="34" t="s">
        <v>272</v>
      </c>
      <c r="BI2089" s="34" t="s">
        <v>12144</v>
      </c>
      <c r="BJ2089" s="44" t="s">
        <v>350</v>
      </c>
      <c r="BK2089" s="44" t="s">
        <v>11787</v>
      </c>
      <c r="EN2089" s="572">
        <v>58327</v>
      </c>
      <c r="EO2089" s="561" t="s">
        <v>12145</v>
      </c>
      <c r="EP2089" s="561" t="s">
        <v>1519</v>
      </c>
      <c r="EQ2089" s="576">
        <v>800</v>
      </c>
      <c r="ER2089" s="561" t="s">
        <v>1520</v>
      </c>
      <c r="ES2089" s="568" t="s">
        <v>12146</v>
      </c>
    </row>
    <row r="2090" spans="16:149">
      <c r="P2090" s="503"/>
      <c r="Q2090" s="504"/>
      <c r="R2090" s="505">
        <f t="shared" si="54"/>
        <v>45868</v>
      </c>
      <c r="S2090" s="501"/>
      <c r="T2090" s="497"/>
      <c r="U2090" s="498"/>
      <c r="V2090" s="43">
        <v>230</v>
      </c>
      <c r="W2090" s="34" t="s">
        <v>4639</v>
      </c>
      <c r="X2090" s="44">
        <v>50309</v>
      </c>
      <c r="Y2090" s="34" t="s">
        <v>1846</v>
      </c>
      <c r="Z2090" s="43" t="s">
        <v>1223</v>
      </c>
      <c r="AA2090" s="34" t="s">
        <v>426</v>
      </c>
      <c r="AB2090" s="34" t="s">
        <v>272</v>
      </c>
      <c r="AC2090" s="34" t="s">
        <v>1846</v>
      </c>
      <c r="AD2090" s="44" t="s">
        <v>350</v>
      </c>
      <c r="AE2090" s="44" t="s">
        <v>11787</v>
      </c>
      <c r="AF2090" s="43">
        <v>230</v>
      </c>
      <c r="AG2090" s="34" t="s">
        <v>4639</v>
      </c>
      <c r="AH2090" s="34" t="s">
        <v>3598</v>
      </c>
      <c r="AI2090" s="43" t="s">
        <v>3597</v>
      </c>
      <c r="AJ2090" s="44" t="s">
        <v>3599</v>
      </c>
      <c r="AK2090" s="261">
        <v>6201014</v>
      </c>
      <c r="AL2090" s="44" t="s">
        <v>426</v>
      </c>
      <c r="AM2090" s="44" t="s">
        <v>3602</v>
      </c>
      <c r="AN2090" s="262">
        <v>275094400</v>
      </c>
      <c r="AO2090" s="34"/>
      <c r="AP2090" s="34"/>
      <c r="AQ2090" s="34"/>
      <c r="AR2090" s="34"/>
      <c r="AS2090" s="34"/>
      <c r="AT2090" s="44" t="s">
        <v>10865</v>
      </c>
      <c r="AU2090" s="44"/>
      <c r="AV2090" s="477" t="str">
        <f t="array" ref="AV2090">_xlfn.IFS(
LEFT(Tabelas!$AI2090,1)="N","DN",
LEFT(Tabelas!$AI2090,1)="C","DC",
LEFT(Tabelas!$AI2090,1)="L","DL",
LEFT(Tabelas!$AI2090,1)="A","DA",
LEFT(Tabelas!$AI2090,1)="G","DG")</f>
        <v>DC</v>
      </c>
      <c r="AW2090" s="34"/>
      <c r="AX2090" s="34"/>
      <c r="AY2090" s="34"/>
      <c r="AZ2090" s="34"/>
      <c r="BA2090" s="34"/>
      <c r="BB2090" s="34"/>
      <c r="BC2090" s="34"/>
      <c r="BD2090" s="44">
        <v>50309</v>
      </c>
      <c r="BE2090" s="34" t="s">
        <v>1846</v>
      </c>
      <c r="BF2090" s="43" t="s">
        <v>1223</v>
      </c>
      <c r="BG2090" s="34" t="s">
        <v>426</v>
      </c>
      <c r="BH2090" s="34" t="s">
        <v>272</v>
      </c>
      <c r="BI2090" s="34" t="s">
        <v>1846</v>
      </c>
      <c r="BJ2090" s="44" t="s">
        <v>350</v>
      </c>
      <c r="BK2090" s="44" t="s">
        <v>11787</v>
      </c>
      <c r="EN2090" s="571">
        <v>58351</v>
      </c>
      <c r="EO2090" s="560" t="s">
        <v>12147</v>
      </c>
      <c r="EP2090" s="560" t="s">
        <v>350</v>
      </c>
      <c r="EQ2090" s="580">
        <v>224</v>
      </c>
      <c r="ER2090" s="560" t="s">
        <v>4524</v>
      </c>
      <c r="ES2090" s="567" t="s">
        <v>12148</v>
      </c>
    </row>
    <row r="2091" spans="16:149">
      <c r="P2091" s="503"/>
      <c r="Q2091" s="504"/>
      <c r="R2091" s="505">
        <f t="shared" si="54"/>
        <v>45869</v>
      </c>
      <c r="S2091" s="501"/>
      <c r="T2091" s="497"/>
      <c r="U2091" s="498"/>
      <c r="V2091" s="43">
        <v>230</v>
      </c>
      <c r="W2091" s="34" t="s">
        <v>4639</v>
      </c>
      <c r="X2091" s="44">
        <v>50310</v>
      </c>
      <c r="Y2091" s="34" t="s">
        <v>2083</v>
      </c>
      <c r="Z2091" s="43" t="s">
        <v>1223</v>
      </c>
      <c r="AA2091" s="34" t="s">
        <v>426</v>
      </c>
      <c r="AB2091" s="34" t="s">
        <v>272</v>
      </c>
      <c r="AC2091" s="34" t="s">
        <v>2083</v>
      </c>
      <c r="AD2091" s="44" t="s">
        <v>350</v>
      </c>
      <c r="AE2091" s="44" t="s">
        <v>11787</v>
      </c>
      <c r="AF2091" s="43">
        <v>230</v>
      </c>
      <c r="AG2091" s="34" t="s">
        <v>4639</v>
      </c>
      <c r="AH2091" s="34" t="s">
        <v>3598</v>
      </c>
      <c r="AI2091" s="43" t="s">
        <v>3597</v>
      </c>
      <c r="AJ2091" s="44" t="s">
        <v>3599</v>
      </c>
      <c r="AK2091" s="261">
        <v>6201014</v>
      </c>
      <c r="AL2091" s="44" t="s">
        <v>426</v>
      </c>
      <c r="AM2091" s="44" t="s">
        <v>3602</v>
      </c>
      <c r="AN2091" s="262">
        <v>275094400</v>
      </c>
      <c r="AO2091" s="34"/>
      <c r="AP2091" s="34"/>
      <c r="AQ2091" s="34"/>
      <c r="AR2091" s="34"/>
      <c r="AS2091" s="34"/>
      <c r="AT2091" s="44" t="s">
        <v>10865</v>
      </c>
      <c r="AU2091" s="44"/>
      <c r="AV2091" s="477" t="str">
        <f t="array" ref="AV2091">_xlfn.IFS(
LEFT(Tabelas!$AI2091,1)="N","DN",
LEFT(Tabelas!$AI2091,1)="C","DC",
LEFT(Tabelas!$AI2091,1)="L","DL",
LEFT(Tabelas!$AI2091,1)="A","DA",
LEFT(Tabelas!$AI2091,1)="G","DG")</f>
        <v>DC</v>
      </c>
      <c r="AW2091" s="34"/>
      <c r="AX2091" s="34"/>
      <c r="AY2091" s="34"/>
      <c r="AZ2091" s="34"/>
      <c r="BA2091" s="34"/>
      <c r="BB2091" s="34"/>
      <c r="BC2091" s="34"/>
      <c r="BD2091" s="44">
        <v>50310</v>
      </c>
      <c r="BE2091" s="34" t="s">
        <v>2083</v>
      </c>
      <c r="BF2091" s="43" t="s">
        <v>1223</v>
      </c>
      <c r="BG2091" s="34" t="s">
        <v>426</v>
      </c>
      <c r="BH2091" s="34" t="s">
        <v>272</v>
      </c>
      <c r="BI2091" s="34" t="s">
        <v>2083</v>
      </c>
      <c r="BJ2091" s="44" t="s">
        <v>350</v>
      </c>
      <c r="BK2091" s="44" t="s">
        <v>11787</v>
      </c>
      <c r="EN2091" s="572">
        <v>58378</v>
      </c>
      <c r="EO2091" s="561" t="s">
        <v>12149</v>
      </c>
      <c r="EP2091" s="561" t="s">
        <v>350</v>
      </c>
      <c r="EQ2091" s="576">
        <v>230</v>
      </c>
      <c r="ER2091" s="561" t="s">
        <v>4639</v>
      </c>
      <c r="ES2091" s="568" t="s">
        <v>12150</v>
      </c>
    </row>
    <row r="2092" spans="16:149">
      <c r="P2092" s="503"/>
      <c r="Q2092" s="504"/>
      <c r="R2092" s="505">
        <f t="shared" si="54"/>
        <v>45870</v>
      </c>
      <c r="S2092" s="501"/>
      <c r="T2092" s="497"/>
      <c r="U2092" s="498"/>
      <c r="V2092" s="43">
        <v>230</v>
      </c>
      <c r="W2092" s="34" t="s">
        <v>4639</v>
      </c>
      <c r="X2092" s="44">
        <v>50311</v>
      </c>
      <c r="Y2092" s="34" t="s">
        <v>2282</v>
      </c>
      <c r="Z2092" s="43" t="s">
        <v>1223</v>
      </c>
      <c r="AA2092" s="34" t="s">
        <v>426</v>
      </c>
      <c r="AB2092" s="34" t="s">
        <v>272</v>
      </c>
      <c r="AC2092" s="34" t="s">
        <v>2282</v>
      </c>
      <c r="AD2092" s="44" t="s">
        <v>350</v>
      </c>
      <c r="AE2092" s="44" t="s">
        <v>11787</v>
      </c>
      <c r="AF2092" s="43">
        <v>230</v>
      </c>
      <c r="AG2092" s="34" t="s">
        <v>4639</v>
      </c>
      <c r="AH2092" s="34" t="s">
        <v>3598</v>
      </c>
      <c r="AI2092" s="43" t="s">
        <v>3597</v>
      </c>
      <c r="AJ2092" s="44" t="s">
        <v>3599</v>
      </c>
      <c r="AK2092" s="261">
        <v>6201014</v>
      </c>
      <c r="AL2092" s="44" t="s">
        <v>426</v>
      </c>
      <c r="AM2092" s="44" t="s">
        <v>3602</v>
      </c>
      <c r="AN2092" s="262">
        <v>275094400</v>
      </c>
      <c r="AO2092" s="34"/>
      <c r="AP2092" s="34"/>
      <c r="AQ2092" s="34"/>
      <c r="AR2092" s="34"/>
      <c r="AS2092" s="34"/>
      <c r="AT2092" s="44" t="s">
        <v>10865</v>
      </c>
      <c r="AU2092" s="44"/>
      <c r="AV2092" s="477" t="str">
        <f t="array" ref="AV2092">_xlfn.IFS(
LEFT(Tabelas!$AI2092,1)="N","DN",
LEFT(Tabelas!$AI2092,1)="C","DC",
LEFT(Tabelas!$AI2092,1)="L","DL",
LEFT(Tabelas!$AI2092,1)="A","DA",
LEFT(Tabelas!$AI2092,1)="G","DG")</f>
        <v>DC</v>
      </c>
      <c r="AW2092" s="34"/>
      <c r="AX2092" s="34"/>
      <c r="AY2092" s="34"/>
      <c r="AZ2092" s="34"/>
      <c r="BA2092" s="34"/>
      <c r="BB2092" s="34"/>
      <c r="BC2092" s="34"/>
      <c r="BD2092" s="44">
        <v>50311</v>
      </c>
      <c r="BE2092" s="34" t="s">
        <v>2282</v>
      </c>
      <c r="BF2092" s="43" t="s">
        <v>1223</v>
      </c>
      <c r="BG2092" s="34" t="s">
        <v>426</v>
      </c>
      <c r="BH2092" s="34" t="s">
        <v>272</v>
      </c>
      <c r="BI2092" s="34" t="s">
        <v>2282</v>
      </c>
      <c r="BJ2092" s="44" t="s">
        <v>350</v>
      </c>
      <c r="BK2092" s="44" t="s">
        <v>11787</v>
      </c>
      <c r="EN2092" s="571">
        <v>58386</v>
      </c>
      <c r="EO2092" s="560" t="s">
        <v>12151</v>
      </c>
      <c r="EP2092" s="560" t="s">
        <v>320</v>
      </c>
      <c r="EQ2092" s="580">
        <v>110</v>
      </c>
      <c r="ER2092" s="560" t="s">
        <v>2579</v>
      </c>
      <c r="ES2092" s="567" t="s">
        <v>12152</v>
      </c>
    </row>
    <row r="2093" spans="16:149">
      <c r="P2093" s="503"/>
      <c r="Q2093" s="504"/>
      <c r="R2093" s="505">
        <f t="shared" si="54"/>
        <v>45871</v>
      </c>
      <c r="S2093" s="501"/>
      <c r="T2093" s="497"/>
      <c r="U2093" s="498"/>
      <c r="V2093" s="43">
        <v>230</v>
      </c>
      <c r="W2093" s="34" t="s">
        <v>4639</v>
      </c>
      <c r="X2093" s="44">
        <v>50312</v>
      </c>
      <c r="Y2093" s="34" t="s">
        <v>2462</v>
      </c>
      <c r="Z2093" s="43" t="s">
        <v>1223</v>
      </c>
      <c r="AA2093" s="34" t="s">
        <v>426</v>
      </c>
      <c r="AB2093" s="34" t="s">
        <v>272</v>
      </c>
      <c r="AC2093" s="34" t="s">
        <v>2462</v>
      </c>
      <c r="AD2093" s="44" t="s">
        <v>350</v>
      </c>
      <c r="AE2093" s="44" t="s">
        <v>11787</v>
      </c>
      <c r="AF2093" s="43">
        <v>230</v>
      </c>
      <c r="AG2093" s="34" t="s">
        <v>4639</v>
      </c>
      <c r="AH2093" s="34" t="s">
        <v>3598</v>
      </c>
      <c r="AI2093" s="43" t="s">
        <v>3597</v>
      </c>
      <c r="AJ2093" s="44" t="s">
        <v>3599</v>
      </c>
      <c r="AK2093" s="261">
        <v>6201014</v>
      </c>
      <c r="AL2093" s="44" t="s">
        <v>426</v>
      </c>
      <c r="AM2093" s="44" t="s">
        <v>3602</v>
      </c>
      <c r="AN2093" s="262">
        <v>275094400</v>
      </c>
      <c r="AO2093" s="34"/>
      <c r="AP2093" s="34"/>
      <c r="AQ2093" s="34"/>
      <c r="AR2093" s="34"/>
      <c r="AS2093" s="34"/>
      <c r="AT2093" s="44" t="s">
        <v>10865</v>
      </c>
      <c r="AU2093" s="44"/>
      <c r="AV2093" s="477" t="str">
        <f t="array" ref="AV2093">_xlfn.IFS(
LEFT(Tabelas!$AI2093,1)="N","DN",
LEFT(Tabelas!$AI2093,1)="C","DC",
LEFT(Tabelas!$AI2093,1)="L","DL",
LEFT(Tabelas!$AI2093,1)="A","DA",
LEFT(Tabelas!$AI2093,1)="G","DG")</f>
        <v>DC</v>
      </c>
      <c r="AW2093" s="34"/>
      <c r="AX2093" s="34"/>
      <c r="AY2093" s="34"/>
      <c r="AZ2093" s="34"/>
      <c r="BA2093" s="34"/>
      <c r="BB2093" s="34"/>
      <c r="BC2093" s="34"/>
      <c r="BD2093" s="44">
        <v>50312</v>
      </c>
      <c r="BE2093" s="34" t="s">
        <v>2462</v>
      </c>
      <c r="BF2093" s="43" t="s">
        <v>1223</v>
      </c>
      <c r="BG2093" s="34" t="s">
        <v>426</v>
      </c>
      <c r="BH2093" s="34" t="s">
        <v>272</v>
      </c>
      <c r="BI2093" s="34" t="s">
        <v>2462</v>
      </c>
      <c r="BJ2093" s="44" t="s">
        <v>350</v>
      </c>
      <c r="BK2093" s="44" t="s">
        <v>11787</v>
      </c>
      <c r="EN2093" s="572">
        <v>58408</v>
      </c>
      <c r="EO2093" s="561" t="s">
        <v>12153</v>
      </c>
      <c r="EP2093" s="561" t="s">
        <v>320</v>
      </c>
      <c r="EQ2093" s="576">
        <v>109</v>
      </c>
      <c r="ER2093" s="561" t="s">
        <v>2409</v>
      </c>
      <c r="ES2093" s="568" t="s">
        <v>12154</v>
      </c>
    </row>
    <row r="2094" spans="16:149">
      <c r="P2094" s="503"/>
      <c r="Q2094" s="504"/>
      <c r="R2094" s="505">
        <f t="shared" si="54"/>
        <v>45872</v>
      </c>
      <c r="S2094" s="501"/>
      <c r="T2094" s="497"/>
      <c r="U2094" s="498"/>
      <c r="V2094" s="43">
        <v>230</v>
      </c>
      <c r="W2094" s="34" t="s">
        <v>4639</v>
      </c>
      <c r="X2094" s="44">
        <v>50314</v>
      </c>
      <c r="Y2094" s="34" t="s">
        <v>2629</v>
      </c>
      <c r="Z2094" s="43" t="s">
        <v>1223</v>
      </c>
      <c r="AA2094" s="34" t="s">
        <v>426</v>
      </c>
      <c r="AB2094" s="34" t="s">
        <v>272</v>
      </c>
      <c r="AC2094" s="34" t="s">
        <v>2629</v>
      </c>
      <c r="AD2094" s="44" t="s">
        <v>350</v>
      </c>
      <c r="AE2094" s="44" t="s">
        <v>11787</v>
      </c>
      <c r="AF2094" s="43">
        <v>230</v>
      </c>
      <c r="AG2094" s="34" t="s">
        <v>4639</v>
      </c>
      <c r="AH2094" s="34" t="s">
        <v>3598</v>
      </c>
      <c r="AI2094" s="43" t="s">
        <v>3597</v>
      </c>
      <c r="AJ2094" s="44" t="s">
        <v>3599</v>
      </c>
      <c r="AK2094" s="261">
        <v>6201014</v>
      </c>
      <c r="AL2094" s="44" t="s">
        <v>426</v>
      </c>
      <c r="AM2094" s="44" t="s">
        <v>3602</v>
      </c>
      <c r="AN2094" s="262">
        <v>275094400</v>
      </c>
      <c r="AO2094" s="34"/>
      <c r="AP2094" s="34"/>
      <c r="AQ2094" s="34"/>
      <c r="AR2094" s="34"/>
      <c r="AS2094" s="34"/>
      <c r="AT2094" s="44" t="s">
        <v>10865</v>
      </c>
      <c r="AU2094" s="44"/>
      <c r="AV2094" s="477" t="str">
        <f t="array" ref="AV2094">_xlfn.IFS(
LEFT(Tabelas!$AI2094,1)="N","DN",
LEFT(Tabelas!$AI2094,1)="C","DC",
LEFT(Tabelas!$AI2094,1)="L","DL",
LEFT(Tabelas!$AI2094,1)="A","DA",
LEFT(Tabelas!$AI2094,1)="G","DG")</f>
        <v>DC</v>
      </c>
      <c r="AW2094" s="34"/>
      <c r="AX2094" s="34"/>
      <c r="AY2094" s="34"/>
      <c r="AZ2094" s="34"/>
      <c r="BA2094" s="34"/>
      <c r="BB2094" s="34"/>
      <c r="BC2094" s="34"/>
      <c r="BD2094" s="44">
        <v>50314</v>
      </c>
      <c r="BE2094" s="34" t="s">
        <v>2629</v>
      </c>
      <c r="BF2094" s="43" t="s">
        <v>1223</v>
      </c>
      <c r="BG2094" s="34" t="s">
        <v>426</v>
      </c>
      <c r="BH2094" s="34" t="s">
        <v>272</v>
      </c>
      <c r="BI2094" s="34" t="s">
        <v>2629</v>
      </c>
      <c r="BJ2094" s="44" t="s">
        <v>350</v>
      </c>
      <c r="BK2094" s="44" t="s">
        <v>11787</v>
      </c>
      <c r="EN2094" s="571">
        <v>58416</v>
      </c>
      <c r="EO2094" s="560" t="s">
        <v>12155</v>
      </c>
      <c r="EP2094" s="560" t="s">
        <v>350</v>
      </c>
      <c r="EQ2094" s="580">
        <v>219</v>
      </c>
      <c r="ER2094" s="560" t="s">
        <v>4409</v>
      </c>
      <c r="ES2094" s="567" t="s">
        <v>12156</v>
      </c>
    </row>
    <row r="2095" spans="16:149">
      <c r="P2095" s="503"/>
      <c r="Q2095" s="504"/>
      <c r="R2095" s="505">
        <f t="shared" si="54"/>
        <v>45873</v>
      </c>
      <c r="S2095" s="501"/>
      <c r="T2095" s="497"/>
      <c r="U2095" s="498"/>
      <c r="V2095" s="43">
        <v>230</v>
      </c>
      <c r="W2095" s="34" t="s">
        <v>4639</v>
      </c>
      <c r="X2095" s="44">
        <v>50315</v>
      </c>
      <c r="Y2095" s="34" t="s">
        <v>2773</v>
      </c>
      <c r="Z2095" s="43" t="s">
        <v>1223</v>
      </c>
      <c r="AA2095" s="34" t="s">
        <v>426</v>
      </c>
      <c r="AB2095" s="34" t="s">
        <v>272</v>
      </c>
      <c r="AC2095" s="34" t="s">
        <v>2773</v>
      </c>
      <c r="AD2095" s="44" t="s">
        <v>350</v>
      </c>
      <c r="AE2095" s="44" t="s">
        <v>11787</v>
      </c>
      <c r="AF2095" s="43">
        <v>230</v>
      </c>
      <c r="AG2095" s="34" t="s">
        <v>4639</v>
      </c>
      <c r="AH2095" s="34" t="s">
        <v>3598</v>
      </c>
      <c r="AI2095" s="43" t="s">
        <v>3597</v>
      </c>
      <c r="AJ2095" s="44" t="s">
        <v>3599</v>
      </c>
      <c r="AK2095" s="261">
        <v>6201014</v>
      </c>
      <c r="AL2095" s="44" t="s">
        <v>426</v>
      </c>
      <c r="AM2095" s="44" t="s">
        <v>3602</v>
      </c>
      <c r="AN2095" s="262">
        <v>275094400</v>
      </c>
      <c r="AO2095" s="34"/>
      <c r="AP2095" s="34"/>
      <c r="AQ2095" s="34"/>
      <c r="AR2095" s="34"/>
      <c r="AS2095" s="34"/>
      <c r="AT2095" s="44" t="s">
        <v>10865</v>
      </c>
      <c r="AU2095" s="44"/>
      <c r="AV2095" s="477" t="str">
        <f t="array" ref="AV2095">_xlfn.IFS(
LEFT(Tabelas!$AI2095,1)="N","DN",
LEFT(Tabelas!$AI2095,1)="C","DC",
LEFT(Tabelas!$AI2095,1)="L","DL",
LEFT(Tabelas!$AI2095,1)="A","DA",
LEFT(Tabelas!$AI2095,1)="G","DG")</f>
        <v>DC</v>
      </c>
      <c r="AW2095" s="34"/>
      <c r="AX2095" s="34"/>
      <c r="AY2095" s="34"/>
      <c r="AZ2095" s="34"/>
      <c r="BA2095" s="34"/>
      <c r="BB2095" s="34"/>
      <c r="BC2095" s="34"/>
      <c r="BD2095" s="44">
        <v>50315</v>
      </c>
      <c r="BE2095" s="34" t="s">
        <v>2773</v>
      </c>
      <c r="BF2095" s="43" t="s">
        <v>1223</v>
      </c>
      <c r="BG2095" s="34" t="s">
        <v>426</v>
      </c>
      <c r="BH2095" s="34" t="s">
        <v>272</v>
      </c>
      <c r="BI2095" s="34" t="s">
        <v>2773</v>
      </c>
      <c r="BJ2095" s="44" t="s">
        <v>350</v>
      </c>
      <c r="BK2095" s="44" t="s">
        <v>11787</v>
      </c>
      <c r="EN2095" s="572">
        <v>58432</v>
      </c>
      <c r="EO2095" s="561" t="s">
        <v>12157</v>
      </c>
      <c r="EP2095" s="561" t="s">
        <v>320</v>
      </c>
      <c r="EQ2095" s="576">
        <v>106</v>
      </c>
      <c r="ER2095" s="561" t="s">
        <v>1774</v>
      </c>
      <c r="ES2095" s="568" t="s">
        <v>12158</v>
      </c>
    </row>
    <row r="2096" spans="16:149">
      <c r="P2096" s="503"/>
      <c r="Q2096" s="504"/>
      <c r="R2096" s="505">
        <f t="shared" si="54"/>
        <v>45874</v>
      </c>
      <c r="S2096" s="501"/>
      <c r="T2096" s="497"/>
      <c r="U2096" s="498"/>
      <c r="V2096" s="43">
        <v>230</v>
      </c>
      <c r="W2096" s="34" t="s">
        <v>4639</v>
      </c>
      <c r="X2096" s="44">
        <v>50318</v>
      </c>
      <c r="Y2096" s="34" t="s">
        <v>2914</v>
      </c>
      <c r="Z2096" s="43" t="s">
        <v>1223</v>
      </c>
      <c r="AA2096" s="34" t="s">
        <v>426</v>
      </c>
      <c r="AB2096" s="34" t="s">
        <v>272</v>
      </c>
      <c r="AC2096" s="34" t="s">
        <v>2914</v>
      </c>
      <c r="AD2096" s="44" t="s">
        <v>350</v>
      </c>
      <c r="AE2096" s="44" t="s">
        <v>11787</v>
      </c>
      <c r="AF2096" s="43">
        <v>230</v>
      </c>
      <c r="AG2096" s="34" t="s">
        <v>4639</v>
      </c>
      <c r="AH2096" s="34" t="s">
        <v>3598</v>
      </c>
      <c r="AI2096" s="43" t="s">
        <v>3597</v>
      </c>
      <c r="AJ2096" s="44" t="s">
        <v>3599</v>
      </c>
      <c r="AK2096" s="261">
        <v>6201014</v>
      </c>
      <c r="AL2096" s="44" t="s">
        <v>426</v>
      </c>
      <c r="AM2096" s="44" t="s">
        <v>3602</v>
      </c>
      <c r="AN2096" s="262">
        <v>275094400</v>
      </c>
      <c r="AO2096" s="34"/>
      <c r="AP2096" s="34"/>
      <c r="AQ2096" s="34"/>
      <c r="AR2096" s="34"/>
      <c r="AS2096" s="34"/>
      <c r="AT2096" s="44" t="s">
        <v>10865</v>
      </c>
      <c r="AU2096" s="44"/>
      <c r="AV2096" s="477" t="str">
        <f t="array" ref="AV2096">_xlfn.IFS(
LEFT(Tabelas!$AI2096,1)="N","DN",
LEFT(Tabelas!$AI2096,1)="C","DC",
LEFT(Tabelas!$AI2096,1)="L","DL",
LEFT(Tabelas!$AI2096,1)="A","DA",
LEFT(Tabelas!$AI2096,1)="G","DG")</f>
        <v>DC</v>
      </c>
      <c r="AW2096" s="34"/>
      <c r="AX2096" s="34"/>
      <c r="AY2096" s="34"/>
      <c r="AZ2096" s="34"/>
      <c r="BA2096" s="34"/>
      <c r="BB2096" s="34"/>
      <c r="BC2096" s="34"/>
      <c r="BD2096" s="44">
        <v>50318</v>
      </c>
      <c r="BE2096" s="34" t="s">
        <v>2914</v>
      </c>
      <c r="BF2096" s="43" t="s">
        <v>1223</v>
      </c>
      <c r="BG2096" s="34" t="s">
        <v>426</v>
      </c>
      <c r="BH2096" s="34" t="s">
        <v>272</v>
      </c>
      <c r="BI2096" s="34" t="s">
        <v>2914</v>
      </c>
      <c r="BJ2096" s="44" t="s">
        <v>350</v>
      </c>
      <c r="BK2096" s="44" t="s">
        <v>11787</v>
      </c>
      <c r="EN2096" s="571">
        <v>58467</v>
      </c>
      <c r="EO2096" s="560" t="s">
        <v>12159</v>
      </c>
      <c r="EP2096" s="560" t="s">
        <v>320</v>
      </c>
      <c r="EQ2096" s="580">
        <v>104</v>
      </c>
      <c r="ER2096" s="560" t="s">
        <v>1225</v>
      </c>
      <c r="ES2096" s="567" t="s">
        <v>12160</v>
      </c>
    </row>
    <row r="2097" spans="16:149">
      <c r="P2097" s="503"/>
      <c r="Q2097" s="504"/>
      <c r="R2097" s="505">
        <f t="shared" si="54"/>
        <v>45875</v>
      </c>
      <c r="S2097" s="501"/>
      <c r="T2097" s="497"/>
      <c r="U2097" s="498"/>
      <c r="V2097" s="43">
        <v>230</v>
      </c>
      <c r="W2097" s="34" t="s">
        <v>4639</v>
      </c>
      <c r="X2097" s="44">
        <v>50322</v>
      </c>
      <c r="Y2097" s="34" t="s">
        <v>3053</v>
      </c>
      <c r="Z2097" s="43" t="s">
        <v>1223</v>
      </c>
      <c r="AA2097" s="34" t="s">
        <v>426</v>
      </c>
      <c r="AB2097" s="34" t="s">
        <v>272</v>
      </c>
      <c r="AC2097" s="34" t="s">
        <v>3053</v>
      </c>
      <c r="AD2097" s="44" t="s">
        <v>350</v>
      </c>
      <c r="AE2097" s="44" t="s">
        <v>11787</v>
      </c>
      <c r="AF2097" s="43">
        <v>230</v>
      </c>
      <c r="AG2097" s="34" t="s">
        <v>4639</v>
      </c>
      <c r="AH2097" s="34" t="s">
        <v>3598</v>
      </c>
      <c r="AI2097" s="43" t="s">
        <v>3597</v>
      </c>
      <c r="AJ2097" s="44" t="s">
        <v>3599</v>
      </c>
      <c r="AK2097" s="261">
        <v>6201014</v>
      </c>
      <c r="AL2097" s="44" t="s">
        <v>426</v>
      </c>
      <c r="AM2097" s="44" t="s">
        <v>3602</v>
      </c>
      <c r="AN2097" s="262">
        <v>275094400</v>
      </c>
      <c r="AO2097" s="34"/>
      <c r="AP2097" s="34"/>
      <c r="AQ2097" s="34"/>
      <c r="AR2097" s="34"/>
      <c r="AS2097" s="34"/>
      <c r="AT2097" s="44" t="s">
        <v>10865</v>
      </c>
      <c r="AU2097" s="44"/>
      <c r="AV2097" s="477" t="str">
        <f t="array" ref="AV2097">_xlfn.IFS(
LEFT(Tabelas!$AI2097,1)="N","DN",
LEFT(Tabelas!$AI2097,1)="C","DC",
LEFT(Tabelas!$AI2097,1)="L","DL",
LEFT(Tabelas!$AI2097,1)="A","DA",
LEFT(Tabelas!$AI2097,1)="G","DG")</f>
        <v>DC</v>
      </c>
      <c r="AW2097" s="34"/>
      <c r="AX2097" s="34"/>
      <c r="AY2097" s="34"/>
      <c r="AZ2097" s="34"/>
      <c r="BA2097" s="34"/>
      <c r="BB2097" s="34"/>
      <c r="BC2097" s="34"/>
      <c r="BD2097" s="44">
        <v>50322</v>
      </c>
      <c r="BE2097" s="34" t="s">
        <v>3053</v>
      </c>
      <c r="BF2097" s="43" t="s">
        <v>1223</v>
      </c>
      <c r="BG2097" s="34" t="s">
        <v>426</v>
      </c>
      <c r="BH2097" s="34" t="s">
        <v>272</v>
      </c>
      <c r="BI2097" s="34" t="s">
        <v>3053</v>
      </c>
      <c r="BJ2097" s="44" t="s">
        <v>350</v>
      </c>
      <c r="BK2097" s="44" t="s">
        <v>11787</v>
      </c>
      <c r="EN2097" s="572">
        <v>58475</v>
      </c>
      <c r="EO2097" s="561" t="s">
        <v>12161</v>
      </c>
      <c r="EP2097" s="561" t="s">
        <v>350</v>
      </c>
      <c r="EQ2097" s="576">
        <v>271</v>
      </c>
      <c r="ER2097" s="561" t="s">
        <v>4694</v>
      </c>
      <c r="ES2097" s="568" t="s">
        <v>12162</v>
      </c>
    </row>
    <row r="2098" spans="16:149">
      <c r="P2098" s="503"/>
      <c r="Q2098" s="504"/>
      <c r="R2098" s="505">
        <f t="shared" si="54"/>
        <v>45876</v>
      </c>
      <c r="S2098" s="501"/>
      <c r="T2098" s="497"/>
      <c r="U2098" s="498"/>
      <c r="V2098" s="43">
        <v>230</v>
      </c>
      <c r="W2098" s="34" t="s">
        <v>4639</v>
      </c>
      <c r="X2098" s="44">
        <v>50324</v>
      </c>
      <c r="Y2098" s="34" t="s">
        <v>3172</v>
      </c>
      <c r="Z2098" s="43" t="s">
        <v>1223</v>
      </c>
      <c r="AA2098" s="34" t="s">
        <v>426</v>
      </c>
      <c r="AB2098" s="34" t="s">
        <v>272</v>
      </c>
      <c r="AC2098" s="34" t="s">
        <v>3172</v>
      </c>
      <c r="AD2098" s="44" t="s">
        <v>350</v>
      </c>
      <c r="AE2098" s="44" t="s">
        <v>11787</v>
      </c>
      <c r="AF2098" s="43">
        <v>230</v>
      </c>
      <c r="AG2098" s="34" t="s">
        <v>4639</v>
      </c>
      <c r="AH2098" s="34" t="s">
        <v>3598</v>
      </c>
      <c r="AI2098" s="43" t="s">
        <v>3597</v>
      </c>
      <c r="AJ2098" s="44" t="s">
        <v>3599</v>
      </c>
      <c r="AK2098" s="261">
        <v>6201014</v>
      </c>
      <c r="AL2098" s="44" t="s">
        <v>426</v>
      </c>
      <c r="AM2098" s="44" t="s">
        <v>3602</v>
      </c>
      <c r="AN2098" s="262">
        <v>275094400</v>
      </c>
      <c r="AO2098" s="34"/>
      <c r="AP2098" s="34"/>
      <c r="AQ2098" s="34"/>
      <c r="AR2098" s="34"/>
      <c r="AS2098" s="34"/>
      <c r="AT2098" s="44" t="s">
        <v>10865</v>
      </c>
      <c r="AU2098" s="44"/>
      <c r="AV2098" s="477" t="str">
        <f t="array" ref="AV2098">_xlfn.IFS(
LEFT(Tabelas!$AI2098,1)="N","DN",
LEFT(Tabelas!$AI2098,1)="C","DC",
LEFT(Tabelas!$AI2098,1)="L","DL",
LEFT(Tabelas!$AI2098,1)="A","DA",
LEFT(Tabelas!$AI2098,1)="G","DG")</f>
        <v>DC</v>
      </c>
      <c r="AW2098" s="34"/>
      <c r="AX2098" s="34"/>
      <c r="AY2098" s="34"/>
      <c r="AZ2098" s="34"/>
      <c r="BA2098" s="34"/>
      <c r="BB2098" s="34"/>
      <c r="BC2098" s="34"/>
      <c r="BD2098" s="44">
        <v>50324</v>
      </c>
      <c r="BE2098" s="34" t="s">
        <v>3172</v>
      </c>
      <c r="BF2098" s="43" t="s">
        <v>1223</v>
      </c>
      <c r="BG2098" s="34" t="s">
        <v>426</v>
      </c>
      <c r="BH2098" s="34" t="s">
        <v>272</v>
      </c>
      <c r="BI2098" s="34" t="s">
        <v>3172</v>
      </c>
      <c r="BJ2098" s="44" t="s">
        <v>350</v>
      </c>
      <c r="BK2098" s="44" t="s">
        <v>11787</v>
      </c>
      <c r="EN2098" s="571">
        <v>58491</v>
      </c>
      <c r="EO2098" s="560" t="s">
        <v>12163</v>
      </c>
      <c r="EP2098" s="560" t="s">
        <v>320</v>
      </c>
      <c r="EQ2098" s="580">
        <v>166</v>
      </c>
      <c r="ER2098" s="560" t="s">
        <v>3992</v>
      </c>
      <c r="ES2098" s="567" t="s">
        <v>12164</v>
      </c>
    </row>
    <row r="2099" spans="16:149">
      <c r="P2099" s="503"/>
      <c r="Q2099" s="504"/>
      <c r="R2099" s="505">
        <f t="shared" si="54"/>
        <v>45877</v>
      </c>
      <c r="S2099" s="501"/>
      <c r="T2099" s="497"/>
      <c r="U2099" s="498"/>
      <c r="V2099" s="43">
        <v>230</v>
      </c>
      <c r="W2099" s="34" t="s">
        <v>4639</v>
      </c>
      <c r="X2099" s="44">
        <v>50332</v>
      </c>
      <c r="Y2099" s="34" t="s">
        <v>3467</v>
      </c>
      <c r="Z2099" s="43" t="s">
        <v>1223</v>
      </c>
      <c r="AA2099" s="34" t="s">
        <v>426</v>
      </c>
      <c r="AB2099" s="34" t="s">
        <v>272</v>
      </c>
      <c r="AC2099" s="34" t="s">
        <v>12165</v>
      </c>
      <c r="AD2099" s="44" t="s">
        <v>350</v>
      </c>
      <c r="AE2099" s="44" t="s">
        <v>11787</v>
      </c>
      <c r="AF2099" s="43">
        <v>230</v>
      </c>
      <c r="AG2099" s="34" t="s">
        <v>4639</v>
      </c>
      <c r="AH2099" s="34" t="s">
        <v>3598</v>
      </c>
      <c r="AI2099" s="43" t="s">
        <v>3597</v>
      </c>
      <c r="AJ2099" s="44" t="s">
        <v>3599</v>
      </c>
      <c r="AK2099" s="261">
        <v>6201014</v>
      </c>
      <c r="AL2099" s="44" t="s">
        <v>426</v>
      </c>
      <c r="AM2099" s="44" t="s">
        <v>3602</v>
      </c>
      <c r="AN2099" s="262">
        <v>275094400</v>
      </c>
      <c r="AO2099" s="34"/>
      <c r="AP2099" s="34"/>
      <c r="AQ2099" s="34"/>
      <c r="AR2099" s="34"/>
      <c r="AS2099" s="34"/>
      <c r="AT2099" s="44" t="s">
        <v>10865</v>
      </c>
      <c r="AU2099" s="44"/>
      <c r="AV2099" s="477" t="str">
        <f t="array" ref="AV2099">_xlfn.IFS(
LEFT(Tabelas!$AI2099,1)="N","DN",
LEFT(Tabelas!$AI2099,1)="C","DC",
LEFT(Tabelas!$AI2099,1)="L","DL",
LEFT(Tabelas!$AI2099,1)="A","DA",
LEFT(Tabelas!$AI2099,1)="G","DG")</f>
        <v>DC</v>
      </c>
      <c r="AW2099" s="34"/>
      <c r="AX2099" s="34"/>
      <c r="AY2099" s="34"/>
      <c r="AZ2099" s="34"/>
      <c r="BA2099" s="34"/>
      <c r="BB2099" s="34"/>
      <c r="BC2099" s="34"/>
      <c r="BD2099" s="44">
        <v>50332</v>
      </c>
      <c r="BE2099" s="34" t="s">
        <v>3467</v>
      </c>
      <c r="BF2099" s="43" t="s">
        <v>1223</v>
      </c>
      <c r="BG2099" s="34" t="s">
        <v>426</v>
      </c>
      <c r="BH2099" s="34" t="s">
        <v>272</v>
      </c>
      <c r="BI2099" s="34" t="s">
        <v>12165</v>
      </c>
      <c r="BJ2099" s="44" t="s">
        <v>350</v>
      </c>
      <c r="BK2099" s="44" t="s">
        <v>11787</v>
      </c>
      <c r="EN2099" s="572">
        <v>58505</v>
      </c>
      <c r="EO2099" s="561" t="s">
        <v>12166</v>
      </c>
      <c r="EP2099" s="561" t="s">
        <v>320</v>
      </c>
      <c r="EQ2099" s="576">
        <v>109</v>
      </c>
      <c r="ER2099" s="561" t="s">
        <v>2409</v>
      </c>
      <c r="ES2099" s="568" t="s">
        <v>12167</v>
      </c>
    </row>
    <row r="2100" spans="16:149">
      <c r="P2100" s="503"/>
      <c r="Q2100" s="504"/>
      <c r="R2100" s="505">
        <f t="shared" si="54"/>
        <v>45878</v>
      </c>
      <c r="S2100" s="501"/>
      <c r="T2100" s="497"/>
      <c r="U2100" s="498"/>
      <c r="V2100" s="43">
        <v>230</v>
      </c>
      <c r="W2100" s="34" t="s">
        <v>4639</v>
      </c>
      <c r="X2100" s="44">
        <v>50333</v>
      </c>
      <c r="Y2100" s="34" t="s">
        <v>3545</v>
      </c>
      <c r="Z2100" s="43" t="s">
        <v>1223</v>
      </c>
      <c r="AA2100" s="34" t="s">
        <v>426</v>
      </c>
      <c r="AB2100" s="34" t="s">
        <v>272</v>
      </c>
      <c r="AC2100" s="34" t="s">
        <v>12168</v>
      </c>
      <c r="AD2100" s="44" t="s">
        <v>350</v>
      </c>
      <c r="AE2100" s="44" t="s">
        <v>11787</v>
      </c>
      <c r="AF2100" s="43">
        <v>230</v>
      </c>
      <c r="AG2100" s="34" t="s">
        <v>4639</v>
      </c>
      <c r="AH2100" s="34" t="s">
        <v>3598</v>
      </c>
      <c r="AI2100" s="43" t="s">
        <v>3597</v>
      </c>
      <c r="AJ2100" s="44" t="s">
        <v>3599</v>
      </c>
      <c r="AK2100" s="261">
        <v>6201014</v>
      </c>
      <c r="AL2100" s="44" t="s">
        <v>426</v>
      </c>
      <c r="AM2100" s="44" t="s">
        <v>3602</v>
      </c>
      <c r="AN2100" s="262">
        <v>275094400</v>
      </c>
      <c r="AO2100" s="34"/>
      <c r="AP2100" s="34"/>
      <c r="AQ2100" s="34"/>
      <c r="AR2100" s="34"/>
      <c r="AS2100" s="34"/>
      <c r="AT2100" s="44" t="s">
        <v>10865</v>
      </c>
      <c r="AU2100" s="44"/>
      <c r="AV2100" s="477" t="str">
        <f t="array" ref="AV2100">_xlfn.IFS(
LEFT(Tabelas!$AI2100,1)="N","DN",
LEFT(Tabelas!$AI2100,1)="C","DC",
LEFT(Tabelas!$AI2100,1)="L","DL",
LEFT(Tabelas!$AI2100,1)="A","DA",
LEFT(Tabelas!$AI2100,1)="G","DG")</f>
        <v>DC</v>
      </c>
      <c r="AW2100" s="34"/>
      <c r="AX2100" s="34"/>
      <c r="AY2100" s="34"/>
      <c r="AZ2100" s="34"/>
      <c r="BA2100" s="34"/>
      <c r="BB2100" s="34"/>
      <c r="BC2100" s="34"/>
      <c r="BD2100" s="44">
        <v>50333</v>
      </c>
      <c r="BE2100" s="34" t="s">
        <v>3545</v>
      </c>
      <c r="BF2100" s="43" t="s">
        <v>1223</v>
      </c>
      <c r="BG2100" s="34" t="s">
        <v>426</v>
      </c>
      <c r="BH2100" s="34" t="s">
        <v>272</v>
      </c>
      <c r="BI2100" s="34" t="s">
        <v>12168</v>
      </c>
      <c r="BJ2100" s="44" t="s">
        <v>350</v>
      </c>
      <c r="BK2100" s="44" t="s">
        <v>11787</v>
      </c>
      <c r="EN2100" s="571">
        <v>58513</v>
      </c>
      <c r="EO2100" s="560" t="s">
        <v>12169</v>
      </c>
      <c r="EP2100" s="560" t="s">
        <v>320</v>
      </c>
      <c r="EQ2100" s="580">
        <v>112</v>
      </c>
      <c r="ER2100" s="560" t="s">
        <v>2868</v>
      </c>
      <c r="ES2100" s="567" t="s">
        <v>12170</v>
      </c>
    </row>
    <row r="2101" spans="16:149">
      <c r="P2101" s="503"/>
      <c r="Q2101" s="504"/>
      <c r="R2101" s="505">
        <f t="shared" si="54"/>
        <v>45879</v>
      </c>
      <c r="S2101" s="501"/>
      <c r="T2101" s="497"/>
      <c r="U2101" s="498"/>
      <c r="V2101" s="43">
        <v>230</v>
      </c>
      <c r="W2101" s="34" t="s">
        <v>4639</v>
      </c>
      <c r="X2101" s="44">
        <v>50334</v>
      </c>
      <c r="Y2101" s="34" t="s">
        <v>3619</v>
      </c>
      <c r="Z2101" s="43" t="s">
        <v>1223</v>
      </c>
      <c r="AA2101" s="34" t="s">
        <v>426</v>
      </c>
      <c r="AB2101" s="34" t="s">
        <v>272</v>
      </c>
      <c r="AC2101" s="34" t="s">
        <v>12171</v>
      </c>
      <c r="AD2101" s="44" t="s">
        <v>350</v>
      </c>
      <c r="AE2101" s="44" t="s">
        <v>11787</v>
      </c>
      <c r="AF2101" s="43">
        <v>230</v>
      </c>
      <c r="AG2101" s="34" t="s">
        <v>4639</v>
      </c>
      <c r="AH2101" s="34" t="s">
        <v>3598</v>
      </c>
      <c r="AI2101" s="43" t="s">
        <v>3597</v>
      </c>
      <c r="AJ2101" s="44" t="s">
        <v>3599</v>
      </c>
      <c r="AK2101" s="261">
        <v>6201014</v>
      </c>
      <c r="AL2101" s="44" t="s">
        <v>426</v>
      </c>
      <c r="AM2101" s="44" t="s">
        <v>3602</v>
      </c>
      <c r="AN2101" s="262">
        <v>275094400</v>
      </c>
      <c r="AO2101" s="34"/>
      <c r="AP2101" s="34"/>
      <c r="AQ2101" s="34"/>
      <c r="AR2101" s="34"/>
      <c r="AS2101" s="34"/>
      <c r="AT2101" s="44" t="s">
        <v>10865</v>
      </c>
      <c r="AU2101" s="44"/>
      <c r="AV2101" s="477" t="str">
        <f t="array" ref="AV2101">_xlfn.IFS(
LEFT(Tabelas!$AI2101,1)="N","DN",
LEFT(Tabelas!$AI2101,1)="C","DC",
LEFT(Tabelas!$AI2101,1)="L","DL",
LEFT(Tabelas!$AI2101,1)="A","DA",
LEFT(Tabelas!$AI2101,1)="G","DG")</f>
        <v>DC</v>
      </c>
      <c r="AW2101" s="34"/>
      <c r="AX2101" s="34"/>
      <c r="AY2101" s="34"/>
      <c r="AZ2101" s="34"/>
      <c r="BA2101" s="34"/>
      <c r="BB2101" s="34"/>
      <c r="BC2101" s="34"/>
      <c r="BD2101" s="44">
        <v>50334</v>
      </c>
      <c r="BE2101" s="34" t="s">
        <v>3619</v>
      </c>
      <c r="BF2101" s="43" t="s">
        <v>1223</v>
      </c>
      <c r="BG2101" s="34" t="s">
        <v>426</v>
      </c>
      <c r="BH2101" s="34" t="s">
        <v>272</v>
      </c>
      <c r="BI2101" s="34" t="s">
        <v>12171</v>
      </c>
      <c r="BJ2101" s="44" t="s">
        <v>350</v>
      </c>
      <c r="BK2101" s="44" t="s">
        <v>11787</v>
      </c>
      <c r="EN2101" s="572">
        <v>58521</v>
      </c>
      <c r="EO2101" s="561" t="s">
        <v>12172</v>
      </c>
      <c r="EP2101" s="561" t="s">
        <v>320</v>
      </c>
      <c r="EQ2101" s="576">
        <v>166</v>
      </c>
      <c r="ER2101" s="561" t="s">
        <v>3992</v>
      </c>
      <c r="ES2101" s="568" t="s">
        <v>12173</v>
      </c>
    </row>
    <row r="2102" spans="16:149">
      <c r="P2102" s="503"/>
      <c r="Q2102" s="504"/>
      <c r="R2102" s="505">
        <f t="shared" si="54"/>
        <v>45880</v>
      </c>
      <c r="S2102" s="501"/>
      <c r="T2102" s="497"/>
      <c r="U2102" s="498"/>
      <c r="V2102" s="43">
        <v>230</v>
      </c>
      <c r="W2102" s="34" t="s">
        <v>4639</v>
      </c>
      <c r="X2102" s="44">
        <v>50335</v>
      </c>
      <c r="Y2102" s="34" t="s">
        <v>3683</v>
      </c>
      <c r="Z2102" s="43" t="s">
        <v>1223</v>
      </c>
      <c r="AA2102" s="34" t="s">
        <v>426</v>
      </c>
      <c r="AB2102" s="34" t="s">
        <v>272</v>
      </c>
      <c r="AC2102" s="34" t="s">
        <v>12144</v>
      </c>
      <c r="AD2102" s="44" t="s">
        <v>350</v>
      </c>
      <c r="AE2102" s="44" t="s">
        <v>11787</v>
      </c>
      <c r="AF2102" s="43">
        <v>230</v>
      </c>
      <c r="AG2102" s="34" t="s">
        <v>4639</v>
      </c>
      <c r="AH2102" s="34" t="s">
        <v>3598</v>
      </c>
      <c r="AI2102" s="43" t="s">
        <v>3597</v>
      </c>
      <c r="AJ2102" s="44" t="s">
        <v>3599</v>
      </c>
      <c r="AK2102" s="261">
        <v>6201014</v>
      </c>
      <c r="AL2102" s="44" t="s">
        <v>426</v>
      </c>
      <c r="AM2102" s="44" t="s">
        <v>3602</v>
      </c>
      <c r="AN2102" s="262">
        <v>275094400</v>
      </c>
      <c r="AO2102" s="34"/>
      <c r="AP2102" s="34"/>
      <c r="AQ2102" s="34"/>
      <c r="AR2102" s="34"/>
      <c r="AS2102" s="34"/>
      <c r="AT2102" s="44" t="s">
        <v>10865</v>
      </c>
      <c r="AU2102" s="44"/>
      <c r="AV2102" s="477" t="str">
        <f t="array" ref="AV2102">_xlfn.IFS(
LEFT(Tabelas!$AI2102,1)="N","DN",
LEFT(Tabelas!$AI2102,1)="C","DC",
LEFT(Tabelas!$AI2102,1)="L","DL",
LEFT(Tabelas!$AI2102,1)="A","DA",
LEFT(Tabelas!$AI2102,1)="G","DG")</f>
        <v>DC</v>
      </c>
      <c r="AW2102" s="34"/>
      <c r="AX2102" s="34"/>
      <c r="AY2102" s="34"/>
      <c r="AZ2102" s="34"/>
      <c r="BA2102" s="34"/>
      <c r="BB2102" s="34"/>
      <c r="BC2102" s="34"/>
      <c r="BD2102" s="44">
        <v>50335</v>
      </c>
      <c r="BE2102" s="34" t="s">
        <v>3683</v>
      </c>
      <c r="BF2102" s="43" t="s">
        <v>1223</v>
      </c>
      <c r="BG2102" s="34" t="s">
        <v>426</v>
      </c>
      <c r="BH2102" s="34" t="s">
        <v>272</v>
      </c>
      <c r="BI2102" s="34" t="s">
        <v>12144</v>
      </c>
      <c r="BJ2102" s="44" t="s">
        <v>350</v>
      </c>
      <c r="BK2102" s="44" t="s">
        <v>11787</v>
      </c>
      <c r="EN2102" s="571">
        <v>58947</v>
      </c>
      <c r="EO2102" s="560" t="s">
        <v>12174</v>
      </c>
      <c r="EP2102" s="560" t="s">
        <v>320</v>
      </c>
      <c r="EQ2102" s="580">
        <v>106</v>
      </c>
      <c r="ER2102" s="560" t="s">
        <v>1774</v>
      </c>
      <c r="ES2102" s="567" t="s">
        <v>12175</v>
      </c>
    </row>
    <row r="2103" spans="16:149">
      <c r="P2103" s="503"/>
      <c r="Q2103" s="504"/>
      <c r="R2103" s="505">
        <f t="shared" si="54"/>
        <v>45881</v>
      </c>
      <c r="S2103" s="501"/>
      <c r="T2103" s="497"/>
      <c r="U2103" s="498"/>
      <c r="V2103" s="43">
        <v>230</v>
      </c>
      <c r="W2103" s="34" t="s">
        <v>4639</v>
      </c>
      <c r="X2103" s="44">
        <v>50336</v>
      </c>
      <c r="Y2103" s="34" t="s">
        <v>3750</v>
      </c>
      <c r="Z2103" s="43" t="s">
        <v>1223</v>
      </c>
      <c r="AA2103" s="34" t="s">
        <v>426</v>
      </c>
      <c r="AB2103" s="34" t="s">
        <v>272</v>
      </c>
      <c r="AC2103" s="34" t="s">
        <v>12176</v>
      </c>
      <c r="AD2103" s="44" t="s">
        <v>350</v>
      </c>
      <c r="AE2103" s="44" t="s">
        <v>11787</v>
      </c>
      <c r="AF2103" s="43">
        <v>230</v>
      </c>
      <c r="AG2103" s="34" t="s">
        <v>4639</v>
      </c>
      <c r="AH2103" s="34" t="s">
        <v>3598</v>
      </c>
      <c r="AI2103" s="43" t="s">
        <v>3597</v>
      </c>
      <c r="AJ2103" s="44" t="s">
        <v>3599</v>
      </c>
      <c r="AK2103" s="261">
        <v>6201014</v>
      </c>
      <c r="AL2103" s="44" t="s">
        <v>426</v>
      </c>
      <c r="AM2103" s="44" t="s">
        <v>3602</v>
      </c>
      <c r="AN2103" s="262">
        <v>275094400</v>
      </c>
      <c r="AO2103" s="34"/>
      <c r="AP2103" s="34"/>
      <c r="AQ2103" s="34"/>
      <c r="AR2103" s="34"/>
      <c r="AS2103" s="34"/>
      <c r="AT2103" s="44" t="s">
        <v>10865</v>
      </c>
      <c r="AU2103" s="44"/>
      <c r="AV2103" s="477" t="str">
        <f t="array" ref="AV2103">_xlfn.IFS(
LEFT(Tabelas!$AI2103,1)="N","DN",
LEFT(Tabelas!$AI2103,1)="C","DC",
LEFT(Tabelas!$AI2103,1)="L","DL",
LEFT(Tabelas!$AI2103,1)="A","DA",
LEFT(Tabelas!$AI2103,1)="G","DG")</f>
        <v>DC</v>
      </c>
      <c r="AW2103" s="34"/>
      <c r="AX2103" s="34"/>
      <c r="AY2103" s="34"/>
      <c r="AZ2103" s="34"/>
      <c r="BA2103" s="34"/>
      <c r="BB2103" s="34"/>
      <c r="BC2103" s="34"/>
      <c r="BD2103" s="44">
        <v>50336</v>
      </c>
      <c r="BE2103" s="34" t="s">
        <v>3750</v>
      </c>
      <c r="BF2103" s="43" t="s">
        <v>1223</v>
      </c>
      <c r="BG2103" s="34" t="s">
        <v>426</v>
      </c>
      <c r="BH2103" s="34" t="s">
        <v>272</v>
      </c>
      <c r="BI2103" s="34" t="s">
        <v>12176</v>
      </c>
      <c r="BJ2103" s="44" t="s">
        <v>350</v>
      </c>
      <c r="BK2103" s="44" t="s">
        <v>11787</v>
      </c>
      <c r="EN2103" s="572">
        <v>58955</v>
      </c>
      <c r="EO2103" s="561" t="s">
        <v>12177</v>
      </c>
      <c r="EP2103" s="561" t="s">
        <v>320</v>
      </c>
      <c r="EQ2103" s="576">
        <v>162</v>
      </c>
      <c r="ER2103" s="561" t="s">
        <v>3781</v>
      </c>
      <c r="ES2103" s="568" t="s">
        <v>12178</v>
      </c>
    </row>
    <row r="2104" spans="16:149">
      <c r="P2104" s="503"/>
      <c r="Q2104" s="504"/>
      <c r="R2104" s="505">
        <f t="shared" ref="R2104:R2167" si="55">R2103+1</f>
        <v>45882</v>
      </c>
      <c r="S2104" s="501"/>
      <c r="T2104" s="497"/>
      <c r="U2104" s="498"/>
      <c r="V2104" s="43">
        <v>230</v>
      </c>
      <c r="W2104" s="34" t="s">
        <v>4639</v>
      </c>
      <c r="X2104" s="44">
        <v>50337</v>
      </c>
      <c r="Y2104" s="34" t="s">
        <v>3813</v>
      </c>
      <c r="Z2104" s="43" t="s">
        <v>1223</v>
      </c>
      <c r="AA2104" s="34" t="s">
        <v>426</v>
      </c>
      <c r="AB2104" s="34" t="s">
        <v>272</v>
      </c>
      <c r="AC2104" s="34" t="s">
        <v>12179</v>
      </c>
      <c r="AD2104" s="44" t="s">
        <v>350</v>
      </c>
      <c r="AE2104" s="44" t="s">
        <v>11787</v>
      </c>
      <c r="AF2104" s="43">
        <v>230</v>
      </c>
      <c r="AG2104" s="34" t="s">
        <v>4639</v>
      </c>
      <c r="AH2104" s="34" t="s">
        <v>3598</v>
      </c>
      <c r="AI2104" s="43" t="s">
        <v>3597</v>
      </c>
      <c r="AJ2104" s="44" t="s">
        <v>3599</v>
      </c>
      <c r="AK2104" s="261">
        <v>6201014</v>
      </c>
      <c r="AL2104" s="44" t="s">
        <v>426</v>
      </c>
      <c r="AM2104" s="44" t="s">
        <v>3602</v>
      </c>
      <c r="AN2104" s="262">
        <v>275094400</v>
      </c>
      <c r="AO2104" s="34"/>
      <c r="AP2104" s="34"/>
      <c r="AQ2104" s="34"/>
      <c r="AR2104" s="34"/>
      <c r="AS2104" s="34"/>
      <c r="AT2104" s="44" t="s">
        <v>10865</v>
      </c>
      <c r="AU2104" s="44"/>
      <c r="AV2104" s="477" t="str">
        <f t="array" ref="AV2104">_xlfn.IFS(
LEFT(Tabelas!$AI2104,1)="N","DN",
LEFT(Tabelas!$AI2104,1)="C","DC",
LEFT(Tabelas!$AI2104,1)="L","DL",
LEFT(Tabelas!$AI2104,1)="A","DA",
LEFT(Tabelas!$AI2104,1)="G","DG")</f>
        <v>DC</v>
      </c>
      <c r="AW2104" s="34"/>
      <c r="AX2104" s="34"/>
      <c r="AY2104" s="34"/>
      <c r="AZ2104" s="34"/>
      <c r="BA2104" s="34"/>
      <c r="BB2104" s="34"/>
      <c r="BC2104" s="34"/>
      <c r="BD2104" s="44">
        <v>50337</v>
      </c>
      <c r="BE2104" s="34" t="s">
        <v>3813</v>
      </c>
      <c r="BF2104" s="43" t="s">
        <v>1223</v>
      </c>
      <c r="BG2104" s="34" t="s">
        <v>426</v>
      </c>
      <c r="BH2104" s="34" t="s">
        <v>272</v>
      </c>
      <c r="BI2104" s="34" t="s">
        <v>12179</v>
      </c>
      <c r="BJ2104" s="44" t="s">
        <v>350</v>
      </c>
      <c r="BK2104" s="44" t="s">
        <v>11787</v>
      </c>
      <c r="EN2104" s="571">
        <v>58971</v>
      </c>
      <c r="EO2104" s="560" t="s">
        <v>12180</v>
      </c>
      <c r="EP2104" s="560" t="s">
        <v>320</v>
      </c>
      <c r="EQ2104" s="580">
        <v>108</v>
      </c>
      <c r="ER2104" s="560" t="s">
        <v>2224</v>
      </c>
      <c r="ES2104" s="567" t="s">
        <v>12181</v>
      </c>
    </row>
    <row r="2105" spans="16:149">
      <c r="P2105" s="503"/>
      <c r="Q2105" s="504"/>
      <c r="R2105" s="505">
        <f t="shared" si="55"/>
        <v>45883</v>
      </c>
      <c r="S2105" s="501"/>
      <c r="T2105" s="497"/>
      <c r="U2105" s="498"/>
      <c r="V2105" s="43">
        <v>230</v>
      </c>
      <c r="W2105" s="34" t="s">
        <v>4639</v>
      </c>
      <c r="X2105" s="44">
        <v>50338</v>
      </c>
      <c r="Y2105" s="34" t="s">
        <v>3875</v>
      </c>
      <c r="Z2105" s="43" t="s">
        <v>1223</v>
      </c>
      <c r="AA2105" s="34" t="s">
        <v>426</v>
      </c>
      <c r="AB2105" s="34" t="s">
        <v>272</v>
      </c>
      <c r="AC2105" s="34" t="s">
        <v>12182</v>
      </c>
      <c r="AD2105" s="44" t="s">
        <v>350</v>
      </c>
      <c r="AE2105" s="44" t="s">
        <v>11787</v>
      </c>
      <c r="AF2105" s="43">
        <v>230</v>
      </c>
      <c r="AG2105" s="34" t="s">
        <v>4639</v>
      </c>
      <c r="AH2105" s="34" t="s">
        <v>3598</v>
      </c>
      <c r="AI2105" s="43" t="s">
        <v>3597</v>
      </c>
      <c r="AJ2105" s="44" t="s">
        <v>3599</v>
      </c>
      <c r="AK2105" s="261">
        <v>6201014</v>
      </c>
      <c r="AL2105" s="44" t="s">
        <v>426</v>
      </c>
      <c r="AM2105" s="44" t="s">
        <v>3602</v>
      </c>
      <c r="AN2105" s="262">
        <v>275094400</v>
      </c>
      <c r="AO2105" s="34"/>
      <c r="AP2105" s="34"/>
      <c r="AQ2105" s="34"/>
      <c r="AR2105" s="34"/>
      <c r="AS2105" s="34"/>
      <c r="AT2105" s="44" t="s">
        <v>10865</v>
      </c>
      <c r="AU2105" s="44"/>
      <c r="AV2105" s="477" t="str">
        <f t="array" ref="AV2105">_xlfn.IFS(
LEFT(Tabelas!$AI2105,1)="N","DN",
LEFT(Tabelas!$AI2105,1)="C","DC",
LEFT(Tabelas!$AI2105,1)="L","DL",
LEFT(Tabelas!$AI2105,1)="A","DA",
LEFT(Tabelas!$AI2105,1)="G","DG")</f>
        <v>DC</v>
      </c>
      <c r="AW2105" s="34"/>
      <c r="AX2105" s="34"/>
      <c r="AY2105" s="34"/>
      <c r="AZ2105" s="34"/>
      <c r="BA2105" s="34"/>
      <c r="BB2105" s="34"/>
      <c r="BC2105" s="34"/>
      <c r="BD2105" s="44">
        <v>50338</v>
      </c>
      <c r="BE2105" s="34" t="s">
        <v>3875</v>
      </c>
      <c r="BF2105" s="43" t="s">
        <v>1223</v>
      </c>
      <c r="BG2105" s="34" t="s">
        <v>426</v>
      </c>
      <c r="BH2105" s="34" t="s">
        <v>272</v>
      </c>
      <c r="BI2105" s="34" t="s">
        <v>12182</v>
      </c>
      <c r="BJ2105" s="44" t="s">
        <v>350</v>
      </c>
      <c r="BK2105" s="44" t="s">
        <v>11787</v>
      </c>
      <c r="EN2105" s="572">
        <v>58998</v>
      </c>
      <c r="EO2105" s="561" t="s">
        <v>12183</v>
      </c>
      <c r="EP2105" s="561" t="s">
        <v>320</v>
      </c>
      <c r="EQ2105" s="576">
        <v>109</v>
      </c>
      <c r="ER2105" s="561" t="s">
        <v>2409</v>
      </c>
      <c r="ES2105" s="568" t="s">
        <v>12184</v>
      </c>
    </row>
    <row r="2106" spans="16:149">
      <c r="P2106" s="503"/>
      <c r="Q2106" s="504"/>
      <c r="R2106" s="505">
        <f t="shared" si="55"/>
        <v>45884</v>
      </c>
      <c r="S2106" s="501"/>
      <c r="T2106" s="497"/>
      <c r="U2106" s="498"/>
      <c r="V2106" s="43">
        <v>230</v>
      </c>
      <c r="W2106" s="34" t="s">
        <v>4639</v>
      </c>
      <c r="X2106" s="44">
        <v>50325</v>
      </c>
      <c r="Y2106" s="34" t="s">
        <v>3289</v>
      </c>
      <c r="Z2106" s="43" t="s">
        <v>1223</v>
      </c>
      <c r="AA2106" s="34" t="s">
        <v>426</v>
      </c>
      <c r="AB2106" s="34" t="s">
        <v>272</v>
      </c>
      <c r="AC2106" s="34" t="s">
        <v>3289</v>
      </c>
      <c r="AD2106" s="44" t="s">
        <v>350</v>
      </c>
      <c r="AE2106" s="44" t="s">
        <v>11787</v>
      </c>
      <c r="AF2106" s="43">
        <v>230</v>
      </c>
      <c r="AG2106" s="34" t="s">
        <v>4639</v>
      </c>
      <c r="AH2106" s="34" t="s">
        <v>3598</v>
      </c>
      <c r="AI2106" s="43" t="s">
        <v>3597</v>
      </c>
      <c r="AJ2106" s="44" t="s">
        <v>3599</v>
      </c>
      <c r="AK2106" s="261">
        <v>6201014</v>
      </c>
      <c r="AL2106" s="44" t="s">
        <v>426</v>
      </c>
      <c r="AM2106" s="44" t="s">
        <v>3602</v>
      </c>
      <c r="AN2106" s="262">
        <v>275094400</v>
      </c>
      <c r="AO2106" s="34"/>
      <c r="AP2106" s="34"/>
      <c r="AQ2106" s="34"/>
      <c r="AR2106" s="34"/>
      <c r="AS2106" s="34"/>
      <c r="AT2106" s="44" t="s">
        <v>10865</v>
      </c>
      <c r="AU2106" s="44"/>
      <c r="AV2106" s="477" t="str">
        <f t="array" ref="AV2106">_xlfn.IFS(
LEFT(Tabelas!$AI2106,1)="N","DN",
LEFT(Tabelas!$AI2106,1)="C","DC",
LEFT(Tabelas!$AI2106,1)="L","DL",
LEFT(Tabelas!$AI2106,1)="A","DA",
LEFT(Tabelas!$AI2106,1)="G","DG")</f>
        <v>DC</v>
      </c>
      <c r="AW2106" s="34"/>
      <c r="AX2106" s="34"/>
      <c r="AY2106" s="34"/>
      <c r="AZ2106" s="34"/>
      <c r="BA2106" s="34"/>
      <c r="BB2106" s="34"/>
      <c r="BC2106" s="34"/>
      <c r="BD2106" s="44">
        <v>50325</v>
      </c>
      <c r="BE2106" s="34" t="s">
        <v>3289</v>
      </c>
      <c r="BF2106" s="43" t="s">
        <v>1223</v>
      </c>
      <c r="BG2106" s="34" t="s">
        <v>426</v>
      </c>
      <c r="BH2106" s="34" t="s">
        <v>272</v>
      </c>
      <c r="BI2106" s="34" t="s">
        <v>3289</v>
      </c>
      <c r="BJ2106" s="44" t="s">
        <v>350</v>
      </c>
      <c r="BK2106" s="44" t="s">
        <v>11787</v>
      </c>
      <c r="EN2106" s="571">
        <v>59005</v>
      </c>
      <c r="EO2106" s="560" t="s">
        <v>12185</v>
      </c>
      <c r="EP2106" s="560" t="s">
        <v>320</v>
      </c>
      <c r="EQ2106" s="580">
        <v>109</v>
      </c>
      <c r="ER2106" s="560" t="s">
        <v>2409</v>
      </c>
      <c r="ES2106" s="567" t="s">
        <v>12186</v>
      </c>
    </row>
    <row r="2107" spans="16:149">
      <c r="P2107" s="503"/>
      <c r="Q2107" s="504"/>
      <c r="R2107" s="505">
        <f t="shared" si="55"/>
        <v>45885</v>
      </c>
      <c r="S2107" s="501"/>
      <c r="T2107" s="497"/>
      <c r="U2107" s="498"/>
      <c r="V2107" s="43">
        <v>230</v>
      </c>
      <c r="W2107" s="34" t="s">
        <v>4639</v>
      </c>
      <c r="X2107" s="44">
        <v>50327</v>
      </c>
      <c r="Y2107" s="34" t="s">
        <v>3382</v>
      </c>
      <c r="Z2107" s="43" t="s">
        <v>1223</v>
      </c>
      <c r="AA2107" s="34" t="s">
        <v>426</v>
      </c>
      <c r="AB2107" s="34" t="s">
        <v>272</v>
      </c>
      <c r="AC2107" s="34" t="s">
        <v>3382</v>
      </c>
      <c r="AD2107" s="44" t="s">
        <v>350</v>
      </c>
      <c r="AE2107" s="44" t="s">
        <v>11787</v>
      </c>
      <c r="AF2107" s="43">
        <v>230</v>
      </c>
      <c r="AG2107" s="34" t="s">
        <v>4639</v>
      </c>
      <c r="AH2107" s="34" t="s">
        <v>3598</v>
      </c>
      <c r="AI2107" s="43" t="s">
        <v>3597</v>
      </c>
      <c r="AJ2107" s="44" t="s">
        <v>3599</v>
      </c>
      <c r="AK2107" s="261">
        <v>6201014</v>
      </c>
      <c r="AL2107" s="44" t="s">
        <v>426</v>
      </c>
      <c r="AM2107" s="44" t="s">
        <v>3602</v>
      </c>
      <c r="AN2107" s="262">
        <v>275094400</v>
      </c>
      <c r="AO2107" s="34"/>
      <c r="AP2107" s="34"/>
      <c r="AQ2107" s="34"/>
      <c r="AR2107" s="34"/>
      <c r="AS2107" s="34"/>
      <c r="AT2107" s="44" t="s">
        <v>10865</v>
      </c>
      <c r="AU2107" s="44"/>
      <c r="AV2107" s="477" t="str">
        <f t="array" ref="AV2107">_xlfn.IFS(
LEFT(Tabelas!$AI2107,1)="N","DN",
LEFT(Tabelas!$AI2107,1)="C","DC",
LEFT(Tabelas!$AI2107,1)="L","DL",
LEFT(Tabelas!$AI2107,1)="A","DA",
LEFT(Tabelas!$AI2107,1)="G","DG")</f>
        <v>DC</v>
      </c>
      <c r="AW2107" s="34"/>
      <c r="AX2107" s="34"/>
      <c r="AY2107" s="34"/>
      <c r="AZ2107" s="34"/>
      <c r="BA2107" s="34"/>
      <c r="BB2107" s="34"/>
      <c r="BC2107" s="34"/>
      <c r="BD2107" s="44">
        <v>50327</v>
      </c>
      <c r="BE2107" s="34" t="s">
        <v>3382</v>
      </c>
      <c r="BF2107" s="43" t="s">
        <v>1223</v>
      </c>
      <c r="BG2107" s="34" t="s">
        <v>426</v>
      </c>
      <c r="BH2107" s="34" t="s">
        <v>272</v>
      </c>
      <c r="BI2107" s="34" t="s">
        <v>3382</v>
      </c>
      <c r="BJ2107" s="44" t="s">
        <v>350</v>
      </c>
      <c r="BK2107" s="44" t="s">
        <v>11787</v>
      </c>
      <c r="EN2107" s="572">
        <v>59013</v>
      </c>
      <c r="EO2107" s="561" t="s">
        <v>12187</v>
      </c>
      <c r="EP2107" s="561" t="s">
        <v>350</v>
      </c>
      <c r="EQ2107" s="576">
        <v>268</v>
      </c>
      <c r="ER2107" s="561" t="s">
        <v>4659</v>
      </c>
      <c r="ES2107" s="568" t="s">
        <v>12188</v>
      </c>
    </row>
    <row r="2108" spans="16:149">
      <c r="P2108" s="503"/>
      <c r="Q2108" s="504"/>
      <c r="R2108" s="505">
        <f t="shared" si="55"/>
        <v>45886</v>
      </c>
      <c r="S2108" s="501"/>
      <c r="T2108" s="497"/>
      <c r="U2108" s="498"/>
      <c r="V2108" s="43">
        <v>230</v>
      </c>
      <c r="W2108" s="34" t="s">
        <v>4639</v>
      </c>
      <c r="X2108" s="44">
        <v>50401</v>
      </c>
      <c r="Y2108" s="34" t="s">
        <v>1022</v>
      </c>
      <c r="Z2108" s="43" t="s">
        <v>1223</v>
      </c>
      <c r="AA2108" s="34" t="s">
        <v>427</v>
      </c>
      <c r="AB2108" s="34" t="s">
        <v>272</v>
      </c>
      <c r="AC2108" s="34" t="s">
        <v>1022</v>
      </c>
      <c r="AD2108" s="44" t="s">
        <v>350</v>
      </c>
      <c r="AE2108" s="44" t="s">
        <v>11787</v>
      </c>
      <c r="AF2108" s="43">
        <v>230</v>
      </c>
      <c r="AG2108" s="34" t="s">
        <v>4639</v>
      </c>
      <c r="AH2108" s="34" t="s">
        <v>3598</v>
      </c>
      <c r="AI2108" s="43" t="s">
        <v>3597</v>
      </c>
      <c r="AJ2108" s="44" t="s">
        <v>3599</v>
      </c>
      <c r="AK2108" s="261">
        <v>6201014</v>
      </c>
      <c r="AL2108" s="44" t="s">
        <v>426</v>
      </c>
      <c r="AM2108" s="44" t="s">
        <v>3602</v>
      </c>
      <c r="AN2108" s="262">
        <v>275094400</v>
      </c>
      <c r="AO2108" s="34"/>
      <c r="AP2108" s="34"/>
      <c r="AQ2108" s="34"/>
      <c r="AR2108" s="34"/>
      <c r="AS2108" s="34"/>
      <c r="AT2108" s="44" t="s">
        <v>10865</v>
      </c>
      <c r="AU2108" s="44"/>
      <c r="AV2108" s="477" t="str">
        <f t="array" ref="AV2108">_xlfn.IFS(
LEFT(Tabelas!$AI2108,1)="N","DN",
LEFT(Tabelas!$AI2108,1)="C","DC",
LEFT(Tabelas!$AI2108,1)="L","DL",
LEFT(Tabelas!$AI2108,1)="A","DA",
LEFT(Tabelas!$AI2108,1)="G","DG")</f>
        <v>DC</v>
      </c>
      <c r="AW2108" s="34"/>
      <c r="AX2108" s="34"/>
      <c r="AY2108" s="34"/>
      <c r="AZ2108" s="34"/>
      <c r="BA2108" s="34"/>
      <c r="BB2108" s="34"/>
      <c r="BC2108" s="34"/>
      <c r="BD2108" s="44">
        <v>50401</v>
      </c>
      <c r="BE2108" s="34" t="s">
        <v>1022</v>
      </c>
      <c r="BF2108" s="43" t="s">
        <v>1223</v>
      </c>
      <c r="BG2108" s="34" t="s">
        <v>427</v>
      </c>
      <c r="BH2108" s="34" t="s">
        <v>272</v>
      </c>
      <c r="BI2108" s="34" t="s">
        <v>1022</v>
      </c>
      <c r="BJ2108" s="44" t="s">
        <v>350</v>
      </c>
      <c r="BK2108" s="44" t="s">
        <v>11787</v>
      </c>
      <c r="EN2108" s="571">
        <v>59021</v>
      </c>
      <c r="EO2108" s="560" t="s">
        <v>12189</v>
      </c>
      <c r="EP2108" s="560" t="s">
        <v>350</v>
      </c>
      <c r="EQ2108" s="580">
        <v>219</v>
      </c>
      <c r="ER2108" s="560" t="s">
        <v>4409</v>
      </c>
      <c r="ES2108" s="567" t="s">
        <v>12190</v>
      </c>
    </row>
    <row r="2109" spans="16:149">
      <c r="P2109" s="503"/>
      <c r="Q2109" s="504"/>
      <c r="R2109" s="505">
        <f t="shared" si="55"/>
        <v>45887</v>
      </c>
      <c r="S2109" s="501"/>
      <c r="T2109" s="497"/>
      <c r="U2109" s="498"/>
      <c r="V2109" s="43">
        <v>230</v>
      </c>
      <c r="W2109" s="34" t="s">
        <v>4639</v>
      </c>
      <c r="X2109" s="44">
        <v>50402</v>
      </c>
      <c r="Y2109" s="34" t="s">
        <v>1299</v>
      </c>
      <c r="Z2109" s="43" t="s">
        <v>1223</v>
      </c>
      <c r="AA2109" s="34" t="s">
        <v>427</v>
      </c>
      <c r="AB2109" s="34" t="s">
        <v>272</v>
      </c>
      <c r="AC2109" s="34" t="s">
        <v>1299</v>
      </c>
      <c r="AD2109" s="44" t="s">
        <v>350</v>
      </c>
      <c r="AE2109" s="44" t="s">
        <v>11787</v>
      </c>
      <c r="AF2109" s="43">
        <v>230</v>
      </c>
      <c r="AG2109" s="34" t="s">
        <v>4639</v>
      </c>
      <c r="AH2109" s="34" t="s">
        <v>3598</v>
      </c>
      <c r="AI2109" s="43" t="s">
        <v>3597</v>
      </c>
      <c r="AJ2109" s="44" t="s">
        <v>3599</v>
      </c>
      <c r="AK2109" s="261">
        <v>6201014</v>
      </c>
      <c r="AL2109" s="44" t="s">
        <v>426</v>
      </c>
      <c r="AM2109" s="44" t="s">
        <v>3602</v>
      </c>
      <c r="AN2109" s="262">
        <v>275094400</v>
      </c>
      <c r="AO2109" s="34"/>
      <c r="AP2109" s="34"/>
      <c r="AQ2109" s="34"/>
      <c r="AR2109" s="34"/>
      <c r="AS2109" s="34"/>
      <c r="AT2109" s="44" t="s">
        <v>10865</v>
      </c>
      <c r="AU2109" s="44"/>
      <c r="AV2109" s="477" t="str">
        <f t="array" ref="AV2109">_xlfn.IFS(
LEFT(Tabelas!$AI2109,1)="N","DN",
LEFT(Tabelas!$AI2109,1)="C","DC",
LEFT(Tabelas!$AI2109,1)="L","DL",
LEFT(Tabelas!$AI2109,1)="A","DA",
LEFT(Tabelas!$AI2109,1)="G","DG")</f>
        <v>DC</v>
      </c>
      <c r="AW2109" s="34"/>
      <c r="AX2109" s="34"/>
      <c r="AY2109" s="34"/>
      <c r="AZ2109" s="34"/>
      <c r="BA2109" s="34"/>
      <c r="BB2109" s="34"/>
      <c r="BC2109" s="34"/>
      <c r="BD2109" s="44">
        <v>50402</v>
      </c>
      <c r="BE2109" s="34" t="s">
        <v>1299</v>
      </c>
      <c r="BF2109" s="43" t="s">
        <v>1223</v>
      </c>
      <c r="BG2109" s="34" t="s">
        <v>427</v>
      </c>
      <c r="BH2109" s="34" t="s">
        <v>272</v>
      </c>
      <c r="BI2109" s="34" t="s">
        <v>1299</v>
      </c>
      <c r="BJ2109" s="44" t="s">
        <v>350</v>
      </c>
      <c r="BK2109" s="44" t="s">
        <v>11787</v>
      </c>
      <c r="EN2109" s="572">
        <v>59030</v>
      </c>
      <c r="EO2109" s="561" t="s">
        <v>12191</v>
      </c>
      <c r="EP2109" s="561" t="s">
        <v>350</v>
      </c>
      <c r="EQ2109" s="576">
        <v>229</v>
      </c>
      <c r="ER2109" s="561" t="s">
        <v>4622</v>
      </c>
      <c r="ES2109" s="568" t="s">
        <v>12192</v>
      </c>
    </row>
    <row r="2110" spans="16:149">
      <c r="P2110" s="503"/>
      <c r="Q2110" s="504"/>
      <c r="R2110" s="505">
        <f t="shared" si="55"/>
        <v>45888</v>
      </c>
      <c r="S2110" s="501"/>
      <c r="T2110" s="497"/>
      <c r="U2110" s="498"/>
      <c r="V2110" s="43">
        <v>230</v>
      </c>
      <c r="W2110" s="34" t="s">
        <v>4639</v>
      </c>
      <c r="X2110" s="44">
        <v>50403</v>
      </c>
      <c r="Y2110" s="34" t="s">
        <v>1577</v>
      </c>
      <c r="Z2110" s="43" t="s">
        <v>1223</v>
      </c>
      <c r="AA2110" s="34" t="s">
        <v>427</v>
      </c>
      <c r="AB2110" s="34" t="s">
        <v>272</v>
      </c>
      <c r="AC2110" s="34" t="s">
        <v>1577</v>
      </c>
      <c r="AD2110" s="44" t="s">
        <v>350</v>
      </c>
      <c r="AE2110" s="44" t="s">
        <v>11787</v>
      </c>
      <c r="AF2110" s="43">
        <v>230</v>
      </c>
      <c r="AG2110" s="34" t="s">
        <v>4639</v>
      </c>
      <c r="AH2110" s="34" t="s">
        <v>3598</v>
      </c>
      <c r="AI2110" s="43" t="s">
        <v>3597</v>
      </c>
      <c r="AJ2110" s="44" t="s">
        <v>3599</v>
      </c>
      <c r="AK2110" s="261">
        <v>6201014</v>
      </c>
      <c r="AL2110" s="44" t="s">
        <v>426</v>
      </c>
      <c r="AM2110" s="44" t="s">
        <v>3602</v>
      </c>
      <c r="AN2110" s="262">
        <v>275094400</v>
      </c>
      <c r="AO2110" s="34"/>
      <c r="AP2110" s="34"/>
      <c r="AQ2110" s="34"/>
      <c r="AR2110" s="34"/>
      <c r="AS2110" s="34"/>
      <c r="AT2110" s="44" t="s">
        <v>10865</v>
      </c>
      <c r="AU2110" s="44"/>
      <c r="AV2110" s="477" t="str">
        <f t="array" ref="AV2110">_xlfn.IFS(
LEFT(Tabelas!$AI2110,1)="N","DN",
LEFT(Tabelas!$AI2110,1)="C","DC",
LEFT(Tabelas!$AI2110,1)="L","DL",
LEFT(Tabelas!$AI2110,1)="A","DA",
LEFT(Tabelas!$AI2110,1)="G","DG")</f>
        <v>DC</v>
      </c>
      <c r="AW2110" s="34"/>
      <c r="AX2110" s="34"/>
      <c r="AY2110" s="34"/>
      <c r="AZ2110" s="34"/>
      <c r="BA2110" s="34"/>
      <c r="BB2110" s="34"/>
      <c r="BC2110" s="34"/>
      <c r="BD2110" s="44">
        <v>50403</v>
      </c>
      <c r="BE2110" s="34" t="s">
        <v>1577</v>
      </c>
      <c r="BF2110" s="43" t="s">
        <v>1223</v>
      </c>
      <c r="BG2110" s="34" t="s">
        <v>427</v>
      </c>
      <c r="BH2110" s="34" t="s">
        <v>272</v>
      </c>
      <c r="BI2110" s="34" t="s">
        <v>1577</v>
      </c>
      <c r="BJ2110" s="44" t="s">
        <v>350</v>
      </c>
      <c r="BK2110" s="44" t="s">
        <v>11787</v>
      </c>
      <c r="EN2110" s="571">
        <v>59048</v>
      </c>
      <c r="EO2110" s="560" t="s">
        <v>12193</v>
      </c>
      <c r="EP2110" s="560" t="s">
        <v>289</v>
      </c>
      <c r="EQ2110" s="580">
        <v>335</v>
      </c>
      <c r="ER2110" s="560" t="s">
        <v>1244</v>
      </c>
      <c r="ES2110" s="567" t="s">
        <v>12194</v>
      </c>
    </row>
    <row r="2111" spans="16:149">
      <c r="P2111" s="503"/>
      <c r="Q2111" s="504"/>
      <c r="R2111" s="505">
        <f t="shared" si="55"/>
        <v>45889</v>
      </c>
      <c r="S2111" s="501"/>
      <c r="T2111" s="497"/>
      <c r="U2111" s="498"/>
      <c r="V2111" s="43">
        <v>230</v>
      </c>
      <c r="W2111" s="34" t="s">
        <v>4639</v>
      </c>
      <c r="X2111" s="44">
        <v>50406</v>
      </c>
      <c r="Y2111" s="34" t="s">
        <v>1847</v>
      </c>
      <c r="Z2111" s="43" t="s">
        <v>1223</v>
      </c>
      <c r="AA2111" s="34" t="s">
        <v>427</v>
      </c>
      <c r="AB2111" s="34" t="s">
        <v>272</v>
      </c>
      <c r="AC2111" s="34" t="s">
        <v>1847</v>
      </c>
      <c r="AD2111" s="44" t="s">
        <v>350</v>
      </c>
      <c r="AE2111" s="44" t="s">
        <v>11787</v>
      </c>
      <c r="AF2111" s="43">
        <v>230</v>
      </c>
      <c r="AG2111" s="34" t="s">
        <v>4639</v>
      </c>
      <c r="AH2111" s="34" t="s">
        <v>3598</v>
      </c>
      <c r="AI2111" s="43" t="s">
        <v>3597</v>
      </c>
      <c r="AJ2111" s="44" t="s">
        <v>3599</v>
      </c>
      <c r="AK2111" s="261">
        <v>6201014</v>
      </c>
      <c r="AL2111" s="44" t="s">
        <v>426</v>
      </c>
      <c r="AM2111" s="44" t="s">
        <v>3602</v>
      </c>
      <c r="AN2111" s="262">
        <v>275094400</v>
      </c>
      <c r="AO2111" s="34"/>
      <c r="AP2111" s="34"/>
      <c r="AQ2111" s="34"/>
      <c r="AR2111" s="34"/>
      <c r="AS2111" s="34"/>
      <c r="AT2111" s="44" t="s">
        <v>10865</v>
      </c>
      <c r="AU2111" s="44"/>
      <c r="AV2111" s="477" t="str">
        <f t="array" ref="AV2111">_xlfn.IFS(
LEFT(Tabelas!$AI2111,1)="N","DN",
LEFT(Tabelas!$AI2111,1)="C","DC",
LEFT(Tabelas!$AI2111,1)="L","DL",
LEFT(Tabelas!$AI2111,1)="A","DA",
LEFT(Tabelas!$AI2111,1)="G","DG")</f>
        <v>DC</v>
      </c>
      <c r="AW2111" s="34"/>
      <c r="AX2111" s="34"/>
      <c r="AY2111" s="34"/>
      <c r="AZ2111" s="34"/>
      <c r="BA2111" s="34"/>
      <c r="BB2111" s="34"/>
      <c r="BC2111" s="34"/>
      <c r="BD2111" s="44">
        <v>50406</v>
      </c>
      <c r="BE2111" s="34" t="s">
        <v>1847</v>
      </c>
      <c r="BF2111" s="43" t="s">
        <v>1223</v>
      </c>
      <c r="BG2111" s="34" t="s">
        <v>427</v>
      </c>
      <c r="BH2111" s="34" t="s">
        <v>272</v>
      </c>
      <c r="BI2111" s="34" t="s">
        <v>1847</v>
      </c>
      <c r="BJ2111" s="44" t="s">
        <v>350</v>
      </c>
      <c r="BK2111" s="44" t="s">
        <v>11787</v>
      </c>
      <c r="EN2111" s="572">
        <v>59102</v>
      </c>
      <c r="EO2111" s="561" t="s">
        <v>12195</v>
      </c>
      <c r="EP2111" s="561" t="s">
        <v>350</v>
      </c>
      <c r="EQ2111" s="576">
        <v>230</v>
      </c>
      <c r="ER2111" s="561" t="s">
        <v>4639</v>
      </c>
      <c r="ES2111" s="568" t="s">
        <v>12196</v>
      </c>
    </row>
    <row r="2112" spans="16:149">
      <c r="P2112" s="503"/>
      <c r="Q2112" s="504"/>
      <c r="R2112" s="505">
        <f t="shared" si="55"/>
        <v>45890</v>
      </c>
      <c r="S2112" s="501"/>
      <c r="T2112" s="497"/>
      <c r="U2112" s="498"/>
      <c r="V2112" s="43">
        <v>230</v>
      </c>
      <c r="W2112" s="34" t="s">
        <v>4639</v>
      </c>
      <c r="X2112" s="44">
        <v>50408</v>
      </c>
      <c r="Y2112" s="34" t="s">
        <v>2084</v>
      </c>
      <c r="Z2112" s="43" t="s">
        <v>1223</v>
      </c>
      <c r="AA2112" s="34" t="s">
        <v>427</v>
      </c>
      <c r="AB2112" s="34" t="s">
        <v>272</v>
      </c>
      <c r="AC2112" s="34" t="s">
        <v>2084</v>
      </c>
      <c r="AD2112" s="44" t="s">
        <v>350</v>
      </c>
      <c r="AE2112" s="44" t="s">
        <v>11787</v>
      </c>
      <c r="AF2112" s="43">
        <v>230</v>
      </c>
      <c r="AG2112" s="34" t="s">
        <v>4639</v>
      </c>
      <c r="AH2112" s="34" t="s">
        <v>3598</v>
      </c>
      <c r="AI2112" s="43" t="s">
        <v>3597</v>
      </c>
      <c r="AJ2112" s="44" t="s">
        <v>3599</v>
      </c>
      <c r="AK2112" s="261">
        <v>6201014</v>
      </c>
      <c r="AL2112" s="44" t="s">
        <v>426</v>
      </c>
      <c r="AM2112" s="44" t="s">
        <v>3602</v>
      </c>
      <c r="AN2112" s="262">
        <v>275094400</v>
      </c>
      <c r="AO2112" s="34"/>
      <c r="AP2112" s="34"/>
      <c r="AQ2112" s="34"/>
      <c r="AR2112" s="34"/>
      <c r="AS2112" s="34"/>
      <c r="AT2112" s="44" t="s">
        <v>10865</v>
      </c>
      <c r="AU2112" s="44"/>
      <c r="AV2112" s="477" t="str">
        <f t="array" ref="AV2112">_xlfn.IFS(
LEFT(Tabelas!$AI2112,1)="N","DN",
LEFT(Tabelas!$AI2112,1)="C","DC",
LEFT(Tabelas!$AI2112,1)="L","DL",
LEFT(Tabelas!$AI2112,1)="A","DA",
LEFT(Tabelas!$AI2112,1)="G","DG")</f>
        <v>DC</v>
      </c>
      <c r="AW2112" s="34"/>
      <c r="AX2112" s="34"/>
      <c r="AY2112" s="34"/>
      <c r="AZ2112" s="34"/>
      <c r="BA2112" s="34"/>
      <c r="BB2112" s="34"/>
      <c r="BC2112" s="34"/>
      <c r="BD2112" s="44">
        <v>50408</v>
      </c>
      <c r="BE2112" s="34" t="s">
        <v>2084</v>
      </c>
      <c r="BF2112" s="43" t="s">
        <v>1223</v>
      </c>
      <c r="BG2112" s="34" t="s">
        <v>427</v>
      </c>
      <c r="BH2112" s="34" t="s">
        <v>272</v>
      </c>
      <c r="BI2112" s="34" t="s">
        <v>2084</v>
      </c>
      <c r="BJ2112" s="44" t="s">
        <v>350</v>
      </c>
      <c r="BK2112" s="44" t="s">
        <v>11787</v>
      </c>
      <c r="EN2112" s="571">
        <v>59137</v>
      </c>
      <c r="EO2112" s="560" t="s">
        <v>12197</v>
      </c>
      <c r="EP2112" s="560" t="s">
        <v>350</v>
      </c>
      <c r="EQ2112" s="580">
        <v>220</v>
      </c>
      <c r="ER2112" s="560" t="s">
        <v>4434</v>
      </c>
      <c r="ES2112" s="567" t="s">
        <v>12198</v>
      </c>
    </row>
    <row r="2113" spans="16:149">
      <c r="P2113" s="503"/>
      <c r="Q2113" s="504"/>
      <c r="R2113" s="505">
        <f t="shared" si="55"/>
        <v>45891</v>
      </c>
      <c r="S2113" s="501"/>
      <c r="T2113" s="497"/>
      <c r="U2113" s="498"/>
      <c r="V2113" s="43">
        <v>230</v>
      </c>
      <c r="W2113" s="34" t="s">
        <v>4639</v>
      </c>
      <c r="X2113" s="44">
        <v>50410</v>
      </c>
      <c r="Y2113" s="34" t="s">
        <v>2283</v>
      </c>
      <c r="Z2113" s="43" t="s">
        <v>1223</v>
      </c>
      <c r="AA2113" s="34" t="s">
        <v>427</v>
      </c>
      <c r="AB2113" s="34" t="s">
        <v>272</v>
      </c>
      <c r="AC2113" s="34" t="s">
        <v>2283</v>
      </c>
      <c r="AD2113" s="44" t="s">
        <v>350</v>
      </c>
      <c r="AE2113" s="44" t="s">
        <v>11787</v>
      </c>
      <c r="AF2113" s="43">
        <v>230</v>
      </c>
      <c r="AG2113" s="34" t="s">
        <v>4639</v>
      </c>
      <c r="AH2113" s="34" t="s">
        <v>3598</v>
      </c>
      <c r="AI2113" s="43" t="s">
        <v>3597</v>
      </c>
      <c r="AJ2113" s="44" t="s">
        <v>3599</v>
      </c>
      <c r="AK2113" s="261">
        <v>6201014</v>
      </c>
      <c r="AL2113" s="44" t="s">
        <v>426</v>
      </c>
      <c r="AM2113" s="44" t="s">
        <v>3602</v>
      </c>
      <c r="AN2113" s="262">
        <v>275094400</v>
      </c>
      <c r="AO2113" s="34"/>
      <c r="AP2113" s="34"/>
      <c r="AQ2113" s="34"/>
      <c r="AR2113" s="34"/>
      <c r="AS2113" s="34"/>
      <c r="AT2113" s="44" t="s">
        <v>10865</v>
      </c>
      <c r="AU2113" s="44"/>
      <c r="AV2113" s="477" t="str">
        <f t="array" ref="AV2113">_xlfn.IFS(
LEFT(Tabelas!$AI2113,1)="N","DN",
LEFT(Tabelas!$AI2113,1)="C","DC",
LEFT(Tabelas!$AI2113,1)="L","DL",
LEFT(Tabelas!$AI2113,1)="A","DA",
LEFT(Tabelas!$AI2113,1)="G","DG")</f>
        <v>DC</v>
      </c>
      <c r="AW2113" s="34"/>
      <c r="AX2113" s="34"/>
      <c r="AY2113" s="34"/>
      <c r="AZ2113" s="34"/>
      <c r="BA2113" s="34"/>
      <c r="BB2113" s="34"/>
      <c r="BC2113" s="34"/>
      <c r="BD2113" s="44">
        <v>50410</v>
      </c>
      <c r="BE2113" s="34" t="s">
        <v>2283</v>
      </c>
      <c r="BF2113" s="43" t="s">
        <v>1223</v>
      </c>
      <c r="BG2113" s="34" t="s">
        <v>427</v>
      </c>
      <c r="BH2113" s="34" t="s">
        <v>272</v>
      </c>
      <c r="BI2113" s="34" t="s">
        <v>2283</v>
      </c>
      <c r="BJ2113" s="44" t="s">
        <v>350</v>
      </c>
      <c r="BK2113" s="44" t="s">
        <v>11787</v>
      </c>
      <c r="EN2113" s="572">
        <v>59188</v>
      </c>
      <c r="EO2113" s="561" t="s">
        <v>12199</v>
      </c>
      <c r="EP2113" s="561" t="s">
        <v>320</v>
      </c>
      <c r="EQ2113" s="576">
        <v>105</v>
      </c>
      <c r="ER2113" s="561" t="s">
        <v>1498</v>
      </c>
      <c r="ES2113" s="568" t="s">
        <v>12200</v>
      </c>
    </row>
    <row r="2114" spans="16:149">
      <c r="P2114" s="503"/>
      <c r="Q2114" s="504"/>
      <c r="R2114" s="505">
        <f t="shared" si="55"/>
        <v>45892</v>
      </c>
      <c r="S2114" s="501"/>
      <c r="T2114" s="497"/>
      <c r="U2114" s="498"/>
      <c r="V2114" s="43">
        <v>230</v>
      </c>
      <c r="W2114" s="34" t="s">
        <v>4639</v>
      </c>
      <c r="X2114" s="44">
        <v>50411</v>
      </c>
      <c r="Y2114" s="34" t="s">
        <v>2463</v>
      </c>
      <c r="Z2114" s="43" t="s">
        <v>1223</v>
      </c>
      <c r="AA2114" s="34" t="s">
        <v>427</v>
      </c>
      <c r="AB2114" s="34" t="s">
        <v>272</v>
      </c>
      <c r="AC2114" s="34" t="s">
        <v>2463</v>
      </c>
      <c r="AD2114" s="44" t="s">
        <v>350</v>
      </c>
      <c r="AE2114" s="44" t="s">
        <v>11787</v>
      </c>
      <c r="AF2114" s="43">
        <v>230</v>
      </c>
      <c r="AG2114" s="34" t="s">
        <v>4639</v>
      </c>
      <c r="AH2114" s="34" t="s">
        <v>3598</v>
      </c>
      <c r="AI2114" s="43" t="s">
        <v>3597</v>
      </c>
      <c r="AJ2114" s="44" t="s">
        <v>3599</v>
      </c>
      <c r="AK2114" s="261">
        <v>6201014</v>
      </c>
      <c r="AL2114" s="44" t="s">
        <v>426</v>
      </c>
      <c r="AM2114" s="44" t="s">
        <v>3602</v>
      </c>
      <c r="AN2114" s="262">
        <v>275094400</v>
      </c>
      <c r="AO2114" s="34"/>
      <c r="AP2114" s="34"/>
      <c r="AQ2114" s="34"/>
      <c r="AR2114" s="34"/>
      <c r="AS2114" s="34"/>
      <c r="AT2114" s="44" t="s">
        <v>10865</v>
      </c>
      <c r="AU2114" s="44"/>
      <c r="AV2114" s="477" t="str">
        <f t="array" ref="AV2114">_xlfn.IFS(
LEFT(Tabelas!$AI2114,1)="N","DN",
LEFT(Tabelas!$AI2114,1)="C","DC",
LEFT(Tabelas!$AI2114,1)="L","DL",
LEFT(Tabelas!$AI2114,1)="A","DA",
LEFT(Tabelas!$AI2114,1)="G","DG")</f>
        <v>DC</v>
      </c>
      <c r="AW2114" s="34"/>
      <c r="AX2114" s="34"/>
      <c r="AY2114" s="34"/>
      <c r="AZ2114" s="34"/>
      <c r="BA2114" s="34"/>
      <c r="BB2114" s="34"/>
      <c r="BC2114" s="34"/>
      <c r="BD2114" s="44">
        <v>50411</v>
      </c>
      <c r="BE2114" s="34" t="s">
        <v>2463</v>
      </c>
      <c r="BF2114" s="43" t="s">
        <v>1223</v>
      </c>
      <c r="BG2114" s="34" t="s">
        <v>427</v>
      </c>
      <c r="BH2114" s="34" t="s">
        <v>272</v>
      </c>
      <c r="BI2114" s="34" t="s">
        <v>2463</v>
      </c>
      <c r="BJ2114" s="44" t="s">
        <v>350</v>
      </c>
      <c r="BK2114" s="44" t="s">
        <v>11787</v>
      </c>
      <c r="EN2114" s="571">
        <v>59200</v>
      </c>
      <c r="EO2114" s="560" t="s">
        <v>12201</v>
      </c>
      <c r="EP2114" s="560" t="s">
        <v>320</v>
      </c>
      <c r="EQ2114" s="580">
        <v>106</v>
      </c>
      <c r="ER2114" s="560" t="s">
        <v>1774</v>
      </c>
      <c r="ES2114" s="567" t="s">
        <v>12202</v>
      </c>
    </row>
    <row r="2115" spans="16:149">
      <c r="P2115" s="503"/>
      <c r="Q2115" s="504"/>
      <c r="R2115" s="505">
        <f t="shared" si="55"/>
        <v>45893</v>
      </c>
      <c r="S2115" s="501"/>
      <c r="T2115" s="497"/>
      <c r="U2115" s="498"/>
      <c r="V2115" s="43">
        <v>230</v>
      </c>
      <c r="W2115" s="34" t="s">
        <v>4639</v>
      </c>
      <c r="X2115" s="44">
        <v>50412</v>
      </c>
      <c r="Y2115" s="34" t="s">
        <v>2630</v>
      </c>
      <c r="Z2115" s="43" t="s">
        <v>1223</v>
      </c>
      <c r="AA2115" s="34" t="s">
        <v>427</v>
      </c>
      <c r="AB2115" s="34" t="s">
        <v>272</v>
      </c>
      <c r="AC2115" s="34" t="s">
        <v>2630</v>
      </c>
      <c r="AD2115" s="44" t="s">
        <v>350</v>
      </c>
      <c r="AE2115" s="44" t="s">
        <v>11787</v>
      </c>
      <c r="AF2115" s="43">
        <v>230</v>
      </c>
      <c r="AG2115" s="34" t="s">
        <v>4639</v>
      </c>
      <c r="AH2115" s="34" t="s">
        <v>3598</v>
      </c>
      <c r="AI2115" s="43" t="s">
        <v>3597</v>
      </c>
      <c r="AJ2115" s="44" t="s">
        <v>3599</v>
      </c>
      <c r="AK2115" s="261">
        <v>6201014</v>
      </c>
      <c r="AL2115" s="44" t="s">
        <v>426</v>
      </c>
      <c r="AM2115" s="44" t="s">
        <v>3602</v>
      </c>
      <c r="AN2115" s="262">
        <v>275094400</v>
      </c>
      <c r="AO2115" s="34"/>
      <c r="AP2115" s="34"/>
      <c r="AQ2115" s="34"/>
      <c r="AR2115" s="34"/>
      <c r="AS2115" s="34"/>
      <c r="AT2115" s="44" t="s">
        <v>10865</v>
      </c>
      <c r="AU2115" s="44"/>
      <c r="AV2115" s="477" t="str">
        <f t="array" ref="AV2115">_xlfn.IFS(
LEFT(Tabelas!$AI2115,1)="N","DN",
LEFT(Tabelas!$AI2115,1)="C","DC",
LEFT(Tabelas!$AI2115,1)="L","DL",
LEFT(Tabelas!$AI2115,1)="A","DA",
LEFT(Tabelas!$AI2115,1)="G","DG")</f>
        <v>DC</v>
      </c>
      <c r="AW2115" s="34"/>
      <c r="AX2115" s="34"/>
      <c r="AY2115" s="34"/>
      <c r="AZ2115" s="34"/>
      <c r="BA2115" s="34"/>
      <c r="BB2115" s="34"/>
      <c r="BC2115" s="34"/>
      <c r="BD2115" s="44">
        <v>50412</v>
      </c>
      <c r="BE2115" s="34" t="s">
        <v>2630</v>
      </c>
      <c r="BF2115" s="43" t="s">
        <v>1223</v>
      </c>
      <c r="BG2115" s="34" t="s">
        <v>427</v>
      </c>
      <c r="BH2115" s="34" t="s">
        <v>272</v>
      </c>
      <c r="BI2115" s="34" t="s">
        <v>2630</v>
      </c>
      <c r="BJ2115" s="44" t="s">
        <v>350</v>
      </c>
      <c r="BK2115" s="44" t="s">
        <v>11787</v>
      </c>
      <c r="EN2115" s="572">
        <v>59218</v>
      </c>
      <c r="EO2115" s="561" t="s">
        <v>12203</v>
      </c>
      <c r="EP2115" s="561" t="s">
        <v>320</v>
      </c>
      <c r="EQ2115" s="576">
        <v>104</v>
      </c>
      <c r="ER2115" s="561" t="s">
        <v>1225</v>
      </c>
      <c r="ES2115" s="568" t="s">
        <v>12204</v>
      </c>
    </row>
    <row r="2116" spans="16:149">
      <c r="P2116" s="503"/>
      <c r="Q2116" s="504"/>
      <c r="R2116" s="505">
        <f t="shared" si="55"/>
        <v>45894</v>
      </c>
      <c r="S2116" s="501"/>
      <c r="T2116" s="497"/>
      <c r="U2116" s="498"/>
      <c r="V2116" s="43">
        <v>230</v>
      </c>
      <c r="W2116" s="34" t="s">
        <v>4639</v>
      </c>
      <c r="X2116" s="44">
        <v>50413</v>
      </c>
      <c r="Y2116" s="34" t="s">
        <v>2774</v>
      </c>
      <c r="Z2116" s="43" t="s">
        <v>1223</v>
      </c>
      <c r="AA2116" s="34" t="s">
        <v>427</v>
      </c>
      <c r="AB2116" s="34" t="s">
        <v>272</v>
      </c>
      <c r="AC2116" s="34" t="s">
        <v>2774</v>
      </c>
      <c r="AD2116" s="44" t="s">
        <v>350</v>
      </c>
      <c r="AE2116" s="44" t="s">
        <v>11787</v>
      </c>
      <c r="AF2116" s="43">
        <v>230</v>
      </c>
      <c r="AG2116" s="34" t="s">
        <v>4639</v>
      </c>
      <c r="AH2116" s="34" t="s">
        <v>3598</v>
      </c>
      <c r="AI2116" s="43" t="s">
        <v>3597</v>
      </c>
      <c r="AJ2116" s="44" t="s">
        <v>3599</v>
      </c>
      <c r="AK2116" s="261">
        <v>6201014</v>
      </c>
      <c r="AL2116" s="44" t="s">
        <v>426</v>
      </c>
      <c r="AM2116" s="44" t="s">
        <v>3602</v>
      </c>
      <c r="AN2116" s="262">
        <v>275094400</v>
      </c>
      <c r="AO2116" s="34"/>
      <c r="AP2116" s="34"/>
      <c r="AQ2116" s="34"/>
      <c r="AR2116" s="34"/>
      <c r="AS2116" s="34"/>
      <c r="AT2116" s="44" t="s">
        <v>10865</v>
      </c>
      <c r="AU2116" s="44"/>
      <c r="AV2116" s="477" t="str">
        <f t="array" ref="AV2116">_xlfn.IFS(
LEFT(Tabelas!$AI2116,1)="N","DN",
LEFT(Tabelas!$AI2116,1)="C","DC",
LEFT(Tabelas!$AI2116,1)="L","DL",
LEFT(Tabelas!$AI2116,1)="A","DA",
LEFT(Tabelas!$AI2116,1)="G","DG")</f>
        <v>DC</v>
      </c>
      <c r="AW2116" s="34"/>
      <c r="AX2116" s="34"/>
      <c r="AY2116" s="34"/>
      <c r="AZ2116" s="34"/>
      <c r="BA2116" s="34"/>
      <c r="BB2116" s="34"/>
      <c r="BC2116" s="34"/>
      <c r="BD2116" s="44">
        <v>50413</v>
      </c>
      <c r="BE2116" s="34" t="s">
        <v>2774</v>
      </c>
      <c r="BF2116" s="43" t="s">
        <v>1223</v>
      </c>
      <c r="BG2116" s="34" t="s">
        <v>427</v>
      </c>
      <c r="BH2116" s="34" t="s">
        <v>272</v>
      </c>
      <c r="BI2116" s="34" t="s">
        <v>2774</v>
      </c>
      <c r="BJ2116" s="44" t="s">
        <v>350</v>
      </c>
      <c r="BK2116" s="44" t="s">
        <v>11787</v>
      </c>
      <c r="EN2116" s="572">
        <v>59277</v>
      </c>
      <c r="EO2116" s="561" t="s">
        <v>12205</v>
      </c>
      <c r="EP2116" s="561" t="s">
        <v>289</v>
      </c>
      <c r="EQ2116" s="576">
        <v>333</v>
      </c>
      <c r="ER2116" s="561" t="s">
        <v>4908</v>
      </c>
      <c r="ES2116" s="568" t="s">
        <v>12206</v>
      </c>
    </row>
    <row r="2117" spans="16:149">
      <c r="P2117" s="503"/>
      <c r="Q2117" s="504"/>
      <c r="R2117" s="505">
        <f t="shared" si="55"/>
        <v>45895</v>
      </c>
      <c r="S2117" s="501"/>
      <c r="T2117" s="497"/>
      <c r="U2117" s="498"/>
      <c r="V2117" s="43">
        <v>230</v>
      </c>
      <c r="W2117" s="34" t="s">
        <v>4639</v>
      </c>
      <c r="X2117" s="44">
        <v>50431</v>
      </c>
      <c r="Y2117" s="34" t="s">
        <v>3684</v>
      </c>
      <c r="Z2117" s="43" t="s">
        <v>1223</v>
      </c>
      <c r="AA2117" s="34" t="s">
        <v>427</v>
      </c>
      <c r="AB2117" s="34" t="s">
        <v>272</v>
      </c>
      <c r="AC2117" s="34" t="s">
        <v>3684</v>
      </c>
      <c r="AD2117" s="44" t="s">
        <v>350</v>
      </c>
      <c r="AE2117" s="44" t="s">
        <v>11787</v>
      </c>
      <c r="AF2117" s="43">
        <v>230</v>
      </c>
      <c r="AG2117" s="34" t="s">
        <v>4639</v>
      </c>
      <c r="AH2117" s="34" t="s">
        <v>3598</v>
      </c>
      <c r="AI2117" s="43" t="s">
        <v>3597</v>
      </c>
      <c r="AJ2117" s="44" t="s">
        <v>3599</v>
      </c>
      <c r="AK2117" s="261">
        <v>6201014</v>
      </c>
      <c r="AL2117" s="44" t="s">
        <v>426</v>
      </c>
      <c r="AM2117" s="44" t="s">
        <v>3602</v>
      </c>
      <c r="AN2117" s="262">
        <v>275094400</v>
      </c>
      <c r="AO2117" s="34"/>
      <c r="AP2117" s="34"/>
      <c r="AQ2117" s="34"/>
      <c r="AR2117" s="34"/>
      <c r="AS2117" s="34"/>
      <c r="AT2117" s="44" t="s">
        <v>10865</v>
      </c>
      <c r="AU2117" s="44"/>
      <c r="AV2117" s="477" t="str">
        <f t="array" ref="AV2117">_xlfn.IFS(
LEFT(Tabelas!$AI2117,1)="N","DN",
LEFT(Tabelas!$AI2117,1)="C","DC",
LEFT(Tabelas!$AI2117,1)="L","DL",
LEFT(Tabelas!$AI2117,1)="A","DA",
LEFT(Tabelas!$AI2117,1)="G","DG")</f>
        <v>DC</v>
      </c>
      <c r="AW2117" s="34"/>
      <c r="AX2117" s="34"/>
      <c r="AY2117" s="34"/>
      <c r="AZ2117" s="34"/>
      <c r="BA2117" s="34"/>
      <c r="BB2117" s="34"/>
      <c r="BC2117" s="34"/>
      <c r="BD2117" s="44">
        <v>50431</v>
      </c>
      <c r="BE2117" s="34" t="s">
        <v>3684</v>
      </c>
      <c r="BF2117" s="43" t="s">
        <v>1223</v>
      </c>
      <c r="BG2117" s="34" t="s">
        <v>427</v>
      </c>
      <c r="BH2117" s="34" t="s">
        <v>272</v>
      </c>
      <c r="BI2117" s="34" t="s">
        <v>3684</v>
      </c>
      <c r="BJ2117" s="44" t="s">
        <v>350</v>
      </c>
      <c r="BK2117" s="44" t="s">
        <v>11787</v>
      </c>
      <c r="EN2117" s="571">
        <v>59293</v>
      </c>
      <c r="EO2117" s="560" t="s">
        <v>12207</v>
      </c>
      <c r="EP2117" s="560" t="s">
        <v>289</v>
      </c>
      <c r="EQ2117" s="580">
        <v>335</v>
      </c>
      <c r="ER2117" s="560" t="s">
        <v>1244</v>
      </c>
      <c r="ES2117" s="567" t="s">
        <v>12208</v>
      </c>
    </row>
    <row r="2118" spans="16:149">
      <c r="P2118" s="503"/>
      <c r="Q2118" s="504"/>
      <c r="R2118" s="505">
        <f t="shared" si="55"/>
        <v>45896</v>
      </c>
      <c r="S2118" s="501"/>
      <c r="T2118" s="497"/>
      <c r="U2118" s="498"/>
      <c r="V2118" s="43">
        <v>230</v>
      </c>
      <c r="W2118" s="34" t="s">
        <v>4639</v>
      </c>
      <c r="X2118" s="44">
        <v>50416</v>
      </c>
      <c r="Y2118" s="34" t="s">
        <v>2915</v>
      </c>
      <c r="Z2118" s="43" t="s">
        <v>1223</v>
      </c>
      <c r="AA2118" s="34" t="s">
        <v>427</v>
      </c>
      <c r="AB2118" s="34" t="s">
        <v>272</v>
      </c>
      <c r="AC2118" s="34" t="s">
        <v>2915</v>
      </c>
      <c r="AD2118" s="44" t="s">
        <v>350</v>
      </c>
      <c r="AE2118" s="44" t="s">
        <v>11787</v>
      </c>
      <c r="AF2118" s="43">
        <v>230</v>
      </c>
      <c r="AG2118" s="34" t="s">
        <v>4639</v>
      </c>
      <c r="AH2118" s="34" t="s">
        <v>3598</v>
      </c>
      <c r="AI2118" s="43" t="s">
        <v>3597</v>
      </c>
      <c r="AJ2118" s="44" t="s">
        <v>3599</v>
      </c>
      <c r="AK2118" s="261">
        <v>6201014</v>
      </c>
      <c r="AL2118" s="44" t="s">
        <v>426</v>
      </c>
      <c r="AM2118" s="44" t="s">
        <v>3602</v>
      </c>
      <c r="AN2118" s="262">
        <v>275094400</v>
      </c>
      <c r="AO2118" s="34"/>
      <c r="AP2118" s="34"/>
      <c r="AQ2118" s="34"/>
      <c r="AR2118" s="34"/>
      <c r="AS2118" s="34"/>
      <c r="AT2118" s="44" t="s">
        <v>10865</v>
      </c>
      <c r="AU2118" s="44"/>
      <c r="AV2118" s="477" t="str">
        <f t="array" ref="AV2118">_xlfn.IFS(
LEFT(Tabelas!$AI2118,1)="N","DN",
LEFT(Tabelas!$AI2118,1)="C","DC",
LEFT(Tabelas!$AI2118,1)="L","DL",
LEFT(Tabelas!$AI2118,1)="A","DA",
LEFT(Tabelas!$AI2118,1)="G","DG")</f>
        <v>DC</v>
      </c>
      <c r="AW2118" s="34"/>
      <c r="AX2118" s="34"/>
      <c r="AY2118" s="34"/>
      <c r="AZ2118" s="34"/>
      <c r="BA2118" s="34"/>
      <c r="BB2118" s="34"/>
      <c r="BC2118" s="34"/>
      <c r="BD2118" s="44">
        <v>50416</v>
      </c>
      <c r="BE2118" s="34" t="s">
        <v>2915</v>
      </c>
      <c r="BF2118" s="43" t="s">
        <v>1223</v>
      </c>
      <c r="BG2118" s="34" t="s">
        <v>427</v>
      </c>
      <c r="BH2118" s="34" t="s">
        <v>272</v>
      </c>
      <c r="BI2118" s="34" t="s">
        <v>2915</v>
      </c>
      <c r="BJ2118" s="44" t="s">
        <v>350</v>
      </c>
      <c r="BK2118" s="44" t="s">
        <v>11787</v>
      </c>
      <c r="EN2118" s="572">
        <v>59307</v>
      </c>
      <c r="EO2118" s="561" t="s">
        <v>12209</v>
      </c>
      <c r="EP2118" s="561" t="s">
        <v>289</v>
      </c>
      <c r="EQ2118" s="576">
        <v>338</v>
      </c>
      <c r="ER2118" s="561" t="s">
        <v>2428</v>
      </c>
      <c r="ES2118" s="568" t="s">
        <v>12210</v>
      </c>
    </row>
    <row r="2119" spans="16:149">
      <c r="P2119" s="503"/>
      <c r="Q2119" s="504"/>
      <c r="R2119" s="505">
        <f t="shared" si="55"/>
        <v>45897</v>
      </c>
      <c r="S2119" s="501"/>
      <c r="T2119" s="497"/>
      <c r="U2119" s="498"/>
      <c r="V2119" s="43">
        <v>230</v>
      </c>
      <c r="W2119" s="34" t="s">
        <v>4639</v>
      </c>
      <c r="X2119" s="44">
        <v>50400</v>
      </c>
      <c r="Y2119" s="34" t="s">
        <v>709</v>
      </c>
      <c r="Z2119" s="43" t="s">
        <v>1223</v>
      </c>
      <c r="AA2119" s="34" t="s">
        <v>427</v>
      </c>
      <c r="AB2119" s="34" t="s">
        <v>272</v>
      </c>
      <c r="AC2119" s="34" t="s">
        <v>12211</v>
      </c>
      <c r="AD2119" s="44" t="s">
        <v>350</v>
      </c>
      <c r="AE2119" s="44" t="s">
        <v>11787</v>
      </c>
      <c r="AF2119" s="43">
        <v>230</v>
      </c>
      <c r="AG2119" s="34" t="s">
        <v>4639</v>
      </c>
      <c r="AH2119" s="34" t="s">
        <v>3598</v>
      </c>
      <c r="AI2119" s="43" t="s">
        <v>3597</v>
      </c>
      <c r="AJ2119" s="44" t="s">
        <v>3599</v>
      </c>
      <c r="AK2119" s="261">
        <v>6201014</v>
      </c>
      <c r="AL2119" s="44" t="s">
        <v>426</v>
      </c>
      <c r="AM2119" s="44" t="s">
        <v>3602</v>
      </c>
      <c r="AN2119" s="262">
        <v>275094400</v>
      </c>
      <c r="AO2119" s="34"/>
      <c r="AP2119" s="34"/>
      <c r="AQ2119" s="34"/>
      <c r="AR2119" s="34"/>
      <c r="AS2119" s="34"/>
      <c r="AT2119" s="44" t="s">
        <v>10865</v>
      </c>
      <c r="AU2119" s="44"/>
      <c r="AV2119" s="477" t="str">
        <f t="array" ref="AV2119">_xlfn.IFS(
LEFT(Tabelas!$AI2119,1)="N","DN",
LEFT(Tabelas!$AI2119,1)="C","DC",
LEFT(Tabelas!$AI2119,1)="L","DL",
LEFT(Tabelas!$AI2119,1)="A","DA",
LEFT(Tabelas!$AI2119,1)="G","DG")</f>
        <v>DC</v>
      </c>
      <c r="AW2119" s="34"/>
      <c r="AX2119" s="34"/>
      <c r="AY2119" s="34"/>
      <c r="AZ2119" s="34"/>
      <c r="BA2119" s="34"/>
      <c r="BB2119" s="34"/>
      <c r="BC2119" s="34"/>
      <c r="BD2119" s="44">
        <v>50400</v>
      </c>
      <c r="BE2119" s="34" t="s">
        <v>709</v>
      </c>
      <c r="BF2119" s="43" t="s">
        <v>1223</v>
      </c>
      <c r="BG2119" s="34" t="s">
        <v>427</v>
      </c>
      <c r="BH2119" s="34" t="s">
        <v>272</v>
      </c>
      <c r="BI2119" s="34" t="s">
        <v>12211</v>
      </c>
      <c r="BJ2119" s="44" t="s">
        <v>350</v>
      </c>
      <c r="BK2119" s="44" t="s">
        <v>11787</v>
      </c>
      <c r="EN2119" s="572">
        <v>59340</v>
      </c>
      <c r="EO2119" s="561" t="s">
        <v>12212</v>
      </c>
      <c r="EP2119" s="561" t="s">
        <v>370</v>
      </c>
      <c r="EQ2119" s="576">
        <v>555</v>
      </c>
      <c r="ER2119" s="561" t="s">
        <v>371</v>
      </c>
      <c r="ES2119" s="568" t="s">
        <v>12213</v>
      </c>
    </row>
    <row r="2120" spans="16:149">
      <c r="P2120" s="503"/>
      <c r="Q2120" s="504"/>
      <c r="R2120" s="505">
        <f t="shared" si="55"/>
        <v>45898</v>
      </c>
      <c r="S2120" s="501"/>
      <c r="T2120" s="497"/>
      <c r="U2120" s="498"/>
      <c r="V2120" s="43">
        <v>230</v>
      </c>
      <c r="W2120" s="34" t="s">
        <v>4639</v>
      </c>
      <c r="X2120" s="44">
        <v>50419</v>
      </c>
      <c r="Y2120" s="34" t="s">
        <v>3054</v>
      </c>
      <c r="Z2120" s="43" t="s">
        <v>1223</v>
      </c>
      <c r="AA2120" s="34" t="s">
        <v>427</v>
      </c>
      <c r="AB2120" s="34" t="s">
        <v>272</v>
      </c>
      <c r="AC2120" s="34" t="s">
        <v>3054</v>
      </c>
      <c r="AD2120" s="44" t="s">
        <v>350</v>
      </c>
      <c r="AE2120" s="44" t="s">
        <v>11787</v>
      </c>
      <c r="AF2120" s="43">
        <v>230</v>
      </c>
      <c r="AG2120" s="34" t="s">
        <v>4639</v>
      </c>
      <c r="AH2120" s="34" t="s">
        <v>3598</v>
      </c>
      <c r="AI2120" s="43" t="s">
        <v>3597</v>
      </c>
      <c r="AJ2120" s="44" t="s">
        <v>3599</v>
      </c>
      <c r="AK2120" s="261">
        <v>6201014</v>
      </c>
      <c r="AL2120" s="44" t="s">
        <v>426</v>
      </c>
      <c r="AM2120" s="44" t="s">
        <v>3602</v>
      </c>
      <c r="AN2120" s="262">
        <v>275094400</v>
      </c>
      <c r="AO2120" s="34"/>
      <c r="AP2120" s="34"/>
      <c r="AQ2120" s="34"/>
      <c r="AR2120" s="34"/>
      <c r="AS2120" s="34"/>
      <c r="AT2120" s="44" t="s">
        <v>10865</v>
      </c>
      <c r="AU2120" s="44"/>
      <c r="AV2120" s="477" t="str">
        <f t="array" ref="AV2120">_xlfn.IFS(
LEFT(Tabelas!$AI2120,1)="N","DN",
LEFT(Tabelas!$AI2120,1)="C","DC",
LEFT(Tabelas!$AI2120,1)="L","DL",
LEFT(Tabelas!$AI2120,1)="A","DA",
LEFT(Tabelas!$AI2120,1)="G","DG")</f>
        <v>DC</v>
      </c>
      <c r="AW2120" s="34"/>
      <c r="AX2120" s="34"/>
      <c r="AY2120" s="34"/>
      <c r="AZ2120" s="34"/>
      <c r="BA2120" s="34"/>
      <c r="BB2120" s="34"/>
      <c r="BC2120" s="34"/>
      <c r="BD2120" s="44">
        <v>50419</v>
      </c>
      <c r="BE2120" s="34" t="s">
        <v>3054</v>
      </c>
      <c r="BF2120" s="43" t="s">
        <v>1223</v>
      </c>
      <c r="BG2120" s="34" t="s">
        <v>427</v>
      </c>
      <c r="BH2120" s="34" t="s">
        <v>272</v>
      </c>
      <c r="BI2120" s="34" t="s">
        <v>3054</v>
      </c>
      <c r="BJ2120" s="44" t="s">
        <v>350</v>
      </c>
      <c r="BK2120" s="44" t="s">
        <v>11787</v>
      </c>
      <c r="EN2120" s="571">
        <v>59358</v>
      </c>
      <c r="EO2120" s="560" t="s">
        <v>12214</v>
      </c>
      <c r="EP2120" s="560" t="s">
        <v>370</v>
      </c>
      <c r="EQ2120" s="580">
        <v>555</v>
      </c>
      <c r="ER2120" s="560" t="s">
        <v>371</v>
      </c>
      <c r="ES2120" s="567" t="s">
        <v>12215</v>
      </c>
    </row>
    <row r="2121" spans="16:149">
      <c r="P2121" s="503"/>
      <c r="Q2121" s="504"/>
      <c r="R2121" s="505">
        <f t="shared" si="55"/>
        <v>45899</v>
      </c>
      <c r="S2121" s="501"/>
      <c r="T2121" s="497"/>
      <c r="U2121" s="498"/>
      <c r="V2121" s="43">
        <v>230</v>
      </c>
      <c r="W2121" s="34" t="s">
        <v>4639</v>
      </c>
      <c r="X2121" s="44">
        <v>50420</v>
      </c>
      <c r="Y2121" s="34" t="s">
        <v>3173</v>
      </c>
      <c r="Z2121" s="43" t="s">
        <v>1223</v>
      </c>
      <c r="AA2121" s="34" t="s">
        <v>427</v>
      </c>
      <c r="AB2121" s="34" t="s">
        <v>272</v>
      </c>
      <c r="AC2121" s="34" t="s">
        <v>3173</v>
      </c>
      <c r="AD2121" s="44" t="s">
        <v>350</v>
      </c>
      <c r="AE2121" s="44" t="s">
        <v>11787</v>
      </c>
      <c r="AF2121" s="43">
        <v>230</v>
      </c>
      <c r="AG2121" s="34" t="s">
        <v>4639</v>
      </c>
      <c r="AH2121" s="34" t="s">
        <v>3598</v>
      </c>
      <c r="AI2121" s="43" t="s">
        <v>3597</v>
      </c>
      <c r="AJ2121" s="44" t="s">
        <v>3599</v>
      </c>
      <c r="AK2121" s="261">
        <v>6201014</v>
      </c>
      <c r="AL2121" s="44" t="s">
        <v>426</v>
      </c>
      <c r="AM2121" s="44" t="s">
        <v>3602</v>
      </c>
      <c r="AN2121" s="262">
        <v>275094400</v>
      </c>
      <c r="AO2121" s="34"/>
      <c r="AP2121" s="34"/>
      <c r="AQ2121" s="34"/>
      <c r="AR2121" s="34"/>
      <c r="AS2121" s="34"/>
      <c r="AT2121" s="44" t="s">
        <v>10865</v>
      </c>
      <c r="AU2121" s="44"/>
      <c r="AV2121" s="477" t="str">
        <f t="array" ref="AV2121">_xlfn.IFS(
LEFT(Tabelas!$AI2121,1)="N","DN",
LEFT(Tabelas!$AI2121,1)="C","DC",
LEFT(Tabelas!$AI2121,1)="L","DL",
LEFT(Tabelas!$AI2121,1)="A","DA",
LEFT(Tabelas!$AI2121,1)="G","DG")</f>
        <v>DC</v>
      </c>
      <c r="AW2121" s="34"/>
      <c r="AX2121" s="34"/>
      <c r="AY2121" s="34"/>
      <c r="AZ2121" s="34"/>
      <c r="BA2121" s="34"/>
      <c r="BB2121" s="34"/>
      <c r="BC2121" s="34"/>
      <c r="BD2121" s="44">
        <v>50420</v>
      </c>
      <c r="BE2121" s="34" t="s">
        <v>3173</v>
      </c>
      <c r="BF2121" s="43" t="s">
        <v>1223</v>
      </c>
      <c r="BG2121" s="34" t="s">
        <v>427</v>
      </c>
      <c r="BH2121" s="34" t="s">
        <v>272</v>
      </c>
      <c r="BI2121" s="34" t="s">
        <v>3173</v>
      </c>
      <c r="BJ2121" s="44" t="s">
        <v>350</v>
      </c>
      <c r="BK2121" s="44" t="s">
        <v>11787</v>
      </c>
      <c r="EN2121" s="572">
        <v>59366</v>
      </c>
      <c r="EO2121" s="561" t="s">
        <v>12216</v>
      </c>
      <c r="EP2121" s="561" t="s">
        <v>370</v>
      </c>
      <c r="EQ2121" s="576">
        <v>587</v>
      </c>
      <c r="ER2121" s="561" t="s">
        <v>5546</v>
      </c>
      <c r="ES2121" s="568" t="s">
        <v>12217</v>
      </c>
    </row>
    <row r="2122" spans="16:149">
      <c r="P2122" s="503"/>
      <c r="Q2122" s="504"/>
      <c r="R2122" s="505">
        <f t="shared" si="55"/>
        <v>45900</v>
      </c>
      <c r="S2122" s="501"/>
      <c r="T2122" s="497"/>
      <c r="U2122" s="498"/>
      <c r="V2122" s="43">
        <v>230</v>
      </c>
      <c r="W2122" s="34" t="s">
        <v>4639</v>
      </c>
      <c r="X2122" s="44">
        <v>50421</v>
      </c>
      <c r="Y2122" s="34" t="s">
        <v>3290</v>
      </c>
      <c r="Z2122" s="43" t="s">
        <v>1223</v>
      </c>
      <c r="AA2122" s="34" t="s">
        <v>427</v>
      </c>
      <c r="AB2122" s="34" t="s">
        <v>272</v>
      </c>
      <c r="AC2122" s="34" t="s">
        <v>3290</v>
      </c>
      <c r="AD2122" s="44" t="s">
        <v>350</v>
      </c>
      <c r="AE2122" s="44" t="s">
        <v>11787</v>
      </c>
      <c r="AF2122" s="43">
        <v>230</v>
      </c>
      <c r="AG2122" s="34" t="s">
        <v>4639</v>
      </c>
      <c r="AH2122" s="34" t="s">
        <v>3598</v>
      </c>
      <c r="AI2122" s="43" t="s">
        <v>3597</v>
      </c>
      <c r="AJ2122" s="44" t="s">
        <v>3599</v>
      </c>
      <c r="AK2122" s="261">
        <v>6201014</v>
      </c>
      <c r="AL2122" s="44" t="s">
        <v>426</v>
      </c>
      <c r="AM2122" s="44" t="s">
        <v>3602</v>
      </c>
      <c r="AN2122" s="262">
        <v>275094400</v>
      </c>
      <c r="AO2122" s="34"/>
      <c r="AP2122" s="34"/>
      <c r="AQ2122" s="34"/>
      <c r="AR2122" s="34"/>
      <c r="AS2122" s="34"/>
      <c r="AT2122" s="44" t="s">
        <v>10865</v>
      </c>
      <c r="AU2122" s="44"/>
      <c r="AV2122" s="477" t="str">
        <f t="array" ref="AV2122">_xlfn.IFS(
LEFT(Tabelas!$AI2122,1)="N","DN",
LEFT(Tabelas!$AI2122,1)="C","DC",
LEFT(Tabelas!$AI2122,1)="L","DL",
LEFT(Tabelas!$AI2122,1)="A","DA",
LEFT(Tabelas!$AI2122,1)="G","DG")</f>
        <v>DC</v>
      </c>
      <c r="AW2122" s="34"/>
      <c r="AX2122" s="34"/>
      <c r="AY2122" s="34"/>
      <c r="AZ2122" s="34"/>
      <c r="BA2122" s="34"/>
      <c r="BB2122" s="34"/>
      <c r="BC2122" s="34"/>
      <c r="BD2122" s="44">
        <v>50421</v>
      </c>
      <c r="BE2122" s="34" t="s">
        <v>3290</v>
      </c>
      <c r="BF2122" s="43" t="s">
        <v>1223</v>
      </c>
      <c r="BG2122" s="34" t="s">
        <v>427</v>
      </c>
      <c r="BH2122" s="34" t="s">
        <v>272</v>
      </c>
      <c r="BI2122" s="34" t="s">
        <v>3290</v>
      </c>
      <c r="BJ2122" s="44" t="s">
        <v>350</v>
      </c>
      <c r="BK2122" s="44" t="s">
        <v>11787</v>
      </c>
      <c r="EN2122" s="571">
        <v>59374</v>
      </c>
      <c r="EO2122" s="560" t="s">
        <v>12218</v>
      </c>
      <c r="EP2122" s="560" t="s">
        <v>370</v>
      </c>
      <c r="EQ2122" s="580">
        <v>556</v>
      </c>
      <c r="ER2122" s="560" t="s">
        <v>3143</v>
      </c>
      <c r="ES2122" s="567" t="s">
        <v>12219</v>
      </c>
    </row>
    <row r="2123" spans="16:149">
      <c r="P2123" s="503"/>
      <c r="Q2123" s="504"/>
      <c r="R2123" s="505">
        <f t="shared" si="55"/>
        <v>45901</v>
      </c>
      <c r="S2123" s="501"/>
      <c r="T2123" s="497"/>
      <c r="U2123" s="498"/>
      <c r="V2123" s="43">
        <v>230</v>
      </c>
      <c r="W2123" s="34" t="s">
        <v>4639</v>
      </c>
      <c r="X2123" s="44">
        <v>50424</v>
      </c>
      <c r="Y2123" s="34" t="s">
        <v>3383</v>
      </c>
      <c r="Z2123" s="43" t="s">
        <v>1223</v>
      </c>
      <c r="AA2123" s="34" t="s">
        <v>427</v>
      </c>
      <c r="AB2123" s="34" t="s">
        <v>272</v>
      </c>
      <c r="AC2123" s="34" t="s">
        <v>3383</v>
      </c>
      <c r="AD2123" s="44" t="s">
        <v>350</v>
      </c>
      <c r="AE2123" s="44" t="s">
        <v>11787</v>
      </c>
      <c r="AF2123" s="43">
        <v>230</v>
      </c>
      <c r="AG2123" s="34" t="s">
        <v>4639</v>
      </c>
      <c r="AH2123" s="34" t="s">
        <v>3598</v>
      </c>
      <c r="AI2123" s="43" t="s">
        <v>3597</v>
      </c>
      <c r="AJ2123" s="44" t="s">
        <v>3599</v>
      </c>
      <c r="AK2123" s="261">
        <v>6201014</v>
      </c>
      <c r="AL2123" s="44" t="s">
        <v>426</v>
      </c>
      <c r="AM2123" s="44" t="s">
        <v>3602</v>
      </c>
      <c r="AN2123" s="262">
        <v>275094400</v>
      </c>
      <c r="AO2123" s="34"/>
      <c r="AP2123" s="34"/>
      <c r="AQ2123" s="34"/>
      <c r="AR2123" s="34"/>
      <c r="AS2123" s="34"/>
      <c r="AT2123" s="44" t="s">
        <v>10865</v>
      </c>
      <c r="AU2123" s="44"/>
      <c r="AV2123" s="477" t="str">
        <f t="array" ref="AV2123">_xlfn.IFS(
LEFT(Tabelas!$AI2123,1)="N","DN",
LEFT(Tabelas!$AI2123,1)="C","DC",
LEFT(Tabelas!$AI2123,1)="L","DL",
LEFT(Tabelas!$AI2123,1)="A","DA",
LEFT(Tabelas!$AI2123,1)="G","DG")</f>
        <v>DC</v>
      </c>
      <c r="AW2123" s="34"/>
      <c r="AX2123" s="34"/>
      <c r="AY2123" s="34"/>
      <c r="AZ2123" s="34"/>
      <c r="BA2123" s="34"/>
      <c r="BB2123" s="34"/>
      <c r="BC2123" s="34"/>
      <c r="BD2123" s="44">
        <v>50424</v>
      </c>
      <c r="BE2123" s="34" t="s">
        <v>3383</v>
      </c>
      <c r="BF2123" s="43" t="s">
        <v>1223</v>
      </c>
      <c r="BG2123" s="34" t="s">
        <v>427</v>
      </c>
      <c r="BH2123" s="34" t="s">
        <v>272</v>
      </c>
      <c r="BI2123" s="34" t="s">
        <v>3383</v>
      </c>
      <c r="BJ2123" s="44" t="s">
        <v>350</v>
      </c>
      <c r="BK2123" s="44" t="s">
        <v>11787</v>
      </c>
      <c r="EN2123" s="572">
        <v>59382</v>
      </c>
      <c r="EO2123" s="561" t="s">
        <v>12220</v>
      </c>
      <c r="EP2123" s="561" t="s">
        <v>370</v>
      </c>
      <c r="EQ2123" s="576">
        <v>557</v>
      </c>
      <c r="ER2123" s="561" t="s">
        <v>5518</v>
      </c>
      <c r="ES2123" s="568" t="s">
        <v>12221</v>
      </c>
    </row>
    <row r="2124" spans="16:149">
      <c r="P2124" s="503"/>
      <c r="Q2124" s="504"/>
      <c r="R2124" s="505">
        <f t="shared" si="55"/>
        <v>45902</v>
      </c>
      <c r="S2124" s="501"/>
      <c r="T2124" s="497"/>
      <c r="U2124" s="498"/>
      <c r="V2124" s="43">
        <v>230</v>
      </c>
      <c r="W2124" s="34" t="s">
        <v>4639</v>
      </c>
      <c r="X2124" s="44">
        <v>50425</v>
      </c>
      <c r="Y2124" s="34" t="s">
        <v>3468</v>
      </c>
      <c r="Z2124" s="43" t="s">
        <v>1223</v>
      </c>
      <c r="AA2124" s="34" t="s">
        <v>427</v>
      </c>
      <c r="AB2124" s="34" t="s">
        <v>272</v>
      </c>
      <c r="AC2124" s="34" t="s">
        <v>3468</v>
      </c>
      <c r="AD2124" s="44" t="s">
        <v>350</v>
      </c>
      <c r="AE2124" s="44" t="s">
        <v>11787</v>
      </c>
      <c r="AF2124" s="43">
        <v>230</v>
      </c>
      <c r="AG2124" s="34" t="s">
        <v>4639</v>
      </c>
      <c r="AH2124" s="34" t="s">
        <v>3598</v>
      </c>
      <c r="AI2124" s="43" t="s">
        <v>3597</v>
      </c>
      <c r="AJ2124" s="44" t="s">
        <v>3599</v>
      </c>
      <c r="AK2124" s="261">
        <v>6201014</v>
      </c>
      <c r="AL2124" s="44" t="s">
        <v>426</v>
      </c>
      <c r="AM2124" s="44" t="s">
        <v>3602</v>
      </c>
      <c r="AN2124" s="262">
        <v>275094400</v>
      </c>
      <c r="AO2124" s="34"/>
      <c r="AP2124" s="34"/>
      <c r="AQ2124" s="34"/>
      <c r="AR2124" s="34"/>
      <c r="AS2124" s="34"/>
      <c r="AT2124" s="44" t="s">
        <v>10865</v>
      </c>
      <c r="AU2124" s="44"/>
      <c r="AV2124" s="477" t="str">
        <f t="array" ref="AV2124">_xlfn.IFS(
LEFT(Tabelas!$AI2124,1)="N","DN",
LEFT(Tabelas!$AI2124,1)="C","DC",
LEFT(Tabelas!$AI2124,1)="L","DL",
LEFT(Tabelas!$AI2124,1)="A","DA",
LEFT(Tabelas!$AI2124,1)="G","DG")</f>
        <v>DC</v>
      </c>
      <c r="AW2124" s="34"/>
      <c r="AX2124" s="34"/>
      <c r="AY2124" s="34"/>
      <c r="AZ2124" s="34"/>
      <c r="BA2124" s="34"/>
      <c r="BB2124" s="34"/>
      <c r="BC2124" s="34"/>
      <c r="BD2124" s="44">
        <v>50425</v>
      </c>
      <c r="BE2124" s="34" t="s">
        <v>3468</v>
      </c>
      <c r="BF2124" s="43" t="s">
        <v>1223</v>
      </c>
      <c r="BG2124" s="34" t="s">
        <v>427</v>
      </c>
      <c r="BH2124" s="34" t="s">
        <v>272</v>
      </c>
      <c r="BI2124" s="34" t="s">
        <v>3468</v>
      </c>
      <c r="BJ2124" s="44" t="s">
        <v>350</v>
      </c>
      <c r="BK2124" s="44" t="s">
        <v>11787</v>
      </c>
      <c r="EN2124" s="572">
        <v>59404</v>
      </c>
      <c r="EO2124" s="561" t="s">
        <v>12222</v>
      </c>
      <c r="EP2124" s="561" t="s">
        <v>370</v>
      </c>
      <c r="EQ2124" s="576">
        <v>557</v>
      </c>
      <c r="ER2124" s="561" t="s">
        <v>5518</v>
      </c>
      <c r="ES2124" s="568" t="s">
        <v>12223</v>
      </c>
    </row>
    <row r="2125" spans="16:149">
      <c r="P2125" s="503"/>
      <c r="Q2125" s="504"/>
      <c r="R2125" s="505">
        <f t="shared" si="55"/>
        <v>45903</v>
      </c>
      <c r="S2125" s="501"/>
      <c r="T2125" s="497"/>
      <c r="U2125" s="498"/>
      <c r="V2125" s="43">
        <v>230</v>
      </c>
      <c r="W2125" s="34" t="s">
        <v>4639</v>
      </c>
      <c r="X2125" s="44">
        <v>50426</v>
      </c>
      <c r="Y2125" s="34" t="s">
        <v>3546</v>
      </c>
      <c r="Z2125" s="43" t="s">
        <v>1223</v>
      </c>
      <c r="AA2125" s="34" t="s">
        <v>427</v>
      </c>
      <c r="AB2125" s="34" t="s">
        <v>272</v>
      </c>
      <c r="AC2125" s="34" t="s">
        <v>3546</v>
      </c>
      <c r="AD2125" s="44" t="s">
        <v>350</v>
      </c>
      <c r="AE2125" s="44" t="s">
        <v>11787</v>
      </c>
      <c r="AF2125" s="43">
        <v>230</v>
      </c>
      <c r="AG2125" s="34" t="s">
        <v>4639</v>
      </c>
      <c r="AH2125" s="34" t="s">
        <v>3598</v>
      </c>
      <c r="AI2125" s="43" t="s">
        <v>3597</v>
      </c>
      <c r="AJ2125" s="44" t="s">
        <v>3599</v>
      </c>
      <c r="AK2125" s="261">
        <v>6201014</v>
      </c>
      <c r="AL2125" s="44" t="s">
        <v>426</v>
      </c>
      <c r="AM2125" s="44" t="s">
        <v>3602</v>
      </c>
      <c r="AN2125" s="262">
        <v>275094400</v>
      </c>
      <c r="AO2125" s="34"/>
      <c r="AP2125" s="34"/>
      <c r="AQ2125" s="34"/>
      <c r="AR2125" s="34"/>
      <c r="AS2125" s="34"/>
      <c r="AT2125" s="44" t="s">
        <v>10865</v>
      </c>
      <c r="AU2125" s="44"/>
      <c r="AV2125" s="477" t="str">
        <f t="array" ref="AV2125">_xlfn.IFS(
LEFT(Tabelas!$AI2125,1)="N","DN",
LEFT(Tabelas!$AI2125,1)="C","DC",
LEFT(Tabelas!$AI2125,1)="L","DL",
LEFT(Tabelas!$AI2125,1)="A","DA",
LEFT(Tabelas!$AI2125,1)="G","DG")</f>
        <v>DC</v>
      </c>
      <c r="AW2125" s="34"/>
      <c r="AX2125" s="34"/>
      <c r="AY2125" s="34"/>
      <c r="AZ2125" s="34"/>
      <c r="BA2125" s="34"/>
      <c r="BB2125" s="34"/>
      <c r="BC2125" s="34"/>
      <c r="BD2125" s="44">
        <v>50426</v>
      </c>
      <c r="BE2125" s="34" t="s">
        <v>3546</v>
      </c>
      <c r="BF2125" s="43" t="s">
        <v>1223</v>
      </c>
      <c r="BG2125" s="34" t="s">
        <v>427</v>
      </c>
      <c r="BH2125" s="34" t="s">
        <v>272</v>
      </c>
      <c r="BI2125" s="34" t="s">
        <v>3546</v>
      </c>
      <c r="BJ2125" s="44" t="s">
        <v>350</v>
      </c>
      <c r="BK2125" s="44" t="s">
        <v>11787</v>
      </c>
      <c r="EN2125" s="571">
        <v>59420</v>
      </c>
      <c r="EO2125" s="560" t="s">
        <v>12224</v>
      </c>
      <c r="EP2125" s="560" t="s">
        <v>370</v>
      </c>
      <c r="EQ2125" s="580">
        <v>556</v>
      </c>
      <c r="ER2125" s="560" t="s">
        <v>3143</v>
      </c>
      <c r="ES2125" s="567" t="s">
        <v>12225</v>
      </c>
    </row>
    <row r="2126" spans="16:149">
      <c r="P2126" s="503"/>
      <c r="Q2126" s="504"/>
      <c r="R2126" s="505">
        <f t="shared" si="55"/>
        <v>45904</v>
      </c>
      <c r="S2126" s="501"/>
      <c r="T2126" s="497"/>
      <c r="U2126" s="498"/>
      <c r="V2126" s="43">
        <v>230</v>
      </c>
      <c r="W2126" s="34" t="s">
        <v>4639</v>
      </c>
      <c r="X2126" s="44">
        <v>50427</v>
      </c>
      <c r="Y2126" s="34" t="s">
        <v>3620</v>
      </c>
      <c r="Z2126" s="43" t="s">
        <v>1223</v>
      </c>
      <c r="AA2126" s="34" t="s">
        <v>427</v>
      </c>
      <c r="AB2126" s="34" t="s">
        <v>272</v>
      </c>
      <c r="AC2126" s="34" t="s">
        <v>3620</v>
      </c>
      <c r="AD2126" s="44" t="s">
        <v>350</v>
      </c>
      <c r="AE2126" s="44" t="s">
        <v>11787</v>
      </c>
      <c r="AF2126" s="43">
        <v>230</v>
      </c>
      <c r="AG2126" s="34" t="s">
        <v>4639</v>
      </c>
      <c r="AH2126" s="34" t="s">
        <v>3598</v>
      </c>
      <c r="AI2126" s="43" t="s">
        <v>3597</v>
      </c>
      <c r="AJ2126" s="44" t="s">
        <v>3599</v>
      </c>
      <c r="AK2126" s="261">
        <v>6201014</v>
      </c>
      <c r="AL2126" s="44" t="s">
        <v>426</v>
      </c>
      <c r="AM2126" s="44" t="s">
        <v>3602</v>
      </c>
      <c r="AN2126" s="262">
        <v>275094400</v>
      </c>
      <c r="AO2126" s="34"/>
      <c r="AP2126" s="34"/>
      <c r="AQ2126" s="34"/>
      <c r="AR2126" s="34"/>
      <c r="AS2126" s="34"/>
      <c r="AT2126" s="44" t="s">
        <v>10865</v>
      </c>
      <c r="AU2126" s="44"/>
      <c r="AV2126" s="477" t="str">
        <f t="array" ref="AV2126">_xlfn.IFS(
LEFT(Tabelas!$AI2126,1)="N","DN",
LEFT(Tabelas!$AI2126,1)="C","DC",
LEFT(Tabelas!$AI2126,1)="L","DL",
LEFT(Tabelas!$AI2126,1)="A","DA",
LEFT(Tabelas!$AI2126,1)="G","DG")</f>
        <v>DC</v>
      </c>
      <c r="AW2126" s="34"/>
      <c r="AX2126" s="34"/>
      <c r="AY2126" s="34"/>
      <c r="AZ2126" s="34"/>
      <c r="BA2126" s="34"/>
      <c r="BB2126" s="34"/>
      <c r="BC2126" s="34"/>
      <c r="BD2126" s="44">
        <v>50427</v>
      </c>
      <c r="BE2126" s="34" t="s">
        <v>3620</v>
      </c>
      <c r="BF2126" s="43" t="s">
        <v>1223</v>
      </c>
      <c r="BG2126" s="34" t="s">
        <v>427</v>
      </c>
      <c r="BH2126" s="34" t="s">
        <v>272</v>
      </c>
      <c r="BI2126" s="34" t="s">
        <v>3620</v>
      </c>
      <c r="BJ2126" s="44" t="s">
        <v>350</v>
      </c>
      <c r="BK2126" s="44" t="s">
        <v>11787</v>
      </c>
      <c r="EN2126" s="572">
        <v>59439</v>
      </c>
      <c r="EO2126" s="561" t="s">
        <v>12226</v>
      </c>
      <c r="EP2126" s="561" t="s">
        <v>370</v>
      </c>
      <c r="EQ2126" s="576">
        <v>555</v>
      </c>
      <c r="ER2126" s="561" t="s">
        <v>371</v>
      </c>
      <c r="ES2126" s="568" t="s">
        <v>12227</v>
      </c>
    </row>
    <row r="2127" spans="16:149">
      <c r="P2127" s="503"/>
      <c r="Q2127" s="504"/>
      <c r="R2127" s="505">
        <f t="shared" si="55"/>
        <v>45905</v>
      </c>
      <c r="S2127" s="501"/>
      <c r="T2127" s="497"/>
      <c r="U2127" s="498"/>
      <c r="V2127" s="43">
        <v>230</v>
      </c>
      <c r="W2127" s="34" t="s">
        <v>4639</v>
      </c>
      <c r="X2127" s="44">
        <v>50432</v>
      </c>
      <c r="Y2127" s="34" t="s">
        <v>3751</v>
      </c>
      <c r="Z2127" s="43" t="s">
        <v>1223</v>
      </c>
      <c r="AA2127" s="34" t="s">
        <v>427</v>
      </c>
      <c r="AB2127" s="34" t="s">
        <v>272</v>
      </c>
      <c r="AC2127" s="34" t="s">
        <v>3751</v>
      </c>
      <c r="AD2127" s="44" t="s">
        <v>350</v>
      </c>
      <c r="AE2127" s="44" t="s">
        <v>11787</v>
      </c>
      <c r="AF2127" s="43">
        <v>230</v>
      </c>
      <c r="AG2127" s="34" t="s">
        <v>4639</v>
      </c>
      <c r="AH2127" s="34" t="s">
        <v>3598</v>
      </c>
      <c r="AI2127" s="43" t="s">
        <v>3597</v>
      </c>
      <c r="AJ2127" s="44" t="s">
        <v>3599</v>
      </c>
      <c r="AK2127" s="261">
        <v>6201014</v>
      </c>
      <c r="AL2127" s="44" t="s">
        <v>426</v>
      </c>
      <c r="AM2127" s="44" t="s">
        <v>3602</v>
      </c>
      <c r="AN2127" s="262">
        <v>275094400</v>
      </c>
      <c r="AO2127" s="34"/>
      <c r="AP2127" s="34"/>
      <c r="AQ2127" s="34"/>
      <c r="AR2127" s="34"/>
      <c r="AS2127" s="34"/>
      <c r="AT2127" s="44" t="s">
        <v>10865</v>
      </c>
      <c r="AU2127" s="44"/>
      <c r="AV2127" s="477" t="str">
        <f t="array" ref="AV2127">_xlfn.IFS(
LEFT(Tabelas!$AI2127,1)="N","DN",
LEFT(Tabelas!$AI2127,1)="C","DC",
LEFT(Tabelas!$AI2127,1)="L","DL",
LEFT(Tabelas!$AI2127,1)="A","DA",
LEFT(Tabelas!$AI2127,1)="G","DG")</f>
        <v>DC</v>
      </c>
      <c r="AW2127" s="34"/>
      <c r="AX2127" s="34"/>
      <c r="AY2127" s="34"/>
      <c r="AZ2127" s="34"/>
      <c r="BA2127" s="34"/>
      <c r="BB2127" s="34"/>
      <c r="BC2127" s="34"/>
      <c r="BD2127" s="44">
        <v>50432</v>
      </c>
      <c r="BE2127" s="34" t="s">
        <v>3751</v>
      </c>
      <c r="BF2127" s="43" t="s">
        <v>1223</v>
      </c>
      <c r="BG2127" s="34" t="s">
        <v>427</v>
      </c>
      <c r="BH2127" s="34" t="s">
        <v>272</v>
      </c>
      <c r="BI2127" s="34" t="s">
        <v>3751</v>
      </c>
      <c r="BJ2127" s="44" t="s">
        <v>350</v>
      </c>
      <c r="BK2127" s="44" t="s">
        <v>11787</v>
      </c>
      <c r="EN2127" s="571">
        <v>59447</v>
      </c>
      <c r="EO2127" s="560" t="s">
        <v>12228</v>
      </c>
      <c r="EP2127" s="560" t="s">
        <v>320</v>
      </c>
      <c r="EQ2127" s="580">
        <v>116</v>
      </c>
      <c r="ER2127" s="560" t="s">
        <v>3350</v>
      </c>
      <c r="ES2127" s="567" t="s">
        <v>12229</v>
      </c>
    </row>
    <row r="2128" spans="16:149">
      <c r="P2128" s="503"/>
      <c r="Q2128" s="504"/>
      <c r="R2128" s="505">
        <f t="shared" si="55"/>
        <v>45906</v>
      </c>
      <c r="S2128" s="501"/>
      <c r="T2128" s="497"/>
      <c r="U2128" s="498"/>
      <c r="V2128" s="43">
        <v>230</v>
      </c>
      <c r="W2128" s="34" t="s">
        <v>4639</v>
      </c>
      <c r="X2128" s="44">
        <v>50433</v>
      </c>
      <c r="Y2128" s="34" t="s">
        <v>3814</v>
      </c>
      <c r="Z2128" s="43" t="s">
        <v>1223</v>
      </c>
      <c r="AA2128" s="34" t="s">
        <v>427</v>
      </c>
      <c r="AB2128" s="34" t="s">
        <v>272</v>
      </c>
      <c r="AC2128" s="34" t="s">
        <v>12230</v>
      </c>
      <c r="AD2128" s="44" t="s">
        <v>350</v>
      </c>
      <c r="AE2128" s="44" t="s">
        <v>11787</v>
      </c>
      <c r="AF2128" s="43">
        <v>230</v>
      </c>
      <c r="AG2128" s="34" t="s">
        <v>4639</v>
      </c>
      <c r="AH2128" s="34" t="s">
        <v>3598</v>
      </c>
      <c r="AI2128" s="43" t="s">
        <v>3597</v>
      </c>
      <c r="AJ2128" s="44" t="s">
        <v>3599</v>
      </c>
      <c r="AK2128" s="261">
        <v>6201014</v>
      </c>
      <c r="AL2128" s="44" t="s">
        <v>426</v>
      </c>
      <c r="AM2128" s="44" t="s">
        <v>3602</v>
      </c>
      <c r="AN2128" s="262">
        <v>275094400</v>
      </c>
      <c r="AO2128" s="34"/>
      <c r="AP2128" s="34"/>
      <c r="AQ2128" s="34"/>
      <c r="AR2128" s="34"/>
      <c r="AS2128" s="34"/>
      <c r="AT2128" s="44" t="s">
        <v>10865</v>
      </c>
      <c r="AU2128" s="44"/>
      <c r="AV2128" s="477" t="str">
        <f t="array" ref="AV2128">_xlfn.IFS(
LEFT(Tabelas!$AI2128,1)="N","DN",
LEFT(Tabelas!$AI2128,1)="C","DC",
LEFT(Tabelas!$AI2128,1)="L","DL",
LEFT(Tabelas!$AI2128,1)="A","DA",
LEFT(Tabelas!$AI2128,1)="G","DG")</f>
        <v>DC</v>
      </c>
      <c r="AW2128" s="34"/>
      <c r="AX2128" s="34"/>
      <c r="AY2128" s="34"/>
      <c r="AZ2128" s="34"/>
      <c r="BA2128" s="34"/>
      <c r="BB2128" s="34"/>
      <c r="BC2128" s="34"/>
      <c r="BD2128" s="44">
        <v>50433</v>
      </c>
      <c r="BE2128" s="34" t="s">
        <v>3814</v>
      </c>
      <c r="BF2128" s="43" t="s">
        <v>1223</v>
      </c>
      <c r="BG2128" s="34" t="s">
        <v>427</v>
      </c>
      <c r="BH2128" s="34" t="s">
        <v>272</v>
      </c>
      <c r="BI2128" s="34" t="s">
        <v>12230</v>
      </c>
      <c r="BJ2128" s="44" t="s">
        <v>350</v>
      </c>
      <c r="BK2128" s="44" t="s">
        <v>11787</v>
      </c>
      <c r="EN2128" s="572">
        <v>59455</v>
      </c>
      <c r="EO2128" s="561" t="s">
        <v>12231</v>
      </c>
      <c r="EP2128" s="561" t="s">
        <v>350</v>
      </c>
      <c r="EQ2128" s="576">
        <v>220</v>
      </c>
      <c r="ER2128" s="561" t="s">
        <v>4434</v>
      </c>
      <c r="ES2128" s="568" t="s">
        <v>12232</v>
      </c>
    </row>
    <row r="2129" spans="16:149">
      <c r="P2129" s="503"/>
      <c r="Q2129" s="504"/>
      <c r="R2129" s="505">
        <f t="shared" si="55"/>
        <v>45907</v>
      </c>
      <c r="S2129" s="501"/>
      <c r="T2129" s="497"/>
      <c r="U2129" s="498"/>
      <c r="V2129" s="43">
        <v>230</v>
      </c>
      <c r="W2129" s="34" t="s">
        <v>4639</v>
      </c>
      <c r="X2129" s="44">
        <v>50435</v>
      </c>
      <c r="Y2129" s="34" t="s">
        <v>3927</v>
      </c>
      <c r="Z2129" s="43" t="s">
        <v>1223</v>
      </c>
      <c r="AA2129" s="34" t="s">
        <v>427</v>
      </c>
      <c r="AB2129" s="34" t="s">
        <v>272</v>
      </c>
      <c r="AC2129" s="34" t="s">
        <v>12233</v>
      </c>
      <c r="AD2129" s="44" t="s">
        <v>350</v>
      </c>
      <c r="AE2129" s="44" t="s">
        <v>11787</v>
      </c>
      <c r="AF2129" s="43">
        <v>230</v>
      </c>
      <c r="AG2129" s="34" t="s">
        <v>4639</v>
      </c>
      <c r="AH2129" s="34" t="s">
        <v>3598</v>
      </c>
      <c r="AI2129" s="43" t="s">
        <v>3597</v>
      </c>
      <c r="AJ2129" s="44" t="s">
        <v>3599</v>
      </c>
      <c r="AK2129" s="261">
        <v>6201014</v>
      </c>
      <c r="AL2129" s="44" t="s">
        <v>426</v>
      </c>
      <c r="AM2129" s="44" t="s">
        <v>3602</v>
      </c>
      <c r="AN2129" s="262">
        <v>275094400</v>
      </c>
      <c r="AO2129" s="34"/>
      <c r="AP2129" s="34"/>
      <c r="AQ2129" s="34"/>
      <c r="AR2129" s="34"/>
      <c r="AS2129" s="34"/>
      <c r="AT2129" s="44" t="s">
        <v>10865</v>
      </c>
      <c r="AU2129" s="44"/>
      <c r="AV2129" s="477" t="str">
        <f t="array" ref="AV2129">_xlfn.IFS(
LEFT(Tabelas!$AI2129,1)="N","DN",
LEFT(Tabelas!$AI2129,1)="C","DC",
LEFT(Tabelas!$AI2129,1)="L","DL",
LEFT(Tabelas!$AI2129,1)="A","DA",
LEFT(Tabelas!$AI2129,1)="G","DG")</f>
        <v>DC</v>
      </c>
      <c r="AW2129" s="34"/>
      <c r="AX2129" s="34"/>
      <c r="AY2129" s="34"/>
      <c r="AZ2129" s="34"/>
      <c r="BA2129" s="34"/>
      <c r="BB2129" s="34"/>
      <c r="BC2129" s="34"/>
      <c r="BD2129" s="44">
        <v>50435</v>
      </c>
      <c r="BE2129" s="34" t="s">
        <v>3927</v>
      </c>
      <c r="BF2129" s="43" t="s">
        <v>1223</v>
      </c>
      <c r="BG2129" s="34" t="s">
        <v>427</v>
      </c>
      <c r="BH2129" s="34" t="s">
        <v>272</v>
      </c>
      <c r="BI2129" s="34" t="s">
        <v>12233</v>
      </c>
      <c r="BJ2129" s="44" t="s">
        <v>350</v>
      </c>
      <c r="BK2129" s="44" t="s">
        <v>11787</v>
      </c>
      <c r="EN2129" s="571">
        <v>59480</v>
      </c>
      <c r="EO2129" s="560" t="s">
        <v>12234</v>
      </c>
      <c r="EP2129" s="560" t="s">
        <v>320</v>
      </c>
      <c r="EQ2129" s="580">
        <v>102</v>
      </c>
      <c r="ER2129" s="560" t="s">
        <v>628</v>
      </c>
      <c r="ES2129" s="567" t="s">
        <v>12235</v>
      </c>
    </row>
    <row r="2130" spans="16:149">
      <c r="P2130" s="503"/>
      <c r="Q2130" s="504"/>
      <c r="R2130" s="505">
        <f t="shared" si="55"/>
        <v>45908</v>
      </c>
      <c r="S2130" s="501"/>
      <c r="T2130" s="497"/>
      <c r="U2130" s="498"/>
      <c r="V2130" s="43">
        <v>230</v>
      </c>
      <c r="W2130" s="34" t="s">
        <v>4639</v>
      </c>
      <c r="X2130" s="44">
        <v>50436</v>
      </c>
      <c r="Y2130" s="34" t="s">
        <v>3970</v>
      </c>
      <c r="Z2130" s="43" t="s">
        <v>1223</v>
      </c>
      <c r="AA2130" s="34" t="s">
        <v>427</v>
      </c>
      <c r="AB2130" s="34" t="s">
        <v>272</v>
      </c>
      <c r="AC2130" s="34" t="s">
        <v>12236</v>
      </c>
      <c r="AD2130" s="44" t="s">
        <v>350</v>
      </c>
      <c r="AE2130" s="44" t="s">
        <v>11787</v>
      </c>
      <c r="AF2130" s="43">
        <v>230</v>
      </c>
      <c r="AG2130" s="34" t="s">
        <v>4639</v>
      </c>
      <c r="AH2130" s="34" t="s">
        <v>3598</v>
      </c>
      <c r="AI2130" s="43" t="s">
        <v>3597</v>
      </c>
      <c r="AJ2130" s="44" t="s">
        <v>3599</v>
      </c>
      <c r="AK2130" s="261">
        <v>6201014</v>
      </c>
      <c r="AL2130" s="44" t="s">
        <v>426</v>
      </c>
      <c r="AM2130" s="44" t="s">
        <v>3602</v>
      </c>
      <c r="AN2130" s="262">
        <v>275094400</v>
      </c>
      <c r="AO2130" s="34"/>
      <c r="AP2130" s="34"/>
      <c r="AQ2130" s="34"/>
      <c r="AR2130" s="34"/>
      <c r="AS2130" s="34"/>
      <c r="AT2130" s="44" t="s">
        <v>10865</v>
      </c>
      <c r="AU2130" s="44"/>
      <c r="AV2130" s="477" t="str">
        <f t="array" ref="AV2130">_xlfn.IFS(
LEFT(Tabelas!$AI2130,1)="N","DN",
LEFT(Tabelas!$AI2130,1)="C","DC",
LEFT(Tabelas!$AI2130,1)="L","DL",
LEFT(Tabelas!$AI2130,1)="A","DA",
LEFT(Tabelas!$AI2130,1)="G","DG")</f>
        <v>DC</v>
      </c>
      <c r="AW2130" s="34"/>
      <c r="AX2130" s="34"/>
      <c r="AY2130" s="34"/>
      <c r="AZ2130" s="34"/>
      <c r="BA2130" s="34"/>
      <c r="BB2130" s="34"/>
      <c r="BC2130" s="34"/>
      <c r="BD2130" s="44">
        <v>50436</v>
      </c>
      <c r="BE2130" s="34" t="s">
        <v>3970</v>
      </c>
      <c r="BF2130" s="43" t="s">
        <v>1223</v>
      </c>
      <c r="BG2130" s="34" t="s">
        <v>427</v>
      </c>
      <c r="BH2130" s="34" t="s">
        <v>272</v>
      </c>
      <c r="BI2130" s="34" t="s">
        <v>12236</v>
      </c>
      <c r="BJ2130" s="44" t="s">
        <v>350</v>
      </c>
      <c r="BK2130" s="44" t="s">
        <v>11787</v>
      </c>
      <c r="EN2130" s="572">
        <v>59536</v>
      </c>
      <c r="EO2130" s="561" t="s">
        <v>12237</v>
      </c>
      <c r="EP2130" s="561" t="s">
        <v>320</v>
      </c>
      <c r="EQ2130" s="576">
        <v>115</v>
      </c>
      <c r="ER2130" s="561" t="s">
        <v>3241</v>
      </c>
      <c r="ES2130" s="568" t="s">
        <v>12238</v>
      </c>
    </row>
    <row r="2131" spans="16:149">
      <c r="P2131" s="503"/>
      <c r="Q2131" s="504"/>
      <c r="R2131" s="505">
        <f t="shared" si="55"/>
        <v>45909</v>
      </c>
      <c r="S2131" s="501"/>
      <c r="T2131" s="497"/>
      <c r="U2131" s="498"/>
      <c r="V2131" s="43">
        <v>230</v>
      </c>
      <c r="W2131" s="34" t="s">
        <v>4639</v>
      </c>
      <c r="X2131" s="44">
        <v>50434</v>
      </c>
      <c r="Y2131" s="34" t="s">
        <v>3876</v>
      </c>
      <c r="Z2131" s="43" t="s">
        <v>1223</v>
      </c>
      <c r="AA2131" s="34" t="s">
        <v>427</v>
      </c>
      <c r="AB2131" s="34" t="s">
        <v>272</v>
      </c>
      <c r="AC2131" s="34" t="s">
        <v>12211</v>
      </c>
      <c r="AD2131" s="44" t="s">
        <v>350</v>
      </c>
      <c r="AE2131" s="44" t="s">
        <v>11787</v>
      </c>
      <c r="AF2131" s="43">
        <v>230</v>
      </c>
      <c r="AG2131" s="34" t="s">
        <v>4639</v>
      </c>
      <c r="AH2131" s="34" t="s">
        <v>3598</v>
      </c>
      <c r="AI2131" s="43" t="s">
        <v>3597</v>
      </c>
      <c r="AJ2131" s="44" t="s">
        <v>3599</v>
      </c>
      <c r="AK2131" s="261">
        <v>6201014</v>
      </c>
      <c r="AL2131" s="44" t="s">
        <v>426</v>
      </c>
      <c r="AM2131" s="44" t="s">
        <v>3602</v>
      </c>
      <c r="AN2131" s="262">
        <v>275094400</v>
      </c>
      <c r="AO2131" s="34"/>
      <c r="AP2131" s="34"/>
      <c r="AQ2131" s="34"/>
      <c r="AR2131" s="34"/>
      <c r="AS2131" s="34"/>
      <c r="AT2131" s="44" t="s">
        <v>10865</v>
      </c>
      <c r="AU2131" s="44"/>
      <c r="AV2131" s="477" t="str">
        <f t="array" ref="AV2131">_xlfn.IFS(
LEFT(Tabelas!$AI2131,1)="N","DN",
LEFT(Tabelas!$AI2131,1)="C","DC",
LEFT(Tabelas!$AI2131,1)="L","DL",
LEFT(Tabelas!$AI2131,1)="A","DA",
LEFT(Tabelas!$AI2131,1)="G","DG")</f>
        <v>DC</v>
      </c>
      <c r="AW2131" s="34"/>
      <c r="AX2131" s="34"/>
      <c r="AY2131" s="34"/>
      <c r="AZ2131" s="34"/>
      <c r="BA2131" s="34"/>
      <c r="BB2131" s="34"/>
      <c r="BC2131" s="34"/>
      <c r="BD2131" s="44">
        <v>50434</v>
      </c>
      <c r="BE2131" s="34" t="s">
        <v>3876</v>
      </c>
      <c r="BF2131" s="43" t="s">
        <v>1223</v>
      </c>
      <c r="BG2131" s="34" t="s">
        <v>427</v>
      </c>
      <c r="BH2131" s="34" t="s">
        <v>272</v>
      </c>
      <c r="BI2131" s="34" t="s">
        <v>12211</v>
      </c>
      <c r="BJ2131" s="44" t="s">
        <v>350</v>
      </c>
      <c r="BK2131" s="44" t="s">
        <v>11787</v>
      </c>
      <c r="EN2131" s="571">
        <v>59544</v>
      </c>
      <c r="EO2131" s="560" t="s">
        <v>12239</v>
      </c>
      <c r="EP2131" s="560" t="s">
        <v>320</v>
      </c>
      <c r="EQ2131" s="580">
        <v>115</v>
      </c>
      <c r="ER2131" s="560" t="s">
        <v>3241</v>
      </c>
      <c r="ES2131" s="567" t="s">
        <v>12240</v>
      </c>
    </row>
    <row r="2132" spans="16:149">
      <c r="P2132" s="503"/>
      <c r="Q2132" s="504"/>
      <c r="R2132" s="505">
        <f t="shared" si="55"/>
        <v>45910</v>
      </c>
      <c r="S2132" s="501"/>
      <c r="T2132" s="497"/>
      <c r="U2132" s="498"/>
      <c r="V2132" s="43">
        <v>268</v>
      </c>
      <c r="W2132" s="34" t="s">
        <v>4659</v>
      </c>
      <c r="X2132" s="44">
        <v>60102</v>
      </c>
      <c r="Y2132" s="34" t="s">
        <v>336</v>
      </c>
      <c r="Z2132" s="43" t="s">
        <v>1223</v>
      </c>
      <c r="AA2132" s="34" t="s">
        <v>336</v>
      </c>
      <c r="AB2132" s="34" t="s">
        <v>273</v>
      </c>
      <c r="AC2132" s="34" t="s">
        <v>336</v>
      </c>
      <c r="AD2132" s="44" t="s">
        <v>350</v>
      </c>
      <c r="AE2132" s="44" t="s">
        <v>11069</v>
      </c>
      <c r="AF2132" s="43">
        <v>268</v>
      </c>
      <c r="AG2132" s="34" t="s">
        <v>4659</v>
      </c>
      <c r="AH2132" s="34" t="s">
        <v>12241</v>
      </c>
      <c r="AI2132" s="43" t="s">
        <v>4002</v>
      </c>
      <c r="AJ2132" s="44" t="s">
        <v>4003</v>
      </c>
      <c r="AK2132" s="261">
        <v>3300011</v>
      </c>
      <c r="AL2132" s="44" t="s">
        <v>336</v>
      </c>
      <c r="AM2132" s="44" t="s">
        <v>4006</v>
      </c>
      <c r="AN2132" s="262">
        <v>235095900</v>
      </c>
      <c r="AO2132" s="34"/>
      <c r="AP2132" s="34"/>
      <c r="AQ2132" s="34"/>
      <c r="AR2132" s="34"/>
      <c r="AS2132" s="34"/>
      <c r="AT2132" s="44" t="s">
        <v>10865</v>
      </c>
      <c r="AU2132" s="44"/>
      <c r="AV2132" s="477" t="str">
        <f t="array" ref="AV2132">_xlfn.IFS(
LEFT(Tabelas!$AI2132,1)="N","DN",
LEFT(Tabelas!$AI2132,1)="C","DC",
LEFT(Tabelas!$AI2132,1)="L","DL",
LEFT(Tabelas!$AI2132,1)="A","DA",
LEFT(Tabelas!$AI2132,1)="G","DG")</f>
        <v>DC</v>
      </c>
      <c r="AW2132" s="34"/>
      <c r="AX2132" s="34"/>
      <c r="AY2132" s="34"/>
      <c r="AZ2132" s="34"/>
      <c r="BA2132" s="34"/>
      <c r="BB2132" s="34"/>
      <c r="BC2132" s="34"/>
      <c r="BD2132" s="44">
        <v>60102</v>
      </c>
      <c r="BE2132" s="34" t="s">
        <v>336</v>
      </c>
      <c r="BF2132" s="43" t="s">
        <v>1223</v>
      </c>
      <c r="BG2132" s="34" t="s">
        <v>336</v>
      </c>
      <c r="BH2132" s="34" t="s">
        <v>273</v>
      </c>
      <c r="BI2132" s="34" t="s">
        <v>336</v>
      </c>
      <c r="BJ2132" s="44" t="s">
        <v>350</v>
      </c>
      <c r="BK2132" s="44" t="s">
        <v>11069</v>
      </c>
      <c r="EN2132" s="572">
        <v>59595</v>
      </c>
      <c r="EO2132" s="561" t="s">
        <v>12242</v>
      </c>
      <c r="EP2132" s="561" t="s">
        <v>320</v>
      </c>
      <c r="EQ2132" s="576">
        <v>162</v>
      </c>
      <c r="ER2132" s="561" t="s">
        <v>3781</v>
      </c>
      <c r="ES2132" s="568" t="s">
        <v>12243</v>
      </c>
    </row>
    <row r="2133" spans="16:149">
      <c r="P2133" s="503"/>
      <c r="Q2133" s="504"/>
      <c r="R2133" s="505">
        <f t="shared" si="55"/>
        <v>45911</v>
      </c>
      <c r="S2133" s="501"/>
      <c r="T2133" s="497"/>
      <c r="U2133" s="498"/>
      <c r="V2133" s="43">
        <v>268</v>
      </c>
      <c r="W2133" s="34" t="s">
        <v>4659</v>
      </c>
      <c r="X2133" s="44">
        <v>60100</v>
      </c>
      <c r="Y2133" s="34" t="s">
        <v>717</v>
      </c>
      <c r="Z2133" s="43" t="s">
        <v>1223</v>
      </c>
      <c r="AA2133" s="34" t="s">
        <v>336</v>
      </c>
      <c r="AB2133" s="34" t="s">
        <v>273</v>
      </c>
      <c r="AC2133" s="34" t="s">
        <v>336</v>
      </c>
      <c r="AD2133" s="44" t="s">
        <v>350</v>
      </c>
      <c r="AE2133" s="44" t="s">
        <v>11069</v>
      </c>
      <c r="AF2133" s="43">
        <v>268</v>
      </c>
      <c r="AG2133" s="34" t="s">
        <v>4659</v>
      </c>
      <c r="AH2133" s="34" t="s">
        <v>12241</v>
      </c>
      <c r="AI2133" s="43" t="s">
        <v>4002</v>
      </c>
      <c r="AJ2133" s="44" t="s">
        <v>4003</v>
      </c>
      <c r="AK2133" s="261">
        <v>3300011</v>
      </c>
      <c r="AL2133" s="44" t="s">
        <v>336</v>
      </c>
      <c r="AM2133" s="44" t="s">
        <v>4006</v>
      </c>
      <c r="AN2133" s="262">
        <v>235095900</v>
      </c>
      <c r="AO2133" s="34"/>
      <c r="AP2133" s="34"/>
      <c r="AQ2133" s="34"/>
      <c r="AR2133" s="34"/>
      <c r="AS2133" s="34"/>
      <c r="AT2133" s="44" t="s">
        <v>10865</v>
      </c>
      <c r="AU2133" s="44"/>
      <c r="AV2133" s="477" t="str">
        <f t="array" ref="AV2133">_xlfn.IFS(
LEFT(Tabelas!$AI2133,1)="N","DN",
LEFT(Tabelas!$AI2133,1)="C","DC",
LEFT(Tabelas!$AI2133,1)="L","DL",
LEFT(Tabelas!$AI2133,1)="A","DA",
LEFT(Tabelas!$AI2133,1)="G","DG")</f>
        <v>DC</v>
      </c>
      <c r="AW2133" s="34"/>
      <c r="AX2133" s="34"/>
      <c r="AY2133" s="34"/>
      <c r="AZ2133" s="34"/>
      <c r="BA2133" s="34"/>
      <c r="BB2133" s="34"/>
      <c r="BC2133" s="34"/>
      <c r="BD2133" s="44">
        <v>60100</v>
      </c>
      <c r="BE2133" s="34" t="s">
        <v>717</v>
      </c>
      <c r="BF2133" s="43" t="s">
        <v>1223</v>
      </c>
      <c r="BG2133" s="34" t="s">
        <v>336</v>
      </c>
      <c r="BH2133" s="34" t="s">
        <v>273</v>
      </c>
      <c r="BI2133" s="34" t="s">
        <v>336</v>
      </c>
      <c r="BJ2133" s="44" t="s">
        <v>350</v>
      </c>
      <c r="BK2133" s="44" t="s">
        <v>11069</v>
      </c>
      <c r="EN2133" s="571">
        <v>59706</v>
      </c>
      <c r="EO2133" s="560" t="s">
        <v>12244</v>
      </c>
      <c r="EP2133" s="560" t="s">
        <v>320</v>
      </c>
      <c r="EQ2133" s="580">
        <v>114</v>
      </c>
      <c r="ER2133" s="560" t="s">
        <v>3132</v>
      </c>
      <c r="ES2133" s="567" t="s">
        <v>12245</v>
      </c>
    </row>
    <row r="2134" spans="16:149">
      <c r="P2134" s="503"/>
      <c r="Q2134" s="504"/>
      <c r="R2134" s="505">
        <f t="shared" si="55"/>
        <v>45912</v>
      </c>
      <c r="S2134" s="501"/>
      <c r="T2134" s="497"/>
      <c r="U2134" s="498"/>
      <c r="V2134" s="43">
        <v>268</v>
      </c>
      <c r="W2134" s="34" t="s">
        <v>4659</v>
      </c>
      <c r="X2134" s="44">
        <v>60104</v>
      </c>
      <c r="Y2134" s="34" t="s">
        <v>1306</v>
      </c>
      <c r="Z2134" s="43" t="s">
        <v>1223</v>
      </c>
      <c r="AA2134" s="34" t="s">
        <v>336</v>
      </c>
      <c r="AB2134" s="34" t="s">
        <v>273</v>
      </c>
      <c r="AC2134" s="34" t="s">
        <v>1306</v>
      </c>
      <c r="AD2134" s="44" t="s">
        <v>350</v>
      </c>
      <c r="AE2134" s="44" t="s">
        <v>11069</v>
      </c>
      <c r="AF2134" s="43">
        <v>268</v>
      </c>
      <c r="AG2134" s="34" t="s">
        <v>4659</v>
      </c>
      <c r="AH2134" s="34" t="s">
        <v>12241</v>
      </c>
      <c r="AI2134" s="43" t="s">
        <v>4002</v>
      </c>
      <c r="AJ2134" s="44" t="s">
        <v>4003</v>
      </c>
      <c r="AK2134" s="261">
        <v>3300011</v>
      </c>
      <c r="AL2134" s="44" t="s">
        <v>336</v>
      </c>
      <c r="AM2134" s="44" t="s">
        <v>4006</v>
      </c>
      <c r="AN2134" s="262">
        <v>235095900</v>
      </c>
      <c r="AO2134" s="34"/>
      <c r="AP2134" s="34"/>
      <c r="AQ2134" s="34"/>
      <c r="AR2134" s="34"/>
      <c r="AS2134" s="34"/>
      <c r="AT2134" s="44" t="s">
        <v>10865</v>
      </c>
      <c r="AU2134" s="44"/>
      <c r="AV2134" s="477" t="str">
        <f t="array" ref="AV2134">_xlfn.IFS(
LEFT(Tabelas!$AI2134,1)="N","DN",
LEFT(Tabelas!$AI2134,1)="C","DC",
LEFT(Tabelas!$AI2134,1)="L","DL",
LEFT(Tabelas!$AI2134,1)="A","DA",
LEFT(Tabelas!$AI2134,1)="G","DG")</f>
        <v>DC</v>
      </c>
      <c r="AW2134" s="34"/>
      <c r="AX2134" s="34"/>
      <c r="AY2134" s="34"/>
      <c r="AZ2134" s="34"/>
      <c r="BA2134" s="34"/>
      <c r="BB2134" s="34"/>
      <c r="BC2134" s="34"/>
      <c r="BD2134" s="44">
        <v>60104</v>
      </c>
      <c r="BE2134" s="34" t="s">
        <v>1306</v>
      </c>
      <c r="BF2134" s="43" t="s">
        <v>1223</v>
      </c>
      <c r="BG2134" s="34" t="s">
        <v>336</v>
      </c>
      <c r="BH2134" s="34" t="s">
        <v>273</v>
      </c>
      <c r="BI2134" s="34" t="s">
        <v>1306</v>
      </c>
      <c r="BJ2134" s="44" t="s">
        <v>350</v>
      </c>
      <c r="BK2134" s="44" t="s">
        <v>11069</v>
      </c>
      <c r="EN2134" s="572">
        <v>59714</v>
      </c>
      <c r="EO2134" s="561" t="s">
        <v>12246</v>
      </c>
      <c r="EP2134" s="561" t="s">
        <v>320</v>
      </c>
      <c r="EQ2134" s="576">
        <v>114</v>
      </c>
      <c r="ER2134" s="561" t="s">
        <v>3132</v>
      </c>
      <c r="ES2134" s="568" t="s">
        <v>12247</v>
      </c>
    </row>
    <row r="2135" spans="16:149">
      <c r="P2135" s="503"/>
      <c r="Q2135" s="504"/>
      <c r="R2135" s="505">
        <f t="shared" si="55"/>
        <v>45913</v>
      </c>
      <c r="S2135" s="501"/>
      <c r="T2135" s="497"/>
      <c r="U2135" s="498"/>
      <c r="V2135" s="43">
        <v>268</v>
      </c>
      <c r="W2135" s="34" t="s">
        <v>4659</v>
      </c>
      <c r="X2135" s="44">
        <v>60105</v>
      </c>
      <c r="Y2135" s="34" t="s">
        <v>1584</v>
      </c>
      <c r="Z2135" s="43" t="s">
        <v>1223</v>
      </c>
      <c r="AA2135" s="34" t="s">
        <v>336</v>
      </c>
      <c r="AB2135" s="34" t="s">
        <v>273</v>
      </c>
      <c r="AC2135" s="34" t="s">
        <v>1584</v>
      </c>
      <c r="AD2135" s="44" t="s">
        <v>350</v>
      </c>
      <c r="AE2135" s="44" t="s">
        <v>11069</v>
      </c>
      <c r="AF2135" s="43">
        <v>268</v>
      </c>
      <c r="AG2135" s="34" t="s">
        <v>4659</v>
      </c>
      <c r="AH2135" s="34" t="s">
        <v>12241</v>
      </c>
      <c r="AI2135" s="43" t="s">
        <v>4002</v>
      </c>
      <c r="AJ2135" s="44" t="s">
        <v>4003</v>
      </c>
      <c r="AK2135" s="261">
        <v>3300011</v>
      </c>
      <c r="AL2135" s="44" t="s">
        <v>336</v>
      </c>
      <c r="AM2135" s="44" t="s">
        <v>4006</v>
      </c>
      <c r="AN2135" s="262">
        <v>235095900</v>
      </c>
      <c r="AO2135" s="34"/>
      <c r="AP2135" s="34"/>
      <c r="AQ2135" s="34"/>
      <c r="AR2135" s="34"/>
      <c r="AS2135" s="34"/>
      <c r="AT2135" s="44" t="s">
        <v>10865</v>
      </c>
      <c r="AU2135" s="44"/>
      <c r="AV2135" s="477" t="str">
        <f t="array" ref="AV2135">_xlfn.IFS(
LEFT(Tabelas!$AI2135,1)="N","DN",
LEFT(Tabelas!$AI2135,1)="C","DC",
LEFT(Tabelas!$AI2135,1)="L","DL",
LEFT(Tabelas!$AI2135,1)="A","DA",
LEFT(Tabelas!$AI2135,1)="G","DG")</f>
        <v>DC</v>
      </c>
      <c r="AW2135" s="34"/>
      <c r="AX2135" s="34"/>
      <c r="AY2135" s="34"/>
      <c r="AZ2135" s="34"/>
      <c r="BA2135" s="34"/>
      <c r="BB2135" s="34"/>
      <c r="BC2135" s="34"/>
      <c r="BD2135" s="44">
        <v>60105</v>
      </c>
      <c r="BE2135" s="34" t="s">
        <v>1584</v>
      </c>
      <c r="BF2135" s="43" t="s">
        <v>1223</v>
      </c>
      <c r="BG2135" s="34" t="s">
        <v>336</v>
      </c>
      <c r="BH2135" s="34" t="s">
        <v>273</v>
      </c>
      <c r="BI2135" s="34" t="s">
        <v>1584</v>
      </c>
      <c r="BJ2135" s="44" t="s">
        <v>350</v>
      </c>
      <c r="BK2135" s="44" t="s">
        <v>11069</v>
      </c>
      <c r="EN2135" s="571">
        <v>59757</v>
      </c>
      <c r="EO2135" s="560" t="s">
        <v>12248</v>
      </c>
      <c r="EP2135" s="560" t="s">
        <v>320</v>
      </c>
      <c r="EQ2135" s="580">
        <v>110</v>
      </c>
      <c r="ER2135" s="560" t="s">
        <v>2579</v>
      </c>
      <c r="ES2135" s="567" t="s">
        <v>12249</v>
      </c>
    </row>
    <row r="2136" spans="16:149">
      <c r="P2136" s="503"/>
      <c r="Q2136" s="504"/>
      <c r="R2136" s="505">
        <f t="shared" si="55"/>
        <v>45914</v>
      </c>
      <c r="S2136" s="501"/>
      <c r="T2136" s="497"/>
      <c r="U2136" s="498"/>
      <c r="V2136" s="43">
        <v>268</v>
      </c>
      <c r="W2136" s="34" t="s">
        <v>4659</v>
      </c>
      <c r="X2136" s="44">
        <v>60109</v>
      </c>
      <c r="Y2136" s="34" t="s">
        <v>1854</v>
      </c>
      <c r="Z2136" s="43" t="s">
        <v>1223</v>
      </c>
      <c r="AA2136" s="34" t="s">
        <v>336</v>
      </c>
      <c r="AB2136" s="34" t="s">
        <v>273</v>
      </c>
      <c r="AC2136" s="34" t="s">
        <v>1854</v>
      </c>
      <c r="AD2136" s="44" t="s">
        <v>350</v>
      </c>
      <c r="AE2136" s="44" t="s">
        <v>11069</v>
      </c>
      <c r="AF2136" s="43">
        <v>268</v>
      </c>
      <c r="AG2136" s="34" t="s">
        <v>4659</v>
      </c>
      <c r="AH2136" s="34" t="s">
        <v>12241</v>
      </c>
      <c r="AI2136" s="43" t="s">
        <v>4002</v>
      </c>
      <c r="AJ2136" s="44" t="s">
        <v>4003</v>
      </c>
      <c r="AK2136" s="261">
        <v>3300011</v>
      </c>
      <c r="AL2136" s="44" t="s">
        <v>336</v>
      </c>
      <c r="AM2136" s="44" t="s">
        <v>4006</v>
      </c>
      <c r="AN2136" s="262">
        <v>235095900</v>
      </c>
      <c r="AO2136" s="34"/>
      <c r="AP2136" s="34"/>
      <c r="AQ2136" s="34"/>
      <c r="AR2136" s="34"/>
      <c r="AS2136" s="34"/>
      <c r="AT2136" s="44" t="s">
        <v>10865</v>
      </c>
      <c r="AU2136" s="44"/>
      <c r="AV2136" s="477" t="str">
        <f t="array" ref="AV2136">_xlfn.IFS(
LEFT(Tabelas!$AI2136,1)="N","DN",
LEFT(Tabelas!$AI2136,1)="C","DC",
LEFT(Tabelas!$AI2136,1)="L","DL",
LEFT(Tabelas!$AI2136,1)="A","DA",
LEFT(Tabelas!$AI2136,1)="G","DG")</f>
        <v>DC</v>
      </c>
      <c r="AW2136" s="34"/>
      <c r="AX2136" s="34"/>
      <c r="AY2136" s="34"/>
      <c r="AZ2136" s="34"/>
      <c r="BA2136" s="34"/>
      <c r="BB2136" s="34"/>
      <c r="BC2136" s="34"/>
      <c r="BD2136" s="44">
        <v>60109</v>
      </c>
      <c r="BE2136" s="34" t="s">
        <v>1854</v>
      </c>
      <c r="BF2136" s="43" t="s">
        <v>1223</v>
      </c>
      <c r="BG2136" s="34" t="s">
        <v>336</v>
      </c>
      <c r="BH2136" s="34" t="s">
        <v>273</v>
      </c>
      <c r="BI2136" s="34" t="s">
        <v>1854</v>
      </c>
      <c r="BJ2136" s="44" t="s">
        <v>350</v>
      </c>
      <c r="BK2136" s="44" t="s">
        <v>11069</v>
      </c>
      <c r="EN2136" s="572">
        <v>59790</v>
      </c>
      <c r="EO2136" s="561" t="s">
        <v>12250</v>
      </c>
      <c r="EP2136" s="561" t="s">
        <v>320</v>
      </c>
      <c r="EQ2136" s="576">
        <v>115</v>
      </c>
      <c r="ER2136" s="561" t="s">
        <v>3241</v>
      </c>
      <c r="ES2136" s="568" t="s">
        <v>12251</v>
      </c>
    </row>
    <row r="2137" spans="16:149">
      <c r="P2137" s="503"/>
      <c r="Q2137" s="504"/>
      <c r="R2137" s="505">
        <f t="shared" si="55"/>
        <v>45915</v>
      </c>
      <c r="S2137" s="501"/>
      <c r="T2137" s="497"/>
      <c r="U2137" s="498"/>
      <c r="V2137" s="43">
        <v>268</v>
      </c>
      <c r="W2137" s="34" t="s">
        <v>4659</v>
      </c>
      <c r="X2137" s="44">
        <v>60111</v>
      </c>
      <c r="Y2137" s="34" t="s">
        <v>2086</v>
      </c>
      <c r="Z2137" s="43" t="s">
        <v>1223</v>
      </c>
      <c r="AA2137" s="34" t="s">
        <v>336</v>
      </c>
      <c r="AB2137" s="34" t="s">
        <v>273</v>
      </c>
      <c r="AC2137" s="34" t="s">
        <v>2086</v>
      </c>
      <c r="AD2137" s="44" t="s">
        <v>350</v>
      </c>
      <c r="AE2137" s="44" t="s">
        <v>11069</v>
      </c>
      <c r="AF2137" s="43">
        <v>268</v>
      </c>
      <c r="AG2137" s="34" t="s">
        <v>4659</v>
      </c>
      <c r="AH2137" s="34" t="s">
        <v>12241</v>
      </c>
      <c r="AI2137" s="43" t="s">
        <v>4002</v>
      </c>
      <c r="AJ2137" s="44" t="s">
        <v>4003</v>
      </c>
      <c r="AK2137" s="261">
        <v>3300011</v>
      </c>
      <c r="AL2137" s="44" t="s">
        <v>336</v>
      </c>
      <c r="AM2137" s="44" t="s">
        <v>4006</v>
      </c>
      <c r="AN2137" s="262">
        <v>235095900</v>
      </c>
      <c r="AO2137" s="34"/>
      <c r="AP2137" s="34"/>
      <c r="AQ2137" s="34"/>
      <c r="AR2137" s="34"/>
      <c r="AS2137" s="34"/>
      <c r="AT2137" s="44" t="s">
        <v>10865</v>
      </c>
      <c r="AU2137" s="44"/>
      <c r="AV2137" s="477" t="str">
        <f t="array" ref="AV2137">_xlfn.IFS(
LEFT(Tabelas!$AI2137,1)="N","DN",
LEFT(Tabelas!$AI2137,1)="C","DC",
LEFT(Tabelas!$AI2137,1)="L","DL",
LEFT(Tabelas!$AI2137,1)="A","DA",
LEFT(Tabelas!$AI2137,1)="G","DG")</f>
        <v>DC</v>
      </c>
      <c r="AW2137" s="34"/>
      <c r="AX2137" s="34"/>
      <c r="AY2137" s="34"/>
      <c r="AZ2137" s="34"/>
      <c r="BA2137" s="34"/>
      <c r="BB2137" s="34"/>
      <c r="BC2137" s="34"/>
      <c r="BD2137" s="44">
        <v>60111</v>
      </c>
      <c r="BE2137" s="34" t="s">
        <v>2086</v>
      </c>
      <c r="BF2137" s="43" t="s">
        <v>1223</v>
      </c>
      <c r="BG2137" s="34" t="s">
        <v>336</v>
      </c>
      <c r="BH2137" s="34" t="s">
        <v>273</v>
      </c>
      <c r="BI2137" s="34" t="s">
        <v>2086</v>
      </c>
      <c r="BJ2137" s="44" t="s">
        <v>350</v>
      </c>
      <c r="BK2137" s="44" t="s">
        <v>11069</v>
      </c>
      <c r="EN2137" s="571">
        <v>59803</v>
      </c>
      <c r="EO2137" s="560" t="s">
        <v>12252</v>
      </c>
      <c r="EP2137" s="560" t="s">
        <v>320</v>
      </c>
      <c r="EQ2137" s="580">
        <v>115</v>
      </c>
      <c r="ER2137" s="560" t="s">
        <v>3241</v>
      </c>
      <c r="ES2137" s="567" t="s">
        <v>12253</v>
      </c>
    </row>
    <row r="2138" spans="16:149">
      <c r="P2138" s="503"/>
      <c r="Q2138" s="504"/>
      <c r="R2138" s="505">
        <f t="shared" si="55"/>
        <v>45916</v>
      </c>
      <c r="S2138" s="501"/>
      <c r="T2138" s="497"/>
      <c r="U2138" s="498"/>
      <c r="V2138" s="43">
        <v>268</v>
      </c>
      <c r="W2138" s="34" t="s">
        <v>4659</v>
      </c>
      <c r="X2138" s="44">
        <v>60112</v>
      </c>
      <c r="Y2138" s="34" t="s">
        <v>2288</v>
      </c>
      <c r="Z2138" s="43" t="s">
        <v>1223</v>
      </c>
      <c r="AA2138" s="34" t="s">
        <v>336</v>
      </c>
      <c r="AB2138" s="34" t="s">
        <v>273</v>
      </c>
      <c r="AC2138" s="34" t="s">
        <v>2288</v>
      </c>
      <c r="AD2138" s="44" t="s">
        <v>350</v>
      </c>
      <c r="AE2138" s="44" t="s">
        <v>11069</v>
      </c>
      <c r="AF2138" s="43">
        <v>268</v>
      </c>
      <c r="AG2138" s="34" t="s">
        <v>4659</v>
      </c>
      <c r="AH2138" s="34" t="s">
        <v>12241</v>
      </c>
      <c r="AI2138" s="43" t="s">
        <v>4002</v>
      </c>
      <c r="AJ2138" s="44" t="s">
        <v>4003</v>
      </c>
      <c r="AK2138" s="261">
        <v>3300011</v>
      </c>
      <c r="AL2138" s="44" t="s">
        <v>336</v>
      </c>
      <c r="AM2138" s="44" t="s">
        <v>4006</v>
      </c>
      <c r="AN2138" s="262">
        <v>235095900</v>
      </c>
      <c r="AO2138" s="34"/>
      <c r="AP2138" s="34"/>
      <c r="AQ2138" s="34"/>
      <c r="AR2138" s="34"/>
      <c r="AS2138" s="34"/>
      <c r="AT2138" s="44" t="s">
        <v>10865</v>
      </c>
      <c r="AU2138" s="44"/>
      <c r="AV2138" s="477" t="str">
        <f t="array" ref="AV2138">_xlfn.IFS(
LEFT(Tabelas!$AI2138,1)="N","DN",
LEFT(Tabelas!$AI2138,1)="C","DC",
LEFT(Tabelas!$AI2138,1)="L","DL",
LEFT(Tabelas!$AI2138,1)="A","DA",
LEFT(Tabelas!$AI2138,1)="G","DG")</f>
        <v>DC</v>
      </c>
      <c r="AW2138" s="34"/>
      <c r="AX2138" s="34"/>
      <c r="AY2138" s="34"/>
      <c r="AZ2138" s="34"/>
      <c r="BA2138" s="34"/>
      <c r="BB2138" s="34"/>
      <c r="BC2138" s="34"/>
      <c r="BD2138" s="44">
        <v>60112</v>
      </c>
      <c r="BE2138" s="34" t="s">
        <v>2288</v>
      </c>
      <c r="BF2138" s="43" t="s">
        <v>1223</v>
      </c>
      <c r="BG2138" s="34" t="s">
        <v>336</v>
      </c>
      <c r="BH2138" s="34" t="s">
        <v>273</v>
      </c>
      <c r="BI2138" s="34" t="s">
        <v>2288</v>
      </c>
      <c r="BJ2138" s="44" t="s">
        <v>350</v>
      </c>
      <c r="BK2138" s="44" t="s">
        <v>11069</v>
      </c>
      <c r="EN2138" s="572">
        <v>59846</v>
      </c>
      <c r="EO2138" s="561" t="s">
        <v>12254</v>
      </c>
      <c r="EP2138" s="561" t="s">
        <v>320</v>
      </c>
      <c r="EQ2138" s="576">
        <v>101</v>
      </c>
      <c r="ER2138" s="561" t="s">
        <v>316</v>
      </c>
      <c r="ES2138" s="568" t="s">
        <v>12255</v>
      </c>
    </row>
    <row r="2139" spans="16:149">
      <c r="P2139" s="503"/>
      <c r="Q2139" s="504"/>
      <c r="R2139" s="505">
        <f t="shared" si="55"/>
        <v>45917</v>
      </c>
      <c r="S2139" s="501"/>
      <c r="T2139" s="497"/>
      <c r="U2139" s="498"/>
      <c r="V2139" s="43">
        <v>268</v>
      </c>
      <c r="W2139" s="34" t="s">
        <v>4659</v>
      </c>
      <c r="X2139" s="44">
        <v>60113</v>
      </c>
      <c r="Y2139" s="34" t="s">
        <v>2468</v>
      </c>
      <c r="Z2139" s="43" t="s">
        <v>1223</v>
      </c>
      <c r="AA2139" s="34" t="s">
        <v>336</v>
      </c>
      <c r="AB2139" s="34" t="s">
        <v>273</v>
      </c>
      <c r="AC2139" s="34" t="s">
        <v>2468</v>
      </c>
      <c r="AD2139" s="44" t="s">
        <v>350</v>
      </c>
      <c r="AE2139" s="44" t="s">
        <v>11069</v>
      </c>
      <c r="AF2139" s="43">
        <v>268</v>
      </c>
      <c r="AG2139" s="34" t="s">
        <v>4659</v>
      </c>
      <c r="AH2139" s="34" t="s">
        <v>12241</v>
      </c>
      <c r="AI2139" s="43" t="s">
        <v>4002</v>
      </c>
      <c r="AJ2139" s="44" t="s">
        <v>4003</v>
      </c>
      <c r="AK2139" s="261">
        <v>3300011</v>
      </c>
      <c r="AL2139" s="44" t="s">
        <v>336</v>
      </c>
      <c r="AM2139" s="44" t="s">
        <v>4006</v>
      </c>
      <c r="AN2139" s="262">
        <v>235095900</v>
      </c>
      <c r="AO2139" s="34"/>
      <c r="AP2139" s="34"/>
      <c r="AQ2139" s="34"/>
      <c r="AR2139" s="34"/>
      <c r="AS2139" s="34"/>
      <c r="AT2139" s="44" t="s">
        <v>10865</v>
      </c>
      <c r="AU2139" s="44"/>
      <c r="AV2139" s="477" t="str">
        <f t="array" ref="AV2139">_xlfn.IFS(
LEFT(Tabelas!$AI2139,1)="N","DN",
LEFT(Tabelas!$AI2139,1)="C","DC",
LEFT(Tabelas!$AI2139,1)="L","DL",
LEFT(Tabelas!$AI2139,1)="A","DA",
LEFT(Tabelas!$AI2139,1)="G","DG")</f>
        <v>DC</v>
      </c>
      <c r="AW2139" s="34"/>
      <c r="AX2139" s="34"/>
      <c r="AY2139" s="34"/>
      <c r="AZ2139" s="34"/>
      <c r="BA2139" s="34"/>
      <c r="BB2139" s="34"/>
      <c r="BC2139" s="34"/>
      <c r="BD2139" s="44">
        <v>60113</v>
      </c>
      <c r="BE2139" s="34" t="s">
        <v>2468</v>
      </c>
      <c r="BF2139" s="43" t="s">
        <v>1223</v>
      </c>
      <c r="BG2139" s="34" t="s">
        <v>336</v>
      </c>
      <c r="BH2139" s="34" t="s">
        <v>273</v>
      </c>
      <c r="BI2139" s="34" t="s">
        <v>2468</v>
      </c>
      <c r="BJ2139" s="44" t="s">
        <v>350</v>
      </c>
      <c r="BK2139" s="44" t="s">
        <v>11069</v>
      </c>
      <c r="EN2139" s="571">
        <v>59870</v>
      </c>
      <c r="EO2139" s="560" t="s">
        <v>12256</v>
      </c>
      <c r="EP2139" s="560" t="s">
        <v>320</v>
      </c>
      <c r="EQ2139" s="580">
        <v>114</v>
      </c>
      <c r="ER2139" s="560" t="s">
        <v>3132</v>
      </c>
      <c r="ES2139" s="567" t="s">
        <v>12257</v>
      </c>
    </row>
    <row r="2140" spans="16:149">
      <c r="P2140" s="503"/>
      <c r="Q2140" s="504"/>
      <c r="R2140" s="505">
        <f t="shared" si="55"/>
        <v>45918</v>
      </c>
      <c r="S2140" s="501"/>
      <c r="T2140" s="497"/>
      <c r="U2140" s="498"/>
      <c r="V2140" s="43">
        <v>268</v>
      </c>
      <c r="W2140" s="34" t="s">
        <v>4659</v>
      </c>
      <c r="X2140" s="44">
        <v>60114</v>
      </c>
      <c r="Y2140" s="34" t="s">
        <v>2634</v>
      </c>
      <c r="Z2140" s="43" t="s">
        <v>1223</v>
      </c>
      <c r="AA2140" s="34" t="s">
        <v>336</v>
      </c>
      <c r="AB2140" s="34" t="s">
        <v>273</v>
      </c>
      <c r="AC2140" s="34" t="s">
        <v>2634</v>
      </c>
      <c r="AD2140" s="44" t="s">
        <v>350</v>
      </c>
      <c r="AE2140" s="44" t="s">
        <v>11069</v>
      </c>
      <c r="AF2140" s="43">
        <v>268</v>
      </c>
      <c r="AG2140" s="34" t="s">
        <v>4659</v>
      </c>
      <c r="AH2140" s="34" t="s">
        <v>12241</v>
      </c>
      <c r="AI2140" s="43" t="s">
        <v>4002</v>
      </c>
      <c r="AJ2140" s="44" t="s">
        <v>4003</v>
      </c>
      <c r="AK2140" s="261">
        <v>3300011</v>
      </c>
      <c r="AL2140" s="44" t="s">
        <v>336</v>
      </c>
      <c r="AM2140" s="44" t="s">
        <v>4006</v>
      </c>
      <c r="AN2140" s="262">
        <v>235095900</v>
      </c>
      <c r="AO2140" s="34"/>
      <c r="AP2140" s="34"/>
      <c r="AQ2140" s="34"/>
      <c r="AR2140" s="34"/>
      <c r="AS2140" s="34"/>
      <c r="AT2140" s="44" t="s">
        <v>10865</v>
      </c>
      <c r="AU2140" s="44"/>
      <c r="AV2140" s="477" t="str">
        <f t="array" ref="AV2140">_xlfn.IFS(
LEFT(Tabelas!$AI2140,1)="N","DN",
LEFT(Tabelas!$AI2140,1)="C","DC",
LEFT(Tabelas!$AI2140,1)="L","DL",
LEFT(Tabelas!$AI2140,1)="A","DA",
LEFT(Tabelas!$AI2140,1)="G","DG")</f>
        <v>DC</v>
      </c>
      <c r="AW2140" s="34"/>
      <c r="AX2140" s="34"/>
      <c r="AY2140" s="34"/>
      <c r="AZ2140" s="34"/>
      <c r="BA2140" s="34"/>
      <c r="BB2140" s="34"/>
      <c r="BC2140" s="34"/>
      <c r="BD2140" s="44">
        <v>60114</v>
      </c>
      <c r="BE2140" s="34" t="s">
        <v>2634</v>
      </c>
      <c r="BF2140" s="43" t="s">
        <v>1223</v>
      </c>
      <c r="BG2140" s="34" t="s">
        <v>336</v>
      </c>
      <c r="BH2140" s="34" t="s">
        <v>273</v>
      </c>
      <c r="BI2140" s="34" t="s">
        <v>2634</v>
      </c>
      <c r="BJ2140" s="44" t="s">
        <v>350</v>
      </c>
      <c r="BK2140" s="44" t="s">
        <v>11069</v>
      </c>
      <c r="EN2140" s="572">
        <v>59889</v>
      </c>
      <c r="EO2140" s="561" t="s">
        <v>12258</v>
      </c>
      <c r="EP2140" s="561" t="s">
        <v>320</v>
      </c>
      <c r="EQ2140" s="576">
        <v>109</v>
      </c>
      <c r="ER2140" s="561" t="s">
        <v>2409</v>
      </c>
      <c r="ES2140" s="568" t="s">
        <v>12259</v>
      </c>
    </row>
    <row r="2141" spans="16:149">
      <c r="P2141" s="503"/>
      <c r="Q2141" s="504"/>
      <c r="R2141" s="505">
        <f t="shared" si="55"/>
        <v>45919</v>
      </c>
      <c r="S2141" s="501"/>
      <c r="T2141" s="497"/>
      <c r="U2141" s="498"/>
      <c r="V2141" s="43">
        <v>268</v>
      </c>
      <c r="W2141" s="34" t="s">
        <v>4659</v>
      </c>
      <c r="X2141" s="44">
        <v>60115</v>
      </c>
      <c r="Y2141" s="34" t="s">
        <v>2779</v>
      </c>
      <c r="Z2141" s="43" t="s">
        <v>1223</v>
      </c>
      <c r="AA2141" s="34" t="s">
        <v>336</v>
      </c>
      <c r="AB2141" s="34" t="s">
        <v>273</v>
      </c>
      <c r="AC2141" s="34" t="s">
        <v>2779</v>
      </c>
      <c r="AD2141" s="44" t="s">
        <v>350</v>
      </c>
      <c r="AE2141" s="44" t="s">
        <v>11069</v>
      </c>
      <c r="AF2141" s="43">
        <v>268</v>
      </c>
      <c r="AG2141" s="34" t="s">
        <v>4659</v>
      </c>
      <c r="AH2141" s="34" t="s">
        <v>12241</v>
      </c>
      <c r="AI2141" s="43" t="s">
        <v>4002</v>
      </c>
      <c r="AJ2141" s="44" t="s">
        <v>4003</v>
      </c>
      <c r="AK2141" s="261">
        <v>3300011</v>
      </c>
      <c r="AL2141" s="44" t="s">
        <v>336</v>
      </c>
      <c r="AM2141" s="44" t="s">
        <v>4006</v>
      </c>
      <c r="AN2141" s="262">
        <v>235095900</v>
      </c>
      <c r="AO2141" s="34"/>
      <c r="AP2141" s="34"/>
      <c r="AQ2141" s="34"/>
      <c r="AR2141" s="34"/>
      <c r="AS2141" s="34"/>
      <c r="AT2141" s="44" t="s">
        <v>10865</v>
      </c>
      <c r="AU2141" s="44"/>
      <c r="AV2141" s="477" t="str">
        <f t="array" ref="AV2141">_xlfn.IFS(
LEFT(Tabelas!$AI2141,1)="N","DN",
LEFT(Tabelas!$AI2141,1)="C","DC",
LEFT(Tabelas!$AI2141,1)="L","DL",
LEFT(Tabelas!$AI2141,1)="A","DA",
LEFT(Tabelas!$AI2141,1)="G","DG")</f>
        <v>DC</v>
      </c>
      <c r="AW2141" s="34"/>
      <c r="AX2141" s="34"/>
      <c r="AY2141" s="34"/>
      <c r="AZ2141" s="34"/>
      <c r="BA2141" s="34"/>
      <c r="BB2141" s="34"/>
      <c r="BC2141" s="34"/>
      <c r="BD2141" s="44">
        <v>60115</v>
      </c>
      <c r="BE2141" s="34" t="s">
        <v>2779</v>
      </c>
      <c r="BF2141" s="43" t="s">
        <v>1223</v>
      </c>
      <c r="BG2141" s="34" t="s">
        <v>336</v>
      </c>
      <c r="BH2141" s="34" t="s">
        <v>273</v>
      </c>
      <c r="BI2141" s="34" t="s">
        <v>2779</v>
      </c>
      <c r="BJ2141" s="44" t="s">
        <v>350</v>
      </c>
      <c r="BK2141" s="44" t="s">
        <v>11069</v>
      </c>
      <c r="EN2141" s="571">
        <v>59897</v>
      </c>
      <c r="EO2141" s="560" t="s">
        <v>12260</v>
      </c>
      <c r="EP2141" s="560" t="s">
        <v>320</v>
      </c>
      <c r="EQ2141" s="580">
        <v>109</v>
      </c>
      <c r="ER2141" s="560" t="s">
        <v>2409</v>
      </c>
      <c r="ES2141" s="567" t="s">
        <v>12261</v>
      </c>
    </row>
    <row r="2142" spans="16:149">
      <c r="P2142" s="503"/>
      <c r="Q2142" s="504"/>
      <c r="R2142" s="505">
        <f t="shared" si="55"/>
        <v>45920</v>
      </c>
      <c r="S2142" s="501"/>
      <c r="T2142" s="497"/>
      <c r="U2142" s="498"/>
      <c r="V2142" s="43">
        <v>268</v>
      </c>
      <c r="W2142" s="34" t="s">
        <v>4659</v>
      </c>
      <c r="X2142" s="44">
        <v>60116</v>
      </c>
      <c r="Y2142" s="34" t="s">
        <v>2919</v>
      </c>
      <c r="Z2142" s="43" t="s">
        <v>1223</v>
      </c>
      <c r="AA2142" s="34" t="s">
        <v>336</v>
      </c>
      <c r="AB2142" s="34" t="s">
        <v>273</v>
      </c>
      <c r="AC2142" s="34" t="s">
        <v>2919</v>
      </c>
      <c r="AD2142" s="44" t="s">
        <v>350</v>
      </c>
      <c r="AE2142" s="44" t="s">
        <v>11069</v>
      </c>
      <c r="AF2142" s="43">
        <v>268</v>
      </c>
      <c r="AG2142" s="34" t="s">
        <v>4659</v>
      </c>
      <c r="AH2142" s="34" t="s">
        <v>12241</v>
      </c>
      <c r="AI2142" s="43" t="s">
        <v>4002</v>
      </c>
      <c r="AJ2142" s="44" t="s">
        <v>4003</v>
      </c>
      <c r="AK2142" s="261">
        <v>3300011</v>
      </c>
      <c r="AL2142" s="44" t="s">
        <v>336</v>
      </c>
      <c r="AM2142" s="44" t="s">
        <v>4006</v>
      </c>
      <c r="AN2142" s="262">
        <v>235095900</v>
      </c>
      <c r="AO2142" s="34"/>
      <c r="AP2142" s="34"/>
      <c r="AQ2142" s="34"/>
      <c r="AR2142" s="34"/>
      <c r="AS2142" s="34"/>
      <c r="AT2142" s="44" t="s">
        <v>10865</v>
      </c>
      <c r="AU2142" s="44"/>
      <c r="AV2142" s="477" t="str">
        <f t="array" ref="AV2142">_xlfn.IFS(
LEFT(Tabelas!$AI2142,1)="N","DN",
LEFT(Tabelas!$AI2142,1)="C","DC",
LEFT(Tabelas!$AI2142,1)="L","DL",
LEFT(Tabelas!$AI2142,1)="A","DA",
LEFT(Tabelas!$AI2142,1)="G","DG")</f>
        <v>DC</v>
      </c>
      <c r="AW2142" s="34"/>
      <c r="AX2142" s="34"/>
      <c r="AY2142" s="34"/>
      <c r="AZ2142" s="34"/>
      <c r="BA2142" s="34"/>
      <c r="BB2142" s="34"/>
      <c r="BC2142" s="34"/>
      <c r="BD2142" s="44">
        <v>60116</v>
      </c>
      <c r="BE2142" s="34" t="s">
        <v>2919</v>
      </c>
      <c r="BF2142" s="43" t="s">
        <v>1223</v>
      </c>
      <c r="BG2142" s="34" t="s">
        <v>336</v>
      </c>
      <c r="BH2142" s="34" t="s">
        <v>273</v>
      </c>
      <c r="BI2142" s="34" t="s">
        <v>2919</v>
      </c>
      <c r="BJ2142" s="44" t="s">
        <v>350</v>
      </c>
      <c r="BK2142" s="44" t="s">
        <v>11069</v>
      </c>
      <c r="EN2142" s="572">
        <v>59994</v>
      </c>
      <c r="EO2142" s="561" t="s">
        <v>12262</v>
      </c>
      <c r="EP2142" s="561" t="s">
        <v>289</v>
      </c>
      <c r="EQ2142" s="576">
        <v>335</v>
      </c>
      <c r="ER2142" s="561" t="s">
        <v>1244</v>
      </c>
      <c r="ES2142" s="568" t="s">
        <v>12263</v>
      </c>
    </row>
    <row r="2143" spans="16:149">
      <c r="P2143" s="503"/>
      <c r="Q2143" s="504"/>
      <c r="R2143" s="505">
        <f t="shared" si="55"/>
        <v>45921</v>
      </c>
      <c r="S2143" s="501"/>
      <c r="T2143" s="497"/>
      <c r="U2143" s="498"/>
      <c r="V2143" s="43">
        <v>268</v>
      </c>
      <c r="W2143" s="34" t="s">
        <v>4659</v>
      </c>
      <c r="X2143" s="44">
        <v>60119</v>
      </c>
      <c r="Y2143" s="34" t="s">
        <v>3056</v>
      </c>
      <c r="Z2143" s="43" t="s">
        <v>1223</v>
      </c>
      <c r="AA2143" s="34" t="s">
        <v>336</v>
      </c>
      <c r="AB2143" s="34" t="s">
        <v>273</v>
      </c>
      <c r="AC2143" s="34" t="s">
        <v>12264</v>
      </c>
      <c r="AD2143" s="44" t="s">
        <v>350</v>
      </c>
      <c r="AE2143" s="44" t="s">
        <v>11069</v>
      </c>
      <c r="AF2143" s="43">
        <v>268</v>
      </c>
      <c r="AG2143" s="34" t="s">
        <v>4659</v>
      </c>
      <c r="AH2143" s="34" t="s">
        <v>12241</v>
      </c>
      <c r="AI2143" s="43" t="s">
        <v>4002</v>
      </c>
      <c r="AJ2143" s="44" t="s">
        <v>4003</v>
      </c>
      <c r="AK2143" s="261">
        <v>3300011</v>
      </c>
      <c r="AL2143" s="44" t="s">
        <v>336</v>
      </c>
      <c r="AM2143" s="44" t="s">
        <v>4006</v>
      </c>
      <c r="AN2143" s="262">
        <v>235095900</v>
      </c>
      <c r="AO2143" s="34"/>
      <c r="AP2143" s="34"/>
      <c r="AQ2143" s="34"/>
      <c r="AR2143" s="34"/>
      <c r="AS2143" s="34"/>
      <c r="AT2143" s="44" t="s">
        <v>10865</v>
      </c>
      <c r="AU2143" s="44"/>
      <c r="AV2143" s="477" t="str">
        <f t="array" ref="AV2143">_xlfn.IFS(
LEFT(Tabelas!$AI2143,1)="N","DN",
LEFT(Tabelas!$AI2143,1)="C","DC",
LEFT(Tabelas!$AI2143,1)="L","DL",
LEFT(Tabelas!$AI2143,1)="A","DA",
LEFT(Tabelas!$AI2143,1)="G","DG")</f>
        <v>DC</v>
      </c>
      <c r="AW2143" s="34"/>
      <c r="AX2143" s="34"/>
      <c r="AY2143" s="34"/>
      <c r="AZ2143" s="34"/>
      <c r="BA2143" s="34"/>
      <c r="BB2143" s="34"/>
      <c r="BC2143" s="34"/>
      <c r="BD2143" s="44">
        <v>60119</v>
      </c>
      <c r="BE2143" s="34" t="s">
        <v>3056</v>
      </c>
      <c r="BF2143" s="43" t="s">
        <v>1223</v>
      </c>
      <c r="BG2143" s="34" t="s">
        <v>336</v>
      </c>
      <c r="BH2143" s="34" t="s">
        <v>273</v>
      </c>
      <c r="BI2143" s="34" t="s">
        <v>12264</v>
      </c>
      <c r="BJ2143" s="44" t="s">
        <v>350</v>
      </c>
      <c r="BK2143" s="44" t="s">
        <v>11069</v>
      </c>
      <c r="EN2143" s="571">
        <v>60089</v>
      </c>
      <c r="EO2143" s="560" t="s">
        <v>12265</v>
      </c>
      <c r="EP2143" s="560" t="s">
        <v>320</v>
      </c>
      <c r="EQ2143" s="580">
        <v>109</v>
      </c>
      <c r="ER2143" s="560" t="s">
        <v>2409</v>
      </c>
      <c r="ES2143" s="567" t="s">
        <v>12266</v>
      </c>
    </row>
    <row r="2144" spans="16:149">
      <c r="P2144" s="503"/>
      <c r="Q2144" s="504"/>
      <c r="R2144" s="505">
        <f t="shared" si="55"/>
        <v>45922</v>
      </c>
      <c r="S2144" s="501"/>
      <c r="T2144" s="497"/>
      <c r="U2144" s="498"/>
      <c r="V2144" s="43">
        <v>268</v>
      </c>
      <c r="W2144" s="34" t="s">
        <v>4659</v>
      </c>
      <c r="X2144" s="44">
        <v>60120</v>
      </c>
      <c r="Y2144" s="34" t="s">
        <v>3175</v>
      </c>
      <c r="Z2144" s="43" t="s">
        <v>1223</v>
      </c>
      <c r="AA2144" s="34" t="s">
        <v>336</v>
      </c>
      <c r="AB2144" s="34" t="s">
        <v>273</v>
      </c>
      <c r="AC2144" s="34" t="s">
        <v>12267</v>
      </c>
      <c r="AD2144" s="44" t="s">
        <v>350</v>
      </c>
      <c r="AE2144" s="44" t="s">
        <v>11069</v>
      </c>
      <c r="AF2144" s="43">
        <v>268</v>
      </c>
      <c r="AG2144" s="34" t="s">
        <v>4659</v>
      </c>
      <c r="AH2144" s="34" t="s">
        <v>12241</v>
      </c>
      <c r="AI2144" s="43" t="s">
        <v>4002</v>
      </c>
      <c r="AJ2144" s="44" t="s">
        <v>4003</v>
      </c>
      <c r="AK2144" s="261">
        <v>3300011</v>
      </c>
      <c r="AL2144" s="44" t="s">
        <v>336</v>
      </c>
      <c r="AM2144" s="44" t="s">
        <v>4006</v>
      </c>
      <c r="AN2144" s="262">
        <v>235095900</v>
      </c>
      <c r="AO2144" s="34"/>
      <c r="AP2144" s="34"/>
      <c r="AQ2144" s="34"/>
      <c r="AR2144" s="34"/>
      <c r="AS2144" s="34"/>
      <c r="AT2144" s="44" t="s">
        <v>10865</v>
      </c>
      <c r="AU2144" s="44"/>
      <c r="AV2144" s="477" t="str">
        <f t="array" ref="AV2144">_xlfn.IFS(
LEFT(Tabelas!$AI2144,1)="N","DN",
LEFT(Tabelas!$AI2144,1)="C","DC",
LEFT(Tabelas!$AI2144,1)="L","DL",
LEFT(Tabelas!$AI2144,1)="A","DA",
LEFT(Tabelas!$AI2144,1)="G","DG")</f>
        <v>DC</v>
      </c>
      <c r="AW2144" s="34"/>
      <c r="AX2144" s="34"/>
      <c r="AY2144" s="34"/>
      <c r="AZ2144" s="34"/>
      <c r="BA2144" s="34"/>
      <c r="BB2144" s="34"/>
      <c r="BC2144" s="34"/>
      <c r="BD2144" s="44">
        <v>60120</v>
      </c>
      <c r="BE2144" s="34" t="s">
        <v>3175</v>
      </c>
      <c r="BF2144" s="43" t="s">
        <v>1223</v>
      </c>
      <c r="BG2144" s="34" t="s">
        <v>336</v>
      </c>
      <c r="BH2144" s="34" t="s">
        <v>273</v>
      </c>
      <c r="BI2144" s="34" t="s">
        <v>12267</v>
      </c>
      <c r="BJ2144" s="44" t="s">
        <v>350</v>
      </c>
      <c r="BK2144" s="44" t="s">
        <v>11069</v>
      </c>
      <c r="EN2144" s="572">
        <v>60135</v>
      </c>
      <c r="EO2144" s="561" t="s">
        <v>12268</v>
      </c>
      <c r="EP2144" s="561" t="s">
        <v>289</v>
      </c>
      <c r="EQ2144" s="576">
        <v>382</v>
      </c>
      <c r="ER2144" s="561" t="s">
        <v>5135</v>
      </c>
      <c r="ES2144" s="568" t="s">
        <v>12269</v>
      </c>
    </row>
    <row r="2145" spans="16:149">
      <c r="P2145" s="503"/>
      <c r="Q2145" s="504"/>
      <c r="R2145" s="505">
        <f t="shared" si="55"/>
        <v>45923</v>
      </c>
      <c r="S2145" s="501"/>
      <c r="T2145" s="497"/>
      <c r="U2145" s="498"/>
      <c r="V2145" s="43">
        <v>268</v>
      </c>
      <c r="W2145" s="34" t="s">
        <v>4659</v>
      </c>
      <c r="X2145" s="44">
        <v>60121</v>
      </c>
      <c r="Y2145" s="34" t="s">
        <v>3292</v>
      </c>
      <c r="Z2145" s="43" t="s">
        <v>1223</v>
      </c>
      <c r="AA2145" s="34" t="s">
        <v>336</v>
      </c>
      <c r="AB2145" s="34" t="s">
        <v>273</v>
      </c>
      <c r="AC2145" s="34" t="s">
        <v>12270</v>
      </c>
      <c r="AD2145" s="44" t="s">
        <v>350</v>
      </c>
      <c r="AE2145" s="44" t="s">
        <v>11069</v>
      </c>
      <c r="AF2145" s="43">
        <v>268</v>
      </c>
      <c r="AG2145" s="34" t="s">
        <v>4659</v>
      </c>
      <c r="AH2145" s="34" t="s">
        <v>12241</v>
      </c>
      <c r="AI2145" s="43" t="s">
        <v>4002</v>
      </c>
      <c r="AJ2145" s="44" t="s">
        <v>4003</v>
      </c>
      <c r="AK2145" s="261">
        <v>3300011</v>
      </c>
      <c r="AL2145" s="44" t="s">
        <v>336</v>
      </c>
      <c r="AM2145" s="44" t="s">
        <v>4006</v>
      </c>
      <c r="AN2145" s="262">
        <v>235095900</v>
      </c>
      <c r="AO2145" s="34"/>
      <c r="AP2145" s="34"/>
      <c r="AQ2145" s="34"/>
      <c r="AR2145" s="34"/>
      <c r="AS2145" s="34"/>
      <c r="AT2145" s="44" t="s">
        <v>10865</v>
      </c>
      <c r="AU2145" s="44"/>
      <c r="AV2145" s="477" t="str">
        <f t="array" ref="AV2145">_xlfn.IFS(
LEFT(Tabelas!$AI2145,1)="N","DN",
LEFT(Tabelas!$AI2145,1)="C","DC",
LEFT(Tabelas!$AI2145,1)="L","DL",
LEFT(Tabelas!$AI2145,1)="A","DA",
LEFT(Tabelas!$AI2145,1)="G","DG")</f>
        <v>DC</v>
      </c>
      <c r="AW2145" s="34"/>
      <c r="AX2145" s="34"/>
      <c r="AY2145" s="34"/>
      <c r="AZ2145" s="34"/>
      <c r="BA2145" s="34"/>
      <c r="BB2145" s="34"/>
      <c r="BC2145" s="34"/>
      <c r="BD2145" s="44">
        <v>60121</v>
      </c>
      <c r="BE2145" s="34" t="s">
        <v>3292</v>
      </c>
      <c r="BF2145" s="43" t="s">
        <v>1223</v>
      </c>
      <c r="BG2145" s="34" t="s">
        <v>336</v>
      </c>
      <c r="BH2145" s="34" t="s">
        <v>273</v>
      </c>
      <c r="BI2145" s="34" t="s">
        <v>12270</v>
      </c>
      <c r="BJ2145" s="44" t="s">
        <v>350</v>
      </c>
      <c r="BK2145" s="44" t="s">
        <v>11069</v>
      </c>
      <c r="EN2145" s="571">
        <v>60151</v>
      </c>
      <c r="EO2145" s="560" t="s">
        <v>12271</v>
      </c>
      <c r="EP2145" s="560" t="s">
        <v>320</v>
      </c>
      <c r="EQ2145" s="580">
        <v>100</v>
      </c>
      <c r="ER2145" s="560" t="s">
        <v>4630</v>
      </c>
      <c r="ES2145" s="567" t="s">
        <v>12272</v>
      </c>
    </row>
    <row r="2146" spans="16:149">
      <c r="P2146" s="503"/>
      <c r="Q2146" s="504"/>
      <c r="R2146" s="505">
        <f t="shared" si="55"/>
        <v>45924</v>
      </c>
      <c r="S2146" s="501"/>
      <c r="T2146" s="497"/>
      <c r="U2146" s="498"/>
      <c r="V2146" s="43">
        <v>268</v>
      </c>
      <c r="W2146" s="34" t="s">
        <v>4659</v>
      </c>
      <c r="X2146" s="44">
        <v>60122</v>
      </c>
      <c r="Y2146" s="34" t="s">
        <v>3384</v>
      </c>
      <c r="Z2146" s="43" t="s">
        <v>1223</v>
      </c>
      <c r="AA2146" s="34" t="s">
        <v>336</v>
      </c>
      <c r="AB2146" s="34" t="s">
        <v>273</v>
      </c>
      <c r="AC2146" s="34" t="s">
        <v>12273</v>
      </c>
      <c r="AD2146" s="44" t="s">
        <v>350</v>
      </c>
      <c r="AE2146" s="44" t="s">
        <v>11069</v>
      </c>
      <c r="AF2146" s="43">
        <v>268</v>
      </c>
      <c r="AG2146" s="34" t="s">
        <v>4659</v>
      </c>
      <c r="AH2146" s="34" t="s">
        <v>12241</v>
      </c>
      <c r="AI2146" s="43" t="s">
        <v>4002</v>
      </c>
      <c r="AJ2146" s="44" t="s">
        <v>4003</v>
      </c>
      <c r="AK2146" s="261">
        <v>3300011</v>
      </c>
      <c r="AL2146" s="44" t="s">
        <v>336</v>
      </c>
      <c r="AM2146" s="44" t="s">
        <v>4006</v>
      </c>
      <c r="AN2146" s="262">
        <v>235095900</v>
      </c>
      <c r="AO2146" s="34"/>
      <c r="AP2146" s="34"/>
      <c r="AQ2146" s="34"/>
      <c r="AR2146" s="34"/>
      <c r="AS2146" s="34"/>
      <c r="AT2146" s="44" t="s">
        <v>10865</v>
      </c>
      <c r="AU2146" s="44"/>
      <c r="AV2146" s="477" t="str">
        <f t="array" ref="AV2146">_xlfn.IFS(
LEFT(Tabelas!$AI2146,1)="N","DN",
LEFT(Tabelas!$AI2146,1)="C","DC",
LEFT(Tabelas!$AI2146,1)="L","DL",
LEFT(Tabelas!$AI2146,1)="A","DA",
LEFT(Tabelas!$AI2146,1)="G","DG")</f>
        <v>DC</v>
      </c>
      <c r="AW2146" s="34"/>
      <c r="AX2146" s="34"/>
      <c r="AY2146" s="34"/>
      <c r="AZ2146" s="34"/>
      <c r="BA2146" s="34"/>
      <c r="BB2146" s="34"/>
      <c r="BC2146" s="34"/>
      <c r="BD2146" s="44">
        <v>60122</v>
      </c>
      <c r="BE2146" s="34" t="s">
        <v>3384</v>
      </c>
      <c r="BF2146" s="43" t="s">
        <v>1223</v>
      </c>
      <c r="BG2146" s="34" t="s">
        <v>336</v>
      </c>
      <c r="BH2146" s="34" t="s">
        <v>273</v>
      </c>
      <c r="BI2146" s="34" t="s">
        <v>12273</v>
      </c>
      <c r="BJ2146" s="44" t="s">
        <v>350</v>
      </c>
      <c r="BK2146" s="44" t="s">
        <v>11069</v>
      </c>
      <c r="EN2146" s="572">
        <v>60178</v>
      </c>
      <c r="EO2146" s="561" t="s">
        <v>12274</v>
      </c>
      <c r="EP2146" s="561" t="s">
        <v>350</v>
      </c>
      <c r="EQ2146" s="576">
        <v>222</v>
      </c>
      <c r="ER2146" s="561" t="s">
        <v>4479</v>
      </c>
      <c r="ES2146" s="568" t="s">
        <v>12275</v>
      </c>
    </row>
    <row r="2147" spans="16:149">
      <c r="P2147" s="503"/>
      <c r="Q2147" s="504"/>
      <c r="R2147" s="505">
        <f t="shared" si="55"/>
        <v>45925</v>
      </c>
      <c r="S2147" s="501"/>
      <c r="T2147" s="497"/>
      <c r="U2147" s="498"/>
      <c r="V2147" s="43">
        <v>268</v>
      </c>
      <c r="W2147" s="34" t="s">
        <v>4659</v>
      </c>
      <c r="X2147" s="44">
        <v>60601</v>
      </c>
      <c r="Y2147" s="34" t="s">
        <v>1034</v>
      </c>
      <c r="Z2147" s="43" t="s">
        <v>1223</v>
      </c>
      <c r="AA2147" s="34" t="s">
        <v>437</v>
      </c>
      <c r="AB2147" s="34" t="s">
        <v>273</v>
      </c>
      <c r="AC2147" s="34" t="s">
        <v>1034</v>
      </c>
      <c r="AD2147" s="44" t="s">
        <v>350</v>
      </c>
      <c r="AE2147" s="44" t="s">
        <v>11069</v>
      </c>
      <c r="AF2147" s="43">
        <v>268</v>
      </c>
      <c r="AG2147" s="34" t="s">
        <v>4659</v>
      </c>
      <c r="AH2147" s="34" t="s">
        <v>12241</v>
      </c>
      <c r="AI2147" s="43" t="s">
        <v>4002</v>
      </c>
      <c r="AJ2147" s="44" t="s">
        <v>4003</v>
      </c>
      <c r="AK2147" s="261">
        <v>3300011</v>
      </c>
      <c r="AL2147" s="44" t="s">
        <v>336</v>
      </c>
      <c r="AM2147" s="44" t="s">
        <v>4006</v>
      </c>
      <c r="AN2147" s="262">
        <v>235095900</v>
      </c>
      <c r="AO2147" s="34"/>
      <c r="AP2147" s="34"/>
      <c r="AQ2147" s="34"/>
      <c r="AR2147" s="34"/>
      <c r="AS2147" s="34"/>
      <c r="AT2147" s="44" t="s">
        <v>10865</v>
      </c>
      <c r="AU2147" s="44"/>
      <c r="AV2147" s="477" t="str">
        <f t="array" ref="AV2147">_xlfn.IFS(
LEFT(Tabelas!$AI2147,1)="N","DN",
LEFT(Tabelas!$AI2147,1)="C","DC",
LEFT(Tabelas!$AI2147,1)="L","DL",
LEFT(Tabelas!$AI2147,1)="A","DA",
LEFT(Tabelas!$AI2147,1)="G","DG")</f>
        <v>DC</v>
      </c>
      <c r="AW2147" s="34"/>
      <c r="AX2147" s="34"/>
      <c r="AY2147" s="34"/>
      <c r="AZ2147" s="34"/>
      <c r="BA2147" s="34"/>
      <c r="BB2147" s="34"/>
      <c r="BC2147" s="34"/>
      <c r="BD2147" s="44">
        <v>60601</v>
      </c>
      <c r="BE2147" s="34" t="s">
        <v>1034</v>
      </c>
      <c r="BF2147" s="43" t="s">
        <v>1223</v>
      </c>
      <c r="BG2147" s="34" t="s">
        <v>437</v>
      </c>
      <c r="BH2147" s="34" t="s">
        <v>273</v>
      </c>
      <c r="BI2147" s="34" t="s">
        <v>1034</v>
      </c>
      <c r="BJ2147" s="44" t="s">
        <v>350</v>
      </c>
      <c r="BK2147" s="44" t="s">
        <v>11069</v>
      </c>
      <c r="EN2147" s="571">
        <v>60526</v>
      </c>
      <c r="EO2147" s="560" t="s">
        <v>12276</v>
      </c>
      <c r="EP2147" s="560" t="s">
        <v>350</v>
      </c>
      <c r="EQ2147" s="580">
        <v>227</v>
      </c>
      <c r="ER2147" s="560" t="s">
        <v>4584</v>
      </c>
      <c r="ES2147" s="567" t="s">
        <v>12277</v>
      </c>
    </row>
    <row r="2148" spans="16:149">
      <c r="P2148" s="503"/>
      <c r="Q2148" s="504"/>
      <c r="R2148" s="505">
        <f t="shared" si="55"/>
        <v>45926</v>
      </c>
      <c r="S2148" s="501"/>
      <c r="T2148" s="497"/>
      <c r="U2148" s="498"/>
      <c r="V2148" s="43">
        <v>268</v>
      </c>
      <c r="W2148" s="34" t="s">
        <v>4659</v>
      </c>
      <c r="X2148" s="44">
        <v>60604</v>
      </c>
      <c r="Y2148" s="34" t="s">
        <v>437</v>
      </c>
      <c r="Z2148" s="43" t="s">
        <v>1223</v>
      </c>
      <c r="AA2148" s="34" t="s">
        <v>437</v>
      </c>
      <c r="AB2148" s="34" t="s">
        <v>273</v>
      </c>
      <c r="AC2148" s="34" t="s">
        <v>437</v>
      </c>
      <c r="AD2148" s="44" t="s">
        <v>350</v>
      </c>
      <c r="AE2148" s="44" t="s">
        <v>11069</v>
      </c>
      <c r="AF2148" s="43">
        <v>268</v>
      </c>
      <c r="AG2148" s="34" t="s">
        <v>4659</v>
      </c>
      <c r="AH2148" s="34" t="s">
        <v>12241</v>
      </c>
      <c r="AI2148" s="43" t="s">
        <v>4002</v>
      </c>
      <c r="AJ2148" s="44" t="s">
        <v>4003</v>
      </c>
      <c r="AK2148" s="261">
        <v>3300011</v>
      </c>
      <c r="AL2148" s="44" t="s">
        <v>336</v>
      </c>
      <c r="AM2148" s="44" t="s">
        <v>4006</v>
      </c>
      <c r="AN2148" s="262">
        <v>235095900</v>
      </c>
      <c r="AO2148" s="34"/>
      <c r="AP2148" s="34"/>
      <c r="AQ2148" s="34"/>
      <c r="AR2148" s="34"/>
      <c r="AS2148" s="34"/>
      <c r="AT2148" s="44" t="s">
        <v>10865</v>
      </c>
      <c r="AU2148" s="44"/>
      <c r="AV2148" s="477" t="str">
        <f t="array" ref="AV2148">_xlfn.IFS(
LEFT(Tabelas!$AI2148,1)="N","DN",
LEFT(Tabelas!$AI2148,1)="C","DC",
LEFT(Tabelas!$AI2148,1)="L","DL",
LEFT(Tabelas!$AI2148,1)="A","DA",
LEFT(Tabelas!$AI2148,1)="G","DG")</f>
        <v>DC</v>
      </c>
      <c r="AW2148" s="34"/>
      <c r="AX2148" s="34"/>
      <c r="AY2148" s="34"/>
      <c r="AZ2148" s="34"/>
      <c r="BA2148" s="34"/>
      <c r="BB2148" s="34"/>
      <c r="BC2148" s="34"/>
      <c r="BD2148" s="44">
        <v>60604</v>
      </c>
      <c r="BE2148" s="34" t="s">
        <v>437</v>
      </c>
      <c r="BF2148" s="43" t="s">
        <v>1223</v>
      </c>
      <c r="BG2148" s="34" t="s">
        <v>437</v>
      </c>
      <c r="BH2148" s="34" t="s">
        <v>273</v>
      </c>
      <c r="BI2148" s="34" t="s">
        <v>437</v>
      </c>
      <c r="BJ2148" s="44" t="s">
        <v>350</v>
      </c>
      <c r="BK2148" s="44" t="s">
        <v>11069</v>
      </c>
      <c r="EN2148" s="572">
        <v>60542</v>
      </c>
      <c r="EO2148" s="561" t="s">
        <v>12278</v>
      </c>
      <c r="EP2148" s="561" t="s">
        <v>350</v>
      </c>
      <c r="EQ2148" s="576">
        <v>271</v>
      </c>
      <c r="ER2148" s="561" t="s">
        <v>4694</v>
      </c>
      <c r="ES2148" s="568" t="s">
        <v>12279</v>
      </c>
    </row>
    <row r="2149" spans="16:149">
      <c r="P2149" s="503"/>
      <c r="Q2149" s="504"/>
      <c r="R2149" s="505">
        <f t="shared" si="55"/>
        <v>45927</v>
      </c>
      <c r="S2149" s="501"/>
      <c r="T2149" s="497"/>
      <c r="U2149" s="498"/>
      <c r="V2149" s="43">
        <v>268</v>
      </c>
      <c r="W2149" s="34" t="s">
        <v>4659</v>
      </c>
      <c r="X2149" s="44">
        <v>60600</v>
      </c>
      <c r="Y2149" s="34" t="s">
        <v>722</v>
      </c>
      <c r="Z2149" s="43" t="s">
        <v>1223</v>
      </c>
      <c r="AA2149" s="34" t="s">
        <v>437</v>
      </c>
      <c r="AB2149" s="34" t="s">
        <v>273</v>
      </c>
      <c r="AC2149" s="34" t="s">
        <v>437</v>
      </c>
      <c r="AD2149" s="44" t="s">
        <v>350</v>
      </c>
      <c r="AE2149" s="44" t="s">
        <v>11069</v>
      </c>
      <c r="AF2149" s="43">
        <v>268</v>
      </c>
      <c r="AG2149" s="34" t="s">
        <v>4659</v>
      </c>
      <c r="AH2149" s="34" t="s">
        <v>12241</v>
      </c>
      <c r="AI2149" s="43" t="s">
        <v>4002</v>
      </c>
      <c r="AJ2149" s="44" t="s">
        <v>4003</v>
      </c>
      <c r="AK2149" s="261">
        <v>3300011</v>
      </c>
      <c r="AL2149" s="44" t="s">
        <v>336</v>
      </c>
      <c r="AM2149" s="44" t="s">
        <v>4006</v>
      </c>
      <c r="AN2149" s="262">
        <v>235095900</v>
      </c>
      <c r="AO2149" s="34"/>
      <c r="AP2149" s="34"/>
      <c r="AQ2149" s="34"/>
      <c r="AR2149" s="34"/>
      <c r="AS2149" s="34"/>
      <c r="AT2149" s="44" t="s">
        <v>10865</v>
      </c>
      <c r="AU2149" s="44"/>
      <c r="AV2149" s="477" t="str">
        <f t="array" ref="AV2149">_xlfn.IFS(
LEFT(Tabelas!$AI2149,1)="N","DN",
LEFT(Tabelas!$AI2149,1)="C","DC",
LEFT(Tabelas!$AI2149,1)="L","DL",
LEFT(Tabelas!$AI2149,1)="A","DA",
LEFT(Tabelas!$AI2149,1)="G","DG")</f>
        <v>DC</v>
      </c>
      <c r="AW2149" s="34"/>
      <c r="AX2149" s="34"/>
      <c r="AY2149" s="34"/>
      <c r="AZ2149" s="34"/>
      <c r="BA2149" s="34"/>
      <c r="BB2149" s="34"/>
      <c r="BC2149" s="34"/>
      <c r="BD2149" s="44">
        <v>60600</v>
      </c>
      <c r="BE2149" s="34" t="s">
        <v>722</v>
      </c>
      <c r="BF2149" s="43" t="s">
        <v>1223</v>
      </c>
      <c r="BG2149" s="34" t="s">
        <v>437</v>
      </c>
      <c r="BH2149" s="34" t="s">
        <v>273</v>
      </c>
      <c r="BI2149" s="34" t="s">
        <v>437</v>
      </c>
      <c r="BJ2149" s="44" t="s">
        <v>350</v>
      </c>
      <c r="BK2149" s="44" t="s">
        <v>11069</v>
      </c>
      <c r="EN2149" s="571">
        <v>60895</v>
      </c>
      <c r="EO2149" s="560" t="s">
        <v>12280</v>
      </c>
      <c r="EP2149" s="560" t="s">
        <v>320</v>
      </c>
      <c r="EQ2149" s="580">
        <v>112</v>
      </c>
      <c r="ER2149" s="560" t="s">
        <v>2868</v>
      </c>
      <c r="ES2149" s="567" t="s">
        <v>12281</v>
      </c>
    </row>
    <row r="2150" spans="16:149">
      <c r="P2150" s="503"/>
      <c r="Q2150" s="504"/>
      <c r="R2150" s="505">
        <f t="shared" si="55"/>
        <v>45928</v>
      </c>
      <c r="S2150" s="501"/>
      <c r="T2150" s="497"/>
      <c r="U2150" s="498"/>
      <c r="V2150" s="43">
        <v>268</v>
      </c>
      <c r="W2150" s="34" t="s">
        <v>4659</v>
      </c>
      <c r="X2150" s="44">
        <v>60606</v>
      </c>
      <c r="Y2150" s="34" t="s">
        <v>1859</v>
      </c>
      <c r="Z2150" s="43" t="s">
        <v>1223</v>
      </c>
      <c r="AA2150" s="34" t="s">
        <v>437</v>
      </c>
      <c r="AB2150" s="34" t="s">
        <v>273</v>
      </c>
      <c r="AC2150" s="34" t="s">
        <v>12282</v>
      </c>
      <c r="AD2150" s="44" t="s">
        <v>350</v>
      </c>
      <c r="AE2150" s="44" t="s">
        <v>11069</v>
      </c>
      <c r="AF2150" s="43">
        <v>268</v>
      </c>
      <c r="AG2150" s="34" t="s">
        <v>4659</v>
      </c>
      <c r="AH2150" s="34" t="s">
        <v>12241</v>
      </c>
      <c r="AI2150" s="43" t="s">
        <v>4002</v>
      </c>
      <c r="AJ2150" s="44" t="s">
        <v>4003</v>
      </c>
      <c r="AK2150" s="261">
        <v>3300011</v>
      </c>
      <c r="AL2150" s="44" t="s">
        <v>336</v>
      </c>
      <c r="AM2150" s="44" t="s">
        <v>4006</v>
      </c>
      <c r="AN2150" s="262">
        <v>235095900</v>
      </c>
      <c r="AO2150" s="34"/>
      <c r="AP2150" s="34"/>
      <c r="AQ2150" s="34"/>
      <c r="AR2150" s="34"/>
      <c r="AS2150" s="34"/>
      <c r="AT2150" s="44" t="s">
        <v>10865</v>
      </c>
      <c r="AU2150" s="44"/>
      <c r="AV2150" s="477" t="str">
        <f t="array" ref="AV2150">_xlfn.IFS(
LEFT(Tabelas!$AI2150,1)="N","DN",
LEFT(Tabelas!$AI2150,1)="C","DC",
LEFT(Tabelas!$AI2150,1)="L","DL",
LEFT(Tabelas!$AI2150,1)="A","DA",
LEFT(Tabelas!$AI2150,1)="G","DG")</f>
        <v>DC</v>
      </c>
      <c r="AW2150" s="34"/>
      <c r="AX2150" s="34"/>
      <c r="AY2150" s="34"/>
      <c r="AZ2150" s="34"/>
      <c r="BA2150" s="34"/>
      <c r="BB2150" s="34"/>
      <c r="BC2150" s="34"/>
      <c r="BD2150" s="44">
        <v>60606</v>
      </c>
      <c r="BE2150" s="34" t="s">
        <v>1859</v>
      </c>
      <c r="BF2150" s="43" t="s">
        <v>1223</v>
      </c>
      <c r="BG2150" s="34" t="s">
        <v>437</v>
      </c>
      <c r="BH2150" s="34" t="s">
        <v>273</v>
      </c>
      <c r="BI2150" s="34" t="s">
        <v>12282</v>
      </c>
      <c r="BJ2150" s="44" t="s">
        <v>350</v>
      </c>
      <c r="BK2150" s="44" t="s">
        <v>11069</v>
      </c>
      <c r="EN2150" s="572">
        <v>61026</v>
      </c>
      <c r="EO2150" s="561" t="s">
        <v>12283</v>
      </c>
      <c r="EP2150" s="561" t="s">
        <v>289</v>
      </c>
      <c r="EQ2150" s="576">
        <v>332</v>
      </c>
      <c r="ER2150" s="561" t="s">
        <v>4896</v>
      </c>
      <c r="ES2150" s="568" t="s">
        <v>12284</v>
      </c>
    </row>
    <row r="2151" spans="16:149">
      <c r="P2151" s="503"/>
      <c r="Q2151" s="504"/>
      <c r="R2151" s="505">
        <f t="shared" si="55"/>
        <v>45929</v>
      </c>
      <c r="S2151" s="501"/>
      <c r="T2151" s="497"/>
      <c r="U2151" s="498"/>
      <c r="V2151" s="43">
        <v>268</v>
      </c>
      <c r="W2151" s="34" t="s">
        <v>4659</v>
      </c>
      <c r="X2151" s="44">
        <v>60605</v>
      </c>
      <c r="Y2151" s="34" t="s">
        <v>1589</v>
      </c>
      <c r="Z2151" s="43" t="s">
        <v>1223</v>
      </c>
      <c r="AA2151" s="34" t="s">
        <v>437</v>
      </c>
      <c r="AB2151" s="34" t="s">
        <v>273</v>
      </c>
      <c r="AC2151" s="34" t="s">
        <v>1589</v>
      </c>
      <c r="AD2151" s="44" t="s">
        <v>350</v>
      </c>
      <c r="AE2151" s="44" t="s">
        <v>11069</v>
      </c>
      <c r="AF2151" s="43">
        <v>268</v>
      </c>
      <c r="AG2151" s="34" t="s">
        <v>4659</v>
      </c>
      <c r="AH2151" s="34" t="s">
        <v>12241</v>
      </c>
      <c r="AI2151" s="43" t="s">
        <v>4002</v>
      </c>
      <c r="AJ2151" s="44" t="s">
        <v>4003</v>
      </c>
      <c r="AK2151" s="261">
        <v>3300011</v>
      </c>
      <c r="AL2151" s="44" t="s">
        <v>336</v>
      </c>
      <c r="AM2151" s="44" t="s">
        <v>4006</v>
      </c>
      <c r="AN2151" s="262">
        <v>235095900</v>
      </c>
      <c r="AO2151" s="34"/>
      <c r="AP2151" s="34"/>
      <c r="AQ2151" s="34"/>
      <c r="AR2151" s="34"/>
      <c r="AS2151" s="34"/>
      <c r="AT2151" s="44" t="s">
        <v>10865</v>
      </c>
      <c r="AU2151" s="44"/>
      <c r="AV2151" s="477" t="str">
        <f t="array" ref="AV2151">_xlfn.IFS(
LEFT(Tabelas!$AI2151,1)="N","DN",
LEFT(Tabelas!$AI2151,1)="C","DC",
LEFT(Tabelas!$AI2151,1)="L","DL",
LEFT(Tabelas!$AI2151,1)="A","DA",
LEFT(Tabelas!$AI2151,1)="G","DG")</f>
        <v>DC</v>
      </c>
      <c r="AW2151" s="34"/>
      <c r="AX2151" s="34"/>
      <c r="AY2151" s="34"/>
      <c r="AZ2151" s="34"/>
      <c r="BA2151" s="34"/>
      <c r="BB2151" s="34"/>
      <c r="BC2151" s="34"/>
      <c r="BD2151" s="44">
        <v>60605</v>
      </c>
      <c r="BE2151" s="34" t="s">
        <v>1589</v>
      </c>
      <c r="BF2151" s="43" t="s">
        <v>1223</v>
      </c>
      <c r="BG2151" s="34" t="s">
        <v>437</v>
      </c>
      <c r="BH2151" s="34" t="s">
        <v>273</v>
      </c>
      <c r="BI2151" s="34" t="s">
        <v>1589</v>
      </c>
      <c r="BJ2151" s="44" t="s">
        <v>350</v>
      </c>
      <c r="BK2151" s="44" t="s">
        <v>11069</v>
      </c>
      <c r="EN2151" s="571">
        <v>61387</v>
      </c>
      <c r="EO2151" s="560" t="s">
        <v>12285</v>
      </c>
      <c r="EP2151" s="560" t="s">
        <v>350</v>
      </c>
      <c r="EQ2151" s="580">
        <v>230</v>
      </c>
      <c r="ER2151" s="560" t="s">
        <v>4639</v>
      </c>
      <c r="ES2151" s="567" t="s">
        <v>12286</v>
      </c>
    </row>
    <row r="2152" spans="16:149">
      <c r="P2152" s="503"/>
      <c r="Q2152" s="504"/>
      <c r="R2152" s="505">
        <f t="shared" si="55"/>
        <v>45930</v>
      </c>
      <c r="S2152" s="501"/>
      <c r="T2152" s="497"/>
      <c r="U2152" s="498"/>
      <c r="V2152" s="43">
        <v>268</v>
      </c>
      <c r="W2152" s="34" t="s">
        <v>4659</v>
      </c>
      <c r="X2152" s="44">
        <v>61101</v>
      </c>
      <c r="Y2152" s="34" t="s">
        <v>1038</v>
      </c>
      <c r="Z2152" s="43" t="s">
        <v>1223</v>
      </c>
      <c r="AA2152" s="34" t="s">
        <v>442</v>
      </c>
      <c r="AB2152" s="34" t="s">
        <v>273</v>
      </c>
      <c r="AC2152" s="34" t="s">
        <v>1038</v>
      </c>
      <c r="AD2152" s="44" t="s">
        <v>350</v>
      </c>
      <c r="AE2152" s="44" t="s">
        <v>11069</v>
      </c>
      <c r="AF2152" s="43">
        <v>268</v>
      </c>
      <c r="AG2152" s="34" t="s">
        <v>4659</v>
      </c>
      <c r="AH2152" s="34" t="s">
        <v>12241</v>
      </c>
      <c r="AI2152" s="43" t="s">
        <v>4002</v>
      </c>
      <c r="AJ2152" s="44" t="s">
        <v>4003</v>
      </c>
      <c r="AK2152" s="261">
        <v>3300011</v>
      </c>
      <c r="AL2152" s="44" t="s">
        <v>336</v>
      </c>
      <c r="AM2152" s="44" t="s">
        <v>4006</v>
      </c>
      <c r="AN2152" s="262">
        <v>235095900</v>
      </c>
      <c r="AO2152" s="34"/>
      <c r="AP2152" s="34"/>
      <c r="AQ2152" s="34"/>
      <c r="AR2152" s="34"/>
      <c r="AS2152" s="34"/>
      <c r="AT2152" s="44" t="s">
        <v>10865</v>
      </c>
      <c r="AU2152" s="44"/>
      <c r="AV2152" s="477" t="str">
        <f t="array" ref="AV2152">_xlfn.IFS(
LEFT(Tabelas!$AI2152,1)="N","DN",
LEFT(Tabelas!$AI2152,1)="C","DC",
LEFT(Tabelas!$AI2152,1)="L","DL",
LEFT(Tabelas!$AI2152,1)="A","DA",
LEFT(Tabelas!$AI2152,1)="G","DG")</f>
        <v>DC</v>
      </c>
      <c r="AW2152" s="34"/>
      <c r="AX2152" s="34"/>
      <c r="AY2152" s="34"/>
      <c r="AZ2152" s="34"/>
      <c r="BA2152" s="34"/>
      <c r="BB2152" s="34"/>
      <c r="BC2152" s="34"/>
      <c r="BD2152" s="44">
        <v>61101</v>
      </c>
      <c r="BE2152" s="34" t="s">
        <v>1038</v>
      </c>
      <c r="BF2152" s="43" t="s">
        <v>1223</v>
      </c>
      <c r="BG2152" s="34" t="s">
        <v>442</v>
      </c>
      <c r="BH2152" s="34" t="s">
        <v>273</v>
      </c>
      <c r="BI2152" s="34" t="s">
        <v>1038</v>
      </c>
      <c r="BJ2152" s="44" t="s">
        <v>350</v>
      </c>
      <c r="BK2152" s="44" t="s">
        <v>11069</v>
      </c>
      <c r="EN2152" s="572">
        <v>61395</v>
      </c>
      <c r="EO2152" s="561" t="s">
        <v>12287</v>
      </c>
      <c r="EP2152" s="561" t="s">
        <v>320</v>
      </c>
      <c r="EQ2152" s="576">
        <v>166</v>
      </c>
      <c r="ER2152" s="561" t="s">
        <v>3992</v>
      </c>
      <c r="ES2152" s="568" t="s">
        <v>12288</v>
      </c>
    </row>
    <row r="2153" spans="16:149">
      <c r="P2153" s="503"/>
      <c r="Q2153" s="504"/>
      <c r="R2153" s="505">
        <f t="shared" si="55"/>
        <v>45931</v>
      </c>
      <c r="S2153" s="501"/>
      <c r="T2153" s="497"/>
      <c r="U2153" s="498"/>
      <c r="V2153" s="43">
        <v>268</v>
      </c>
      <c r="W2153" s="34" t="s">
        <v>4659</v>
      </c>
      <c r="X2153" s="44">
        <v>61102</v>
      </c>
      <c r="Y2153" s="34" t="s">
        <v>1314</v>
      </c>
      <c r="Z2153" s="43" t="s">
        <v>1223</v>
      </c>
      <c r="AA2153" s="34" t="s">
        <v>442</v>
      </c>
      <c r="AB2153" s="34" t="s">
        <v>273</v>
      </c>
      <c r="AC2153" s="34" t="s">
        <v>1314</v>
      </c>
      <c r="AD2153" s="44" t="s">
        <v>350</v>
      </c>
      <c r="AE2153" s="44" t="s">
        <v>11069</v>
      </c>
      <c r="AF2153" s="43">
        <v>268</v>
      </c>
      <c r="AG2153" s="34" t="s">
        <v>4659</v>
      </c>
      <c r="AH2153" s="34" t="s">
        <v>12241</v>
      </c>
      <c r="AI2153" s="43" t="s">
        <v>4002</v>
      </c>
      <c r="AJ2153" s="44" t="s">
        <v>4003</v>
      </c>
      <c r="AK2153" s="261">
        <v>3300011</v>
      </c>
      <c r="AL2153" s="44" t="s">
        <v>336</v>
      </c>
      <c r="AM2153" s="44" t="s">
        <v>4006</v>
      </c>
      <c r="AN2153" s="262">
        <v>235095900</v>
      </c>
      <c r="AO2153" s="34"/>
      <c r="AP2153" s="34"/>
      <c r="AQ2153" s="34"/>
      <c r="AR2153" s="34"/>
      <c r="AS2153" s="34"/>
      <c r="AT2153" s="44" t="s">
        <v>10865</v>
      </c>
      <c r="AU2153" s="44"/>
      <c r="AV2153" s="477" t="str">
        <f t="array" ref="AV2153">_xlfn.IFS(
LEFT(Tabelas!$AI2153,1)="N","DN",
LEFT(Tabelas!$AI2153,1)="C","DC",
LEFT(Tabelas!$AI2153,1)="L","DL",
LEFT(Tabelas!$AI2153,1)="A","DA",
LEFT(Tabelas!$AI2153,1)="G","DG")</f>
        <v>DC</v>
      </c>
      <c r="AW2153" s="34"/>
      <c r="AX2153" s="34"/>
      <c r="AY2153" s="34"/>
      <c r="AZ2153" s="34"/>
      <c r="BA2153" s="34"/>
      <c r="BB2153" s="34"/>
      <c r="BC2153" s="34"/>
      <c r="BD2153" s="44">
        <v>61102</v>
      </c>
      <c r="BE2153" s="34" t="s">
        <v>1314</v>
      </c>
      <c r="BF2153" s="43" t="s">
        <v>1223</v>
      </c>
      <c r="BG2153" s="34" t="s">
        <v>442</v>
      </c>
      <c r="BH2153" s="34" t="s">
        <v>273</v>
      </c>
      <c r="BI2153" s="34" t="s">
        <v>1314</v>
      </c>
      <c r="BJ2153" s="44" t="s">
        <v>350</v>
      </c>
      <c r="BK2153" s="44" t="s">
        <v>11069</v>
      </c>
      <c r="EN2153" s="571">
        <v>61433</v>
      </c>
      <c r="EO2153" s="560" t="s">
        <v>12289</v>
      </c>
      <c r="EP2153" s="560" t="s">
        <v>320</v>
      </c>
      <c r="EQ2153" s="580">
        <v>163</v>
      </c>
      <c r="ER2153" s="560" t="s">
        <v>3841</v>
      </c>
      <c r="ES2153" s="567" t="s">
        <v>12290</v>
      </c>
    </row>
    <row r="2154" spans="16:149">
      <c r="P2154" s="503"/>
      <c r="Q2154" s="504"/>
      <c r="R2154" s="505">
        <f t="shared" si="55"/>
        <v>45932</v>
      </c>
      <c r="S2154" s="501"/>
      <c r="T2154" s="497"/>
      <c r="U2154" s="498"/>
      <c r="V2154" s="43">
        <v>268</v>
      </c>
      <c r="W2154" s="34" t="s">
        <v>4659</v>
      </c>
      <c r="X2154" s="44">
        <v>61103</v>
      </c>
      <c r="Y2154" s="34" t="s">
        <v>1594</v>
      </c>
      <c r="Z2154" s="43" t="s">
        <v>1223</v>
      </c>
      <c r="AA2154" s="34" t="s">
        <v>442</v>
      </c>
      <c r="AB2154" s="34" t="s">
        <v>273</v>
      </c>
      <c r="AC2154" s="34" t="s">
        <v>1594</v>
      </c>
      <c r="AD2154" s="44" t="s">
        <v>350</v>
      </c>
      <c r="AE2154" s="44" t="s">
        <v>11069</v>
      </c>
      <c r="AF2154" s="43">
        <v>268</v>
      </c>
      <c r="AG2154" s="34" t="s">
        <v>4659</v>
      </c>
      <c r="AH2154" s="34" t="s">
        <v>12241</v>
      </c>
      <c r="AI2154" s="43" t="s">
        <v>4002</v>
      </c>
      <c r="AJ2154" s="44" t="s">
        <v>4003</v>
      </c>
      <c r="AK2154" s="261">
        <v>3300011</v>
      </c>
      <c r="AL2154" s="44" t="s">
        <v>336</v>
      </c>
      <c r="AM2154" s="44" t="s">
        <v>4006</v>
      </c>
      <c r="AN2154" s="262">
        <v>235095900</v>
      </c>
      <c r="AO2154" s="34"/>
      <c r="AP2154" s="34"/>
      <c r="AQ2154" s="34"/>
      <c r="AR2154" s="34"/>
      <c r="AS2154" s="34"/>
      <c r="AT2154" s="44" t="s">
        <v>10865</v>
      </c>
      <c r="AU2154" s="44"/>
      <c r="AV2154" s="477" t="str">
        <f t="array" ref="AV2154">_xlfn.IFS(
LEFT(Tabelas!$AI2154,1)="N","DN",
LEFT(Tabelas!$AI2154,1)="C","DC",
LEFT(Tabelas!$AI2154,1)="L","DL",
LEFT(Tabelas!$AI2154,1)="A","DA",
LEFT(Tabelas!$AI2154,1)="G","DG")</f>
        <v>DC</v>
      </c>
      <c r="AW2154" s="34"/>
      <c r="AX2154" s="34"/>
      <c r="AY2154" s="34"/>
      <c r="AZ2154" s="34"/>
      <c r="BA2154" s="34"/>
      <c r="BB2154" s="34"/>
      <c r="BC2154" s="34"/>
      <c r="BD2154" s="44">
        <v>61103</v>
      </c>
      <c r="BE2154" s="34" t="s">
        <v>1594</v>
      </c>
      <c r="BF2154" s="43" t="s">
        <v>1223</v>
      </c>
      <c r="BG2154" s="34" t="s">
        <v>442</v>
      </c>
      <c r="BH2154" s="34" t="s">
        <v>273</v>
      </c>
      <c r="BI2154" s="34" t="s">
        <v>1594</v>
      </c>
      <c r="BJ2154" s="44" t="s">
        <v>350</v>
      </c>
      <c r="BK2154" s="44" t="s">
        <v>11069</v>
      </c>
      <c r="EN2154" s="572">
        <v>61522</v>
      </c>
      <c r="EO2154" s="561" t="s">
        <v>12291</v>
      </c>
      <c r="EP2154" s="561" t="s">
        <v>350</v>
      </c>
      <c r="EQ2154" s="576">
        <v>227</v>
      </c>
      <c r="ER2154" s="561" t="s">
        <v>4584</v>
      </c>
      <c r="ES2154" s="568" t="s">
        <v>12292</v>
      </c>
    </row>
    <row r="2155" spans="16:149">
      <c r="P2155" s="503"/>
      <c r="Q2155" s="504"/>
      <c r="R2155" s="505">
        <f t="shared" si="55"/>
        <v>45933</v>
      </c>
      <c r="S2155" s="501"/>
      <c r="T2155" s="497"/>
      <c r="U2155" s="498"/>
      <c r="V2155" s="43">
        <v>268</v>
      </c>
      <c r="W2155" s="34" t="s">
        <v>4659</v>
      </c>
      <c r="X2155" s="44">
        <v>61104</v>
      </c>
      <c r="Y2155" s="34" t="s">
        <v>1864</v>
      </c>
      <c r="Z2155" s="43" t="s">
        <v>1223</v>
      </c>
      <c r="AA2155" s="34" t="s">
        <v>442</v>
      </c>
      <c r="AB2155" s="34" t="s">
        <v>273</v>
      </c>
      <c r="AC2155" s="34" t="s">
        <v>1864</v>
      </c>
      <c r="AD2155" s="44" t="s">
        <v>350</v>
      </c>
      <c r="AE2155" s="44" t="s">
        <v>11069</v>
      </c>
      <c r="AF2155" s="43">
        <v>268</v>
      </c>
      <c r="AG2155" s="34" t="s">
        <v>4659</v>
      </c>
      <c r="AH2155" s="34" t="s">
        <v>12241</v>
      </c>
      <c r="AI2155" s="43" t="s">
        <v>4002</v>
      </c>
      <c r="AJ2155" s="44" t="s">
        <v>4003</v>
      </c>
      <c r="AK2155" s="261">
        <v>3300011</v>
      </c>
      <c r="AL2155" s="44" t="s">
        <v>336</v>
      </c>
      <c r="AM2155" s="44" t="s">
        <v>4006</v>
      </c>
      <c r="AN2155" s="262">
        <v>235095900</v>
      </c>
      <c r="AO2155" s="34"/>
      <c r="AP2155" s="34"/>
      <c r="AQ2155" s="34"/>
      <c r="AR2155" s="34"/>
      <c r="AS2155" s="34"/>
      <c r="AT2155" s="44" t="s">
        <v>10865</v>
      </c>
      <c r="AU2155" s="44"/>
      <c r="AV2155" s="477" t="str">
        <f t="array" ref="AV2155">_xlfn.IFS(
LEFT(Tabelas!$AI2155,1)="N","DN",
LEFT(Tabelas!$AI2155,1)="C","DC",
LEFT(Tabelas!$AI2155,1)="L","DL",
LEFT(Tabelas!$AI2155,1)="A","DA",
LEFT(Tabelas!$AI2155,1)="G","DG")</f>
        <v>DC</v>
      </c>
      <c r="AW2155" s="34"/>
      <c r="AX2155" s="34"/>
      <c r="AY2155" s="34"/>
      <c r="AZ2155" s="34"/>
      <c r="BA2155" s="34"/>
      <c r="BB2155" s="34"/>
      <c r="BC2155" s="34"/>
      <c r="BD2155" s="44">
        <v>61104</v>
      </c>
      <c r="BE2155" s="34" t="s">
        <v>1864</v>
      </c>
      <c r="BF2155" s="43" t="s">
        <v>1223</v>
      </c>
      <c r="BG2155" s="34" t="s">
        <v>442</v>
      </c>
      <c r="BH2155" s="34" t="s">
        <v>273</v>
      </c>
      <c r="BI2155" s="34" t="s">
        <v>1864</v>
      </c>
      <c r="BJ2155" s="44" t="s">
        <v>350</v>
      </c>
      <c r="BK2155" s="44" t="s">
        <v>11069</v>
      </c>
      <c r="EN2155" s="571">
        <v>61530</v>
      </c>
      <c r="EO2155" s="560" t="s">
        <v>12293</v>
      </c>
      <c r="EP2155" s="560" t="s">
        <v>350</v>
      </c>
      <c r="EQ2155" s="580">
        <v>220</v>
      </c>
      <c r="ER2155" s="560" t="s">
        <v>4434</v>
      </c>
      <c r="ES2155" s="567" t="s">
        <v>12294</v>
      </c>
    </row>
    <row r="2156" spans="16:149">
      <c r="P2156" s="503"/>
      <c r="Q2156" s="504"/>
      <c r="R2156" s="505">
        <f t="shared" si="55"/>
        <v>45934</v>
      </c>
      <c r="S2156" s="501"/>
      <c r="T2156" s="497"/>
      <c r="U2156" s="498"/>
      <c r="V2156" s="43">
        <v>268</v>
      </c>
      <c r="W2156" s="34" t="s">
        <v>4659</v>
      </c>
      <c r="X2156" s="44">
        <v>61106</v>
      </c>
      <c r="Y2156" s="34" t="s">
        <v>2091</v>
      </c>
      <c r="Z2156" s="43" t="s">
        <v>1223</v>
      </c>
      <c r="AA2156" s="34" t="s">
        <v>442</v>
      </c>
      <c r="AB2156" s="34" t="s">
        <v>273</v>
      </c>
      <c r="AC2156" s="34" t="s">
        <v>2091</v>
      </c>
      <c r="AD2156" s="44" t="s">
        <v>350</v>
      </c>
      <c r="AE2156" s="44" t="s">
        <v>11069</v>
      </c>
      <c r="AF2156" s="43">
        <v>268</v>
      </c>
      <c r="AG2156" s="34" t="s">
        <v>4659</v>
      </c>
      <c r="AH2156" s="34" t="s">
        <v>12241</v>
      </c>
      <c r="AI2156" s="43" t="s">
        <v>4002</v>
      </c>
      <c r="AJ2156" s="44" t="s">
        <v>4003</v>
      </c>
      <c r="AK2156" s="261">
        <v>3300011</v>
      </c>
      <c r="AL2156" s="44" t="s">
        <v>336</v>
      </c>
      <c r="AM2156" s="44" t="s">
        <v>4006</v>
      </c>
      <c r="AN2156" s="262">
        <v>235095900</v>
      </c>
      <c r="AO2156" s="34"/>
      <c r="AP2156" s="34"/>
      <c r="AQ2156" s="34"/>
      <c r="AR2156" s="34"/>
      <c r="AS2156" s="34"/>
      <c r="AT2156" s="44" t="s">
        <v>10865</v>
      </c>
      <c r="AU2156" s="44"/>
      <c r="AV2156" s="477" t="str">
        <f t="array" ref="AV2156">_xlfn.IFS(
LEFT(Tabelas!$AI2156,1)="N","DN",
LEFT(Tabelas!$AI2156,1)="C","DC",
LEFT(Tabelas!$AI2156,1)="L","DL",
LEFT(Tabelas!$AI2156,1)="A","DA",
LEFT(Tabelas!$AI2156,1)="G","DG")</f>
        <v>DC</v>
      </c>
      <c r="AW2156" s="34"/>
      <c r="AX2156" s="34"/>
      <c r="AY2156" s="34"/>
      <c r="AZ2156" s="34"/>
      <c r="BA2156" s="34"/>
      <c r="BB2156" s="34"/>
      <c r="BC2156" s="34"/>
      <c r="BD2156" s="44">
        <v>61106</v>
      </c>
      <c r="BE2156" s="34" t="s">
        <v>2091</v>
      </c>
      <c r="BF2156" s="43" t="s">
        <v>1223</v>
      </c>
      <c r="BG2156" s="34" t="s">
        <v>442</v>
      </c>
      <c r="BH2156" s="34" t="s">
        <v>273</v>
      </c>
      <c r="BI2156" s="34" t="s">
        <v>2091</v>
      </c>
      <c r="BJ2156" s="44" t="s">
        <v>350</v>
      </c>
      <c r="BK2156" s="44" t="s">
        <v>11069</v>
      </c>
      <c r="EN2156" s="571">
        <v>61670</v>
      </c>
      <c r="EO2156" s="560" t="s">
        <v>12295</v>
      </c>
      <c r="EP2156" s="560" t="s">
        <v>289</v>
      </c>
      <c r="EQ2156" s="580">
        <v>338</v>
      </c>
      <c r="ER2156" s="560" t="s">
        <v>2428</v>
      </c>
      <c r="ES2156" s="567" t="s">
        <v>12294</v>
      </c>
    </row>
    <row r="2157" spans="16:149">
      <c r="P2157" s="503"/>
      <c r="Q2157" s="504"/>
      <c r="R2157" s="505">
        <f t="shared" si="55"/>
        <v>45935</v>
      </c>
      <c r="S2157" s="501"/>
      <c r="T2157" s="497"/>
      <c r="U2157" s="498"/>
      <c r="V2157" s="43">
        <v>268</v>
      </c>
      <c r="W2157" s="34" t="s">
        <v>4659</v>
      </c>
      <c r="X2157" s="44">
        <v>61109</v>
      </c>
      <c r="Y2157" s="34" t="s">
        <v>2253</v>
      </c>
      <c r="Z2157" s="43" t="s">
        <v>1223</v>
      </c>
      <c r="AA2157" s="34" t="s">
        <v>442</v>
      </c>
      <c r="AB2157" s="34" t="s">
        <v>273</v>
      </c>
      <c r="AC2157" s="34" t="s">
        <v>2253</v>
      </c>
      <c r="AD2157" s="44" t="s">
        <v>350</v>
      </c>
      <c r="AE2157" s="44" t="s">
        <v>11069</v>
      </c>
      <c r="AF2157" s="43">
        <v>268</v>
      </c>
      <c r="AG2157" s="34" t="s">
        <v>4659</v>
      </c>
      <c r="AH2157" s="34" t="s">
        <v>12241</v>
      </c>
      <c r="AI2157" s="43" t="s">
        <v>4002</v>
      </c>
      <c r="AJ2157" s="44" t="s">
        <v>4003</v>
      </c>
      <c r="AK2157" s="261">
        <v>3300011</v>
      </c>
      <c r="AL2157" s="44" t="s">
        <v>336</v>
      </c>
      <c r="AM2157" s="44" t="s">
        <v>4006</v>
      </c>
      <c r="AN2157" s="262">
        <v>235095900</v>
      </c>
      <c r="AO2157" s="34"/>
      <c r="AP2157" s="34"/>
      <c r="AQ2157" s="34"/>
      <c r="AR2157" s="34"/>
      <c r="AS2157" s="34"/>
      <c r="AT2157" s="44" t="s">
        <v>10865</v>
      </c>
      <c r="AU2157" s="44"/>
      <c r="AV2157" s="477" t="str">
        <f t="array" ref="AV2157">_xlfn.IFS(
LEFT(Tabelas!$AI2157,1)="N","DN",
LEFT(Tabelas!$AI2157,1)="C","DC",
LEFT(Tabelas!$AI2157,1)="L","DL",
LEFT(Tabelas!$AI2157,1)="A","DA",
LEFT(Tabelas!$AI2157,1)="G","DG")</f>
        <v>DC</v>
      </c>
      <c r="AW2157" s="34"/>
      <c r="AX2157" s="34"/>
      <c r="AY2157" s="34"/>
      <c r="AZ2157" s="34"/>
      <c r="BA2157" s="34"/>
      <c r="BB2157" s="34"/>
      <c r="BC2157" s="34"/>
      <c r="BD2157" s="44">
        <v>61109</v>
      </c>
      <c r="BE2157" s="34" t="s">
        <v>2253</v>
      </c>
      <c r="BF2157" s="43" t="s">
        <v>1223</v>
      </c>
      <c r="BG2157" s="34" t="s">
        <v>442</v>
      </c>
      <c r="BH2157" s="34" t="s">
        <v>273</v>
      </c>
      <c r="BI2157" s="34" t="s">
        <v>2253</v>
      </c>
      <c r="BJ2157" s="44" t="s">
        <v>350</v>
      </c>
      <c r="BK2157" s="44" t="s">
        <v>11069</v>
      </c>
      <c r="EN2157" s="572">
        <v>61727</v>
      </c>
      <c r="EO2157" s="561" t="s">
        <v>12296</v>
      </c>
      <c r="EP2157" s="561" t="s">
        <v>350</v>
      </c>
      <c r="EQ2157" s="576">
        <v>271</v>
      </c>
      <c r="ER2157" s="561" t="s">
        <v>4694</v>
      </c>
      <c r="ES2157" s="568" t="s">
        <v>12297</v>
      </c>
    </row>
    <row r="2158" spans="16:149">
      <c r="P2158" s="503"/>
      <c r="Q2158" s="504"/>
      <c r="R2158" s="505">
        <f t="shared" si="55"/>
        <v>45936</v>
      </c>
      <c r="S2158" s="501"/>
      <c r="T2158" s="497"/>
      <c r="U2158" s="498"/>
      <c r="V2158" s="43">
        <v>268</v>
      </c>
      <c r="W2158" s="34" t="s">
        <v>4659</v>
      </c>
      <c r="X2158" s="44">
        <v>61110</v>
      </c>
      <c r="Y2158" s="34" t="s">
        <v>2474</v>
      </c>
      <c r="Z2158" s="43" t="s">
        <v>1223</v>
      </c>
      <c r="AA2158" s="34" t="s">
        <v>442</v>
      </c>
      <c r="AB2158" s="34" t="s">
        <v>273</v>
      </c>
      <c r="AC2158" s="34" t="s">
        <v>2474</v>
      </c>
      <c r="AD2158" s="44" t="s">
        <v>350</v>
      </c>
      <c r="AE2158" s="44" t="s">
        <v>11069</v>
      </c>
      <c r="AF2158" s="43">
        <v>268</v>
      </c>
      <c r="AG2158" s="34" t="s">
        <v>4659</v>
      </c>
      <c r="AH2158" s="34" t="s">
        <v>12241</v>
      </c>
      <c r="AI2158" s="43" t="s">
        <v>4002</v>
      </c>
      <c r="AJ2158" s="44" t="s">
        <v>4003</v>
      </c>
      <c r="AK2158" s="261">
        <v>3300011</v>
      </c>
      <c r="AL2158" s="44" t="s">
        <v>336</v>
      </c>
      <c r="AM2158" s="44" t="s">
        <v>4006</v>
      </c>
      <c r="AN2158" s="262">
        <v>235095900</v>
      </c>
      <c r="AO2158" s="34"/>
      <c r="AP2158" s="34"/>
      <c r="AQ2158" s="34"/>
      <c r="AR2158" s="34"/>
      <c r="AS2158" s="34"/>
      <c r="AT2158" s="44" t="s">
        <v>10865</v>
      </c>
      <c r="AU2158" s="44"/>
      <c r="AV2158" s="477" t="str">
        <f t="array" ref="AV2158">_xlfn.IFS(
LEFT(Tabelas!$AI2158,1)="N","DN",
LEFT(Tabelas!$AI2158,1)="C","DC",
LEFT(Tabelas!$AI2158,1)="L","DL",
LEFT(Tabelas!$AI2158,1)="A","DA",
LEFT(Tabelas!$AI2158,1)="G","DG")</f>
        <v>DC</v>
      </c>
      <c r="AW2158" s="34"/>
      <c r="AX2158" s="34"/>
      <c r="AY2158" s="34"/>
      <c r="AZ2158" s="34"/>
      <c r="BA2158" s="34"/>
      <c r="BB2158" s="34"/>
      <c r="BC2158" s="34"/>
      <c r="BD2158" s="44">
        <v>61110</v>
      </c>
      <c r="BE2158" s="34" t="s">
        <v>2474</v>
      </c>
      <c r="BF2158" s="43" t="s">
        <v>1223</v>
      </c>
      <c r="BG2158" s="34" t="s">
        <v>442</v>
      </c>
      <c r="BH2158" s="34" t="s">
        <v>273</v>
      </c>
      <c r="BI2158" s="34" t="s">
        <v>2474</v>
      </c>
      <c r="BJ2158" s="44" t="s">
        <v>350</v>
      </c>
      <c r="BK2158" s="44" t="s">
        <v>11069</v>
      </c>
      <c r="EN2158" s="571">
        <v>61840</v>
      </c>
      <c r="EO2158" s="560" t="s">
        <v>12298</v>
      </c>
      <c r="EP2158" s="560" t="s">
        <v>350</v>
      </c>
      <c r="EQ2158" s="580">
        <v>271</v>
      </c>
      <c r="ER2158" s="560" t="s">
        <v>4694</v>
      </c>
      <c r="ES2158" s="567" t="s">
        <v>12299</v>
      </c>
    </row>
    <row r="2159" spans="16:149">
      <c r="P2159" s="503"/>
      <c r="Q2159" s="504"/>
      <c r="R2159" s="505">
        <f t="shared" si="55"/>
        <v>45937</v>
      </c>
      <c r="S2159" s="501"/>
      <c r="T2159" s="497"/>
      <c r="U2159" s="498"/>
      <c r="V2159" s="43">
        <v>268</v>
      </c>
      <c r="W2159" s="34" t="s">
        <v>4659</v>
      </c>
      <c r="X2159" s="44">
        <v>61111</v>
      </c>
      <c r="Y2159" s="34" t="s">
        <v>2639</v>
      </c>
      <c r="Z2159" s="43" t="s">
        <v>1223</v>
      </c>
      <c r="AA2159" s="34" t="s">
        <v>442</v>
      </c>
      <c r="AB2159" s="34" t="s">
        <v>273</v>
      </c>
      <c r="AC2159" s="34" t="s">
        <v>2639</v>
      </c>
      <c r="AD2159" s="44" t="s">
        <v>350</v>
      </c>
      <c r="AE2159" s="44" t="s">
        <v>11069</v>
      </c>
      <c r="AF2159" s="43">
        <v>268</v>
      </c>
      <c r="AG2159" s="34" t="s">
        <v>4659</v>
      </c>
      <c r="AH2159" s="34" t="s">
        <v>12241</v>
      </c>
      <c r="AI2159" s="43" t="s">
        <v>4002</v>
      </c>
      <c r="AJ2159" s="44" t="s">
        <v>4003</v>
      </c>
      <c r="AK2159" s="261">
        <v>3300011</v>
      </c>
      <c r="AL2159" s="44" t="s">
        <v>336</v>
      </c>
      <c r="AM2159" s="44" t="s">
        <v>4006</v>
      </c>
      <c r="AN2159" s="262">
        <v>235095900</v>
      </c>
      <c r="AO2159" s="34"/>
      <c r="AP2159" s="34"/>
      <c r="AQ2159" s="34"/>
      <c r="AR2159" s="34"/>
      <c r="AS2159" s="34"/>
      <c r="AT2159" s="44" t="s">
        <v>10865</v>
      </c>
      <c r="AU2159" s="44"/>
      <c r="AV2159" s="477" t="str">
        <f t="array" ref="AV2159">_xlfn.IFS(
LEFT(Tabelas!$AI2159,1)="N","DN",
LEFT(Tabelas!$AI2159,1)="C","DC",
LEFT(Tabelas!$AI2159,1)="L","DL",
LEFT(Tabelas!$AI2159,1)="A","DA",
LEFT(Tabelas!$AI2159,1)="G","DG")</f>
        <v>DC</v>
      </c>
      <c r="AW2159" s="34"/>
      <c r="AX2159" s="34"/>
      <c r="AY2159" s="34"/>
      <c r="AZ2159" s="34"/>
      <c r="BA2159" s="34"/>
      <c r="BB2159" s="34"/>
      <c r="BC2159" s="34"/>
      <c r="BD2159" s="44">
        <v>61111</v>
      </c>
      <c r="BE2159" s="34" t="s">
        <v>2639</v>
      </c>
      <c r="BF2159" s="43" t="s">
        <v>1223</v>
      </c>
      <c r="BG2159" s="34" t="s">
        <v>442</v>
      </c>
      <c r="BH2159" s="34" t="s">
        <v>273</v>
      </c>
      <c r="BI2159" s="34" t="s">
        <v>2639</v>
      </c>
      <c r="BJ2159" s="44" t="s">
        <v>350</v>
      </c>
      <c r="BK2159" s="44" t="s">
        <v>11069</v>
      </c>
      <c r="EN2159" s="572">
        <v>62235</v>
      </c>
      <c r="EO2159" s="561" t="s">
        <v>12300</v>
      </c>
      <c r="EP2159" s="561" t="s">
        <v>289</v>
      </c>
      <c r="EQ2159" s="576">
        <v>341</v>
      </c>
      <c r="ER2159" s="561" t="s">
        <v>2038</v>
      </c>
      <c r="ES2159" s="568" t="s">
        <v>12301</v>
      </c>
    </row>
    <row r="2160" spans="16:149">
      <c r="P2160" s="503"/>
      <c r="Q2160" s="504"/>
      <c r="R2160" s="505">
        <f t="shared" si="55"/>
        <v>45938</v>
      </c>
      <c r="S2160" s="501"/>
      <c r="T2160" s="497"/>
      <c r="U2160" s="498"/>
      <c r="V2160" s="43">
        <v>268</v>
      </c>
      <c r="W2160" s="34" t="s">
        <v>4659</v>
      </c>
      <c r="X2160" s="44">
        <v>61100</v>
      </c>
      <c r="Y2160" s="34" t="s">
        <v>727</v>
      </c>
      <c r="Z2160" s="43" t="s">
        <v>1223</v>
      </c>
      <c r="AA2160" s="34" t="s">
        <v>442</v>
      </c>
      <c r="AB2160" s="34" t="s">
        <v>273</v>
      </c>
      <c r="AC2160" s="34" t="s">
        <v>12302</v>
      </c>
      <c r="AD2160" s="44" t="s">
        <v>350</v>
      </c>
      <c r="AE2160" s="44" t="s">
        <v>11069</v>
      </c>
      <c r="AF2160" s="43">
        <v>268</v>
      </c>
      <c r="AG2160" s="34" t="s">
        <v>4659</v>
      </c>
      <c r="AH2160" s="34" t="s">
        <v>12241</v>
      </c>
      <c r="AI2160" s="43" t="s">
        <v>4002</v>
      </c>
      <c r="AJ2160" s="44" t="s">
        <v>4003</v>
      </c>
      <c r="AK2160" s="261">
        <v>3300011</v>
      </c>
      <c r="AL2160" s="44" t="s">
        <v>336</v>
      </c>
      <c r="AM2160" s="44" t="s">
        <v>4006</v>
      </c>
      <c r="AN2160" s="262">
        <v>235095900</v>
      </c>
      <c r="AO2160" s="34"/>
      <c r="AP2160" s="34"/>
      <c r="AQ2160" s="34"/>
      <c r="AR2160" s="34"/>
      <c r="AS2160" s="34"/>
      <c r="AT2160" s="44" t="s">
        <v>10865</v>
      </c>
      <c r="AU2160" s="44"/>
      <c r="AV2160" s="477" t="str">
        <f t="array" ref="AV2160">_xlfn.IFS(
LEFT(Tabelas!$AI2160,1)="N","DN",
LEFT(Tabelas!$AI2160,1)="C","DC",
LEFT(Tabelas!$AI2160,1)="L","DL",
LEFT(Tabelas!$AI2160,1)="A","DA",
LEFT(Tabelas!$AI2160,1)="G","DG")</f>
        <v>DC</v>
      </c>
      <c r="AW2160" s="34"/>
      <c r="AX2160" s="34"/>
      <c r="AY2160" s="34"/>
      <c r="AZ2160" s="34"/>
      <c r="BA2160" s="34"/>
      <c r="BB2160" s="34"/>
      <c r="BC2160" s="34"/>
      <c r="BD2160" s="44">
        <v>61100</v>
      </c>
      <c r="BE2160" s="34" t="s">
        <v>727</v>
      </c>
      <c r="BF2160" s="43" t="s">
        <v>1223</v>
      </c>
      <c r="BG2160" s="34" t="s">
        <v>442</v>
      </c>
      <c r="BH2160" s="34" t="s">
        <v>273</v>
      </c>
      <c r="BI2160" s="34" t="s">
        <v>12302</v>
      </c>
      <c r="BJ2160" s="44" t="s">
        <v>350</v>
      </c>
      <c r="BK2160" s="44" t="s">
        <v>11069</v>
      </c>
      <c r="EN2160" s="571">
        <v>62260</v>
      </c>
      <c r="EO2160" s="560" t="s">
        <v>12303</v>
      </c>
      <c r="EP2160" s="560" t="s">
        <v>370</v>
      </c>
      <c r="EQ2160" s="580">
        <v>555</v>
      </c>
      <c r="ER2160" s="560" t="s">
        <v>371</v>
      </c>
      <c r="ES2160" s="567" t="s">
        <v>12304</v>
      </c>
    </row>
    <row r="2161" spans="16:149">
      <c r="P2161" s="503"/>
      <c r="Q2161" s="504"/>
      <c r="R2161" s="505">
        <f t="shared" si="55"/>
        <v>45939</v>
      </c>
      <c r="S2161" s="501"/>
      <c r="T2161" s="497"/>
      <c r="U2161" s="498"/>
      <c r="V2161" s="43">
        <v>268</v>
      </c>
      <c r="W2161" s="34" t="s">
        <v>4659</v>
      </c>
      <c r="X2161" s="44">
        <v>61115</v>
      </c>
      <c r="Y2161" s="34" t="s">
        <v>2784</v>
      </c>
      <c r="Z2161" s="43" t="s">
        <v>1223</v>
      </c>
      <c r="AA2161" s="34" t="s">
        <v>442</v>
      </c>
      <c r="AB2161" s="34" t="s">
        <v>273</v>
      </c>
      <c r="AC2161" s="34" t="s">
        <v>2784</v>
      </c>
      <c r="AD2161" s="44" t="s">
        <v>350</v>
      </c>
      <c r="AE2161" s="44" t="s">
        <v>11069</v>
      </c>
      <c r="AF2161" s="43">
        <v>268</v>
      </c>
      <c r="AG2161" s="34" t="s">
        <v>4659</v>
      </c>
      <c r="AH2161" s="34" t="s">
        <v>12241</v>
      </c>
      <c r="AI2161" s="43" t="s">
        <v>4002</v>
      </c>
      <c r="AJ2161" s="44" t="s">
        <v>4003</v>
      </c>
      <c r="AK2161" s="261">
        <v>3300011</v>
      </c>
      <c r="AL2161" s="44" t="s">
        <v>336</v>
      </c>
      <c r="AM2161" s="44" t="s">
        <v>4006</v>
      </c>
      <c r="AN2161" s="262">
        <v>235095900</v>
      </c>
      <c r="AO2161" s="34"/>
      <c r="AP2161" s="34"/>
      <c r="AQ2161" s="34"/>
      <c r="AR2161" s="34"/>
      <c r="AS2161" s="34"/>
      <c r="AT2161" s="44" t="s">
        <v>10865</v>
      </c>
      <c r="AU2161" s="44"/>
      <c r="AV2161" s="477" t="str">
        <f t="array" ref="AV2161">_xlfn.IFS(
LEFT(Tabelas!$AI2161,1)="N","DN",
LEFT(Tabelas!$AI2161,1)="C","DC",
LEFT(Tabelas!$AI2161,1)="L","DL",
LEFT(Tabelas!$AI2161,1)="A","DA",
LEFT(Tabelas!$AI2161,1)="G","DG")</f>
        <v>DC</v>
      </c>
      <c r="AW2161" s="34"/>
      <c r="AX2161" s="34"/>
      <c r="AY2161" s="34"/>
      <c r="AZ2161" s="34"/>
      <c r="BA2161" s="34"/>
      <c r="BB2161" s="34"/>
      <c r="BC2161" s="34"/>
      <c r="BD2161" s="44">
        <v>61115</v>
      </c>
      <c r="BE2161" s="34" t="s">
        <v>2784</v>
      </c>
      <c r="BF2161" s="43" t="s">
        <v>1223</v>
      </c>
      <c r="BG2161" s="34" t="s">
        <v>442</v>
      </c>
      <c r="BH2161" s="34" t="s">
        <v>273</v>
      </c>
      <c r="BI2161" s="34" t="s">
        <v>2784</v>
      </c>
      <c r="BJ2161" s="44" t="s">
        <v>350</v>
      </c>
      <c r="BK2161" s="44" t="s">
        <v>11069</v>
      </c>
      <c r="EN2161" s="572">
        <v>62456</v>
      </c>
      <c r="EO2161" s="561" t="s">
        <v>12305</v>
      </c>
      <c r="EP2161" s="561" t="s">
        <v>350</v>
      </c>
      <c r="EQ2161" s="576">
        <v>227</v>
      </c>
      <c r="ER2161" s="561" t="s">
        <v>4584</v>
      </c>
      <c r="ES2161" s="568" t="s">
        <v>12306</v>
      </c>
    </row>
    <row r="2162" spans="16:149">
      <c r="P2162" s="503"/>
      <c r="Q2162" s="504"/>
      <c r="R2162" s="505">
        <f t="shared" si="55"/>
        <v>45940</v>
      </c>
      <c r="S2162" s="501"/>
      <c r="T2162" s="497"/>
      <c r="U2162" s="498"/>
      <c r="V2162" s="43">
        <v>268</v>
      </c>
      <c r="W2162" s="34" t="s">
        <v>4659</v>
      </c>
      <c r="X2162" s="44">
        <v>61118</v>
      </c>
      <c r="Y2162" s="34" t="s">
        <v>2924</v>
      </c>
      <c r="Z2162" s="43" t="s">
        <v>1223</v>
      </c>
      <c r="AA2162" s="34" t="s">
        <v>442</v>
      </c>
      <c r="AB2162" s="34" t="s">
        <v>273</v>
      </c>
      <c r="AC2162" s="34" t="s">
        <v>2924</v>
      </c>
      <c r="AD2162" s="44" t="s">
        <v>350</v>
      </c>
      <c r="AE2162" s="44" t="s">
        <v>11069</v>
      </c>
      <c r="AF2162" s="43">
        <v>268</v>
      </c>
      <c r="AG2162" s="34" t="s">
        <v>4659</v>
      </c>
      <c r="AH2162" s="34" t="s">
        <v>12241</v>
      </c>
      <c r="AI2162" s="43" t="s">
        <v>4002</v>
      </c>
      <c r="AJ2162" s="44" t="s">
        <v>4003</v>
      </c>
      <c r="AK2162" s="261">
        <v>3300011</v>
      </c>
      <c r="AL2162" s="44" t="s">
        <v>336</v>
      </c>
      <c r="AM2162" s="44" t="s">
        <v>4006</v>
      </c>
      <c r="AN2162" s="262">
        <v>235095900</v>
      </c>
      <c r="AO2162" s="34"/>
      <c r="AP2162" s="34"/>
      <c r="AQ2162" s="34"/>
      <c r="AR2162" s="34"/>
      <c r="AS2162" s="34"/>
      <c r="AT2162" s="44" t="s">
        <v>10865</v>
      </c>
      <c r="AU2162" s="44"/>
      <c r="AV2162" s="477" t="str">
        <f t="array" ref="AV2162">_xlfn.IFS(
LEFT(Tabelas!$AI2162,1)="N","DN",
LEFT(Tabelas!$AI2162,1)="C","DC",
LEFT(Tabelas!$AI2162,1)="L","DL",
LEFT(Tabelas!$AI2162,1)="A","DA",
LEFT(Tabelas!$AI2162,1)="G","DG")</f>
        <v>DC</v>
      </c>
      <c r="AW2162" s="34"/>
      <c r="AX2162" s="34"/>
      <c r="AY2162" s="34"/>
      <c r="AZ2162" s="34"/>
      <c r="BA2162" s="34"/>
      <c r="BB2162" s="34"/>
      <c r="BC2162" s="34"/>
      <c r="BD2162" s="44">
        <v>61118</v>
      </c>
      <c r="BE2162" s="34" t="s">
        <v>2924</v>
      </c>
      <c r="BF2162" s="43" t="s">
        <v>1223</v>
      </c>
      <c r="BG2162" s="34" t="s">
        <v>442</v>
      </c>
      <c r="BH2162" s="34" t="s">
        <v>273</v>
      </c>
      <c r="BI2162" s="34" t="s">
        <v>2924</v>
      </c>
      <c r="BJ2162" s="44" t="s">
        <v>350</v>
      </c>
      <c r="BK2162" s="44" t="s">
        <v>11069</v>
      </c>
      <c r="EN2162" s="572">
        <v>62618</v>
      </c>
      <c r="EO2162" s="561" t="s">
        <v>12307</v>
      </c>
      <c r="EP2162" s="561" t="s">
        <v>320</v>
      </c>
      <c r="EQ2162" s="576">
        <v>110</v>
      </c>
      <c r="ER2162" s="561" t="s">
        <v>2579</v>
      </c>
      <c r="ES2162" s="568" t="s">
        <v>12308</v>
      </c>
    </row>
    <row r="2163" spans="16:149">
      <c r="P2163" s="503"/>
      <c r="Q2163" s="504"/>
      <c r="R2163" s="505">
        <f t="shared" si="55"/>
        <v>45941</v>
      </c>
      <c r="S2163" s="501"/>
      <c r="T2163" s="497"/>
      <c r="U2163" s="498"/>
      <c r="V2163" s="43">
        <v>268</v>
      </c>
      <c r="W2163" s="34" t="s">
        <v>4659</v>
      </c>
      <c r="X2163" s="44">
        <v>61119</v>
      </c>
      <c r="Y2163" s="34" t="s">
        <v>3061</v>
      </c>
      <c r="Z2163" s="43" t="s">
        <v>1223</v>
      </c>
      <c r="AA2163" s="34" t="s">
        <v>442</v>
      </c>
      <c r="AB2163" s="34" t="s">
        <v>273</v>
      </c>
      <c r="AC2163" s="34" t="s">
        <v>3061</v>
      </c>
      <c r="AD2163" s="44" t="s">
        <v>350</v>
      </c>
      <c r="AE2163" s="44" t="s">
        <v>11069</v>
      </c>
      <c r="AF2163" s="43">
        <v>268</v>
      </c>
      <c r="AG2163" s="34" t="s">
        <v>4659</v>
      </c>
      <c r="AH2163" s="34" t="s">
        <v>12241</v>
      </c>
      <c r="AI2163" s="43" t="s">
        <v>4002</v>
      </c>
      <c r="AJ2163" s="44" t="s">
        <v>4003</v>
      </c>
      <c r="AK2163" s="261">
        <v>3300011</v>
      </c>
      <c r="AL2163" s="44" t="s">
        <v>336</v>
      </c>
      <c r="AM2163" s="44" t="s">
        <v>4006</v>
      </c>
      <c r="AN2163" s="262">
        <v>235095900</v>
      </c>
      <c r="AO2163" s="34"/>
      <c r="AP2163" s="34"/>
      <c r="AQ2163" s="34"/>
      <c r="AR2163" s="34"/>
      <c r="AS2163" s="34"/>
      <c r="AT2163" s="44" t="s">
        <v>10865</v>
      </c>
      <c r="AU2163" s="44"/>
      <c r="AV2163" s="477" t="str">
        <f t="array" ref="AV2163">_xlfn.IFS(
LEFT(Tabelas!$AI2163,1)="N","DN",
LEFT(Tabelas!$AI2163,1)="C","DC",
LEFT(Tabelas!$AI2163,1)="L","DL",
LEFT(Tabelas!$AI2163,1)="A","DA",
LEFT(Tabelas!$AI2163,1)="G","DG")</f>
        <v>DC</v>
      </c>
      <c r="AW2163" s="34"/>
      <c r="AX2163" s="34"/>
      <c r="AY2163" s="34"/>
      <c r="AZ2163" s="34"/>
      <c r="BA2163" s="34"/>
      <c r="BB2163" s="34"/>
      <c r="BC2163" s="34"/>
      <c r="BD2163" s="44">
        <v>61119</v>
      </c>
      <c r="BE2163" s="34" t="s">
        <v>3061</v>
      </c>
      <c r="BF2163" s="43" t="s">
        <v>1223</v>
      </c>
      <c r="BG2163" s="34" t="s">
        <v>442</v>
      </c>
      <c r="BH2163" s="34" t="s">
        <v>273</v>
      </c>
      <c r="BI2163" s="34" t="s">
        <v>3061</v>
      </c>
      <c r="BJ2163" s="44" t="s">
        <v>350</v>
      </c>
      <c r="BK2163" s="44" t="s">
        <v>11069</v>
      </c>
      <c r="EN2163" s="571">
        <v>62634</v>
      </c>
      <c r="EO2163" s="560" t="s">
        <v>12309</v>
      </c>
      <c r="EP2163" s="560" t="s">
        <v>350</v>
      </c>
      <c r="EQ2163" s="580">
        <v>224</v>
      </c>
      <c r="ER2163" s="560" t="s">
        <v>4524</v>
      </c>
      <c r="ES2163" s="567" t="s">
        <v>12310</v>
      </c>
    </row>
    <row r="2164" spans="16:149">
      <c r="P2164" s="503"/>
      <c r="Q2164" s="504"/>
      <c r="R2164" s="505">
        <f t="shared" si="55"/>
        <v>45942</v>
      </c>
      <c r="S2164" s="501"/>
      <c r="T2164" s="497"/>
      <c r="U2164" s="498"/>
      <c r="V2164" s="43">
        <v>268</v>
      </c>
      <c r="W2164" s="34" t="s">
        <v>4659</v>
      </c>
      <c r="X2164" s="44">
        <v>61122</v>
      </c>
      <c r="Y2164" s="34" t="s">
        <v>3179</v>
      </c>
      <c r="Z2164" s="43" t="s">
        <v>1223</v>
      </c>
      <c r="AA2164" s="34" t="s">
        <v>442</v>
      </c>
      <c r="AB2164" s="34" t="s">
        <v>273</v>
      </c>
      <c r="AC2164" s="34" t="s">
        <v>12311</v>
      </c>
      <c r="AD2164" s="44" t="s">
        <v>350</v>
      </c>
      <c r="AE2164" s="44" t="s">
        <v>11069</v>
      </c>
      <c r="AF2164" s="43">
        <v>268</v>
      </c>
      <c r="AG2164" s="34" t="s">
        <v>4659</v>
      </c>
      <c r="AH2164" s="34" t="s">
        <v>12241</v>
      </c>
      <c r="AI2164" s="43" t="s">
        <v>4002</v>
      </c>
      <c r="AJ2164" s="44" t="s">
        <v>4003</v>
      </c>
      <c r="AK2164" s="261">
        <v>3300011</v>
      </c>
      <c r="AL2164" s="44" t="s">
        <v>336</v>
      </c>
      <c r="AM2164" s="44" t="s">
        <v>4006</v>
      </c>
      <c r="AN2164" s="262">
        <v>235095900</v>
      </c>
      <c r="AO2164" s="34"/>
      <c r="AP2164" s="34"/>
      <c r="AQ2164" s="34"/>
      <c r="AR2164" s="34"/>
      <c r="AS2164" s="34"/>
      <c r="AT2164" s="44" t="s">
        <v>10865</v>
      </c>
      <c r="AU2164" s="44"/>
      <c r="AV2164" s="477" t="str">
        <f t="array" ref="AV2164">_xlfn.IFS(
LEFT(Tabelas!$AI2164,1)="N","DN",
LEFT(Tabelas!$AI2164,1)="C","DC",
LEFT(Tabelas!$AI2164,1)="L","DL",
LEFT(Tabelas!$AI2164,1)="A","DA",
LEFT(Tabelas!$AI2164,1)="G","DG")</f>
        <v>DC</v>
      </c>
      <c r="AW2164" s="34"/>
      <c r="AX2164" s="34"/>
      <c r="AY2164" s="34"/>
      <c r="AZ2164" s="34"/>
      <c r="BA2164" s="34"/>
      <c r="BB2164" s="34"/>
      <c r="BC2164" s="34"/>
      <c r="BD2164" s="44">
        <v>61122</v>
      </c>
      <c r="BE2164" s="34" t="s">
        <v>3179</v>
      </c>
      <c r="BF2164" s="43" t="s">
        <v>1223</v>
      </c>
      <c r="BG2164" s="34" t="s">
        <v>442</v>
      </c>
      <c r="BH2164" s="34" t="s">
        <v>273</v>
      </c>
      <c r="BI2164" s="34" t="s">
        <v>12311</v>
      </c>
      <c r="BJ2164" s="44" t="s">
        <v>350</v>
      </c>
      <c r="BK2164" s="44" t="s">
        <v>11069</v>
      </c>
      <c r="EN2164" s="572">
        <v>62731</v>
      </c>
      <c r="EO2164" s="561" t="s">
        <v>12312</v>
      </c>
      <c r="EP2164" s="561" t="s">
        <v>320</v>
      </c>
      <c r="EQ2164" s="576">
        <v>100</v>
      </c>
      <c r="ER2164" s="561" t="s">
        <v>4630</v>
      </c>
      <c r="ES2164" s="568" t="s">
        <v>12313</v>
      </c>
    </row>
    <row r="2165" spans="16:149">
      <c r="P2165" s="503"/>
      <c r="Q2165" s="504"/>
      <c r="R2165" s="505">
        <f t="shared" si="55"/>
        <v>45943</v>
      </c>
      <c r="S2165" s="501"/>
      <c r="T2165" s="497"/>
      <c r="U2165" s="498"/>
      <c r="V2165" s="43">
        <v>268</v>
      </c>
      <c r="W2165" s="34" t="s">
        <v>4659</v>
      </c>
      <c r="X2165" s="44">
        <v>61123</v>
      </c>
      <c r="Y2165" s="34" t="s">
        <v>3296</v>
      </c>
      <c r="Z2165" s="43" t="s">
        <v>1223</v>
      </c>
      <c r="AA2165" s="34" t="s">
        <v>442</v>
      </c>
      <c r="AB2165" s="34" t="s">
        <v>273</v>
      </c>
      <c r="AC2165" s="34" t="s">
        <v>12314</v>
      </c>
      <c r="AD2165" s="44" t="s">
        <v>350</v>
      </c>
      <c r="AE2165" s="44" t="s">
        <v>11069</v>
      </c>
      <c r="AF2165" s="43">
        <v>268</v>
      </c>
      <c r="AG2165" s="34" t="s">
        <v>4659</v>
      </c>
      <c r="AH2165" s="34" t="s">
        <v>12241</v>
      </c>
      <c r="AI2165" s="43" t="s">
        <v>4002</v>
      </c>
      <c r="AJ2165" s="44" t="s">
        <v>4003</v>
      </c>
      <c r="AK2165" s="261">
        <v>3300011</v>
      </c>
      <c r="AL2165" s="44" t="s">
        <v>336</v>
      </c>
      <c r="AM2165" s="44" t="s">
        <v>4006</v>
      </c>
      <c r="AN2165" s="262">
        <v>235095900</v>
      </c>
      <c r="AO2165" s="34"/>
      <c r="AP2165" s="34"/>
      <c r="AQ2165" s="34"/>
      <c r="AR2165" s="34"/>
      <c r="AS2165" s="34"/>
      <c r="AT2165" s="44" t="s">
        <v>10865</v>
      </c>
      <c r="AU2165" s="44"/>
      <c r="AV2165" s="477" t="str">
        <f t="array" ref="AV2165">_xlfn.IFS(
LEFT(Tabelas!$AI2165,1)="N","DN",
LEFT(Tabelas!$AI2165,1)="C","DC",
LEFT(Tabelas!$AI2165,1)="L","DL",
LEFT(Tabelas!$AI2165,1)="A","DA",
LEFT(Tabelas!$AI2165,1)="G","DG")</f>
        <v>DC</v>
      </c>
      <c r="AW2165" s="34"/>
      <c r="AX2165" s="34"/>
      <c r="AY2165" s="34"/>
      <c r="AZ2165" s="34"/>
      <c r="BA2165" s="34"/>
      <c r="BB2165" s="34"/>
      <c r="BC2165" s="34"/>
      <c r="BD2165" s="44">
        <v>61123</v>
      </c>
      <c r="BE2165" s="34" t="s">
        <v>3296</v>
      </c>
      <c r="BF2165" s="43" t="s">
        <v>1223</v>
      </c>
      <c r="BG2165" s="34" t="s">
        <v>442</v>
      </c>
      <c r="BH2165" s="34" t="s">
        <v>273</v>
      </c>
      <c r="BI2165" s="34" t="s">
        <v>12314</v>
      </c>
      <c r="BJ2165" s="44" t="s">
        <v>350</v>
      </c>
      <c r="BK2165" s="44" t="s">
        <v>11069</v>
      </c>
      <c r="EN2165" s="571">
        <v>62839</v>
      </c>
      <c r="EO2165" s="560" t="s">
        <v>12315</v>
      </c>
      <c r="EP2165" s="560" t="s">
        <v>947</v>
      </c>
      <c r="EQ2165" s="580">
        <v>452</v>
      </c>
      <c r="ER2165" s="560" t="s">
        <v>3734</v>
      </c>
      <c r="ES2165" s="567" t="s">
        <v>12316</v>
      </c>
    </row>
    <row r="2166" spans="16:149">
      <c r="P2166" s="503"/>
      <c r="Q2166" s="504"/>
      <c r="R2166" s="505">
        <f t="shared" si="55"/>
        <v>45944</v>
      </c>
      <c r="S2166" s="501"/>
      <c r="T2166" s="497"/>
      <c r="U2166" s="498"/>
      <c r="V2166" s="43">
        <v>268</v>
      </c>
      <c r="W2166" s="34" t="s">
        <v>4659</v>
      </c>
      <c r="X2166" s="44">
        <v>61126</v>
      </c>
      <c r="Y2166" s="34" t="s">
        <v>3548</v>
      </c>
      <c r="Z2166" s="43" t="s">
        <v>1223</v>
      </c>
      <c r="AA2166" s="34" t="s">
        <v>442</v>
      </c>
      <c r="AB2166" s="34" t="s">
        <v>273</v>
      </c>
      <c r="AC2166" s="34" t="s">
        <v>12317</v>
      </c>
      <c r="AD2166" s="44" t="s">
        <v>350</v>
      </c>
      <c r="AE2166" s="44" t="s">
        <v>11069</v>
      </c>
      <c r="AF2166" s="43">
        <v>268</v>
      </c>
      <c r="AG2166" s="34" t="s">
        <v>4659</v>
      </c>
      <c r="AH2166" s="34" t="s">
        <v>12241</v>
      </c>
      <c r="AI2166" s="43" t="s">
        <v>4002</v>
      </c>
      <c r="AJ2166" s="44" t="s">
        <v>4003</v>
      </c>
      <c r="AK2166" s="261">
        <v>3300011</v>
      </c>
      <c r="AL2166" s="44" t="s">
        <v>336</v>
      </c>
      <c r="AM2166" s="44" t="s">
        <v>4006</v>
      </c>
      <c r="AN2166" s="262">
        <v>235095900</v>
      </c>
      <c r="AO2166" s="34"/>
      <c r="AP2166" s="34"/>
      <c r="AQ2166" s="34"/>
      <c r="AR2166" s="34"/>
      <c r="AS2166" s="34"/>
      <c r="AT2166" s="44" t="s">
        <v>10865</v>
      </c>
      <c r="AU2166" s="44"/>
      <c r="AV2166" s="477" t="str">
        <f t="array" ref="AV2166">_xlfn.IFS(
LEFT(Tabelas!$AI2166,1)="N","DN",
LEFT(Tabelas!$AI2166,1)="C","DC",
LEFT(Tabelas!$AI2166,1)="L","DL",
LEFT(Tabelas!$AI2166,1)="A","DA",
LEFT(Tabelas!$AI2166,1)="G","DG")</f>
        <v>DC</v>
      </c>
      <c r="AW2166" s="34"/>
      <c r="AX2166" s="34"/>
      <c r="AY2166" s="34"/>
      <c r="AZ2166" s="34"/>
      <c r="BA2166" s="34"/>
      <c r="BB2166" s="34"/>
      <c r="BC2166" s="34"/>
      <c r="BD2166" s="44">
        <v>61126</v>
      </c>
      <c r="BE2166" s="34" t="s">
        <v>3548</v>
      </c>
      <c r="BF2166" s="43" t="s">
        <v>1223</v>
      </c>
      <c r="BG2166" s="34" t="s">
        <v>442</v>
      </c>
      <c r="BH2166" s="34" t="s">
        <v>273</v>
      </c>
      <c r="BI2166" s="34" t="s">
        <v>12317</v>
      </c>
      <c r="BJ2166" s="44" t="s">
        <v>350</v>
      </c>
      <c r="BK2166" s="44" t="s">
        <v>11069</v>
      </c>
      <c r="EN2166" s="572">
        <v>62898</v>
      </c>
      <c r="EO2166" s="561" t="s">
        <v>12318</v>
      </c>
      <c r="EP2166" s="561" t="s">
        <v>320</v>
      </c>
      <c r="EQ2166" s="576">
        <v>115</v>
      </c>
      <c r="ER2166" s="561" t="s">
        <v>3241</v>
      </c>
      <c r="ES2166" s="568" t="s">
        <v>12319</v>
      </c>
    </row>
    <row r="2167" spans="16:149">
      <c r="P2167" s="503"/>
      <c r="Q2167" s="504"/>
      <c r="R2167" s="505">
        <f t="shared" si="55"/>
        <v>45945</v>
      </c>
      <c r="S2167" s="501"/>
      <c r="T2167" s="497"/>
      <c r="U2167" s="498"/>
      <c r="V2167" s="43">
        <v>268</v>
      </c>
      <c r="W2167" s="34" t="s">
        <v>4659</v>
      </c>
      <c r="X2167" s="44">
        <v>61124</v>
      </c>
      <c r="Y2167" s="34" t="s">
        <v>3388</v>
      </c>
      <c r="Z2167" s="43" t="s">
        <v>1223</v>
      </c>
      <c r="AA2167" s="34" t="s">
        <v>442</v>
      </c>
      <c r="AB2167" s="34" t="s">
        <v>273</v>
      </c>
      <c r="AC2167" s="34" t="s">
        <v>12302</v>
      </c>
      <c r="AD2167" s="44" t="s">
        <v>350</v>
      </c>
      <c r="AE2167" s="44" t="s">
        <v>11069</v>
      </c>
      <c r="AF2167" s="43">
        <v>268</v>
      </c>
      <c r="AG2167" s="34" t="s">
        <v>4659</v>
      </c>
      <c r="AH2167" s="34" t="s">
        <v>12241</v>
      </c>
      <c r="AI2167" s="43" t="s">
        <v>4002</v>
      </c>
      <c r="AJ2167" s="44" t="s">
        <v>4003</v>
      </c>
      <c r="AK2167" s="261">
        <v>3300011</v>
      </c>
      <c r="AL2167" s="44" t="s">
        <v>336</v>
      </c>
      <c r="AM2167" s="44" t="s">
        <v>4006</v>
      </c>
      <c r="AN2167" s="262">
        <v>235095900</v>
      </c>
      <c r="AO2167" s="34"/>
      <c r="AP2167" s="34"/>
      <c r="AQ2167" s="34"/>
      <c r="AR2167" s="34"/>
      <c r="AS2167" s="34"/>
      <c r="AT2167" s="44" t="s">
        <v>10865</v>
      </c>
      <c r="AU2167" s="44"/>
      <c r="AV2167" s="477" t="str">
        <f t="array" ref="AV2167">_xlfn.IFS(
LEFT(Tabelas!$AI2167,1)="N","DN",
LEFT(Tabelas!$AI2167,1)="C","DC",
LEFT(Tabelas!$AI2167,1)="L","DL",
LEFT(Tabelas!$AI2167,1)="A","DA",
LEFT(Tabelas!$AI2167,1)="G","DG")</f>
        <v>DC</v>
      </c>
      <c r="AW2167" s="34"/>
      <c r="AX2167" s="34"/>
      <c r="AY2167" s="34"/>
      <c r="AZ2167" s="34"/>
      <c r="BA2167" s="34"/>
      <c r="BB2167" s="34"/>
      <c r="BC2167" s="34"/>
      <c r="BD2167" s="44">
        <v>61124</v>
      </c>
      <c r="BE2167" s="34" t="s">
        <v>3388</v>
      </c>
      <c r="BF2167" s="43" t="s">
        <v>1223</v>
      </c>
      <c r="BG2167" s="34" t="s">
        <v>442</v>
      </c>
      <c r="BH2167" s="34" t="s">
        <v>273</v>
      </c>
      <c r="BI2167" s="34" t="s">
        <v>12302</v>
      </c>
      <c r="BJ2167" s="44" t="s">
        <v>350</v>
      </c>
      <c r="BK2167" s="44" t="s">
        <v>11069</v>
      </c>
      <c r="EN2167" s="571">
        <v>62952</v>
      </c>
      <c r="EO2167" s="560" t="s">
        <v>12320</v>
      </c>
      <c r="EP2167" s="560" t="s">
        <v>289</v>
      </c>
      <c r="EQ2167" s="580">
        <v>342</v>
      </c>
      <c r="ER2167" s="560" t="s">
        <v>5009</v>
      </c>
      <c r="ES2167" s="567" t="s">
        <v>12321</v>
      </c>
    </row>
    <row r="2168" spans="16:149">
      <c r="P2168" s="503"/>
      <c r="Q2168" s="504"/>
      <c r="R2168" s="505">
        <f t="shared" ref="R2168:R2231" si="56">R2167+1</f>
        <v>45946</v>
      </c>
      <c r="S2168" s="501"/>
      <c r="T2168" s="497"/>
      <c r="U2168" s="498"/>
      <c r="V2168" s="43">
        <v>268</v>
      </c>
      <c r="W2168" s="34" t="s">
        <v>4659</v>
      </c>
      <c r="X2168" s="44">
        <v>61125</v>
      </c>
      <c r="Y2168" s="34" t="s">
        <v>3470</v>
      </c>
      <c r="Z2168" s="43" t="s">
        <v>1223</v>
      </c>
      <c r="AA2168" s="34" t="s">
        <v>442</v>
      </c>
      <c r="AB2168" s="34" t="s">
        <v>273</v>
      </c>
      <c r="AC2168" s="34" t="s">
        <v>12322</v>
      </c>
      <c r="AD2168" s="44" t="s">
        <v>350</v>
      </c>
      <c r="AE2168" s="44" t="s">
        <v>11069</v>
      </c>
      <c r="AF2168" s="43">
        <v>268</v>
      </c>
      <c r="AG2168" s="34" t="s">
        <v>4659</v>
      </c>
      <c r="AH2168" s="34" t="s">
        <v>12241</v>
      </c>
      <c r="AI2168" s="43" t="s">
        <v>4002</v>
      </c>
      <c r="AJ2168" s="44" t="s">
        <v>4003</v>
      </c>
      <c r="AK2168" s="261">
        <v>3300011</v>
      </c>
      <c r="AL2168" s="44" t="s">
        <v>336</v>
      </c>
      <c r="AM2168" s="44" t="s">
        <v>4006</v>
      </c>
      <c r="AN2168" s="262">
        <v>235095900</v>
      </c>
      <c r="AO2168" s="34"/>
      <c r="AP2168" s="34"/>
      <c r="AQ2168" s="34"/>
      <c r="AR2168" s="34"/>
      <c r="AS2168" s="34"/>
      <c r="AT2168" s="44" t="s">
        <v>10865</v>
      </c>
      <c r="AU2168" s="44"/>
      <c r="AV2168" s="477" t="str">
        <f t="array" ref="AV2168">_xlfn.IFS(
LEFT(Tabelas!$AI2168,1)="N","DN",
LEFT(Tabelas!$AI2168,1)="C","DC",
LEFT(Tabelas!$AI2168,1)="L","DL",
LEFT(Tabelas!$AI2168,1)="A","DA",
LEFT(Tabelas!$AI2168,1)="G","DG")</f>
        <v>DC</v>
      </c>
      <c r="AW2168" s="34"/>
      <c r="AX2168" s="34"/>
      <c r="AY2168" s="34"/>
      <c r="AZ2168" s="34"/>
      <c r="BA2168" s="34"/>
      <c r="BB2168" s="34"/>
      <c r="BC2168" s="34"/>
      <c r="BD2168" s="44">
        <v>61125</v>
      </c>
      <c r="BE2168" s="34" t="s">
        <v>3470</v>
      </c>
      <c r="BF2168" s="43" t="s">
        <v>1223</v>
      </c>
      <c r="BG2168" s="34" t="s">
        <v>442</v>
      </c>
      <c r="BH2168" s="34" t="s">
        <v>273</v>
      </c>
      <c r="BI2168" s="34" t="s">
        <v>12322</v>
      </c>
      <c r="BJ2168" s="44" t="s">
        <v>350</v>
      </c>
      <c r="BK2168" s="44" t="s">
        <v>11069</v>
      </c>
      <c r="EN2168" s="571">
        <v>63037</v>
      </c>
      <c r="EO2168" s="560" t="s">
        <v>12323</v>
      </c>
      <c r="EP2168" s="560" t="s">
        <v>350</v>
      </c>
      <c r="EQ2168" s="580">
        <v>229</v>
      </c>
      <c r="ER2168" s="560" t="s">
        <v>4622</v>
      </c>
      <c r="ES2168" s="567" t="s">
        <v>12324</v>
      </c>
    </row>
    <row r="2169" spans="16:149">
      <c r="P2169" s="503"/>
      <c r="Q2169" s="504"/>
      <c r="R2169" s="505">
        <f t="shared" si="56"/>
        <v>45947</v>
      </c>
      <c r="S2169" s="501"/>
      <c r="T2169" s="497"/>
      <c r="U2169" s="498"/>
      <c r="V2169" s="43">
        <v>268</v>
      </c>
      <c r="W2169" s="34" t="s">
        <v>4659</v>
      </c>
      <c r="X2169" s="44">
        <v>61201</v>
      </c>
      <c r="Y2169" s="34" t="s">
        <v>1039</v>
      </c>
      <c r="Z2169" s="43" t="s">
        <v>1223</v>
      </c>
      <c r="AA2169" s="34" t="s">
        <v>443</v>
      </c>
      <c r="AB2169" s="34" t="s">
        <v>273</v>
      </c>
      <c r="AC2169" s="34" t="s">
        <v>1039</v>
      </c>
      <c r="AD2169" s="44" t="s">
        <v>350</v>
      </c>
      <c r="AE2169" s="44" t="s">
        <v>11069</v>
      </c>
      <c r="AF2169" s="43">
        <v>268</v>
      </c>
      <c r="AG2169" s="34" t="s">
        <v>4659</v>
      </c>
      <c r="AH2169" s="34" t="s">
        <v>12241</v>
      </c>
      <c r="AI2169" s="43" t="s">
        <v>4002</v>
      </c>
      <c r="AJ2169" s="44" t="s">
        <v>4003</v>
      </c>
      <c r="AK2169" s="261">
        <v>3300011</v>
      </c>
      <c r="AL2169" s="44" t="s">
        <v>336</v>
      </c>
      <c r="AM2169" s="44" t="s">
        <v>4006</v>
      </c>
      <c r="AN2169" s="262">
        <v>235095900</v>
      </c>
      <c r="AO2169" s="34"/>
      <c r="AP2169" s="34"/>
      <c r="AQ2169" s="34"/>
      <c r="AR2169" s="34"/>
      <c r="AS2169" s="34"/>
      <c r="AT2169" s="44" t="s">
        <v>10865</v>
      </c>
      <c r="AU2169" s="44"/>
      <c r="AV2169" s="477" t="str">
        <f t="array" ref="AV2169">_xlfn.IFS(
LEFT(Tabelas!$AI2169,1)="N","DN",
LEFT(Tabelas!$AI2169,1)="C","DC",
LEFT(Tabelas!$AI2169,1)="L","DL",
LEFT(Tabelas!$AI2169,1)="A","DA",
LEFT(Tabelas!$AI2169,1)="G","DG")</f>
        <v>DC</v>
      </c>
      <c r="AW2169" s="34"/>
      <c r="AX2169" s="34"/>
      <c r="AY2169" s="34"/>
      <c r="AZ2169" s="34"/>
      <c r="BA2169" s="34"/>
      <c r="BB2169" s="34"/>
      <c r="BC2169" s="34"/>
      <c r="BD2169" s="44">
        <v>61201</v>
      </c>
      <c r="BE2169" s="34" t="s">
        <v>1039</v>
      </c>
      <c r="BF2169" s="43" t="s">
        <v>1223</v>
      </c>
      <c r="BG2169" s="34" t="s">
        <v>443</v>
      </c>
      <c r="BH2169" s="34" t="s">
        <v>273</v>
      </c>
      <c r="BI2169" s="34" t="s">
        <v>1039</v>
      </c>
      <c r="BJ2169" s="44" t="s">
        <v>350</v>
      </c>
      <c r="BK2169" s="44" t="s">
        <v>11069</v>
      </c>
      <c r="EN2169" s="572">
        <v>63070</v>
      </c>
      <c r="EO2169" s="561" t="s">
        <v>12325</v>
      </c>
      <c r="EP2169" s="561" t="s">
        <v>289</v>
      </c>
      <c r="EQ2169" s="576">
        <v>339</v>
      </c>
      <c r="ER2169" s="561" t="s">
        <v>307</v>
      </c>
      <c r="ES2169" s="568" t="s">
        <v>12326</v>
      </c>
    </row>
    <row r="2170" spans="16:149">
      <c r="P2170" s="503"/>
      <c r="Q2170" s="504"/>
      <c r="R2170" s="505">
        <f t="shared" si="56"/>
        <v>45948</v>
      </c>
      <c r="S2170" s="501"/>
      <c r="T2170" s="497"/>
      <c r="U2170" s="498"/>
      <c r="V2170" s="43">
        <v>268</v>
      </c>
      <c r="W2170" s="34" t="s">
        <v>4659</v>
      </c>
      <c r="X2170" s="44">
        <v>61202</v>
      </c>
      <c r="Y2170" s="34" t="s">
        <v>1315</v>
      </c>
      <c r="Z2170" s="43" t="s">
        <v>1223</v>
      </c>
      <c r="AA2170" s="34" t="s">
        <v>443</v>
      </c>
      <c r="AB2170" s="34" t="s">
        <v>273</v>
      </c>
      <c r="AC2170" s="34" t="s">
        <v>1315</v>
      </c>
      <c r="AD2170" s="44" t="s">
        <v>350</v>
      </c>
      <c r="AE2170" s="44" t="s">
        <v>11069</v>
      </c>
      <c r="AF2170" s="43">
        <v>268</v>
      </c>
      <c r="AG2170" s="34" t="s">
        <v>4659</v>
      </c>
      <c r="AH2170" s="34" t="s">
        <v>12241</v>
      </c>
      <c r="AI2170" s="43" t="s">
        <v>4002</v>
      </c>
      <c r="AJ2170" s="44" t="s">
        <v>4003</v>
      </c>
      <c r="AK2170" s="261">
        <v>3300011</v>
      </c>
      <c r="AL2170" s="44" t="s">
        <v>336</v>
      </c>
      <c r="AM2170" s="44" t="s">
        <v>4006</v>
      </c>
      <c r="AN2170" s="262">
        <v>235095900</v>
      </c>
      <c r="AO2170" s="34"/>
      <c r="AP2170" s="34"/>
      <c r="AQ2170" s="34"/>
      <c r="AR2170" s="34"/>
      <c r="AS2170" s="34"/>
      <c r="AT2170" s="44" t="s">
        <v>10865</v>
      </c>
      <c r="AU2170" s="44"/>
      <c r="AV2170" s="477" t="str">
        <f t="array" ref="AV2170">_xlfn.IFS(
LEFT(Tabelas!$AI2170,1)="N","DN",
LEFT(Tabelas!$AI2170,1)="C","DC",
LEFT(Tabelas!$AI2170,1)="L","DL",
LEFT(Tabelas!$AI2170,1)="A","DA",
LEFT(Tabelas!$AI2170,1)="G","DG")</f>
        <v>DC</v>
      </c>
      <c r="AW2170" s="34"/>
      <c r="AX2170" s="34"/>
      <c r="AY2170" s="34"/>
      <c r="AZ2170" s="34"/>
      <c r="BA2170" s="34"/>
      <c r="BB2170" s="34"/>
      <c r="BC2170" s="34"/>
      <c r="BD2170" s="44">
        <v>61202</v>
      </c>
      <c r="BE2170" s="34" t="s">
        <v>1315</v>
      </c>
      <c r="BF2170" s="43" t="s">
        <v>1223</v>
      </c>
      <c r="BG2170" s="34" t="s">
        <v>443</v>
      </c>
      <c r="BH2170" s="34" t="s">
        <v>273</v>
      </c>
      <c r="BI2170" s="34" t="s">
        <v>1315</v>
      </c>
      <c r="BJ2170" s="44" t="s">
        <v>350</v>
      </c>
      <c r="BK2170" s="44" t="s">
        <v>11069</v>
      </c>
      <c r="EN2170" s="572">
        <v>63509</v>
      </c>
      <c r="EO2170" s="561" t="s">
        <v>12327</v>
      </c>
      <c r="EP2170" s="561" t="s">
        <v>289</v>
      </c>
      <c r="EQ2170" s="576">
        <v>347</v>
      </c>
      <c r="ER2170" s="561" t="s">
        <v>5074</v>
      </c>
      <c r="ES2170" s="568" t="s">
        <v>12328</v>
      </c>
    </row>
    <row r="2171" spans="16:149">
      <c r="P2171" s="503"/>
      <c r="Q2171" s="504"/>
      <c r="R2171" s="505">
        <f t="shared" si="56"/>
        <v>45949</v>
      </c>
      <c r="S2171" s="501"/>
      <c r="T2171" s="497"/>
      <c r="U2171" s="498"/>
      <c r="V2171" s="43">
        <v>268</v>
      </c>
      <c r="W2171" s="34" t="s">
        <v>4659</v>
      </c>
      <c r="X2171" s="44">
        <v>61211</v>
      </c>
      <c r="Y2171" s="34" t="s">
        <v>2475</v>
      </c>
      <c r="Z2171" s="43" t="s">
        <v>1223</v>
      </c>
      <c r="AA2171" s="34" t="s">
        <v>443</v>
      </c>
      <c r="AB2171" s="34" t="s">
        <v>273</v>
      </c>
      <c r="AC2171" s="34" t="s">
        <v>2475</v>
      </c>
      <c r="AD2171" s="44" t="s">
        <v>350</v>
      </c>
      <c r="AE2171" s="44" t="s">
        <v>11069</v>
      </c>
      <c r="AF2171" s="43">
        <v>268</v>
      </c>
      <c r="AG2171" s="34" t="s">
        <v>4659</v>
      </c>
      <c r="AH2171" s="34" t="s">
        <v>12241</v>
      </c>
      <c r="AI2171" s="43" t="s">
        <v>4002</v>
      </c>
      <c r="AJ2171" s="44" t="s">
        <v>4003</v>
      </c>
      <c r="AK2171" s="261">
        <v>3300011</v>
      </c>
      <c r="AL2171" s="44" t="s">
        <v>336</v>
      </c>
      <c r="AM2171" s="44" t="s">
        <v>4006</v>
      </c>
      <c r="AN2171" s="262">
        <v>235095900</v>
      </c>
      <c r="AO2171" s="34"/>
      <c r="AP2171" s="34"/>
      <c r="AQ2171" s="34"/>
      <c r="AR2171" s="34"/>
      <c r="AS2171" s="34"/>
      <c r="AT2171" s="44" t="s">
        <v>10865</v>
      </c>
      <c r="AU2171" s="44"/>
      <c r="AV2171" s="477" t="str">
        <f t="array" ref="AV2171">_xlfn.IFS(
LEFT(Tabelas!$AI2171,1)="N","DN",
LEFT(Tabelas!$AI2171,1)="C","DC",
LEFT(Tabelas!$AI2171,1)="L","DL",
LEFT(Tabelas!$AI2171,1)="A","DA",
LEFT(Tabelas!$AI2171,1)="G","DG")</f>
        <v>DC</v>
      </c>
      <c r="AW2171" s="34"/>
      <c r="AX2171" s="34"/>
      <c r="AY2171" s="34"/>
      <c r="AZ2171" s="34"/>
      <c r="BA2171" s="34"/>
      <c r="BB2171" s="34"/>
      <c r="BC2171" s="34"/>
      <c r="BD2171" s="44">
        <v>61211</v>
      </c>
      <c r="BE2171" s="34" t="s">
        <v>2475</v>
      </c>
      <c r="BF2171" s="43" t="s">
        <v>1223</v>
      </c>
      <c r="BG2171" s="34" t="s">
        <v>443</v>
      </c>
      <c r="BH2171" s="34" t="s">
        <v>273</v>
      </c>
      <c r="BI2171" s="34" t="s">
        <v>2475</v>
      </c>
      <c r="BJ2171" s="44" t="s">
        <v>350</v>
      </c>
      <c r="BK2171" s="44" t="s">
        <v>11069</v>
      </c>
      <c r="EN2171" s="572">
        <v>63517</v>
      </c>
      <c r="EO2171" s="561" t="s">
        <v>12329</v>
      </c>
      <c r="EP2171" s="561" t="s">
        <v>289</v>
      </c>
      <c r="EQ2171" s="576">
        <v>336</v>
      </c>
      <c r="ER2171" s="561" t="s">
        <v>4952</v>
      </c>
      <c r="ES2171" s="568" t="s">
        <v>12330</v>
      </c>
    </row>
    <row r="2172" spans="16:149">
      <c r="P2172" s="503"/>
      <c r="Q2172" s="504"/>
      <c r="R2172" s="505">
        <f t="shared" si="56"/>
        <v>45950</v>
      </c>
      <c r="S2172" s="501"/>
      <c r="T2172" s="497"/>
      <c r="U2172" s="498"/>
      <c r="V2172" s="43">
        <v>268</v>
      </c>
      <c r="W2172" s="34" t="s">
        <v>4659</v>
      </c>
      <c r="X2172" s="44">
        <v>61204</v>
      </c>
      <c r="Y2172" s="34" t="s">
        <v>1595</v>
      </c>
      <c r="Z2172" s="43" t="s">
        <v>1223</v>
      </c>
      <c r="AA2172" s="34" t="s">
        <v>443</v>
      </c>
      <c r="AB2172" s="34" t="s">
        <v>273</v>
      </c>
      <c r="AC2172" s="34" t="s">
        <v>1595</v>
      </c>
      <c r="AD2172" s="44" t="s">
        <v>350</v>
      </c>
      <c r="AE2172" s="44" t="s">
        <v>11069</v>
      </c>
      <c r="AF2172" s="43">
        <v>268</v>
      </c>
      <c r="AG2172" s="34" t="s">
        <v>4659</v>
      </c>
      <c r="AH2172" s="34" t="s">
        <v>12241</v>
      </c>
      <c r="AI2172" s="43" t="s">
        <v>4002</v>
      </c>
      <c r="AJ2172" s="44" t="s">
        <v>4003</v>
      </c>
      <c r="AK2172" s="261">
        <v>3300011</v>
      </c>
      <c r="AL2172" s="44" t="s">
        <v>336</v>
      </c>
      <c r="AM2172" s="44" t="s">
        <v>4006</v>
      </c>
      <c r="AN2172" s="262">
        <v>235095900</v>
      </c>
      <c r="AO2172" s="34"/>
      <c r="AP2172" s="34"/>
      <c r="AQ2172" s="34"/>
      <c r="AR2172" s="34"/>
      <c r="AS2172" s="34"/>
      <c r="AT2172" s="44" t="s">
        <v>10865</v>
      </c>
      <c r="AU2172" s="44"/>
      <c r="AV2172" s="477" t="str">
        <f t="array" ref="AV2172">_xlfn.IFS(
LEFT(Tabelas!$AI2172,1)="N","DN",
LEFT(Tabelas!$AI2172,1)="C","DC",
LEFT(Tabelas!$AI2172,1)="L","DL",
LEFT(Tabelas!$AI2172,1)="A","DA",
LEFT(Tabelas!$AI2172,1)="G","DG")</f>
        <v>DC</v>
      </c>
      <c r="AW2172" s="34"/>
      <c r="AX2172" s="34"/>
      <c r="AY2172" s="34"/>
      <c r="AZ2172" s="34"/>
      <c r="BA2172" s="34"/>
      <c r="BB2172" s="34"/>
      <c r="BC2172" s="34"/>
      <c r="BD2172" s="44">
        <v>61204</v>
      </c>
      <c r="BE2172" s="34" t="s">
        <v>1595</v>
      </c>
      <c r="BF2172" s="43" t="s">
        <v>1223</v>
      </c>
      <c r="BG2172" s="34" t="s">
        <v>443</v>
      </c>
      <c r="BH2172" s="34" t="s">
        <v>273</v>
      </c>
      <c r="BI2172" s="34" t="s">
        <v>1595</v>
      </c>
      <c r="BJ2172" s="44" t="s">
        <v>350</v>
      </c>
      <c r="BK2172" s="44" t="s">
        <v>11069</v>
      </c>
      <c r="EN2172" s="571">
        <v>63525</v>
      </c>
      <c r="EO2172" s="560" t="s">
        <v>12331</v>
      </c>
      <c r="EP2172" s="560" t="s">
        <v>289</v>
      </c>
      <c r="EQ2172" s="580">
        <v>335</v>
      </c>
      <c r="ER2172" s="560" t="s">
        <v>1244</v>
      </c>
      <c r="ES2172" s="567" t="s">
        <v>12332</v>
      </c>
    </row>
    <row r="2173" spans="16:149">
      <c r="P2173" s="503"/>
      <c r="Q2173" s="504"/>
      <c r="R2173" s="505">
        <f t="shared" si="56"/>
        <v>45951</v>
      </c>
      <c r="S2173" s="501"/>
      <c r="T2173" s="497"/>
      <c r="U2173" s="498"/>
      <c r="V2173" s="43">
        <v>268</v>
      </c>
      <c r="W2173" s="34" t="s">
        <v>4659</v>
      </c>
      <c r="X2173" s="44">
        <v>61206</v>
      </c>
      <c r="Y2173" s="34" t="s">
        <v>443</v>
      </c>
      <c r="Z2173" s="43" t="s">
        <v>1223</v>
      </c>
      <c r="AA2173" s="34" t="s">
        <v>443</v>
      </c>
      <c r="AB2173" s="34" t="s">
        <v>273</v>
      </c>
      <c r="AC2173" s="34" t="s">
        <v>443</v>
      </c>
      <c r="AD2173" s="44" t="s">
        <v>350</v>
      </c>
      <c r="AE2173" s="44" t="s">
        <v>11069</v>
      </c>
      <c r="AF2173" s="43">
        <v>268</v>
      </c>
      <c r="AG2173" s="34" t="s">
        <v>4659</v>
      </c>
      <c r="AH2173" s="34" t="s">
        <v>12241</v>
      </c>
      <c r="AI2173" s="43" t="s">
        <v>4002</v>
      </c>
      <c r="AJ2173" s="44" t="s">
        <v>4003</v>
      </c>
      <c r="AK2173" s="261">
        <v>3300011</v>
      </c>
      <c r="AL2173" s="44" t="s">
        <v>336</v>
      </c>
      <c r="AM2173" s="44" t="s">
        <v>4006</v>
      </c>
      <c r="AN2173" s="262">
        <v>235095900</v>
      </c>
      <c r="AO2173" s="34"/>
      <c r="AP2173" s="34"/>
      <c r="AQ2173" s="34"/>
      <c r="AR2173" s="34"/>
      <c r="AS2173" s="34"/>
      <c r="AT2173" s="44" t="s">
        <v>10865</v>
      </c>
      <c r="AU2173" s="44"/>
      <c r="AV2173" s="477" t="str">
        <f t="array" ref="AV2173">_xlfn.IFS(
LEFT(Tabelas!$AI2173,1)="N","DN",
LEFT(Tabelas!$AI2173,1)="C","DC",
LEFT(Tabelas!$AI2173,1)="L","DL",
LEFT(Tabelas!$AI2173,1)="A","DA",
LEFT(Tabelas!$AI2173,1)="G","DG")</f>
        <v>DC</v>
      </c>
      <c r="AW2173" s="34"/>
      <c r="AX2173" s="34"/>
      <c r="AY2173" s="34"/>
      <c r="AZ2173" s="34"/>
      <c r="BA2173" s="34"/>
      <c r="BB2173" s="34"/>
      <c r="BC2173" s="34"/>
      <c r="BD2173" s="44">
        <v>61206</v>
      </c>
      <c r="BE2173" s="34" t="s">
        <v>443</v>
      </c>
      <c r="BF2173" s="43" t="s">
        <v>1223</v>
      </c>
      <c r="BG2173" s="34" t="s">
        <v>443</v>
      </c>
      <c r="BH2173" s="34" t="s">
        <v>273</v>
      </c>
      <c r="BI2173" s="34" t="s">
        <v>443</v>
      </c>
      <c r="BJ2173" s="44" t="s">
        <v>350</v>
      </c>
      <c r="BK2173" s="44" t="s">
        <v>11069</v>
      </c>
      <c r="EN2173" s="572">
        <v>63533</v>
      </c>
      <c r="EO2173" s="561" t="s">
        <v>12333</v>
      </c>
      <c r="EP2173" s="561" t="s">
        <v>289</v>
      </c>
      <c r="EQ2173" s="576">
        <v>332</v>
      </c>
      <c r="ER2173" s="561" t="s">
        <v>4896</v>
      </c>
      <c r="ES2173" s="568" t="s">
        <v>12334</v>
      </c>
    </row>
    <row r="2174" spans="16:149">
      <c r="P2174" s="503"/>
      <c r="Q2174" s="504"/>
      <c r="R2174" s="505">
        <f t="shared" si="56"/>
        <v>45952</v>
      </c>
      <c r="S2174" s="501"/>
      <c r="T2174" s="497"/>
      <c r="U2174" s="498"/>
      <c r="V2174" s="43">
        <v>268</v>
      </c>
      <c r="W2174" s="34" t="s">
        <v>4659</v>
      </c>
      <c r="X2174" s="44">
        <v>61200</v>
      </c>
      <c r="Y2174" s="34" t="s">
        <v>728</v>
      </c>
      <c r="Z2174" s="43" t="s">
        <v>1223</v>
      </c>
      <c r="AA2174" s="34" t="s">
        <v>443</v>
      </c>
      <c r="AB2174" s="34" t="s">
        <v>273</v>
      </c>
      <c r="AC2174" s="34" t="s">
        <v>443</v>
      </c>
      <c r="AD2174" s="44" t="s">
        <v>350</v>
      </c>
      <c r="AE2174" s="44" t="s">
        <v>11069</v>
      </c>
      <c r="AF2174" s="43">
        <v>268</v>
      </c>
      <c r="AG2174" s="34" t="s">
        <v>4659</v>
      </c>
      <c r="AH2174" s="34" t="s">
        <v>12241</v>
      </c>
      <c r="AI2174" s="43" t="s">
        <v>4002</v>
      </c>
      <c r="AJ2174" s="44" t="s">
        <v>4003</v>
      </c>
      <c r="AK2174" s="261">
        <v>3300011</v>
      </c>
      <c r="AL2174" s="44" t="s">
        <v>336</v>
      </c>
      <c r="AM2174" s="44" t="s">
        <v>4006</v>
      </c>
      <c r="AN2174" s="262">
        <v>235095900</v>
      </c>
      <c r="AO2174" s="34"/>
      <c r="AP2174" s="34"/>
      <c r="AQ2174" s="34"/>
      <c r="AR2174" s="34"/>
      <c r="AS2174" s="34"/>
      <c r="AT2174" s="44" t="s">
        <v>10865</v>
      </c>
      <c r="AU2174" s="44"/>
      <c r="AV2174" s="477" t="str">
        <f t="array" ref="AV2174">_xlfn.IFS(
LEFT(Tabelas!$AI2174,1)="N","DN",
LEFT(Tabelas!$AI2174,1)="C","DC",
LEFT(Tabelas!$AI2174,1)="L","DL",
LEFT(Tabelas!$AI2174,1)="A","DA",
LEFT(Tabelas!$AI2174,1)="G","DG")</f>
        <v>DC</v>
      </c>
      <c r="AW2174" s="34"/>
      <c r="AX2174" s="34"/>
      <c r="AY2174" s="34"/>
      <c r="AZ2174" s="34"/>
      <c r="BA2174" s="34"/>
      <c r="BB2174" s="34"/>
      <c r="BC2174" s="34"/>
      <c r="BD2174" s="44">
        <v>61200</v>
      </c>
      <c r="BE2174" s="34" t="s">
        <v>728</v>
      </c>
      <c r="BF2174" s="43" t="s">
        <v>1223</v>
      </c>
      <c r="BG2174" s="34" t="s">
        <v>443</v>
      </c>
      <c r="BH2174" s="34" t="s">
        <v>273</v>
      </c>
      <c r="BI2174" s="34" t="s">
        <v>443</v>
      </c>
      <c r="BJ2174" s="44" t="s">
        <v>350</v>
      </c>
      <c r="BK2174" s="44" t="s">
        <v>11069</v>
      </c>
      <c r="EN2174" s="572">
        <v>63657</v>
      </c>
      <c r="EO2174" s="561" t="s">
        <v>12335</v>
      </c>
      <c r="EP2174" s="561" t="s">
        <v>320</v>
      </c>
      <c r="EQ2174" s="576">
        <v>100</v>
      </c>
      <c r="ER2174" s="561" t="s">
        <v>4630</v>
      </c>
      <c r="ES2174" s="568" t="s">
        <v>12336</v>
      </c>
    </row>
    <row r="2175" spans="16:149">
      <c r="P2175" s="503"/>
      <c r="Q2175" s="504"/>
      <c r="R2175" s="505">
        <f t="shared" si="56"/>
        <v>45953</v>
      </c>
      <c r="S2175" s="501"/>
      <c r="T2175" s="497"/>
      <c r="U2175" s="498"/>
      <c r="V2175" s="43">
        <v>268</v>
      </c>
      <c r="W2175" s="34" t="s">
        <v>4659</v>
      </c>
      <c r="X2175" s="44">
        <v>61207</v>
      </c>
      <c r="Y2175" s="34" t="s">
        <v>2092</v>
      </c>
      <c r="Z2175" s="43" t="s">
        <v>1223</v>
      </c>
      <c r="AA2175" s="34" t="s">
        <v>443</v>
      </c>
      <c r="AB2175" s="34" t="s">
        <v>273</v>
      </c>
      <c r="AC2175" s="34" t="s">
        <v>2092</v>
      </c>
      <c r="AD2175" s="44" t="s">
        <v>350</v>
      </c>
      <c r="AE2175" s="44" t="s">
        <v>11069</v>
      </c>
      <c r="AF2175" s="43">
        <v>268</v>
      </c>
      <c r="AG2175" s="34" t="s">
        <v>4659</v>
      </c>
      <c r="AH2175" s="34" t="s">
        <v>12241</v>
      </c>
      <c r="AI2175" s="43" t="s">
        <v>4002</v>
      </c>
      <c r="AJ2175" s="44" t="s">
        <v>4003</v>
      </c>
      <c r="AK2175" s="261">
        <v>3300011</v>
      </c>
      <c r="AL2175" s="44" t="s">
        <v>336</v>
      </c>
      <c r="AM2175" s="44" t="s">
        <v>4006</v>
      </c>
      <c r="AN2175" s="262">
        <v>235095900</v>
      </c>
      <c r="AO2175" s="34"/>
      <c r="AP2175" s="34"/>
      <c r="AQ2175" s="34"/>
      <c r="AR2175" s="34"/>
      <c r="AS2175" s="34"/>
      <c r="AT2175" s="44" t="s">
        <v>10865</v>
      </c>
      <c r="AU2175" s="44"/>
      <c r="AV2175" s="477" t="str">
        <f t="array" ref="AV2175">_xlfn.IFS(
LEFT(Tabelas!$AI2175,1)="N","DN",
LEFT(Tabelas!$AI2175,1)="C","DC",
LEFT(Tabelas!$AI2175,1)="L","DL",
LEFT(Tabelas!$AI2175,1)="A","DA",
LEFT(Tabelas!$AI2175,1)="G","DG")</f>
        <v>DC</v>
      </c>
      <c r="AW2175" s="34"/>
      <c r="AX2175" s="34"/>
      <c r="AY2175" s="34"/>
      <c r="AZ2175" s="34"/>
      <c r="BA2175" s="34"/>
      <c r="BB2175" s="34"/>
      <c r="BC2175" s="34"/>
      <c r="BD2175" s="44">
        <v>61207</v>
      </c>
      <c r="BE2175" s="34" t="s">
        <v>2092</v>
      </c>
      <c r="BF2175" s="43" t="s">
        <v>1223</v>
      </c>
      <c r="BG2175" s="34" t="s">
        <v>443</v>
      </c>
      <c r="BH2175" s="34" t="s">
        <v>273</v>
      </c>
      <c r="BI2175" s="34" t="s">
        <v>2092</v>
      </c>
      <c r="BJ2175" s="44" t="s">
        <v>350</v>
      </c>
      <c r="BK2175" s="44" t="s">
        <v>11069</v>
      </c>
      <c r="EN2175" s="571">
        <v>63770</v>
      </c>
      <c r="EO2175" s="560" t="s">
        <v>12337</v>
      </c>
      <c r="EP2175" s="560" t="s">
        <v>320</v>
      </c>
      <c r="EQ2175" s="580">
        <v>111</v>
      </c>
      <c r="ER2175" s="560" t="s">
        <v>2730</v>
      </c>
      <c r="ES2175" s="567" t="s">
        <v>12338</v>
      </c>
    </row>
    <row r="2176" spans="16:149">
      <c r="P2176" s="503"/>
      <c r="Q2176" s="504"/>
      <c r="R2176" s="505">
        <f t="shared" si="56"/>
        <v>45954</v>
      </c>
      <c r="S2176" s="501"/>
      <c r="T2176" s="497"/>
      <c r="U2176" s="498"/>
      <c r="V2176" s="43">
        <v>268</v>
      </c>
      <c r="W2176" s="34" t="s">
        <v>4659</v>
      </c>
      <c r="X2176" s="44">
        <v>61212</v>
      </c>
      <c r="Y2176" s="34" t="s">
        <v>2640</v>
      </c>
      <c r="Z2176" s="43" t="s">
        <v>1223</v>
      </c>
      <c r="AA2176" s="34" t="s">
        <v>443</v>
      </c>
      <c r="AB2176" s="34" t="s">
        <v>273</v>
      </c>
      <c r="AC2176" s="34" t="s">
        <v>2640</v>
      </c>
      <c r="AD2176" s="44" t="s">
        <v>350</v>
      </c>
      <c r="AE2176" s="44" t="s">
        <v>11069</v>
      </c>
      <c r="AF2176" s="43">
        <v>268</v>
      </c>
      <c r="AG2176" s="34" t="s">
        <v>4659</v>
      </c>
      <c r="AH2176" s="34" t="s">
        <v>12241</v>
      </c>
      <c r="AI2176" s="43" t="s">
        <v>4002</v>
      </c>
      <c r="AJ2176" s="44" t="s">
        <v>4003</v>
      </c>
      <c r="AK2176" s="261">
        <v>3300011</v>
      </c>
      <c r="AL2176" s="44" t="s">
        <v>336</v>
      </c>
      <c r="AM2176" s="44" t="s">
        <v>4006</v>
      </c>
      <c r="AN2176" s="262">
        <v>235095900</v>
      </c>
      <c r="AO2176" s="34"/>
      <c r="AP2176" s="34"/>
      <c r="AQ2176" s="34"/>
      <c r="AR2176" s="34"/>
      <c r="AS2176" s="34"/>
      <c r="AT2176" s="44" t="s">
        <v>10865</v>
      </c>
      <c r="AU2176" s="44"/>
      <c r="AV2176" s="477" t="str">
        <f t="array" ref="AV2176">_xlfn.IFS(
LEFT(Tabelas!$AI2176,1)="N","DN",
LEFT(Tabelas!$AI2176,1)="C","DC",
LEFT(Tabelas!$AI2176,1)="L","DL",
LEFT(Tabelas!$AI2176,1)="A","DA",
LEFT(Tabelas!$AI2176,1)="G","DG")</f>
        <v>DC</v>
      </c>
      <c r="AW2176" s="34"/>
      <c r="AX2176" s="34"/>
      <c r="AY2176" s="34"/>
      <c r="AZ2176" s="34"/>
      <c r="BA2176" s="34"/>
      <c r="BB2176" s="34"/>
      <c r="BC2176" s="34"/>
      <c r="BD2176" s="44">
        <v>61212</v>
      </c>
      <c r="BE2176" s="34" t="s">
        <v>2640</v>
      </c>
      <c r="BF2176" s="43" t="s">
        <v>1223</v>
      </c>
      <c r="BG2176" s="34" t="s">
        <v>443</v>
      </c>
      <c r="BH2176" s="34" t="s">
        <v>273</v>
      </c>
      <c r="BI2176" s="34" t="s">
        <v>2640</v>
      </c>
      <c r="BJ2176" s="44" t="s">
        <v>350</v>
      </c>
      <c r="BK2176" s="44" t="s">
        <v>11069</v>
      </c>
      <c r="EN2176" s="571">
        <v>63819</v>
      </c>
      <c r="EO2176" s="560" t="s">
        <v>12339</v>
      </c>
      <c r="EP2176" s="560" t="s">
        <v>320</v>
      </c>
      <c r="EQ2176" s="580">
        <v>111</v>
      </c>
      <c r="ER2176" s="560" t="s">
        <v>2730</v>
      </c>
      <c r="ES2176" s="567" t="s">
        <v>12340</v>
      </c>
    </row>
    <row r="2177" spans="16:149">
      <c r="P2177" s="503"/>
      <c r="Q2177" s="504"/>
      <c r="R2177" s="505">
        <f t="shared" si="56"/>
        <v>45955</v>
      </c>
      <c r="S2177" s="501"/>
      <c r="T2177" s="497"/>
      <c r="U2177" s="498"/>
      <c r="V2177" s="43">
        <v>268</v>
      </c>
      <c r="W2177" s="34" t="s">
        <v>4659</v>
      </c>
      <c r="X2177" s="44">
        <v>61209</v>
      </c>
      <c r="Y2177" s="34" t="s">
        <v>2294</v>
      </c>
      <c r="Z2177" s="43" t="s">
        <v>1223</v>
      </c>
      <c r="AA2177" s="34" t="s">
        <v>443</v>
      </c>
      <c r="AB2177" s="34" t="s">
        <v>273</v>
      </c>
      <c r="AC2177" s="34" t="s">
        <v>2294</v>
      </c>
      <c r="AD2177" s="44" t="s">
        <v>350</v>
      </c>
      <c r="AE2177" s="44" t="s">
        <v>11069</v>
      </c>
      <c r="AF2177" s="43">
        <v>268</v>
      </c>
      <c r="AG2177" s="34" t="s">
        <v>4659</v>
      </c>
      <c r="AH2177" s="34" t="s">
        <v>12241</v>
      </c>
      <c r="AI2177" s="43" t="s">
        <v>4002</v>
      </c>
      <c r="AJ2177" s="44" t="s">
        <v>4003</v>
      </c>
      <c r="AK2177" s="261">
        <v>3300011</v>
      </c>
      <c r="AL2177" s="44" t="s">
        <v>336</v>
      </c>
      <c r="AM2177" s="44" t="s">
        <v>4006</v>
      </c>
      <c r="AN2177" s="262">
        <v>235095900</v>
      </c>
      <c r="AO2177" s="34"/>
      <c r="AP2177" s="34"/>
      <c r="AQ2177" s="34"/>
      <c r="AR2177" s="34"/>
      <c r="AS2177" s="34"/>
      <c r="AT2177" s="44" t="s">
        <v>10865</v>
      </c>
      <c r="AU2177" s="44"/>
      <c r="AV2177" s="477" t="str">
        <f t="array" ref="AV2177">_xlfn.IFS(
LEFT(Tabelas!$AI2177,1)="N","DN",
LEFT(Tabelas!$AI2177,1)="C","DC",
LEFT(Tabelas!$AI2177,1)="L","DL",
LEFT(Tabelas!$AI2177,1)="A","DA",
LEFT(Tabelas!$AI2177,1)="G","DG")</f>
        <v>DC</v>
      </c>
      <c r="AW2177" s="34"/>
      <c r="AX2177" s="34"/>
      <c r="AY2177" s="34"/>
      <c r="AZ2177" s="34"/>
      <c r="BA2177" s="34"/>
      <c r="BB2177" s="34"/>
      <c r="BC2177" s="34"/>
      <c r="BD2177" s="44">
        <v>61209</v>
      </c>
      <c r="BE2177" s="34" t="s">
        <v>2294</v>
      </c>
      <c r="BF2177" s="43" t="s">
        <v>1223</v>
      </c>
      <c r="BG2177" s="34" t="s">
        <v>443</v>
      </c>
      <c r="BH2177" s="34" t="s">
        <v>273</v>
      </c>
      <c r="BI2177" s="34" t="s">
        <v>2294</v>
      </c>
      <c r="BJ2177" s="44" t="s">
        <v>350</v>
      </c>
      <c r="BK2177" s="44" t="s">
        <v>11069</v>
      </c>
      <c r="EN2177" s="572">
        <v>65153</v>
      </c>
      <c r="EO2177" s="561" t="s">
        <v>12341</v>
      </c>
      <c r="EP2177" s="561" t="s">
        <v>289</v>
      </c>
      <c r="EQ2177" s="576">
        <v>332</v>
      </c>
      <c r="ER2177" s="561" t="s">
        <v>4896</v>
      </c>
      <c r="ES2177" s="568" t="s">
        <v>12342</v>
      </c>
    </row>
    <row r="2178" spans="16:149">
      <c r="P2178" s="503"/>
      <c r="Q2178" s="504"/>
      <c r="R2178" s="505">
        <f t="shared" si="56"/>
        <v>45956</v>
      </c>
      <c r="S2178" s="501"/>
      <c r="T2178" s="497"/>
      <c r="U2178" s="498"/>
      <c r="V2178" s="43">
        <v>268</v>
      </c>
      <c r="W2178" s="34" t="s">
        <v>4659</v>
      </c>
      <c r="X2178" s="44">
        <v>61602</v>
      </c>
      <c r="Y2178" s="34" t="s">
        <v>1043</v>
      </c>
      <c r="Z2178" s="43" t="s">
        <v>1223</v>
      </c>
      <c r="AA2178" s="34" t="s">
        <v>447</v>
      </c>
      <c r="AB2178" s="34" t="s">
        <v>273</v>
      </c>
      <c r="AC2178" s="34" t="s">
        <v>1043</v>
      </c>
      <c r="AD2178" s="44" t="s">
        <v>350</v>
      </c>
      <c r="AE2178" s="44" t="s">
        <v>11069</v>
      </c>
      <c r="AF2178" s="43">
        <v>268</v>
      </c>
      <c r="AG2178" s="34" t="s">
        <v>4659</v>
      </c>
      <c r="AH2178" s="34" t="s">
        <v>12241</v>
      </c>
      <c r="AI2178" s="43" t="s">
        <v>4002</v>
      </c>
      <c r="AJ2178" s="44" t="s">
        <v>4003</v>
      </c>
      <c r="AK2178" s="261">
        <v>3300011</v>
      </c>
      <c r="AL2178" s="44" t="s">
        <v>336</v>
      </c>
      <c r="AM2178" s="44" t="s">
        <v>4006</v>
      </c>
      <c r="AN2178" s="262">
        <v>235095900</v>
      </c>
      <c r="AO2178" s="34"/>
      <c r="AP2178" s="34"/>
      <c r="AQ2178" s="34"/>
      <c r="AR2178" s="34"/>
      <c r="AS2178" s="34"/>
      <c r="AT2178" s="44" t="s">
        <v>10865</v>
      </c>
      <c r="AU2178" s="44"/>
      <c r="AV2178" s="477" t="str">
        <f t="array" ref="AV2178">_xlfn.IFS(
LEFT(Tabelas!$AI2178,1)="N","DN",
LEFT(Tabelas!$AI2178,1)="C","DC",
LEFT(Tabelas!$AI2178,1)="L","DL",
LEFT(Tabelas!$AI2178,1)="A","DA",
LEFT(Tabelas!$AI2178,1)="G","DG")</f>
        <v>DC</v>
      </c>
      <c r="AW2178" s="34"/>
      <c r="AX2178" s="34"/>
      <c r="AY2178" s="34"/>
      <c r="AZ2178" s="34"/>
      <c r="BA2178" s="34"/>
      <c r="BB2178" s="34"/>
      <c r="BC2178" s="34"/>
      <c r="BD2178" s="44">
        <v>61602</v>
      </c>
      <c r="BE2178" s="34" t="s">
        <v>1043</v>
      </c>
      <c r="BF2178" s="43" t="s">
        <v>1223</v>
      </c>
      <c r="BG2178" s="34" t="s">
        <v>447</v>
      </c>
      <c r="BH2178" s="34" t="s">
        <v>273</v>
      </c>
      <c r="BI2178" s="34" t="s">
        <v>1043</v>
      </c>
      <c r="BJ2178" s="44" t="s">
        <v>350</v>
      </c>
      <c r="BK2178" s="44" t="s">
        <v>11069</v>
      </c>
      <c r="EN2178" s="572">
        <v>65609</v>
      </c>
      <c r="EO2178" s="561" t="s">
        <v>12343</v>
      </c>
      <c r="EP2178" s="561" t="s">
        <v>350</v>
      </c>
      <c r="EQ2178" s="576">
        <v>219</v>
      </c>
      <c r="ER2178" s="561" t="s">
        <v>4409</v>
      </c>
      <c r="ES2178" s="568" t="s">
        <v>12344</v>
      </c>
    </row>
    <row r="2179" spans="16:149">
      <c r="P2179" s="503"/>
      <c r="Q2179" s="504"/>
      <c r="R2179" s="505">
        <f t="shared" si="56"/>
        <v>45957</v>
      </c>
      <c r="S2179" s="501"/>
      <c r="T2179" s="497"/>
      <c r="U2179" s="498"/>
      <c r="V2179" s="43">
        <v>268</v>
      </c>
      <c r="W2179" s="34" t="s">
        <v>4659</v>
      </c>
      <c r="X2179" s="44">
        <v>61603</v>
      </c>
      <c r="Y2179" s="34" t="s">
        <v>1319</v>
      </c>
      <c r="Z2179" s="43" t="s">
        <v>1223</v>
      </c>
      <c r="AA2179" s="34" t="s">
        <v>447</v>
      </c>
      <c r="AB2179" s="34" t="s">
        <v>273</v>
      </c>
      <c r="AC2179" s="34" t="s">
        <v>1319</v>
      </c>
      <c r="AD2179" s="44" t="s">
        <v>350</v>
      </c>
      <c r="AE2179" s="44" t="s">
        <v>11069</v>
      </c>
      <c r="AF2179" s="43">
        <v>268</v>
      </c>
      <c r="AG2179" s="34" t="s">
        <v>4659</v>
      </c>
      <c r="AH2179" s="34" t="s">
        <v>12241</v>
      </c>
      <c r="AI2179" s="43" t="s">
        <v>4002</v>
      </c>
      <c r="AJ2179" s="44" t="s">
        <v>4003</v>
      </c>
      <c r="AK2179" s="261">
        <v>3300011</v>
      </c>
      <c r="AL2179" s="44" t="s">
        <v>336</v>
      </c>
      <c r="AM2179" s="44" t="s">
        <v>4006</v>
      </c>
      <c r="AN2179" s="262">
        <v>235095900</v>
      </c>
      <c r="AO2179" s="34"/>
      <c r="AP2179" s="34"/>
      <c r="AQ2179" s="34"/>
      <c r="AR2179" s="34"/>
      <c r="AS2179" s="34"/>
      <c r="AT2179" s="44" t="s">
        <v>10865</v>
      </c>
      <c r="AU2179" s="44"/>
      <c r="AV2179" s="477" t="str">
        <f t="array" ref="AV2179">_xlfn.IFS(
LEFT(Tabelas!$AI2179,1)="N","DN",
LEFT(Tabelas!$AI2179,1)="C","DC",
LEFT(Tabelas!$AI2179,1)="L","DL",
LEFT(Tabelas!$AI2179,1)="A","DA",
LEFT(Tabelas!$AI2179,1)="G","DG")</f>
        <v>DC</v>
      </c>
      <c r="AW2179" s="34"/>
      <c r="AX2179" s="34"/>
      <c r="AY2179" s="34"/>
      <c r="AZ2179" s="34"/>
      <c r="BA2179" s="34"/>
      <c r="BB2179" s="34"/>
      <c r="BC2179" s="34"/>
      <c r="BD2179" s="44">
        <v>61603</v>
      </c>
      <c r="BE2179" s="34" t="s">
        <v>1319</v>
      </c>
      <c r="BF2179" s="43" t="s">
        <v>1223</v>
      </c>
      <c r="BG2179" s="34" t="s">
        <v>447</v>
      </c>
      <c r="BH2179" s="34" t="s">
        <v>273</v>
      </c>
      <c r="BI2179" s="34" t="s">
        <v>1319</v>
      </c>
      <c r="BJ2179" s="44" t="s">
        <v>350</v>
      </c>
      <c r="BK2179" s="44" t="s">
        <v>11069</v>
      </c>
      <c r="EN2179" s="571">
        <v>66303</v>
      </c>
      <c r="EO2179" s="560" t="s">
        <v>12345</v>
      </c>
      <c r="EP2179" s="560" t="s">
        <v>350</v>
      </c>
      <c r="EQ2179" s="580">
        <v>219</v>
      </c>
      <c r="ER2179" s="560" t="s">
        <v>4409</v>
      </c>
      <c r="ES2179" s="567" t="s">
        <v>12346</v>
      </c>
    </row>
    <row r="2180" spans="16:149">
      <c r="P2180" s="503"/>
      <c r="Q2180" s="504"/>
      <c r="R2180" s="505">
        <f t="shared" si="56"/>
        <v>45958</v>
      </c>
      <c r="S2180" s="501"/>
      <c r="T2180" s="497"/>
      <c r="U2180" s="498"/>
      <c r="V2180" s="43">
        <v>268</v>
      </c>
      <c r="W2180" s="34" t="s">
        <v>4659</v>
      </c>
      <c r="X2180" s="44">
        <v>61608</v>
      </c>
      <c r="Y2180" s="34" t="s">
        <v>1599</v>
      </c>
      <c r="Z2180" s="43" t="s">
        <v>1223</v>
      </c>
      <c r="AA2180" s="34" t="s">
        <v>447</v>
      </c>
      <c r="AB2180" s="34" t="s">
        <v>273</v>
      </c>
      <c r="AC2180" s="34" t="s">
        <v>1599</v>
      </c>
      <c r="AD2180" s="44" t="s">
        <v>350</v>
      </c>
      <c r="AE2180" s="44" t="s">
        <v>11069</v>
      </c>
      <c r="AF2180" s="43">
        <v>268</v>
      </c>
      <c r="AG2180" s="34" t="s">
        <v>4659</v>
      </c>
      <c r="AH2180" s="34" t="s">
        <v>12241</v>
      </c>
      <c r="AI2180" s="43" t="s">
        <v>4002</v>
      </c>
      <c r="AJ2180" s="44" t="s">
        <v>4003</v>
      </c>
      <c r="AK2180" s="261">
        <v>3300011</v>
      </c>
      <c r="AL2180" s="44" t="s">
        <v>336</v>
      </c>
      <c r="AM2180" s="44" t="s">
        <v>4006</v>
      </c>
      <c r="AN2180" s="262">
        <v>235095900</v>
      </c>
      <c r="AO2180" s="34"/>
      <c r="AP2180" s="34"/>
      <c r="AQ2180" s="34"/>
      <c r="AR2180" s="34"/>
      <c r="AS2180" s="34"/>
      <c r="AT2180" s="44" t="s">
        <v>10865</v>
      </c>
      <c r="AU2180" s="44"/>
      <c r="AV2180" s="477" t="str">
        <f t="array" ref="AV2180">_xlfn.IFS(
LEFT(Tabelas!$AI2180,1)="N","DN",
LEFT(Tabelas!$AI2180,1)="C","DC",
LEFT(Tabelas!$AI2180,1)="L","DL",
LEFT(Tabelas!$AI2180,1)="A","DA",
LEFT(Tabelas!$AI2180,1)="G","DG")</f>
        <v>DC</v>
      </c>
      <c r="AW2180" s="34"/>
      <c r="AX2180" s="34"/>
      <c r="AY2180" s="34"/>
      <c r="AZ2180" s="34"/>
      <c r="BA2180" s="34"/>
      <c r="BB2180" s="34"/>
      <c r="BC2180" s="34"/>
      <c r="BD2180" s="44">
        <v>61608</v>
      </c>
      <c r="BE2180" s="34" t="s">
        <v>1599</v>
      </c>
      <c r="BF2180" s="43" t="s">
        <v>1223</v>
      </c>
      <c r="BG2180" s="34" t="s">
        <v>447</v>
      </c>
      <c r="BH2180" s="34" t="s">
        <v>273</v>
      </c>
      <c r="BI2180" s="34" t="s">
        <v>1599</v>
      </c>
      <c r="BJ2180" s="44" t="s">
        <v>350</v>
      </c>
      <c r="BK2180" s="44" t="s">
        <v>11069</v>
      </c>
      <c r="EN2180" s="571">
        <v>66486</v>
      </c>
      <c r="EO2180" s="560" t="s">
        <v>12347</v>
      </c>
      <c r="EP2180" s="560" t="s">
        <v>350</v>
      </c>
      <c r="EQ2180" s="580">
        <v>224</v>
      </c>
      <c r="ER2180" s="560" t="s">
        <v>4524</v>
      </c>
      <c r="ES2180" s="567" t="s">
        <v>12348</v>
      </c>
    </row>
    <row r="2181" spans="16:149">
      <c r="P2181" s="503"/>
      <c r="Q2181" s="504"/>
      <c r="R2181" s="505">
        <f t="shared" si="56"/>
        <v>45959</v>
      </c>
      <c r="S2181" s="501"/>
      <c r="T2181" s="497"/>
      <c r="U2181" s="498"/>
      <c r="V2181" s="43">
        <v>268</v>
      </c>
      <c r="W2181" s="34" t="s">
        <v>4659</v>
      </c>
      <c r="X2181" s="44">
        <v>61609</v>
      </c>
      <c r="Y2181" s="34" t="s">
        <v>1867</v>
      </c>
      <c r="Z2181" s="43" t="s">
        <v>1223</v>
      </c>
      <c r="AA2181" s="34" t="s">
        <v>447</v>
      </c>
      <c r="AB2181" s="34" t="s">
        <v>273</v>
      </c>
      <c r="AC2181" s="34" t="s">
        <v>1867</v>
      </c>
      <c r="AD2181" s="44" t="s">
        <v>350</v>
      </c>
      <c r="AE2181" s="44" t="s">
        <v>11069</v>
      </c>
      <c r="AF2181" s="43">
        <v>268</v>
      </c>
      <c r="AG2181" s="34" t="s">
        <v>4659</v>
      </c>
      <c r="AH2181" s="34" t="s">
        <v>12241</v>
      </c>
      <c r="AI2181" s="43" t="s">
        <v>4002</v>
      </c>
      <c r="AJ2181" s="44" t="s">
        <v>4003</v>
      </c>
      <c r="AK2181" s="261">
        <v>3300011</v>
      </c>
      <c r="AL2181" s="44" t="s">
        <v>336</v>
      </c>
      <c r="AM2181" s="44" t="s">
        <v>4006</v>
      </c>
      <c r="AN2181" s="262">
        <v>235095900</v>
      </c>
      <c r="AO2181" s="34"/>
      <c r="AP2181" s="34"/>
      <c r="AQ2181" s="34"/>
      <c r="AR2181" s="34"/>
      <c r="AS2181" s="34"/>
      <c r="AT2181" s="44" t="s">
        <v>10865</v>
      </c>
      <c r="AU2181" s="44"/>
      <c r="AV2181" s="477" t="str">
        <f t="array" ref="AV2181">_xlfn.IFS(
LEFT(Tabelas!$AI2181,1)="N","DN",
LEFT(Tabelas!$AI2181,1)="C","DC",
LEFT(Tabelas!$AI2181,1)="L","DL",
LEFT(Tabelas!$AI2181,1)="A","DA",
LEFT(Tabelas!$AI2181,1)="G","DG")</f>
        <v>DC</v>
      </c>
      <c r="AW2181" s="34"/>
      <c r="AX2181" s="34"/>
      <c r="AY2181" s="34"/>
      <c r="AZ2181" s="34"/>
      <c r="BA2181" s="34"/>
      <c r="BB2181" s="34"/>
      <c r="BC2181" s="34"/>
      <c r="BD2181" s="44">
        <v>61609</v>
      </c>
      <c r="BE2181" s="34" t="s">
        <v>1867</v>
      </c>
      <c r="BF2181" s="43" t="s">
        <v>1223</v>
      </c>
      <c r="BG2181" s="34" t="s">
        <v>447</v>
      </c>
      <c r="BH2181" s="34" t="s">
        <v>273</v>
      </c>
      <c r="BI2181" s="34" t="s">
        <v>1867</v>
      </c>
      <c r="BJ2181" s="44" t="s">
        <v>350</v>
      </c>
      <c r="BK2181" s="44" t="s">
        <v>11069</v>
      </c>
      <c r="EN2181" s="571">
        <v>67636</v>
      </c>
      <c r="EO2181" s="560" t="s">
        <v>12349</v>
      </c>
      <c r="EP2181" s="560" t="s">
        <v>289</v>
      </c>
      <c r="EQ2181" s="580">
        <v>382</v>
      </c>
      <c r="ER2181" s="560" t="s">
        <v>5135</v>
      </c>
      <c r="ES2181" s="567" t="s">
        <v>12350</v>
      </c>
    </row>
    <row r="2182" spans="16:149">
      <c r="P2182" s="503"/>
      <c r="Q2182" s="504"/>
      <c r="R2182" s="505">
        <f t="shared" si="56"/>
        <v>45960</v>
      </c>
      <c r="S2182" s="501"/>
      <c r="T2182" s="497"/>
      <c r="U2182" s="498"/>
      <c r="V2182" s="43">
        <v>268</v>
      </c>
      <c r="W2182" s="34" t="s">
        <v>4659</v>
      </c>
      <c r="X2182" s="44">
        <v>61611</v>
      </c>
      <c r="Y2182" s="34" t="s">
        <v>2094</v>
      </c>
      <c r="Z2182" s="43" t="s">
        <v>1223</v>
      </c>
      <c r="AA2182" s="34" t="s">
        <v>447</v>
      </c>
      <c r="AB2182" s="34" t="s">
        <v>273</v>
      </c>
      <c r="AC2182" s="34" t="s">
        <v>2094</v>
      </c>
      <c r="AD2182" s="44" t="s">
        <v>350</v>
      </c>
      <c r="AE2182" s="44" t="s">
        <v>11069</v>
      </c>
      <c r="AF2182" s="43">
        <v>268</v>
      </c>
      <c r="AG2182" s="34" t="s">
        <v>4659</v>
      </c>
      <c r="AH2182" s="34" t="s">
        <v>12241</v>
      </c>
      <c r="AI2182" s="43" t="s">
        <v>4002</v>
      </c>
      <c r="AJ2182" s="44" t="s">
        <v>4003</v>
      </c>
      <c r="AK2182" s="261">
        <v>3300011</v>
      </c>
      <c r="AL2182" s="44" t="s">
        <v>336</v>
      </c>
      <c r="AM2182" s="44" t="s">
        <v>4006</v>
      </c>
      <c r="AN2182" s="262">
        <v>235095900</v>
      </c>
      <c r="AO2182" s="34"/>
      <c r="AP2182" s="34"/>
      <c r="AQ2182" s="34"/>
      <c r="AR2182" s="34"/>
      <c r="AS2182" s="34"/>
      <c r="AT2182" s="44" t="s">
        <v>10865</v>
      </c>
      <c r="AU2182" s="44"/>
      <c r="AV2182" s="477" t="str">
        <f t="array" ref="AV2182">_xlfn.IFS(
LEFT(Tabelas!$AI2182,1)="N","DN",
LEFT(Tabelas!$AI2182,1)="C","DC",
LEFT(Tabelas!$AI2182,1)="L","DL",
LEFT(Tabelas!$AI2182,1)="A","DA",
LEFT(Tabelas!$AI2182,1)="G","DG")</f>
        <v>DC</v>
      </c>
      <c r="AW2182" s="34"/>
      <c r="AX2182" s="34"/>
      <c r="AY2182" s="34"/>
      <c r="AZ2182" s="34"/>
      <c r="BA2182" s="34"/>
      <c r="BB2182" s="34"/>
      <c r="BC2182" s="34"/>
      <c r="BD2182" s="44">
        <v>61611</v>
      </c>
      <c r="BE2182" s="34" t="s">
        <v>2094</v>
      </c>
      <c r="BF2182" s="43" t="s">
        <v>1223</v>
      </c>
      <c r="BG2182" s="34" t="s">
        <v>447</v>
      </c>
      <c r="BH2182" s="34" t="s">
        <v>273</v>
      </c>
      <c r="BI2182" s="34" t="s">
        <v>2094</v>
      </c>
      <c r="BJ2182" s="44" t="s">
        <v>350</v>
      </c>
      <c r="BK2182" s="44" t="s">
        <v>11069</v>
      </c>
      <c r="EN2182" s="572">
        <v>69868</v>
      </c>
      <c r="EO2182" s="561" t="s">
        <v>12351</v>
      </c>
      <c r="EP2182" s="561" t="s">
        <v>289</v>
      </c>
      <c r="EQ2182" s="576">
        <v>347</v>
      </c>
      <c r="ER2182" s="561" t="s">
        <v>5074</v>
      </c>
      <c r="ES2182" s="568" t="s">
        <v>12352</v>
      </c>
    </row>
    <row r="2183" spans="16:149">
      <c r="P2183" s="503"/>
      <c r="Q2183" s="504"/>
      <c r="R2183" s="505">
        <f t="shared" si="56"/>
        <v>45961</v>
      </c>
      <c r="S2183" s="501"/>
      <c r="T2183" s="497"/>
      <c r="U2183" s="498"/>
      <c r="V2183" s="43">
        <v>268</v>
      </c>
      <c r="W2183" s="34" t="s">
        <v>4659</v>
      </c>
      <c r="X2183" s="44">
        <v>61612</v>
      </c>
      <c r="Y2183" s="34" t="s">
        <v>2297</v>
      </c>
      <c r="Z2183" s="43" t="s">
        <v>1223</v>
      </c>
      <c r="AA2183" s="34" t="s">
        <v>447</v>
      </c>
      <c r="AB2183" s="34" t="s">
        <v>273</v>
      </c>
      <c r="AC2183" s="34" t="s">
        <v>2297</v>
      </c>
      <c r="AD2183" s="44" t="s">
        <v>350</v>
      </c>
      <c r="AE2183" s="44" t="s">
        <v>11069</v>
      </c>
      <c r="AF2183" s="43">
        <v>268</v>
      </c>
      <c r="AG2183" s="34" t="s">
        <v>4659</v>
      </c>
      <c r="AH2183" s="34" t="s">
        <v>12241</v>
      </c>
      <c r="AI2183" s="43" t="s">
        <v>4002</v>
      </c>
      <c r="AJ2183" s="44" t="s">
        <v>4003</v>
      </c>
      <c r="AK2183" s="261">
        <v>3300011</v>
      </c>
      <c r="AL2183" s="44" t="s">
        <v>336</v>
      </c>
      <c r="AM2183" s="44" t="s">
        <v>4006</v>
      </c>
      <c r="AN2183" s="262">
        <v>235095900</v>
      </c>
      <c r="AO2183" s="34"/>
      <c r="AP2183" s="34"/>
      <c r="AQ2183" s="34"/>
      <c r="AR2183" s="34"/>
      <c r="AS2183" s="34"/>
      <c r="AT2183" s="44" t="s">
        <v>10865</v>
      </c>
      <c r="AU2183" s="44"/>
      <c r="AV2183" s="477" t="str">
        <f t="array" ref="AV2183">_xlfn.IFS(
LEFT(Tabelas!$AI2183,1)="N","DN",
LEFT(Tabelas!$AI2183,1)="C","DC",
LEFT(Tabelas!$AI2183,1)="L","DL",
LEFT(Tabelas!$AI2183,1)="A","DA",
LEFT(Tabelas!$AI2183,1)="G","DG")</f>
        <v>DC</v>
      </c>
      <c r="AW2183" s="34"/>
      <c r="AX2183" s="34"/>
      <c r="AY2183" s="34"/>
      <c r="AZ2183" s="34"/>
      <c r="BA2183" s="34"/>
      <c r="BB2183" s="34"/>
      <c r="BC2183" s="34"/>
      <c r="BD2183" s="44">
        <v>61612</v>
      </c>
      <c r="BE2183" s="34" t="s">
        <v>2297</v>
      </c>
      <c r="BF2183" s="43" t="s">
        <v>1223</v>
      </c>
      <c r="BG2183" s="34" t="s">
        <v>447</v>
      </c>
      <c r="BH2183" s="34" t="s">
        <v>273</v>
      </c>
      <c r="BI2183" s="34" t="s">
        <v>2297</v>
      </c>
      <c r="BJ2183" s="44" t="s">
        <v>350</v>
      </c>
      <c r="BK2183" s="44" t="s">
        <v>11069</v>
      </c>
      <c r="EN2183" s="571">
        <v>69876</v>
      </c>
      <c r="EO2183" s="560" t="s">
        <v>12353</v>
      </c>
      <c r="EP2183" s="560" t="s">
        <v>289</v>
      </c>
      <c r="EQ2183" s="580">
        <v>347</v>
      </c>
      <c r="ER2183" s="560" t="s">
        <v>5074</v>
      </c>
      <c r="ES2183" s="567" t="s">
        <v>12354</v>
      </c>
    </row>
    <row r="2184" spans="16:149">
      <c r="P2184" s="503"/>
      <c r="Q2184" s="504"/>
      <c r="R2184" s="505">
        <f t="shared" si="56"/>
        <v>45962</v>
      </c>
      <c r="S2184" s="501"/>
      <c r="T2184" s="497"/>
      <c r="U2184" s="498"/>
      <c r="V2184" s="43">
        <v>268</v>
      </c>
      <c r="W2184" s="34" t="s">
        <v>4659</v>
      </c>
      <c r="X2184" s="44">
        <v>61614</v>
      </c>
      <c r="Y2184" s="34" t="s">
        <v>447</v>
      </c>
      <c r="Z2184" s="43" t="s">
        <v>1223</v>
      </c>
      <c r="AA2184" s="34" t="s">
        <v>447</v>
      </c>
      <c r="AB2184" s="34" t="s">
        <v>273</v>
      </c>
      <c r="AC2184" s="34" t="s">
        <v>447</v>
      </c>
      <c r="AD2184" s="44" t="s">
        <v>350</v>
      </c>
      <c r="AE2184" s="44" t="s">
        <v>11069</v>
      </c>
      <c r="AF2184" s="43">
        <v>268</v>
      </c>
      <c r="AG2184" s="34" t="s">
        <v>4659</v>
      </c>
      <c r="AH2184" s="34" t="s">
        <v>12241</v>
      </c>
      <c r="AI2184" s="43" t="s">
        <v>4002</v>
      </c>
      <c r="AJ2184" s="44" t="s">
        <v>4003</v>
      </c>
      <c r="AK2184" s="261">
        <v>3300011</v>
      </c>
      <c r="AL2184" s="44" t="s">
        <v>336</v>
      </c>
      <c r="AM2184" s="44" t="s">
        <v>4006</v>
      </c>
      <c r="AN2184" s="262">
        <v>235095900</v>
      </c>
      <c r="AO2184" s="34"/>
      <c r="AP2184" s="34"/>
      <c r="AQ2184" s="34"/>
      <c r="AR2184" s="34"/>
      <c r="AS2184" s="34"/>
      <c r="AT2184" s="44" t="s">
        <v>10865</v>
      </c>
      <c r="AU2184" s="44"/>
      <c r="AV2184" s="477" t="str">
        <f t="array" ref="AV2184">_xlfn.IFS(
LEFT(Tabelas!$AI2184,1)="N","DN",
LEFT(Tabelas!$AI2184,1)="C","DC",
LEFT(Tabelas!$AI2184,1)="L","DL",
LEFT(Tabelas!$AI2184,1)="A","DA",
LEFT(Tabelas!$AI2184,1)="G","DG")</f>
        <v>DC</v>
      </c>
      <c r="AW2184" s="34"/>
      <c r="AX2184" s="34"/>
      <c r="AY2184" s="34"/>
      <c r="AZ2184" s="34"/>
      <c r="BA2184" s="34"/>
      <c r="BB2184" s="34"/>
      <c r="BC2184" s="34"/>
      <c r="BD2184" s="44">
        <v>61614</v>
      </c>
      <c r="BE2184" s="34" t="s">
        <v>447</v>
      </c>
      <c r="BF2184" s="43" t="s">
        <v>1223</v>
      </c>
      <c r="BG2184" s="34" t="s">
        <v>447</v>
      </c>
      <c r="BH2184" s="34" t="s">
        <v>273</v>
      </c>
      <c r="BI2184" s="34" t="s">
        <v>447</v>
      </c>
      <c r="BJ2184" s="44" t="s">
        <v>350</v>
      </c>
      <c r="BK2184" s="44" t="s">
        <v>11069</v>
      </c>
      <c r="EN2184" s="571">
        <v>70270</v>
      </c>
      <c r="EO2184" s="560" t="s">
        <v>12355</v>
      </c>
      <c r="EP2184" s="560" t="s">
        <v>289</v>
      </c>
      <c r="EQ2184" s="580">
        <v>339</v>
      </c>
      <c r="ER2184" s="560" t="s">
        <v>307</v>
      </c>
      <c r="ES2184" s="567" t="s">
        <v>12356</v>
      </c>
    </row>
    <row r="2185" spans="16:149">
      <c r="P2185" s="503"/>
      <c r="Q2185" s="504"/>
      <c r="R2185" s="505">
        <f t="shared" si="56"/>
        <v>45963</v>
      </c>
      <c r="S2185" s="501"/>
      <c r="T2185" s="497"/>
      <c r="U2185" s="498"/>
      <c r="V2185" s="43">
        <v>268</v>
      </c>
      <c r="W2185" s="34" t="s">
        <v>4659</v>
      </c>
      <c r="X2185" s="44">
        <v>61600</v>
      </c>
      <c r="Y2185" s="34" t="s">
        <v>732</v>
      </c>
      <c r="Z2185" s="43" t="s">
        <v>1223</v>
      </c>
      <c r="AA2185" s="34" t="s">
        <v>447</v>
      </c>
      <c r="AB2185" s="34" t="s">
        <v>273</v>
      </c>
      <c r="AC2185" s="34" t="s">
        <v>447</v>
      </c>
      <c r="AD2185" s="44" t="s">
        <v>350</v>
      </c>
      <c r="AE2185" s="44" t="s">
        <v>11069</v>
      </c>
      <c r="AF2185" s="43">
        <v>268</v>
      </c>
      <c r="AG2185" s="34" t="s">
        <v>4659</v>
      </c>
      <c r="AH2185" s="34" t="s">
        <v>12241</v>
      </c>
      <c r="AI2185" s="43" t="s">
        <v>4002</v>
      </c>
      <c r="AJ2185" s="44" t="s">
        <v>4003</v>
      </c>
      <c r="AK2185" s="261">
        <v>3300011</v>
      </c>
      <c r="AL2185" s="44" t="s">
        <v>336</v>
      </c>
      <c r="AM2185" s="44" t="s">
        <v>4006</v>
      </c>
      <c r="AN2185" s="262">
        <v>235095900</v>
      </c>
      <c r="AO2185" s="34"/>
      <c r="AP2185" s="34"/>
      <c r="AQ2185" s="34"/>
      <c r="AR2185" s="34"/>
      <c r="AS2185" s="34"/>
      <c r="AT2185" s="44" t="s">
        <v>10865</v>
      </c>
      <c r="AU2185" s="44"/>
      <c r="AV2185" s="477" t="str">
        <f t="array" ref="AV2185">_xlfn.IFS(
LEFT(Tabelas!$AI2185,1)="N","DN",
LEFT(Tabelas!$AI2185,1)="C","DC",
LEFT(Tabelas!$AI2185,1)="L","DL",
LEFT(Tabelas!$AI2185,1)="A","DA",
LEFT(Tabelas!$AI2185,1)="G","DG")</f>
        <v>DC</v>
      </c>
      <c r="AW2185" s="34"/>
      <c r="AX2185" s="34"/>
      <c r="AY2185" s="34"/>
      <c r="AZ2185" s="34"/>
      <c r="BA2185" s="34"/>
      <c r="BB2185" s="34"/>
      <c r="BC2185" s="34"/>
      <c r="BD2185" s="44">
        <v>61600</v>
      </c>
      <c r="BE2185" s="34" t="s">
        <v>732</v>
      </c>
      <c r="BF2185" s="43" t="s">
        <v>1223</v>
      </c>
      <c r="BG2185" s="34" t="s">
        <v>447</v>
      </c>
      <c r="BH2185" s="34" t="s">
        <v>273</v>
      </c>
      <c r="BI2185" s="34" t="s">
        <v>447</v>
      </c>
      <c r="BJ2185" s="44" t="s">
        <v>350</v>
      </c>
      <c r="BK2185" s="44" t="s">
        <v>11069</v>
      </c>
      <c r="EN2185" s="571">
        <v>70335</v>
      </c>
      <c r="EO2185" s="560" t="s">
        <v>12357</v>
      </c>
      <c r="EP2185" s="560" t="s">
        <v>289</v>
      </c>
      <c r="EQ2185" s="580">
        <v>339</v>
      </c>
      <c r="ER2185" s="560" t="s">
        <v>307</v>
      </c>
      <c r="ES2185" s="567" t="s">
        <v>12358</v>
      </c>
    </row>
    <row r="2186" spans="16:149">
      <c r="P2186" s="503"/>
      <c r="Q2186" s="504"/>
      <c r="R2186" s="505">
        <f t="shared" si="56"/>
        <v>45964</v>
      </c>
      <c r="S2186" s="501"/>
      <c r="T2186" s="497"/>
      <c r="U2186" s="498"/>
      <c r="V2186" s="43">
        <v>268</v>
      </c>
      <c r="W2186" s="34" t="s">
        <v>4659</v>
      </c>
      <c r="X2186" s="44">
        <v>61616</v>
      </c>
      <c r="Y2186" s="34" t="s">
        <v>2643</v>
      </c>
      <c r="Z2186" s="43" t="s">
        <v>1223</v>
      </c>
      <c r="AA2186" s="34" t="s">
        <v>447</v>
      </c>
      <c r="AB2186" s="34" t="s">
        <v>273</v>
      </c>
      <c r="AC2186" s="34" t="s">
        <v>12359</v>
      </c>
      <c r="AD2186" s="44" t="s">
        <v>350</v>
      </c>
      <c r="AE2186" s="44" t="s">
        <v>11069</v>
      </c>
      <c r="AF2186" s="43">
        <v>268</v>
      </c>
      <c r="AG2186" s="34" t="s">
        <v>4659</v>
      </c>
      <c r="AH2186" s="34" t="s">
        <v>12241</v>
      </c>
      <c r="AI2186" s="43" t="s">
        <v>4002</v>
      </c>
      <c r="AJ2186" s="44" t="s">
        <v>4003</v>
      </c>
      <c r="AK2186" s="261">
        <v>3300011</v>
      </c>
      <c r="AL2186" s="44" t="s">
        <v>336</v>
      </c>
      <c r="AM2186" s="44" t="s">
        <v>4006</v>
      </c>
      <c r="AN2186" s="262">
        <v>235095900</v>
      </c>
      <c r="AO2186" s="34"/>
      <c r="AP2186" s="34"/>
      <c r="AQ2186" s="34"/>
      <c r="AR2186" s="34"/>
      <c r="AS2186" s="34"/>
      <c r="AT2186" s="44" t="s">
        <v>10865</v>
      </c>
      <c r="AU2186" s="44"/>
      <c r="AV2186" s="477" t="str">
        <f t="array" ref="AV2186">_xlfn.IFS(
LEFT(Tabelas!$AI2186,1)="N","DN",
LEFT(Tabelas!$AI2186,1)="C","DC",
LEFT(Tabelas!$AI2186,1)="L","DL",
LEFT(Tabelas!$AI2186,1)="A","DA",
LEFT(Tabelas!$AI2186,1)="G","DG")</f>
        <v>DC</v>
      </c>
      <c r="AW2186" s="34"/>
      <c r="AX2186" s="34"/>
      <c r="AY2186" s="34"/>
      <c r="AZ2186" s="34"/>
      <c r="BA2186" s="34"/>
      <c r="BB2186" s="34"/>
      <c r="BC2186" s="34"/>
      <c r="BD2186" s="44">
        <v>61616</v>
      </c>
      <c r="BE2186" s="34" t="s">
        <v>2643</v>
      </c>
      <c r="BF2186" s="43" t="s">
        <v>1223</v>
      </c>
      <c r="BG2186" s="34" t="s">
        <v>447</v>
      </c>
      <c r="BH2186" s="34" t="s">
        <v>273</v>
      </c>
      <c r="BI2186" s="34" t="s">
        <v>12359</v>
      </c>
      <c r="BJ2186" s="44" t="s">
        <v>350</v>
      </c>
      <c r="BK2186" s="44" t="s">
        <v>11069</v>
      </c>
      <c r="EN2186" s="572">
        <v>70360</v>
      </c>
      <c r="EO2186" s="561" t="s">
        <v>12360</v>
      </c>
      <c r="EP2186" s="561" t="s">
        <v>289</v>
      </c>
      <c r="EQ2186" s="576">
        <v>335</v>
      </c>
      <c r="ER2186" s="561" t="s">
        <v>1244</v>
      </c>
      <c r="ES2186" s="568" t="s">
        <v>12361</v>
      </c>
    </row>
    <row r="2187" spans="16:149">
      <c r="P2187" s="503"/>
      <c r="Q2187" s="504"/>
      <c r="R2187" s="505">
        <f t="shared" si="56"/>
        <v>45965</v>
      </c>
      <c r="S2187" s="501"/>
      <c r="T2187" s="497"/>
      <c r="U2187" s="498"/>
      <c r="V2187" s="43">
        <v>268</v>
      </c>
      <c r="W2187" s="34" t="s">
        <v>4659</v>
      </c>
      <c r="X2187" s="44">
        <v>61617</v>
      </c>
      <c r="Y2187" s="34" t="s">
        <v>2786</v>
      </c>
      <c r="Z2187" s="43" t="s">
        <v>1223</v>
      </c>
      <c r="AA2187" s="34" t="s">
        <v>447</v>
      </c>
      <c r="AB2187" s="34" t="s">
        <v>273</v>
      </c>
      <c r="AC2187" s="34" t="s">
        <v>12362</v>
      </c>
      <c r="AD2187" s="44" t="s">
        <v>350</v>
      </c>
      <c r="AE2187" s="44" t="s">
        <v>11069</v>
      </c>
      <c r="AF2187" s="43">
        <v>268</v>
      </c>
      <c r="AG2187" s="34" t="s">
        <v>4659</v>
      </c>
      <c r="AH2187" s="34" t="s">
        <v>12241</v>
      </c>
      <c r="AI2187" s="43" t="s">
        <v>4002</v>
      </c>
      <c r="AJ2187" s="44" t="s">
        <v>4003</v>
      </c>
      <c r="AK2187" s="261">
        <v>3300011</v>
      </c>
      <c r="AL2187" s="44" t="s">
        <v>336</v>
      </c>
      <c r="AM2187" s="44" t="s">
        <v>4006</v>
      </c>
      <c r="AN2187" s="262">
        <v>235095900</v>
      </c>
      <c r="AO2187" s="34"/>
      <c r="AP2187" s="34"/>
      <c r="AQ2187" s="34"/>
      <c r="AR2187" s="34"/>
      <c r="AS2187" s="34"/>
      <c r="AT2187" s="44" t="s">
        <v>10865</v>
      </c>
      <c r="AU2187" s="44"/>
      <c r="AV2187" s="477" t="str">
        <f t="array" ref="AV2187">_xlfn.IFS(
LEFT(Tabelas!$AI2187,1)="N","DN",
LEFT(Tabelas!$AI2187,1)="C","DC",
LEFT(Tabelas!$AI2187,1)="L","DL",
LEFT(Tabelas!$AI2187,1)="A","DA",
LEFT(Tabelas!$AI2187,1)="G","DG")</f>
        <v>DC</v>
      </c>
      <c r="AW2187" s="34"/>
      <c r="AX2187" s="34"/>
      <c r="AY2187" s="34"/>
      <c r="AZ2187" s="34"/>
      <c r="BA2187" s="34"/>
      <c r="BB2187" s="34"/>
      <c r="BC2187" s="34"/>
      <c r="BD2187" s="44">
        <v>61617</v>
      </c>
      <c r="BE2187" s="34" t="s">
        <v>2786</v>
      </c>
      <c r="BF2187" s="43" t="s">
        <v>1223</v>
      </c>
      <c r="BG2187" s="34" t="s">
        <v>447</v>
      </c>
      <c r="BH2187" s="34" t="s">
        <v>273</v>
      </c>
      <c r="BI2187" s="34" t="s">
        <v>12362</v>
      </c>
      <c r="BJ2187" s="44" t="s">
        <v>350</v>
      </c>
      <c r="BK2187" s="44" t="s">
        <v>11069</v>
      </c>
      <c r="EN2187" s="572">
        <v>70823</v>
      </c>
      <c r="EO2187" s="561" t="s">
        <v>12363</v>
      </c>
      <c r="EP2187" s="561" t="s">
        <v>289</v>
      </c>
      <c r="EQ2187" s="576">
        <v>332</v>
      </c>
      <c r="ER2187" s="561" t="s">
        <v>4896</v>
      </c>
      <c r="ES2187" s="568" t="s">
        <v>12364</v>
      </c>
    </row>
    <row r="2188" spans="16:149">
      <c r="P2188" s="503"/>
      <c r="Q2188" s="504"/>
      <c r="R2188" s="505">
        <f t="shared" si="56"/>
        <v>45966</v>
      </c>
      <c r="S2188" s="501"/>
      <c r="T2188" s="497"/>
      <c r="U2188" s="498"/>
      <c r="V2188" s="43">
        <v>268</v>
      </c>
      <c r="W2188" s="34" t="s">
        <v>4659</v>
      </c>
      <c r="X2188" s="44">
        <v>61618</v>
      </c>
      <c r="Y2188" s="34" t="s">
        <v>2926</v>
      </c>
      <c r="Z2188" s="43" t="s">
        <v>1223</v>
      </c>
      <c r="AA2188" s="34" t="s">
        <v>447</v>
      </c>
      <c r="AB2188" s="34" t="s">
        <v>273</v>
      </c>
      <c r="AC2188" s="34" t="s">
        <v>12365</v>
      </c>
      <c r="AD2188" s="44" t="s">
        <v>350</v>
      </c>
      <c r="AE2188" s="44" t="s">
        <v>11069</v>
      </c>
      <c r="AF2188" s="43">
        <v>268</v>
      </c>
      <c r="AG2188" s="34" t="s">
        <v>4659</v>
      </c>
      <c r="AH2188" s="34" t="s">
        <v>12241</v>
      </c>
      <c r="AI2188" s="43" t="s">
        <v>4002</v>
      </c>
      <c r="AJ2188" s="44" t="s">
        <v>4003</v>
      </c>
      <c r="AK2188" s="261">
        <v>3300011</v>
      </c>
      <c r="AL2188" s="44" t="s">
        <v>336</v>
      </c>
      <c r="AM2188" s="44" t="s">
        <v>4006</v>
      </c>
      <c r="AN2188" s="262">
        <v>235095900</v>
      </c>
      <c r="AO2188" s="34"/>
      <c r="AP2188" s="34"/>
      <c r="AQ2188" s="34"/>
      <c r="AR2188" s="34"/>
      <c r="AS2188" s="34"/>
      <c r="AT2188" s="44" t="s">
        <v>10865</v>
      </c>
      <c r="AU2188" s="44"/>
      <c r="AV2188" s="477" t="str">
        <f t="array" ref="AV2188">_xlfn.IFS(
LEFT(Tabelas!$AI2188,1)="N","DN",
LEFT(Tabelas!$AI2188,1)="C","DC",
LEFT(Tabelas!$AI2188,1)="L","DL",
LEFT(Tabelas!$AI2188,1)="A","DA",
LEFT(Tabelas!$AI2188,1)="G","DG")</f>
        <v>DC</v>
      </c>
      <c r="AW2188" s="34"/>
      <c r="AX2188" s="34"/>
      <c r="AY2188" s="34"/>
      <c r="AZ2188" s="34"/>
      <c r="BA2188" s="34"/>
      <c r="BB2188" s="34"/>
      <c r="BC2188" s="34"/>
      <c r="BD2188" s="44">
        <v>61618</v>
      </c>
      <c r="BE2188" s="34" t="s">
        <v>2926</v>
      </c>
      <c r="BF2188" s="43" t="s">
        <v>1223</v>
      </c>
      <c r="BG2188" s="34" t="s">
        <v>447</v>
      </c>
      <c r="BH2188" s="34" t="s">
        <v>273</v>
      </c>
      <c r="BI2188" s="34" t="s">
        <v>12365</v>
      </c>
      <c r="BJ2188" s="44" t="s">
        <v>350</v>
      </c>
      <c r="BK2188" s="44" t="s">
        <v>11069</v>
      </c>
      <c r="EN2188" s="572">
        <v>72222</v>
      </c>
      <c r="EO2188" s="561" t="s">
        <v>12366</v>
      </c>
      <c r="EP2188" s="561" t="s">
        <v>350</v>
      </c>
      <c r="EQ2188" s="576">
        <v>221</v>
      </c>
      <c r="ER2188" s="561" t="s">
        <v>4458</v>
      </c>
      <c r="ES2188" s="568" t="s">
        <v>12367</v>
      </c>
    </row>
    <row r="2189" spans="16:149">
      <c r="P2189" s="503"/>
      <c r="Q2189" s="504"/>
      <c r="R2189" s="505">
        <f t="shared" si="56"/>
        <v>45967</v>
      </c>
      <c r="S2189" s="501"/>
      <c r="T2189" s="497"/>
      <c r="U2189" s="498"/>
      <c r="V2189" s="43">
        <v>268</v>
      </c>
      <c r="W2189" s="34" t="s">
        <v>4659</v>
      </c>
      <c r="X2189" s="44">
        <v>61619</v>
      </c>
      <c r="Y2189" s="34" t="s">
        <v>3062</v>
      </c>
      <c r="Z2189" s="43" t="s">
        <v>1223</v>
      </c>
      <c r="AA2189" s="34" t="s">
        <v>447</v>
      </c>
      <c r="AB2189" s="34" t="s">
        <v>273</v>
      </c>
      <c r="AC2189" s="34" t="s">
        <v>12368</v>
      </c>
      <c r="AD2189" s="44" t="s">
        <v>350</v>
      </c>
      <c r="AE2189" s="44" t="s">
        <v>11069</v>
      </c>
      <c r="AF2189" s="43">
        <v>268</v>
      </c>
      <c r="AG2189" s="34" t="s">
        <v>4659</v>
      </c>
      <c r="AH2189" s="34" t="s">
        <v>12241</v>
      </c>
      <c r="AI2189" s="43" t="s">
        <v>4002</v>
      </c>
      <c r="AJ2189" s="44" t="s">
        <v>4003</v>
      </c>
      <c r="AK2189" s="261">
        <v>3300011</v>
      </c>
      <c r="AL2189" s="44" t="s">
        <v>336</v>
      </c>
      <c r="AM2189" s="44" t="s">
        <v>4006</v>
      </c>
      <c r="AN2189" s="262">
        <v>235095900</v>
      </c>
      <c r="AO2189" s="34"/>
      <c r="AP2189" s="34"/>
      <c r="AQ2189" s="34"/>
      <c r="AR2189" s="34"/>
      <c r="AS2189" s="34"/>
      <c r="AT2189" s="44" t="s">
        <v>10865</v>
      </c>
      <c r="AU2189" s="44"/>
      <c r="AV2189" s="477" t="str">
        <f t="array" ref="AV2189">_xlfn.IFS(
LEFT(Tabelas!$AI2189,1)="N","DN",
LEFT(Tabelas!$AI2189,1)="C","DC",
LEFT(Tabelas!$AI2189,1)="L","DL",
LEFT(Tabelas!$AI2189,1)="A","DA",
LEFT(Tabelas!$AI2189,1)="G","DG")</f>
        <v>DC</v>
      </c>
      <c r="AW2189" s="34"/>
      <c r="AX2189" s="34"/>
      <c r="AY2189" s="34"/>
      <c r="AZ2189" s="34"/>
      <c r="BA2189" s="34"/>
      <c r="BB2189" s="34"/>
      <c r="BC2189" s="34"/>
      <c r="BD2189" s="44">
        <v>61619</v>
      </c>
      <c r="BE2189" s="34" t="s">
        <v>3062</v>
      </c>
      <c r="BF2189" s="43" t="s">
        <v>1223</v>
      </c>
      <c r="BG2189" s="34" t="s">
        <v>447</v>
      </c>
      <c r="BH2189" s="34" t="s">
        <v>273</v>
      </c>
      <c r="BI2189" s="34" t="s">
        <v>12368</v>
      </c>
      <c r="BJ2189" s="44" t="s">
        <v>350</v>
      </c>
      <c r="BK2189" s="44" t="s">
        <v>11069</v>
      </c>
      <c r="EN2189" s="572">
        <v>72443</v>
      </c>
      <c r="EO2189" s="561" t="s">
        <v>12369</v>
      </c>
      <c r="EP2189" s="561" t="s">
        <v>350</v>
      </c>
      <c r="EQ2189" s="576">
        <v>221</v>
      </c>
      <c r="ER2189" s="561" t="s">
        <v>4458</v>
      </c>
      <c r="ES2189" s="568" t="s">
        <v>12370</v>
      </c>
    </row>
    <row r="2190" spans="16:149">
      <c r="P2190" s="503"/>
      <c r="Q2190" s="504"/>
      <c r="R2190" s="505">
        <f t="shared" si="56"/>
        <v>45968</v>
      </c>
      <c r="S2190" s="501"/>
      <c r="T2190" s="497"/>
      <c r="U2190" s="498"/>
      <c r="V2190" s="43">
        <v>269</v>
      </c>
      <c r="W2190" s="34" t="s">
        <v>4677</v>
      </c>
      <c r="X2190" s="44">
        <v>100201</v>
      </c>
      <c r="Y2190" s="34" t="s">
        <v>1084</v>
      </c>
      <c r="Z2190" s="43" t="s">
        <v>1223</v>
      </c>
      <c r="AA2190" s="34" t="s">
        <v>487</v>
      </c>
      <c r="AB2190" s="34" t="s">
        <v>277</v>
      </c>
      <c r="AC2190" s="34" t="s">
        <v>1084</v>
      </c>
      <c r="AD2190" s="44" t="s">
        <v>350</v>
      </c>
      <c r="AE2190" s="44" t="s">
        <v>11360</v>
      </c>
      <c r="AF2190" s="43">
        <v>269</v>
      </c>
      <c r="AG2190" s="34" t="s">
        <v>4677</v>
      </c>
      <c r="AH2190" s="34" t="s">
        <v>1785</v>
      </c>
      <c r="AI2190" s="43" t="s">
        <v>1784</v>
      </c>
      <c r="AJ2190" s="44" t="s">
        <v>1786</v>
      </c>
      <c r="AK2190" s="261">
        <v>3260402</v>
      </c>
      <c r="AL2190" s="44" t="s">
        <v>493</v>
      </c>
      <c r="AM2190" s="44" t="s">
        <v>1789</v>
      </c>
      <c r="AN2190" s="262">
        <v>236095800</v>
      </c>
      <c r="AO2190" s="34"/>
      <c r="AP2190" s="34"/>
      <c r="AQ2190" s="34"/>
      <c r="AR2190" s="34"/>
      <c r="AS2190" s="34"/>
      <c r="AT2190" s="44" t="s">
        <v>10865</v>
      </c>
      <c r="AU2190" s="44"/>
      <c r="AV2190" s="477" t="str">
        <f t="array" ref="AV2190">_xlfn.IFS(
LEFT(Tabelas!$AI2190,1)="N","DN",
LEFT(Tabelas!$AI2190,1)="C","DC",
LEFT(Tabelas!$AI2190,1)="L","DL",
LEFT(Tabelas!$AI2190,1)="A","DA",
LEFT(Tabelas!$AI2190,1)="G","DG")</f>
        <v>DC</v>
      </c>
      <c r="AW2190" s="34"/>
      <c r="AX2190" s="34"/>
      <c r="AY2190" s="34"/>
      <c r="AZ2190" s="34"/>
      <c r="BA2190" s="34"/>
      <c r="BB2190" s="34"/>
      <c r="BC2190" s="34"/>
      <c r="BD2190" s="44">
        <v>100201</v>
      </c>
      <c r="BE2190" s="34" t="s">
        <v>1084</v>
      </c>
      <c r="BF2190" s="43" t="s">
        <v>1223</v>
      </c>
      <c r="BG2190" s="34" t="s">
        <v>487</v>
      </c>
      <c r="BH2190" s="34" t="s">
        <v>277</v>
      </c>
      <c r="BI2190" s="34" t="s">
        <v>1084</v>
      </c>
      <c r="BJ2190" s="44" t="s">
        <v>350</v>
      </c>
      <c r="BK2190" s="44" t="s">
        <v>11360</v>
      </c>
      <c r="EN2190" s="571">
        <v>72583</v>
      </c>
      <c r="EO2190" s="560" t="s">
        <v>12371</v>
      </c>
      <c r="EP2190" s="560" t="s">
        <v>350</v>
      </c>
      <c r="EQ2190" s="580">
        <v>224</v>
      </c>
      <c r="ER2190" s="560" t="s">
        <v>4524</v>
      </c>
      <c r="ES2190" s="567" t="s">
        <v>12372</v>
      </c>
    </row>
    <row r="2191" spans="16:149">
      <c r="P2191" s="503"/>
      <c r="Q2191" s="504"/>
      <c r="R2191" s="505">
        <f t="shared" si="56"/>
        <v>45969</v>
      </c>
      <c r="S2191" s="501"/>
      <c r="T2191" s="497"/>
      <c r="U2191" s="498"/>
      <c r="V2191" s="43">
        <v>269</v>
      </c>
      <c r="W2191" s="34" t="s">
        <v>4677</v>
      </c>
      <c r="X2191" s="44">
        <v>100208</v>
      </c>
      <c r="Y2191" s="34" t="s">
        <v>487</v>
      </c>
      <c r="Z2191" s="43" t="s">
        <v>1223</v>
      </c>
      <c r="AA2191" s="34" t="s">
        <v>487</v>
      </c>
      <c r="AB2191" s="34" t="s">
        <v>277</v>
      </c>
      <c r="AC2191" s="34" t="s">
        <v>487</v>
      </c>
      <c r="AD2191" s="44" t="s">
        <v>350</v>
      </c>
      <c r="AE2191" s="44" t="s">
        <v>11360</v>
      </c>
      <c r="AF2191" s="43">
        <v>269</v>
      </c>
      <c r="AG2191" s="34" t="s">
        <v>4677</v>
      </c>
      <c r="AH2191" s="34" t="s">
        <v>1785</v>
      </c>
      <c r="AI2191" s="43" t="s">
        <v>1784</v>
      </c>
      <c r="AJ2191" s="44" t="s">
        <v>1786</v>
      </c>
      <c r="AK2191" s="261">
        <v>3260402</v>
      </c>
      <c r="AL2191" s="44" t="s">
        <v>493</v>
      </c>
      <c r="AM2191" s="44" t="s">
        <v>1789</v>
      </c>
      <c r="AN2191" s="262">
        <v>236095800</v>
      </c>
      <c r="AO2191" s="34"/>
      <c r="AP2191" s="34"/>
      <c r="AQ2191" s="34"/>
      <c r="AR2191" s="34"/>
      <c r="AS2191" s="34"/>
      <c r="AT2191" s="44" t="s">
        <v>10865</v>
      </c>
      <c r="AU2191" s="44"/>
      <c r="AV2191" s="477" t="str">
        <f t="array" ref="AV2191">_xlfn.IFS(
LEFT(Tabelas!$AI2191,1)="N","DN",
LEFT(Tabelas!$AI2191,1)="C","DC",
LEFT(Tabelas!$AI2191,1)="L","DL",
LEFT(Tabelas!$AI2191,1)="A","DA",
LEFT(Tabelas!$AI2191,1)="G","DG")</f>
        <v>DC</v>
      </c>
      <c r="AW2191" s="34"/>
      <c r="AX2191" s="34"/>
      <c r="AY2191" s="34"/>
      <c r="AZ2191" s="34"/>
      <c r="BA2191" s="34"/>
      <c r="BB2191" s="34"/>
      <c r="BC2191" s="34"/>
      <c r="BD2191" s="44">
        <v>100208</v>
      </c>
      <c r="BE2191" s="34" t="s">
        <v>487</v>
      </c>
      <c r="BF2191" s="43" t="s">
        <v>1223</v>
      </c>
      <c r="BG2191" s="34" t="s">
        <v>487</v>
      </c>
      <c r="BH2191" s="34" t="s">
        <v>277</v>
      </c>
      <c r="BI2191" s="34" t="s">
        <v>487</v>
      </c>
      <c r="BJ2191" s="44" t="s">
        <v>350</v>
      </c>
      <c r="BK2191" s="44" t="s">
        <v>11360</v>
      </c>
      <c r="EN2191" s="572">
        <v>72702</v>
      </c>
      <c r="EO2191" s="561" t="s">
        <v>12373</v>
      </c>
      <c r="EP2191" s="561" t="s">
        <v>350</v>
      </c>
      <c r="EQ2191" s="576">
        <v>224</v>
      </c>
      <c r="ER2191" s="561" t="s">
        <v>4524</v>
      </c>
      <c r="ES2191" s="568" t="s">
        <v>12374</v>
      </c>
    </row>
    <row r="2192" spans="16:149">
      <c r="P2192" s="503"/>
      <c r="Q2192" s="504"/>
      <c r="R2192" s="505">
        <f t="shared" si="56"/>
        <v>45970</v>
      </c>
      <c r="S2192" s="501"/>
      <c r="T2192" s="497"/>
      <c r="U2192" s="498"/>
      <c r="V2192" s="43">
        <v>269</v>
      </c>
      <c r="W2192" s="34" t="s">
        <v>4677</v>
      </c>
      <c r="X2192" s="44">
        <v>100200</v>
      </c>
      <c r="Y2192" s="34" t="s">
        <v>779</v>
      </c>
      <c r="Z2192" s="43" t="s">
        <v>1223</v>
      </c>
      <c r="AA2192" s="34" t="s">
        <v>487</v>
      </c>
      <c r="AB2192" s="34" t="s">
        <v>277</v>
      </c>
      <c r="AC2192" s="34" t="s">
        <v>487</v>
      </c>
      <c r="AD2192" s="44" t="s">
        <v>350</v>
      </c>
      <c r="AE2192" s="44" t="s">
        <v>11360</v>
      </c>
      <c r="AF2192" s="43">
        <v>269</v>
      </c>
      <c r="AG2192" s="34" t="s">
        <v>4677</v>
      </c>
      <c r="AH2192" s="34" t="s">
        <v>1785</v>
      </c>
      <c r="AI2192" s="43" t="s">
        <v>1784</v>
      </c>
      <c r="AJ2192" s="44" t="s">
        <v>1786</v>
      </c>
      <c r="AK2192" s="261">
        <v>3260402</v>
      </c>
      <c r="AL2192" s="44" t="s">
        <v>493</v>
      </c>
      <c r="AM2192" s="44" t="s">
        <v>1789</v>
      </c>
      <c r="AN2192" s="262">
        <v>236095800</v>
      </c>
      <c r="AO2192" s="34"/>
      <c r="AP2192" s="34"/>
      <c r="AQ2192" s="34"/>
      <c r="AR2192" s="34"/>
      <c r="AS2192" s="34"/>
      <c r="AT2192" s="44" t="s">
        <v>10865</v>
      </c>
      <c r="AU2192" s="44"/>
      <c r="AV2192" s="477" t="str">
        <f t="array" ref="AV2192">_xlfn.IFS(
LEFT(Tabelas!$AI2192,1)="N","DN",
LEFT(Tabelas!$AI2192,1)="C","DC",
LEFT(Tabelas!$AI2192,1)="L","DL",
LEFT(Tabelas!$AI2192,1)="A","DA",
LEFT(Tabelas!$AI2192,1)="G","DG")</f>
        <v>DC</v>
      </c>
      <c r="AW2192" s="34"/>
      <c r="AX2192" s="34"/>
      <c r="AY2192" s="34"/>
      <c r="AZ2192" s="34"/>
      <c r="BA2192" s="34"/>
      <c r="BB2192" s="34"/>
      <c r="BC2192" s="34"/>
      <c r="BD2192" s="44">
        <v>100200</v>
      </c>
      <c r="BE2192" s="34" t="s">
        <v>779</v>
      </c>
      <c r="BF2192" s="43" t="s">
        <v>1223</v>
      </c>
      <c r="BG2192" s="34" t="s">
        <v>487</v>
      </c>
      <c r="BH2192" s="34" t="s">
        <v>277</v>
      </c>
      <c r="BI2192" s="34" t="s">
        <v>487</v>
      </c>
      <c r="BJ2192" s="44" t="s">
        <v>350</v>
      </c>
      <c r="BK2192" s="44" t="s">
        <v>11360</v>
      </c>
      <c r="EN2192" s="571">
        <v>72729</v>
      </c>
      <c r="EO2192" s="560" t="s">
        <v>12375</v>
      </c>
      <c r="EP2192" s="560" t="s">
        <v>350</v>
      </c>
      <c r="EQ2192" s="580">
        <v>268</v>
      </c>
      <c r="ER2192" s="560" t="s">
        <v>4659</v>
      </c>
      <c r="ES2192" s="567" t="s">
        <v>12376</v>
      </c>
    </row>
    <row r="2193" spans="16:149">
      <c r="P2193" s="503"/>
      <c r="Q2193" s="504"/>
      <c r="R2193" s="505">
        <f t="shared" si="56"/>
        <v>45971</v>
      </c>
      <c r="S2193" s="501"/>
      <c r="T2193" s="497"/>
      <c r="U2193" s="498"/>
      <c r="V2193" s="43">
        <v>269</v>
      </c>
      <c r="W2193" s="34" t="s">
        <v>4677</v>
      </c>
      <c r="X2193" s="44">
        <v>100204</v>
      </c>
      <c r="Y2193" s="34" t="s">
        <v>1358</v>
      </c>
      <c r="Z2193" s="43" t="s">
        <v>1223</v>
      </c>
      <c r="AA2193" s="34" t="s">
        <v>487</v>
      </c>
      <c r="AB2193" s="34" t="s">
        <v>277</v>
      </c>
      <c r="AC2193" s="34" t="s">
        <v>1358</v>
      </c>
      <c r="AD2193" s="44" t="s">
        <v>350</v>
      </c>
      <c r="AE2193" s="44" t="s">
        <v>11360</v>
      </c>
      <c r="AF2193" s="43">
        <v>269</v>
      </c>
      <c r="AG2193" s="34" t="s">
        <v>4677</v>
      </c>
      <c r="AH2193" s="34" t="s">
        <v>1785</v>
      </c>
      <c r="AI2193" s="43" t="s">
        <v>1784</v>
      </c>
      <c r="AJ2193" s="44" t="s">
        <v>1786</v>
      </c>
      <c r="AK2193" s="261">
        <v>3260402</v>
      </c>
      <c r="AL2193" s="44" t="s">
        <v>493</v>
      </c>
      <c r="AM2193" s="44" t="s">
        <v>1789</v>
      </c>
      <c r="AN2193" s="262">
        <v>236095800</v>
      </c>
      <c r="AO2193" s="34"/>
      <c r="AP2193" s="34"/>
      <c r="AQ2193" s="34"/>
      <c r="AR2193" s="34"/>
      <c r="AS2193" s="34"/>
      <c r="AT2193" s="44" t="s">
        <v>10865</v>
      </c>
      <c r="AU2193" s="44"/>
      <c r="AV2193" s="477" t="str">
        <f t="array" ref="AV2193">_xlfn.IFS(
LEFT(Tabelas!$AI2193,1)="N","DN",
LEFT(Tabelas!$AI2193,1)="C","DC",
LEFT(Tabelas!$AI2193,1)="L","DL",
LEFT(Tabelas!$AI2193,1)="A","DA",
LEFT(Tabelas!$AI2193,1)="G","DG")</f>
        <v>DC</v>
      </c>
      <c r="AW2193" s="34"/>
      <c r="AX2193" s="34"/>
      <c r="AY2193" s="34"/>
      <c r="AZ2193" s="34"/>
      <c r="BA2193" s="34"/>
      <c r="BB2193" s="34"/>
      <c r="BC2193" s="34"/>
      <c r="BD2193" s="44">
        <v>100204</v>
      </c>
      <c r="BE2193" s="34" t="s">
        <v>1358</v>
      </c>
      <c r="BF2193" s="43" t="s">
        <v>1223</v>
      </c>
      <c r="BG2193" s="34" t="s">
        <v>487</v>
      </c>
      <c r="BH2193" s="34" t="s">
        <v>277</v>
      </c>
      <c r="BI2193" s="34" t="s">
        <v>1358</v>
      </c>
      <c r="BJ2193" s="44" t="s">
        <v>350</v>
      </c>
      <c r="BK2193" s="44" t="s">
        <v>11360</v>
      </c>
      <c r="EN2193" s="572">
        <v>73121</v>
      </c>
      <c r="EO2193" s="561" t="s">
        <v>12377</v>
      </c>
      <c r="EP2193" s="561" t="s">
        <v>320</v>
      </c>
      <c r="EQ2193" s="576">
        <v>101</v>
      </c>
      <c r="ER2193" s="561" t="s">
        <v>316</v>
      </c>
      <c r="ES2193" s="568" t="s">
        <v>12378</v>
      </c>
    </row>
    <row r="2194" spans="16:149">
      <c r="P2194" s="503"/>
      <c r="Q2194" s="504"/>
      <c r="R2194" s="505">
        <f t="shared" si="56"/>
        <v>45972</v>
      </c>
      <c r="S2194" s="501"/>
      <c r="T2194" s="497"/>
      <c r="U2194" s="498"/>
      <c r="V2194" s="43">
        <v>269</v>
      </c>
      <c r="W2194" s="34" t="s">
        <v>4677</v>
      </c>
      <c r="X2194" s="44">
        <v>100205</v>
      </c>
      <c r="Y2194" s="34" t="s">
        <v>1637</v>
      </c>
      <c r="Z2194" s="43" t="s">
        <v>1223</v>
      </c>
      <c r="AA2194" s="34" t="s">
        <v>487</v>
      </c>
      <c r="AB2194" s="34" t="s">
        <v>277</v>
      </c>
      <c r="AC2194" s="34" t="s">
        <v>1637</v>
      </c>
      <c r="AD2194" s="44" t="s">
        <v>350</v>
      </c>
      <c r="AE2194" s="44" t="s">
        <v>11360</v>
      </c>
      <c r="AF2194" s="43">
        <v>269</v>
      </c>
      <c r="AG2194" s="34" t="s">
        <v>4677</v>
      </c>
      <c r="AH2194" s="34" t="s">
        <v>1785</v>
      </c>
      <c r="AI2194" s="43" t="s">
        <v>1784</v>
      </c>
      <c r="AJ2194" s="44" t="s">
        <v>1786</v>
      </c>
      <c r="AK2194" s="261">
        <v>3260402</v>
      </c>
      <c r="AL2194" s="44" t="s">
        <v>493</v>
      </c>
      <c r="AM2194" s="44" t="s">
        <v>1789</v>
      </c>
      <c r="AN2194" s="262">
        <v>236095800</v>
      </c>
      <c r="AO2194" s="34"/>
      <c r="AP2194" s="34"/>
      <c r="AQ2194" s="34"/>
      <c r="AR2194" s="34"/>
      <c r="AS2194" s="34"/>
      <c r="AT2194" s="44" t="s">
        <v>10865</v>
      </c>
      <c r="AU2194" s="44"/>
      <c r="AV2194" s="477" t="str">
        <f t="array" ref="AV2194">_xlfn.IFS(
LEFT(Tabelas!$AI2194,1)="N","DN",
LEFT(Tabelas!$AI2194,1)="C","DC",
LEFT(Tabelas!$AI2194,1)="L","DL",
LEFT(Tabelas!$AI2194,1)="A","DA",
LEFT(Tabelas!$AI2194,1)="G","DG")</f>
        <v>DC</v>
      </c>
      <c r="AW2194" s="34"/>
      <c r="AX2194" s="34"/>
      <c r="AY2194" s="34"/>
      <c r="AZ2194" s="34"/>
      <c r="BA2194" s="34"/>
      <c r="BB2194" s="34"/>
      <c r="BC2194" s="34"/>
      <c r="BD2194" s="44">
        <v>100205</v>
      </c>
      <c r="BE2194" s="34" t="s">
        <v>1637</v>
      </c>
      <c r="BF2194" s="43" t="s">
        <v>1223</v>
      </c>
      <c r="BG2194" s="34" t="s">
        <v>487</v>
      </c>
      <c r="BH2194" s="34" t="s">
        <v>277</v>
      </c>
      <c r="BI2194" s="34" t="s">
        <v>1637</v>
      </c>
      <c r="BJ2194" s="44" t="s">
        <v>350</v>
      </c>
      <c r="BK2194" s="44" t="s">
        <v>11360</v>
      </c>
      <c r="EN2194" s="571">
        <v>73849</v>
      </c>
      <c r="EO2194" s="560" t="s">
        <v>12379</v>
      </c>
      <c r="EP2194" s="560" t="s">
        <v>350</v>
      </c>
      <c r="EQ2194" s="580">
        <v>268</v>
      </c>
      <c r="ER2194" s="560" t="s">
        <v>4659</v>
      </c>
      <c r="ES2194" s="567" t="s">
        <v>12380</v>
      </c>
    </row>
    <row r="2195" spans="16:149">
      <c r="P2195" s="503"/>
      <c r="Q2195" s="504"/>
      <c r="R2195" s="505">
        <f t="shared" si="56"/>
        <v>45973</v>
      </c>
      <c r="S2195" s="501"/>
      <c r="T2195" s="497"/>
      <c r="U2195" s="498"/>
      <c r="V2195" s="43">
        <v>269</v>
      </c>
      <c r="W2195" s="34" t="s">
        <v>4677</v>
      </c>
      <c r="X2195" s="44">
        <v>100209</v>
      </c>
      <c r="Y2195" s="34" t="s">
        <v>2114</v>
      </c>
      <c r="Z2195" s="43" t="s">
        <v>1223</v>
      </c>
      <c r="AA2195" s="34" t="s">
        <v>487</v>
      </c>
      <c r="AB2195" s="34" t="s">
        <v>277</v>
      </c>
      <c r="AC2195" s="34" t="s">
        <v>2114</v>
      </c>
      <c r="AD2195" s="44" t="s">
        <v>350</v>
      </c>
      <c r="AE2195" s="44" t="s">
        <v>11360</v>
      </c>
      <c r="AF2195" s="43">
        <v>269</v>
      </c>
      <c r="AG2195" s="34" t="s">
        <v>4677</v>
      </c>
      <c r="AH2195" s="34" t="s">
        <v>1785</v>
      </c>
      <c r="AI2195" s="43" t="s">
        <v>1784</v>
      </c>
      <c r="AJ2195" s="44" t="s">
        <v>1786</v>
      </c>
      <c r="AK2195" s="261">
        <v>3260402</v>
      </c>
      <c r="AL2195" s="44" t="s">
        <v>493</v>
      </c>
      <c r="AM2195" s="44" t="s">
        <v>1789</v>
      </c>
      <c r="AN2195" s="262">
        <v>236095800</v>
      </c>
      <c r="AO2195" s="34"/>
      <c r="AP2195" s="34"/>
      <c r="AQ2195" s="34"/>
      <c r="AR2195" s="34"/>
      <c r="AS2195" s="34"/>
      <c r="AT2195" s="44" t="s">
        <v>10865</v>
      </c>
      <c r="AU2195" s="44"/>
      <c r="AV2195" s="477" t="str">
        <f t="array" ref="AV2195">_xlfn.IFS(
LEFT(Tabelas!$AI2195,1)="N","DN",
LEFT(Tabelas!$AI2195,1)="C","DC",
LEFT(Tabelas!$AI2195,1)="L","DL",
LEFT(Tabelas!$AI2195,1)="A","DA",
LEFT(Tabelas!$AI2195,1)="G","DG")</f>
        <v>DC</v>
      </c>
      <c r="AW2195" s="34"/>
      <c r="AX2195" s="34"/>
      <c r="AY2195" s="34"/>
      <c r="AZ2195" s="34"/>
      <c r="BA2195" s="34"/>
      <c r="BB2195" s="34"/>
      <c r="BC2195" s="34"/>
      <c r="BD2195" s="44">
        <v>100209</v>
      </c>
      <c r="BE2195" s="34" t="s">
        <v>2114</v>
      </c>
      <c r="BF2195" s="43" t="s">
        <v>1223</v>
      </c>
      <c r="BG2195" s="34" t="s">
        <v>487</v>
      </c>
      <c r="BH2195" s="34" t="s">
        <v>277</v>
      </c>
      <c r="BI2195" s="34" t="s">
        <v>2114</v>
      </c>
      <c r="BJ2195" s="44" t="s">
        <v>350</v>
      </c>
      <c r="BK2195" s="44" t="s">
        <v>11360</v>
      </c>
      <c r="EN2195" s="571">
        <v>73962</v>
      </c>
      <c r="EO2195" s="560" t="s">
        <v>12381</v>
      </c>
      <c r="EP2195" s="560" t="s">
        <v>350</v>
      </c>
      <c r="EQ2195" s="580">
        <v>274</v>
      </c>
      <c r="ER2195" s="560" t="s">
        <v>4748</v>
      </c>
      <c r="ES2195" s="567" t="s">
        <v>12382</v>
      </c>
    </row>
    <row r="2196" spans="16:149">
      <c r="P2196" s="503"/>
      <c r="Q2196" s="504"/>
      <c r="R2196" s="505">
        <f t="shared" si="56"/>
        <v>45974</v>
      </c>
      <c r="S2196" s="501"/>
      <c r="T2196" s="497"/>
      <c r="U2196" s="498"/>
      <c r="V2196" s="43">
        <v>269</v>
      </c>
      <c r="W2196" s="34" t="s">
        <v>4677</v>
      </c>
      <c r="X2196" s="44">
        <v>100301</v>
      </c>
      <c r="Y2196" s="34" t="s">
        <v>1085</v>
      </c>
      <c r="Z2196" s="43" t="s">
        <v>1223</v>
      </c>
      <c r="AA2196" s="34" t="s">
        <v>488</v>
      </c>
      <c r="AB2196" s="34" t="s">
        <v>277</v>
      </c>
      <c r="AC2196" s="34" t="s">
        <v>1085</v>
      </c>
      <c r="AD2196" s="44" t="s">
        <v>350</v>
      </c>
      <c r="AE2196" s="44" t="s">
        <v>11360</v>
      </c>
      <c r="AF2196" s="43">
        <v>269</v>
      </c>
      <c r="AG2196" s="34" t="s">
        <v>4677</v>
      </c>
      <c r="AH2196" s="34" t="s">
        <v>1785</v>
      </c>
      <c r="AI2196" s="43" t="s">
        <v>1784</v>
      </c>
      <c r="AJ2196" s="44" t="s">
        <v>1786</v>
      </c>
      <c r="AK2196" s="261">
        <v>3260402</v>
      </c>
      <c r="AL2196" s="44" t="s">
        <v>493</v>
      </c>
      <c r="AM2196" s="44" t="s">
        <v>1789</v>
      </c>
      <c r="AN2196" s="262">
        <v>236095800</v>
      </c>
      <c r="AO2196" s="34"/>
      <c r="AP2196" s="34"/>
      <c r="AQ2196" s="34"/>
      <c r="AR2196" s="34"/>
      <c r="AS2196" s="34"/>
      <c r="AT2196" s="44" t="s">
        <v>10865</v>
      </c>
      <c r="AU2196" s="44"/>
      <c r="AV2196" s="477" t="str">
        <f t="array" ref="AV2196">_xlfn.IFS(
LEFT(Tabelas!$AI2196,1)="N","DN",
LEFT(Tabelas!$AI2196,1)="C","DC",
LEFT(Tabelas!$AI2196,1)="L","DL",
LEFT(Tabelas!$AI2196,1)="A","DA",
LEFT(Tabelas!$AI2196,1)="G","DG")</f>
        <v>DC</v>
      </c>
      <c r="AW2196" s="34"/>
      <c r="AX2196" s="34"/>
      <c r="AY2196" s="34"/>
      <c r="AZ2196" s="34"/>
      <c r="BA2196" s="34"/>
      <c r="BB2196" s="34"/>
      <c r="BC2196" s="34"/>
      <c r="BD2196" s="44">
        <v>100301</v>
      </c>
      <c r="BE2196" s="34" t="s">
        <v>1085</v>
      </c>
      <c r="BF2196" s="43" t="s">
        <v>1223</v>
      </c>
      <c r="BG2196" s="34" t="s">
        <v>488</v>
      </c>
      <c r="BH2196" s="34" t="s">
        <v>277</v>
      </c>
      <c r="BI2196" s="34" t="s">
        <v>1085</v>
      </c>
      <c r="BJ2196" s="44" t="s">
        <v>350</v>
      </c>
      <c r="BK2196" s="44" t="s">
        <v>11360</v>
      </c>
      <c r="EN2196" s="571">
        <v>74284</v>
      </c>
      <c r="EO2196" s="560" t="s">
        <v>12383</v>
      </c>
      <c r="EP2196" s="560" t="s">
        <v>350</v>
      </c>
      <c r="EQ2196" s="580">
        <v>227</v>
      </c>
      <c r="ER2196" s="560" t="s">
        <v>4584</v>
      </c>
      <c r="ES2196" s="567" t="s">
        <v>12384</v>
      </c>
    </row>
    <row r="2197" spans="16:149">
      <c r="P2197" s="503"/>
      <c r="Q2197" s="504"/>
      <c r="R2197" s="505">
        <f t="shared" si="56"/>
        <v>45975</v>
      </c>
      <c r="S2197" s="501"/>
      <c r="T2197" s="497"/>
      <c r="U2197" s="498"/>
      <c r="V2197" s="43">
        <v>269</v>
      </c>
      <c r="W2197" s="34" t="s">
        <v>4677</v>
      </c>
      <c r="X2197" s="44">
        <v>100309</v>
      </c>
      <c r="Y2197" s="34" t="s">
        <v>488</v>
      </c>
      <c r="Z2197" s="43" t="s">
        <v>1223</v>
      </c>
      <c r="AA2197" s="34" t="s">
        <v>488</v>
      </c>
      <c r="AB2197" s="34" t="s">
        <v>277</v>
      </c>
      <c r="AC2197" s="34" t="s">
        <v>488</v>
      </c>
      <c r="AD2197" s="44" t="s">
        <v>350</v>
      </c>
      <c r="AE2197" s="44" t="s">
        <v>11360</v>
      </c>
      <c r="AF2197" s="43">
        <v>269</v>
      </c>
      <c r="AG2197" s="34" t="s">
        <v>4677</v>
      </c>
      <c r="AH2197" s="34" t="s">
        <v>1785</v>
      </c>
      <c r="AI2197" s="43" t="s">
        <v>1784</v>
      </c>
      <c r="AJ2197" s="44" t="s">
        <v>1786</v>
      </c>
      <c r="AK2197" s="261">
        <v>3260402</v>
      </c>
      <c r="AL2197" s="44" t="s">
        <v>493</v>
      </c>
      <c r="AM2197" s="44" t="s">
        <v>1789</v>
      </c>
      <c r="AN2197" s="262">
        <v>236095800</v>
      </c>
      <c r="AO2197" s="34"/>
      <c r="AP2197" s="34"/>
      <c r="AQ2197" s="34"/>
      <c r="AR2197" s="34"/>
      <c r="AS2197" s="34"/>
      <c r="AT2197" s="44" t="s">
        <v>10865</v>
      </c>
      <c r="AU2197" s="44"/>
      <c r="AV2197" s="477" t="str">
        <f t="array" ref="AV2197">_xlfn.IFS(
LEFT(Tabelas!$AI2197,1)="N","DN",
LEFT(Tabelas!$AI2197,1)="C","DC",
LEFT(Tabelas!$AI2197,1)="L","DL",
LEFT(Tabelas!$AI2197,1)="A","DA",
LEFT(Tabelas!$AI2197,1)="G","DG")</f>
        <v>DC</v>
      </c>
      <c r="AW2197" s="34"/>
      <c r="AX2197" s="34"/>
      <c r="AY2197" s="34"/>
      <c r="AZ2197" s="34"/>
      <c r="BA2197" s="34"/>
      <c r="BB2197" s="34"/>
      <c r="BC2197" s="34"/>
      <c r="BD2197" s="44">
        <v>100309</v>
      </c>
      <c r="BE2197" s="34" t="s">
        <v>488</v>
      </c>
      <c r="BF2197" s="43" t="s">
        <v>1223</v>
      </c>
      <c r="BG2197" s="34" t="s">
        <v>488</v>
      </c>
      <c r="BH2197" s="34" t="s">
        <v>277</v>
      </c>
      <c r="BI2197" s="34" t="s">
        <v>488</v>
      </c>
      <c r="BJ2197" s="44" t="s">
        <v>350</v>
      </c>
      <c r="BK2197" s="44" t="s">
        <v>11360</v>
      </c>
      <c r="EN2197" s="571">
        <v>74659</v>
      </c>
      <c r="EO2197" s="560" t="s">
        <v>12385</v>
      </c>
      <c r="EP2197" s="560" t="s">
        <v>320</v>
      </c>
      <c r="EQ2197" s="580">
        <v>101</v>
      </c>
      <c r="ER2197" s="560" t="s">
        <v>316</v>
      </c>
      <c r="ES2197" s="567" t="s">
        <v>12386</v>
      </c>
    </row>
    <row r="2198" spans="16:149">
      <c r="P2198" s="503"/>
      <c r="Q2198" s="504"/>
      <c r="R2198" s="505">
        <f t="shared" si="56"/>
        <v>45976</v>
      </c>
      <c r="S2198" s="501"/>
      <c r="T2198" s="497"/>
      <c r="U2198" s="498"/>
      <c r="V2198" s="43">
        <v>269</v>
      </c>
      <c r="W2198" s="34" t="s">
        <v>4677</v>
      </c>
      <c r="X2198" s="44">
        <v>100300</v>
      </c>
      <c r="Y2198" s="34" t="s">
        <v>780</v>
      </c>
      <c r="Z2198" s="43" t="s">
        <v>1223</v>
      </c>
      <c r="AA2198" s="34" t="s">
        <v>488</v>
      </c>
      <c r="AB2198" s="34" t="s">
        <v>277</v>
      </c>
      <c r="AC2198" s="34" t="s">
        <v>488</v>
      </c>
      <c r="AD2198" s="44" t="s">
        <v>350</v>
      </c>
      <c r="AE2198" s="44" t="s">
        <v>11360</v>
      </c>
      <c r="AF2198" s="43">
        <v>269</v>
      </c>
      <c r="AG2198" s="34" t="s">
        <v>4677</v>
      </c>
      <c r="AH2198" s="34" t="s">
        <v>1785</v>
      </c>
      <c r="AI2198" s="43" t="s">
        <v>1784</v>
      </c>
      <c r="AJ2198" s="44" t="s">
        <v>1786</v>
      </c>
      <c r="AK2198" s="261">
        <v>3260402</v>
      </c>
      <c r="AL2198" s="44" t="s">
        <v>493</v>
      </c>
      <c r="AM2198" s="44" t="s">
        <v>1789</v>
      </c>
      <c r="AN2198" s="262">
        <v>236095800</v>
      </c>
      <c r="AO2198" s="34"/>
      <c r="AP2198" s="34"/>
      <c r="AQ2198" s="34"/>
      <c r="AR2198" s="34"/>
      <c r="AS2198" s="34"/>
      <c r="AT2198" s="44" t="s">
        <v>10865</v>
      </c>
      <c r="AU2198" s="44"/>
      <c r="AV2198" s="477" t="str">
        <f t="array" ref="AV2198">_xlfn.IFS(
LEFT(Tabelas!$AI2198,1)="N","DN",
LEFT(Tabelas!$AI2198,1)="C","DC",
LEFT(Tabelas!$AI2198,1)="L","DL",
LEFT(Tabelas!$AI2198,1)="A","DA",
LEFT(Tabelas!$AI2198,1)="G","DG")</f>
        <v>DC</v>
      </c>
      <c r="AW2198" s="34"/>
      <c r="AX2198" s="34"/>
      <c r="AY2198" s="34"/>
      <c r="AZ2198" s="34"/>
      <c r="BA2198" s="34"/>
      <c r="BB2198" s="34"/>
      <c r="BC2198" s="34"/>
      <c r="BD2198" s="44">
        <v>100300</v>
      </c>
      <c r="BE2198" s="34" t="s">
        <v>780</v>
      </c>
      <c r="BF2198" s="43" t="s">
        <v>1223</v>
      </c>
      <c r="BG2198" s="34" t="s">
        <v>488</v>
      </c>
      <c r="BH2198" s="34" t="s">
        <v>277</v>
      </c>
      <c r="BI2198" s="34" t="s">
        <v>488</v>
      </c>
      <c r="BJ2198" s="44" t="s">
        <v>350</v>
      </c>
      <c r="BK2198" s="44" t="s">
        <v>11360</v>
      </c>
      <c r="EN2198" s="572">
        <v>75280</v>
      </c>
      <c r="EO2198" s="561" t="s">
        <v>12387</v>
      </c>
      <c r="EP2198" s="561" t="s">
        <v>320</v>
      </c>
      <c r="EQ2198" s="576">
        <v>102</v>
      </c>
      <c r="ER2198" s="561" t="s">
        <v>628</v>
      </c>
      <c r="ES2198" s="568" t="s">
        <v>12388</v>
      </c>
    </row>
    <row r="2199" spans="16:149">
      <c r="P2199" s="503"/>
      <c r="Q2199" s="504"/>
      <c r="R2199" s="505">
        <f t="shared" si="56"/>
        <v>45977</v>
      </c>
      <c r="S2199" s="501"/>
      <c r="T2199" s="497"/>
      <c r="U2199" s="498"/>
      <c r="V2199" s="43">
        <v>269</v>
      </c>
      <c r="W2199" s="34" t="s">
        <v>4677</v>
      </c>
      <c r="X2199" s="44">
        <v>100303</v>
      </c>
      <c r="Y2199" s="34" t="s">
        <v>1359</v>
      </c>
      <c r="Z2199" s="43" t="s">
        <v>1223</v>
      </c>
      <c r="AA2199" s="34" t="s">
        <v>488</v>
      </c>
      <c r="AB2199" s="34" t="s">
        <v>277</v>
      </c>
      <c r="AC2199" s="34" t="s">
        <v>1359</v>
      </c>
      <c r="AD2199" s="44" t="s">
        <v>350</v>
      </c>
      <c r="AE2199" s="44" t="s">
        <v>11360</v>
      </c>
      <c r="AF2199" s="43">
        <v>269</v>
      </c>
      <c r="AG2199" s="34" t="s">
        <v>4677</v>
      </c>
      <c r="AH2199" s="34" t="s">
        <v>1785</v>
      </c>
      <c r="AI2199" s="43" t="s">
        <v>1784</v>
      </c>
      <c r="AJ2199" s="44" t="s">
        <v>1786</v>
      </c>
      <c r="AK2199" s="261">
        <v>3260402</v>
      </c>
      <c r="AL2199" s="44" t="s">
        <v>493</v>
      </c>
      <c r="AM2199" s="44" t="s">
        <v>1789</v>
      </c>
      <c r="AN2199" s="262">
        <v>236095800</v>
      </c>
      <c r="AO2199" s="34"/>
      <c r="AP2199" s="34"/>
      <c r="AQ2199" s="34"/>
      <c r="AR2199" s="34"/>
      <c r="AS2199" s="34"/>
      <c r="AT2199" s="44" t="s">
        <v>10865</v>
      </c>
      <c r="AU2199" s="44"/>
      <c r="AV2199" s="477" t="str">
        <f t="array" ref="AV2199">_xlfn.IFS(
LEFT(Tabelas!$AI2199,1)="N","DN",
LEFT(Tabelas!$AI2199,1)="C","DC",
LEFT(Tabelas!$AI2199,1)="L","DL",
LEFT(Tabelas!$AI2199,1)="A","DA",
LEFT(Tabelas!$AI2199,1)="G","DG")</f>
        <v>DC</v>
      </c>
      <c r="AW2199" s="34"/>
      <c r="AX2199" s="34"/>
      <c r="AY2199" s="34"/>
      <c r="AZ2199" s="34"/>
      <c r="BA2199" s="34"/>
      <c r="BB2199" s="34"/>
      <c r="BC2199" s="34"/>
      <c r="BD2199" s="44">
        <v>100303</v>
      </c>
      <c r="BE2199" s="34" t="s">
        <v>1359</v>
      </c>
      <c r="BF2199" s="43" t="s">
        <v>1223</v>
      </c>
      <c r="BG2199" s="34" t="s">
        <v>488</v>
      </c>
      <c r="BH2199" s="34" t="s">
        <v>277</v>
      </c>
      <c r="BI2199" s="34" t="s">
        <v>1359</v>
      </c>
      <c r="BJ2199" s="44" t="s">
        <v>350</v>
      </c>
      <c r="BK2199" s="44" t="s">
        <v>11360</v>
      </c>
      <c r="EN2199" s="572">
        <v>75477</v>
      </c>
      <c r="EO2199" s="561" t="s">
        <v>12389</v>
      </c>
      <c r="EP2199" s="561" t="s">
        <v>320</v>
      </c>
      <c r="EQ2199" s="576">
        <v>100</v>
      </c>
      <c r="ER2199" s="561" t="s">
        <v>4630</v>
      </c>
      <c r="ES2199" s="568" t="s">
        <v>12390</v>
      </c>
    </row>
    <row r="2200" spans="16:149">
      <c r="P2200" s="503"/>
      <c r="Q2200" s="504"/>
      <c r="R2200" s="505">
        <f t="shared" si="56"/>
        <v>45978</v>
      </c>
      <c r="S2200" s="501"/>
      <c r="T2200" s="497"/>
      <c r="U2200" s="498"/>
      <c r="V2200" s="43">
        <v>269</v>
      </c>
      <c r="W2200" s="34" t="s">
        <v>4677</v>
      </c>
      <c r="X2200" s="44">
        <v>100304</v>
      </c>
      <c r="Y2200" s="34" t="s">
        <v>1638</v>
      </c>
      <c r="Z2200" s="43" t="s">
        <v>1223</v>
      </c>
      <c r="AA2200" s="34" t="s">
        <v>488</v>
      </c>
      <c r="AB2200" s="34" t="s">
        <v>277</v>
      </c>
      <c r="AC2200" s="34" t="s">
        <v>1638</v>
      </c>
      <c r="AD2200" s="44" t="s">
        <v>350</v>
      </c>
      <c r="AE2200" s="44" t="s">
        <v>11360</v>
      </c>
      <c r="AF2200" s="43">
        <v>269</v>
      </c>
      <c r="AG2200" s="34" t="s">
        <v>4677</v>
      </c>
      <c r="AH2200" s="34" t="s">
        <v>1785</v>
      </c>
      <c r="AI2200" s="43" t="s">
        <v>1784</v>
      </c>
      <c r="AJ2200" s="44" t="s">
        <v>1786</v>
      </c>
      <c r="AK2200" s="261">
        <v>3260402</v>
      </c>
      <c r="AL2200" s="44" t="s">
        <v>493</v>
      </c>
      <c r="AM2200" s="44" t="s">
        <v>1789</v>
      </c>
      <c r="AN2200" s="262">
        <v>236095800</v>
      </c>
      <c r="AO2200" s="34"/>
      <c r="AP2200" s="34"/>
      <c r="AQ2200" s="34"/>
      <c r="AR2200" s="34"/>
      <c r="AS2200" s="34"/>
      <c r="AT2200" s="44" t="s">
        <v>10865</v>
      </c>
      <c r="AU2200" s="44"/>
      <c r="AV2200" s="477" t="str">
        <f t="array" ref="AV2200">_xlfn.IFS(
LEFT(Tabelas!$AI2200,1)="N","DN",
LEFT(Tabelas!$AI2200,1)="C","DC",
LEFT(Tabelas!$AI2200,1)="L","DL",
LEFT(Tabelas!$AI2200,1)="A","DA",
LEFT(Tabelas!$AI2200,1)="G","DG")</f>
        <v>DC</v>
      </c>
      <c r="AW2200" s="34"/>
      <c r="AX2200" s="34"/>
      <c r="AY2200" s="34"/>
      <c r="AZ2200" s="34"/>
      <c r="BA2200" s="34"/>
      <c r="BB2200" s="34"/>
      <c r="BC2200" s="34"/>
      <c r="BD2200" s="44">
        <v>100304</v>
      </c>
      <c r="BE2200" s="34" t="s">
        <v>1638</v>
      </c>
      <c r="BF2200" s="43" t="s">
        <v>1223</v>
      </c>
      <c r="BG2200" s="34" t="s">
        <v>488</v>
      </c>
      <c r="BH2200" s="34" t="s">
        <v>277</v>
      </c>
      <c r="BI2200" s="34" t="s">
        <v>1638</v>
      </c>
      <c r="BJ2200" s="44" t="s">
        <v>350</v>
      </c>
      <c r="BK2200" s="44" t="s">
        <v>11360</v>
      </c>
      <c r="EN2200" s="572">
        <v>76090</v>
      </c>
      <c r="EO2200" s="561" t="s">
        <v>12391</v>
      </c>
      <c r="EP2200" s="561" t="s">
        <v>289</v>
      </c>
      <c r="EQ2200" s="576">
        <v>331</v>
      </c>
      <c r="ER2200" s="561" t="s">
        <v>4880</v>
      </c>
      <c r="ES2200" s="568" t="s">
        <v>12392</v>
      </c>
    </row>
    <row r="2201" spans="16:149">
      <c r="P2201" s="503"/>
      <c r="Q2201" s="504"/>
      <c r="R2201" s="505">
        <f t="shared" si="56"/>
        <v>45979</v>
      </c>
      <c r="S2201" s="501"/>
      <c r="T2201" s="497"/>
      <c r="U2201" s="498"/>
      <c r="V2201" s="43">
        <v>269</v>
      </c>
      <c r="W2201" s="34" t="s">
        <v>4677</v>
      </c>
      <c r="X2201" s="44">
        <v>100306</v>
      </c>
      <c r="Y2201" s="34" t="s">
        <v>1901</v>
      </c>
      <c r="Z2201" s="43" t="s">
        <v>1223</v>
      </c>
      <c r="AA2201" s="34" t="s">
        <v>488</v>
      </c>
      <c r="AB2201" s="34" t="s">
        <v>277</v>
      </c>
      <c r="AC2201" s="34" t="s">
        <v>1901</v>
      </c>
      <c r="AD2201" s="44" t="s">
        <v>350</v>
      </c>
      <c r="AE2201" s="44" t="s">
        <v>11360</v>
      </c>
      <c r="AF2201" s="43">
        <v>269</v>
      </c>
      <c r="AG2201" s="34" t="s">
        <v>4677</v>
      </c>
      <c r="AH2201" s="34" t="s">
        <v>1785</v>
      </c>
      <c r="AI2201" s="43" t="s">
        <v>1784</v>
      </c>
      <c r="AJ2201" s="44" t="s">
        <v>1786</v>
      </c>
      <c r="AK2201" s="261">
        <v>3260402</v>
      </c>
      <c r="AL2201" s="44" t="s">
        <v>493</v>
      </c>
      <c r="AM2201" s="44" t="s">
        <v>1789</v>
      </c>
      <c r="AN2201" s="262">
        <v>236095800</v>
      </c>
      <c r="AO2201" s="34"/>
      <c r="AP2201" s="34"/>
      <c r="AQ2201" s="34"/>
      <c r="AR2201" s="34"/>
      <c r="AS2201" s="34"/>
      <c r="AT2201" s="44" t="s">
        <v>10865</v>
      </c>
      <c r="AU2201" s="44"/>
      <c r="AV2201" s="477" t="str">
        <f t="array" ref="AV2201">_xlfn.IFS(
LEFT(Tabelas!$AI2201,1)="N","DN",
LEFT(Tabelas!$AI2201,1)="C","DC",
LEFT(Tabelas!$AI2201,1)="L","DL",
LEFT(Tabelas!$AI2201,1)="A","DA",
LEFT(Tabelas!$AI2201,1)="G","DG")</f>
        <v>DC</v>
      </c>
      <c r="AW2201" s="34"/>
      <c r="AX2201" s="34"/>
      <c r="AY2201" s="34"/>
      <c r="AZ2201" s="34"/>
      <c r="BA2201" s="34"/>
      <c r="BB2201" s="34"/>
      <c r="BC2201" s="34"/>
      <c r="BD2201" s="44">
        <v>100306</v>
      </c>
      <c r="BE2201" s="34" t="s">
        <v>1901</v>
      </c>
      <c r="BF2201" s="43" t="s">
        <v>1223</v>
      </c>
      <c r="BG2201" s="34" t="s">
        <v>488</v>
      </c>
      <c r="BH2201" s="34" t="s">
        <v>277</v>
      </c>
      <c r="BI2201" s="34" t="s">
        <v>1901</v>
      </c>
      <c r="BJ2201" s="44" t="s">
        <v>350</v>
      </c>
      <c r="BK2201" s="44" t="s">
        <v>11360</v>
      </c>
      <c r="EN2201" s="571">
        <v>76139</v>
      </c>
      <c r="EO2201" s="560" t="s">
        <v>12393</v>
      </c>
      <c r="EP2201" s="560" t="s">
        <v>350</v>
      </c>
      <c r="EQ2201" s="580">
        <v>222</v>
      </c>
      <c r="ER2201" s="560" t="s">
        <v>4479</v>
      </c>
      <c r="ES2201" s="567" t="s">
        <v>12394</v>
      </c>
    </row>
    <row r="2202" spans="16:149">
      <c r="P2202" s="503"/>
      <c r="Q2202" s="504"/>
      <c r="R2202" s="505">
        <f t="shared" si="56"/>
        <v>45980</v>
      </c>
      <c r="S2202" s="501"/>
      <c r="T2202" s="497"/>
      <c r="U2202" s="498"/>
      <c r="V2202" s="43">
        <v>269</v>
      </c>
      <c r="W2202" s="34" t="s">
        <v>4677</v>
      </c>
      <c r="X2202" s="44">
        <v>100307</v>
      </c>
      <c r="Y2202" s="34" t="s">
        <v>2115</v>
      </c>
      <c r="Z2202" s="43" t="s">
        <v>1223</v>
      </c>
      <c r="AA2202" s="34" t="s">
        <v>488</v>
      </c>
      <c r="AB2202" s="34" t="s">
        <v>277</v>
      </c>
      <c r="AC2202" s="34" t="s">
        <v>2115</v>
      </c>
      <c r="AD2202" s="44" t="s">
        <v>350</v>
      </c>
      <c r="AE2202" s="44" t="s">
        <v>11360</v>
      </c>
      <c r="AF2202" s="43">
        <v>269</v>
      </c>
      <c r="AG2202" s="34" t="s">
        <v>4677</v>
      </c>
      <c r="AH2202" s="34" t="s">
        <v>1785</v>
      </c>
      <c r="AI2202" s="43" t="s">
        <v>1784</v>
      </c>
      <c r="AJ2202" s="44" t="s">
        <v>1786</v>
      </c>
      <c r="AK2202" s="261">
        <v>3260402</v>
      </c>
      <c r="AL2202" s="44" t="s">
        <v>493</v>
      </c>
      <c r="AM2202" s="44" t="s">
        <v>1789</v>
      </c>
      <c r="AN2202" s="262">
        <v>236095800</v>
      </c>
      <c r="AO2202" s="34"/>
      <c r="AP2202" s="34"/>
      <c r="AQ2202" s="34"/>
      <c r="AR2202" s="34"/>
      <c r="AS2202" s="34"/>
      <c r="AT2202" s="44" t="s">
        <v>10865</v>
      </c>
      <c r="AU2202" s="44"/>
      <c r="AV2202" s="477" t="str">
        <f t="array" ref="AV2202">_xlfn.IFS(
LEFT(Tabelas!$AI2202,1)="N","DN",
LEFT(Tabelas!$AI2202,1)="C","DC",
LEFT(Tabelas!$AI2202,1)="L","DL",
LEFT(Tabelas!$AI2202,1)="A","DA",
LEFT(Tabelas!$AI2202,1)="G","DG")</f>
        <v>DC</v>
      </c>
      <c r="AW2202" s="34"/>
      <c r="AX2202" s="34"/>
      <c r="AY2202" s="34"/>
      <c r="AZ2202" s="34"/>
      <c r="BA2202" s="34"/>
      <c r="BB2202" s="34"/>
      <c r="BC2202" s="34"/>
      <c r="BD2202" s="44">
        <v>100307</v>
      </c>
      <c r="BE2202" s="34" t="s">
        <v>2115</v>
      </c>
      <c r="BF2202" s="43" t="s">
        <v>1223</v>
      </c>
      <c r="BG2202" s="34" t="s">
        <v>488</v>
      </c>
      <c r="BH2202" s="34" t="s">
        <v>277</v>
      </c>
      <c r="BI2202" s="34" t="s">
        <v>2115</v>
      </c>
      <c r="BJ2202" s="44" t="s">
        <v>350</v>
      </c>
      <c r="BK2202" s="44" t="s">
        <v>11360</v>
      </c>
      <c r="EN2202" s="572">
        <v>76384</v>
      </c>
      <c r="EO2202" s="561" t="s">
        <v>12395</v>
      </c>
      <c r="EP2202" s="561" t="s">
        <v>320</v>
      </c>
      <c r="EQ2202" s="576">
        <v>113</v>
      </c>
      <c r="ER2202" s="561" t="s">
        <v>3007</v>
      </c>
      <c r="ES2202" s="568" t="s">
        <v>12396</v>
      </c>
    </row>
    <row r="2203" spans="16:149">
      <c r="P2203" s="503"/>
      <c r="Q2203" s="504"/>
      <c r="R2203" s="505">
        <f t="shared" si="56"/>
        <v>45981</v>
      </c>
      <c r="S2203" s="501"/>
      <c r="T2203" s="497"/>
      <c r="U2203" s="498"/>
      <c r="V2203" s="43">
        <v>269</v>
      </c>
      <c r="W2203" s="34" t="s">
        <v>4677</v>
      </c>
      <c r="X2203" s="44">
        <v>100700</v>
      </c>
      <c r="Y2203" s="34" t="s">
        <v>784</v>
      </c>
      <c r="Z2203" s="43" t="s">
        <v>1223</v>
      </c>
      <c r="AA2203" s="34" t="s">
        <v>492</v>
      </c>
      <c r="AB2203" s="34" t="s">
        <v>277</v>
      </c>
      <c r="AC2203" s="34" t="s">
        <v>12397</v>
      </c>
      <c r="AD2203" s="44" t="s">
        <v>350</v>
      </c>
      <c r="AE2203" s="44" t="s">
        <v>11360</v>
      </c>
      <c r="AF2203" s="43">
        <v>269</v>
      </c>
      <c r="AG2203" s="34" t="s">
        <v>4677</v>
      </c>
      <c r="AH2203" s="34" t="s">
        <v>1785</v>
      </c>
      <c r="AI2203" s="43" t="s">
        <v>1784</v>
      </c>
      <c r="AJ2203" s="44" t="s">
        <v>1786</v>
      </c>
      <c r="AK2203" s="261">
        <v>3260402</v>
      </c>
      <c r="AL2203" s="44" t="s">
        <v>493</v>
      </c>
      <c r="AM2203" s="44" t="s">
        <v>1789</v>
      </c>
      <c r="AN2203" s="262">
        <v>236095800</v>
      </c>
      <c r="AO2203" s="34"/>
      <c r="AP2203" s="34"/>
      <c r="AQ2203" s="34"/>
      <c r="AR2203" s="34"/>
      <c r="AS2203" s="34"/>
      <c r="AT2203" s="44" t="s">
        <v>10865</v>
      </c>
      <c r="AU2203" s="44"/>
      <c r="AV2203" s="477" t="str">
        <f t="array" ref="AV2203">_xlfn.IFS(
LEFT(Tabelas!$AI2203,1)="N","DN",
LEFT(Tabelas!$AI2203,1)="C","DC",
LEFT(Tabelas!$AI2203,1)="L","DL",
LEFT(Tabelas!$AI2203,1)="A","DA",
LEFT(Tabelas!$AI2203,1)="G","DG")</f>
        <v>DC</v>
      </c>
      <c r="AW2203" s="34"/>
      <c r="AX2203" s="34"/>
      <c r="AY2203" s="34"/>
      <c r="AZ2203" s="34"/>
      <c r="BA2203" s="34"/>
      <c r="BB2203" s="34"/>
      <c r="BC2203" s="34"/>
      <c r="BD2203" s="44">
        <v>100700</v>
      </c>
      <c r="BE2203" s="34" t="s">
        <v>784</v>
      </c>
      <c r="BF2203" s="43" t="s">
        <v>1223</v>
      </c>
      <c r="BG2203" s="34" t="s">
        <v>492</v>
      </c>
      <c r="BH2203" s="34" t="s">
        <v>277</v>
      </c>
      <c r="BI2203" s="34" t="s">
        <v>12397</v>
      </c>
      <c r="BJ2203" s="44" t="s">
        <v>350</v>
      </c>
      <c r="BK2203" s="44" t="s">
        <v>11360</v>
      </c>
      <c r="EN2203" s="571">
        <v>76600</v>
      </c>
      <c r="EO2203" s="560" t="s">
        <v>12398</v>
      </c>
      <c r="EP2203" s="560" t="s">
        <v>350</v>
      </c>
      <c r="EQ2203" s="580">
        <v>219</v>
      </c>
      <c r="ER2203" s="560" t="s">
        <v>4409</v>
      </c>
      <c r="ES2203" s="567" t="s">
        <v>12399</v>
      </c>
    </row>
    <row r="2204" spans="16:149">
      <c r="P2204" s="503"/>
      <c r="Q2204" s="504"/>
      <c r="R2204" s="505">
        <f t="shared" si="56"/>
        <v>45982</v>
      </c>
      <c r="S2204" s="501"/>
      <c r="T2204" s="497"/>
      <c r="U2204" s="498"/>
      <c r="V2204" s="43">
        <v>269</v>
      </c>
      <c r="W2204" s="34" t="s">
        <v>4677</v>
      </c>
      <c r="X2204" s="44">
        <v>100703</v>
      </c>
      <c r="Y2204" s="34" t="s">
        <v>1088</v>
      </c>
      <c r="Z2204" s="43" t="s">
        <v>1223</v>
      </c>
      <c r="AA2204" s="34" t="s">
        <v>492</v>
      </c>
      <c r="AB2204" s="34" t="s">
        <v>277</v>
      </c>
      <c r="AC2204" s="34" t="s">
        <v>12397</v>
      </c>
      <c r="AD2204" s="44" t="s">
        <v>350</v>
      </c>
      <c r="AE2204" s="44" t="s">
        <v>11360</v>
      </c>
      <c r="AF2204" s="43">
        <v>269</v>
      </c>
      <c r="AG2204" s="34" t="s">
        <v>4677</v>
      </c>
      <c r="AH2204" s="34" t="s">
        <v>1785</v>
      </c>
      <c r="AI2204" s="43" t="s">
        <v>1784</v>
      </c>
      <c r="AJ2204" s="44" t="s">
        <v>1786</v>
      </c>
      <c r="AK2204" s="261">
        <v>3260402</v>
      </c>
      <c r="AL2204" s="44" t="s">
        <v>493</v>
      </c>
      <c r="AM2204" s="44" t="s">
        <v>1789</v>
      </c>
      <c r="AN2204" s="262">
        <v>236095800</v>
      </c>
      <c r="AO2204" s="34"/>
      <c r="AP2204" s="34"/>
      <c r="AQ2204" s="34"/>
      <c r="AR2204" s="34"/>
      <c r="AS2204" s="34"/>
      <c r="AT2204" s="44" t="s">
        <v>10865</v>
      </c>
      <c r="AU2204" s="44"/>
      <c r="AV2204" s="477" t="str">
        <f t="array" ref="AV2204">_xlfn.IFS(
LEFT(Tabelas!$AI2204,1)="N","DN",
LEFT(Tabelas!$AI2204,1)="C","DC",
LEFT(Tabelas!$AI2204,1)="L","DL",
LEFT(Tabelas!$AI2204,1)="A","DA",
LEFT(Tabelas!$AI2204,1)="G","DG")</f>
        <v>DC</v>
      </c>
      <c r="AW2204" s="34"/>
      <c r="AX2204" s="34"/>
      <c r="AY2204" s="34"/>
      <c r="AZ2204" s="34"/>
      <c r="BA2204" s="34"/>
      <c r="BB2204" s="34"/>
      <c r="BC2204" s="34"/>
      <c r="BD2204" s="44">
        <v>100703</v>
      </c>
      <c r="BE2204" s="34" t="s">
        <v>1088</v>
      </c>
      <c r="BF2204" s="43" t="s">
        <v>1223</v>
      </c>
      <c r="BG2204" s="34" t="s">
        <v>492</v>
      </c>
      <c r="BH2204" s="34" t="s">
        <v>277</v>
      </c>
      <c r="BI2204" s="34" t="s">
        <v>12397</v>
      </c>
      <c r="BJ2204" s="44" t="s">
        <v>350</v>
      </c>
      <c r="BK2204" s="44" t="s">
        <v>11360</v>
      </c>
      <c r="EN2204" s="571">
        <v>76767</v>
      </c>
      <c r="EO2204" s="560" t="s">
        <v>12400</v>
      </c>
      <c r="EP2204" s="560" t="s">
        <v>289</v>
      </c>
      <c r="EQ2204" s="580">
        <v>335</v>
      </c>
      <c r="ER2204" s="560" t="s">
        <v>1244</v>
      </c>
      <c r="ES2204" s="567" t="s">
        <v>12401</v>
      </c>
    </row>
    <row r="2205" spans="16:149">
      <c r="P2205" s="503"/>
      <c r="Q2205" s="504"/>
      <c r="R2205" s="505">
        <f t="shared" si="56"/>
        <v>45983</v>
      </c>
      <c r="S2205" s="501"/>
      <c r="T2205" s="497"/>
      <c r="U2205" s="498"/>
      <c r="V2205" s="43">
        <v>269</v>
      </c>
      <c r="W2205" s="34" t="s">
        <v>4677</v>
      </c>
      <c r="X2205" s="44">
        <v>100801</v>
      </c>
      <c r="Y2205" s="34" t="s">
        <v>1089</v>
      </c>
      <c r="Z2205" s="43" t="s">
        <v>1223</v>
      </c>
      <c r="AA2205" s="34" t="s">
        <v>493</v>
      </c>
      <c r="AB2205" s="34" t="s">
        <v>277</v>
      </c>
      <c r="AC2205" s="34" t="s">
        <v>1089</v>
      </c>
      <c r="AD2205" s="44" t="s">
        <v>350</v>
      </c>
      <c r="AE2205" s="44" t="s">
        <v>11360</v>
      </c>
      <c r="AF2205" s="43">
        <v>269</v>
      </c>
      <c r="AG2205" s="34" t="s">
        <v>4677</v>
      </c>
      <c r="AH2205" s="34" t="s">
        <v>1785</v>
      </c>
      <c r="AI2205" s="43" t="s">
        <v>1784</v>
      </c>
      <c r="AJ2205" s="44" t="s">
        <v>1786</v>
      </c>
      <c r="AK2205" s="261">
        <v>3260402</v>
      </c>
      <c r="AL2205" s="44" t="s">
        <v>493</v>
      </c>
      <c r="AM2205" s="44" t="s">
        <v>1789</v>
      </c>
      <c r="AN2205" s="262">
        <v>236095800</v>
      </c>
      <c r="AO2205" s="34"/>
      <c r="AP2205" s="34"/>
      <c r="AQ2205" s="34"/>
      <c r="AR2205" s="34"/>
      <c r="AS2205" s="34"/>
      <c r="AT2205" s="44" t="s">
        <v>10865</v>
      </c>
      <c r="AU2205" s="44"/>
      <c r="AV2205" s="477" t="str">
        <f t="array" ref="AV2205">_xlfn.IFS(
LEFT(Tabelas!$AI2205,1)="N","DN",
LEFT(Tabelas!$AI2205,1)="C","DC",
LEFT(Tabelas!$AI2205,1)="L","DL",
LEFT(Tabelas!$AI2205,1)="A","DA",
LEFT(Tabelas!$AI2205,1)="G","DG")</f>
        <v>DC</v>
      </c>
      <c r="AW2205" s="34"/>
      <c r="AX2205" s="34"/>
      <c r="AY2205" s="34"/>
      <c r="AZ2205" s="34"/>
      <c r="BA2205" s="34"/>
      <c r="BB2205" s="34"/>
      <c r="BC2205" s="34"/>
      <c r="BD2205" s="44">
        <v>100801</v>
      </c>
      <c r="BE2205" s="34" t="s">
        <v>1089</v>
      </c>
      <c r="BF2205" s="43" t="s">
        <v>1223</v>
      </c>
      <c r="BG2205" s="34" t="s">
        <v>493</v>
      </c>
      <c r="BH2205" s="34" t="s">
        <v>277</v>
      </c>
      <c r="BI2205" s="34" t="s">
        <v>1089</v>
      </c>
      <c r="BJ2205" s="44" t="s">
        <v>350</v>
      </c>
      <c r="BK2205" s="44" t="s">
        <v>11360</v>
      </c>
      <c r="EN2205" s="572">
        <v>77330</v>
      </c>
      <c r="EO2205" s="561" t="s">
        <v>12402</v>
      </c>
      <c r="EP2205" s="561" t="s">
        <v>320</v>
      </c>
      <c r="EQ2205" s="576">
        <v>104</v>
      </c>
      <c r="ER2205" s="561" t="s">
        <v>1225</v>
      </c>
      <c r="ES2205" s="568" t="s">
        <v>12403</v>
      </c>
    </row>
    <row r="2206" spans="16:149">
      <c r="P2206" s="503"/>
      <c r="Q2206" s="504"/>
      <c r="R2206" s="505">
        <f t="shared" si="56"/>
        <v>45984</v>
      </c>
      <c r="S2206" s="501"/>
      <c r="T2206" s="497"/>
      <c r="U2206" s="498"/>
      <c r="V2206" s="43">
        <v>269</v>
      </c>
      <c r="W2206" s="34" t="s">
        <v>4677</v>
      </c>
      <c r="X2206" s="44">
        <v>100802</v>
      </c>
      <c r="Y2206" s="34" t="s">
        <v>1363</v>
      </c>
      <c r="Z2206" s="43" t="s">
        <v>1223</v>
      </c>
      <c r="AA2206" s="34" t="s">
        <v>493</v>
      </c>
      <c r="AB2206" s="34" t="s">
        <v>277</v>
      </c>
      <c r="AC2206" s="34" t="s">
        <v>1363</v>
      </c>
      <c r="AD2206" s="44" t="s">
        <v>350</v>
      </c>
      <c r="AE2206" s="44" t="s">
        <v>11360</v>
      </c>
      <c r="AF2206" s="43">
        <v>269</v>
      </c>
      <c r="AG2206" s="34" t="s">
        <v>4677</v>
      </c>
      <c r="AH2206" s="34" t="s">
        <v>1785</v>
      </c>
      <c r="AI2206" s="43" t="s">
        <v>1784</v>
      </c>
      <c r="AJ2206" s="44" t="s">
        <v>1786</v>
      </c>
      <c r="AK2206" s="261">
        <v>3260402</v>
      </c>
      <c r="AL2206" s="44" t="s">
        <v>493</v>
      </c>
      <c r="AM2206" s="44" t="s">
        <v>1789</v>
      </c>
      <c r="AN2206" s="262">
        <v>236095800</v>
      </c>
      <c r="AO2206" s="34"/>
      <c r="AP2206" s="34"/>
      <c r="AQ2206" s="34"/>
      <c r="AR2206" s="34"/>
      <c r="AS2206" s="34"/>
      <c r="AT2206" s="44" t="s">
        <v>10865</v>
      </c>
      <c r="AU2206" s="44"/>
      <c r="AV2206" s="477" t="str">
        <f t="array" ref="AV2206">_xlfn.IFS(
LEFT(Tabelas!$AI2206,1)="N","DN",
LEFT(Tabelas!$AI2206,1)="C","DC",
LEFT(Tabelas!$AI2206,1)="L","DL",
LEFT(Tabelas!$AI2206,1)="A","DA",
LEFT(Tabelas!$AI2206,1)="G","DG")</f>
        <v>DC</v>
      </c>
      <c r="AW2206" s="34"/>
      <c r="AX2206" s="34"/>
      <c r="AY2206" s="34"/>
      <c r="AZ2206" s="34"/>
      <c r="BA2206" s="34"/>
      <c r="BB2206" s="34"/>
      <c r="BC2206" s="34"/>
      <c r="BD2206" s="44">
        <v>100802</v>
      </c>
      <c r="BE2206" s="34" t="s">
        <v>1363</v>
      </c>
      <c r="BF2206" s="43" t="s">
        <v>1223</v>
      </c>
      <c r="BG2206" s="34" t="s">
        <v>493</v>
      </c>
      <c r="BH2206" s="34" t="s">
        <v>277</v>
      </c>
      <c r="BI2206" s="34" t="s">
        <v>1363</v>
      </c>
      <c r="BJ2206" s="44" t="s">
        <v>350</v>
      </c>
      <c r="BK2206" s="44" t="s">
        <v>11360</v>
      </c>
      <c r="EN2206" s="571">
        <v>77437</v>
      </c>
      <c r="EO2206" s="560" t="s">
        <v>12404</v>
      </c>
      <c r="EP2206" s="560" t="s">
        <v>320</v>
      </c>
      <c r="EQ2206" s="580">
        <v>112</v>
      </c>
      <c r="ER2206" s="560" t="s">
        <v>2868</v>
      </c>
      <c r="ES2206" s="567" t="s">
        <v>12405</v>
      </c>
    </row>
    <row r="2207" spans="16:149">
      <c r="P2207" s="503"/>
      <c r="Q2207" s="504"/>
      <c r="R2207" s="505">
        <f t="shared" si="56"/>
        <v>45985</v>
      </c>
      <c r="S2207" s="501"/>
      <c r="T2207" s="497"/>
      <c r="U2207" s="498"/>
      <c r="V2207" s="43">
        <v>269</v>
      </c>
      <c r="W2207" s="34" t="s">
        <v>4677</v>
      </c>
      <c r="X2207" s="44">
        <v>100803</v>
      </c>
      <c r="Y2207" s="34" t="s">
        <v>1642</v>
      </c>
      <c r="Z2207" s="43" t="s">
        <v>1223</v>
      </c>
      <c r="AA2207" s="34" t="s">
        <v>493</v>
      </c>
      <c r="AB2207" s="34" t="s">
        <v>277</v>
      </c>
      <c r="AC2207" s="34" t="s">
        <v>1642</v>
      </c>
      <c r="AD2207" s="44" t="s">
        <v>350</v>
      </c>
      <c r="AE2207" s="44" t="s">
        <v>11360</v>
      </c>
      <c r="AF2207" s="43">
        <v>269</v>
      </c>
      <c r="AG2207" s="34" t="s">
        <v>4677</v>
      </c>
      <c r="AH2207" s="34" t="s">
        <v>1785</v>
      </c>
      <c r="AI2207" s="43" t="s">
        <v>1784</v>
      </c>
      <c r="AJ2207" s="44" t="s">
        <v>1786</v>
      </c>
      <c r="AK2207" s="261">
        <v>3260402</v>
      </c>
      <c r="AL2207" s="44" t="s">
        <v>493</v>
      </c>
      <c r="AM2207" s="44" t="s">
        <v>1789</v>
      </c>
      <c r="AN2207" s="262">
        <v>236095800</v>
      </c>
      <c r="AO2207" s="34"/>
      <c r="AP2207" s="34"/>
      <c r="AQ2207" s="34"/>
      <c r="AR2207" s="34"/>
      <c r="AS2207" s="34"/>
      <c r="AT2207" s="44" t="s">
        <v>10865</v>
      </c>
      <c r="AU2207" s="44"/>
      <c r="AV2207" s="477" t="str">
        <f t="array" ref="AV2207">_xlfn.IFS(
LEFT(Tabelas!$AI2207,1)="N","DN",
LEFT(Tabelas!$AI2207,1)="C","DC",
LEFT(Tabelas!$AI2207,1)="L","DL",
LEFT(Tabelas!$AI2207,1)="A","DA",
LEFT(Tabelas!$AI2207,1)="G","DG")</f>
        <v>DC</v>
      </c>
      <c r="AW2207" s="34"/>
      <c r="AX2207" s="34"/>
      <c r="AY2207" s="34"/>
      <c r="AZ2207" s="34"/>
      <c r="BA2207" s="34"/>
      <c r="BB2207" s="34"/>
      <c r="BC2207" s="34"/>
      <c r="BD2207" s="44">
        <v>100803</v>
      </c>
      <c r="BE2207" s="34" t="s">
        <v>1642</v>
      </c>
      <c r="BF2207" s="43" t="s">
        <v>1223</v>
      </c>
      <c r="BG2207" s="34" t="s">
        <v>493</v>
      </c>
      <c r="BH2207" s="34" t="s">
        <v>277</v>
      </c>
      <c r="BI2207" s="34" t="s">
        <v>1642</v>
      </c>
      <c r="BJ2207" s="44" t="s">
        <v>350</v>
      </c>
      <c r="BK2207" s="44" t="s">
        <v>11360</v>
      </c>
      <c r="EN2207" s="572">
        <v>78034</v>
      </c>
      <c r="EO2207" s="561" t="s">
        <v>12406</v>
      </c>
      <c r="EP2207" s="561" t="s">
        <v>350</v>
      </c>
      <c r="EQ2207" s="576">
        <v>200</v>
      </c>
      <c r="ER2207" s="561" t="s">
        <v>5084</v>
      </c>
      <c r="ES2207" s="568" t="s">
        <v>12407</v>
      </c>
    </row>
    <row r="2208" spans="16:149">
      <c r="P2208" s="503"/>
      <c r="Q2208" s="504"/>
      <c r="R2208" s="505">
        <f t="shared" si="56"/>
        <v>45986</v>
      </c>
      <c r="S2208" s="501"/>
      <c r="T2208" s="497"/>
      <c r="U2208" s="498"/>
      <c r="V2208" s="43">
        <v>269</v>
      </c>
      <c r="W2208" s="34" t="s">
        <v>4677</v>
      </c>
      <c r="X2208" s="44">
        <v>100800</v>
      </c>
      <c r="Y2208" s="34" t="s">
        <v>785</v>
      </c>
      <c r="Z2208" s="43" t="s">
        <v>1223</v>
      </c>
      <c r="AA2208" s="34" t="s">
        <v>493</v>
      </c>
      <c r="AB2208" s="34" t="s">
        <v>277</v>
      </c>
      <c r="AC2208" s="34" t="s">
        <v>12408</v>
      </c>
      <c r="AD2208" s="44" t="s">
        <v>350</v>
      </c>
      <c r="AE2208" s="44" t="s">
        <v>11360</v>
      </c>
      <c r="AF2208" s="43">
        <v>269</v>
      </c>
      <c r="AG2208" s="34" t="s">
        <v>4677</v>
      </c>
      <c r="AH2208" s="34" t="s">
        <v>1785</v>
      </c>
      <c r="AI2208" s="43" t="s">
        <v>1784</v>
      </c>
      <c r="AJ2208" s="44" t="s">
        <v>1786</v>
      </c>
      <c r="AK2208" s="261">
        <v>3260402</v>
      </c>
      <c r="AL2208" s="44" t="s">
        <v>493</v>
      </c>
      <c r="AM2208" s="44" t="s">
        <v>1789</v>
      </c>
      <c r="AN2208" s="262">
        <v>236095800</v>
      </c>
      <c r="AO2208" s="34"/>
      <c r="AP2208" s="34"/>
      <c r="AQ2208" s="34"/>
      <c r="AR2208" s="34"/>
      <c r="AS2208" s="34"/>
      <c r="AT2208" s="44" t="s">
        <v>10865</v>
      </c>
      <c r="AU2208" s="44"/>
      <c r="AV2208" s="477" t="str">
        <f t="array" ref="AV2208">_xlfn.IFS(
LEFT(Tabelas!$AI2208,1)="N","DN",
LEFT(Tabelas!$AI2208,1)="C","DC",
LEFT(Tabelas!$AI2208,1)="L","DL",
LEFT(Tabelas!$AI2208,1)="A","DA",
LEFT(Tabelas!$AI2208,1)="G","DG")</f>
        <v>DC</v>
      </c>
      <c r="AW2208" s="34"/>
      <c r="AX2208" s="34"/>
      <c r="AY2208" s="34"/>
      <c r="AZ2208" s="34"/>
      <c r="BA2208" s="34"/>
      <c r="BB2208" s="34"/>
      <c r="BC2208" s="34"/>
      <c r="BD2208" s="44">
        <v>100800</v>
      </c>
      <c r="BE2208" s="34" t="s">
        <v>785</v>
      </c>
      <c r="BF2208" s="43" t="s">
        <v>1223</v>
      </c>
      <c r="BG2208" s="34" t="s">
        <v>493</v>
      </c>
      <c r="BH2208" s="34" t="s">
        <v>277</v>
      </c>
      <c r="BI2208" s="34" t="s">
        <v>12408</v>
      </c>
      <c r="BJ2208" s="44" t="s">
        <v>350</v>
      </c>
      <c r="BK2208" s="44" t="s">
        <v>11360</v>
      </c>
      <c r="EN2208" s="571">
        <v>78719</v>
      </c>
      <c r="EO2208" s="560" t="s">
        <v>12409</v>
      </c>
      <c r="EP2208" s="560" t="s">
        <v>289</v>
      </c>
      <c r="EQ2208" s="580">
        <v>338</v>
      </c>
      <c r="ER2208" s="560" t="s">
        <v>2428</v>
      </c>
      <c r="ES2208" s="567" t="s">
        <v>12410</v>
      </c>
    </row>
    <row r="2209" spans="16:149">
      <c r="P2209" s="503"/>
      <c r="Q2209" s="504"/>
      <c r="R2209" s="505">
        <f t="shared" si="56"/>
        <v>45987</v>
      </c>
      <c r="S2209" s="501"/>
      <c r="T2209" s="497"/>
      <c r="U2209" s="498"/>
      <c r="V2209" s="43">
        <v>269</v>
      </c>
      <c r="W2209" s="34" t="s">
        <v>4677</v>
      </c>
      <c r="X2209" s="44">
        <v>100806</v>
      </c>
      <c r="Y2209" s="34" t="s">
        <v>1905</v>
      </c>
      <c r="Z2209" s="43" t="s">
        <v>1223</v>
      </c>
      <c r="AA2209" s="34" t="s">
        <v>493</v>
      </c>
      <c r="AB2209" s="34" t="s">
        <v>277</v>
      </c>
      <c r="AC2209" s="34" t="s">
        <v>12408</v>
      </c>
      <c r="AD2209" s="44" t="s">
        <v>350</v>
      </c>
      <c r="AE2209" s="44" t="s">
        <v>11360</v>
      </c>
      <c r="AF2209" s="43">
        <v>269</v>
      </c>
      <c r="AG2209" s="34" t="s">
        <v>4677</v>
      </c>
      <c r="AH2209" s="34" t="s">
        <v>1785</v>
      </c>
      <c r="AI2209" s="43" t="s">
        <v>1784</v>
      </c>
      <c r="AJ2209" s="44" t="s">
        <v>1786</v>
      </c>
      <c r="AK2209" s="261">
        <v>3260402</v>
      </c>
      <c r="AL2209" s="44" t="s">
        <v>493</v>
      </c>
      <c r="AM2209" s="44" t="s">
        <v>1789</v>
      </c>
      <c r="AN2209" s="262">
        <v>236095800</v>
      </c>
      <c r="AO2209" s="34"/>
      <c r="AP2209" s="34"/>
      <c r="AQ2209" s="34"/>
      <c r="AR2209" s="34"/>
      <c r="AS2209" s="34"/>
      <c r="AT2209" s="44" t="s">
        <v>10865</v>
      </c>
      <c r="AU2209" s="44"/>
      <c r="AV2209" s="477" t="str">
        <f t="array" ref="AV2209">_xlfn.IFS(
LEFT(Tabelas!$AI2209,1)="N","DN",
LEFT(Tabelas!$AI2209,1)="C","DC",
LEFT(Tabelas!$AI2209,1)="L","DL",
LEFT(Tabelas!$AI2209,1)="A","DA",
LEFT(Tabelas!$AI2209,1)="G","DG")</f>
        <v>DC</v>
      </c>
      <c r="AW2209" s="34"/>
      <c r="AX2209" s="34"/>
      <c r="AY2209" s="34"/>
      <c r="AZ2209" s="34"/>
      <c r="BA2209" s="34"/>
      <c r="BB2209" s="34"/>
      <c r="BC2209" s="34"/>
      <c r="BD2209" s="44">
        <v>100806</v>
      </c>
      <c r="BE2209" s="34" t="s">
        <v>1905</v>
      </c>
      <c r="BF2209" s="43" t="s">
        <v>1223</v>
      </c>
      <c r="BG2209" s="34" t="s">
        <v>493</v>
      </c>
      <c r="BH2209" s="34" t="s">
        <v>277</v>
      </c>
      <c r="BI2209" s="34" t="s">
        <v>12408</v>
      </c>
      <c r="BJ2209" s="44" t="s">
        <v>350</v>
      </c>
      <c r="BK2209" s="44" t="s">
        <v>11360</v>
      </c>
      <c r="EN2209" s="572">
        <v>78751</v>
      </c>
      <c r="EO2209" s="561" t="s">
        <v>12411</v>
      </c>
      <c r="EP2209" s="561" t="s">
        <v>289</v>
      </c>
      <c r="EQ2209" s="576">
        <v>383</v>
      </c>
      <c r="ER2209" s="561" t="s">
        <v>2597</v>
      </c>
      <c r="ES2209" s="568" t="s">
        <v>12412</v>
      </c>
    </row>
    <row r="2210" spans="16:149">
      <c r="P2210" s="503"/>
      <c r="Q2210" s="504"/>
      <c r="R2210" s="505">
        <f t="shared" si="56"/>
        <v>45988</v>
      </c>
      <c r="S2210" s="501"/>
      <c r="T2210" s="497"/>
      <c r="U2210" s="498"/>
      <c r="V2210" s="43">
        <v>269</v>
      </c>
      <c r="W2210" s="34" t="s">
        <v>4677</v>
      </c>
      <c r="X2210" s="44">
        <v>101301</v>
      </c>
      <c r="Y2210" s="34" t="s">
        <v>1093</v>
      </c>
      <c r="Z2210" s="43" t="s">
        <v>1223</v>
      </c>
      <c r="AA2210" s="34" t="s">
        <v>497</v>
      </c>
      <c r="AB2210" s="34" t="s">
        <v>277</v>
      </c>
      <c r="AC2210" s="34" t="s">
        <v>1093</v>
      </c>
      <c r="AD2210" s="44" t="s">
        <v>350</v>
      </c>
      <c r="AE2210" s="44" t="s">
        <v>11360</v>
      </c>
      <c r="AF2210" s="43">
        <v>269</v>
      </c>
      <c r="AG2210" s="34" t="s">
        <v>4677</v>
      </c>
      <c r="AH2210" s="34" t="s">
        <v>1785</v>
      </c>
      <c r="AI2210" s="43" t="s">
        <v>1784</v>
      </c>
      <c r="AJ2210" s="44" t="s">
        <v>1786</v>
      </c>
      <c r="AK2210" s="261">
        <v>3260402</v>
      </c>
      <c r="AL2210" s="44" t="s">
        <v>493</v>
      </c>
      <c r="AM2210" s="44" t="s">
        <v>1789</v>
      </c>
      <c r="AN2210" s="262">
        <v>236095800</v>
      </c>
      <c r="AO2210" s="34"/>
      <c r="AP2210" s="34"/>
      <c r="AQ2210" s="34"/>
      <c r="AR2210" s="34"/>
      <c r="AS2210" s="34"/>
      <c r="AT2210" s="44" t="s">
        <v>10865</v>
      </c>
      <c r="AU2210" s="44"/>
      <c r="AV2210" s="477" t="str">
        <f t="array" ref="AV2210">_xlfn.IFS(
LEFT(Tabelas!$AI2210,1)="N","DN",
LEFT(Tabelas!$AI2210,1)="C","DC",
LEFT(Tabelas!$AI2210,1)="L","DL",
LEFT(Tabelas!$AI2210,1)="A","DA",
LEFT(Tabelas!$AI2210,1)="G","DG")</f>
        <v>DC</v>
      </c>
      <c r="AW2210" s="34"/>
      <c r="AX2210" s="34"/>
      <c r="AY2210" s="34"/>
      <c r="AZ2210" s="34"/>
      <c r="BA2210" s="34"/>
      <c r="BB2210" s="34"/>
      <c r="BC2210" s="34"/>
      <c r="BD2210" s="44">
        <v>101301</v>
      </c>
      <c r="BE2210" s="34" t="s">
        <v>1093</v>
      </c>
      <c r="BF2210" s="43" t="s">
        <v>1223</v>
      </c>
      <c r="BG2210" s="34" t="s">
        <v>497</v>
      </c>
      <c r="BH2210" s="34" t="s">
        <v>277</v>
      </c>
      <c r="BI2210" s="34" t="s">
        <v>1093</v>
      </c>
      <c r="BJ2210" s="44" t="s">
        <v>350</v>
      </c>
      <c r="BK2210" s="44" t="s">
        <v>11360</v>
      </c>
      <c r="EN2210" s="572">
        <v>78972</v>
      </c>
      <c r="EO2210" s="561" t="s">
        <v>12413</v>
      </c>
      <c r="EP2210" s="561" t="s">
        <v>289</v>
      </c>
      <c r="EQ2210" s="576">
        <v>382</v>
      </c>
      <c r="ER2210" s="561" t="s">
        <v>5135</v>
      </c>
      <c r="ES2210" s="568" t="s">
        <v>12414</v>
      </c>
    </row>
    <row r="2211" spans="16:149">
      <c r="P2211" s="503"/>
      <c r="Q2211" s="504"/>
      <c r="R2211" s="505">
        <f t="shared" si="56"/>
        <v>45989</v>
      </c>
      <c r="S2211" s="501"/>
      <c r="T2211" s="497"/>
      <c r="U2211" s="498"/>
      <c r="V2211" s="43">
        <v>269</v>
      </c>
      <c r="W2211" s="34" t="s">
        <v>4677</v>
      </c>
      <c r="X2211" s="44">
        <v>101302</v>
      </c>
      <c r="Y2211" s="34" t="s">
        <v>497</v>
      </c>
      <c r="Z2211" s="43" t="s">
        <v>1223</v>
      </c>
      <c r="AA2211" s="34" t="s">
        <v>497</v>
      </c>
      <c r="AB2211" s="34" t="s">
        <v>277</v>
      </c>
      <c r="AC2211" s="34" t="s">
        <v>497</v>
      </c>
      <c r="AD2211" s="44" t="s">
        <v>350</v>
      </c>
      <c r="AE2211" s="44" t="s">
        <v>11360</v>
      </c>
      <c r="AF2211" s="43">
        <v>269</v>
      </c>
      <c r="AG2211" s="34" t="s">
        <v>4677</v>
      </c>
      <c r="AH2211" s="34" t="s">
        <v>1785</v>
      </c>
      <c r="AI2211" s="43" t="s">
        <v>1784</v>
      </c>
      <c r="AJ2211" s="44" t="s">
        <v>1786</v>
      </c>
      <c r="AK2211" s="261">
        <v>3260402</v>
      </c>
      <c r="AL2211" s="44" t="s">
        <v>493</v>
      </c>
      <c r="AM2211" s="44" t="s">
        <v>1789</v>
      </c>
      <c r="AN2211" s="262">
        <v>236095800</v>
      </c>
      <c r="AO2211" s="34"/>
      <c r="AP2211" s="34"/>
      <c r="AQ2211" s="34"/>
      <c r="AR2211" s="34"/>
      <c r="AS2211" s="34"/>
      <c r="AT2211" s="44" t="s">
        <v>10865</v>
      </c>
      <c r="AU2211" s="44"/>
      <c r="AV2211" s="477" t="str">
        <f t="array" ref="AV2211">_xlfn.IFS(
LEFT(Tabelas!$AI2211,1)="N","DN",
LEFT(Tabelas!$AI2211,1)="C","DC",
LEFT(Tabelas!$AI2211,1)="L","DL",
LEFT(Tabelas!$AI2211,1)="A","DA",
LEFT(Tabelas!$AI2211,1)="G","DG")</f>
        <v>DC</v>
      </c>
      <c r="AW2211" s="34"/>
      <c r="AX2211" s="34"/>
      <c r="AY2211" s="34"/>
      <c r="AZ2211" s="34"/>
      <c r="BA2211" s="34"/>
      <c r="BB2211" s="34"/>
      <c r="BC2211" s="34"/>
      <c r="BD2211" s="44">
        <v>101302</v>
      </c>
      <c r="BE2211" s="34" t="s">
        <v>497</v>
      </c>
      <c r="BF2211" s="43" t="s">
        <v>1223</v>
      </c>
      <c r="BG2211" s="34" t="s">
        <v>497</v>
      </c>
      <c r="BH2211" s="34" t="s">
        <v>277</v>
      </c>
      <c r="BI2211" s="34" t="s">
        <v>497</v>
      </c>
      <c r="BJ2211" s="44" t="s">
        <v>350</v>
      </c>
      <c r="BK2211" s="44" t="s">
        <v>11360</v>
      </c>
      <c r="EN2211" s="572">
        <v>79162</v>
      </c>
      <c r="EO2211" s="561" t="s">
        <v>12415</v>
      </c>
      <c r="EP2211" s="561" t="s">
        <v>320</v>
      </c>
      <c r="EQ2211" s="576">
        <v>105</v>
      </c>
      <c r="ER2211" s="561" t="s">
        <v>1498</v>
      </c>
      <c r="ES2211" s="568" t="s">
        <v>12416</v>
      </c>
    </row>
    <row r="2212" spans="16:149">
      <c r="P2212" s="503"/>
      <c r="Q2212" s="504"/>
      <c r="R2212" s="505">
        <f t="shared" si="56"/>
        <v>45990</v>
      </c>
      <c r="S2212" s="501"/>
      <c r="T2212" s="497"/>
      <c r="U2212" s="498"/>
      <c r="V2212" s="43">
        <v>269</v>
      </c>
      <c r="W2212" s="34" t="s">
        <v>4677</v>
      </c>
      <c r="X2212" s="44">
        <v>101300</v>
      </c>
      <c r="Y2212" s="34" t="s">
        <v>790</v>
      </c>
      <c r="Z2212" s="43" t="s">
        <v>1223</v>
      </c>
      <c r="AA2212" s="34" t="s">
        <v>497</v>
      </c>
      <c r="AB2212" s="34" t="s">
        <v>277</v>
      </c>
      <c r="AC2212" s="34" t="s">
        <v>497</v>
      </c>
      <c r="AD2212" s="44" t="s">
        <v>350</v>
      </c>
      <c r="AE2212" s="44" t="s">
        <v>11360</v>
      </c>
      <c r="AF2212" s="43">
        <v>269</v>
      </c>
      <c r="AG2212" s="34" t="s">
        <v>4677</v>
      </c>
      <c r="AH2212" s="34" t="s">
        <v>1785</v>
      </c>
      <c r="AI2212" s="43" t="s">
        <v>1784</v>
      </c>
      <c r="AJ2212" s="44" t="s">
        <v>1786</v>
      </c>
      <c r="AK2212" s="261">
        <v>3260402</v>
      </c>
      <c r="AL2212" s="44" t="s">
        <v>493</v>
      </c>
      <c r="AM2212" s="44" t="s">
        <v>1789</v>
      </c>
      <c r="AN2212" s="262">
        <v>236095800</v>
      </c>
      <c r="AO2212" s="34"/>
      <c r="AP2212" s="34"/>
      <c r="AQ2212" s="34"/>
      <c r="AR2212" s="34"/>
      <c r="AS2212" s="34"/>
      <c r="AT2212" s="44" t="s">
        <v>10865</v>
      </c>
      <c r="AU2212" s="44"/>
      <c r="AV2212" s="477" t="str">
        <f t="array" ref="AV2212">_xlfn.IFS(
LEFT(Tabelas!$AI2212,1)="N","DN",
LEFT(Tabelas!$AI2212,1)="C","DC",
LEFT(Tabelas!$AI2212,1)="L","DL",
LEFT(Tabelas!$AI2212,1)="A","DA",
LEFT(Tabelas!$AI2212,1)="G","DG")</f>
        <v>DC</v>
      </c>
      <c r="AW2212" s="34"/>
      <c r="AX2212" s="34"/>
      <c r="AY2212" s="34"/>
      <c r="AZ2212" s="34"/>
      <c r="BA2212" s="34"/>
      <c r="BB2212" s="34"/>
      <c r="BC2212" s="34"/>
      <c r="BD2212" s="44">
        <v>101300</v>
      </c>
      <c r="BE2212" s="34" t="s">
        <v>790</v>
      </c>
      <c r="BF2212" s="43" t="s">
        <v>1223</v>
      </c>
      <c r="BG2212" s="34" t="s">
        <v>497</v>
      </c>
      <c r="BH2212" s="34" t="s">
        <v>277</v>
      </c>
      <c r="BI2212" s="34" t="s">
        <v>497</v>
      </c>
      <c r="BJ2212" s="44" t="s">
        <v>350</v>
      </c>
      <c r="BK2212" s="44" t="s">
        <v>11360</v>
      </c>
      <c r="EN2212" s="571">
        <v>79170</v>
      </c>
      <c r="EO2212" s="560" t="s">
        <v>12417</v>
      </c>
      <c r="EP2212" s="560" t="s">
        <v>320</v>
      </c>
      <c r="EQ2212" s="580">
        <v>105</v>
      </c>
      <c r="ER2212" s="560" t="s">
        <v>1498</v>
      </c>
      <c r="ES2212" s="567" t="s">
        <v>12418</v>
      </c>
    </row>
    <row r="2213" spans="16:149">
      <c r="P2213" s="503"/>
      <c r="Q2213" s="504"/>
      <c r="R2213" s="505">
        <f t="shared" si="56"/>
        <v>45991</v>
      </c>
      <c r="S2213" s="501"/>
      <c r="T2213" s="497"/>
      <c r="U2213" s="498"/>
      <c r="V2213" s="43">
        <v>269</v>
      </c>
      <c r="W2213" s="34" t="s">
        <v>4677</v>
      </c>
      <c r="X2213" s="44">
        <v>101303</v>
      </c>
      <c r="Y2213" s="34" t="s">
        <v>1646</v>
      </c>
      <c r="Z2213" s="43" t="s">
        <v>1223</v>
      </c>
      <c r="AA2213" s="34" t="s">
        <v>497</v>
      </c>
      <c r="AB2213" s="34" t="s">
        <v>277</v>
      </c>
      <c r="AC2213" s="34" t="s">
        <v>1646</v>
      </c>
      <c r="AD2213" s="44" t="s">
        <v>350</v>
      </c>
      <c r="AE2213" s="44" t="s">
        <v>11360</v>
      </c>
      <c r="AF2213" s="43">
        <v>269</v>
      </c>
      <c r="AG2213" s="34" t="s">
        <v>4677</v>
      </c>
      <c r="AH2213" s="34" t="s">
        <v>1785</v>
      </c>
      <c r="AI2213" s="43" t="s">
        <v>1784</v>
      </c>
      <c r="AJ2213" s="44" t="s">
        <v>1786</v>
      </c>
      <c r="AK2213" s="261">
        <v>3260402</v>
      </c>
      <c r="AL2213" s="44" t="s">
        <v>493</v>
      </c>
      <c r="AM2213" s="44" t="s">
        <v>1789</v>
      </c>
      <c r="AN2213" s="262">
        <v>236095800</v>
      </c>
      <c r="AO2213" s="34"/>
      <c r="AP2213" s="34"/>
      <c r="AQ2213" s="34"/>
      <c r="AR2213" s="34"/>
      <c r="AS2213" s="34"/>
      <c r="AT2213" s="44" t="s">
        <v>10865</v>
      </c>
      <c r="AU2213" s="44"/>
      <c r="AV2213" s="477" t="str">
        <f t="array" ref="AV2213">_xlfn.IFS(
LEFT(Tabelas!$AI2213,1)="N","DN",
LEFT(Tabelas!$AI2213,1)="C","DC",
LEFT(Tabelas!$AI2213,1)="L","DL",
LEFT(Tabelas!$AI2213,1)="A","DA",
LEFT(Tabelas!$AI2213,1)="G","DG")</f>
        <v>DC</v>
      </c>
      <c r="AW2213" s="34"/>
      <c r="AX2213" s="34"/>
      <c r="AY2213" s="34"/>
      <c r="AZ2213" s="34"/>
      <c r="BA2213" s="34"/>
      <c r="BB2213" s="34"/>
      <c r="BC2213" s="34"/>
      <c r="BD2213" s="44">
        <v>101303</v>
      </c>
      <c r="BE2213" s="34" t="s">
        <v>1646</v>
      </c>
      <c r="BF2213" s="43" t="s">
        <v>1223</v>
      </c>
      <c r="BG2213" s="34" t="s">
        <v>497</v>
      </c>
      <c r="BH2213" s="34" t="s">
        <v>277</v>
      </c>
      <c r="BI2213" s="34" t="s">
        <v>1646</v>
      </c>
      <c r="BJ2213" s="44" t="s">
        <v>350</v>
      </c>
      <c r="BK2213" s="44" t="s">
        <v>11360</v>
      </c>
      <c r="EN2213" s="571">
        <v>79456</v>
      </c>
      <c r="EO2213" s="560" t="s">
        <v>12419</v>
      </c>
      <c r="EP2213" s="560" t="s">
        <v>350</v>
      </c>
      <c r="EQ2213" s="580">
        <v>224</v>
      </c>
      <c r="ER2213" s="560" t="s">
        <v>4524</v>
      </c>
      <c r="ES2213" s="567" t="s">
        <v>12420</v>
      </c>
    </row>
    <row r="2214" spans="16:149">
      <c r="P2214" s="503"/>
      <c r="Q2214" s="504"/>
      <c r="R2214" s="505">
        <f t="shared" si="56"/>
        <v>45992</v>
      </c>
      <c r="S2214" s="501"/>
      <c r="T2214" s="497"/>
      <c r="U2214" s="498"/>
      <c r="V2214" s="43">
        <v>271</v>
      </c>
      <c r="W2214" s="34" t="s">
        <v>4694</v>
      </c>
      <c r="X2214" s="44">
        <v>180201</v>
      </c>
      <c r="Y2214" s="34" t="s">
        <v>1190</v>
      </c>
      <c r="Z2214" s="43" t="s">
        <v>1223</v>
      </c>
      <c r="AA2214" s="34" t="s">
        <v>593</v>
      </c>
      <c r="AB2214" s="34" t="s">
        <v>285</v>
      </c>
      <c r="AC2214" s="34" t="s">
        <v>1190</v>
      </c>
      <c r="AD2214" s="44" t="s">
        <v>350</v>
      </c>
      <c r="AE2214" s="44" t="s">
        <v>11480</v>
      </c>
      <c r="AF2214" s="43">
        <v>271</v>
      </c>
      <c r="AG2214" s="34" t="s">
        <v>4694</v>
      </c>
      <c r="AH2214" s="34" t="s">
        <v>4693</v>
      </c>
      <c r="AI2214" s="43" t="s">
        <v>4562</v>
      </c>
      <c r="AJ2214" s="44" t="s">
        <v>4695</v>
      </c>
      <c r="AK2214" s="261">
        <v>3460589</v>
      </c>
      <c r="AL2214" s="44" t="s">
        <v>612</v>
      </c>
      <c r="AM2214" s="44" t="s">
        <v>4699</v>
      </c>
      <c r="AN2214" s="262">
        <v>232093920</v>
      </c>
      <c r="AO2214" s="34"/>
      <c r="AP2214" s="34"/>
      <c r="AQ2214" s="34"/>
      <c r="AR2214" s="34"/>
      <c r="AS2214" s="34"/>
      <c r="AT2214" s="44" t="s">
        <v>10865</v>
      </c>
      <c r="AU2214" s="44"/>
      <c r="AV2214" s="477" t="str">
        <f t="array" ref="AV2214">_xlfn.IFS(
LEFT(Tabelas!$AI2214,1)="N","DN",
LEFT(Tabelas!$AI2214,1)="C","DC",
LEFT(Tabelas!$AI2214,1)="L","DL",
LEFT(Tabelas!$AI2214,1)="A","DA",
LEFT(Tabelas!$AI2214,1)="G","DG")</f>
        <v>DC</v>
      </c>
      <c r="AW2214" s="34"/>
      <c r="AX2214" s="34"/>
      <c r="AY2214" s="34"/>
      <c r="AZ2214" s="34"/>
      <c r="BA2214" s="34"/>
      <c r="BB2214" s="34"/>
      <c r="BC2214" s="34"/>
      <c r="BD2214" s="44">
        <v>180201</v>
      </c>
      <c r="BE2214" s="34" t="s">
        <v>1190</v>
      </c>
      <c r="BF2214" s="43" t="s">
        <v>1223</v>
      </c>
      <c r="BG2214" s="34" t="s">
        <v>593</v>
      </c>
      <c r="BH2214" s="34" t="s">
        <v>285</v>
      </c>
      <c r="BI2214" s="34" t="s">
        <v>1190</v>
      </c>
      <c r="BJ2214" s="44" t="s">
        <v>350</v>
      </c>
      <c r="BK2214" s="44" t="s">
        <v>11480</v>
      </c>
      <c r="EN2214" s="572">
        <v>79685</v>
      </c>
      <c r="EO2214" s="561" t="s">
        <v>12421</v>
      </c>
      <c r="EP2214" s="561" t="s">
        <v>350</v>
      </c>
      <c r="EQ2214" s="576">
        <v>229</v>
      </c>
      <c r="ER2214" s="561" t="s">
        <v>4622</v>
      </c>
      <c r="ES2214" s="568" t="s">
        <v>12422</v>
      </c>
    </row>
    <row r="2215" spans="16:149">
      <c r="P2215" s="503"/>
      <c r="Q2215" s="504"/>
      <c r="R2215" s="505">
        <f t="shared" si="56"/>
        <v>45993</v>
      </c>
      <c r="S2215" s="501"/>
      <c r="T2215" s="497"/>
      <c r="U2215" s="498"/>
      <c r="V2215" s="43">
        <v>271</v>
      </c>
      <c r="W2215" s="34" t="s">
        <v>4694</v>
      </c>
      <c r="X2215" s="44">
        <v>180202</v>
      </c>
      <c r="Y2215" s="34" t="s">
        <v>1466</v>
      </c>
      <c r="Z2215" s="43" t="s">
        <v>1223</v>
      </c>
      <c r="AA2215" s="34" t="s">
        <v>593</v>
      </c>
      <c r="AB2215" s="34" t="s">
        <v>285</v>
      </c>
      <c r="AC2215" s="34" t="s">
        <v>1466</v>
      </c>
      <c r="AD2215" s="44" t="s">
        <v>350</v>
      </c>
      <c r="AE2215" s="44" t="s">
        <v>11480</v>
      </c>
      <c r="AF2215" s="43">
        <v>271</v>
      </c>
      <c r="AG2215" s="34" t="s">
        <v>4694</v>
      </c>
      <c r="AH2215" s="34" t="s">
        <v>4693</v>
      </c>
      <c r="AI2215" s="43" t="s">
        <v>4562</v>
      </c>
      <c r="AJ2215" s="44" t="s">
        <v>4695</v>
      </c>
      <c r="AK2215" s="261">
        <v>3460589</v>
      </c>
      <c r="AL2215" s="44" t="s">
        <v>612</v>
      </c>
      <c r="AM2215" s="44" t="s">
        <v>4699</v>
      </c>
      <c r="AN2215" s="262">
        <v>232093920</v>
      </c>
      <c r="AO2215" s="34"/>
      <c r="AP2215" s="34"/>
      <c r="AQ2215" s="34"/>
      <c r="AR2215" s="34"/>
      <c r="AS2215" s="34"/>
      <c r="AT2215" s="44" t="s">
        <v>10865</v>
      </c>
      <c r="AU2215" s="44"/>
      <c r="AV2215" s="477" t="str">
        <f t="array" ref="AV2215">_xlfn.IFS(
LEFT(Tabelas!$AI2215,1)="N","DN",
LEFT(Tabelas!$AI2215,1)="C","DC",
LEFT(Tabelas!$AI2215,1)="L","DL",
LEFT(Tabelas!$AI2215,1)="A","DA",
LEFT(Tabelas!$AI2215,1)="G","DG")</f>
        <v>DC</v>
      </c>
      <c r="AW2215" s="34"/>
      <c r="AX2215" s="34"/>
      <c r="AY2215" s="34"/>
      <c r="AZ2215" s="34"/>
      <c r="BA2215" s="34"/>
      <c r="BB2215" s="34"/>
      <c r="BC2215" s="34"/>
      <c r="BD2215" s="44">
        <v>180202</v>
      </c>
      <c r="BE2215" s="34" t="s">
        <v>1466</v>
      </c>
      <c r="BF2215" s="43" t="s">
        <v>1223</v>
      </c>
      <c r="BG2215" s="34" t="s">
        <v>593</v>
      </c>
      <c r="BH2215" s="34" t="s">
        <v>285</v>
      </c>
      <c r="BI2215" s="34" t="s">
        <v>1466</v>
      </c>
      <c r="BJ2215" s="44" t="s">
        <v>350</v>
      </c>
      <c r="BK2215" s="44" t="s">
        <v>11480</v>
      </c>
      <c r="EN2215" s="571">
        <v>79731</v>
      </c>
      <c r="EO2215" s="560" t="s">
        <v>12423</v>
      </c>
      <c r="EP2215" s="560" t="s">
        <v>320</v>
      </c>
      <c r="EQ2215" s="580">
        <v>120</v>
      </c>
      <c r="ER2215" s="560" t="s">
        <v>3654</v>
      </c>
      <c r="ES2215" s="567" t="s">
        <v>12424</v>
      </c>
    </row>
    <row r="2216" spans="16:149">
      <c r="P2216" s="503"/>
      <c r="Q2216" s="504"/>
      <c r="R2216" s="505">
        <f t="shared" si="56"/>
        <v>45994</v>
      </c>
      <c r="S2216" s="501"/>
      <c r="T2216" s="497"/>
      <c r="U2216" s="498"/>
      <c r="V2216" s="43">
        <v>271</v>
      </c>
      <c r="W2216" s="34" t="s">
        <v>4694</v>
      </c>
      <c r="X2216" s="44">
        <v>180200</v>
      </c>
      <c r="Y2216" s="34" t="s">
        <v>902</v>
      </c>
      <c r="Z2216" s="43" t="s">
        <v>1223</v>
      </c>
      <c r="AA2216" s="34" t="s">
        <v>593</v>
      </c>
      <c r="AB2216" s="34" t="s">
        <v>285</v>
      </c>
      <c r="AC2216" s="34" t="s">
        <v>593</v>
      </c>
      <c r="AD2216" s="44" t="s">
        <v>350</v>
      </c>
      <c r="AE2216" s="44" t="s">
        <v>11480</v>
      </c>
      <c r="AF2216" s="43">
        <v>271</v>
      </c>
      <c r="AG2216" s="34" t="s">
        <v>4694</v>
      </c>
      <c r="AH2216" s="34" t="s">
        <v>4693</v>
      </c>
      <c r="AI2216" s="43" t="s">
        <v>4562</v>
      </c>
      <c r="AJ2216" s="44" t="s">
        <v>4695</v>
      </c>
      <c r="AK2216" s="261">
        <v>3460589</v>
      </c>
      <c r="AL2216" s="44" t="s">
        <v>612</v>
      </c>
      <c r="AM2216" s="44" t="s">
        <v>4699</v>
      </c>
      <c r="AN2216" s="262">
        <v>232093920</v>
      </c>
      <c r="AO2216" s="34"/>
      <c r="AP2216" s="34"/>
      <c r="AQ2216" s="34"/>
      <c r="AR2216" s="34"/>
      <c r="AS2216" s="34"/>
      <c r="AT2216" s="44" t="s">
        <v>10865</v>
      </c>
      <c r="AU2216" s="44"/>
      <c r="AV2216" s="477" t="str">
        <f t="array" ref="AV2216">_xlfn.IFS(
LEFT(Tabelas!$AI2216,1)="N","DN",
LEFT(Tabelas!$AI2216,1)="C","DC",
LEFT(Tabelas!$AI2216,1)="L","DL",
LEFT(Tabelas!$AI2216,1)="A","DA",
LEFT(Tabelas!$AI2216,1)="G","DG")</f>
        <v>DC</v>
      </c>
      <c r="AW2216" s="34"/>
      <c r="AX2216" s="34"/>
      <c r="AY2216" s="34"/>
      <c r="AZ2216" s="34"/>
      <c r="BA2216" s="34"/>
      <c r="BB2216" s="34"/>
      <c r="BC2216" s="34"/>
      <c r="BD2216" s="44">
        <v>180200</v>
      </c>
      <c r="BE2216" s="34" t="s">
        <v>902</v>
      </c>
      <c r="BF2216" s="43" t="s">
        <v>1223</v>
      </c>
      <c r="BG2216" s="34" t="s">
        <v>593</v>
      </c>
      <c r="BH2216" s="34" t="s">
        <v>285</v>
      </c>
      <c r="BI2216" s="34" t="s">
        <v>593</v>
      </c>
      <c r="BJ2216" s="44" t="s">
        <v>350</v>
      </c>
      <c r="BK2216" s="44" t="s">
        <v>11480</v>
      </c>
      <c r="EN2216" s="571">
        <v>80560</v>
      </c>
      <c r="EO2216" s="560" t="s">
        <v>12425</v>
      </c>
      <c r="EP2216" s="560" t="s">
        <v>370</v>
      </c>
      <c r="EQ2216" s="580">
        <v>500</v>
      </c>
      <c r="ER2216" s="560" t="s">
        <v>966</v>
      </c>
      <c r="ES2216" s="567" t="s">
        <v>12426</v>
      </c>
    </row>
    <row r="2217" spans="16:149">
      <c r="P2217" s="503"/>
      <c r="Q2217" s="504"/>
      <c r="R2217" s="505">
        <f t="shared" si="56"/>
        <v>45995</v>
      </c>
      <c r="S2217" s="501"/>
      <c r="T2217" s="497"/>
      <c r="U2217" s="498"/>
      <c r="V2217" s="43">
        <v>271</v>
      </c>
      <c r="W2217" s="34" t="s">
        <v>4694</v>
      </c>
      <c r="X2217" s="44">
        <v>180204</v>
      </c>
      <c r="Y2217" s="34" t="s">
        <v>1742</v>
      </c>
      <c r="Z2217" s="43" t="s">
        <v>1223</v>
      </c>
      <c r="AA2217" s="34" t="s">
        <v>593</v>
      </c>
      <c r="AB2217" s="34" t="s">
        <v>285</v>
      </c>
      <c r="AC2217" s="34" t="s">
        <v>1742</v>
      </c>
      <c r="AD2217" s="44" t="s">
        <v>350</v>
      </c>
      <c r="AE2217" s="44" t="s">
        <v>11480</v>
      </c>
      <c r="AF2217" s="43">
        <v>271</v>
      </c>
      <c r="AG2217" s="34" t="s">
        <v>4694</v>
      </c>
      <c r="AH2217" s="34" t="s">
        <v>4693</v>
      </c>
      <c r="AI2217" s="43" t="s">
        <v>4562</v>
      </c>
      <c r="AJ2217" s="44" t="s">
        <v>4695</v>
      </c>
      <c r="AK2217" s="261">
        <v>3460589</v>
      </c>
      <c r="AL2217" s="44" t="s">
        <v>612</v>
      </c>
      <c r="AM2217" s="44" t="s">
        <v>4699</v>
      </c>
      <c r="AN2217" s="262">
        <v>232093920</v>
      </c>
      <c r="AO2217" s="34"/>
      <c r="AP2217" s="34"/>
      <c r="AQ2217" s="34"/>
      <c r="AR2217" s="34"/>
      <c r="AS2217" s="34"/>
      <c r="AT2217" s="44" t="s">
        <v>10865</v>
      </c>
      <c r="AU2217" s="44"/>
      <c r="AV2217" s="477" t="str">
        <f t="array" ref="AV2217">_xlfn.IFS(
LEFT(Tabelas!$AI2217,1)="N","DN",
LEFT(Tabelas!$AI2217,1)="C","DC",
LEFT(Tabelas!$AI2217,1)="L","DL",
LEFT(Tabelas!$AI2217,1)="A","DA",
LEFT(Tabelas!$AI2217,1)="G","DG")</f>
        <v>DC</v>
      </c>
      <c r="AW2217" s="34"/>
      <c r="AX2217" s="34"/>
      <c r="AY2217" s="34"/>
      <c r="AZ2217" s="34"/>
      <c r="BA2217" s="34"/>
      <c r="BB2217" s="34"/>
      <c r="BC2217" s="34"/>
      <c r="BD2217" s="44">
        <v>180204</v>
      </c>
      <c r="BE2217" s="34" t="s">
        <v>1742</v>
      </c>
      <c r="BF2217" s="43" t="s">
        <v>1223</v>
      </c>
      <c r="BG2217" s="34" t="s">
        <v>593</v>
      </c>
      <c r="BH2217" s="34" t="s">
        <v>285</v>
      </c>
      <c r="BI2217" s="34" t="s">
        <v>1742</v>
      </c>
      <c r="BJ2217" s="44" t="s">
        <v>350</v>
      </c>
      <c r="BK2217" s="44" t="s">
        <v>11480</v>
      </c>
      <c r="EN2217" s="571">
        <v>80705</v>
      </c>
      <c r="EO2217" s="560" t="s">
        <v>12427</v>
      </c>
      <c r="EP2217" s="560" t="s">
        <v>350</v>
      </c>
      <c r="EQ2217" s="580">
        <v>226</v>
      </c>
      <c r="ER2217" s="560" t="s">
        <v>4561</v>
      </c>
      <c r="ES2217" s="567" t="s">
        <v>12428</v>
      </c>
    </row>
    <row r="2218" spans="16:149">
      <c r="P2218" s="503"/>
      <c r="Q2218" s="504"/>
      <c r="R2218" s="505">
        <f t="shared" si="56"/>
        <v>45996</v>
      </c>
      <c r="S2218" s="501"/>
      <c r="T2218" s="497"/>
      <c r="U2218" s="498"/>
      <c r="V2218" s="43">
        <v>271</v>
      </c>
      <c r="W2218" s="34" t="s">
        <v>4694</v>
      </c>
      <c r="X2218" s="44">
        <v>180206</v>
      </c>
      <c r="Y2218" s="34" t="s">
        <v>1995</v>
      </c>
      <c r="Z2218" s="43" t="s">
        <v>1223</v>
      </c>
      <c r="AA2218" s="34" t="s">
        <v>593</v>
      </c>
      <c r="AB2218" s="34" t="s">
        <v>285</v>
      </c>
      <c r="AC2218" s="34" t="s">
        <v>1995</v>
      </c>
      <c r="AD2218" s="44" t="s">
        <v>350</v>
      </c>
      <c r="AE2218" s="44" t="s">
        <v>11480</v>
      </c>
      <c r="AF2218" s="43">
        <v>271</v>
      </c>
      <c r="AG2218" s="34" t="s">
        <v>4694</v>
      </c>
      <c r="AH2218" s="34" t="s">
        <v>4693</v>
      </c>
      <c r="AI2218" s="43" t="s">
        <v>4562</v>
      </c>
      <c r="AJ2218" s="44" t="s">
        <v>4695</v>
      </c>
      <c r="AK2218" s="261">
        <v>3460589</v>
      </c>
      <c r="AL2218" s="44" t="s">
        <v>612</v>
      </c>
      <c r="AM2218" s="44" t="s">
        <v>4699</v>
      </c>
      <c r="AN2218" s="262">
        <v>232093920</v>
      </c>
      <c r="AO2218" s="34"/>
      <c r="AP2218" s="34"/>
      <c r="AQ2218" s="34"/>
      <c r="AR2218" s="34"/>
      <c r="AS2218" s="34"/>
      <c r="AT2218" s="44" t="s">
        <v>10865</v>
      </c>
      <c r="AU2218" s="44"/>
      <c r="AV2218" s="477" t="str">
        <f t="array" ref="AV2218">_xlfn.IFS(
LEFT(Tabelas!$AI2218,1)="N","DN",
LEFT(Tabelas!$AI2218,1)="C","DC",
LEFT(Tabelas!$AI2218,1)="L","DL",
LEFT(Tabelas!$AI2218,1)="A","DA",
LEFT(Tabelas!$AI2218,1)="G","DG")</f>
        <v>DC</v>
      </c>
      <c r="AW2218" s="34"/>
      <c r="AX2218" s="34"/>
      <c r="AY2218" s="34"/>
      <c r="AZ2218" s="34"/>
      <c r="BA2218" s="34"/>
      <c r="BB2218" s="34"/>
      <c r="BC2218" s="34"/>
      <c r="BD2218" s="44">
        <v>180206</v>
      </c>
      <c r="BE2218" s="34" t="s">
        <v>1995</v>
      </c>
      <c r="BF2218" s="43" t="s">
        <v>1223</v>
      </c>
      <c r="BG2218" s="34" t="s">
        <v>593</v>
      </c>
      <c r="BH2218" s="34" t="s">
        <v>285</v>
      </c>
      <c r="BI2218" s="34" t="s">
        <v>1995</v>
      </c>
      <c r="BJ2218" s="44" t="s">
        <v>350</v>
      </c>
      <c r="BK2218" s="44" t="s">
        <v>11480</v>
      </c>
      <c r="EN2218" s="572">
        <v>80985</v>
      </c>
      <c r="EO2218" s="561" t="s">
        <v>12429</v>
      </c>
      <c r="EP2218" s="561" t="s">
        <v>320</v>
      </c>
      <c r="EQ2218" s="576">
        <v>167</v>
      </c>
      <c r="ER2218" s="561" t="s">
        <v>4041</v>
      </c>
      <c r="ES2218" s="568" t="s">
        <v>12430</v>
      </c>
    </row>
    <row r="2219" spans="16:149">
      <c r="P2219" s="503"/>
      <c r="Q2219" s="504"/>
      <c r="R2219" s="505">
        <f t="shared" si="56"/>
        <v>45997</v>
      </c>
      <c r="S2219" s="501"/>
      <c r="T2219" s="497"/>
      <c r="U2219" s="498"/>
      <c r="V2219" s="43">
        <v>271</v>
      </c>
      <c r="W2219" s="34" t="s">
        <v>4694</v>
      </c>
      <c r="X2219" s="44">
        <v>180208</v>
      </c>
      <c r="Y2219" s="34" t="s">
        <v>2190</v>
      </c>
      <c r="Z2219" s="43" t="s">
        <v>1223</v>
      </c>
      <c r="AA2219" s="34" t="s">
        <v>593</v>
      </c>
      <c r="AB2219" s="34" t="s">
        <v>285</v>
      </c>
      <c r="AC2219" s="34" t="s">
        <v>593</v>
      </c>
      <c r="AD2219" s="44" t="s">
        <v>350</v>
      </c>
      <c r="AE2219" s="44" t="s">
        <v>11480</v>
      </c>
      <c r="AF2219" s="43">
        <v>271</v>
      </c>
      <c r="AG2219" s="34" t="s">
        <v>4694</v>
      </c>
      <c r="AH2219" s="34" t="s">
        <v>4693</v>
      </c>
      <c r="AI2219" s="43" t="s">
        <v>4562</v>
      </c>
      <c r="AJ2219" s="44" t="s">
        <v>4695</v>
      </c>
      <c r="AK2219" s="261">
        <v>3460589</v>
      </c>
      <c r="AL2219" s="44" t="s">
        <v>612</v>
      </c>
      <c r="AM2219" s="44" t="s">
        <v>4699</v>
      </c>
      <c r="AN2219" s="262">
        <v>232093920</v>
      </c>
      <c r="AO2219" s="34"/>
      <c r="AP2219" s="34"/>
      <c r="AQ2219" s="34"/>
      <c r="AR2219" s="34"/>
      <c r="AS2219" s="34"/>
      <c r="AT2219" s="44" t="s">
        <v>10865</v>
      </c>
      <c r="AU2219" s="44"/>
      <c r="AV2219" s="477" t="str">
        <f t="array" ref="AV2219">_xlfn.IFS(
LEFT(Tabelas!$AI2219,1)="N","DN",
LEFT(Tabelas!$AI2219,1)="C","DC",
LEFT(Tabelas!$AI2219,1)="L","DL",
LEFT(Tabelas!$AI2219,1)="A","DA",
LEFT(Tabelas!$AI2219,1)="G","DG")</f>
        <v>DC</v>
      </c>
      <c r="AW2219" s="34"/>
      <c r="AX2219" s="34"/>
      <c r="AY2219" s="34"/>
      <c r="AZ2219" s="34"/>
      <c r="BA2219" s="34"/>
      <c r="BB2219" s="34"/>
      <c r="BC2219" s="34"/>
      <c r="BD2219" s="44">
        <v>180208</v>
      </c>
      <c r="BE2219" s="34" t="s">
        <v>2190</v>
      </c>
      <c r="BF2219" s="43" t="s">
        <v>1223</v>
      </c>
      <c r="BG2219" s="34" t="s">
        <v>593</v>
      </c>
      <c r="BH2219" s="34" t="s">
        <v>285</v>
      </c>
      <c r="BI2219" s="34" t="s">
        <v>593</v>
      </c>
      <c r="BJ2219" s="44" t="s">
        <v>350</v>
      </c>
      <c r="BK2219" s="44" t="s">
        <v>11480</v>
      </c>
      <c r="EN2219" s="572">
        <v>81167</v>
      </c>
      <c r="EO2219" s="561" t="s">
        <v>12431</v>
      </c>
      <c r="EP2219" s="561" t="s">
        <v>370</v>
      </c>
      <c r="EQ2219" s="576">
        <v>555</v>
      </c>
      <c r="ER2219" s="561" t="s">
        <v>371</v>
      </c>
      <c r="ES2219" s="568" t="s">
        <v>12432</v>
      </c>
    </row>
    <row r="2220" spans="16:149">
      <c r="P2220" s="503"/>
      <c r="Q2220" s="504"/>
      <c r="R2220" s="505">
        <f t="shared" si="56"/>
        <v>45998</v>
      </c>
      <c r="S2220" s="501"/>
      <c r="T2220" s="497"/>
      <c r="U2220" s="498"/>
      <c r="V2220" s="43">
        <v>271</v>
      </c>
      <c r="W2220" s="34" t="s">
        <v>4694</v>
      </c>
      <c r="X2220" s="44">
        <v>181403</v>
      </c>
      <c r="Y2220" s="34" t="s">
        <v>1201</v>
      </c>
      <c r="Z2220" s="43" t="s">
        <v>1223</v>
      </c>
      <c r="AA2220" s="34" t="s">
        <v>605</v>
      </c>
      <c r="AB2220" s="34" t="s">
        <v>285</v>
      </c>
      <c r="AC2220" s="34" t="s">
        <v>1201</v>
      </c>
      <c r="AD2220" s="44" t="s">
        <v>350</v>
      </c>
      <c r="AE2220" s="44" t="s">
        <v>11480</v>
      </c>
      <c r="AF2220" s="43">
        <v>271</v>
      </c>
      <c r="AG2220" s="34" t="s">
        <v>4694</v>
      </c>
      <c r="AH2220" s="34" t="s">
        <v>4693</v>
      </c>
      <c r="AI2220" s="43" t="s">
        <v>4562</v>
      </c>
      <c r="AJ2220" s="44" t="s">
        <v>4695</v>
      </c>
      <c r="AK2220" s="261">
        <v>3460589</v>
      </c>
      <c r="AL2220" s="44" t="s">
        <v>612</v>
      </c>
      <c r="AM2220" s="44" t="s">
        <v>4699</v>
      </c>
      <c r="AN2220" s="262">
        <v>232093920</v>
      </c>
      <c r="AO2220" s="34"/>
      <c r="AP2220" s="34"/>
      <c r="AQ2220" s="34"/>
      <c r="AR2220" s="34"/>
      <c r="AS2220" s="34"/>
      <c r="AT2220" s="44" t="s">
        <v>10865</v>
      </c>
      <c r="AU2220" s="44"/>
      <c r="AV2220" s="477" t="str">
        <f t="array" ref="AV2220">_xlfn.IFS(
LEFT(Tabelas!$AI2220,1)="N","DN",
LEFT(Tabelas!$AI2220,1)="C","DC",
LEFT(Tabelas!$AI2220,1)="L","DL",
LEFT(Tabelas!$AI2220,1)="A","DA",
LEFT(Tabelas!$AI2220,1)="G","DG")</f>
        <v>DC</v>
      </c>
      <c r="AW2220" s="34"/>
      <c r="AX2220" s="34"/>
      <c r="AY2220" s="34"/>
      <c r="AZ2220" s="34"/>
      <c r="BA2220" s="34"/>
      <c r="BB2220" s="34"/>
      <c r="BC2220" s="34"/>
      <c r="BD2220" s="44">
        <v>181403</v>
      </c>
      <c r="BE2220" s="34" t="s">
        <v>1201</v>
      </c>
      <c r="BF2220" s="43" t="s">
        <v>1223</v>
      </c>
      <c r="BG2220" s="34" t="s">
        <v>605</v>
      </c>
      <c r="BH2220" s="34" t="s">
        <v>285</v>
      </c>
      <c r="BI2220" s="34" t="s">
        <v>1201</v>
      </c>
      <c r="BJ2220" s="44" t="s">
        <v>350</v>
      </c>
      <c r="BK2220" s="44" t="s">
        <v>11480</v>
      </c>
      <c r="EN2220" s="571">
        <v>81400</v>
      </c>
      <c r="EO2220" s="560" t="s">
        <v>12433</v>
      </c>
      <c r="EP2220" s="560" t="s">
        <v>350</v>
      </c>
      <c r="EQ2220" s="580">
        <v>223</v>
      </c>
      <c r="ER2220" s="560" t="s">
        <v>4503</v>
      </c>
      <c r="ES2220" s="567" t="s">
        <v>12434</v>
      </c>
    </row>
    <row r="2221" spans="16:149">
      <c r="P2221" s="503"/>
      <c r="Q2221" s="504"/>
      <c r="R2221" s="505">
        <f t="shared" si="56"/>
        <v>45999</v>
      </c>
      <c r="S2221" s="501"/>
      <c r="T2221" s="497"/>
      <c r="U2221" s="498"/>
      <c r="V2221" s="43">
        <v>271</v>
      </c>
      <c r="W2221" s="34" t="s">
        <v>4694</v>
      </c>
      <c r="X2221" s="44">
        <v>181400</v>
      </c>
      <c r="Y2221" s="34" t="s">
        <v>914</v>
      </c>
      <c r="Z2221" s="43" t="s">
        <v>1223</v>
      </c>
      <c r="AA2221" s="34" t="s">
        <v>605</v>
      </c>
      <c r="AB2221" s="34" t="s">
        <v>285</v>
      </c>
      <c r="AC2221" s="34" t="s">
        <v>12435</v>
      </c>
      <c r="AD2221" s="44" t="s">
        <v>350</v>
      </c>
      <c r="AE2221" s="44" t="s">
        <v>11480</v>
      </c>
      <c r="AF2221" s="43">
        <v>271</v>
      </c>
      <c r="AG2221" s="34" t="s">
        <v>4694</v>
      </c>
      <c r="AH2221" s="34" t="s">
        <v>4693</v>
      </c>
      <c r="AI2221" s="43" t="s">
        <v>4562</v>
      </c>
      <c r="AJ2221" s="44" t="s">
        <v>4695</v>
      </c>
      <c r="AK2221" s="261">
        <v>3460589</v>
      </c>
      <c r="AL2221" s="44" t="s">
        <v>612</v>
      </c>
      <c r="AM2221" s="44" t="s">
        <v>4699</v>
      </c>
      <c r="AN2221" s="262">
        <v>232093920</v>
      </c>
      <c r="AO2221" s="34"/>
      <c r="AP2221" s="34"/>
      <c r="AQ2221" s="34"/>
      <c r="AR2221" s="34"/>
      <c r="AS2221" s="34"/>
      <c r="AT2221" s="44" t="s">
        <v>10865</v>
      </c>
      <c r="AU2221" s="44"/>
      <c r="AV2221" s="477" t="str">
        <f t="array" ref="AV2221">_xlfn.IFS(
LEFT(Tabelas!$AI2221,1)="N","DN",
LEFT(Tabelas!$AI2221,1)="C","DC",
LEFT(Tabelas!$AI2221,1)="L","DL",
LEFT(Tabelas!$AI2221,1)="A","DA",
LEFT(Tabelas!$AI2221,1)="G","DG")</f>
        <v>DC</v>
      </c>
      <c r="AW2221" s="34"/>
      <c r="AX2221" s="34"/>
      <c r="AY2221" s="34"/>
      <c r="AZ2221" s="34"/>
      <c r="BA2221" s="34"/>
      <c r="BB2221" s="34"/>
      <c r="BC2221" s="34"/>
      <c r="BD2221" s="44">
        <v>181400</v>
      </c>
      <c r="BE2221" s="34" t="s">
        <v>914</v>
      </c>
      <c r="BF2221" s="43" t="s">
        <v>1223</v>
      </c>
      <c r="BG2221" s="34" t="s">
        <v>605</v>
      </c>
      <c r="BH2221" s="34" t="s">
        <v>285</v>
      </c>
      <c r="BI2221" s="34" t="s">
        <v>12435</v>
      </c>
      <c r="BJ2221" s="44" t="s">
        <v>350</v>
      </c>
      <c r="BK2221" s="44" t="s">
        <v>11480</v>
      </c>
      <c r="EN2221" s="571">
        <v>81620</v>
      </c>
      <c r="EO2221" s="560" t="s">
        <v>12436</v>
      </c>
      <c r="EP2221" s="560" t="s">
        <v>370</v>
      </c>
      <c r="EQ2221" s="580">
        <v>586</v>
      </c>
      <c r="ER2221" s="560" t="s">
        <v>5533</v>
      </c>
      <c r="ES2221" s="567" t="s">
        <v>12437</v>
      </c>
    </row>
    <row r="2222" spans="16:149">
      <c r="P2222" s="503"/>
      <c r="Q2222" s="504"/>
      <c r="R2222" s="505">
        <f t="shared" si="56"/>
        <v>46000</v>
      </c>
      <c r="S2222" s="501"/>
      <c r="T2222" s="497"/>
      <c r="U2222" s="498"/>
      <c r="V2222" s="43">
        <v>271</v>
      </c>
      <c r="W2222" s="34" t="s">
        <v>4694</v>
      </c>
      <c r="X2222" s="44">
        <v>181405</v>
      </c>
      <c r="Y2222" s="34" t="s">
        <v>1475</v>
      </c>
      <c r="Z2222" s="43" t="s">
        <v>1223</v>
      </c>
      <c r="AA2222" s="34" t="s">
        <v>605</v>
      </c>
      <c r="AB2222" s="34" t="s">
        <v>285</v>
      </c>
      <c r="AC2222" s="34" t="s">
        <v>1475</v>
      </c>
      <c r="AD2222" s="44" t="s">
        <v>350</v>
      </c>
      <c r="AE2222" s="44" t="s">
        <v>11480</v>
      </c>
      <c r="AF2222" s="43">
        <v>271</v>
      </c>
      <c r="AG2222" s="34" t="s">
        <v>4694</v>
      </c>
      <c r="AH2222" s="34" t="s">
        <v>4693</v>
      </c>
      <c r="AI2222" s="43" t="s">
        <v>4562</v>
      </c>
      <c r="AJ2222" s="44" t="s">
        <v>4695</v>
      </c>
      <c r="AK2222" s="261">
        <v>3460589</v>
      </c>
      <c r="AL2222" s="44" t="s">
        <v>612</v>
      </c>
      <c r="AM2222" s="44" t="s">
        <v>4699</v>
      </c>
      <c r="AN2222" s="262">
        <v>232093920</v>
      </c>
      <c r="AO2222" s="34"/>
      <c r="AP2222" s="34"/>
      <c r="AQ2222" s="34"/>
      <c r="AR2222" s="34"/>
      <c r="AS2222" s="34"/>
      <c r="AT2222" s="44" t="s">
        <v>10865</v>
      </c>
      <c r="AU2222" s="44"/>
      <c r="AV2222" s="477" t="str">
        <f t="array" ref="AV2222">_xlfn.IFS(
LEFT(Tabelas!$AI2222,1)="N","DN",
LEFT(Tabelas!$AI2222,1)="C","DC",
LEFT(Tabelas!$AI2222,1)="L","DL",
LEFT(Tabelas!$AI2222,1)="A","DA",
LEFT(Tabelas!$AI2222,1)="G","DG")</f>
        <v>DC</v>
      </c>
      <c r="AW2222" s="34"/>
      <c r="AX2222" s="34"/>
      <c r="AY2222" s="34"/>
      <c r="AZ2222" s="34"/>
      <c r="BA2222" s="34"/>
      <c r="BB2222" s="34"/>
      <c r="BC2222" s="34"/>
      <c r="BD2222" s="44">
        <v>181405</v>
      </c>
      <c r="BE2222" s="34" t="s">
        <v>1475</v>
      </c>
      <c r="BF2222" s="43" t="s">
        <v>1223</v>
      </c>
      <c r="BG2222" s="34" t="s">
        <v>605</v>
      </c>
      <c r="BH2222" s="34" t="s">
        <v>285</v>
      </c>
      <c r="BI2222" s="34" t="s">
        <v>1475</v>
      </c>
      <c r="BJ2222" s="44" t="s">
        <v>350</v>
      </c>
      <c r="BK2222" s="44" t="s">
        <v>11480</v>
      </c>
      <c r="EN2222" s="571">
        <v>81914</v>
      </c>
      <c r="EO2222" s="560" t="s">
        <v>12438</v>
      </c>
      <c r="EP2222" s="560" t="s">
        <v>320</v>
      </c>
      <c r="EQ2222" s="580">
        <v>115</v>
      </c>
      <c r="ER2222" s="560" t="s">
        <v>3241</v>
      </c>
      <c r="ES2222" s="567" t="s">
        <v>12439</v>
      </c>
    </row>
    <row r="2223" spans="16:149">
      <c r="P2223" s="503"/>
      <c r="Q2223" s="504"/>
      <c r="R2223" s="505">
        <f t="shared" si="56"/>
        <v>46001</v>
      </c>
      <c r="S2223" s="501"/>
      <c r="T2223" s="497"/>
      <c r="U2223" s="498"/>
      <c r="V2223" s="43">
        <v>271</v>
      </c>
      <c r="W2223" s="34" t="s">
        <v>4694</v>
      </c>
      <c r="X2223" s="44">
        <v>181406</v>
      </c>
      <c r="Y2223" s="34" t="s">
        <v>1753</v>
      </c>
      <c r="Z2223" s="43" t="s">
        <v>1223</v>
      </c>
      <c r="AA2223" s="34" t="s">
        <v>605</v>
      </c>
      <c r="AB2223" s="34" t="s">
        <v>285</v>
      </c>
      <c r="AC2223" s="34" t="s">
        <v>1753</v>
      </c>
      <c r="AD2223" s="44" t="s">
        <v>350</v>
      </c>
      <c r="AE2223" s="44" t="s">
        <v>11480</v>
      </c>
      <c r="AF2223" s="43">
        <v>271</v>
      </c>
      <c r="AG2223" s="34" t="s">
        <v>4694</v>
      </c>
      <c r="AH2223" s="34" t="s">
        <v>4693</v>
      </c>
      <c r="AI2223" s="43" t="s">
        <v>4562</v>
      </c>
      <c r="AJ2223" s="44" t="s">
        <v>4695</v>
      </c>
      <c r="AK2223" s="261">
        <v>3460589</v>
      </c>
      <c r="AL2223" s="44" t="s">
        <v>612</v>
      </c>
      <c r="AM2223" s="44" t="s">
        <v>4699</v>
      </c>
      <c r="AN2223" s="262">
        <v>232093920</v>
      </c>
      <c r="AO2223" s="34"/>
      <c r="AP2223" s="34"/>
      <c r="AQ2223" s="34"/>
      <c r="AR2223" s="34"/>
      <c r="AS2223" s="34"/>
      <c r="AT2223" s="44" t="s">
        <v>10865</v>
      </c>
      <c r="AU2223" s="44"/>
      <c r="AV2223" s="477" t="str">
        <f t="array" ref="AV2223">_xlfn.IFS(
LEFT(Tabelas!$AI2223,1)="N","DN",
LEFT(Tabelas!$AI2223,1)="C","DC",
LEFT(Tabelas!$AI2223,1)="L","DL",
LEFT(Tabelas!$AI2223,1)="A","DA",
LEFT(Tabelas!$AI2223,1)="G","DG")</f>
        <v>DC</v>
      </c>
      <c r="AW2223" s="34"/>
      <c r="AX2223" s="34"/>
      <c r="AY2223" s="34"/>
      <c r="AZ2223" s="34"/>
      <c r="BA2223" s="34"/>
      <c r="BB2223" s="34"/>
      <c r="BC2223" s="34"/>
      <c r="BD2223" s="44">
        <v>181406</v>
      </c>
      <c r="BE2223" s="34" t="s">
        <v>1753</v>
      </c>
      <c r="BF2223" s="43" t="s">
        <v>1223</v>
      </c>
      <c r="BG2223" s="34" t="s">
        <v>605</v>
      </c>
      <c r="BH2223" s="34" t="s">
        <v>285</v>
      </c>
      <c r="BI2223" s="34" t="s">
        <v>1753</v>
      </c>
      <c r="BJ2223" s="44" t="s">
        <v>350</v>
      </c>
      <c r="BK2223" s="44" t="s">
        <v>11480</v>
      </c>
      <c r="EN2223" s="572">
        <v>81973</v>
      </c>
      <c r="EO2223" s="561" t="s">
        <v>12440</v>
      </c>
      <c r="EP2223" s="561" t="s">
        <v>370</v>
      </c>
      <c r="EQ2223" s="576">
        <v>555</v>
      </c>
      <c r="ER2223" s="561" t="s">
        <v>371</v>
      </c>
      <c r="ES2223" s="568" t="s">
        <v>12441</v>
      </c>
    </row>
    <row r="2224" spans="16:149">
      <c r="P2224" s="503"/>
      <c r="Q2224" s="504"/>
      <c r="R2224" s="505">
        <f t="shared" si="56"/>
        <v>46002</v>
      </c>
      <c r="S2224" s="501"/>
      <c r="T2224" s="497"/>
      <c r="U2224" s="498"/>
      <c r="V2224" s="43">
        <v>271</v>
      </c>
      <c r="W2224" s="34" t="s">
        <v>4694</v>
      </c>
      <c r="X2224" s="44">
        <v>181410</v>
      </c>
      <c r="Y2224" s="34" t="s">
        <v>2004</v>
      </c>
      <c r="Z2224" s="43" t="s">
        <v>1223</v>
      </c>
      <c r="AA2224" s="34" t="s">
        <v>605</v>
      </c>
      <c r="AB2224" s="34" t="s">
        <v>285</v>
      </c>
      <c r="AC2224" s="34" t="s">
        <v>12442</v>
      </c>
      <c r="AD2224" s="44" t="s">
        <v>350</v>
      </c>
      <c r="AE2224" s="44" t="s">
        <v>11480</v>
      </c>
      <c r="AF2224" s="43">
        <v>271</v>
      </c>
      <c r="AG2224" s="34" t="s">
        <v>4694</v>
      </c>
      <c r="AH2224" s="34" t="s">
        <v>4693</v>
      </c>
      <c r="AI2224" s="43" t="s">
        <v>4562</v>
      </c>
      <c r="AJ2224" s="44" t="s">
        <v>4695</v>
      </c>
      <c r="AK2224" s="261">
        <v>3460589</v>
      </c>
      <c r="AL2224" s="44" t="s">
        <v>612</v>
      </c>
      <c r="AM2224" s="44" t="s">
        <v>4699</v>
      </c>
      <c r="AN2224" s="262">
        <v>232093920</v>
      </c>
      <c r="AO2224" s="34"/>
      <c r="AP2224" s="34"/>
      <c r="AQ2224" s="34"/>
      <c r="AR2224" s="34"/>
      <c r="AS2224" s="34"/>
      <c r="AT2224" s="44" t="s">
        <v>10865</v>
      </c>
      <c r="AU2224" s="44"/>
      <c r="AV2224" s="477" t="str">
        <f t="array" ref="AV2224">_xlfn.IFS(
LEFT(Tabelas!$AI2224,1)="N","DN",
LEFT(Tabelas!$AI2224,1)="C","DC",
LEFT(Tabelas!$AI2224,1)="L","DL",
LEFT(Tabelas!$AI2224,1)="A","DA",
LEFT(Tabelas!$AI2224,1)="G","DG")</f>
        <v>DC</v>
      </c>
      <c r="AW2224" s="34"/>
      <c r="AX2224" s="34"/>
      <c r="AY2224" s="34"/>
      <c r="AZ2224" s="34"/>
      <c r="BA2224" s="34"/>
      <c r="BB2224" s="34"/>
      <c r="BC2224" s="34"/>
      <c r="BD2224" s="44">
        <v>181410</v>
      </c>
      <c r="BE2224" s="34" t="s">
        <v>2004</v>
      </c>
      <c r="BF2224" s="43" t="s">
        <v>1223</v>
      </c>
      <c r="BG2224" s="34" t="s">
        <v>605</v>
      </c>
      <c r="BH2224" s="34" t="s">
        <v>285</v>
      </c>
      <c r="BI2224" s="34" t="s">
        <v>12442</v>
      </c>
      <c r="BJ2224" s="44" t="s">
        <v>350</v>
      </c>
      <c r="BK2224" s="44" t="s">
        <v>11480</v>
      </c>
      <c r="EN2224" s="571">
        <v>82384</v>
      </c>
      <c r="EO2224" s="560" t="s">
        <v>12443</v>
      </c>
      <c r="EP2224" s="560" t="s">
        <v>1519</v>
      </c>
      <c r="EQ2224" s="580">
        <v>800</v>
      </c>
      <c r="ER2224" s="560" t="s">
        <v>1520</v>
      </c>
      <c r="ES2224" s="567" t="s">
        <v>12444</v>
      </c>
    </row>
    <row r="2225" spans="16:149">
      <c r="P2225" s="503"/>
      <c r="Q2225" s="504"/>
      <c r="R2225" s="505">
        <f t="shared" si="56"/>
        <v>46003</v>
      </c>
      <c r="S2225" s="501"/>
      <c r="T2225" s="497"/>
      <c r="U2225" s="498"/>
      <c r="V2225" s="43">
        <v>271</v>
      </c>
      <c r="W2225" s="34" t="s">
        <v>4694</v>
      </c>
      <c r="X2225" s="44">
        <v>181411</v>
      </c>
      <c r="Y2225" s="34" t="s">
        <v>2201</v>
      </c>
      <c r="Z2225" s="43" t="s">
        <v>1223</v>
      </c>
      <c r="AA2225" s="34" t="s">
        <v>605</v>
      </c>
      <c r="AB2225" s="34" t="s">
        <v>285</v>
      </c>
      <c r="AC2225" s="34" t="s">
        <v>12435</v>
      </c>
      <c r="AD2225" s="44" t="s">
        <v>350</v>
      </c>
      <c r="AE2225" s="44" t="s">
        <v>11480</v>
      </c>
      <c r="AF2225" s="43">
        <v>271</v>
      </c>
      <c r="AG2225" s="34" t="s">
        <v>4694</v>
      </c>
      <c r="AH2225" s="34" t="s">
        <v>4693</v>
      </c>
      <c r="AI2225" s="43" t="s">
        <v>4562</v>
      </c>
      <c r="AJ2225" s="44" t="s">
        <v>4695</v>
      </c>
      <c r="AK2225" s="261">
        <v>3460589</v>
      </c>
      <c r="AL2225" s="44" t="s">
        <v>612</v>
      </c>
      <c r="AM2225" s="44" t="s">
        <v>4699</v>
      </c>
      <c r="AN2225" s="262">
        <v>232093920</v>
      </c>
      <c r="AO2225" s="34"/>
      <c r="AP2225" s="34"/>
      <c r="AQ2225" s="34"/>
      <c r="AR2225" s="34"/>
      <c r="AS2225" s="34"/>
      <c r="AT2225" s="44" t="s">
        <v>10865</v>
      </c>
      <c r="AU2225" s="44"/>
      <c r="AV2225" s="477" t="str">
        <f t="array" ref="AV2225">_xlfn.IFS(
LEFT(Tabelas!$AI2225,1)="N","DN",
LEFT(Tabelas!$AI2225,1)="C","DC",
LEFT(Tabelas!$AI2225,1)="L","DL",
LEFT(Tabelas!$AI2225,1)="A","DA",
LEFT(Tabelas!$AI2225,1)="G","DG")</f>
        <v>DC</v>
      </c>
      <c r="AW2225" s="34"/>
      <c r="AX2225" s="34"/>
      <c r="AY2225" s="34"/>
      <c r="AZ2225" s="34"/>
      <c r="BA2225" s="34"/>
      <c r="BB2225" s="34"/>
      <c r="BC2225" s="34"/>
      <c r="BD2225" s="44">
        <v>181411</v>
      </c>
      <c r="BE2225" s="34" t="s">
        <v>2201</v>
      </c>
      <c r="BF2225" s="43" t="s">
        <v>1223</v>
      </c>
      <c r="BG2225" s="34" t="s">
        <v>605</v>
      </c>
      <c r="BH2225" s="34" t="s">
        <v>285</v>
      </c>
      <c r="BI2225" s="34" t="s">
        <v>12435</v>
      </c>
      <c r="BJ2225" s="44" t="s">
        <v>350</v>
      </c>
      <c r="BK2225" s="44" t="s">
        <v>11480</v>
      </c>
      <c r="EN2225" s="571">
        <v>82813</v>
      </c>
      <c r="EO2225" s="560" t="s">
        <v>12445</v>
      </c>
      <c r="EP2225" s="560" t="s">
        <v>947</v>
      </c>
      <c r="EQ2225" s="580">
        <v>450</v>
      </c>
      <c r="ER2225" s="560" t="s">
        <v>4312</v>
      </c>
      <c r="ES2225" s="567" t="s">
        <v>12446</v>
      </c>
    </row>
    <row r="2226" spans="16:149">
      <c r="P2226" s="503"/>
      <c r="Q2226" s="504"/>
      <c r="R2226" s="505">
        <f t="shared" si="56"/>
        <v>46004</v>
      </c>
      <c r="S2226" s="501"/>
      <c r="T2226" s="497"/>
      <c r="U2226" s="498"/>
      <c r="V2226" s="43">
        <v>271</v>
      </c>
      <c r="W2226" s="34" t="s">
        <v>4694</v>
      </c>
      <c r="X2226" s="44">
        <v>181412</v>
      </c>
      <c r="Y2226" s="34" t="s">
        <v>2389</v>
      </c>
      <c r="Z2226" s="43" t="s">
        <v>1223</v>
      </c>
      <c r="AA2226" s="34" t="s">
        <v>605</v>
      </c>
      <c r="AB2226" s="34" t="s">
        <v>285</v>
      </c>
      <c r="AC2226" s="34" t="s">
        <v>12447</v>
      </c>
      <c r="AD2226" s="44" t="s">
        <v>350</v>
      </c>
      <c r="AE2226" s="44" t="s">
        <v>11480</v>
      </c>
      <c r="AF2226" s="43">
        <v>271</v>
      </c>
      <c r="AG2226" s="34" t="s">
        <v>4694</v>
      </c>
      <c r="AH2226" s="34" t="s">
        <v>4693</v>
      </c>
      <c r="AI2226" s="43" t="s">
        <v>4562</v>
      </c>
      <c r="AJ2226" s="44" t="s">
        <v>4695</v>
      </c>
      <c r="AK2226" s="261">
        <v>3460589</v>
      </c>
      <c r="AL2226" s="44" t="s">
        <v>612</v>
      </c>
      <c r="AM2226" s="44" t="s">
        <v>4699</v>
      </c>
      <c r="AN2226" s="262">
        <v>232093920</v>
      </c>
      <c r="AO2226" s="34"/>
      <c r="AP2226" s="34"/>
      <c r="AQ2226" s="34"/>
      <c r="AR2226" s="34"/>
      <c r="AS2226" s="34"/>
      <c r="AT2226" s="44" t="s">
        <v>10865</v>
      </c>
      <c r="AU2226" s="44"/>
      <c r="AV2226" s="477" t="str">
        <f t="array" ref="AV2226">_xlfn.IFS(
LEFT(Tabelas!$AI2226,1)="N","DN",
LEFT(Tabelas!$AI2226,1)="C","DC",
LEFT(Tabelas!$AI2226,1)="L","DL",
LEFT(Tabelas!$AI2226,1)="A","DA",
LEFT(Tabelas!$AI2226,1)="G","DG")</f>
        <v>DC</v>
      </c>
      <c r="AW2226" s="34"/>
      <c r="AX2226" s="34"/>
      <c r="AY2226" s="34"/>
      <c r="AZ2226" s="34"/>
      <c r="BA2226" s="34"/>
      <c r="BB2226" s="34"/>
      <c r="BC2226" s="34"/>
      <c r="BD2226" s="44">
        <v>181412</v>
      </c>
      <c r="BE2226" s="34" t="s">
        <v>2389</v>
      </c>
      <c r="BF2226" s="43" t="s">
        <v>1223</v>
      </c>
      <c r="BG2226" s="34" t="s">
        <v>605</v>
      </c>
      <c r="BH2226" s="34" t="s">
        <v>285</v>
      </c>
      <c r="BI2226" s="34" t="s">
        <v>12447</v>
      </c>
      <c r="BJ2226" s="44" t="s">
        <v>350</v>
      </c>
      <c r="BK2226" s="44" t="s">
        <v>11480</v>
      </c>
      <c r="EN2226" s="572">
        <v>82864</v>
      </c>
      <c r="EO2226" s="561" t="s">
        <v>12448</v>
      </c>
      <c r="EP2226" s="561" t="s">
        <v>320</v>
      </c>
      <c r="EQ2226" s="576">
        <v>111</v>
      </c>
      <c r="ER2226" s="561" t="s">
        <v>2730</v>
      </c>
      <c r="ES2226" s="568" t="s">
        <v>12449</v>
      </c>
    </row>
    <row r="2227" spans="16:149">
      <c r="P2227" s="503"/>
      <c r="Q2227" s="504"/>
      <c r="R2227" s="505">
        <f t="shared" si="56"/>
        <v>46005</v>
      </c>
      <c r="S2227" s="501"/>
      <c r="T2227" s="497"/>
      <c r="U2227" s="498"/>
      <c r="V2227" s="43">
        <v>271</v>
      </c>
      <c r="W2227" s="34" t="s">
        <v>4694</v>
      </c>
      <c r="X2227" s="44">
        <v>182102</v>
      </c>
      <c r="Y2227" s="34" t="s">
        <v>1208</v>
      </c>
      <c r="Z2227" s="43" t="s">
        <v>1223</v>
      </c>
      <c r="AA2227" s="34" t="s">
        <v>612</v>
      </c>
      <c r="AB2227" s="34" t="s">
        <v>285</v>
      </c>
      <c r="AC2227" s="34" t="s">
        <v>1208</v>
      </c>
      <c r="AD2227" s="44" t="s">
        <v>350</v>
      </c>
      <c r="AE2227" s="44" t="s">
        <v>11480</v>
      </c>
      <c r="AF2227" s="43">
        <v>271</v>
      </c>
      <c r="AG2227" s="34" t="s">
        <v>4694</v>
      </c>
      <c r="AH2227" s="34" t="s">
        <v>4693</v>
      </c>
      <c r="AI2227" s="43" t="s">
        <v>4562</v>
      </c>
      <c r="AJ2227" s="44" t="s">
        <v>4695</v>
      </c>
      <c r="AK2227" s="261">
        <v>3460589</v>
      </c>
      <c r="AL2227" s="44" t="s">
        <v>612</v>
      </c>
      <c r="AM2227" s="44" t="s">
        <v>4699</v>
      </c>
      <c r="AN2227" s="262">
        <v>232093920</v>
      </c>
      <c r="AO2227" s="34"/>
      <c r="AP2227" s="34"/>
      <c r="AQ2227" s="34"/>
      <c r="AR2227" s="34"/>
      <c r="AS2227" s="34"/>
      <c r="AT2227" s="44" t="s">
        <v>10865</v>
      </c>
      <c r="AU2227" s="44"/>
      <c r="AV2227" s="477" t="str">
        <f t="array" ref="AV2227">_xlfn.IFS(
LEFT(Tabelas!$AI2227,1)="N","DN",
LEFT(Tabelas!$AI2227,1)="C","DC",
LEFT(Tabelas!$AI2227,1)="L","DL",
LEFT(Tabelas!$AI2227,1)="A","DA",
LEFT(Tabelas!$AI2227,1)="G","DG")</f>
        <v>DC</v>
      </c>
      <c r="AW2227" s="34"/>
      <c r="AX2227" s="34"/>
      <c r="AY2227" s="34"/>
      <c r="AZ2227" s="34"/>
      <c r="BA2227" s="34"/>
      <c r="BB2227" s="34"/>
      <c r="BC2227" s="34"/>
      <c r="BD2227" s="44">
        <v>182102</v>
      </c>
      <c r="BE2227" s="34" t="s">
        <v>1208</v>
      </c>
      <c r="BF2227" s="43" t="s">
        <v>1223</v>
      </c>
      <c r="BG2227" s="34" t="s">
        <v>612</v>
      </c>
      <c r="BH2227" s="34" t="s">
        <v>285</v>
      </c>
      <c r="BI2227" s="34" t="s">
        <v>1208</v>
      </c>
      <c r="BJ2227" s="44" t="s">
        <v>350</v>
      </c>
      <c r="BK2227" s="44" t="s">
        <v>11480</v>
      </c>
      <c r="EN2227" s="572">
        <v>84093</v>
      </c>
      <c r="EO2227" s="561" t="s">
        <v>12450</v>
      </c>
      <c r="EP2227" s="561" t="s">
        <v>289</v>
      </c>
      <c r="EQ2227" s="576">
        <v>338</v>
      </c>
      <c r="ER2227" s="561" t="s">
        <v>2428</v>
      </c>
      <c r="ES2227" s="568" t="s">
        <v>12451</v>
      </c>
    </row>
    <row r="2228" spans="16:149">
      <c r="P2228" s="503"/>
      <c r="Q2228" s="504"/>
      <c r="R2228" s="505">
        <f t="shared" si="56"/>
        <v>46006</v>
      </c>
      <c r="S2228" s="501"/>
      <c r="T2228" s="497"/>
      <c r="U2228" s="498"/>
      <c r="V2228" s="43">
        <v>271</v>
      </c>
      <c r="W2228" s="34" t="s">
        <v>4694</v>
      </c>
      <c r="X2228" s="44">
        <v>182103</v>
      </c>
      <c r="Y2228" s="34" t="s">
        <v>1481</v>
      </c>
      <c r="Z2228" s="43" t="s">
        <v>1223</v>
      </c>
      <c r="AA2228" s="34" t="s">
        <v>612</v>
      </c>
      <c r="AB2228" s="34" t="s">
        <v>285</v>
      </c>
      <c r="AC2228" s="34" t="s">
        <v>1481</v>
      </c>
      <c r="AD2228" s="44" t="s">
        <v>350</v>
      </c>
      <c r="AE2228" s="44" t="s">
        <v>11480</v>
      </c>
      <c r="AF2228" s="43">
        <v>271</v>
      </c>
      <c r="AG2228" s="34" t="s">
        <v>4694</v>
      </c>
      <c r="AH2228" s="34" t="s">
        <v>4693</v>
      </c>
      <c r="AI2228" s="43" t="s">
        <v>4562</v>
      </c>
      <c r="AJ2228" s="44" t="s">
        <v>4695</v>
      </c>
      <c r="AK2228" s="261">
        <v>3460589</v>
      </c>
      <c r="AL2228" s="44" t="s">
        <v>612</v>
      </c>
      <c r="AM2228" s="44" t="s">
        <v>4699</v>
      </c>
      <c r="AN2228" s="262">
        <v>232093920</v>
      </c>
      <c r="AO2228" s="34"/>
      <c r="AP2228" s="34"/>
      <c r="AQ2228" s="34"/>
      <c r="AR2228" s="34"/>
      <c r="AS2228" s="34"/>
      <c r="AT2228" s="44" t="s">
        <v>10865</v>
      </c>
      <c r="AU2228" s="44"/>
      <c r="AV2228" s="477" t="str">
        <f t="array" ref="AV2228">_xlfn.IFS(
LEFT(Tabelas!$AI2228,1)="N","DN",
LEFT(Tabelas!$AI2228,1)="C","DC",
LEFT(Tabelas!$AI2228,1)="L","DL",
LEFT(Tabelas!$AI2228,1)="A","DA",
LEFT(Tabelas!$AI2228,1)="G","DG")</f>
        <v>DC</v>
      </c>
      <c r="AW2228" s="34"/>
      <c r="AX2228" s="34"/>
      <c r="AY2228" s="34"/>
      <c r="AZ2228" s="34"/>
      <c r="BA2228" s="34"/>
      <c r="BB2228" s="34"/>
      <c r="BC2228" s="34"/>
      <c r="BD2228" s="44">
        <v>182103</v>
      </c>
      <c r="BE2228" s="34" t="s">
        <v>1481</v>
      </c>
      <c r="BF2228" s="43" t="s">
        <v>1223</v>
      </c>
      <c r="BG2228" s="34" t="s">
        <v>612</v>
      </c>
      <c r="BH2228" s="34" t="s">
        <v>285</v>
      </c>
      <c r="BI2228" s="34" t="s">
        <v>1481</v>
      </c>
      <c r="BJ2228" s="44" t="s">
        <v>350</v>
      </c>
      <c r="BK2228" s="44" t="s">
        <v>11480</v>
      </c>
      <c r="EN2228" s="572">
        <v>84387</v>
      </c>
      <c r="EO2228" s="561" t="s">
        <v>12452</v>
      </c>
      <c r="EP2228" s="561" t="s">
        <v>320</v>
      </c>
      <c r="EQ2228" s="576">
        <v>108</v>
      </c>
      <c r="ER2228" s="561" t="s">
        <v>2224</v>
      </c>
      <c r="ES2228" s="568" t="s">
        <v>12453</v>
      </c>
    </row>
    <row r="2229" spans="16:149">
      <c r="P2229" s="503"/>
      <c r="Q2229" s="504"/>
      <c r="R2229" s="505">
        <f t="shared" si="56"/>
        <v>46007</v>
      </c>
      <c r="S2229" s="501"/>
      <c r="T2229" s="497"/>
      <c r="U2229" s="498"/>
      <c r="V2229" s="43">
        <v>271</v>
      </c>
      <c r="W2229" s="34" t="s">
        <v>4694</v>
      </c>
      <c r="X2229" s="44">
        <v>182105</v>
      </c>
      <c r="Y2229" s="34" t="s">
        <v>1559</v>
      </c>
      <c r="Z2229" s="43" t="s">
        <v>1223</v>
      </c>
      <c r="AA2229" s="34" t="s">
        <v>612</v>
      </c>
      <c r="AB2229" s="34" t="s">
        <v>285</v>
      </c>
      <c r="AC2229" s="34" t="s">
        <v>1559</v>
      </c>
      <c r="AD2229" s="44" t="s">
        <v>350</v>
      </c>
      <c r="AE2229" s="44" t="s">
        <v>11480</v>
      </c>
      <c r="AF2229" s="43">
        <v>271</v>
      </c>
      <c r="AG2229" s="34" t="s">
        <v>4694</v>
      </c>
      <c r="AH2229" s="34" t="s">
        <v>4693</v>
      </c>
      <c r="AI2229" s="43" t="s">
        <v>4562</v>
      </c>
      <c r="AJ2229" s="44" t="s">
        <v>4695</v>
      </c>
      <c r="AK2229" s="261">
        <v>3460589</v>
      </c>
      <c r="AL2229" s="44" t="s">
        <v>612</v>
      </c>
      <c r="AM2229" s="44" t="s">
        <v>4699</v>
      </c>
      <c r="AN2229" s="262">
        <v>232093920</v>
      </c>
      <c r="AO2229" s="34"/>
      <c r="AP2229" s="34"/>
      <c r="AQ2229" s="34"/>
      <c r="AR2229" s="34"/>
      <c r="AS2229" s="34"/>
      <c r="AT2229" s="44" t="s">
        <v>10865</v>
      </c>
      <c r="AU2229" s="44"/>
      <c r="AV2229" s="477" t="str">
        <f t="array" ref="AV2229">_xlfn.IFS(
LEFT(Tabelas!$AI2229,1)="N","DN",
LEFT(Tabelas!$AI2229,1)="C","DC",
LEFT(Tabelas!$AI2229,1)="L","DL",
LEFT(Tabelas!$AI2229,1)="A","DA",
LEFT(Tabelas!$AI2229,1)="G","DG")</f>
        <v>DC</v>
      </c>
      <c r="AW2229" s="34"/>
      <c r="AX2229" s="34"/>
      <c r="AY2229" s="34"/>
      <c r="AZ2229" s="34"/>
      <c r="BA2229" s="34"/>
      <c r="BB2229" s="34"/>
      <c r="BC2229" s="34"/>
      <c r="BD2229" s="44">
        <v>182105</v>
      </c>
      <c r="BE2229" s="34" t="s">
        <v>1559</v>
      </c>
      <c r="BF2229" s="43" t="s">
        <v>1223</v>
      </c>
      <c r="BG2229" s="34" t="s">
        <v>612</v>
      </c>
      <c r="BH2229" s="34" t="s">
        <v>285</v>
      </c>
      <c r="BI2229" s="34" t="s">
        <v>1559</v>
      </c>
      <c r="BJ2229" s="44" t="s">
        <v>350</v>
      </c>
      <c r="BK2229" s="44" t="s">
        <v>11480</v>
      </c>
      <c r="EN2229" s="571">
        <v>84573</v>
      </c>
      <c r="EO2229" s="560" t="s">
        <v>12454</v>
      </c>
      <c r="EP2229" s="560" t="s">
        <v>320</v>
      </c>
      <c r="EQ2229" s="580">
        <v>114</v>
      </c>
      <c r="ER2229" s="560" t="s">
        <v>3132</v>
      </c>
      <c r="ES2229" s="567" t="s">
        <v>12455</v>
      </c>
    </row>
    <row r="2230" spans="16:149">
      <c r="P2230" s="503"/>
      <c r="Q2230" s="504"/>
      <c r="R2230" s="505">
        <f t="shared" si="56"/>
        <v>46008</v>
      </c>
      <c r="S2230" s="501"/>
      <c r="T2230" s="497"/>
      <c r="U2230" s="498"/>
      <c r="V2230" s="43">
        <v>271</v>
      </c>
      <c r="W2230" s="34" t="s">
        <v>4694</v>
      </c>
      <c r="X2230" s="44">
        <v>182106</v>
      </c>
      <c r="Y2230" s="34" t="s">
        <v>2009</v>
      </c>
      <c r="Z2230" s="43" t="s">
        <v>1223</v>
      </c>
      <c r="AA2230" s="34" t="s">
        <v>612</v>
      </c>
      <c r="AB2230" s="34" t="s">
        <v>285</v>
      </c>
      <c r="AC2230" s="34" t="s">
        <v>2009</v>
      </c>
      <c r="AD2230" s="44" t="s">
        <v>350</v>
      </c>
      <c r="AE2230" s="44" t="s">
        <v>11480</v>
      </c>
      <c r="AF2230" s="43">
        <v>271</v>
      </c>
      <c r="AG2230" s="34" t="s">
        <v>4694</v>
      </c>
      <c r="AH2230" s="34" t="s">
        <v>4693</v>
      </c>
      <c r="AI2230" s="43" t="s">
        <v>4562</v>
      </c>
      <c r="AJ2230" s="44" t="s">
        <v>4695</v>
      </c>
      <c r="AK2230" s="261">
        <v>3460589</v>
      </c>
      <c r="AL2230" s="44" t="s">
        <v>612</v>
      </c>
      <c r="AM2230" s="44" t="s">
        <v>4699</v>
      </c>
      <c r="AN2230" s="262">
        <v>232093920</v>
      </c>
      <c r="AO2230" s="34"/>
      <c r="AP2230" s="34"/>
      <c r="AQ2230" s="34"/>
      <c r="AR2230" s="34"/>
      <c r="AS2230" s="34"/>
      <c r="AT2230" s="44" t="s">
        <v>10865</v>
      </c>
      <c r="AU2230" s="44"/>
      <c r="AV2230" s="477" t="str">
        <f t="array" ref="AV2230">_xlfn.IFS(
LEFT(Tabelas!$AI2230,1)="N","DN",
LEFT(Tabelas!$AI2230,1)="C","DC",
LEFT(Tabelas!$AI2230,1)="L","DL",
LEFT(Tabelas!$AI2230,1)="A","DA",
LEFT(Tabelas!$AI2230,1)="G","DG")</f>
        <v>DC</v>
      </c>
      <c r="AW2230" s="34"/>
      <c r="AX2230" s="34"/>
      <c r="AY2230" s="34"/>
      <c r="AZ2230" s="34"/>
      <c r="BA2230" s="34"/>
      <c r="BB2230" s="34"/>
      <c r="BC2230" s="34"/>
      <c r="BD2230" s="44">
        <v>182106</v>
      </c>
      <c r="BE2230" s="34" t="s">
        <v>2009</v>
      </c>
      <c r="BF2230" s="43" t="s">
        <v>1223</v>
      </c>
      <c r="BG2230" s="34" t="s">
        <v>612</v>
      </c>
      <c r="BH2230" s="34" t="s">
        <v>285</v>
      </c>
      <c r="BI2230" s="34" t="s">
        <v>2009</v>
      </c>
      <c r="BJ2230" s="44" t="s">
        <v>350</v>
      </c>
      <c r="BK2230" s="44" t="s">
        <v>11480</v>
      </c>
      <c r="EN2230" s="572">
        <v>84581</v>
      </c>
      <c r="EO2230" s="561" t="s">
        <v>12456</v>
      </c>
      <c r="EP2230" s="561" t="s">
        <v>320</v>
      </c>
      <c r="EQ2230" s="576">
        <v>114</v>
      </c>
      <c r="ER2230" s="561" t="s">
        <v>3132</v>
      </c>
      <c r="ES2230" s="568" t="s">
        <v>12457</v>
      </c>
    </row>
    <row r="2231" spans="16:149">
      <c r="P2231" s="503"/>
      <c r="Q2231" s="504"/>
      <c r="R2231" s="505">
        <f t="shared" si="56"/>
        <v>46009</v>
      </c>
      <c r="S2231" s="501"/>
      <c r="T2231" s="497"/>
      <c r="U2231" s="498"/>
      <c r="V2231" s="43">
        <v>271</v>
      </c>
      <c r="W2231" s="34" t="s">
        <v>4694</v>
      </c>
      <c r="X2231" s="44">
        <v>182107</v>
      </c>
      <c r="Y2231" s="34" t="s">
        <v>2207</v>
      </c>
      <c r="Z2231" s="43" t="s">
        <v>1223</v>
      </c>
      <c r="AA2231" s="34" t="s">
        <v>612</v>
      </c>
      <c r="AB2231" s="34" t="s">
        <v>285</v>
      </c>
      <c r="AC2231" s="34" t="s">
        <v>2207</v>
      </c>
      <c r="AD2231" s="44" t="s">
        <v>350</v>
      </c>
      <c r="AE2231" s="44" t="s">
        <v>11480</v>
      </c>
      <c r="AF2231" s="43">
        <v>271</v>
      </c>
      <c r="AG2231" s="34" t="s">
        <v>4694</v>
      </c>
      <c r="AH2231" s="34" t="s">
        <v>4693</v>
      </c>
      <c r="AI2231" s="43" t="s">
        <v>4562</v>
      </c>
      <c r="AJ2231" s="44" t="s">
        <v>4695</v>
      </c>
      <c r="AK2231" s="261">
        <v>3460589</v>
      </c>
      <c r="AL2231" s="44" t="s">
        <v>612</v>
      </c>
      <c r="AM2231" s="44" t="s">
        <v>4699</v>
      </c>
      <c r="AN2231" s="262">
        <v>232093920</v>
      </c>
      <c r="AO2231" s="34"/>
      <c r="AP2231" s="34"/>
      <c r="AQ2231" s="34"/>
      <c r="AR2231" s="34"/>
      <c r="AS2231" s="34"/>
      <c r="AT2231" s="44" t="s">
        <v>10865</v>
      </c>
      <c r="AU2231" s="44"/>
      <c r="AV2231" s="477" t="str">
        <f t="array" ref="AV2231">_xlfn.IFS(
LEFT(Tabelas!$AI2231,1)="N","DN",
LEFT(Tabelas!$AI2231,1)="C","DC",
LEFT(Tabelas!$AI2231,1)="L","DL",
LEFT(Tabelas!$AI2231,1)="A","DA",
LEFT(Tabelas!$AI2231,1)="G","DG")</f>
        <v>DC</v>
      </c>
      <c r="AW2231" s="34"/>
      <c r="AX2231" s="34"/>
      <c r="AY2231" s="34"/>
      <c r="AZ2231" s="34"/>
      <c r="BA2231" s="34"/>
      <c r="BB2231" s="34"/>
      <c r="BC2231" s="34"/>
      <c r="BD2231" s="44">
        <v>182107</v>
      </c>
      <c r="BE2231" s="34" t="s">
        <v>2207</v>
      </c>
      <c r="BF2231" s="43" t="s">
        <v>1223</v>
      </c>
      <c r="BG2231" s="34" t="s">
        <v>612</v>
      </c>
      <c r="BH2231" s="34" t="s">
        <v>285</v>
      </c>
      <c r="BI2231" s="34" t="s">
        <v>2207</v>
      </c>
      <c r="BJ2231" s="44" t="s">
        <v>350</v>
      </c>
      <c r="BK2231" s="44" t="s">
        <v>11480</v>
      </c>
      <c r="EN2231" s="571">
        <v>84590</v>
      </c>
      <c r="EO2231" s="560" t="s">
        <v>12458</v>
      </c>
      <c r="EP2231" s="560" t="s">
        <v>1519</v>
      </c>
      <c r="EQ2231" s="580">
        <v>800</v>
      </c>
      <c r="ER2231" s="560" t="s">
        <v>1520</v>
      </c>
      <c r="ES2231" s="567" t="s">
        <v>12459</v>
      </c>
    </row>
    <row r="2232" spans="16:149">
      <c r="P2232" s="503"/>
      <c r="Q2232" s="504"/>
      <c r="R2232" s="505">
        <f t="shared" ref="R2232:R2295" si="57">R2231+1</f>
        <v>46010</v>
      </c>
      <c r="S2232" s="501"/>
      <c r="T2232" s="497"/>
      <c r="U2232" s="498"/>
      <c r="V2232" s="43">
        <v>271</v>
      </c>
      <c r="W2232" s="34" t="s">
        <v>4694</v>
      </c>
      <c r="X2232" s="44">
        <v>182108</v>
      </c>
      <c r="Y2232" s="34" t="s">
        <v>2395</v>
      </c>
      <c r="Z2232" s="43" t="s">
        <v>1223</v>
      </c>
      <c r="AA2232" s="34" t="s">
        <v>612</v>
      </c>
      <c r="AB2232" s="34" t="s">
        <v>285</v>
      </c>
      <c r="AC2232" s="34" t="s">
        <v>2395</v>
      </c>
      <c r="AD2232" s="44" t="s">
        <v>350</v>
      </c>
      <c r="AE2232" s="44" t="s">
        <v>11480</v>
      </c>
      <c r="AF2232" s="43">
        <v>271</v>
      </c>
      <c r="AG2232" s="34" t="s">
        <v>4694</v>
      </c>
      <c r="AH2232" s="34" t="s">
        <v>4693</v>
      </c>
      <c r="AI2232" s="43" t="s">
        <v>4562</v>
      </c>
      <c r="AJ2232" s="44" t="s">
        <v>4695</v>
      </c>
      <c r="AK2232" s="261">
        <v>3460589</v>
      </c>
      <c r="AL2232" s="44" t="s">
        <v>612</v>
      </c>
      <c r="AM2232" s="44" t="s">
        <v>4699</v>
      </c>
      <c r="AN2232" s="262">
        <v>232093920</v>
      </c>
      <c r="AO2232" s="34"/>
      <c r="AP2232" s="34"/>
      <c r="AQ2232" s="34"/>
      <c r="AR2232" s="34"/>
      <c r="AS2232" s="34"/>
      <c r="AT2232" s="44" t="s">
        <v>10865</v>
      </c>
      <c r="AU2232" s="44"/>
      <c r="AV2232" s="477" t="str">
        <f t="array" ref="AV2232">_xlfn.IFS(
LEFT(Tabelas!$AI2232,1)="N","DN",
LEFT(Tabelas!$AI2232,1)="C","DC",
LEFT(Tabelas!$AI2232,1)="L","DL",
LEFT(Tabelas!$AI2232,1)="A","DA",
LEFT(Tabelas!$AI2232,1)="G","DG")</f>
        <v>DC</v>
      </c>
      <c r="AW2232" s="34"/>
      <c r="AX2232" s="34"/>
      <c r="AY2232" s="34"/>
      <c r="AZ2232" s="34"/>
      <c r="BA2232" s="34"/>
      <c r="BB2232" s="34"/>
      <c r="BC2232" s="34"/>
      <c r="BD2232" s="44">
        <v>182108</v>
      </c>
      <c r="BE2232" s="34" t="s">
        <v>2395</v>
      </c>
      <c r="BF2232" s="43" t="s">
        <v>1223</v>
      </c>
      <c r="BG2232" s="34" t="s">
        <v>612</v>
      </c>
      <c r="BH2232" s="34" t="s">
        <v>285</v>
      </c>
      <c r="BI2232" s="34" t="s">
        <v>2395</v>
      </c>
      <c r="BJ2232" s="44" t="s">
        <v>350</v>
      </c>
      <c r="BK2232" s="44" t="s">
        <v>11480</v>
      </c>
      <c r="EN2232" s="571">
        <v>84700</v>
      </c>
      <c r="EO2232" s="560" t="s">
        <v>12460</v>
      </c>
      <c r="EP2232" s="560" t="s">
        <v>320</v>
      </c>
      <c r="EQ2232" s="580">
        <v>106</v>
      </c>
      <c r="ER2232" s="560" t="s">
        <v>1774</v>
      </c>
      <c r="ES2232" s="567" t="s">
        <v>12461</v>
      </c>
    </row>
    <row r="2233" spans="16:149">
      <c r="P2233" s="503"/>
      <c r="Q2233" s="504"/>
      <c r="R2233" s="505">
        <f t="shared" si="57"/>
        <v>46011</v>
      </c>
      <c r="S2233" s="501"/>
      <c r="T2233" s="497"/>
      <c r="U2233" s="498"/>
      <c r="V2233" s="43">
        <v>271</v>
      </c>
      <c r="W2233" s="34" t="s">
        <v>4694</v>
      </c>
      <c r="X2233" s="44">
        <v>182109</v>
      </c>
      <c r="Y2233" s="34" t="s">
        <v>2563</v>
      </c>
      <c r="Z2233" s="43" t="s">
        <v>1223</v>
      </c>
      <c r="AA2233" s="34" t="s">
        <v>612</v>
      </c>
      <c r="AB2233" s="34" t="s">
        <v>285</v>
      </c>
      <c r="AC2233" s="34" t="s">
        <v>2563</v>
      </c>
      <c r="AD2233" s="44" t="s">
        <v>350</v>
      </c>
      <c r="AE2233" s="44" t="s">
        <v>11480</v>
      </c>
      <c r="AF2233" s="43">
        <v>271</v>
      </c>
      <c r="AG2233" s="34" t="s">
        <v>4694</v>
      </c>
      <c r="AH2233" s="34" t="s">
        <v>4693</v>
      </c>
      <c r="AI2233" s="43" t="s">
        <v>4562</v>
      </c>
      <c r="AJ2233" s="44" t="s">
        <v>4695</v>
      </c>
      <c r="AK2233" s="261">
        <v>3460589</v>
      </c>
      <c r="AL2233" s="44" t="s">
        <v>612</v>
      </c>
      <c r="AM2233" s="44" t="s">
        <v>4699</v>
      </c>
      <c r="AN2233" s="262">
        <v>232093920</v>
      </c>
      <c r="AO2233" s="34"/>
      <c r="AP2233" s="34"/>
      <c r="AQ2233" s="34"/>
      <c r="AR2233" s="34"/>
      <c r="AS2233" s="34"/>
      <c r="AT2233" s="44" t="s">
        <v>10865</v>
      </c>
      <c r="AU2233" s="44"/>
      <c r="AV2233" s="477" t="str">
        <f t="array" ref="AV2233">_xlfn.IFS(
LEFT(Tabelas!$AI2233,1)="N","DN",
LEFT(Tabelas!$AI2233,1)="C","DC",
LEFT(Tabelas!$AI2233,1)="L","DL",
LEFT(Tabelas!$AI2233,1)="A","DA",
LEFT(Tabelas!$AI2233,1)="G","DG")</f>
        <v>DC</v>
      </c>
      <c r="AW2233" s="34"/>
      <c r="AX2233" s="34"/>
      <c r="AY2233" s="34"/>
      <c r="AZ2233" s="34"/>
      <c r="BA2233" s="34"/>
      <c r="BB2233" s="34"/>
      <c r="BC2233" s="34"/>
      <c r="BD2233" s="44">
        <v>182109</v>
      </c>
      <c r="BE2233" s="34" t="s">
        <v>2563</v>
      </c>
      <c r="BF2233" s="43" t="s">
        <v>1223</v>
      </c>
      <c r="BG2233" s="34" t="s">
        <v>612</v>
      </c>
      <c r="BH2233" s="34" t="s">
        <v>285</v>
      </c>
      <c r="BI2233" s="34" t="s">
        <v>2563</v>
      </c>
      <c r="BJ2233" s="44" t="s">
        <v>350</v>
      </c>
      <c r="BK2233" s="44" t="s">
        <v>11480</v>
      </c>
      <c r="EN2233" s="572">
        <v>84719</v>
      </c>
      <c r="EO2233" s="561" t="s">
        <v>12462</v>
      </c>
      <c r="EP2233" s="561" t="s">
        <v>320</v>
      </c>
      <c r="EQ2233" s="576">
        <v>105</v>
      </c>
      <c r="ER2233" s="561" t="s">
        <v>1498</v>
      </c>
      <c r="ES2233" s="568" t="s">
        <v>12463</v>
      </c>
    </row>
    <row r="2234" spans="16:149">
      <c r="P2234" s="503"/>
      <c r="Q2234" s="504"/>
      <c r="R2234" s="505">
        <f t="shared" si="57"/>
        <v>46012</v>
      </c>
      <c r="S2234" s="501"/>
      <c r="T2234" s="497"/>
      <c r="U2234" s="498"/>
      <c r="V2234" s="43">
        <v>271</v>
      </c>
      <c r="W2234" s="34" t="s">
        <v>4694</v>
      </c>
      <c r="X2234" s="44">
        <v>182110</v>
      </c>
      <c r="Y2234" s="34" t="s">
        <v>2715</v>
      </c>
      <c r="Z2234" s="43" t="s">
        <v>1223</v>
      </c>
      <c r="AA2234" s="34" t="s">
        <v>612</v>
      </c>
      <c r="AB2234" s="34" t="s">
        <v>285</v>
      </c>
      <c r="AC2234" s="34" t="s">
        <v>2715</v>
      </c>
      <c r="AD2234" s="44" t="s">
        <v>350</v>
      </c>
      <c r="AE2234" s="44" t="s">
        <v>11480</v>
      </c>
      <c r="AF2234" s="43">
        <v>271</v>
      </c>
      <c r="AG2234" s="34" t="s">
        <v>4694</v>
      </c>
      <c r="AH2234" s="34" t="s">
        <v>4693</v>
      </c>
      <c r="AI2234" s="43" t="s">
        <v>4562</v>
      </c>
      <c r="AJ2234" s="44" t="s">
        <v>4695</v>
      </c>
      <c r="AK2234" s="261">
        <v>3460589</v>
      </c>
      <c r="AL2234" s="44" t="s">
        <v>612</v>
      </c>
      <c r="AM2234" s="44" t="s">
        <v>4699</v>
      </c>
      <c r="AN2234" s="262">
        <v>232093920</v>
      </c>
      <c r="AO2234" s="34"/>
      <c r="AP2234" s="34"/>
      <c r="AQ2234" s="34"/>
      <c r="AR2234" s="34"/>
      <c r="AS2234" s="34"/>
      <c r="AT2234" s="44" t="s">
        <v>10865</v>
      </c>
      <c r="AU2234" s="44"/>
      <c r="AV2234" s="477" t="str">
        <f t="array" ref="AV2234">_xlfn.IFS(
LEFT(Tabelas!$AI2234,1)="N","DN",
LEFT(Tabelas!$AI2234,1)="C","DC",
LEFT(Tabelas!$AI2234,1)="L","DL",
LEFT(Tabelas!$AI2234,1)="A","DA",
LEFT(Tabelas!$AI2234,1)="G","DG")</f>
        <v>DC</v>
      </c>
      <c r="AW2234" s="34"/>
      <c r="AX2234" s="34"/>
      <c r="AY2234" s="34"/>
      <c r="AZ2234" s="34"/>
      <c r="BA2234" s="34"/>
      <c r="BB2234" s="34"/>
      <c r="BC2234" s="34"/>
      <c r="BD2234" s="44">
        <v>182110</v>
      </c>
      <c r="BE2234" s="34" t="s">
        <v>2715</v>
      </c>
      <c r="BF2234" s="43" t="s">
        <v>1223</v>
      </c>
      <c r="BG2234" s="34" t="s">
        <v>612</v>
      </c>
      <c r="BH2234" s="34" t="s">
        <v>285</v>
      </c>
      <c r="BI2234" s="34" t="s">
        <v>2715</v>
      </c>
      <c r="BJ2234" s="44" t="s">
        <v>350</v>
      </c>
      <c r="BK2234" s="44" t="s">
        <v>11480</v>
      </c>
      <c r="EN2234" s="571">
        <v>84824</v>
      </c>
      <c r="EO2234" s="560" t="s">
        <v>12464</v>
      </c>
      <c r="EP2234" s="560" t="s">
        <v>350</v>
      </c>
      <c r="EQ2234" s="580">
        <v>228</v>
      </c>
      <c r="ER2234" s="560" t="s">
        <v>4603</v>
      </c>
      <c r="ES2234" s="567" t="s">
        <v>12465</v>
      </c>
    </row>
    <row r="2235" spans="16:149">
      <c r="P2235" s="503"/>
      <c r="Q2235" s="504"/>
      <c r="R2235" s="505">
        <f t="shared" si="57"/>
        <v>46013</v>
      </c>
      <c r="S2235" s="501"/>
      <c r="T2235" s="497"/>
      <c r="U2235" s="498"/>
      <c r="V2235" s="43">
        <v>271</v>
      </c>
      <c r="W2235" s="34" t="s">
        <v>4694</v>
      </c>
      <c r="X2235" s="44">
        <v>182111</v>
      </c>
      <c r="Y2235" s="34" t="s">
        <v>2853</v>
      </c>
      <c r="Z2235" s="43" t="s">
        <v>1223</v>
      </c>
      <c r="AA2235" s="34" t="s">
        <v>612</v>
      </c>
      <c r="AB2235" s="34" t="s">
        <v>285</v>
      </c>
      <c r="AC2235" s="34" t="s">
        <v>2853</v>
      </c>
      <c r="AD2235" s="44" t="s">
        <v>350</v>
      </c>
      <c r="AE2235" s="44" t="s">
        <v>11480</v>
      </c>
      <c r="AF2235" s="43">
        <v>271</v>
      </c>
      <c r="AG2235" s="34" t="s">
        <v>4694</v>
      </c>
      <c r="AH2235" s="34" t="s">
        <v>4693</v>
      </c>
      <c r="AI2235" s="43" t="s">
        <v>4562</v>
      </c>
      <c r="AJ2235" s="44" t="s">
        <v>4695</v>
      </c>
      <c r="AK2235" s="261">
        <v>3460589</v>
      </c>
      <c r="AL2235" s="44" t="s">
        <v>612</v>
      </c>
      <c r="AM2235" s="44" t="s">
        <v>4699</v>
      </c>
      <c r="AN2235" s="262">
        <v>232093920</v>
      </c>
      <c r="AO2235" s="34"/>
      <c r="AP2235" s="34"/>
      <c r="AQ2235" s="34"/>
      <c r="AR2235" s="34"/>
      <c r="AS2235" s="34"/>
      <c r="AT2235" s="44" t="s">
        <v>10865</v>
      </c>
      <c r="AU2235" s="44"/>
      <c r="AV2235" s="477" t="str">
        <f t="array" ref="AV2235">_xlfn.IFS(
LEFT(Tabelas!$AI2235,1)="N","DN",
LEFT(Tabelas!$AI2235,1)="C","DC",
LEFT(Tabelas!$AI2235,1)="L","DL",
LEFT(Tabelas!$AI2235,1)="A","DA",
LEFT(Tabelas!$AI2235,1)="G","DG")</f>
        <v>DC</v>
      </c>
      <c r="AW2235" s="34"/>
      <c r="AX2235" s="34"/>
      <c r="AY2235" s="34"/>
      <c r="AZ2235" s="34"/>
      <c r="BA2235" s="34"/>
      <c r="BB2235" s="34"/>
      <c r="BC2235" s="34"/>
      <c r="BD2235" s="44">
        <v>182111</v>
      </c>
      <c r="BE2235" s="34" t="s">
        <v>2853</v>
      </c>
      <c r="BF2235" s="43" t="s">
        <v>1223</v>
      </c>
      <c r="BG2235" s="34" t="s">
        <v>612</v>
      </c>
      <c r="BH2235" s="34" t="s">
        <v>285</v>
      </c>
      <c r="BI2235" s="34" t="s">
        <v>2853</v>
      </c>
      <c r="BJ2235" s="44" t="s">
        <v>350</v>
      </c>
      <c r="BK2235" s="44" t="s">
        <v>11480</v>
      </c>
      <c r="EN2235" s="572">
        <v>84832</v>
      </c>
      <c r="EO2235" s="561" t="s">
        <v>12466</v>
      </c>
      <c r="EP2235" s="561" t="s">
        <v>320</v>
      </c>
      <c r="EQ2235" s="576">
        <v>112</v>
      </c>
      <c r="ER2235" s="561" t="s">
        <v>2868</v>
      </c>
      <c r="ES2235" s="568" t="s">
        <v>12467</v>
      </c>
    </row>
    <row r="2236" spans="16:149">
      <c r="P2236" s="503"/>
      <c r="Q2236" s="504"/>
      <c r="R2236" s="505">
        <f t="shared" si="57"/>
        <v>46014</v>
      </c>
      <c r="S2236" s="501"/>
      <c r="T2236" s="497"/>
      <c r="U2236" s="498"/>
      <c r="V2236" s="43">
        <v>271</v>
      </c>
      <c r="W2236" s="34" t="s">
        <v>4694</v>
      </c>
      <c r="X2236" s="44">
        <v>182116</v>
      </c>
      <c r="Y2236" s="34" t="s">
        <v>2995</v>
      </c>
      <c r="Z2236" s="43" t="s">
        <v>1223</v>
      </c>
      <c r="AA2236" s="34" t="s">
        <v>612</v>
      </c>
      <c r="AB2236" s="34" t="s">
        <v>285</v>
      </c>
      <c r="AC2236" s="34" t="s">
        <v>2995</v>
      </c>
      <c r="AD2236" s="44" t="s">
        <v>350</v>
      </c>
      <c r="AE2236" s="44" t="s">
        <v>11480</v>
      </c>
      <c r="AF2236" s="43">
        <v>271</v>
      </c>
      <c r="AG2236" s="34" t="s">
        <v>4694</v>
      </c>
      <c r="AH2236" s="34" t="s">
        <v>4693</v>
      </c>
      <c r="AI2236" s="43" t="s">
        <v>4562</v>
      </c>
      <c r="AJ2236" s="44" t="s">
        <v>4695</v>
      </c>
      <c r="AK2236" s="261">
        <v>3460589</v>
      </c>
      <c r="AL2236" s="44" t="s">
        <v>612</v>
      </c>
      <c r="AM2236" s="44" t="s">
        <v>4699</v>
      </c>
      <c r="AN2236" s="262">
        <v>232093920</v>
      </c>
      <c r="AO2236" s="34"/>
      <c r="AP2236" s="34"/>
      <c r="AQ2236" s="34"/>
      <c r="AR2236" s="34"/>
      <c r="AS2236" s="34"/>
      <c r="AT2236" s="44" t="s">
        <v>10865</v>
      </c>
      <c r="AU2236" s="44"/>
      <c r="AV2236" s="477" t="str">
        <f t="array" ref="AV2236">_xlfn.IFS(
LEFT(Tabelas!$AI2236,1)="N","DN",
LEFT(Tabelas!$AI2236,1)="C","DC",
LEFT(Tabelas!$AI2236,1)="L","DL",
LEFT(Tabelas!$AI2236,1)="A","DA",
LEFT(Tabelas!$AI2236,1)="G","DG")</f>
        <v>DC</v>
      </c>
      <c r="AW2236" s="34"/>
      <c r="AX2236" s="34"/>
      <c r="AY2236" s="34"/>
      <c r="AZ2236" s="34"/>
      <c r="BA2236" s="34"/>
      <c r="BB2236" s="34"/>
      <c r="BC2236" s="34"/>
      <c r="BD2236" s="44">
        <v>182116</v>
      </c>
      <c r="BE2236" s="34" t="s">
        <v>2995</v>
      </c>
      <c r="BF2236" s="43" t="s">
        <v>1223</v>
      </c>
      <c r="BG2236" s="34" t="s">
        <v>612</v>
      </c>
      <c r="BH2236" s="34" t="s">
        <v>285</v>
      </c>
      <c r="BI2236" s="34" t="s">
        <v>2995</v>
      </c>
      <c r="BJ2236" s="44" t="s">
        <v>350</v>
      </c>
      <c r="BK2236" s="44" t="s">
        <v>11480</v>
      </c>
      <c r="EN2236" s="572">
        <v>84891</v>
      </c>
      <c r="EO2236" s="561" t="s">
        <v>12468</v>
      </c>
      <c r="EP2236" s="561" t="s">
        <v>350</v>
      </c>
      <c r="EQ2236" s="576">
        <v>227</v>
      </c>
      <c r="ER2236" s="561" t="s">
        <v>4584</v>
      </c>
      <c r="ES2236" s="568" t="s">
        <v>12469</v>
      </c>
    </row>
    <row r="2237" spans="16:149">
      <c r="P2237" s="503"/>
      <c r="Q2237" s="504"/>
      <c r="R2237" s="505">
        <f t="shared" si="57"/>
        <v>46015</v>
      </c>
      <c r="S2237" s="501"/>
      <c r="T2237" s="497"/>
      <c r="U2237" s="498"/>
      <c r="V2237" s="43">
        <v>271</v>
      </c>
      <c r="W2237" s="34" t="s">
        <v>4694</v>
      </c>
      <c r="X2237" s="44">
        <v>182118</v>
      </c>
      <c r="Y2237" s="34" t="s">
        <v>3119</v>
      </c>
      <c r="Z2237" s="43" t="s">
        <v>1223</v>
      </c>
      <c r="AA2237" s="34" t="s">
        <v>612</v>
      </c>
      <c r="AB2237" s="34" t="s">
        <v>285</v>
      </c>
      <c r="AC2237" s="34" t="s">
        <v>3119</v>
      </c>
      <c r="AD2237" s="44" t="s">
        <v>350</v>
      </c>
      <c r="AE2237" s="44" t="s">
        <v>11480</v>
      </c>
      <c r="AF2237" s="43">
        <v>271</v>
      </c>
      <c r="AG2237" s="34" t="s">
        <v>4694</v>
      </c>
      <c r="AH2237" s="34" t="s">
        <v>4693</v>
      </c>
      <c r="AI2237" s="43" t="s">
        <v>4562</v>
      </c>
      <c r="AJ2237" s="44" t="s">
        <v>4695</v>
      </c>
      <c r="AK2237" s="261">
        <v>3460589</v>
      </c>
      <c r="AL2237" s="44" t="s">
        <v>612</v>
      </c>
      <c r="AM2237" s="44" t="s">
        <v>4699</v>
      </c>
      <c r="AN2237" s="262">
        <v>232093920</v>
      </c>
      <c r="AO2237" s="34"/>
      <c r="AP2237" s="34"/>
      <c r="AQ2237" s="34"/>
      <c r="AR2237" s="34"/>
      <c r="AS2237" s="34"/>
      <c r="AT2237" s="44" t="s">
        <v>10865</v>
      </c>
      <c r="AU2237" s="44"/>
      <c r="AV2237" s="477" t="str">
        <f t="array" ref="AV2237">_xlfn.IFS(
LEFT(Tabelas!$AI2237,1)="N","DN",
LEFT(Tabelas!$AI2237,1)="C","DC",
LEFT(Tabelas!$AI2237,1)="L","DL",
LEFT(Tabelas!$AI2237,1)="A","DA",
LEFT(Tabelas!$AI2237,1)="G","DG")</f>
        <v>DC</v>
      </c>
      <c r="AW2237" s="34"/>
      <c r="AX2237" s="34"/>
      <c r="AY2237" s="34"/>
      <c r="AZ2237" s="34"/>
      <c r="BA2237" s="34"/>
      <c r="BB2237" s="34"/>
      <c r="BC2237" s="34"/>
      <c r="BD2237" s="44">
        <v>182118</v>
      </c>
      <c r="BE2237" s="34" t="s">
        <v>3119</v>
      </c>
      <c r="BF2237" s="43" t="s">
        <v>1223</v>
      </c>
      <c r="BG2237" s="34" t="s">
        <v>612</v>
      </c>
      <c r="BH2237" s="34" t="s">
        <v>285</v>
      </c>
      <c r="BI2237" s="34" t="s">
        <v>3119</v>
      </c>
      <c r="BJ2237" s="44" t="s">
        <v>350</v>
      </c>
      <c r="BK2237" s="44" t="s">
        <v>11480</v>
      </c>
      <c r="EN2237" s="572">
        <v>84980</v>
      </c>
      <c r="EO2237" s="561" t="s">
        <v>12470</v>
      </c>
      <c r="EP2237" s="561" t="s">
        <v>320</v>
      </c>
      <c r="EQ2237" s="576">
        <v>102</v>
      </c>
      <c r="ER2237" s="561" t="s">
        <v>628</v>
      </c>
      <c r="ES2237" s="568" t="s">
        <v>12471</v>
      </c>
    </row>
    <row r="2238" spans="16:149">
      <c r="P2238" s="503"/>
      <c r="Q2238" s="504"/>
      <c r="R2238" s="505">
        <f t="shared" si="57"/>
        <v>46016</v>
      </c>
      <c r="S2238" s="501"/>
      <c r="T2238" s="497"/>
      <c r="U2238" s="498"/>
      <c r="V2238" s="43">
        <v>271</v>
      </c>
      <c r="W2238" s="34" t="s">
        <v>4694</v>
      </c>
      <c r="X2238" s="44">
        <v>182122</v>
      </c>
      <c r="Y2238" s="34" t="s">
        <v>3228</v>
      </c>
      <c r="Z2238" s="43" t="s">
        <v>1223</v>
      </c>
      <c r="AA2238" s="34" t="s">
        <v>612</v>
      </c>
      <c r="AB2238" s="34" t="s">
        <v>285</v>
      </c>
      <c r="AC2238" s="34" t="s">
        <v>3228</v>
      </c>
      <c r="AD2238" s="44" t="s">
        <v>350</v>
      </c>
      <c r="AE2238" s="44" t="s">
        <v>11480</v>
      </c>
      <c r="AF2238" s="43">
        <v>271</v>
      </c>
      <c r="AG2238" s="34" t="s">
        <v>4694</v>
      </c>
      <c r="AH2238" s="34" t="s">
        <v>4693</v>
      </c>
      <c r="AI2238" s="43" t="s">
        <v>4562</v>
      </c>
      <c r="AJ2238" s="44" t="s">
        <v>4695</v>
      </c>
      <c r="AK2238" s="261">
        <v>3460589</v>
      </c>
      <c r="AL2238" s="44" t="s">
        <v>612</v>
      </c>
      <c r="AM2238" s="44" t="s">
        <v>4699</v>
      </c>
      <c r="AN2238" s="262">
        <v>232093920</v>
      </c>
      <c r="AO2238" s="34"/>
      <c r="AP2238" s="34"/>
      <c r="AQ2238" s="34"/>
      <c r="AR2238" s="34"/>
      <c r="AS2238" s="34"/>
      <c r="AT2238" s="44" t="s">
        <v>10865</v>
      </c>
      <c r="AU2238" s="44"/>
      <c r="AV2238" s="477" t="str">
        <f t="array" ref="AV2238">_xlfn.IFS(
LEFT(Tabelas!$AI2238,1)="N","DN",
LEFT(Tabelas!$AI2238,1)="C","DC",
LEFT(Tabelas!$AI2238,1)="L","DL",
LEFT(Tabelas!$AI2238,1)="A","DA",
LEFT(Tabelas!$AI2238,1)="G","DG")</f>
        <v>DC</v>
      </c>
      <c r="AW2238" s="34"/>
      <c r="AX2238" s="34"/>
      <c r="AY2238" s="34"/>
      <c r="AZ2238" s="34"/>
      <c r="BA2238" s="34"/>
      <c r="BB2238" s="34"/>
      <c r="BC2238" s="34"/>
      <c r="BD2238" s="44">
        <v>182122</v>
      </c>
      <c r="BE2238" s="34" t="s">
        <v>3228</v>
      </c>
      <c r="BF2238" s="43" t="s">
        <v>1223</v>
      </c>
      <c r="BG2238" s="34" t="s">
        <v>612</v>
      </c>
      <c r="BH2238" s="34" t="s">
        <v>285</v>
      </c>
      <c r="BI2238" s="34" t="s">
        <v>3228</v>
      </c>
      <c r="BJ2238" s="44" t="s">
        <v>350</v>
      </c>
      <c r="BK2238" s="44" t="s">
        <v>11480</v>
      </c>
      <c r="EN2238" s="571">
        <v>85022</v>
      </c>
      <c r="EO2238" s="560" t="s">
        <v>12472</v>
      </c>
      <c r="EP2238" s="560" t="s">
        <v>289</v>
      </c>
      <c r="EQ2238" s="580">
        <v>336</v>
      </c>
      <c r="ER2238" s="560" t="s">
        <v>4952</v>
      </c>
      <c r="ES2238" s="567" t="s">
        <v>12473</v>
      </c>
    </row>
    <row r="2239" spans="16:149">
      <c r="P2239" s="503"/>
      <c r="Q2239" s="504"/>
      <c r="R2239" s="505">
        <f t="shared" si="57"/>
        <v>46017</v>
      </c>
      <c r="S2239" s="501"/>
      <c r="T2239" s="497"/>
      <c r="U2239" s="498"/>
      <c r="V2239" s="43">
        <v>271</v>
      </c>
      <c r="W2239" s="34" t="s">
        <v>4694</v>
      </c>
      <c r="X2239" s="44">
        <v>182100</v>
      </c>
      <c r="Y2239" s="34" t="s">
        <v>921</v>
      </c>
      <c r="Z2239" s="43" t="s">
        <v>1223</v>
      </c>
      <c r="AA2239" s="34" t="s">
        <v>612</v>
      </c>
      <c r="AB2239" s="34" t="s">
        <v>285</v>
      </c>
      <c r="AC2239" s="34" t="s">
        <v>12474</v>
      </c>
      <c r="AD2239" s="44" t="s">
        <v>350</v>
      </c>
      <c r="AE2239" s="44" t="s">
        <v>11480</v>
      </c>
      <c r="AF2239" s="43">
        <v>271</v>
      </c>
      <c r="AG2239" s="34" t="s">
        <v>4694</v>
      </c>
      <c r="AH2239" s="34" t="s">
        <v>4693</v>
      </c>
      <c r="AI2239" s="43" t="s">
        <v>4562</v>
      </c>
      <c r="AJ2239" s="44" t="s">
        <v>4695</v>
      </c>
      <c r="AK2239" s="261">
        <v>3460589</v>
      </c>
      <c r="AL2239" s="44" t="s">
        <v>612</v>
      </c>
      <c r="AM2239" s="44" t="s">
        <v>4699</v>
      </c>
      <c r="AN2239" s="262">
        <v>232093920</v>
      </c>
      <c r="AO2239" s="34"/>
      <c r="AP2239" s="34"/>
      <c r="AQ2239" s="34"/>
      <c r="AR2239" s="34"/>
      <c r="AS2239" s="34"/>
      <c r="AT2239" s="44" t="s">
        <v>10865</v>
      </c>
      <c r="AU2239" s="44"/>
      <c r="AV2239" s="477" t="str">
        <f t="array" ref="AV2239">_xlfn.IFS(
LEFT(Tabelas!$AI2239,1)="N","DN",
LEFT(Tabelas!$AI2239,1)="C","DC",
LEFT(Tabelas!$AI2239,1)="L","DL",
LEFT(Tabelas!$AI2239,1)="A","DA",
LEFT(Tabelas!$AI2239,1)="G","DG")</f>
        <v>DC</v>
      </c>
      <c r="AW2239" s="34"/>
      <c r="AX2239" s="34"/>
      <c r="AY2239" s="34"/>
      <c r="AZ2239" s="34"/>
      <c r="BA2239" s="34"/>
      <c r="BB2239" s="34"/>
      <c r="BC2239" s="34"/>
      <c r="BD2239" s="44">
        <v>182100</v>
      </c>
      <c r="BE2239" s="34" t="s">
        <v>921</v>
      </c>
      <c r="BF2239" s="43" t="s">
        <v>1223</v>
      </c>
      <c r="BG2239" s="34" t="s">
        <v>612</v>
      </c>
      <c r="BH2239" s="34" t="s">
        <v>285</v>
      </c>
      <c r="BI2239" s="34" t="s">
        <v>12474</v>
      </c>
      <c r="BJ2239" s="44" t="s">
        <v>350</v>
      </c>
      <c r="BK2239" s="44" t="s">
        <v>11480</v>
      </c>
      <c r="EN2239" s="572">
        <v>85049</v>
      </c>
      <c r="EO2239" s="561" t="s">
        <v>12475</v>
      </c>
      <c r="EP2239" s="561" t="s">
        <v>350</v>
      </c>
      <c r="EQ2239" s="576">
        <v>228</v>
      </c>
      <c r="ER2239" s="561" t="s">
        <v>4603</v>
      </c>
      <c r="ES2239" s="568" t="s">
        <v>12476</v>
      </c>
    </row>
    <row r="2240" spans="16:149">
      <c r="P2240" s="503"/>
      <c r="Q2240" s="504"/>
      <c r="R2240" s="505">
        <f t="shared" si="57"/>
        <v>46018</v>
      </c>
      <c r="S2240" s="501"/>
      <c r="T2240" s="497"/>
      <c r="U2240" s="498"/>
      <c r="V2240" s="43">
        <v>271</v>
      </c>
      <c r="W2240" s="34" t="s">
        <v>4694</v>
      </c>
      <c r="X2240" s="44">
        <v>182127</v>
      </c>
      <c r="Y2240" s="34" t="s">
        <v>3341</v>
      </c>
      <c r="Z2240" s="43" t="s">
        <v>1223</v>
      </c>
      <c r="AA2240" s="34" t="s">
        <v>612</v>
      </c>
      <c r="AB2240" s="34" t="s">
        <v>285</v>
      </c>
      <c r="AC2240" s="34" t="s">
        <v>12477</v>
      </c>
      <c r="AD2240" s="44" t="s">
        <v>350</v>
      </c>
      <c r="AE2240" s="44" t="s">
        <v>11480</v>
      </c>
      <c r="AF2240" s="43">
        <v>271</v>
      </c>
      <c r="AG2240" s="34" t="s">
        <v>4694</v>
      </c>
      <c r="AH2240" s="34" t="s">
        <v>4693</v>
      </c>
      <c r="AI2240" s="43" t="s">
        <v>4562</v>
      </c>
      <c r="AJ2240" s="44" t="s">
        <v>4695</v>
      </c>
      <c r="AK2240" s="261">
        <v>3460589</v>
      </c>
      <c r="AL2240" s="44" t="s">
        <v>612</v>
      </c>
      <c r="AM2240" s="44" t="s">
        <v>4699</v>
      </c>
      <c r="AN2240" s="262">
        <v>232093920</v>
      </c>
      <c r="AO2240" s="34"/>
      <c r="AP2240" s="34"/>
      <c r="AQ2240" s="34"/>
      <c r="AR2240" s="34"/>
      <c r="AS2240" s="34"/>
      <c r="AT2240" s="44" t="s">
        <v>10865</v>
      </c>
      <c r="AU2240" s="44"/>
      <c r="AV2240" s="477" t="str">
        <f t="array" ref="AV2240">_xlfn.IFS(
LEFT(Tabelas!$AI2240,1)="N","DN",
LEFT(Tabelas!$AI2240,1)="C","DC",
LEFT(Tabelas!$AI2240,1)="L","DL",
LEFT(Tabelas!$AI2240,1)="A","DA",
LEFT(Tabelas!$AI2240,1)="G","DG")</f>
        <v>DC</v>
      </c>
      <c r="AW2240" s="34"/>
      <c r="AX2240" s="34"/>
      <c r="AY2240" s="34"/>
      <c r="AZ2240" s="34"/>
      <c r="BA2240" s="34"/>
      <c r="BB2240" s="34"/>
      <c r="BC2240" s="34"/>
      <c r="BD2240" s="44">
        <v>182127</v>
      </c>
      <c r="BE2240" s="34" t="s">
        <v>3341</v>
      </c>
      <c r="BF2240" s="43" t="s">
        <v>1223</v>
      </c>
      <c r="BG2240" s="34" t="s">
        <v>612</v>
      </c>
      <c r="BH2240" s="34" t="s">
        <v>285</v>
      </c>
      <c r="BI2240" s="34" t="s">
        <v>12477</v>
      </c>
      <c r="BJ2240" s="44" t="s">
        <v>350</v>
      </c>
      <c r="BK2240" s="44" t="s">
        <v>11480</v>
      </c>
      <c r="EN2240" s="571">
        <v>85057</v>
      </c>
      <c r="EO2240" s="560" t="s">
        <v>12478</v>
      </c>
      <c r="EP2240" s="560" t="s">
        <v>320</v>
      </c>
      <c r="EQ2240" s="580">
        <v>102</v>
      </c>
      <c r="ER2240" s="560" t="s">
        <v>628</v>
      </c>
      <c r="ES2240" s="567" t="s">
        <v>12479</v>
      </c>
    </row>
    <row r="2241" spans="16:149">
      <c r="P2241" s="503"/>
      <c r="Q2241" s="504"/>
      <c r="R2241" s="505">
        <f t="shared" si="57"/>
        <v>46019</v>
      </c>
      <c r="S2241" s="501"/>
      <c r="T2241" s="497"/>
      <c r="U2241" s="498"/>
      <c r="V2241" s="43">
        <v>271</v>
      </c>
      <c r="W2241" s="34" t="s">
        <v>4694</v>
      </c>
      <c r="X2241" s="44">
        <v>182128</v>
      </c>
      <c r="Y2241" s="34" t="s">
        <v>3425</v>
      </c>
      <c r="Z2241" s="43" t="s">
        <v>1223</v>
      </c>
      <c r="AA2241" s="34" t="s">
        <v>612</v>
      </c>
      <c r="AB2241" s="34" t="s">
        <v>285</v>
      </c>
      <c r="AC2241" s="34" t="s">
        <v>12480</v>
      </c>
      <c r="AD2241" s="44" t="s">
        <v>350</v>
      </c>
      <c r="AE2241" s="44" t="s">
        <v>11480</v>
      </c>
      <c r="AF2241" s="43">
        <v>271</v>
      </c>
      <c r="AG2241" s="34" t="s">
        <v>4694</v>
      </c>
      <c r="AH2241" s="34" t="s">
        <v>4693</v>
      </c>
      <c r="AI2241" s="43" t="s">
        <v>4562</v>
      </c>
      <c r="AJ2241" s="44" t="s">
        <v>4695</v>
      </c>
      <c r="AK2241" s="261">
        <v>3460589</v>
      </c>
      <c r="AL2241" s="44" t="s">
        <v>612</v>
      </c>
      <c r="AM2241" s="44" t="s">
        <v>4699</v>
      </c>
      <c r="AN2241" s="262">
        <v>232093920</v>
      </c>
      <c r="AO2241" s="34"/>
      <c r="AP2241" s="34"/>
      <c r="AQ2241" s="34"/>
      <c r="AR2241" s="34"/>
      <c r="AS2241" s="34"/>
      <c r="AT2241" s="44" t="s">
        <v>10865</v>
      </c>
      <c r="AU2241" s="44"/>
      <c r="AV2241" s="477" t="str">
        <f t="array" ref="AV2241">_xlfn.IFS(
LEFT(Tabelas!$AI2241,1)="N","DN",
LEFT(Tabelas!$AI2241,1)="C","DC",
LEFT(Tabelas!$AI2241,1)="L","DL",
LEFT(Tabelas!$AI2241,1)="A","DA",
LEFT(Tabelas!$AI2241,1)="G","DG")</f>
        <v>DC</v>
      </c>
      <c r="AW2241" s="34"/>
      <c r="AX2241" s="34"/>
      <c r="AY2241" s="34"/>
      <c r="AZ2241" s="34"/>
      <c r="BA2241" s="34"/>
      <c r="BB2241" s="34"/>
      <c r="BC2241" s="34"/>
      <c r="BD2241" s="44">
        <v>182128</v>
      </c>
      <c r="BE2241" s="34" t="s">
        <v>3425</v>
      </c>
      <c r="BF2241" s="43" t="s">
        <v>1223</v>
      </c>
      <c r="BG2241" s="34" t="s">
        <v>612</v>
      </c>
      <c r="BH2241" s="34" t="s">
        <v>285</v>
      </c>
      <c r="BI2241" s="34" t="s">
        <v>12480</v>
      </c>
      <c r="BJ2241" s="44" t="s">
        <v>350</v>
      </c>
      <c r="BK2241" s="44" t="s">
        <v>11480</v>
      </c>
      <c r="EN2241" s="572">
        <v>85227</v>
      </c>
      <c r="EO2241" s="561" t="s">
        <v>12481</v>
      </c>
      <c r="EP2241" s="561" t="s">
        <v>289</v>
      </c>
      <c r="EQ2241" s="576">
        <v>333</v>
      </c>
      <c r="ER2241" s="561" t="s">
        <v>4908</v>
      </c>
      <c r="ES2241" s="568" t="s">
        <v>12482</v>
      </c>
    </row>
    <row r="2242" spans="16:149">
      <c r="P2242" s="503"/>
      <c r="Q2242" s="504"/>
      <c r="R2242" s="505">
        <f t="shared" si="57"/>
        <v>46020</v>
      </c>
      <c r="S2242" s="501"/>
      <c r="T2242" s="497"/>
      <c r="U2242" s="498"/>
      <c r="V2242" s="43">
        <v>271</v>
      </c>
      <c r="W2242" s="34" t="s">
        <v>4694</v>
      </c>
      <c r="X2242" s="44">
        <v>182129</v>
      </c>
      <c r="Y2242" s="34" t="s">
        <v>3502</v>
      </c>
      <c r="Z2242" s="43" t="s">
        <v>1223</v>
      </c>
      <c r="AA2242" s="34" t="s">
        <v>612</v>
      </c>
      <c r="AB2242" s="34" t="s">
        <v>285</v>
      </c>
      <c r="AC2242" s="34" t="s">
        <v>12483</v>
      </c>
      <c r="AD2242" s="44" t="s">
        <v>350</v>
      </c>
      <c r="AE2242" s="44" t="s">
        <v>11480</v>
      </c>
      <c r="AF2242" s="43">
        <v>271</v>
      </c>
      <c r="AG2242" s="34" t="s">
        <v>4694</v>
      </c>
      <c r="AH2242" s="34" t="s">
        <v>4693</v>
      </c>
      <c r="AI2242" s="43" t="s">
        <v>4562</v>
      </c>
      <c r="AJ2242" s="44" t="s">
        <v>4695</v>
      </c>
      <c r="AK2242" s="261">
        <v>3460589</v>
      </c>
      <c r="AL2242" s="44" t="s">
        <v>612</v>
      </c>
      <c r="AM2242" s="44" t="s">
        <v>4699</v>
      </c>
      <c r="AN2242" s="262">
        <v>232093920</v>
      </c>
      <c r="AO2242" s="34"/>
      <c r="AP2242" s="34"/>
      <c r="AQ2242" s="34"/>
      <c r="AR2242" s="34"/>
      <c r="AS2242" s="34"/>
      <c r="AT2242" s="44" t="s">
        <v>10865</v>
      </c>
      <c r="AU2242" s="44"/>
      <c r="AV2242" s="477" t="str">
        <f t="array" ref="AV2242">_xlfn.IFS(
LEFT(Tabelas!$AI2242,1)="N","DN",
LEFT(Tabelas!$AI2242,1)="C","DC",
LEFT(Tabelas!$AI2242,1)="L","DL",
LEFT(Tabelas!$AI2242,1)="A","DA",
LEFT(Tabelas!$AI2242,1)="G","DG")</f>
        <v>DC</v>
      </c>
      <c r="AW2242" s="34"/>
      <c r="AX2242" s="34"/>
      <c r="AY2242" s="34"/>
      <c r="AZ2242" s="34"/>
      <c r="BA2242" s="34"/>
      <c r="BB2242" s="34"/>
      <c r="BC2242" s="34"/>
      <c r="BD2242" s="44">
        <v>182129</v>
      </c>
      <c r="BE2242" s="34" t="s">
        <v>3502</v>
      </c>
      <c r="BF2242" s="43" t="s">
        <v>1223</v>
      </c>
      <c r="BG2242" s="34" t="s">
        <v>612</v>
      </c>
      <c r="BH2242" s="34" t="s">
        <v>285</v>
      </c>
      <c r="BI2242" s="34" t="s">
        <v>12483</v>
      </c>
      <c r="BJ2242" s="44" t="s">
        <v>350</v>
      </c>
      <c r="BK2242" s="44" t="s">
        <v>11480</v>
      </c>
      <c r="EN2242" s="572">
        <v>85316</v>
      </c>
      <c r="EO2242" s="561" t="s">
        <v>12484</v>
      </c>
      <c r="EP2242" s="561" t="s">
        <v>350</v>
      </c>
      <c r="EQ2242" s="576">
        <v>224</v>
      </c>
      <c r="ER2242" s="561" t="s">
        <v>4524</v>
      </c>
      <c r="ES2242" s="568" t="s">
        <v>12485</v>
      </c>
    </row>
    <row r="2243" spans="16:149">
      <c r="P2243" s="503"/>
      <c r="Q2243" s="504"/>
      <c r="R2243" s="505">
        <f t="shared" si="57"/>
        <v>46021</v>
      </c>
      <c r="S2243" s="501"/>
      <c r="T2243" s="497"/>
      <c r="U2243" s="498"/>
      <c r="V2243" s="43">
        <v>271</v>
      </c>
      <c r="W2243" s="34" t="s">
        <v>4694</v>
      </c>
      <c r="X2243" s="44">
        <v>182130</v>
      </c>
      <c r="Y2243" s="34" t="s">
        <v>3575</v>
      </c>
      <c r="Z2243" s="43" t="s">
        <v>1223</v>
      </c>
      <c r="AA2243" s="34" t="s">
        <v>612</v>
      </c>
      <c r="AB2243" s="34" t="s">
        <v>285</v>
      </c>
      <c r="AC2243" s="34" t="s">
        <v>12486</v>
      </c>
      <c r="AD2243" s="44" t="s">
        <v>350</v>
      </c>
      <c r="AE2243" s="44" t="s">
        <v>11480</v>
      </c>
      <c r="AF2243" s="43">
        <v>271</v>
      </c>
      <c r="AG2243" s="34" t="s">
        <v>4694</v>
      </c>
      <c r="AH2243" s="34" t="s">
        <v>4693</v>
      </c>
      <c r="AI2243" s="43" t="s">
        <v>4562</v>
      </c>
      <c r="AJ2243" s="44" t="s">
        <v>4695</v>
      </c>
      <c r="AK2243" s="261">
        <v>3460589</v>
      </c>
      <c r="AL2243" s="44" t="s">
        <v>612</v>
      </c>
      <c r="AM2243" s="44" t="s">
        <v>4699</v>
      </c>
      <c r="AN2243" s="262">
        <v>232093920</v>
      </c>
      <c r="AO2243" s="34"/>
      <c r="AP2243" s="34"/>
      <c r="AQ2243" s="34"/>
      <c r="AR2243" s="34"/>
      <c r="AS2243" s="34"/>
      <c r="AT2243" s="44" t="s">
        <v>10865</v>
      </c>
      <c r="AU2243" s="44"/>
      <c r="AV2243" s="477" t="str">
        <f t="array" ref="AV2243">_xlfn.IFS(
LEFT(Tabelas!$AI2243,1)="N","DN",
LEFT(Tabelas!$AI2243,1)="C","DC",
LEFT(Tabelas!$AI2243,1)="L","DL",
LEFT(Tabelas!$AI2243,1)="A","DA",
LEFT(Tabelas!$AI2243,1)="G","DG")</f>
        <v>DC</v>
      </c>
      <c r="AW2243" s="34"/>
      <c r="AX2243" s="34"/>
      <c r="AY2243" s="34"/>
      <c r="AZ2243" s="34"/>
      <c r="BA2243" s="34"/>
      <c r="BB2243" s="34"/>
      <c r="BC2243" s="34"/>
      <c r="BD2243" s="44">
        <v>182130</v>
      </c>
      <c r="BE2243" s="34" t="s">
        <v>3575</v>
      </c>
      <c r="BF2243" s="43" t="s">
        <v>1223</v>
      </c>
      <c r="BG2243" s="34" t="s">
        <v>612</v>
      </c>
      <c r="BH2243" s="34" t="s">
        <v>285</v>
      </c>
      <c r="BI2243" s="34" t="s">
        <v>12486</v>
      </c>
      <c r="BJ2243" s="44" t="s">
        <v>350</v>
      </c>
      <c r="BK2243" s="44" t="s">
        <v>11480</v>
      </c>
      <c r="EN2243" s="571">
        <v>85332</v>
      </c>
      <c r="EO2243" s="560" t="s">
        <v>12487</v>
      </c>
      <c r="EP2243" s="560" t="s">
        <v>289</v>
      </c>
      <c r="EQ2243" s="580">
        <v>345</v>
      </c>
      <c r="ER2243" s="560" t="s">
        <v>645</v>
      </c>
      <c r="ES2243" s="567" t="s">
        <v>12488</v>
      </c>
    </row>
    <row r="2244" spans="16:149">
      <c r="P2244" s="503"/>
      <c r="Q2244" s="504"/>
      <c r="R2244" s="505">
        <f t="shared" si="57"/>
        <v>46022</v>
      </c>
      <c r="S2244" s="501"/>
      <c r="T2244" s="497"/>
      <c r="U2244" s="498"/>
      <c r="V2244" s="43">
        <v>271</v>
      </c>
      <c r="W2244" s="34" t="s">
        <v>4694</v>
      </c>
      <c r="X2244" s="44">
        <v>182131</v>
      </c>
      <c r="Y2244" s="34" t="s">
        <v>3642</v>
      </c>
      <c r="Z2244" s="43" t="s">
        <v>1223</v>
      </c>
      <c r="AA2244" s="34" t="s">
        <v>612</v>
      </c>
      <c r="AB2244" s="34" t="s">
        <v>285</v>
      </c>
      <c r="AC2244" s="34" t="s">
        <v>12489</v>
      </c>
      <c r="AD2244" s="44" t="s">
        <v>350</v>
      </c>
      <c r="AE2244" s="44" t="s">
        <v>11480</v>
      </c>
      <c r="AF2244" s="43">
        <v>271</v>
      </c>
      <c r="AG2244" s="34" t="s">
        <v>4694</v>
      </c>
      <c r="AH2244" s="34" t="s">
        <v>4693</v>
      </c>
      <c r="AI2244" s="43" t="s">
        <v>4562</v>
      </c>
      <c r="AJ2244" s="44" t="s">
        <v>4695</v>
      </c>
      <c r="AK2244" s="261">
        <v>3460589</v>
      </c>
      <c r="AL2244" s="44" t="s">
        <v>612</v>
      </c>
      <c r="AM2244" s="44" t="s">
        <v>4699</v>
      </c>
      <c r="AN2244" s="262">
        <v>232093920</v>
      </c>
      <c r="AO2244" s="34"/>
      <c r="AP2244" s="34"/>
      <c r="AQ2244" s="34"/>
      <c r="AR2244" s="34"/>
      <c r="AS2244" s="34"/>
      <c r="AT2244" s="44" t="s">
        <v>10865</v>
      </c>
      <c r="AU2244" s="44"/>
      <c r="AV2244" s="477" t="str">
        <f t="array" ref="AV2244">_xlfn.IFS(
LEFT(Tabelas!$AI2244,1)="N","DN",
LEFT(Tabelas!$AI2244,1)="C","DC",
LEFT(Tabelas!$AI2244,1)="L","DL",
LEFT(Tabelas!$AI2244,1)="A","DA",
LEFT(Tabelas!$AI2244,1)="G","DG")</f>
        <v>DC</v>
      </c>
      <c r="AW2244" s="34"/>
      <c r="AX2244" s="34"/>
      <c r="AY2244" s="34"/>
      <c r="AZ2244" s="34"/>
      <c r="BA2244" s="34"/>
      <c r="BB2244" s="34"/>
      <c r="BC2244" s="34"/>
      <c r="BD2244" s="44">
        <v>182131</v>
      </c>
      <c r="BE2244" s="34" t="s">
        <v>3642</v>
      </c>
      <c r="BF2244" s="43" t="s">
        <v>1223</v>
      </c>
      <c r="BG2244" s="34" t="s">
        <v>612</v>
      </c>
      <c r="BH2244" s="34" t="s">
        <v>285</v>
      </c>
      <c r="BI2244" s="34" t="s">
        <v>12489</v>
      </c>
      <c r="BJ2244" s="44" t="s">
        <v>350</v>
      </c>
      <c r="BK2244" s="44" t="s">
        <v>11480</v>
      </c>
      <c r="EN2244" s="572">
        <v>85359</v>
      </c>
      <c r="EO2244" s="561" t="s">
        <v>12490</v>
      </c>
      <c r="EP2244" s="561" t="s">
        <v>350</v>
      </c>
      <c r="EQ2244" s="576">
        <v>222</v>
      </c>
      <c r="ER2244" s="561" t="s">
        <v>4479</v>
      </c>
      <c r="ES2244" s="568" t="s">
        <v>12491</v>
      </c>
    </row>
    <row r="2245" spans="16:149">
      <c r="P2245" s="503"/>
      <c r="Q2245" s="504"/>
      <c r="R2245" s="505">
        <f t="shared" si="57"/>
        <v>46023</v>
      </c>
      <c r="S2245" s="501"/>
      <c r="T2245" s="497"/>
      <c r="U2245" s="498"/>
      <c r="V2245" s="43">
        <v>271</v>
      </c>
      <c r="W2245" s="34" t="s">
        <v>4694</v>
      </c>
      <c r="X2245" s="44">
        <v>182132</v>
      </c>
      <c r="Y2245" s="34" t="s">
        <v>3706</v>
      </c>
      <c r="Z2245" s="43" t="s">
        <v>1223</v>
      </c>
      <c r="AA2245" s="34" t="s">
        <v>612</v>
      </c>
      <c r="AB2245" s="34" t="s">
        <v>285</v>
      </c>
      <c r="AC2245" s="34" t="s">
        <v>12474</v>
      </c>
      <c r="AD2245" s="44" t="s">
        <v>350</v>
      </c>
      <c r="AE2245" s="44" t="s">
        <v>11480</v>
      </c>
      <c r="AF2245" s="43">
        <v>271</v>
      </c>
      <c r="AG2245" s="34" t="s">
        <v>4694</v>
      </c>
      <c r="AH2245" s="34" t="s">
        <v>4693</v>
      </c>
      <c r="AI2245" s="43" t="s">
        <v>4562</v>
      </c>
      <c r="AJ2245" s="44" t="s">
        <v>4695</v>
      </c>
      <c r="AK2245" s="261">
        <v>3460589</v>
      </c>
      <c r="AL2245" s="44" t="s">
        <v>612</v>
      </c>
      <c r="AM2245" s="44" t="s">
        <v>4699</v>
      </c>
      <c r="AN2245" s="262">
        <v>232093920</v>
      </c>
      <c r="AO2245" s="34"/>
      <c r="AP2245" s="34"/>
      <c r="AQ2245" s="34"/>
      <c r="AR2245" s="34"/>
      <c r="AS2245" s="34"/>
      <c r="AT2245" s="44" t="s">
        <v>10865</v>
      </c>
      <c r="AU2245" s="44"/>
      <c r="AV2245" s="477" t="str">
        <f t="array" ref="AV2245">_xlfn.IFS(
LEFT(Tabelas!$AI2245,1)="N","DN",
LEFT(Tabelas!$AI2245,1)="C","DC",
LEFT(Tabelas!$AI2245,1)="L","DL",
LEFT(Tabelas!$AI2245,1)="A","DA",
LEFT(Tabelas!$AI2245,1)="G","DG")</f>
        <v>DC</v>
      </c>
      <c r="AW2245" s="34"/>
      <c r="AX2245" s="34"/>
      <c r="AY2245" s="34"/>
      <c r="AZ2245" s="34"/>
      <c r="BA2245" s="34"/>
      <c r="BB2245" s="34"/>
      <c r="BC2245" s="34"/>
      <c r="BD2245" s="44">
        <v>182132</v>
      </c>
      <c r="BE2245" s="34" t="s">
        <v>3706</v>
      </c>
      <c r="BF2245" s="43" t="s">
        <v>1223</v>
      </c>
      <c r="BG2245" s="34" t="s">
        <v>612</v>
      </c>
      <c r="BH2245" s="34" t="s">
        <v>285</v>
      </c>
      <c r="BI2245" s="34" t="s">
        <v>12474</v>
      </c>
      <c r="BJ2245" s="44" t="s">
        <v>350</v>
      </c>
      <c r="BK2245" s="44" t="s">
        <v>11480</v>
      </c>
      <c r="EN2245" s="571">
        <v>85464</v>
      </c>
      <c r="EO2245" s="560" t="s">
        <v>12492</v>
      </c>
      <c r="EP2245" s="560" t="s">
        <v>289</v>
      </c>
      <c r="EQ2245" s="580">
        <v>331</v>
      </c>
      <c r="ER2245" s="560" t="s">
        <v>4880</v>
      </c>
      <c r="ES2245" s="567" t="s">
        <v>12493</v>
      </c>
    </row>
    <row r="2246" spans="16:149">
      <c r="P2246" s="503"/>
      <c r="Q2246" s="504"/>
      <c r="R2246" s="505">
        <f t="shared" si="57"/>
        <v>46024</v>
      </c>
      <c r="S2246" s="501"/>
      <c r="T2246" s="497"/>
      <c r="U2246" s="498"/>
      <c r="V2246" s="43">
        <v>271</v>
      </c>
      <c r="W2246" s="34" t="s">
        <v>4694</v>
      </c>
      <c r="X2246" s="44">
        <v>182133</v>
      </c>
      <c r="Y2246" s="34" t="s">
        <v>3769</v>
      </c>
      <c r="Z2246" s="43" t="s">
        <v>1223</v>
      </c>
      <c r="AA2246" s="34" t="s">
        <v>612</v>
      </c>
      <c r="AB2246" s="34" t="s">
        <v>285</v>
      </c>
      <c r="AC2246" s="34" t="s">
        <v>12494</v>
      </c>
      <c r="AD2246" s="44" t="s">
        <v>350</v>
      </c>
      <c r="AE2246" s="44" t="s">
        <v>11480</v>
      </c>
      <c r="AF2246" s="43">
        <v>271</v>
      </c>
      <c r="AG2246" s="34" t="s">
        <v>4694</v>
      </c>
      <c r="AH2246" s="34" t="s">
        <v>4693</v>
      </c>
      <c r="AI2246" s="43" t="s">
        <v>4562</v>
      </c>
      <c r="AJ2246" s="44" t="s">
        <v>4695</v>
      </c>
      <c r="AK2246" s="261">
        <v>3460589</v>
      </c>
      <c r="AL2246" s="44" t="s">
        <v>612</v>
      </c>
      <c r="AM2246" s="44" t="s">
        <v>4699</v>
      </c>
      <c r="AN2246" s="262">
        <v>232093920</v>
      </c>
      <c r="AO2246" s="34"/>
      <c r="AP2246" s="34"/>
      <c r="AQ2246" s="34"/>
      <c r="AR2246" s="34"/>
      <c r="AS2246" s="34"/>
      <c r="AT2246" s="44" t="s">
        <v>10865</v>
      </c>
      <c r="AU2246" s="44"/>
      <c r="AV2246" s="477" t="str">
        <f t="array" ref="AV2246">_xlfn.IFS(
LEFT(Tabelas!$AI2246,1)="N","DN",
LEFT(Tabelas!$AI2246,1)="C","DC",
LEFT(Tabelas!$AI2246,1)="L","DL",
LEFT(Tabelas!$AI2246,1)="A","DA",
LEFT(Tabelas!$AI2246,1)="G","DG")</f>
        <v>DC</v>
      </c>
      <c r="AW2246" s="34"/>
      <c r="AX2246" s="34"/>
      <c r="AY2246" s="34"/>
      <c r="AZ2246" s="34"/>
      <c r="BA2246" s="34"/>
      <c r="BB2246" s="34"/>
      <c r="BC2246" s="34"/>
      <c r="BD2246" s="44">
        <v>182133</v>
      </c>
      <c r="BE2246" s="34" t="s">
        <v>3769</v>
      </c>
      <c r="BF2246" s="43" t="s">
        <v>1223</v>
      </c>
      <c r="BG2246" s="34" t="s">
        <v>612</v>
      </c>
      <c r="BH2246" s="34" t="s">
        <v>285</v>
      </c>
      <c r="BI2246" s="34" t="s">
        <v>12494</v>
      </c>
      <c r="BJ2246" s="44" t="s">
        <v>350</v>
      </c>
      <c r="BK2246" s="44" t="s">
        <v>11480</v>
      </c>
      <c r="EN2246" s="572">
        <v>85502</v>
      </c>
      <c r="EO2246" s="561" t="s">
        <v>12495</v>
      </c>
      <c r="EP2246" s="561" t="s">
        <v>289</v>
      </c>
      <c r="EQ2246" s="576">
        <v>331</v>
      </c>
      <c r="ER2246" s="561" t="s">
        <v>4880</v>
      </c>
      <c r="ES2246" s="568" t="s">
        <v>12496</v>
      </c>
    </row>
    <row r="2247" spans="16:149">
      <c r="P2247" s="503"/>
      <c r="Q2247" s="504"/>
      <c r="R2247" s="505">
        <f t="shared" si="57"/>
        <v>46025</v>
      </c>
      <c r="S2247" s="501"/>
      <c r="T2247" s="497"/>
      <c r="U2247" s="498"/>
      <c r="V2247" s="43">
        <v>272</v>
      </c>
      <c r="W2247" s="34" t="s">
        <v>4711</v>
      </c>
      <c r="X2247" s="44">
        <v>90501</v>
      </c>
      <c r="Y2247" s="34" t="s">
        <v>1073</v>
      </c>
      <c r="Z2247" s="43" t="s">
        <v>1223</v>
      </c>
      <c r="AA2247" s="34" t="s">
        <v>478</v>
      </c>
      <c r="AB2247" s="34" t="s">
        <v>276</v>
      </c>
      <c r="AC2247" s="34" t="s">
        <v>1073</v>
      </c>
      <c r="AD2247" s="44" t="s">
        <v>350</v>
      </c>
      <c r="AE2247" s="44" t="s">
        <v>11787</v>
      </c>
      <c r="AF2247" s="43">
        <v>272</v>
      </c>
      <c r="AG2247" s="34" t="s">
        <v>4711</v>
      </c>
      <c r="AH2247" s="34" t="s">
        <v>12497</v>
      </c>
      <c r="AI2247" s="43" t="s">
        <v>4604</v>
      </c>
      <c r="AJ2247" s="44" t="s">
        <v>4712</v>
      </c>
      <c r="AK2247" s="261">
        <v>6270479</v>
      </c>
      <c r="AL2247" s="44" t="s">
        <v>484</v>
      </c>
      <c r="AM2247" s="44" t="s">
        <v>4716</v>
      </c>
      <c r="AN2247" s="262">
        <v>238095900</v>
      </c>
      <c r="AO2247" s="34"/>
      <c r="AP2247" s="34"/>
      <c r="AQ2247" s="34"/>
      <c r="AR2247" s="34"/>
      <c r="AS2247" s="34"/>
      <c r="AT2247" s="44" t="s">
        <v>10865</v>
      </c>
      <c r="AU2247" s="44"/>
      <c r="AV2247" s="477" t="str">
        <f t="array" ref="AV2247">_xlfn.IFS(
LEFT(Tabelas!$AI2247,1)="N","DN",
LEFT(Tabelas!$AI2247,1)="C","DC",
LEFT(Tabelas!$AI2247,1)="L","DL",
LEFT(Tabelas!$AI2247,1)="A","DA",
LEFT(Tabelas!$AI2247,1)="G","DG")</f>
        <v>DC</v>
      </c>
      <c r="AW2247" s="34"/>
      <c r="AX2247" s="34"/>
      <c r="AY2247" s="34"/>
      <c r="AZ2247" s="34"/>
      <c r="BA2247" s="34"/>
      <c r="BB2247" s="34"/>
      <c r="BC2247" s="34"/>
      <c r="BD2247" s="44">
        <v>90501</v>
      </c>
      <c r="BE2247" s="34" t="s">
        <v>1073</v>
      </c>
      <c r="BF2247" s="43" t="s">
        <v>1223</v>
      </c>
      <c r="BG2247" s="34" t="s">
        <v>478</v>
      </c>
      <c r="BH2247" s="34" t="s">
        <v>276</v>
      </c>
      <c r="BI2247" s="34" t="s">
        <v>1073</v>
      </c>
      <c r="BJ2247" s="44" t="s">
        <v>350</v>
      </c>
      <c r="BK2247" s="44" t="s">
        <v>11787</v>
      </c>
      <c r="EN2247" s="572">
        <v>85596</v>
      </c>
      <c r="EO2247" s="561" t="s">
        <v>12498</v>
      </c>
      <c r="EP2247" s="561" t="s">
        <v>289</v>
      </c>
      <c r="EQ2247" s="576">
        <v>342</v>
      </c>
      <c r="ER2247" s="561" t="s">
        <v>5009</v>
      </c>
      <c r="ES2247" s="568" t="s">
        <v>12499</v>
      </c>
    </row>
    <row r="2248" spans="16:149">
      <c r="P2248" s="503"/>
      <c r="Q2248" s="504"/>
      <c r="R2248" s="505">
        <f t="shared" si="57"/>
        <v>46026</v>
      </c>
      <c r="S2248" s="501"/>
      <c r="T2248" s="497"/>
      <c r="U2248" s="498"/>
      <c r="V2248" s="43">
        <v>272</v>
      </c>
      <c r="W2248" s="34" t="s">
        <v>4711</v>
      </c>
      <c r="X2248" s="44">
        <v>90502</v>
      </c>
      <c r="Y2248" s="34" t="s">
        <v>1348</v>
      </c>
      <c r="Z2248" s="43" t="s">
        <v>1223</v>
      </c>
      <c r="AA2248" s="34" t="s">
        <v>478</v>
      </c>
      <c r="AB2248" s="34" t="s">
        <v>276</v>
      </c>
      <c r="AC2248" s="34" t="s">
        <v>1348</v>
      </c>
      <c r="AD2248" s="44" t="s">
        <v>350</v>
      </c>
      <c r="AE2248" s="44" t="s">
        <v>11787</v>
      </c>
      <c r="AF2248" s="43">
        <v>272</v>
      </c>
      <c r="AG2248" s="34" t="s">
        <v>4711</v>
      </c>
      <c r="AH2248" s="34" t="s">
        <v>12497</v>
      </c>
      <c r="AI2248" s="43" t="s">
        <v>4604</v>
      </c>
      <c r="AJ2248" s="44" t="s">
        <v>4712</v>
      </c>
      <c r="AK2248" s="261">
        <v>6270479</v>
      </c>
      <c r="AL2248" s="44" t="s">
        <v>484</v>
      </c>
      <c r="AM2248" s="44" t="s">
        <v>4716</v>
      </c>
      <c r="AN2248" s="262">
        <v>238095900</v>
      </c>
      <c r="AO2248" s="34"/>
      <c r="AP2248" s="34"/>
      <c r="AQ2248" s="34"/>
      <c r="AR2248" s="34"/>
      <c r="AS2248" s="34"/>
      <c r="AT2248" s="44" t="s">
        <v>10865</v>
      </c>
      <c r="AU2248" s="44"/>
      <c r="AV2248" s="477" t="str">
        <f t="array" ref="AV2248">_xlfn.IFS(
LEFT(Tabelas!$AI2248,1)="N","DN",
LEFT(Tabelas!$AI2248,1)="C","DC",
LEFT(Tabelas!$AI2248,1)="L","DL",
LEFT(Tabelas!$AI2248,1)="A","DA",
LEFT(Tabelas!$AI2248,1)="G","DG")</f>
        <v>DC</v>
      </c>
      <c r="AW2248" s="34"/>
      <c r="AX2248" s="34"/>
      <c r="AY2248" s="34"/>
      <c r="AZ2248" s="34"/>
      <c r="BA2248" s="34"/>
      <c r="BB2248" s="34"/>
      <c r="BC2248" s="34"/>
      <c r="BD2248" s="44">
        <v>90502</v>
      </c>
      <c r="BE2248" s="34" t="s">
        <v>1348</v>
      </c>
      <c r="BF2248" s="43" t="s">
        <v>1223</v>
      </c>
      <c r="BG2248" s="34" t="s">
        <v>478</v>
      </c>
      <c r="BH2248" s="34" t="s">
        <v>276</v>
      </c>
      <c r="BI2248" s="34" t="s">
        <v>1348</v>
      </c>
      <c r="BJ2248" s="44" t="s">
        <v>350</v>
      </c>
      <c r="BK2248" s="44" t="s">
        <v>11787</v>
      </c>
      <c r="EN2248" s="571">
        <v>85634</v>
      </c>
      <c r="EO2248" s="560" t="s">
        <v>12500</v>
      </c>
      <c r="EP2248" s="560" t="s">
        <v>289</v>
      </c>
      <c r="EQ2248" s="580">
        <v>332</v>
      </c>
      <c r="ER2248" s="560" t="s">
        <v>4896</v>
      </c>
      <c r="ES2248" s="567" t="s">
        <v>12501</v>
      </c>
    </row>
    <row r="2249" spans="16:149">
      <c r="P2249" s="503"/>
      <c r="Q2249" s="504"/>
      <c r="R2249" s="505">
        <f t="shared" si="57"/>
        <v>46027</v>
      </c>
      <c r="S2249" s="501"/>
      <c r="T2249" s="497"/>
      <c r="U2249" s="498"/>
      <c r="V2249" s="43">
        <v>272</v>
      </c>
      <c r="W2249" s="34" t="s">
        <v>4711</v>
      </c>
      <c r="X2249" s="44">
        <v>90504</v>
      </c>
      <c r="Y2249" s="34" t="s">
        <v>1626</v>
      </c>
      <c r="Z2249" s="43" t="s">
        <v>1223</v>
      </c>
      <c r="AA2249" s="34" t="s">
        <v>478</v>
      </c>
      <c r="AB2249" s="34" t="s">
        <v>276</v>
      </c>
      <c r="AC2249" s="34" t="s">
        <v>1626</v>
      </c>
      <c r="AD2249" s="44" t="s">
        <v>350</v>
      </c>
      <c r="AE2249" s="44" t="s">
        <v>11787</v>
      </c>
      <c r="AF2249" s="43">
        <v>272</v>
      </c>
      <c r="AG2249" s="34" t="s">
        <v>4711</v>
      </c>
      <c r="AH2249" s="34" t="s">
        <v>12497</v>
      </c>
      <c r="AI2249" s="43" t="s">
        <v>4604</v>
      </c>
      <c r="AJ2249" s="44" t="s">
        <v>4712</v>
      </c>
      <c r="AK2249" s="261">
        <v>6270479</v>
      </c>
      <c r="AL2249" s="44" t="s">
        <v>484</v>
      </c>
      <c r="AM2249" s="44" t="s">
        <v>4716</v>
      </c>
      <c r="AN2249" s="262">
        <v>238095900</v>
      </c>
      <c r="AO2249" s="34"/>
      <c r="AP2249" s="34"/>
      <c r="AQ2249" s="34"/>
      <c r="AR2249" s="34"/>
      <c r="AS2249" s="34"/>
      <c r="AT2249" s="44" t="s">
        <v>10865</v>
      </c>
      <c r="AU2249" s="44"/>
      <c r="AV2249" s="477" t="str">
        <f t="array" ref="AV2249">_xlfn.IFS(
LEFT(Tabelas!$AI2249,1)="N","DN",
LEFT(Tabelas!$AI2249,1)="C","DC",
LEFT(Tabelas!$AI2249,1)="L","DL",
LEFT(Tabelas!$AI2249,1)="A","DA",
LEFT(Tabelas!$AI2249,1)="G","DG")</f>
        <v>DC</v>
      </c>
      <c r="AW2249" s="34"/>
      <c r="AX2249" s="34"/>
      <c r="AY2249" s="34"/>
      <c r="AZ2249" s="34"/>
      <c r="BA2249" s="34"/>
      <c r="BB2249" s="34"/>
      <c r="BC2249" s="34"/>
      <c r="BD2249" s="44">
        <v>90504</v>
      </c>
      <c r="BE2249" s="34" t="s">
        <v>1626</v>
      </c>
      <c r="BF2249" s="43" t="s">
        <v>1223</v>
      </c>
      <c r="BG2249" s="34" t="s">
        <v>478</v>
      </c>
      <c r="BH2249" s="34" t="s">
        <v>276</v>
      </c>
      <c r="BI2249" s="34" t="s">
        <v>1626</v>
      </c>
      <c r="BJ2249" s="44" t="s">
        <v>350</v>
      </c>
      <c r="BK2249" s="44" t="s">
        <v>11787</v>
      </c>
      <c r="EN2249" s="571">
        <v>85740</v>
      </c>
      <c r="EO2249" s="560" t="s">
        <v>12502</v>
      </c>
      <c r="EP2249" s="560" t="s">
        <v>1519</v>
      </c>
      <c r="EQ2249" s="580">
        <v>800</v>
      </c>
      <c r="ER2249" s="560" t="s">
        <v>1520</v>
      </c>
      <c r="ES2249" s="567" t="s">
        <v>12503</v>
      </c>
    </row>
    <row r="2250" spans="16:149">
      <c r="P2250" s="503"/>
      <c r="Q2250" s="504"/>
      <c r="R2250" s="505">
        <f t="shared" si="57"/>
        <v>46028</v>
      </c>
      <c r="S2250" s="501"/>
      <c r="T2250" s="497"/>
      <c r="U2250" s="498"/>
      <c r="V2250" s="43">
        <v>272</v>
      </c>
      <c r="W2250" s="34" t="s">
        <v>4711</v>
      </c>
      <c r="X2250" s="44">
        <v>90505</v>
      </c>
      <c r="Y2250" s="34" t="s">
        <v>478</v>
      </c>
      <c r="Z2250" s="43" t="s">
        <v>1223</v>
      </c>
      <c r="AA2250" s="34" t="s">
        <v>478</v>
      </c>
      <c r="AB2250" s="34" t="s">
        <v>276</v>
      </c>
      <c r="AC2250" s="34" t="s">
        <v>478</v>
      </c>
      <c r="AD2250" s="44" t="s">
        <v>350</v>
      </c>
      <c r="AE2250" s="44" t="s">
        <v>11787</v>
      </c>
      <c r="AF2250" s="43">
        <v>272</v>
      </c>
      <c r="AG2250" s="34" t="s">
        <v>4711</v>
      </c>
      <c r="AH2250" s="34" t="s">
        <v>12497</v>
      </c>
      <c r="AI2250" s="43" t="s">
        <v>4604</v>
      </c>
      <c r="AJ2250" s="44" t="s">
        <v>4712</v>
      </c>
      <c r="AK2250" s="261">
        <v>6270479</v>
      </c>
      <c r="AL2250" s="44" t="s">
        <v>484</v>
      </c>
      <c r="AM2250" s="44" t="s">
        <v>4716</v>
      </c>
      <c r="AN2250" s="262">
        <v>238095900</v>
      </c>
      <c r="AO2250" s="34"/>
      <c r="AP2250" s="34"/>
      <c r="AQ2250" s="34"/>
      <c r="AR2250" s="34"/>
      <c r="AS2250" s="34"/>
      <c r="AT2250" s="44" t="s">
        <v>10865</v>
      </c>
      <c r="AU2250" s="44"/>
      <c r="AV2250" s="477" t="str">
        <f t="array" ref="AV2250">_xlfn.IFS(
LEFT(Tabelas!$AI2250,1)="N","DN",
LEFT(Tabelas!$AI2250,1)="C","DC",
LEFT(Tabelas!$AI2250,1)="L","DL",
LEFT(Tabelas!$AI2250,1)="A","DA",
LEFT(Tabelas!$AI2250,1)="G","DG")</f>
        <v>DC</v>
      </c>
      <c r="AW2250" s="34"/>
      <c r="AX2250" s="34"/>
      <c r="AY2250" s="34"/>
      <c r="AZ2250" s="34"/>
      <c r="BA2250" s="34"/>
      <c r="BB2250" s="34"/>
      <c r="BC2250" s="34"/>
      <c r="BD2250" s="44">
        <v>90505</v>
      </c>
      <c r="BE2250" s="34" t="s">
        <v>478</v>
      </c>
      <c r="BF2250" s="43" t="s">
        <v>1223</v>
      </c>
      <c r="BG2250" s="34" t="s">
        <v>478</v>
      </c>
      <c r="BH2250" s="34" t="s">
        <v>276</v>
      </c>
      <c r="BI2250" s="34" t="s">
        <v>478</v>
      </c>
      <c r="BJ2250" s="44" t="s">
        <v>350</v>
      </c>
      <c r="BK2250" s="44" t="s">
        <v>11787</v>
      </c>
      <c r="EN2250" s="571">
        <v>86037</v>
      </c>
      <c r="EO2250" s="560" t="s">
        <v>12504</v>
      </c>
      <c r="EP2250" s="560" t="s">
        <v>289</v>
      </c>
      <c r="EQ2250" s="580">
        <v>332</v>
      </c>
      <c r="ER2250" s="560" t="s">
        <v>4896</v>
      </c>
      <c r="ES2250" s="567" t="s">
        <v>12505</v>
      </c>
    </row>
    <row r="2251" spans="16:149">
      <c r="P2251" s="503"/>
      <c r="Q2251" s="504"/>
      <c r="R2251" s="505">
        <f t="shared" si="57"/>
        <v>46029</v>
      </c>
      <c r="S2251" s="501"/>
      <c r="T2251" s="497"/>
      <c r="U2251" s="498"/>
      <c r="V2251" s="43">
        <v>272</v>
      </c>
      <c r="W2251" s="34" t="s">
        <v>4711</v>
      </c>
      <c r="X2251" s="44">
        <v>90500</v>
      </c>
      <c r="Y2251" s="34" t="s">
        <v>768</v>
      </c>
      <c r="Z2251" s="43" t="s">
        <v>1223</v>
      </c>
      <c r="AA2251" s="34" t="s">
        <v>478</v>
      </c>
      <c r="AB2251" s="34" t="s">
        <v>276</v>
      </c>
      <c r="AC2251" s="34" t="s">
        <v>478</v>
      </c>
      <c r="AD2251" s="44" t="s">
        <v>350</v>
      </c>
      <c r="AE2251" s="44" t="s">
        <v>11787</v>
      </c>
      <c r="AF2251" s="43">
        <v>272</v>
      </c>
      <c r="AG2251" s="34" t="s">
        <v>4711</v>
      </c>
      <c r="AH2251" s="34" t="s">
        <v>12497</v>
      </c>
      <c r="AI2251" s="43" t="s">
        <v>4604</v>
      </c>
      <c r="AJ2251" s="44" t="s">
        <v>4712</v>
      </c>
      <c r="AK2251" s="261">
        <v>6270479</v>
      </c>
      <c r="AL2251" s="44" t="s">
        <v>484</v>
      </c>
      <c r="AM2251" s="44" t="s">
        <v>4716</v>
      </c>
      <c r="AN2251" s="262">
        <v>238095900</v>
      </c>
      <c r="AO2251" s="34"/>
      <c r="AP2251" s="34"/>
      <c r="AQ2251" s="34"/>
      <c r="AR2251" s="34"/>
      <c r="AS2251" s="34"/>
      <c r="AT2251" s="44" t="s">
        <v>10865</v>
      </c>
      <c r="AU2251" s="44"/>
      <c r="AV2251" s="477" t="str">
        <f t="array" ref="AV2251">_xlfn.IFS(
LEFT(Tabelas!$AI2251,1)="N","DN",
LEFT(Tabelas!$AI2251,1)="C","DC",
LEFT(Tabelas!$AI2251,1)="L","DL",
LEFT(Tabelas!$AI2251,1)="A","DA",
LEFT(Tabelas!$AI2251,1)="G","DG")</f>
        <v>DC</v>
      </c>
      <c r="AW2251" s="34"/>
      <c r="AX2251" s="34"/>
      <c r="AY2251" s="34"/>
      <c r="AZ2251" s="34"/>
      <c r="BA2251" s="34"/>
      <c r="BB2251" s="34"/>
      <c r="BC2251" s="34"/>
      <c r="BD2251" s="44">
        <v>90500</v>
      </c>
      <c r="BE2251" s="34" t="s">
        <v>768</v>
      </c>
      <c r="BF2251" s="43" t="s">
        <v>1223</v>
      </c>
      <c r="BG2251" s="34" t="s">
        <v>478</v>
      </c>
      <c r="BH2251" s="34" t="s">
        <v>276</v>
      </c>
      <c r="BI2251" s="34" t="s">
        <v>478</v>
      </c>
      <c r="BJ2251" s="44" t="s">
        <v>350</v>
      </c>
      <c r="BK2251" s="44" t="s">
        <v>11787</v>
      </c>
      <c r="EN2251" s="572">
        <v>86185</v>
      </c>
      <c r="EO2251" s="561" t="s">
        <v>12506</v>
      </c>
      <c r="EP2251" s="561" t="s">
        <v>350</v>
      </c>
      <c r="EQ2251" s="576">
        <v>221</v>
      </c>
      <c r="ER2251" s="561" t="s">
        <v>4458</v>
      </c>
      <c r="ES2251" s="568" t="s">
        <v>12507</v>
      </c>
    </row>
    <row r="2252" spans="16:149">
      <c r="P2252" s="503"/>
      <c r="Q2252" s="504"/>
      <c r="R2252" s="505">
        <f t="shared" si="57"/>
        <v>46030</v>
      </c>
      <c r="S2252" s="501"/>
      <c r="T2252" s="497"/>
      <c r="U2252" s="498"/>
      <c r="V2252" s="43">
        <v>272</v>
      </c>
      <c r="W2252" s="34" t="s">
        <v>4711</v>
      </c>
      <c r="X2252" s="44">
        <v>90507</v>
      </c>
      <c r="Y2252" s="34" t="s">
        <v>1285</v>
      </c>
      <c r="Z2252" s="43" t="s">
        <v>1223</v>
      </c>
      <c r="AA2252" s="34" t="s">
        <v>478</v>
      </c>
      <c r="AB2252" s="34" t="s">
        <v>276</v>
      </c>
      <c r="AC2252" s="34" t="s">
        <v>1285</v>
      </c>
      <c r="AD2252" s="44" t="s">
        <v>350</v>
      </c>
      <c r="AE2252" s="44" t="s">
        <v>11787</v>
      </c>
      <c r="AF2252" s="43">
        <v>272</v>
      </c>
      <c r="AG2252" s="34" t="s">
        <v>4711</v>
      </c>
      <c r="AH2252" s="34" t="s">
        <v>12497</v>
      </c>
      <c r="AI2252" s="43" t="s">
        <v>4604</v>
      </c>
      <c r="AJ2252" s="44" t="s">
        <v>4712</v>
      </c>
      <c r="AK2252" s="261">
        <v>6270479</v>
      </c>
      <c r="AL2252" s="44" t="s">
        <v>484</v>
      </c>
      <c r="AM2252" s="44" t="s">
        <v>4716</v>
      </c>
      <c r="AN2252" s="262">
        <v>238095900</v>
      </c>
      <c r="AO2252" s="34"/>
      <c r="AP2252" s="34"/>
      <c r="AQ2252" s="34"/>
      <c r="AR2252" s="34"/>
      <c r="AS2252" s="34"/>
      <c r="AT2252" s="44" t="s">
        <v>10865</v>
      </c>
      <c r="AU2252" s="44"/>
      <c r="AV2252" s="477" t="str">
        <f t="array" ref="AV2252">_xlfn.IFS(
LEFT(Tabelas!$AI2252,1)="N","DN",
LEFT(Tabelas!$AI2252,1)="C","DC",
LEFT(Tabelas!$AI2252,1)="L","DL",
LEFT(Tabelas!$AI2252,1)="A","DA",
LEFT(Tabelas!$AI2252,1)="G","DG")</f>
        <v>DC</v>
      </c>
      <c r="AW2252" s="34"/>
      <c r="AX2252" s="34"/>
      <c r="AY2252" s="34"/>
      <c r="AZ2252" s="34"/>
      <c r="BA2252" s="34"/>
      <c r="BB2252" s="34"/>
      <c r="BC2252" s="34"/>
      <c r="BD2252" s="44">
        <v>90507</v>
      </c>
      <c r="BE2252" s="34" t="s">
        <v>1285</v>
      </c>
      <c r="BF2252" s="43" t="s">
        <v>1223</v>
      </c>
      <c r="BG2252" s="34" t="s">
        <v>478</v>
      </c>
      <c r="BH2252" s="34" t="s">
        <v>276</v>
      </c>
      <c r="BI2252" s="34" t="s">
        <v>1285</v>
      </c>
      <c r="BJ2252" s="44" t="s">
        <v>350</v>
      </c>
      <c r="BK2252" s="44" t="s">
        <v>11787</v>
      </c>
      <c r="EN2252" s="571">
        <v>86258</v>
      </c>
      <c r="EO2252" s="560" t="s">
        <v>12508</v>
      </c>
      <c r="EP2252" s="560" t="s">
        <v>350</v>
      </c>
      <c r="EQ2252" s="580">
        <v>200</v>
      </c>
      <c r="ER2252" s="560" t="s">
        <v>5084</v>
      </c>
      <c r="ES2252" s="567" t="s">
        <v>12509</v>
      </c>
    </row>
    <row r="2253" spans="16:149">
      <c r="P2253" s="503"/>
      <c r="Q2253" s="504"/>
      <c r="R2253" s="505">
        <f t="shared" si="57"/>
        <v>46031</v>
      </c>
      <c r="S2253" s="501"/>
      <c r="T2253" s="497"/>
      <c r="U2253" s="498"/>
      <c r="V2253" s="43">
        <v>272</v>
      </c>
      <c r="W2253" s="34" t="s">
        <v>4711</v>
      </c>
      <c r="X2253" s="44">
        <v>90509</v>
      </c>
      <c r="Y2253" s="34" t="s">
        <v>2117</v>
      </c>
      <c r="Z2253" s="43" t="s">
        <v>1223</v>
      </c>
      <c r="AA2253" s="34" t="s">
        <v>478</v>
      </c>
      <c r="AB2253" s="34" t="s">
        <v>276</v>
      </c>
      <c r="AC2253" s="34" t="s">
        <v>2117</v>
      </c>
      <c r="AD2253" s="44" t="s">
        <v>350</v>
      </c>
      <c r="AE2253" s="44" t="s">
        <v>11787</v>
      </c>
      <c r="AF2253" s="43">
        <v>272</v>
      </c>
      <c r="AG2253" s="34" t="s">
        <v>4711</v>
      </c>
      <c r="AH2253" s="34" t="s">
        <v>12497</v>
      </c>
      <c r="AI2253" s="43" t="s">
        <v>4604</v>
      </c>
      <c r="AJ2253" s="44" t="s">
        <v>4712</v>
      </c>
      <c r="AK2253" s="261">
        <v>6270479</v>
      </c>
      <c r="AL2253" s="44" t="s">
        <v>484</v>
      </c>
      <c r="AM2253" s="44" t="s">
        <v>4716</v>
      </c>
      <c r="AN2253" s="262">
        <v>238095900</v>
      </c>
      <c r="AO2253" s="34"/>
      <c r="AP2253" s="34"/>
      <c r="AQ2253" s="34"/>
      <c r="AR2253" s="34"/>
      <c r="AS2253" s="34"/>
      <c r="AT2253" s="44" t="s">
        <v>10865</v>
      </c>
      <c r="AU2253" s="44"/>
      <c r="AV2253" s="477" t="str">
        <f t="array" ref="AV2253">_xlfn.IFS(
LEFT(Tabelas!$AI2253,1)="N","DN",
LEFT(Tabelas!$AI2253,1)="C","DC",
LEFT(Tabelas!$AI2253,1)="L","DL",
LEFT(Tabelas!$AI2253,1)="A","DA",
LEFT(Tabelas!$AI2253,1)="G","DG")</f>
        <v>DC</v>
      </c>
      <c r="AW2253" s="34"/>
      <c r="AX2253" s="34"/>
      <c r="AY2253" s="34"/>
      <c r="AZ2253" s="34"/>
      <c r="BA2253" s="34"/>
      <c r="BB2253" s="34"/>
      <c r="BC2253" s="34"/>
      <c r="BD2253" s="44">
        <v>90509</v>
      </c>
      <c r="BE2253" s="34" t="s">
        <v>2117</v>
      </c>
      <c r="BF2253" s="43" t="s">
        <v>1223</v>
      </c>
      <c r="BG2253" s="34" t="s">
        <v>478</v>
      </c>
      <c r="BH2253" s="34" t="s">
        <v>276</v>
      </c>
      <c r="BI2253" s="34" t="s">
        <v>2117</v>
      </c>
      <c r="BJ2253" s="44" t="s">
        <v>350</v>
      </c>
      <c r="BK2253" s="44" t="s">
        <v>11787</v>
      </c>
      <c r="EN2253" s="572">
        <v>86320</v>
      </c>
      <c r="EO2253" s="561" t="s">
        <v>12510</v>
      </c>
      <c r="EP2253" s="561" t="s">
        <v>947</v>
      </c>
      <c r="EQ2253" s="576">
        <v>400</v>
      </c>
      <c r="ER2253" s="561" t="s">
        <v>3263</v>
      </c>
      <c r="ES2253" s="568" t="s">
        <v>12511</v>
      </c>
    </row>
    <row r="2254" spans="16:149">
      <c r="P2254" s="503"/>
      <c r="Q2254" s="504"/>
      <c r="R2254" s="505">
        <f t="shared" si="57"/>
        <v>46032</v>
      </c>
      <c r="S2254" s="501"/>
      <c r="T2254" s="497"/>
      <c r="U2254" s="498"/>
      <c r="V2254" s="43">
        <v>272</v>
      </c>
      <c r="W2254" s="34" t="s">
        <v>4711</v>
      </c>
      <c r="X2254" s="44">
        <v>90510</v>
      </c>
      <c r="Y2254" s="34" t="s">
        <v>2485</v>
      </c>
      <c r="Z2254" s="43" t="s">
        <v>1223</v>
      </c>
      <c r="AA2254" s="34" t="s">
        <v>478</v>
      </c>
      <c r="AB2254" s="34" t="s">
        <v>276</v>
      </c>
      <c r="AC2254" s="34" t="s">
        <v>2485</v>
      </c>
      <c r="AD2254" s="44" t="s">
        <v>350</v>
      </c>
      <c r="AE2254" s="44" t="s">
        <v>11787</v>
      </c>
      <c r="AF2254" s="43">
        <v>272</v>
      </c>
      <c r="AG2254" s="34" t="s">
        <v>4711</v>
      </c>
      <c r="AH2254" s="34" t="s">
        <v>12497</v>
      </c>
      <c r="AI2254" s="43" t="s">
        <v>4604</v>
      </c>
      <c r="AJ2254" s="44" t="s">
        <v>4712</v>
      </c>
      <c r="AK2254" s="261">
        <v>6270479</v>
      </c>
      <c r="AL2254" s="44" t="s">
        <v>484</v>
      </c>
      <c r="AM2254" s="44" t="s">
        <v>4716</v>
      </c>
      <c r="AN2254" s="262">
        <v>238095900</v>
      </c>
      <c r="AO2254" s="34"/>
      <c r="AP2254" s="34"/>
      <c r="AQ2254" s="34"/>
      <c r="AR2254" s="34"/>
      <c r="AS2254" s="34"/>
      <c r="AT2254" s="44" t="s">
        <v>10865</v>
      </c>
      <c r="AU2254" s="44"/>
      <c r="AV2254" s="477" t="str">
        <f t="array" ref="AV2254">_xlfn.IFS(
LEFT(Tabelas!$AI2254,1)="N","DN",
LEFT(Tabelas!$AI2254,1)="C","DC",
LEFT(Tabelas!$AI2254,1)="L","DL",
LEFT(Tabelas!$AI2254,1)="A","DA",
LEFT(Tabelas!$AI2254,1)="G","DG")</f>
        <v>DC</v>
      </c>
      <c r="AW2254" s="34"/>
      <c r="AX2254" s="34"/>
      <c r="AY2254" s="34"/>
      <c r="AZ2254" s="34"/>
      <c r="BA2254" s="34"/>
      <c r="BB2254" s="34"/>
      <c r="BC2254" s="34"/>
      <c r="BD2254" s="44">
        <v>90510</v>
      </c>
      <c r="BE2254" s="34" t="s">
        <v>2485</v>
      </c>
      <c r="BF2254" s="43" t="s">
        <v>1223</v>
      </c>
      <c r="BG2254" s="34" t="s">
        <v>478</v>
      </c>
      <c r="BH2254" s="34" t="s">
        <v>276</v>
      </c>
      <c r="BI2254" s="34" t="s">
        <v>2485</v>
      </c>
      <c r="BJ2254" s="44" t="s">
        <v>350</v>
      </c>
      <c r="BK2254" s="44" t="s">
        <v>11787</v>
      </c>
      <c r="EN2254" s="571">
        <v>86380</v>
      </c>
      <c r="EO2254" s="560" t="s">
        <v>12512</v>
      </c>
      <c r="EP2254" s="560" t="s">
        <v>289</v>
      </c>
      <c r="EQ2254" s="580">
        <v>332</v>
      </c>
      <c r="ER2254" s="560" t="s">
        <v>4896</v>
      </c>
      <c r="ES2254" s="567" t="s">
        <v>12513</v>
      </c>
    </row>
    <row r="2255" spans="16:149">
      <c r="P2255" s="503"/>
      <c r="Q2255" s="504"/>
      <c r="R2255" s="505">
        <f t="shared" si="57"/>
        <v>46033</v>
      </c>
      <c r="S2255" s="501"/>
      <c r="T2255" s="497"/>
      <c r="U2255" s="498"/>
      <c r="V2255" s="43">
        <v>272</v>
      </c>
      <c r="W2255" s="34" t="s">
        <v>4711</v>
      </c>
      <c r="X2255" s="44">
        <v>90511</v>
      </c>
      <c r="Y2255" s="34" t="s">
        <v>2492</v>
      </c>
      <c r="Z2255" s="43" t="s">
        <v>1223</v>
      </c>
      <c r="AA2255" s="34" t="s">
        <v>478</v>
      </c>
      <c r="AB2255" s="34" t="s">
        <v>276</v>
      </c>
      <c r="AC2255" s="34" t="s">
        <v>2492</v>
      </c>
      <c r="AD2255" s="44" t="s">
        <v>350</v>
      </c>
      <c r="AE2255" s="44" t="s">
        <v>11787</v>
      </c>
      <c r="AF2255" s="43">
        <v>272</v>
      </c>
      <c r="AG2255" s="34" t="s">
        <v>4711</v>
      </c>
      <c r="AH2255" s="34" t="s">
        <v>12497</v>
      </c>
      <c r="AI2255" s="43" t="s">
        <v>4604</v>
      </c>
      <c r="AJ2255" s="44" t="s">
        <v>4712</v>
      </c>
      <c r="AK2255" s="261">
        <v>6270479</v>
      </c>
      <c r="AL2255" s="44" t="s">
        <v>484</v>
      </c>
      <c r="AM2255" s="44" t="s">
        <v>4716</v>
      </c>
      <c r="AN2255" s="262">
        <v>238095900</v>
      </c>
      <c r="AO2255" s="34"/>
      <c r="AP2255" s="34"/>
      <c r="AQ2255" s="34"/>
      <c r="AR2255" s="34"/>
      <c r="AS2255" s="34"/>
      <c r="AT2255" s="44" t="s">
        <v>10865</v>
      </c>
      <c r="AU2255" s="44"/>
      <c r="AV2255" s="477" t="str">
        <f t="array" ref="AV2255">_xlfn.IFS(
LEFT(Tabelas!$AI2255,1)="N","DN",
LEFT(Tabelas!$AI2255,1)="C","DC",
LEFT(Tabelas!$AI2255,1)="L","DL",
LEFT(Tabelas!$AI2255,1)="A","DA",
LEFT(Tabelas!$AI2255,1)="G","DG")</f>
        <v>DC</v>
      </c>
      <c r="AW2255" s="34"/>
      <c r="AX2255" s="34"/>
      <c r="AY2255" s="34"/>
      <c r="AZ2255" s="34"/>
      <c r="BA2255" s="34"/>
      <c r="BB2255" s="34"/>
      <c r="BC2255" s="34"/>
      <c r="BD2255" s="44">
        <v>90511</v>
      </c>
      <c r="BE2255" s="34" t="s">
        <v>2492</v>
      </c>
      <c r="BF2255" s="43" t="s">
        <v>1223</v>
      </c>
      <c r="BG2255" s="34" t="s">
        <v>478</v>
      </c>
      <c r="BH2255" s="34" t="s">
        <v>276</v>
      </c>
      <c r="BI2255" s="34" t="s">
        <v>2492</v>
      </c>
      <c r="BJ2255" s="44" t="s">
        <v>350</v>
      </c>
      <c r="BK2255" s="44" t="s">
        <v>11787</v>
      </c>
      <c r="EN2255" s="572">
        <v>86428</v>
      </c>
      <c r="EO2255" s="561" t="s">
        <v>12514</v>
      </c>
      <c r="EP2255" s="561" t="s">
        <v>289</v>
      </c>
      <c r="EQ2255" s="576">
        <v>347</v>
      </c>
      <c r="ER2255" s="561" t="s">
        <v>5074</v>
      </c>
      <c r="ES2255" s="568" t="s">
        <v>12515</v>
      </c>
    </row>
    <row r="2256" spans="16:149">
      <c r="P2256" s="503"/>
      <c r="Q2256" s="504"/>
      <c r="R2256" s="505">
        <f t="shared" si="57"/>
        <v>46034</v>
      </c>
      <c r="S2256" s="501"/>
      <c r="T2256" s="497"/>
      <c r="U2256" s="498"/>
      <c r="V2256" s="43">
        <v>272</v>
      </c>
      <c r="W2256" s="34" t="s">
        <v>4711</v>
      </c>
      <c r="X2256" s="44">
        <v>90512</v>
      </c>
      <c r="Y2256" s="34" t="s">
        <v>2794</v>
      </c>
      <c r="Z2256" s="43" t="s">
        <v>1223</v>
      </c>
      <c r="AA2256" s="34" t="s">
        <v>478</v>
      </c>
      <c r="AB2256" s="34" t="s">
        <v>276</v>
      </c>
      <c r="AC2256" s="34" t="s">
        <v>2794</v>
      </c>
      <c r="AD2256" s="44" t="s">
        <v>350</v>
      </c>
      <c r="AE2256" s="44" t="s">
        <v>11787</v>
      </c>
      <c r="AF2256" s="43">
        <v>272</v>
      </c>
      <c r="AG2256" s="34" t="s">
        <v>4711</v>
      </c>
      <c r="AH2256" s="34" t="s">
        <v>12497</v>
      </c>
      <c r="AI2256" s="43" t="s">
        <v>4604</v>
      </c>
      <c r="AJ2256" s="44" t="s">
        <v>4712</v>
      </c>
      <c r="AK2256" s="261">
        <v>6270479</v>
      </c>
      <c r="AL2256" s="44" t="s">
        <v>484</v>
      </c>
      <c r="AM2256" s="44" t="s">
        <v>4716</v>
      </c>
      <c r="AN2256" s="262">
        <v>238095900</v>
      </c>
      <c r="AO2256" s="34"/>
      <c r="AP2256" s="34"/>
      <c r="AQ2256" s="34"/>
      <c r="AR2256" s="34"/>
      <c r="AS2256" s="34"/>
      <c r="AT2256" s="44" t="s">
        <v>10865</v>
      </c>
      <c r="AU2256" s="44"/>
      <c r="AV2256" s="477" t="str">
        <f t="array" ref="AV2256">_xlfn.IFS(
LEFT(Tabelas!$AI2256,1)="N","DN",
LEFT(Tabelas!$AI2256,1)="C","DC",
LEFT(Tabelas!$AI2256,1)="L","DL",
LEFT(Tabelas!$AI2256,1)="A","DA",
LEFT(Tabelas!$AI2256,1)="G","DG")</f>
        <v>DC</v>
      </c>
      <c r="AW2256" s="34"/>
      <c r="AX2256" s="34"/>
      <c r="AY2256" s="34"/>
      <c r="AZ2256" s="34"/>
      <c r="BA2256" s="34"/>
      <c r="BB2256" s="34"/>
      <c r="BC2256" s="34"/>
      <c r="BD2256" s="44">
        <v>90512</v>
      </c>
      <c r="BE2256" s="34" t="s">
        <v>2794</v>
      </c>
      <c r="BF2256" s="43" t="s">
        <v>1223</v>
      </c>
      <c r="BG2256" s="34" t="s">
        <v>478</v>
      </c>
      <c r="BH2256" s="34" t="s">
        <v>276</v>
      </c>
      <c r="BI2256" s="34" t="s">
        <v>2794</v>
      </c>
      <c r="BJ2256" s="44" t="s">
        <v>350</v>
      </c>
      <c r="BK2256" s="44" t="s">
        <v>11787</v>
      </c>
      <c r="EN2256" s="571">
        <v>86436</v>
      </c>
      <c r="EO2256" s="560" t="s">
        <v>12516</v>
      </c>
      <c r="EP2256" s="560" t="s">
        <v>350</v>
      </c>
      <c r="EQ2256" s="580">
        <v>221</v>
      </c>
      <c r="ER2256" s="560" t="s">
        <v>4458</v>
      </c>
      <c r="ES2256" s="567" t="s">
        <v>12517</v>
      </c>
    </row>
    <row r="2257" spans="16:149">
      <c r="P2257" s="503"/>
      <c r="Q2257" s="504"/>
      <c r="R2257" s="505">
        <f t="shared" si="57"/>
        <v>46035</v>
      </c>
      <c r="S2257" s="501"/>
      <c r="T2257" s="497"/>
      <c r="U2257" s="498"/>
      <c r="V2257" s="43">
        <v>272</v>
      </c>
      <c r="W2257" s="34" t="s">
        <v>4711</v>
      </c>
      <c r="X2257" s="44">
        <v>90517</v>
      </c>
      <c r="Y2257" s="34" t="s">
        <v>2932</v>
      </c>
      <c r="Z2257" s="43" t="s">
        <v>1223</v>
      </c>
      <c r="AA2257" s="34" t="s">
        <v>478</v>
      </c>
      <c r="AB2257" s="34" t="s">
        <v>276</v>
      </c>
      <c r="AC2257" s="34" t="s">
        <v>12518</v>
      </c>
      <c r="AD2257" s="44" t="s">
        <v>350</v>
      </c>
      <c r="AE2257" s="44" t="s">
        <v>11787</v>
      </c>
      <c r="AF2257" s="43">
        <v>272</v>
      </c>
      <c r="AG2257" s="34" t="s">
        <v>4711</v>
      </c>
      <c r="AH2257" s="34" t="s">
        <v>12497</v>
      </c>
      <c r="AI2257" s="43" t="s">
        <v>4604</v>
      </c>
      <c r="AJ2257" s="44" t="s">
        <v>4712</v>
      </c>
      <c r="AK2257" s="261">
        <v>6270479</v>
      </c>
      <c r="AL2257" s="44" t="s">
        <v>484</v>
      </c>
      <c r="AM2257" s="44" t="s">
        <v>4716</v>
      </c>
      <c r="AN2257" s="262">
        <v>238095900</v>
      </c>
      <c r="AO2257" s="34"/>
      <c r="AP2257" s="34"/>
      <c r="AQ2257" s="34"/>
      <c r="AR2257" s="34"/>
      <c r="AS2257" s="34"/>
      <c r="AT2257" s="44" t="s">
        <v>10865</v>
      </c>
      <c r="AU2257" s="44"/>
      <c r="AV2257" s="477" t="str">
        <f t="array" ref="AV2257">_xlfn.IFS(
LEFT(Tabelas!$AI2257,1)="N","DN",
LEFT(Tabelas!$AI2257,1)="C","DC",
LEFT(Tabelas!$AI2257,1)="L","DL",
LEFT(Tabelas!$AI2257,1)="A","DA",
LEFT(Tabelas!$AI2257,1)="G","DG")</f>
        <v>DC</v>
      </c>
      <c r="AW2257" s="34"/>
      <c r="AX2257" s="34"/>
      <c r="AY2257" s="34"/>
      <c r="AZ2257" s="34"/>
      <c r="BA2257" s="34"/>
      <c r="BB2257" s="34"/>
      <c r="BC2257" s="34"/>
      <c r="BD2257" s="44">
        <v>90517</v>
      </c>
      <c r="BE2257" s="34" t="s">
        <v>2932</v>
      </c>
      <c r="BF2257" s="43" t="s">
        <v>1223</v>
      </c>
      <c r="BG2257" s="34" t="s">
        <v>478</v>
      </c>
      <c r="BH2257" s="34" t="s">
        <v>276</v>
      </c>
      <c r="BI2257" s="34" t="s">
        <v>12518</v>
      </c>
      <c r="BJ2257" s="44" t="s">
        <v>350</v>
      </c>
      <c r="BK2257" s="44" t="s">
        <v>11787</v>
      </c>
      <c r="EN2257" s="572">
        <v>86614</v>
      </c>
      <c r="EO2257" s="561" t="s">
        <v>12519</v>
      </c>
      <c r="EP2257" s="561" t="s">
        <v>350</v>
      </c>
      <c r="EQ2257" s="576">
        <v>200</v>
      </c>
      <c r="ER2257" s="561" t="s">
        <v>5084</v>
      </c>
      <c r="ES2257" s="568" t="s">
        <v>12520</v>
      </c>
    </row>
    <row r="2258" spans="16:149">
      <c r="P2258" s="503"/>
      <c r="Q2258" s="504"/>
      <c r="R2258" s="505">
        <f t="shared" si="57"/>
        <v>46036</v>
      </c>
      <c r="S2258" s="501"/>
      <c r="T2258" s="497"/>
      <c r="U2258" s="498"/>
      <c r="V2258" s="43">
        <v>272</v>
      </c>
      <c r="W2258" s="34" t="s">
        <v>4711</v>
      </c>
      <c r="X2258" s="44">
        <v>90519</v>
      </c>
      <c r="Y2258" s="34" t="s">
        <v>3183</v>
      </c>
      <c r="Z2258" s="43" t="s">
        <v>1223</v>
      </c>
      <c r="AA2258" s="34" t="s">
        <v>478</v>
      </c>
      <c r="AB2258" s="34" t="s">
        <v>276</v>
      </c>
      <c r="AC2258" s="34" t="s">
        <v>12521</v>
      </c>
      <c r="AD2258" s="44" t="s">
        <v>350</v>
      </c>
      <c r="AE2258" s="44" t="s">
        <v>11787</v>
      </c>
      <c r="AF2258" s="43">
        <v>272</v>
      </c>
      <c r="AG2258" s="34" t="s">
        <v>4711</v>
      </c>
      <c r="AH2258" s="34" t="s">
        <v>12497</v>
      </c>
      <c r="AI2258" s="43" t="s">
        <v>4604</v>
      </c>
      <c r="AJ2258" s="44" t="s">
        <v>4712</v>
      </c>
      <c r="AK2258" s="261">
        <v>6270479</v>
      </c>
      <c r="AL2258" s="44" t="s">
        <v>484</v>
      </c>
      <c r="AM2258" s="44" t="s">
        <v>4716</v>
      </c>
      <c r="AN2258" s="262">
        <v>238095900</v>
      </c>
      <c r="AO2258" s="34"/>
      <c r="AP2258" s="34"/>
      <c r="AQ2258" s="34"/>
      <c r="AR2258" s="34"/>
      <c r="AS2258" s="34"/>
      <c r="AT2258" s="44" t="s">
        <v>10865</v>
      </c>
      <c r="AU2258" s="44"/>
      <c r="AV2258" s="477" t="str">
        <f t="array" ref="AV2258">_xlfn.IFS(
LEFT(Tabelas!$AI2258,1)="N","DN",
LEFT(Tabelas!$AI2258,1)="C","DC",
LEFT(Tabelas!$AI2258,1)="L","DL",
LEFT(Tabelas!$AI2258,1)="A","DA",
LEFT(Tabelas!$AI2258,1)="G","DG")</f>
        <v>DC</v>
      </c>
      <c r="AW2258" s="34"/>
      <c r="AX2258" s="34"/>
      <c r="AY2258" s="34"/>
      <c r="AZ2258" s="34"/>
      <c r="BA2258" s="34"/>
      <c r="BB2258" s="34"/>
      <c r="BC2258" s="34"/>
      <c r="BD2258" s="44">
        <v>90519</v>
      </c>
      <c r="BE2258" s="34" t="s">
        <v>3183</v>
      </c>
      <c r="BF2258" s="43" t="s">
        <v>1223</v>
      </c>
      <c r="BG2258" s="34" t="s">
        <v>478</v>
      </c>
      <c r="BH2258" s="34" t="s">
        <v>276</v>
      </c>
      <c r="BI2258" s="34" t="s">
        <v>12521</v>
      </c>
      <c r="BJ2258" s="44" t="s">
        <v>350</v>
      </c>
      <c r="BK2258" s="44" t="s">
        <v>11787</v>
      </c>
      <c r="EN2258" s="571">
        <v>86886</v>
      </c>
      <c r="EO2258" s="560" t="s">
        <v>12522</v>
      </c>
      <c r="EP2258" s="560" t="s">
        <v>289</v>
      </c>
      <c r="EQ2258" s="580">
        <v>332</v>
      </c>
      <c r="ER2258" s="560" t="s">
        <v>4896</v>
      </c>
      <c r="ES2258" s="567" t="s">
        <v>12523</v>
      </c>
    </row>
    <row r="2259" spans="16:149">
      <c r="P2259" s="503"/>
      <c r="Q2259" s="504"/>
      <c r="R2259" s="505">
        <f t="shared" si="57"/>
        <v>46037</v>
      </c>
      <c r="S2259" s="501"/>
      <c r="T2259" s="497"/>
      <c r="U2259" s="498"/>
      <c r="V2259" s="43">
        <v>272</v>
      </c>
      <c r="W2259" s="34" t="s">
        <v>4711</v>
      </c>
      <c r="X2259" s="44">
        <v>90518</v>
      </c>
      <c r="Y2259" s="34" t="s">
        <v>3066</v>
      </c>
      <c r="Z2259" s="43" t="s">
        <v>1223</v>
      </c>
      <c r="AA2259" s="34" t="s">
        <v>478</v>
      </c>
      <c r="AB2259" s="34" t="s">
        <v>276</v>
      </c>
      <c r="AC2259" s="34" t="s">
        <v>12524</v>
      </c>
      <c r="AD2259" s="44" t="s">
        <v>350</v>
      </c>
      <c r="AE2259" s="44" t="s">
        <v>11787</v>
      </c>
      <c r="AF2259" s="43">
        <v>272</v>
      </c>
      <c r="AG2259" s="34" t="s">
        <v>4711</v>
      </c>
      <c r="AH2259" s="34" t="s">
        <v>12497</v>
      </c>
      <c r="AI2259" s="43" t="s">
        <v>4604</v>
      </c>
      <c r="AJ2259" s="44" t="s">
        <v>4712</v>
      </c>
      <c r="AK2259" s="261">
        <v>6270479</v>
      </c>
      <c r="AL2259" s="44" t="s">
        <v>484</v>
      </c>
      <c r="AM2259" s="44" t="s">
        <v>4716</v>
      </c>
      <c r="AN2259" s="262">
        <v>238095900</v>
      </c>
      <c r="AO2259" s="34"/>
      <c r="AP2259" s="34"/>
      <c r="AQ2259" s="34"/>
      <c r="AR2259" s="34"/>
      <c r="AS2259" s="34"/>
      <c r="AT2259" s="44" t="s">
        <v>10865</v>
      </c>
      <c r="AU2259" s="44"/>
      <c r="AV2259" s="477" t="str">
        <f t="array" ref="AV2259">_xlfn.IFS(
LEFT(Tabelas!$AI2259,1)="N","DN",
LEFT(Tabelas!$AI2259,1)="C","DC",
LEFT(Tabelas!$AI2259,1)="L","DL",
LEFT(Tabelas!$AI2259,1)="A","DA",
LEFT(Tabelas!$AI2259,1)="G","DG")</f>
        <v>DC</v>
      </c>
      <c r="AW2259" s="34"/>
      <c r="AX2259" s="34"/>
      <c r="AY2259" s="34"/>
      <c r="AZ2259" s="34"/>
      <c r="BA2259" s="34"/>
      <c r="BB2259" s="34"/>
      <c r="BC2259" s="34"/>
      <c r="BD2259" s="44">
        <v>90518</v>
      </c>
      <c r="BE2259" s="34" t="s">
        <v>3066</v>
      </c>
      <c r="BF2259" s="43" t="s">
        <v>1223</v>
      </c>
      <c r="BG2259" s="34" t="s">
        <v>478</v>
      </c>
      <c r="BH2259" s="34" t="s">
        <v>276</v>
      </c>
      <c r="BI2259" s="34" t="s">
        <v>12524</v>
      </c>
      <c r="BJ2259" s="44" t="s">
        <v>350</v>
      </c>
      <c r="BK2259" s="44" t="s">
        <v>11787</v>
      </c>
      <c r="EN2259" s="571">
        <v>87033</v>
      </c>
      <c r="EO2259" s="560" t="s">
        <v>12525</v>
      </c>
      <c r="EP2259" s="560" t="s">
        <v>289</v>
      </c>
      <c r="EQ2259" s="580">
        <v>345</v>
      </c>
      <c r="ER2259" s="560" t="s">
        <v>645</v>
      </c>
      <c r="ES2259" s="567" t="s">
        <v>12526</v>
      </c>
    </row>
    <row r="2260" spans="16:149">
      <c r="P2260" s="503"/>
      <c r="Q2260" s="504"/>
      <c r="R2260" s="505">
        <f t="shared" si="57"/>
        <v>46038</v>
      </c>
      <c r="S2260" s="501"/>
      <c r="T2260" s="497"/>
      <c r="U2260" s="498"/>
      <c r="V2260" s="43">
        <v>272</v>
      </c>
      <c r="W2260" s="34" t="s">
        <v>4711</v>
      </c>
      <c r="X2260" s="44">
        <v>90602</v>
      </c>
      <c r="Y2260" s="34" t="s">
        <v>1074</v>
      </c>
      <c r="Z2260" s="43" t="s">
        <v>1223</v>
      </c>
      <c r="AA2260" s="34" t="s">
        <v>479</v>
      </c>
      <c r="AB2260" s="34" t="s">
        <v>276</v>
      </c>
      <c r="AC2260" s="34" t="s">
        <v>1074</v>
      </c>
      <c r="AD2260" s="44" t="s">
        <v>350</v>
      </c>
      <c r="AE2260" s="44" t="s">
        <v>11787</v>
      </c>
      <c r="AF2260" s="43">
        <v>272</v>
      </c>
      <c r="AG2260" s="34" t="s">
        <v>4711</v>
      </c>
      <c r="AH2260" s="34" t="s">
        <v>12497</v>
      </c>
      <c r="AI2260" s="43" t="s">
        <v>4604</v>
      </c>
      <c r="AJ2260" s="44" t="s">
        <v>4712</v>
      </c>
      <c r="AK2260" s="261">
        <v>6270479</v>
      </c>
      <c r="AL2260" s="44" t="s">
        <v>484</v>
      </c>
      <c r="AM2260" s="44" t="s">
        <v>4716</v>
      </c>
      <c r="AN2260" s="262">
        <v>238095900</v>
      </c>
      <c r="AO2260" s="34"/>
      <c r="AP2260" s="34"/>
      <c r="AQ2260" s="34"/>
      <c r="AR2260" s="34"/>
      <c r="AS2260" s="34"/>
      <c r="AT2260" s="44" t="s">
        <v>10865</v>
      </c>
      <c r="AU2260" s="44"/>
      <c r="AV2260" s="477" t="str">
        <f t="array" ref="AV2260">_xlfn.IFS(
LEFT(Tabelas!$AI2260,1)="N","DN",
LEFT(Tabelas!$AI2260,1)="C","DC",
LEFT(Tabelas!$AI2260,1)="L","DL",
LEFT(Tabelas!$AI2260,1)="A","DA",
LEFT(Tabelas!$AI2260,1)="G","DG")</f>
        <v>DC</v>
      </c>
      <c r="AW2260" s="34"/>
      <c r="AX2260" s="34"/>
      <c r="AY2260" s="34"/>
      <c r="AZ2260" s="34"/>
      <c r="BA2260" s="34"/>
      <c r="BB2260" s="34"/>
      <c r="BC2260" s="34"/>
      <c r="BD2260" s="44">
        <v>90602</v>
      </c>
      <c r="BE2260" s="34" t="s">
        <v>1074</v>
      </c>
      <c r="BF2260" s="43" t="s">
        <v>1223</v>
      </c>
      <c r="BG2260" s="34" t="s">
        <v>479</v>
      </c>
      <c r="BH2260" s="34" t="s">
        <v>276</v>
      </c>
      <c r="BI2260" s="34" t="s">
        <v>1074</v>
      </c>
      <c r="BJ2260" s="44" t="s">
        <v>350</v>
      </c>
      <c r="BK2260" s="44" t="s">
        <v>11787</v>
      </c>
      <c r="EN2260" s="572">
        <v>87050</v>
      </c>
      <c r="EO2260" s="561" t="s">
        <v>12527</v>
      </c>
      <c r="EP2260" s="561" t="s">
        <v>370</v>
      </c>
      <c r="EQ2260" s="576">
        <v>557</v>
      </c>
      <c r="ER2260" s="561" t="s">
        <v>5518</v>
      </c>
      <c r="ES2260" s="568" t="s">
        <v>12528</v>
      </c>
    </row>
    <row r="2261" spans="16:149">
      <c r="P2261" s="503"/>
      <c r="Q2261" s="504"/>
      <c r="R2261" s="505">
        <f t="shared" si="57"/>
        <v>46039</v>
      </c>
      <c r="S2261" s="501"/>
      <c r="T2261" s="497"/>
      <c r="U2261" s="498"/>
      <c r="V2261" s="43">
        <v>272</v>
      </c>
      <c r="W2261" s="34" t="s">
        <v>4711</v>
      </c>
      <c r="X2261" s="44">
        <v>90603</v>
      </c>
      <c r="Y2261" s="34" t="s">
        <v>1349</v>
      </c>
      <c r="Z2261" s="43" t="s">
        <v>1223</v>
      </c>
      <c r="AA2261" s="34" t="s">
        <v>479</v>
      </c>
      <c r="AB2261" s="34" t="s">
        <v>276</v>
      </c>
      <c r="AC2261" s="34" t="s">
        <v>1349</v>
      </c>
      <c r="AD2261" s="44" t="s">
        <v>350</v>
      </c>
      <c r="AE2261" s="44" t="s">
        <v>11787</v>
      </c>
      <c r="AF2261" s="43">
        <v>272</v>
      </c>
      <c r="AG2261" s="34" t="s">
        <v>4711</v>
      </c>
      <c r="AH2261" s="34" t="s">
        <v>12497</v>
      </c>
      <c r="AI2261" s="43" t="s">
        <v>4604</v>
      </c>
      <c r="AJ2261" s="44" t="s">
        <v>4712</v>
      </c>
      <c r="AK2261" s="261">
        <v>6270479</v>
      </c>
      <c r="AL2261" s="44" t="s">
        <v>484</v>
      </c>
      <c r="AM2261" s="44" t="s">
        <v>4716</v>
      </c>
      <c r="AN2261" s="262">
        <v>238095900</v>
      </c>
      <c r="AO2261" s="34"/>
      <c r="AP2261" s="34"/>
      <c r="AQ2261" s="34"/>
      <c r="AR2261" s="34"/>
      <c r="AS2261" s="34"/>
      <c r="AT2261" s="44" t="s">
        <v>10865</v>
      </c>
      <c r="AU2261" s="44"/>
      <c r="AV2261" s="477" t="str">
        <f t="array" ref="AV2261">_xlfn.IFS(
LEFT(Tabelas!$AI2261,1)="N","DN",
LEFT(Tabelas!$AI2261,1)="C","DC",
LEFT(Tabelas!$AI2261,1)="L","DL",
LEFT(Tabelas!$AI2261,1)="A","DA",
LEFT(Tabelas!$AI2261,1)="G","DG")</f>
        <v>DC</v>
      </c>
      <c r="AW2261" s="34"/>
      <c r="AX2261" s="34"/>
      <c r="AY2261" s="34"/>
      <c r="AZ2261" s="34"/>
      <c r="BA2261" s="34"/>
      <c r="BB2261" s="34"/>
      <c r="BC2261" s="34"/>
      <c r="BD2261" s="44">
        <v>90603</v>
      </c>
      <c r="BE2261" s="34" t="s">
        <v>1349</v>
      </c>
      <c r="BF2261" s="43" t="s">
        <v>1223</v>
      </c>
      <c r="BG2261" s="34" t="s">
        <v>479</v>
      </c>
      <c r="BH2261" s="34" t="s">
        <v>276</v>
      </c>
      <c r="BI2261" s="34" t="s">
        <v>1349</v>
      </c>
      <c r="BJ2261" s="44" t="s">
        <v>350</v>
      </c>
      <c r="BK2261" s="44" t="s">
        <v>11787</v>
      </c>
      <c r="EN2261" s="572">
        <v>87076</v>
      </c>
      <c r="EO2261" s="561" t="s">
        <v>12529</v>
      </c>
      <c r="EP2261" s="561" t="s">
        <v>289</v>
      </c>
      <c r="EQ2261" s="576">
        <v>332</v>
      </c>
      <c r="ER2261" s="561" t="s">
        <v>4896</v>
      </c>
      <c r="ES2261" s="568" t="s">
        <v>12530</v>
      </c>
    </row>
    <row r="2262" spans="16:149">
      <c r="P2262" s="503"/>
      <c r="Q2262" s="504"/>
      <c r="R2262" s="505">
        <f t="shared" si="57"/>
        <v>46040</v>
      </c>
      <c r="S2262" s="501"/>
      <c r="T2262" s="497"/>
      <c r="U2262" s="498"/>
      <c r="V2262" s="43">
        <v>272</v>
      </c>
      <c r="W2262" s="34" t="s">
        <v>4711</v>
      </c>
      <c r="X2262" s="44">
        <v>90605</v>
      </c>
      <c r="Y2262" s="34" t="s">
        <v>1627</v>
      </c>
      <c r="Z2262" s="43" t="s">
        <v>1223</v>
      </c>
      <c r="AA2262" s="34" t="s">
        <v>479</v>
      </c>
      <c r="AB2262" s="34" t="s">
        <v>276</v>
      </c>
      <c r="AC2262" s="34" t="s">
        <v>1627</v>
      </c>
      <c r="AD2262" s="44" t="s">
        <v>350</v>
      </c>
      <c r="AE2262" s="44" t="s">
        <v>11787</v>
      </c>
      <c r="AF2262" s="43">
        <v>272</v>
      </c>
      <c r="AG2262" s="34" t="s">
        <v>4711</v>
      </c>
      <c r="AH2262" s="34" t="s">
        <v>12497</v>
      </c>
      <c r="AI2262" s="43" t="s">
        <v>4604</v>
      </c>
      <c r="AJ2262" s="44" t="s">
        <v>4712</v>
      </c>
      <c r="AK2262" s="261">
        <v>6270479</v>
      </c>
      <c r="AL2262" s="44" t="s">
        <v>484</v>
      </c>
      <c r="AM2262" s="44" t="s">
        <v>4716</v>
      </c>
      <c r="AN2262" s="262">
        <v>238095900</v>
      </c>
      <c r="AO2262" s="34"/>
      <c r="AP2262" s="34"/>
      <c r="AQ2262" s="34"/>
      <c r="AR2262" s="34"/>
      <c r="AS2262" s="34"/>
      <c r="AT2262" s="44" t="s">
        <v>10865</v>
      </c>
      <c r="AU2262" s="44"/>
      <c r="AV2262" s="477" t="str">
        <f t="array" ref="AV2262">_xlfn.IFS(
LEFT(Tabelas!$AI2262,1)="N","DN",
LEFT(Tabelas!$AI2262,1)="C","DC",
LEFT(Tabelas!$AI2262,1)="L","DL",
LEFT(Tabelas!$AI2262,1)="A","DA",
LEFT(Tabelas!$AI2262,1)="G","DG")</f>
        <v>DC</v>
      </c>
      <c r="AW2262" s="34"/>
      <c r="AX2262" s="34"/>
      <c r="AY2262" s="34"/>
      <c r="AZ2262" s="34"/>
      <c r="BA2262" s="34"/>
      <c r="BB2262" s="34"/>
      <c r="BC2262" s="34"/>
      <c r="BD2262" s="44">
        <v>90605</v>
      </c>
      <c r="BE2262" s="34" t="s">
        <v>1627</v>
      </c>
      <c r="BF2262" s="43" t="s">
        <v>1223</v>
      </c>
      <c r="BG2262" s="34" t="s">
        <v>479</v>
      </c>
      <c r="BH2262" s="34" t="s">
        <v>276</v>
      </c>
      <c r="BI2262" s="34" t="s">
        <v>1627</v>
      </c>
      <c r="BJ2262" s="44" t="s">
        <v>350</v>
      </c>
      <c r="BK2262" s="44" t="s">
        <v>11787</v>
      </c>
      <c r="EN2262" s="572">
        <v>87157</v>
      </c>
      <c r="EO2262" s="561" t="s">
        <v>12531</v>
      </c>
      <c r="EP2262" s="561" t="s">
        <v>289</v>
      </c>
      <c r="EQ2262" s="576">
        <v>323</v>
      </c>
      <c r="ER2262" s="561" t="s">
        <v>4864</v>
      </c>
      <c r="ES2262" s="568" t="s">
        <v>12532</v>
      </c>
    </row>
    <row r="2263" spans="16:149">
      <c r="P2263" s="503"/>
      <c r="Q2263" s="504"/>
      <c r="R2263" s="505">
        <f t="shared" si="57"/>
        <v>46041</v>
      </c>
      <c r="S2263" s="501"/>
      <c r="T2263" s="497"/>
      <c r="U2263" s="498"/>
      <c r="V2263" s="43">
        <v>272</v>
      </c>
      <c r="W2263" s="34" t="s">
        <v>4711</v>
      </c>
      <c r="X2263" s="44">
        <v>90600</v>
      </c>
      <c r="Y2263" s="34" t="s">
        <v>769</v>
      </c>
      <c r="Z2263" s="43" t="s">
        <v>1223</v>
      </c>
      <c r="AA2263" s="34" t="s">
        <v>479</v>
      </c>
      <c r="AB2263" s="34" t="s">
        <v>276</v>
      </c>
      <c r="AC2263" s="34" t="s">
        <v>479</v>
      </c>
      <c r="AD2263" s="44" t="s">
        <v>350</v>
      </c>
      <c r="AE2263" s="44" t="s">
        <v>11787</v>
      </c>
      <c r="AF2263" s="43">
        <v>272</v>
      </c>
      <c r="AG2263" s="34" t="s">
        <v>4711</v>
      </c>
      <c r="AH2263" s="34" t="s">
        <v>12497</v>
      </c>
      <c r="AI2263" s="43" t="s">
        <v>4604</v>
      </c>
      <c r="AJ2263" s="44" t="s">
        <v>4712</v>
      </c>
      <c r="AK2263" s="261">
        <v>6270479</v>
      </c>
      <c r="AL2263" s="44" t="s">
        <v>484</v>
      </c>
      <c r="AM2263" s="44" t="s">
        <v>4716</v>
      </c>
      <c r="AN2263" s="262">
        <v>238095900</v>
      </c>
      <c r="AO2263" s="34"/>
      <c r="AP2263" s="34"/>
      <c r="AQ2263" s="34"/>
      <c r="AR2263" s="34"/>
      <c r="AS2263" s="34"/>
      <c r="AT2263" s="44" t="s">
        <v>10865</v>
      </c>
      <c r="AU2263" s="44"/>
      <c r="AV2263" s="477" t="str">
        <f t="array" ref="AV2263">_xlfn.IFS(
LEFT(Tabelas!$AI2263,1)="N","DN",
LEFT(Tabelas!$AI2263,1)="C","DC",
LEFT(Tabelas!$AI2263,1)="L","DL",
LEFT(Tabelas!$AI2263,1)="A","DA",
LEFT(Tabelas!$AI2263,1)="G","DG")</f>
        <v>DC</v>
      </c>
      <c r="AW2263" s="34"/>
      <c r="AX2263" s="34"/>
      <c r="AY2263" s="34"/>
      <c r="AZ2263" s="34"/>
      <c r="BA2263" s="34"/>
      <c r="BB2263" s="34"/>
      <c r="BC2263" s="34"/>
      <c r="BD2263" s="44">
        <v>90600</v>
      </c>
      <c r="BE2263" s="34" t="s">
        <v>769</v>
      </c>
      <c r="BF2263" s="43" t="s">
        <v>1223</v>
      </c>
      <c r="BG2263" s="34" t="s">
        <v>479</v>
      </c>
      <c r="BH2263" s="34" t="s">
        <v>276</v>
      </c>
      <c r="BI2263" s="34" t="s">
        <v>479</v>
      </c>
      <c r="BJ2263" s="44" t="s">
        <v>350</v>
      </c>
      <c r="BK2263" s="44" t="s">
        <v>11787</v>
      </c>
      <c r="EN2263" s="571">
        <v>87211</v>
      </c>
      <c r="EO2263" s="560" t="s">
        <v>12533</v>
      </c>
      <c r="EP2263" s="560" t="s">
        <v>350</v>
      </c>
      <c r="EQ2263" s="580">
        <v>221</v>
      </c>
      <c r="ER2263" s="560" t="s">
        <v>4458</v>
      </c>
      <c r="ES2263" s="567" t="s">
        <v>12534</v>
      </c>
    </row>
    <row r="2264" spans="16:149">
      <c r="P2264" s="503"/>
      <c r="Q2264" s="504"/>
      <c r="R2264" s="505">
        <f t="shared" si="57"/>
        <v>46042</v>
      </c>
      <c r="S2264" s="501"/>
      <c r="T2264" s="497"/>
      <c r="U2264" s="498"/>
      <c r="V2264" s="43">
        <v>272</v>
      </c>
      <c r="W2264" s="34" t="s">
        <v>4711</v>
      </c>
      <c r="X2264" s="44">
        <v>90612</v>
      </c>
      <c r="Y2264" s="34" t="s">
        <v>1894</v>
      </c>
      <c r="Z2264" s="43" t="s">
        <v>1223</v>
      </c>
      <c r="AA2264" s="34" t="s">
        <v>479</v>
      </c>
      <c r="AB2264" s="34" t="s">
        <v>276</v>
      </c>
      <c r="AC2264" s="34" t="s">
        <v>1894</v>
      </c>
      <c r="AD2264" s="44" t="s">
        <v>350</v>
      </c>
      <c r="AE2264" s="44" t="s">
        <v>11787</v>
      </c>
      <c r="AF2264" s="43">
        <v>272</v>
      </c>
      <c r="AG2264" s="34" t="s">
        <v>4711</v>
      </c>
      <c r="AH2264" s="34" t="s">
        <v>12497</v>
      </c>
      <c r="AI2264" s="43" t="s">
        <v>4604</v>
      </c>
      <c r="AJ2264" s="44" t="s">
        <v>4712</v>
      </c>
      <c r="AK2264" s="261">
        <v>6270479</v>
      </c>
      <c r="AL2264" s="44" t="s">
        <v>484</v>
      </c>
      <c r="AM2264" s="44" t="s">
        <v>4716</v>
      </c>
      <c r="AN2264" s="262">
        <v>238095900</v>
      </c>
      <c r="AO2264" s="34"/>
      <c r="AP2264" s="34"/>
      <c r="AQ2264" s="34"/>
      <c r="AR2264" s="34"/>
      <c r="AS2264" s="34"/>
      <c r="AT2264" s="44" t="s">
        <v>10865</v>
      </c>
      <c r="AU2264" s="44"/>
      <c r="AV2264" s="477" t="str">
        <f t="array" ref="AV2264">_xlfn.IFS(
LEFT(Tabelas!$AI2264,1)="N","DN",
LEFT(Tabelas!$AI2264,1)="C","DC",
LEFT(Tabelas!$AI2264,1)="L","DL",
LEFT(Tabelas!$AI2264,1)="A","DA",
LEFT(Tabelas!$AI2264,1)="G","DG")</f>
        <v>DC</v>
      </c>
      <c r="AW2264" s="34"/>
      <c r="AX2264" s="34"/>
      <c r="AY2264" s="34"/>
      <c r="AZ2264" s="34"/>
      <c r="BA2264" s="34"/>
      <c r="BB2264" s="34"/>
      <c r="BC2264" s="34"/>
      <c r="BD2264" s="44">
        <v>90612</v>
      </c>
      <c r="BE2264" s="34" t="s">
        <v>1894</v>
      </c>
      <c r="BF2264" s="43" t="s">
        <v>1223</v>
      </c>
      <c r="BG2264" s="34" t="s">
        <v>479</v>
      </c>
      <c r="BH2264" s="34" t="s">
        <v>276</v>
      </c>
      <c r="BI2264" s="34" t="s">
        <v>1894</v>
      </c>
      <c r="BJ2264" s="44" t="s">
        <v>350</v>
      </c>
      <c r="BK2264" s="44" t="s">
        <v>11787</v>
      </c>
      <c r="EN2264" s="572">
        <v>87238</v>
      </c>
      <c r="EO2264" s="561" t="s">
        <v>12535</v>
      </c>
      <c r="EP2264" s="561" t="s">
        <v>947</v>
      </c>
      <c r="EQ2264" s="576">
        <v>485</v>
      </c>
      <c r="ER2264" s="561" t="s">
        <v>3526</v>
      </c>
      <c r="ES2264" s="568" t="s">
        <v>12536</v>
      </c>
    </row>
    <row r="2265" spans="16:149">
      <c r="P2265" s="503"/>
      <c r="Q2265" s="504"/>
      <c r="R2265" s="505">
        <f t="shared" si="57"/>
        <v>46043</v>
      </c>
      <c r="S2265" s="501"/>
      <c r="T2265" s="497"/>
      <c r="U2265" s="498"/>
      <c r="V2265" s="43">
        <v>272</v>
      </c>
      <c r="W2265" s="34" t="s">
        <v>4711</v>
      </c>
      <c r="X2265" s="44">
        <v>90613</v>
      </c>
      <c r="Y2265" s="34" t="s">
        <v>2106</v>
      </c>
      <c r="Z2265" s="43" t="s">
        <v>1223</v>
      </c>
      <c r="AA2265" s="34" t="s">
        <v>479</v>
      </c>
      <c r="AB2265" s="34" t="s">
        <v>276</v>
      </c>
      <c r="AC2265" s="34" t="s">
        <v>2106</v>
      </c>
      <c r="AD2265" s="44" t="s">
        <v>350</v>
      </c>
      <c r="AE2265" s="44" t="s">
        <v>11787</v>
      </c>
      <c r="AF2265" s="43">
        <v>272</v>
      </c>
      <c r="AG2265" s="34" t="s">
        <v>4711</v>
      </c>
      <c r="AH2265" s="34" t="s">
        <v>12497</v>
      </c>
      <c r="AI2265" s="43" t="s">
        <v>4604</v>
      </c>
      <c r="AJ2265" s="44" t="s">
        <v>4712</v>
      </c>
      <c r="AK2265" s="261">
        <v>6270479</v>
      </c>
      <c r="AL2265" s="44" t="s">
        <v>484</v>
      </c>
      <c r="AM2265" s="44" t="s">
        <v>4716</v>
      </c>
      <c r="AN2265" s="262">
        <v>238095900</v>
      </c>
      <c r="AO2265" s="34"/>
      <c r="AP2265" s="34"/>
      <c r="AQ2265" s="34"/>
      <c r="AR2265" s="34"/>
      <c r="AS2265" s="34"/>
      <c r="AT2265" s="44" t="s">
        <v>10865</v>
      </c>
      <c r="AU2265" s="44"/>
      <c r="AV2265" s="477" t="str">
        <f t="array" ref="AV2265">_xlfn.IFS(
LEFT(Tabelas!$AI2265,1)="N","DN",
LEFT(Tabelas!$AI2265,1)="C","DC",
LEFT(Tabelas!$AI2265,1)="L","DL",
LEFT(Tabelas!$AI2265,1)="A","DA",
LEFT(Tabelas!$AI2265,1)="G","DG")</f>
        <v>DC</v>
      </c>
      <c r="AW2265" s="34"/>
      <c r="AX2265" s="34"/>
      <c r="AY2265" s="34"/>
      <c r="AZ2265" s="34"/>
      <c r="BA2265" s="34"/>
      <c r="BB2265" s="34"/>
      <c r="BC2265" s="34"/>
      <c r="BD2265" s="44">
        <v>90613</v>
      </c>
      <c r="BE2265" s="34" t="s">
        <v>2106</v>
      </c>
      <c r="BF2265" s="43" t="s">
        <v>1223</v>
      </c>
      <c r="BG2265" s="34" t="s">
        <v>479</v>
      </c>
      <c r="BH2265" s="34" t="s">
        <v>276</v>
      </c>
      <c r="BI2265" s="34" t="s">
        <v>2106</v>
      </c>
      <c r="BJ2265" s="44" t="s">
        <v>350</v>
      </c>
      <c r="BK2265" s="44" t="s">
        <v>11787</v>
      </c>
      <c r="EN2265" s="571">
        <v>87246</v>
      </c>
      <c r="EO2265" s="560" t="s">
        <v>12537</v>
      </c>
      <c r="EP2265" s="560" t="s">
        <v>289</v>
      </c>
      <c r="EQ2265" s="580">
        <v>334</v>
      </c>
      <c r="ER2265" s="560" t="s">
        <v>4921</v>
      </c>
      <c r="ES2265" s="567" t="s">
        <v>12538</v>
      </c>
    </row>
    <row r="2266" spans="16:149">
      <c r="P2266" s="503"/>
      <c r="Q2266" s="504"/>
      <c r="R2266" s="505">
        <f t="shared" si="57"/>
        <v>46044</v>
      </c>
      <c r="S2266" s="501"/>
      <c r="T2266" s="497"/>
      <c r="U2266" s="498"/>
      <c r="V2266" s="43">
        <v>272</v>
      </c>
      <c r="W2266" s="34" t="s">
        <v>4711</v>
      </c>
      <c r="X2266" s="44">
        <v>90614</v>
      </c>
      <c r="Y2266" s="34" t="s">
        <v>2309</v>
      </c>
      <c r="Z2266" s="43" t="s">
        <v>1223</v>
      </c>
      <c r="AA2266" s="34" t="s">
        <v>479</v>
      </c>
      <c r="AB2266" s="34" t="s">
        <v>276</v>
      </c>
      <c r="AC2266" s="34" t="s">
        <v>2309</v>
      </c>
      <c r="AD2266" s="44" t="s">
        <v>350</v>
      </c>
      <c r="AE2266" s="44" t="s">
        <v>11787</v>
      </c>
      <c r="AF2266" s="43">
        <v>272</v>
      </c>
      <c r="AG2266" s="34" t="s">
        <v>4711</v>
      </c>
      <c r="AH2266" s="34" t="s">
        <v>12497</v>
      </c>
      <c r="AI2266" s="43" t="s">
        <v>4604</v>
      </c>
      <c r="AJ2266" s="44" t="s">
        <v>4712</v>
      </c>
      <c r="AK2266" s="261">
        <v>6270479</v>
      </c>
      <c r="AL2266" s="44" t="s">
        <v>484</v>
      </c>
      <c r="AM2266" s="44" t="s">
        <v>4716</v>
      </c>
      <c r="AN2266" s="262">
        <v>238095900</v>
      </c>
      <c r="AO2266" s="34"/>
      <c r="AP2266" s="34"/>
      <c r="AQ2266" s="34"/>
      <c r="AR2266" s="34"/>
      <c r="AS2266" s="34"/>
      <c r="AT2266" s="44" t="s">
        <v>10865</v>
      </c>
      <c r="AU2266" s="44"/>
      <c r="AV2266" s="477" t="str">
        <f t="array" ref="AV2266">_xlfn.IFS(
LEFT(Tabelas!$AI2266,1)="N","DN",
LEFT(Tabelas!$AI2266,1)="C","DC",
LEFT(Tabelas!$AI2266,1)="L","DL",
LEFT(Tabelas!$AI2266,1)="A","DA",
LEFT(Tabelas!$AI2266,1)="G","DG")</f>
        <v>DC</v>
      </c>
      <c r="AW2266" s="34"/>
      <c r="AX2266" s="34"/>
      <c r="AY2266" s="34"/>
      <c r="AZ2266" s="34"/>
      <c r="BA2266" s="34"/>
      <c r="BB2266" s="34"/>
      <c r="BC2266" s="34"/>
      <c r="BD2266" s="44">
        <v>90614</v>
      </c>
      <c r="BE2266" s="34" t="s">
        <v>2309</v>
      </c>
      <c r="BF2266" s="43" t="s">
        <v>1223</v>
      </c>
      <c r="BG2266" s="34" t="s">
        <v>479</v>
      </c>
      <c r="BH2266" s="34" t="s">
        <v>276</v>
      </c>
      <c r="BI2266" s="34" t="s">
        <v>2309</v>
      </c>
      <c r="BJ2266" s="44" t="s">
        <v>350</v>
      </c>
      <c r="BK2266" s="44" t="s">
        <v>11787</v>
      </c>
      <c r="EN2266" s="572">
        <v>87262</v>
      </c>
      <c r="EO2266" s="561" t="s">
        <v>12539</v>
      </c>
      <c r="EP2266" s="561" t="s">
        <v>350</v>
      </c>
      <c r="EQ2266" s="576">
        <v>229</v>
      </c>
      <c r="ER2266" s="561" t="s">
        <v>4622</v>
      </c>
      <c r="ES2266" s="568" t="s">
        <v>12540</v>
      </c>
    </row>
    <row r="2267" spans="16:149">
      <c r="P2267" s="503"/>
      <c r="Q2267" s="504"/>
      <c r="R2267" s="505">
        <f t="shared" si="57"/>
        <v>46045</v>
      </c>
      <c r="S2267" s="501"/>
      <c r="T2267" s="497"/>
      <c r="U2267" s="498"/>
      <c r="V2267" s="43">
        <v>272</v>
      </c>
      <c r="W2267" s="34" t="s">
        <v>4711</v>
      </c>
      <c r="X2267" s="44">
        <v>90617</v>
      </c>
      <c r="Y2267" s="34" t="s">
        <v>2486</v>
      </c>
      <c r="Z2267" s="43" t="s">
        <v>1223</v>
      </c>
      <c r="AA2267" s="34" t="s">
        <v>479</v>
      </c>
      <c r="AB2267" s="34" t="s">
        <v>276</v>
      </c>
      <c r="AC2267" s="34" t="s">
        <v>2486</v>
      </c>
      <c r="AD2267" s="44" t="s">
        <v>350</v>
      </c>
      <c r="AE2267" s="44" t="s">
        <v>11787</v>
      </c>
      <c r="AF2267" s="43">
        <v>272</v>
      </c>
      <c r="AG2267" s="34" t="s">
        <v>4711</v>
      </c>
      <c r="AH2267" s="34" t="s">
        <v>12497</v>
      </c>
      <c r="AI2267" s="43" t="s">
        <v>4604</v>
      </c>
      <c r="AJ2267" s="44" t="s">
        <v>4712</v>
      </c>
      <c r="AK2267" s="261">
        <v>6270479</v>
      </c>
      <c r="AL2267" s="44" t="s">
        <v>484</v>
      </c>
      <c r="AM2267" s="44" t="s">
        <v>4716</v>
      </c>
      <c r="AN2267" s="262">
        <v>238095900</v>
      </c>
      <c r="AO2267" s="34"/>
      <c r="AP2267" s="34"/>
      <c r="AQ2267" s="34"/>
      <c r="AR2267" s="34"/>
      <c r="AS2267" s="34"/>
      <c r="AT2267" s="44" t="s">
        <v>10865</v>
      </c>
      <c r="AU2267" s="44"/>
      <c r="AV2267" s="477" t="str">
        <f t="array" ref="AV2267">_xlfn.IFS(
LEFT(Tabelas!$AI2267,1)="N","DN",
LEFT(Tabelas!$AI2267,1)="C","DC",
LEFT(Tabelas!$AI2267,1)="L","DL",
LEFT(Tabelas!$AI2267,1)="A","DA",
LEFT(Tabelas!$AI2267,1)="G","DG")</f>
        <v>DC</v>
      </c>
      <c r="AW2267" s="34"/>
      <c r="AX2267" s="34"/>
      <c r="AY2267" s="34"/>
      <c r="AZ2267" s="34"/>
      <c r="BA2267" s="34"/>
      <c r="BB2267" s="34"/>
      <c r="BC2267" s="34"/>
      <c r="BD2267" s="44">
        <v>90617</v>
      </c>
      <c r="BE2267" s="34" t="s">
        <v>2486</v>
      </c>
      <c r="BF2267" s="43" t="s">
        <v>1223</v>
      </c>
      <c r="BG2267" s="34" t="s">
        <v>479</v>
      </c>
      <c r="BH2267" s="34" t="s">
        <v>276</v>
      </c>
      <c r="BI2267" s="34" t="s">
        <v>2486</v>
      </c>
      <c r="BJ2267" s="44" t="s">
        <v>350</v>
      </c>
      <c r="BK2267" s="44" t="s">
        <v>11787</v>
      </c>
      <c r="EN2267" s="571">
        <v>87467</v>
      </c>
      <c r="EO2267" s="560" t="s">
        <v>12541</v>
      </c>
      <c r="EP2267" s="560" t="s">
        <v>320</v>
      </c>
      <c r="EQ2267" s="580">
        <v>126</v>
      </c>
      <c r="ER2267" s="560" t="s">
        <v>3720</v>
      </c>
      <c r="ES2267" s="567" t="s">
        <v>12542</v>
      </c>
    </row>
    <row r="2268" spans="16:149">
      <c r="P2268" s="503"/>
      <c r="Q2268" s="504"/>
      <c r="R2268" s="505">
        <f t="shared" si="57"/>
        <v>46046</v>
      </c>
      <c r="S2268" s="501"/>
      <c r="T2268" s="497"/>
      <c r="U2268" s="498"/>
      <c r="V2268" s="43">
        <v>272</v>
      </c>
      <c r="W2268" s="34" t="s">
        <v>4711</v>
      </c>
      <c r="X2268" s="44">
        <v>90623</v>
      </c>
      <c r="Y2268" s="34" t="s">
        <v>3067</v>
      </c>
      <c r="Z2268" s="43" t="s">
        <v>1223</v>
      </c>
      <c r="AA2268" s="34" t="s">
        <v>479</v>
      </c>
      <c r="AB2268" s="34" t="s">
        <v>276</v>
      </c>
      <c r="AC2268" s="34" t="s">
        <v>12543</v>
      </c>
      <c r="AD2268" s="44" t="s">
        <v>350</v>
      </c>
      <c r="AE2268" s="44" t="s">
        <v>11787</v>
      </c>
      <c r="AF2268" s="43">
        <v>272</v>
      </c>
      <c r="AG2268" s="34" t="s">
        <v>4711</v>
      </c>
      <c r="AH2268" s="34" t="s">
        <v>12497</v>
      </c>
      <c r="AI2268" s="43" t="s">
        <v>4604</v>
      </c>
      <c r="AJ2268" s="44" t="s">
        <v>4712</v>
      </c>
      <c r="AK2268" s="261">
        <v>6270479</v>
      </c>
      <c r="AL2268" s="44" t="s">
        <v>484</v>
      </c>
      <c r="AM2268" s="44" t="s">
        <v>4716</v>
      </c>
      <c r="AN2268" s="262">
        <v>238095900</v>
      </c>
      <c r="AO2268" s="34"/>
      <c r="AP2268" s="34"/>
      <c r="AQ2268" s="34"/>
      <c r="AR2268" s="34"/>
      <c r="AS2268" s="34"/>
      <c r="AT2268" s="44" t="s">
        <v>10865</v>
      </c>
      <c r="AU2268" s="44"/>
      <c r="AV2268" s="477" t="str">
        <f t="array" ref="AV2268">_xlfn.IFS(
LEFT(Tabelas!$AI2268,1)="N","DN",
LEFT(Tabelas!$AI2268,1)="C","DC",
LEFT(Tabelas!$AI2268,1)="L","DL",
LEFT(Tabelas!$AI2268,1)="A","DA",
LEFT(Tabelas!$AI2268,1)="G","DG")</f>
        <v>DC</v>
      </c>
      <c r="AW2268" s="34"/>
      <c r="AX2268" s="34"/>
      <c r="AY2268" s="34"/>
      <c r="AZ2268" s="34"/>
      <c r="BA2268" s="34"/>
      <c r="BB2268" s="34"/>
      <c r="BC2268" s="34"/>
      <c r="BD2268" s="44">
        <v>90623</v>
      </c>
      <c r="BE2268" s="34" t="s">
        <v>3067</v>
      </c>
      <c r="BF2268" s="43" t="s">
        <v>1223</v>
      </c>
      <c r="BG2268" s="34" t="s">
        <v>479</v>
      </c>
      <c r="BH2268" s="34" t="s">
        <v>276</v>
      </c>
      <c r="BI2268" s="34" t="s">
        <v>12543</v>
      </c>
      <c r="BJ2268" s="44" t="s">
        <v>350</v>
      </c>
      <c r="BK2268" s="44" t="s">
        <v>11787</v>
      </c>
      <c r="EN2268" s="571">
        <v>87866</v>
      </c>
      <c r="EO2268" s="560" t="s">
        <v>12544</v>
      </c>
      <c r="EP2268" s="560" t="s">
        <v>289</v>
      </c>
      <c r="EQ2268" s="580">
        <v>333</v>
      </c>
      <c r="ER2268" s="560" t="s">
        <v>4908</v>
      </c>
      <c r="ES2268" s="567" t="s">
        <v>12545</v>
      </c>
    </row>
    <row r="2269" spans="16:149">
      <c r="P2269" s="503"/>
      <c r="Q2269" s="504"/>
      <c r="R2269" s="505">
        <f t="shared" si="57"/>
        <v>46047</v>
      </c>
      <c r="S2269" s="501"/>
      <c r="T2269" s="497"/>
      <c r="U2269" s="498"/>
      <c r="V2269" s="43">
        <v>272</v>
      </c>
      <c r="W2269" s="34" t="s">
        <v>4711</v>
      </c>
      <c r="X2269" s="44">
        <v>90624</v>
      </c>
      <c r="Y2269" s="34" t="s">
        <v>3184</v>
      </c>
      <c r="Z2269" s="43" t="s">
        <v>1223</v>
      </c>
      <c r="AA2269" s="34" t="s">
        <v>479</v>
      </c>
      <c r="AB2269" s="34" t="s">
        <v>276</v>
      </c>
      <c r="AC2269" s="34" t="s">
        <v>12546</v>
      </c>
      <c r="AD2269" s="44" t="s">
        <v>350</v>
      </c>
      <c r="AE2269" s="44" t="s">
        <v>11787</v>
      </c>
      <c r="AF2269" s="43">
        <v>272</v>
      </c>
      <c r="AG2269" s="34" t="s">
        <v>4711</v>
      </c>
      <c r="AH2269" s="34" t="s">
        <v>12497</v>
      </c>
      <c r="AI2269" s="43" t="s">
        <v>4604</v>
      </c>
      <c r="AJ2269" s="44" t="s">
        <v>4712</v>
      </c>
      <c r="AK2269" s="261">
        <v>6270479</v>
      </c>
      <c r="AL2269" s="44" t="s">
        <v>484</v>
      </c>
      <c r="AM2269" s="44" t="s">
        <v>4716</v>
      </c>
      <c r="AN2269" s="262">
        <v>238095900</v>
      </c>
      <c r="AO2269" s="34"/>
      <c r="AP2269" s="34"/>
      <c r="AQ2269" s="34"/>
      <c r="AR2269" s="34"/>
      <c r="AS2269" s="34"/>
      <c r="AT2269" s="44" t="s">
        <v>10865</v>
      </c>
      <c r="AU2269" s="44"/>
      <c r="AV2269" s="477" t="str">
        <f t="array" ref="AV2269">_xlfn.IFS(
LEFT(Tabelas!$AI2269,1)="N","DN",
LEFT(Tabelas!$AI2269,1)="C","DC",
LEFT(Tabelas!$AI2269,1)="L","DL",
LEFT(Tabelas!$AI2269,1)="A","DA",
LEFT(Tabelas!$AI2269,1)="G","DG")</f>
        <v>DC</v>
      </c>
      <c r="AW2269" s="34"/>
      <c r="AX2269" s="34"/>
      <c r="AY2269" s="34"/>
      <c r="AZ2269" s="34"/>
      <c r="BA2269" s="34"/>
      <c r="BB2269" s="34"/>
      <c r="BC2269" s="34"/>
      <c r="BD2269" s="44">
        <v>90624</v>
      </c>
      <c r="BE2269" s="34" t="s">
        <v>3184</v>
      </c>
      <c r="BF2269" s="43" t="s">
        <v>1223</v>
      </c>
      <c r="BG2269" s="34" t="s">
        <v>479</v>
      </c>
      <c r="BH2269" s="34" t="s">
        <v>276</v>
      </c>
      <c r="BI2269" s="34" t="s">
        <v>12546</v>
      </c>
      <c r="BJ2269" s="44" t="s">
        <v>350</v>
      </c>
      <c r="BK2269" s="44" t="s">
        <v>11787</v>
      </c>
      <c r="EN2269" s="572">
        <v>88528</v>
      </c>
      <c r="EO2269" s="561" t="s">
        <v>12547</v>
      </c>
      <c r="EP2269" s="561" t="s">
        <v>320</v>
      </c>
      <c r="EQ2269" s="576">
        <v>119</v>
      </c>
      <c r="ER2269" s="561" t="s">
        <v>3588</v>
      </c>
      <c r="ES2269" s="568" t="s">
        <v>12548</v>
      </c>
    </row>
    <row r="2270" spans="16:149">
      <c r="P2270" s="503"/>
      <c r="Q2270" s="504"/>
      <c r="R2270" s="505">
        <f t="shared" si="57"/>
        <v>46048</v>
      </c>
      <c r="S2270" s="501"/>
      <c r="T2270" s="497"/>
      <c r="U2270" s="498"/>
      <c r="V2270" s="43">
        <v>272</v>
      </c>
      <c r="W2270" s="34" t="s">
        <v>4711</v>
      </c>
      <c r="X2270" s="44">
        <v>90625</v>
      </c>
      <c r="Y2270" s="34" t="s">
        <v>3299</v>
      </c>
      <c r="Z2270" s="43" t="s">
        <v>1223</v>
      </c>
      <c r="AA2270" s="34" t="s">
        <v>479</v>
      </c>
      <c r="AB2270" s="34" t="s">
        <v>276</v>
      </c>
      <c r="AC2270" s="34" t="s">
        <v>479</v>
      </c>
      <c r="AD2270" s="44" t="s">
        <v>350</v>
      </c>
      <c r="AE2270" s="44" t="s">
        <v>11787</v>
      </c>
      <c r="AF2270" s="43">
        <v>272</v>
      </c>
      <c r="AG2270" s="34" t="s">
        <v>4711</v>
      </c>
      <c r="AH2270" s="34" t="s">
        <v>12497</v>
      </c>
      <c r="AI2270" s="43" t="s">
        <v>4604</v>
      </c>
      <c r="AJ2270" s="44" t="s">
        <v>4712</v>
      </c>
      <c r="AK2270" s="261">
        <v>6270479</v>
      </c>
      <c r="AL2270" s="44" t="s">
        <v>484</v>
      </c>
      <c r="AM2270" s="44" t="s">
        <v>4716</v>
      </c>
      <c r="AN2270" s="262">
        <v>238095900</v>
      </c>
      <c r="AO2270" s="34"/>
      <c r="AP2270" s="34"/>
      <c r="AQ2270" s="34"/>
      <c r="AR2270" s="34"/>
      <c r="AS2270" s="34"/>
      <c r="AT2270" s="44" t="s">
        <v>10865</v>
      </c>
      <c r="AU2270" s="44"/>
      <c r="AV2270" s="477" t="str">
        <f t="array" ref="AV2270">_xlfn.IFS(
LEFT(Tabelas!$AI2270,1)="N","DN",
LEFT(Tabelas!$AI2270,1)="C","DC",
LEFT(Tabelas!$AI2270,1)="L","DL",
LEFT(Tabelas!$AI2270,1)="A","DA",
LEFT(Tabelas!$AI2270,1)="G","DG")</f>
        <v>DC</v>
      </c>
      <c r="AW2270" s="34"/>
      <c r="AX2270" s="34"/>
      <c r="AY2270" s="34"/>
      <c r="AZ2270" s="34"/>
      <c r="BA2270" s="34"/>
      <c r="BB2270" s="34"/>
      <c r="BC2270" s="34"/>
      <c r="BD2270" s="44">
        <v>90625</v>
      </c>
      <c r="BE2270" s="34" t="s">
        <v>3299</v>
      </c>
      <c r="BF2270" s="43" t="s">
        <v>1223</v>
      </c>
      <c r="BG2270" s="34" t="s">
        <v>479</v>
      </c>
      <c r="BH2270" s="34" t="s">
        <v>276</v>
      </c>
      <c r="BI2270" s="34" t="s">
        <v>479</v>
      </c>
      <c r="BJ2270" s="44" t="s">
        <v>350</v>
      </c>
      <c r="BK2270" s="44" t="s">
        <v>11787</v>
      </c>
      <c r="EN2270" s="571">
        <v>88676</v>
      </c>
      <c r="EO2270" s="560" t="s">
        <v>12549</v>
      </c>
      <c r="EP2270" s="560" t="s">
        <v>289</v>
      </c>
      <c r="EQ2270" s="580">
        <v>336</v>
      </c>
      <c r="ER2270" s="560" t="s">
        <v>4952</v>
      </c>
      <c r="ES2270" s="567" t="s">
        <v>12550</v>
      </c>
    </row>
    <row r="2271" spans="16:149">
      <c r="P2271" s="503"/>
      <c r="Q2271" s="504"/>
      <c r="R2271" s="505">
        <f t="shared" si="57"/>
        <v>46049</v>
      </c>
      <c r="S2271" s="501"/>
      <c r="T2271" s="497"/>
      <c r="U2271" s="498"/>
      <c r="V2271" s="43">
        <v>272</v>
      </c>
      <c r="W2271" s="34" t="s">
        <v>4711</v>
      </c>
      <c r="X2271" s="44">
        <v>90626</v>
      </c>
      <c r="Y2271" s="34" t="s">
        <v>3391</v>
      </c>
      <c r="Z2271" s="43" t="s">
        <v>1223</v>
      </c>
      <c r="AA2271" s="34" t="s">
        <v>479</v>
      </c>
      <c r="AB2271" s="34" t="s">
        <v>276</v>
      </c>
      <c r="AC2271" s="34" t="s">
        <v>12551</v>
      </c>
      <c r="AD2271" s="44" t="s">
        <v>350</v>
      </c>
      <c r="AE2271" s="44" t="s">
        <v>11787</v>
      </c>
      <c r="AF2271" s="43">
        <v>272</v>
      </c>
      <c r="AG2271" s="34" t="s">
        <v>4711</v>
      </c>
      <c r="AH2271" s="34" t="s">
        <v>12497</v>
      </c>
      <c r="AI2271" s="43" t="s">
        <v>4604</v>
      </c>
      <c r="AJ2271" s="44" t="s">
        <v>4712</v>
      </c>
      <c r="AK2271" s="261">
        <v>6270479</v>
      </c>
      <c r="AL2271" s="44" t="s">
        <v>484</v>
      </c>
      <c r="AM2271" s="44" t="s">
        <v>4716</v>
      </c>
      <c r="AN2271" s="262">
        <v>238095900</v>
      </c>
      <c r="AO2271" s="34"/>
      <c r="AP2271" s="34"/>
      <c r="AQ2271" s="34"/>
      <c r="AR2271" s="34"/>
      <c r="AS2271" s="34"/>
      <c r="AT2271" s="44" t="s">
        <v>10865</v>
      </c>
      <c r="AU2271" s="44"/>
      <c r="AV2271" s="477" t="str">
        <f t="array" ref="AV2271">_xlfn.IFS(
LEFT(Tabelas!$AI2271,1)="N","DN",
LEFT(Tabelas!$AI2271,1)="C","DC",
LEFT(Tabelas!$AI2271,1)="L","DL",
LEFT(Tabelas!$AI2271,1)="A","DA",
LEFT(Tabelas!$AI2271,1)="G","DG")</f>
        <v>DC</v>
      </c>
      <c r="AW2271" s="34"/>
      <c r="AX2271" s="34"/>
      <c r="AY2271" s="34"/>
      <c r="AZ2271" s="34"/>
      <c r="BA2271" s="34"/>
      <c r="BB2271" s="34"/>
      <c r="BC2271" s="34"/>
      <c r="BD2271" s="44">
        <v>90626</v>
      </c>
      <c r="BE2271" s="34" t="s">
        <v>3391</v>
      </c>
      <c r="BF2271" s="43" t="s">
        <v>1223</v>
      </c>
      <c r="BG2271" s="34" t="s">
        <v>479</v>
      </c>
      <c r="BH2271" s="34" t="s">
        <v>276</v>
      </c>
      <c r="BI2271" s="34" t="s">
        <v>12551</v>
      </c>
      <c r="BJ2271" s="44" t="s">
        <v>350</v>
      </c>
      <c r="BK2271" s="44" t="s">
        <v>11787</v>
      </c>
      <c r="EN2271" s="571">
        <v>89672</v>
      </c>
      <c r="EO2271" s="560" t="s">
        <v>12552</v>
      </c>
      <c r="EP2271" s="560" t="s">
        <v>350</v>
      </c>
      <c r="EQ2271" s="580">
        <v>229</v>
      </c>
      <c r="ER2271" s="560" t="s">
        <v>4622</v>
      </c>
      <c r="ES2271" s="567" t="s">
        <v>12553</v>
      </c>
    </row>
    <row r="2272" spans="16:149">
      <c r="P2272" s="503"/>
      <c r="Q2272" s="504"/>
      <c r="R2272" s="505">
        <f t="shared" si="57"/>
        <v>46050</v>
      </c>
      <c r="S2272" s="501"/>
      <c r="T2272" s="497"/>
      <c r="U2272" s="498"/>
      <c r="V2272" s="43">
        <v>272</v>
      </c>
      <c r="W2272" s="34" t="s">
        <v>4711</v>
      </c>
      <c r="X2272" s="44">
        <v>90627</v>
      </c>
      <c r="Y2272" s="34" t="s">
        <v>3473</v>
      </c>
      <c r="Z2272" s="43" t="s">
        <v>1223</v>
      </c>
      <c r="AA2272" s="34" t="s">
        <v>479</v>
      </c>
      <c r="AB2272" s="34" t="s">
        <v>276</v>
      </c>
      <c r="AC2272" s="34" t="s">
        <v>12554</v>
      </c>
      <c r="AD2272" s="44" t="s">
        <v>350</v>
      </c>
      <c r="AE2272" s="44" t="s">
        <v>11787</v>
      </c>
      <c r="AF2272" s="43">
        <v>272</v>
      </c>
      <c r="AG2272" s="34" t="s">
        <v>4711</v>
      </c>
      <c r="AH2272" s="34" t="s">
        <v>12497</v>
      </c>
      <c r="AI2272" s="43" t="s">
        <v>4604</v>
      </c>
      <c r="AJ2272" s="44" t="s">
        <v>4712</v>
      </c>
      <c r="AK2272" s="261">
        <v>6270479</v>
      </c>
      <c r="AL2272" s="44" t="s">
        <v>484</v>
      </c>
      <c r="AM2272" s="44" t="s">
        <v>4716</v>
      </c>
      <c r="AN2272" s="262">
        <v>238095900</v>
      </c>
      <c r="AO2272" s="34"/>
      <c r="AP2272" s="34"/>
      <c r="AQ2272" s="34"/>
      <c r="AR2272" s="34"/>
      <c r="AS2272" s="34"/>
      <c r="AT2272" s="44" t="s">
        <v>10865</v>
      </c>
      <c r="AU2272" s="44"/>
      <c r="AV2272" s="477" t="str">
        <f t="array" ref="AV2272">_xlfn.IFS(
LEFT(Tabelas!$AI2272,1)="N","DN",
LEFT(Tabelas!$AI2272,1)="C","DC",
LEFT(Tabelas!$AI2272,1)="L","DL",
LEFT(Tabelas!$AI2272,1)="A","DA",
LEFT(Tabelas!$AI2272,1)="G","DG")</f>
        <v>DC</v>
      </c>
      <c r="AW2272" s="34"/>
      <c r="AX2272" s="34"/>
      <c r="AY2272" s="34"/>
      <c r="AZ2272" s="34"/>
      <c r="BA2272" s="34"/>
      <c r="BB2272" s="34"/>
      <c r="BC2272" s="34"/>
      <c r="BD2272" s="44">
        <v>90627</v>
      </c>
      <c r="BE2272" s="34" t="s">
        <v>3473</v>
      </c>
      <c r="BF2272" s="43" t="s">
        <v>1223</v>
      </c>
      <c r="BG2272" s="34" t="s">
        <v>479</v>
      </c>
      <c r="BH2272" s="34" t="s">
        <v>276</v>
      </c>
      <c r="BI2272" s="34" t="s">
        <v>12554</v>
      </c>
      <c r="BJ2272" s="44" t="s">
        <v>350</v>
      </c>
      <c r="BK2272" s="44" t="s">
        <v>11787</v>
      </c>
      <c r="EN2272" s="571">
        <v>89788</v>
      </c>
      <c r="EO2272" s="560" t="s">
        <v>12555</v>
      </c>
      <c r="EP2272" s="560" t="s">
        <v>350</v>
      </c>
      <c r="EQ2272" s="580">
        <v>221</v>
      </c>
      <c r="ER2272" s="560" t="s">
        <v>4458</v>
      </c>
      <c r="ES2272" s="567" t="s">
        <v>12556</v>
      </c>
    </row>
    <row r="2273" spans="16:149">
      <c r="P2273" s="503"/>
      <c r="Q2273" s="504"/>
      <c r="R2273" s="505">
        <f t="shared" si="57"/>
        <v>46051</v>
      </c>
      <c r="S2273" s="501"/>
      <c r="T2273" s="497"/>
      <c r="U2273" s="498"/>
      <c r="V2273" s="43">
        <v>272</v>
      </c>
      <c r="W2273" s="34" t="s">
        <v>4711</v>
      </c>
      <c r="X2273" s="44">
        <v>90628</v>
      </c>
      <c r="Y2273" s="34" t="s">
        <v>3551</v>
      </c>
      <c r="Z2273" s="43" t="s">
        <v>1223</v>
      </c>
      <c r="AA2273" s="34" t="s">
        <v>479</v>
      </c>
      <c r="AB2273" s="34" t="s">
        <v>276</v>
      </c>
      <c r="AC2273" s="34" t="s">
        <v>12557</v>
      </c>
      <c r="AD2273" s="44" t="s">
        <v>350</v>
      </c>
      <c r="AE2273" s="44" t="s">
        <v>11787</v>
      </c>
      <c r="AF2273" s="43">
        <v>272</v>
      </c>
      <c r="AG2273" s="34" t="s">
        <v>4711</v>
      </c>
      <c r="AH2273" s="34" t="s">
        <v>12497</v>
      </c>
      <c r="AI2273" s="43" t="s">
        <v>4604</v>
      </c>
      <c r="AJ2273" s="44" t="s">
        <v>4712</v>
      </c>
      <c r="AK2273" s="261">
        <v>6270479</v>
      </c>
      <c r="AL2273" s="44" t="s">
        <v>484</v>
      </c>
      <c r="AM2273" s="44" t="s">
        <v>4716</v>
      </c>
      <c r="AN2273" s="262">
        <v>238095900</v>
      </c>
      <c r="AO2273" s="34"/>
      <c r="AP2273" s="34"/>
      <c r="AQ2273" s="34"/>
      <c r="AR2273" s="34"/>
      <c r="AS2273" s="34"/>
      <c r="AT2273" s="44" t="s">
        <v>10865</v>
      </c>
      <c r="AU2273" s="44"/>
      <c r="AV2273" s="477" t="str">
        <f t="array" ref="AV2273">_xlfn.IFS(
LEFT(Tabelas!$AI2273,1)="N","DN",
LEFT(Tabelas!$AI2273,1)="C","DC",
LEFT(Tabelas!$AI2273,1)="L","DL",
LEFT(Tabelas!$AI2273,1)="A","DA",
LEFT(Tabelas!$AI2273,1)="G","DG")</f>
        <v>DC</v>
      </c>
      <c r="AW2273" s="34"/>
      <c r="AX2273" s="34"/>
      <c r="AY2273" s="34"/>
      <c r="AZ2273" s="34"/>
      <c r="BA2273" s="34"/>
      <c r="BB2273" s="34"/>
      <c r="BC2273" s="34"/>
      <c r="BD2273" s="44">
        <v>90628</v>
      </c>
      <c r="BE2273" s="34" t="s">
        <v>3551</v>
      </c>
      <c r="BF2273" s="43" t="s">
        <v>1223</v>
      </c>
      <c r="BG2273" s="34" t="s">
        <v>479</v>
      </c>
      <c r="BH2273" s="34" t="s">
        <v>276</v>
      </c>
      <c r="BI2273" s="34" t="s">
        <v>12557</v>
      </c>
      <c r="BJ2273" s="44" t="s">
        <v>350</v>
      </c>
      <c r="BK2273" s="44" t="s">
        <v>11787</v>
      </c>
      <c r="EN2273" s="571">
        <v>89850</v>
      </c>
      <c r="EO2273" s="560" t="s">
        <v>12558</v>
      </c>
      <c r="EP2273" s="560" t="s">
        <v>320</v>
      </c>
      <c r="EQ2273" s="580">
        <v>104</v>
      </c>
      <c r="ER2273" s="560" t="s">
        <v>1225</v>
      </c>
      <c r="ES2273" s="567" t="s">
        <v>12559</v>
      </c>
    </row>
    <row r="2274" spans="16:149">
      <c r="P2274" s="503"/>
      <c r="Q2274" s="504"/>
      <c r="R2274" s="505">
        <f t="shared" si="57"/>
        <v>46052</v>
      </c>
      <c r="S2274" s="501"/>
      <c r="T2274" s="497"/>
      <c r="U2274" s="498"/>
      <c r="V2274" s="43">
        <v>272</v>
      </c>
      <c r="W2274" s="34" t="s">
        <v>4711</v>
      </c>
      <c r="X2274" s="44">
        <v>90619</v>
      </c>
      <c r="Y2274" s="34" t="s">
        <v>2651</v>
      </c>
      <c r="Z2274" s="43" t="s">
        <v>1223</v>
      </c>
      <c r="AA2274" s="34" t="s">
        <v>479</v>
      </c>
      <c r="AB2274" s="34" t="s">
        <v>276</v>
      </c>
      <c r="AC2274" s="34" t="s">
        <v>2651</v>
      </c>
      <c r="AD2274" s="44" t="s">
        <v>350</v>
      </c>
      <c r="AE2274" s="44" t="s">
        <v>11787</v>
      </c>
      <c r="AF2274" s="43">
        <v>272</v>
      </c>
      <c r="AG2274" s="34" t="s">
        <v>4711</v>
      </c>
      <c r="AH2274" s="34" t="s">
        <v>12497</v>
      </c>
      <c r="AI2274" s="43" t="s">
        <v>4604</v>
      </c>
      <c r="AJ2274" s="44" t="s">
        <v>4712</v>
      </c>
      <c r="AK2274" s="261">
        <v>6270479</v>
      </c>
      <c r="AL2274" s="44" t="s">
        <v>484</v>
      </c>
      <c r="AM2274" s="44" t="s">
        <v>4716</v>
      </c>
      <c r="AN2274" s="262">
        <v>238095900</v>
      </c>
      <c r="AO2274" s="34"/>
      <c r="AP2274" s="34"/>
      <c r="AQ2274" s="34"/>
      <c r="AR2274" s="34"/>
      <c r="AS2274" s="34"/>
      <c r="AT2274" s="44" t="s">
        <v>10865</v>
      </c>
      <c r="AU2274" s="44"/>
      <c r="AV2274" s="477" t="str">
        <f t="array" ref="AV2274">_xlfn.IFS(
LEFT(Tabelas!$AI2274,1)="N","DN",
LEFT(Tabelas!$AI2274,1)="C","DC",
LEFT(Tabelas!$AI2274,1)="L","DL",
LEFT(Tabelas!$AI2274,1)="A","DA",
LEFT(Tabelas!$AI2274,1)="G","DG")</f>
        <v>DC</v>
      </c>
      <c r="AW2274" s="34"/>
      <c r="AX2274" s="34"/>
      <c r="AY2274" s="34"/>
      <c r="AZ2274" s="34"/>
      <c r="BA2274" s="34"/>
      <c r="BB2274" s="34"/>
      <c r="BC2274" s="34"/>
      <c r="BD2274" s="44">
        <v>90619</v>
      </c>
      <c r="BE2274" s="34" t="s">
        <v>2651</v>
      </c>
      <c r="BF2274" s="43" t="s">
        <v>1223</v>
      </c>
      <c r="BG2274" s="34" t="s">
        <v>479</v>
      </c>
      <c r="BH2274" s="34" t="s">
        <v>276</v>
      </c>
      <c r="BI2274" s="34" t="s">
        <v>2651</v>
      </c>
      <c r="BJ2274" s="44" t="s">
        <v>350</v>
      </c>
      <c r="BK2274" s="44" t="s">
        <v>11787</v>
      </c>
      <c r="EN2274" s="572">
        <v>89877</v>
      </c>
      <c r="EO2274" s="561" t="s">
        <v>12560</v>
      </c>
      <c r="EP2274" s="561" t="s">
        <v>320</v>
      </c>
      <c r="EQ2274" s="576">
        <v>110</v>
      </c>
      <c r="ER2274" s="561" t="s">
        <v>2579</v>
      </c>
      <c r="ES2274" s="568" t="s">
        <v>12561</v>
      </c>
    </row>
    <row r="2275" spans="16:149">
      <c r="P2275" s="503"/>
      <c r="Q2275" s="504"/>
      <c r="R2275" s="505">
        <f t="shared" si="57"/>
        <v>46053</v>
      </c>
      <c r="S2275" s="501"/>
      <c r="T2275" s="497"/>
      <c r="U2275" s="498"/>
      <c r="V2275" s="43">
        <v>272</v>
      </c>
      <c r="W2275" s="34" t="s">
        <v>4711</v>
      </c>
      <c r="X2275" s="44">
        <v>90620</v>
      </c>
      <c r="Y2275" s="34" t="s">
        <v>2795</v>
      </c>
      <c r="Z2275" s="43" t="s">
        <v>1223</v>
      </c>
      <c r="AA2275" s="34" t="s">
        <v>479</v>
      </c>
      <c r="AB2275" s="34" t="s">
        <v>276</v>
      </c>
      <c r="AC2275" s="34" t="s">
        <v>2795</v>
      </c>
      <c r="AD2275" s="44" t="s">
        <v>350</v>
      </c>
      <c r="AE2275" s="44" t="s">
        <v>11787</v>
      </c>
      <c r="AF2275" s="43">
        <v>272</v>
      </c>
      <c r="AG2275" s="34" t="s">
        <v>4711</v>
      </c>
      <c r="AH2275" s="34" t="s">
        <v>12497</v>
      </c>
      <c r="AI2275" s="43" t="s">
        <v>4604</v>
      </c>
      <c r="AJ2275" s="44" t="s">
        <v>4712</v>
      </c>
      <c r="AK2275" s="261">
        <v>6270479</v>
      </c>
      <c r="AL2275" s="44" t="s">
        <v>484</v>
      </c>
      <c r="AM2275" s="44" t="s">
        <v>4716</v>
      </c>
      <c r="AN2275" s="262">
        <v>238095900</v>
      </c>
      <c r="AO2275" s="34"/>
      <c r="AP2275" s="34"/>
      <c r="AQ2275" s="34"/>
      <c r="AR2275" s="34"/>
      <c r="AS2275" s="34"/>
      <c r="AT2275" s="44" t="s">
        <v>10865</v>
      </c>
      <c r="AU2275" s="44"/>
      <c r="AV2275" s="477" t="str">
        <f t="array" ref="AV2275">_xlfn.IFS(
LEFT(Tabelas!$AI2275,1)="N","DN",
LEFT(Tabelas!$AI2275,1)="C","DC",
LEFT(Tabelas!$AI2275,1)="L","DL",
LEFT(Tabelas!$AI2275,1)="A","DA",
LEFT(Tabelas!$AI2275,1)="G","DG")</f>
        <v>DC</v>
      </c>
      <c r="AW2275" s="34"/>
      <c r="AX2275" s="34"/>
      <c r="AY2275" s="34"/>
      <c r="AZ2275" s="34"/>
      <c r="BA2275" s="34"/>
      <c r="BB2275" s="34"/>
      <c r="BC2275" s="34"/>
      <c r="BD2275" s="44">
        <v>90620</v>
      </c>
      <c r="BE2275" s="34" t="s">
        <v>2795</v>
      </c>
      <c r="BF2275" s="43" t="s">
        <v>1223</v>
      </c>
      <c r="BG2275" s="34" t="s">
        <v>479</v>
      </c>
      <c r="BH2275" s="34" t="s">
        <v>276</v>
      </c>
      <c r="BI2275" s="34" t="s">
        <v>2795</v>
      </c>
      <c r="BJ2275" s="44" t="s">
        <v>350</v>
      </c>
      <c r="BK2275" s="44" t="s">
        <v>11787</v>
      </c>
      <c r="EN2275" s="571">
        <v>89940</v>
      </c>
      <c r="EO2275" s="560" t="s">
        <v>12562</v>
      </c>
      <c r="EP2275" s="560" t="s">
        <v>320</v>
      </c>
      <c r="EQ2275" s="580">
        <v>108</v>
      </c>
      <c r="ER2275" s="560" t="s">
        <v>2224</v>
      </c>
      <c r="ES2275" s="567" t="s">
        <v>12563</v>
      </c>
    </row>
    <row r="2276" spans="16:149">
      <c r="P2276" s="503"/>
      <c r="Q2276" s="504"/>
      <c r="R2276" s="505">
        <f t="shared" si="57"/>
        <v>46054</v>
      </c>
      <c r="S2276" s="501"/>
      <c r="T2276" s="497"/>
      <c r="U2276" s="498"/>
      <c r="V2276" s="43">
        <v>272</v>
      </c>
      <c r="W2276" s="34" t="s">
        <v>4711</v>
      </c>
      <c r="X2276" s="44">
        <v>90621</v>
      </c>
      <c r="Y2276" s="34" t="s">
        <v>2933</v>
      </c>
      <c r="Z2276" s="43" t="s">
        <v>1223</v>
      </c>
      <c r="AA2276" s="34" t="s">
        <v>479</v>
      </c>
      <c r="AB2276" s="34" t="s">
        <v>276</v>
      </c>
      <c r="AC2276" s="34" t="s">
        <v>2933</v>
      </c>
      <c r="AD2276" s="44" t="s">
        <v>350</v>
      </c>
      <c r="AE2276" s="44" t="s">
        <v>11787</v>
      </c>
      <c r="AF2276" s="43">
        <v>272</v>
      </c>
      <c r="AG2276" s="34" t="s">
        <v>4711</v>
      </c>
      <c r="AH2276" s="34" t="s">
        <v>12497</v>
      </c>
      <c r="AI2276" s="43" t="s">
        <v>4604</v>
      </c>
      <c r="AJ2276" s="44" t="s">
        <v>4712</v>
      </c>
      <c r="AK2276" s="261">
        <v>6270479</v>
      </c>
      <c r="AL2276" s="44" t="s">
        <v>484</v>
      </c>
      <c r="AM2276" s="44" t="s">
        <v>4716</v>
      </c>
      <c r="AN2276" s="262">
        <v>238095900</v>
      </c>
      <c r="AO2276" s="34"/>
      <c r="AP2276" s="34"/>
      <c r="AQ2276" s="34"/>
      <c r="AR2276" s="34"/>
      <c r="AS2276" s="34"/>
      <c r="AT2276" s="44" t="s">
        <v>10865</v>
      </c>
      <c r="AU2276" s="44"/>
      <c r="AV2276" s="477" t="str">
        <f t="array" ref="AV2276">_xlfn.IFS(
LEFT(Tabelas!$AI2276,1)="N","DN",
LEFT(Tabelas!$AI2276,1)="C","DC",
LEFT(Tabelas!$AI2276,1)="L","DL",
LEFT(Tabelas!$AI2276,1)="A","DA",
LEFT(Tabelas!$AI2276,1)="G","DG")</f>
        <v>DC</v>
      </c>
      <c r="AW2276" s="34"/>
      <c r="AX2276" s="34"/>
      <c r="AY2276" s="34"/>
      <c r="AZ2276" s="34"/>
      <c r="BA2276" s="34"/>
      <c r="BB2276" s="34"/>
      <c r="BC2276" s="34"/>
      <c r="BD2276" s="44">
        <v>90621</v>
      </c>
      <c r="BE2276" s="34" t="s">
        <v>2933</v>
      </c>
      <c r="BF2276" s="43" t="s">
        <v>1223</v>
      </c>
      <c r="BG2276" s="34" t="s">
        <v>479</v>
      </c>
      <c r="BH2276" s="34" t="s">
        <v>276</v>
      </c>
      <c r="BI2276" s="34" t="s">
        <v>2933</v>
      </c>
      <c r="BJ2276" s="44" t="s">
        <v>350</v>
      </c>
      <c r="BK2276" s="44" t="s">
        <v>11787</v>
      </c>
      <c r="EN2276" s="572">
        <v>89982</v>
      </c>
      <c r="EO2276" s="561" t="s">
        <v>12564</v>
      </c>
      <c r="EP2276" s="561" t="s">
        <v>320</v>
      </c>
      <c r="EQ2276" s="576">
        <v>163</v>
      </c>
      <c r="ER2276" s="561" t="s">
        <v>3841</v>
      </c>
      <c r="ES2276" s="568" t="s">
        <v>12565</v>
      </c>
    </row>
    <row r="2277" spans="16:149">
      <c r="P2277" s="503"/>
      <c r="Q2277" s="504"/>
      <c r="R2277" s="505">
        <f t="shared" si="57"/>
        <v>46055</v>
      </c>
      <c r="S2277" s="501"/>
      <c r="T2277" s="497"/>
      <c r="U2277" s="498"/>
      <c r="V2277" s="43">
        <v>272</v>
      </c>
      <c r="W2277" s="34" t="s">
        <v>4711</v>
      </c>
      <c r="X2277" s="44">
        <v>91201</v>
      </c>
      <c r="Y2277" s="34" t="s">
        <v>1080</v>
      </c>
      <c r="Z2277" s="43" t="s">
        <v>1223</v>
      </c>
      <c r="AA2277" s="34" t="s">
        <v>484</v>
      </c>
      <c r="AB2277" s="34" t="s">
        <v>276</v>
      </c>
      <c r="AC2277" s="34" t="s">
        <v>1080</v>
      </c>
      <c r="AD2277" s="44" t="s">
        <v>350</v>
      </c>
      <c r="AE2277" s="44" t="s">
        <v>11787</v>
      </c>
      <c r="AF2277" s="43">
        <v>272</v>
      </c>
      <c r="AG2277" s="34" t="s">
        <v>4711</v>
      </c>
      <c r="AH2277" s="34" t="s">
        <v>12497</v>
      </c>
      <c r="AI2277" s="43" t="s">
        <v>4604</v>
      </c>
      <c r="AJ2277" s="44" t="s">
        <v>4712</v>
      </c>
      <c r="AK2277" s="261">
        <v>6270479</v>
      </c>
      <c r="AL2277" s="44" t="s">
        <v>484</v>
      </c>
      <c r="AM2277" s="44" t="s">
        <v>4716</v>
      </c>
      <c r="AN2277" s="262">
        <v>238095900</v>
      </c>
      <c r="AO2277" s="34"/>
      <c r="AP2277" s="34"/>
      <c r="AQ2277" s="34"/>
      <c r="AR2277" s="34"/>
      <c r="AS2277" s="34"/>
      <c r="AT2277" s="44" t="s">
        <v>10865</v>
      </c>
      <c r="AU2277" s="44"/>
      <c r="AV2277" s="477" t="str">
        <f t="array" ref="AV2277">_xlfn.IFS(
LEFT(Tabelas!$AI2277,1)="N","DN",
LEFT(Tabelas!$AI2277,1)="C","DC",
LEFT(Tabelas!$AI2277,1)="L","DL",
LEFT(Tabelas!$AI2277,1)="A","DA",
LEFT(Tabelas!$AI2277,1)="G","DG")</f>
        <v>DC</v>
      </c>
      <c r="AW2277" s="34"/>
      <c r="AX2277" s="34"/>
      <c r="AY2277" s="34"/>
      <c r="AZ2277" s="34"/>
      <c r="BA2277" s="34"/>
      <c r="BB2277" s="34"/>
      <c r="BC2277" s="34"/>
      <c r="BD2277" s="44">
        <v>91201</v>
      </c>
      <c r="BE2277" s="34" t="s">
        <v>1080</v>
      </c>
      <c r="BF2277" s="43" t="s">
        <v>1223</v>
      </c>
      <c r="BG2277" s="34" t="s">
        <v>484</v>
      </c>
      <c r="BH2277" s="34" t="s">
        <v>276</v>
      </c>
      <c r="BI2277" s="34" t="s">
        <v>1080</v>
      </c>
      <c r="BJ2277" s="44" t="s">
        <v>350</v>
      </c>
      <c r="BK2277" s="44" t="s">
        <v>11787</v>
      </c>
      <c r="EN2277" s="572">
        <v>90182</v>
      </c>
      <c r="EO2277" s="561" t="s">
        <v>12566</v>
      </c>
      <c r="EP2277" s="561" t="s">
        <v>370</v>
      </c>
      <c r="EQ2277" s="576">
        <v>555</v>
      </c>
      <c r="ER2277" s="561" t="s">
        <v>371</v>
      </c>
      <c r="ES2277" s="568" t="s">
        <v>10888</v>
      </c>
    </row>
    <row r="2278" spans="16:149">
      <c r="P2278" s="503"/>
      <c r="Q2278" s="504"/>
      <c r="R2278" s="505">
        <f t="shared" si="57"/>
        <v>46056</v>
      </c>
      <c r="S2278" s="501"/>
      <c r="T2278" s="497"/>
      <c r="U2278" s="498"/>
      <c r="V2278" s="43">
        <v>272</v>
      </c>
      <c r="W2278" s="34" t="s">
        <v>4711</v>
      </c>
      <c r="X2278" s="44">
        <v>91205</v>
      </c>
      <c r="Y2278" s="34" t="s">
        <v>1354</v>
      </c>
      <c r="Z2278" s="43" t="s">
        <v>1223</v>
      </c>
      <c r="AA2278" s="34" t="s">
        <v>484</v>
      </c>
      <c r="AB2278" s="34" t="s">
        <v>276</v>
      </c>
      <c r="AC2278" s="34" t="s">
        <v>1354</v>
      </c>
      <c r="AD2278" s="44" t="s">
        <v>350</v>
      </c>
      <c r="AE2278" s="44" t="s">
        <v>11787</v>
      </c>
      <c r="AF2278" s="43">
        <v>272</v>
      </c>
      <c r="AG2278" s="34" t="s">
        <v>4711</v>
      </c>
      <c r="AH2278" s="34" t="s">
        <v>12497</v>
      </c>
      <c r="AI2278" s="43" t="s">
        <v>4604</v>
      </c>
      <c r="AJ2278" s="44" t="s">
        <v>4712</v>
      </c>
      <c r="AK2278" s="261">
        <v>6270479</v>
      </c>
      <c r="AL2278" s="44" t="s">
        <v>484</v>
      </c>
      <c r="AM2278" s="44" t="s">
        <v>4716</v>
      </c>
      <c r="AN2278" s="262">
        <v>238095900</v>
      </c>
      <c r="AO2278" s="34"/>
      <c r="AP2278" s="34"/>
      <c r="AQ2278" s="34"/>
      <c r="AR2278" s="34"/>
      <c r="AS2278" s="34"/>
      <c r="AT2278" s="44" t="s">
        <v>10865</v>
      </c>
      <c r="AU2278" s="44"/>
      <c r="AV2278" s="477" t="str">
        <f t="array" ref="AV2278">_xlfn.IFS(
LEFT(Tabelas!$AI2278,1)="N","DN",
LEFT(Tabelas!$AI2278,1)="C","DC",
LEFT(Tabelas!$AI2278,1)="L","DL",
LEFT(Tabelas!$AI2278,1)="A","DA",
LEFT(Tabelas!$AI2278,1)="G","DG")</f>
        <v>DC</v>
      </c>
      <c r="AW2278" s="34"/>
      <c r="AX2278" s="34"/>
      <c r="AY2278" s="34"/>
      <c r="AZ2278" s="34"/>
      <c r="BA2278" s="34"/>
      <c r="BB2278" s="34"/>
      <c r="BC2278" s="34"/>
      <c r="BD2278" s="44">
        <v>91205</v>
      </c>
      <c r="BE2278" s="34" t="s">
        <v>1354</v>
      </c>
      <c r="BF2278" s="43" t="s">
        <v>1223</v>
      </c>
      <c r="BG2278" s="34" t="s">
        <v>484</v>
      </c>
      <c r="BH2278" s="34" t="s">
        <v>276</v>
      </c>
      <c r="BI2278" s="34" t="s">
        <v>1354</v>
      </c>
      <c r="BJ2278" s="44" t="s">
        <v>350</v>
      </c>
      <c r="BK2278" s="44" t="s">
        <v>11787</v>
      </c>
      <c r="EN2278" s="571">
        <v>403451</v>
      </c>
      <c r="EO2278" s="560" t="s">
        <v>12567</v>
      </c>
      <c r="EP2278" s="560" t="s">
        <v>947</v>
      </c>
      <c r="EQ2278" s="580">
        <v>443</v>
      </c>
      <c r="ER2278" s="560" t="s">
        <v>3797</v>
      </c>
      <c r="ES2278" s="567" t="s">
        <v>12568</v>
      </c>
    </row>
    <row r="2279" spans="16:149">
      <c r="P2279" s="503"/>
      <c r="Q2279" s="504"/>
      <c r="R2279" s="505">
        <f t="shared" si="57"/>
        <v>46057</v>
      </c>
      <c r="S2279" s="501"/>
      <c r="T2279" s="497"/>
      <c r="U2279" s="498"/>
      <c r="V2279" s="43">
        <v>272</v>
      </c>
      <c r="W2279" s="34" t="s">
        <v>4711</v>
      </c>
      <c r="X2279" s="44">
        <v>91207</v>
      </c>
      <c r="Y2279" s="34" t="s">
        <v>1633</v>
      </c>
      <c r="Z2279" s="43" t="s">
        <v>1223</v>
      </c>
      <c r="AA2279" s="34" t="s">
        <v>484</v>
      </c>
      <c r="AB2279" s="34" t="s">
        <v>276</v>
      </c>
      <c r="AC2279" s="34" t="s">
        <v>1633</v>
      </c>
      <c r="AD2279" s="44" t="s">
        <v>350</v>
      </c>
      <c r="AE2279" s="44" t="s">
        <v>11787</v>
      </c>
      <c r="AF2279" s="43">
        <v>272</v>
      </c>
      <c r="AG2279" s="34" t="s">
        <v>4711</v>
      </c>
      <c r="AH2279" s="34" t="s">
        <v>12497</v>
      </c>
      <c r="AI2279" s="43" t="s">
        <v>4604</v>
      </c>
      <c r="AJ2279" s="44" t="s">
        <v>4712</v>
      </c>
      <c r="AK2279" s="261">
        <v>6270479</v>
      </c>
      <c r="AL2279" s="44" t="s">
        <v>484</v>
      </c>
      <c r="AM2279" s="44" t="s">
        <v>4716</v>
      </c>
      <c r="AN2279" s="262">
        <v>238095900</v>
      </c>
      <c r="AO2279" s="34"/>
      <c r="AP2279" s="34"/>
      <c r="AQ2279" s="34"/>
      <c r="AR2279" s="34"/>
      <c r="AS2279" s="34"/>
      <c r="AT2279" s="44" t="s">
        <v>10865</v>
      </c>
      <c r="AU2279" s="44"/>
      <c r="AV2279" s="477" t="str">
        <f t="array" ref="AV2279">_xlfn.IFS(
LEFT(Tabelas!$AI2279,1)="N","DN",
LEFT(Tabelas!$AI2279,1)="C","DC",
LEFT(Tabelas!$AI2279,1)="L","DL",
LEFT(Tabelas!$AI2279,1)="A","DA",
LEFT(Tabelas!$AI2279,1)="G","DG")</f>
        <v>DC</v>
      </c>
      <c r="AW2279" s="34"/>
      <c r="AX2279" s="34"/>
      <c r="AY2279" s="34"/>
      <c r="AZ2279" s="34"/>
      <c r="BA2279" s="34"/>
      <c r="BB2279" s="34"/>
      <c r="BC2279" s="34"/>
      <c r="BD2279" s="44">
        <v>91207</v>
      </c>
      <c r="BE2279" s="34" t="s">
        <v>1633</v>
      </c>
      <c r="BF2279" s="43" t="s">
        <v>1223</v>
      </c>
      <c r="BG2279" s="34" t="s">
        <v>484</v>
      </c>
      <c r="BH2279" s="34" t="s">
        <v>276</v>
      </c>
      <c r="BI2279" s="34" t="s">
        <v>1633</v>
      </c>
      <c r="BJ2279" s="44" t="s">
        <v>350</v>
      </c>
      <c r="BK2279" s="44" t="s">
        <v>11787</v>
      </c>
      <c r="EN2279" s="572">
        <v>8120617</v>
      </c>
      <c r="EO2279" s="561" t="s">
        <v>12569</v>
      </c>
      <c r="EP2279" s="561" t="s">
        <v>289</v>
      </c>
      <c r="EQ2279" s="576">
        <v>347</v>
      </c>
      <c r="ER2279" s="561" t="s">
        <v>5074</v>
      </c>
      <c r="ES2279" s="568"/>
    </row>
    <row r="2280" spans="16:149">
      <c r="P2280" s="503"/>
      <c r="Q2280" s="504"/>
      <c r="R2280" s="505">
        <f t="shared" si="57"/>
        <v>46058</v>
      </c>
      <c r="S2280" s="501"/>
      <c r="T2280" s="497"/>
      <c r="U2280" s="498"/>
      <c r="V2280" s="43">
        <v>272</v>
      </c>
      <c r="W2280" s="34" t="s">
        <v>4711</v>
      </c>
      <c r="X2280" s="44">
        <v>91208</v>
      </c>
      <c r="Y2280" s="34" t="s">
        <v>1688</v>
      </c>
      <c r="Z2280" s="43" t="s">
        <v>1223</v>
      </c>
      <c r="AA2280" s="34" t="s">
        <v>484</v>
      </c>
      <c r="AB2280" s="34" t="s">
        <v>276</v>
      </c>
      <c r="AC2280" s="34" t="s">
        <v>1688</v>
      </c>
      <c r="AD2280" s="44" t="s">
        <v>350</v>
      </c>
      <c r="AE2280" s="44" t="s">
        <v>11787</v>
      </c>
      <c r="AF2280" s="43">
        <v>272</v>
      </c>
      <c r="AG2280" s="34" t="s">
        <v>4711</v>
      </c>
      <c r="AH2280" s="34" t="s">
        <v>12497</v>
      </c>
      <c r="AI2280" s="43" t="s">
        <v>4604</v>
      </c>
      <c r="AJ2280" s="44" t="s">
        <v>4712</v>
      </c>
      <c r="AK2280" s="261">
        <v>6270479</v>
      </c>
      <c r="AL2280" s="44" t="s">
        <v>484</v>
      </c>
      <c r="AM2280" s="44" t="s">
        <v>4716</v>
      </c>
      <c r="AN2280" s="262">
        <v>238095900</v>
      </c>
      <c r="AO2280" s="34"/>
      <c r="AP2280" s="34"/>
      <c r="AQ2280" s="34"/>
      <c r="AR2280" s="34"/>
      <c r="AS2280" s="34"/>
      <c r="AT2280" s="44" t="s">
        <v>10865</v>
      </c>
      <c r="AU2280" s="44"/>
      <c r="AV2280" s="477" t="str">
        <f t="array" ref="AV2280">_xlfn.IFS(
LEFT(Tabelas!$AI2280,1)="N","DN",
LEFT(Tabelas!$AI2280,1)="C","DC",
LEFT(Tabelas!$AI2280,1)="L","DL",
LEFT(Tabelas!$AI2280,1)="A","DA",
LEFT(Tabelas!$AI2280,1)="G","DG")</f>
        <v>DC</v>
      </c>
      <c r="AW2280" s="34"/>
      <c r="AX2280" s="34"/>
      <c r="AY2280" s="34"/>
      <c r="AZ2280" s="34"/>
      <c r="BA2280" s="34"/>
      <c r="BB2280" s="34"/>
      <c r="BC2280" s="34"/>
      <c r="BD2280" s="44">
        <v>91208</v>
      </c>
      <c r="BE2280" s="34" t="s">
        <v>1688</v>
      </c>
      <c r="BF2280" s="43" t="s">
        <v>1223</v>
      </c>
      <c r="BG2280" s="34" t="s">
        <v>484</v>
      </c>
      <c r="BH2280" s="34" t="s">
        <v>276</v>
      </c>
      <c r="BI2280" s="34" t="s">
        <v>1688</v>
      </c>
      <c r="BJ2280" s="44" t="s">
        <v>350</v>
      </c>
      <c r="BK2280" s="44" t="s">
        <v>11787</v>
      </c>
      <c r="EN2280" s="572">
        <v>10352535</v>
      </c>
      <c r="EO2280" s="561" t="s">
        <v>12570</v>
      </c>
      <c r="EP2280" s="561" t="s">
        <v>289</v>
      </c>
      <c r="EQ2280" s="576">
        <v>347</v>
      </c>
      <c r="ER2280" s="561" t="s">
        <v>5074</v>
      </c>
      <c r="ES2280" s="568" t="s">
        <v>10888</v>
      </c>
    </row>
    <row r="2281" spans="16:149">
      <c r="P2281" s="503"/>
      <c r="Q2281" s="504"/>
      <c r="R2281" s="505">
        <f t="shared" si="57"/>
        <v>46059</v>
      </c>
      <c r="S2281" s="501"/>
      <c r="T2281" s="497"/>
      <c r="U2281" s="498"/>
      <c r="V2281" s="43">
        <v>272</v>
      </c>
      <c r="W2281" s="34" t="s">
        <v>4711</v>
      </c>
      <c r="X2281" s="44">
        <v>91209</v>
      </c>
      <c r="Y2281" s="34" t="s">
        <v>2111</v>
      </c>
      <c r="Z2281" s="43" t="s">
        <v>1223</v>
      </c>
      <c r="AA2281" s="34" t="s">
        <v>484</v>
      </c>
      <c r="AB2281" s="34" t="s">
        <v>276</v>
      </c>
      <c r="AC2281" s="34" t="s">
        <v>2111</v>
      </c>
      <c r="AD2281" s="44" t="s">
        <v>350</v>
      </c>
      <c r="AE2281" s="44" t="s">
        <v>11787</v>
      </c>
      <c r="AF2281" s="43">
        <v>272</v>
      </c>
      <c r="AG2281" s="34" t="s">
        <v>4711</v>
      </c>
      <c r="AH2281" s="34" t="s">
        <v>12497</v>
      </c>
      <c r="AI2281" s="43" t="s">
        <v>4604</v>
      </c>
      <c r="AJ2281" s="44" t="s">
        <v>4712</v>
      </c>
      <c r="AK2281" s="261">
        <v>6270479</v>
      </c>
      <c r="AL2281" s="44" t="s">
        <v>484</v>
      </c>
      <c r="AM2281" s="44" t="s">
        <v>4716</v>
      </c>
      <c r="AN2281" s="262">
        <v>238095900</v>
      </c>
      <c r="AO2281" s="34"/>
      <c r="AP2281" s="34"/>
      <c r="AQ2281" s="34"/>
      <c r="AR2281" s="34"/>
      <c r="AS2281" s="34"/>
      <c r="AT2281" s="44" t="s">
        <v>10865</v>
      </c>
      <c r="AU2281" s="44"/>
      <c r="AV2281" s="477" t="str">
        <f t="array" ref="AV2281">_xlfn.IFS(
LEFT(Tabelas!$AI2281,1)="N","DN",
LEFT(Tabelas!$AI2281,1)="C","DC",
LEFT(Tabelas!$AI2281,1)="L","DL",
LEFT(Tabelas!$AI2281,1)="A","DA",
LEFT(Tabelas!$AI2281,1)="G","DG")</f>
        <v>DC</v>
      </c>
      <c r="AW2281" s="34"/>
      <c r="AX2281" s="34"/>
      <c r="AY2281" s="34"/>
      <c r="AZ2281" s="34"/>
      <c r="BA2281" s="34"/>
      <c r="BB2281" s="34"/>
      <c r="BC2281" s="34"/>
      <c r="BD2281" s="44">
        <v>91209</v>
      </c>
      <c r="BE2281" s="34" t="s">
        <v>2111</v>
      </c>
      <c r="BF2281" s="43" t="s">
        <v>1223</v>
      </c>
      <c r="BG2281" s="34" t="s">
        <v>484</v>
      </c>
      <c r="BH2281" s="34" t="s">
        <v>276</v>
      </c>
      <c r="BI2281" s="34" t="s">
        <v>2111</v>
      </c>
      <c r="BJ2281" s="44" t="s">
        <v>350</v>
      </c>
      <c r="BK2281" s="44" t="s">
        <v>11787</v>
      </c>
      <c r="EN2281" s="572">
        <v>11769929</v>
      </c>
      <c r="EO2281" s="561" t="s">
        <v>12571</v>
      </c>
      <c r="EP2281" s="561" t="s">
        <v>320</v>
      </c>
      <c r="EQ2281" s="576">
        <v>162</v>
      </c>
      <c r="ER2281" s="561" t="s">
        <v>3781</v>
      </c>
      <c r="ES2281" s="568"/>
    </row>
    <row r="2282" spans="16:149">
      <c r="P2282" s="503"/>
      <c r="Q2282" s="504"/>
      <c r="R2282" s="505">
        <f t="shared" si="57"/>
        <v>46060</v>
      </c>
      <c r="S2282" s="501"/>
      <c r="T2282" s="497"/>
      <c r="U2282" s="498"/>
      <c r="V2282" s="43">
        <v>272</v>
      </c>
      <c r="W2282" s="34" t="s">
        <v>4711</v>
      </c>
      <c r="X2282" s="44">
        <v>91210</v>
      </c>
      <c r="Y2282" s="34" t="s">
        <v>2312</v>
      </c>
      <c r="Z2282" s="43" t="s">
        <v>1223</v>
      </c>
      <c r="AA2282" s="34" t="s">
        <v>484</v>
      </c>
      <c r="AB2282" s="34" t="s">
        <v>276</v>
      </c>
      <c r="AC2282" s="34" t="s">
        <v>2312</v>
      </c>
      <c r="AD2282" s="44" t="s">
        <v>350</v>
      </c>
      <c r="AE2282" s="44" t="s">
        <v>11787</v>
      </c>
      <c r="AF2282" s="43">
        <v>272</v>
      </c>
      <c r="AG2282" s="34" t="s">
        <v>4711</v>
      </c>
      <c r="AH2282" s="34" t="s">
        <v>12497</v>
      </c>
      <c r="AI2282" s="43" t="s">
        <v>4604</v>
      </c>
      <c r="AJ2282" s="44" t="s">
        <v>4712</v>
      </c>
      <c r="AK2282" s="261">
        <v>6270479</v>
      </c>
      <c r="AL2282" s="44" t="s">
        <v>484</v>
      </c>
      <c r="AM2282" s="44" t="s">
        <v>4716</v>
      </c>
      <c r="AN2282" s="262">
        <v>238095900</v>
      </c>
      <c r="AO2282" s="34"/>
      <c r="AP2282" s="34"/>
      <c r="AQ2282" s="34"/>
      <c r="AR2282" s="34"/>
      <c r="AS2282" s="34"/>
      <c r="AT2282" s="44" t="s">
        <v>10865</v>
      </c>
      <c r="AU2282" s="44"/>
      <c r="AV2282" s="477" t="str">
        <f t="array" ref="AV2282">_xlfn.IFS(
LEFT(Tabelas!$AI2282,1)="N","DN",
LEFT(Tabelas!$AI2282,1)="C","DC",
LEFT(Tabelas!$AI2282,1)="L","DL",
LEFT(Tabelas!$AI2282,1)="A","DA",
LEFT(Tabelas!$AI2282,1)="G","DG")</f>
        <v>DC</v>
      </c>
      <c r="AW2282" s="34"/>
      <c r="AX2282" s="34"/>
      <c r="AY2282" s="34"/>
      <c r="AZ2282" s="34"/>
      <c r="BA2282" s="34"/>
      <c r="BB2282" s="34"/>
      <c r="BC2282" s="34"/>
      <c r="BD2282" s="44">
        <v>91210</v>
      </c>
      <c r="BE2282" s="34" t="s">
        <v>2312</v>
      </c>
      <c r="BF2282" s="43" t="s">
        <v>1223</v>
      </c>
      <c r="BG2282" s="34" t="s">
        <v>484</v>
      </c>
      <c r="BH2282" s="34" t="s">
        <v>276</v>
      </c>
      <c r="BI2282" s="34" t="s">
        <v>2312</v>
      </c>
      <c r="BJ2282" s="44" t="s">
        <v>350</v>
      </c>
      <c r="BK2282" s="44" t="s">
        <v>11787</v>
      </c>
      <c r="EN2282" s="572">
        <v>11808281</v>
      </c>
      <c r="EO2282" s="561" t="s">
        <v>12572</v>
      </c>
      <c r="EP2282" s="561" t="s">
        <v>947</v>
      </c>
      <c r="EQ2282" s="576">
        <v>452</v>
      </c>
      <c r="ER2282" s="561" t="s">
        <v>3734</v>
      </c>
      <c r="ES2282" s="568"/>
    </row>
    <row r="2283" spans="16:149">
      <c r="P2283" s="503"/>
      <c r="Q2283" s="504"/>
      <c r="R2283" s="505">
        <f t="shared" si="57"/>
        <v>46061</v>
      </c>
      <c r="S2283" s="501"/>
      <c r="T2283" s="497"/>
      <c r="U2283" s="498"/>
      <c r="V2283" s="43">
        <v>272</v>
      </c>
      <c r="W2283" s="34" t="s">
        <v>4711</v>
      </c>
      <c r="X2283" s="44">
        <v>91212</v>
      </c>
      <c r="Y2283" s="34" t="s">
        <v>2490</v>
      </c>
      <c r="Z2283" s="43" t="s">
        <v>1223</v>
      </c>
      <c r="AA2283" s="34" t="s">
        <v>484</v>
      </c>
      <c r="AB2283" s="34" t="s">
        <v>276</v>
      </c>
      <c r="AC2283" s="34" t="s">
        <v>2490</v>
      </c>
      <c r="AD2283" s="44" t="s">
        <v>350</v>
      </c>
      <c r="AE2283" s="44" t="s">
        <v>11787</v>
      </c>
      <c r="AF2283" s="43">
        <v>272</v>
      </c>
      <c r="AG2283" s="34" t="s">
        <v>4711</v>
      </c>
      <c r="AH2283" s="34" t="s">
        <v>12497</v>
      </c>
      <c r="AI2283" s="43" t="s">
        <v>4604</v>
      </c>
      <c r="AJ2283" s="44" t="s">
        <v>4712</v>
      </c>
      <c r="AK2283" s="261">
        <v>6270479</v>
      </c>
      <c r="AL2283" s="44" t="s">
        <v>484</v>
      </c>
      <c r="AM2283" s="44" t="s">
        <v>4716</v>
      </c>
      <c r="AN2283" s="262">
        <v>238095900</v>
      </c>
      <c r="AO2283" s="34"/>
      <c r="AP2283" s="34"/>
      <c r="AQ2283" s="34"/>
      <c r="AR2283" s="34"/>
      <c r="AS2283" s="34"/>
      <c r="AT2283" s="44" t="s">
        <v>10865</v>
      </c>
      <c r="AU2283" s="44"/>
      <c r="AV2283" s="477" t="str">
        <f t="array" ref="AV2283">_xlfn.IFS(
LEFT(Tabelas!$AI2283,1)="N","DN",
LEFT(Tabelas!$AI2283,1)="C","DC",
LEFT(Tabelas!$AI2283,1)="L","DL",
LEFT(Tabelas!$AI2283,1)="A","DA",
LEFT(Tabelas!$AI2283,1)="G","DG")</f>
        <v>DC</v>
      </c>
      <c r="AW2283" s="34"/>
      <c r="AX2283" s="34"/>
      <c r="AY2283" s="34"/>
      <c r="AZ2283" s="34"/>
      <c r="BA2283" s="34"/>
      <c r="BB2283" s="34"/>
      <c r="BC2283" s="34"/>
      <c r="BD2283" s="44">
        <v>91212</v>
      </c>
      <c r="BE2283" s="34" t="s">
        <v>2490</v>
      </c>
      <c r="BF2283" s="43" t="s">
        <v>1223</v>
      </c>
      <c r="BG2283" s="34" t="s">
        <v>484</v>
      </c>
      <c r="BH2283" s="34" t="s">
        <v>276</v>
      </c>
      <c r="BI2283" s="34" t="s">
        <v>2490</v>
      </c>
      <c r="BJ2283" s="44" t="s">
        <v>350</v>
      </c>
      <c r="BK2283" s="44" t="s">
        <v>11787</v>
      </c>
      <c r="EN2283" s="572">
        <v>12525935</v>
      </c>
      <c r="EO2283" s="561" t="s">
        <v>12573</v>
      </c>
      <c r="EP2283" s="561" t="s">
        <v>320</v>
      </c>
      <c r="EQ2283" s="576">
        <v>162</v>
      </c>
      <c r="ER2283" s="561" t="s">
        <v>3781</v>
      </c>
      <c r="ES2283" s="568"/>
    </row>
    <row r="2284" spans="16:149">
      <c r="P2284" s="503"/>
      <c r="Q2284" s="504"/>
      <c r="R2284" s="505">
        <f t="shared" si="57"/>
        <v>46062</v>
      </c>
      <c r="S2284" s="501"/>
      <c r="T2284" s="497"/>
      <c r="U2284" s="498"/>
      <c r="V2284" s="43">
        <v>272</v>
      </c>
      <c r="W2284" s="34" t="s">
        <v>4711</v>
      </c>
      <c r="X2284" s="44">
        <v>91213</v>
      </c>
      <c r="Y2284" s="34" t="s">
        <v>2655</v>
      </c>
      <c r="Z2284" s="43" t="s">
        <v>1223</v>
      </c>
      <c r="AA2284" s="34" t="s">
        <v>484</v>
      </c>
      <c r="AB2284" s="34" t="s">
        <v>276</v>
      </c>
      <c r="AC2284" s="34" t="s">
        <v>2655</v>
      </c>
      <c r="AD2284" s="44" t="s">
        <v>350</v>
      </c>
      <c r="AE2284" s="44" t="s">
        <v>11787</v>
      </c>
      <c r="AF2284" s="43">
        <v>272</v>
      </c>
      <c r="AG2284" s="34" t="s">
        <v>4711</v>
      </c>
      <c r="AH2284" s="34" t="s">
        <v>12497</v>
      </c>
      <c r="AI2284" s="43" t="s">
        <v>4604</v>
      </c>
      <c r="AJ2284" s="44" t="s">
        <v>4712</v>
      </c>
      <c r="AK2284" s="261">
        <v>6270479</v>
      </c>
      <c r="AL2284" s="44" t="s">
        <v>484</v>
      </c>
      <c r="AM2284" s="44" t="s">
        <v>4716</v>
      </c>
      <c r="AN2284" s="262">
        <v>238095900</v>
      </c>
      <c r="AO2284" s="34"/>
      <c r="AP2284" s="34"/>
      <c r="AQ2284" s="34"/>
      <c r="AR2284" s="34"/>
      <c r="AS2284" s="34"/>
      <c r="AT2284" s="44" t="s">
        <v>10865</v>
      </c>
      <c r="AU2284" s="44"/>
      <c r="AV2284" s="477" t="str">
        <f t="array" ref="AV2284">_xlfn.IFS(
LEFT(Tabelas!$AI2284,1)="N","DN",
LEFT(Tabelas!$AI2284,1)="C","DC",
LEFT(Tabelas!$AI2284,1)="L","DL",
LEFT(Tabelas!$AI2284,1)="A","DA",
LEFT(Tabelas!$AI2284,1)="G","DG")</f>
        <v>DC</v>
      </c>
      <c r="AW2284" s="34"/>
      <c r="AX2284" s="34"/>
      <c r="AY2284" s="34"/>
      <c r="AZ2284" s="34"/>
      <c r="BA2284" s="34"/>
      <c r="BB2284" s="34"/>
      <c r="BC2284" s="34"/>
      <c r="BD2284" s="44">
        <v>91213</v>
      </c>
      <c r="BE2284" s="34" t="s">
        <v>2655</v>
      </c>
      <c r="BF2284" s="43" t="s">
        <v>1223</v>
      </c>
      <c r="BG2284" s="34" t="s">
        <v>484</v>
      </c>
      <c r="BH2284" s="34" t="s">
        <v>276</v>
      </c>
      <c r="BI2284" s="34" t="s">
        <v>2655</v>
      </c>
      <c r="BJ2284" s="44" t="s">
        <v>350</v>
      </c>
      <c r="BK2284" s="44" t="s">
        <v>11787</v>
      </c>
      <c r="EN2284" s="571">
        <v>12755171</v>
      </c>
      <c r="EO2284" s="560" t="s">
        <v>12574</v>
      </c>
      <c r="EP2284" s="560" t="s">
        <v>320</v>
      </c>
      <c r="EQ2284" s="580">
        <v>162</v>
      </c>
      <c r="ER2284" s="560" t="s">
        <v>3781</v>
      </c>
      <c r="ES2284" s="567"/>
    </row>
    <row r="2285" spans="16:149">
      <c r="P2285" s="503"/>
      <c r="Q2285" s="504"/>
      <c r="R2285" s="505">
        <f t="shared" si="57"/>
        <v>46063</v>
      </c>
      <c r="S2285" s="501"/>
      <c r="T2285" s="497"/>
      <c r="U2285" s="498"/>
      <c r="V2285" s="43">
        <v>272</v>
      </c>
      <c r="W2285" s="34" t="s">
        <v>4711</v>
      </c>
      <c r="X2285" s="44">
        <v>91216</v>
      </c>
      <c r="Y2285" s="34" t="s">
        <v>2800</v>
      </c>
      <c r="Z2285" s="43" t="s">
        <v>1223</v>
      </c>
      <c r="AA2285" s="34" t="s">
        <v>484</v>
      </c>
      <c r="AB2285" s="34" t="s">
        <v>276</v>
      </c>
      <c r="AC2285" s="34" t="s">
        <v>2800</v>
      </c>
      <c r="AD2285" s="44" t="s">
        <v>350</v>
      </c>
      <c r="AE2285" s="44" t="s">
        <v>11787</v>
      </c>
      <c r="AF2285" s="43">
        <v>272</v>
      </c>
      <c r="AG2285" s="34" t="s">
        <v>4711</v>
      </c>
      <c r="AH2285" s="34" t="s">
        <v>12497</v>
      </c>
      <c r="AI2285" s="43" t="s">
        <v>4604</v>
      </c>
      <c r="AJ2285" s="44" t="s">
        <v>4712</v>
      </c>
      <c r="AK2285" s="261">
        <v>6270479</v>
      </c>
      <c r="AL2285" s="44" t="s">
        <v>484</v>
      </c>
      <c r="AM2285" s="44" t="s">
        <v>4716</v>
      </c>
      <c r="AN2285" s="262">
        <v>238095900</v>
      </c>
      <c r="AO2285" s="34"/>
      <c r="AP2285" s="34"/>
      <c r="AQ2285" s="34"/>
      <c r="AR2285" s="34"/>
      <c r="AS2285" s="34"/>
      <c r="AT2285" s="44" t="s">
        <v>10865</v>
      </c>
      <c r="AU2285" s="44"/>
      <c r="AV2285" s="477" t="str">
        <f t="array" ref="AV2285">_xlfn.IFS(
LEFT(Tabelas!$AI2285,1)="N","DN",
LEFT(Tabelas!$AI2285,1)="C","DC",
LEFT(Tabelas!$AI2285,1)="L","DL",
LEFT(Tabelas!$AI2285,1)="A","DA",
LEFT(Tabelas!$AI2285,1)="G","DG")</f>
        <v>DC</v>
      </c>
      <c r="AW2285" s="34"/>
      <c r="AX2285" s="34"/>
      <c r="AY2285" s="34"/>
      <c r="AZ2285" s="34"/>
      <c r="BA2285" s="34"/>
      <c r="BB2285" s="34"/>
      <c r="BC2285" s="34"/>
      <c r="BD2285" s="44">
        <v>91216</v>
      </c>
      <c r="BE2285" s="34" t="s">
        <v>2800</v>
      </c>
      <c r="BF2285" s="43" t="s">
        <v>1223</v>
      </c>
      <c r="BG2285" s="34" t="s">
        <v>484</v>
      </c>
      <c r="BH2285" s="34" t="s">
        <v>276</v>
      </c>
      <c r="BI2285" s="34" t="s">
        <v>2800</v>
      </c>
      <c r="BJ2285" s="44" t="s">
        <v>350</v>
      </c>
      <c r="BK2285" s="44" t="s">
        <v>11787</v>
      </c>
      <c r="EN2285" s="571">
        <v>13503429</v>
      </c>
      <c r="EO2285" s="560" t="s">
        <v>12575</v>
      </c>
      <c r="EP2285" s="560" t="s">
        <v>320</v>
      </c>
      <c r="EQ2285" s="580">
        <v>162</v>
      </c>
      <c r="ER2285" s="560" t="s">
        <v>3781</v>
      </c>
      <c r="ES2285" s="567"/>
    </row>
    <row r="2286" spans="16:149">
      <c r="P2286" s="503"/>
      <c r="Q2286" s="504"/>
      <c r="R2286" s="505">
        <f t="shared" si="57"/>
        <v>46064</v>
      </c>
      <c r="S2286" s="501"/>
      <c r="T2286" s="497"/>
      <c r="U2286" s="498"/>
      <c r="V2286" s="43">
        <v>272</v>
      </c>
      <c r="W2286" s="34" t="s">
        <v>4711</v>
      </c>
      <c r="X2286" s="44">
        <v>91219</v>
      </c>
      <c r="Y2286" s="34" t="s">
        <v>2938</v>
      </c>
      <c r="Z2286" s="43" t="s">
        <v>1223</v>
      </c>
      <c r="AA2286" s="34" t="s">
        <v>484</v>
      </c>
      <c r="AB2286" s="34" t="s">
        <v>276</v>
      </c>
      <c r="AC2286" s="34" t="s">
        <v>2938</v>
      </c>
      <c r="AD2286" s="44" t="s">
        <v>350</v>
      </c>
      <c r="AE2286" s="44" t="s">
        <v>11787</v>
      </c>
      <c r="AF2286" s="43">
        <v>272</v>
      </c>
      <c r="AG2286" s="34" t="s">
        <v>4711</v>
      </c>
      <c r="AH2286" s="34" t="s">
        <v>12497</v>
      </c>
      <c r="AI2286" s="43" t="s">
        <v>4604</v>
      </c>
      <c r="AJ2286" s="44" t="s">
        <v>4712</v>
      </c>
      <c r="AK2286" s="261">
        <v>6270479</v>
      </c>
      <c r="AL2286" s="44" t="s">
        <v>484</v>
      </c>
      <c r="AM2286" s="44" t="s">
        <v>4716</v>
      </c>
      <c r="AN2286" s="262">
        <v>238095900</v>
      </c>
      <c r="AO2286" s="34"/>
      <c r="AP2286" s="34"/>
      <c r="AQ2286" s="34"/>
      <c r="AR2286" s="34"/>
      <c r="AS2286" s="34"/>
      <c r="AT2286" s="44" t="s">
        <v>10865</v>
      </c>
      <c r="AU2286" s="44"/>
      <c r="AV2286" s="477" t="str">
        <f t="array" ref="AV2286">_xlfn.IFS(
LEFT(Tabelas!$AI2286,1)="N","DN",
LEFT(Tabelas!$AI2286,1)="C","DC",
LEFT(Tabelas!$AI2286,1)="L","DL",
LEFT(Tabelas!$AI2286,1)="A","DA",
LEFT(Tabelas!$AI2286,1)="G","DG")</f>
        <v>DC</v>
      </c>
      <c r="AW2286" s="34"/>
      <c r="AX2286" s="34"/>
      <c r="AY2286" s="34"/>
      <c r="AZ2286" s="34"/>
      <c r="BA2286" s="34"/>
      <c r="BB2286" s="34"/>
      <c r="BC2286" s="34"/>
      <c r="BD2286" s="44">
        <v>91219</v>
      </c>
      <c r="BE2286" s="34" t="s">
        <v>2938</v>
      </c>
      <c r="BF2286" s="43" t="s">
        <v>1223</v>
      </c>
      <c r="BG2286" s="34" t="s">
        <v>484</v>
      </c>
      <c r="BH2286" s="34" t="s">
        <v>276</v>
      </c>
      <c r="BI2286" s="34" t="s">
        <v>2938</v>
      </c>
      <c r="BJ2286" s="44" t="s">
        <v>350</v>
      </c>
      <c r="BK2286" s="44" t="s">
        <v>11787</v>
      </c>
      <c r="EN2286" s="572">
        <v>13605522</v>
      </c>
      <c r="EO2286" s="561" t="s">
        <v>12576</v>
      </c>
      <c r="EP2286" s="561" t="s">
        <v>320</v>
      </c>
      <c r="EQ2286" s="576">
        <v>102</v>
      </c>
      <c r="ER2286" s="561" t="s">
        <v>628</v>
      </c>
      <c r="ES2286" s="568" t="s">
        <v>12577</v>
      </c>
    </row>
    <row r="2287" spans="16:149">
      <c r="P2287" s="503"/>
      <c r="Q2287" s="504"/>
      <c r="R2287" s="505">
        <f t="shared" si="57"/>
        <v>46065</v>
      </c>
      <c r="S2287" s="501"/>
      <c r="T2287" s="497"/>
      <c r="U2287" s="498"/>
      <c r="V2287" s="43">
        <v>272</v>
      </c>
      <c r="W2287" s="34" t="s">
        <v>4711</v>
      </c>
      <c r="X2287" s="44">
        <v>91200</v>
      </c>
      <c r="Y2287" s="34" t="s">
        <v>775</v>
      </c>
      <c r="Z2287" s="43" t="s">
        <v>1223</v>
      </c>
      <c r="AA2287" s="34" t="s">
        <v>484</v>
      </c>
      <c r="AB2287" s="34" t="s">
        <v>276</v>
      </c>
      <c r="AC2287" s="34" t="s">
        <v>12578</v>
      </c>
      <c r="AD2287" s="44" t="s">
        <v>350</v>
      </c>
      <c r="AE2287" s="44" t="s">
        <v>11787</v>
      </c>
      <c r="AF2287" s="43">
        <v>272</v>
      </c>
      <c r="AG2287" s="34" t="s">
        <v>4711</v>
      </c>
      <c r="AH2287" s="34" t="s">
        <v>12497</v>
      </c>
      <c r="AI2287" s="43" t="s">
        <v>4604</v>
      </c>
      <c r="AJ2287" s="44" t="s">
        <v>4712</v>
      </c>
      <c r="AK2287" s="261">
        <v>6270479</v>
      </c>
      <c r="AL2287" s="44" t="s">
        <v>484</v>
      </c>
      <c r="AM2287" s="44" t="s">
        <v>4716</v>
      </c>
      <c r="AN2287" s="262">
        <v>238095900</v>
      </c>
      <c r="AO2287" s="34"/>
      <c r="AP2287" s="34"/>
      <c r="AQ2287" s="34"/>
      <c r="AR2287" s="34"/>
      <c r="AS2287" s="34"/>
      <c r="AT2287" s="44" t="s">
        <v>10865</v>
      </c>
      <c r="AU2287" s="44"/>
      <c r="AV2287" s="477" t="str">
        <f t="array" ref="AV2287">_xlfn.IFS(
LEFT(Tabelas!$AI2287,1)="N","DN",
LEFT(Tabelas!$AI2287,1)="C","DC",
LEFT(Tabelas!$AI2287,1)="L","DL",
LEFT(Tabelas!$AI2287,1)="A","DA",
LEFT(Tabelas!$AI2287,1)="G","DG")</f>
        <v>DC</v>
      </c>
      <c r="AW2287" s="34"/>
      <c r="AX2287" s="34"/>
      <c r="AY2287" s="34"/>
      <c r="AZ2287" s="34"/>
      <c r="BA2287" s="34"/>
      <c r="BB2287" s="34"/>
      <c r="BC2287" s="34"/>
      <c r="BD2287" s="44">
        <v>91200</v>
      </c>
      <c r="BE2287" s="34" t="s">
        <v>775</v>
      </c>
      <c r="BF2287" s="43" t="s">
        <v>1223</v>
      </c>
      <c r="BG2287" s="34" t="s">
        <v>484</v>
      </c>
      <c r="BH2287" s="34" t="s">
        <v>276</v>
      </c>
      <c r="BI2287" s="34" t="s">
        <v>12578</v>
      </c>
      <c r="BJ2287" s="44" t="s">
        <v>350</v>
      </c>
      <c r="BK2287" s="44" t="s">
        <v>11787</v>
      </c>
      <c r="EN2287" s="571">
        <v>13710275</v>
      </c>
      <c r="EO2287" s="560" t="s">
        <v>12579</v>
      </c>
      <c r="EP2287" s="560" t="s">
        <v>320</v>
      </c>
      <c r="EQ2287" s="580">
        <v>162</v>
      </c>
      <c r="ER2287" s="560" t="s">
        <v>3781</v>
      </c>
      <c r="ES2287" s="567"/>
    </row>
    <row r="2288" spans="16:149">
      <c r="P2288" s="503"/>
      <c r="Q2288" s="504"/>
      <c r="R2288" s="505">
        <f t="shared" si="57"/>
        <v>46066</v>
      </c>
      <c r="S2288" s="501"/>
      <c r="T2288" s="497"/>
      <c r="U2288" s="498"/>
      <c r="V2288" s="43">
        <v>272</v>
      </c>
      <c r="W2288" s="34" t="s">
        <v>4711</v>
      </c>
      <c r="X2288" s="44">
        <v>91221</v>
      </c>
      <c r="Y2288" s="34" t="s">
        <v>3071</v>
      </c>
      <c r="Z2288" s="43" t="s">
        <v>1223</v>
      </c>
      <c r="AA2288" s="34" t="s">
        <v>484</v>
      </c>
      <c r="AB2288" s="34" t="s">
        <v>276</v>
      </c>
      <c r="AC2288" s="34" t="s">
        <v>3071</v>
      </c>
      <c r="AD2288" s="44" t="s">
        <v>350</v>
      </c>
      <c r="AE2288" s="44" t="s">
        <v>11787</v>
      </c>
      <c r="AF2288" s="43">
        <v>272</v>
      </c>
      <c r="AG2288" s="34" t="s">
        <v>4711</v>
      </c>
      <c r="AH2288" s="34" t="s">
        <v>12497</v>
      </c>
      <c r="AI2288" s="43" t="s">
        <v>4604</v>
      </c>
      <c r="AJ2288" s="44" t="s">
        <v>4712</v>
      </c>
      <c r="AK2288" s="261">
        <v>6270479</v>
      </c>
      <c r="AL2288" s="44" t="s">
        <v>484</v>
      </c>
      <c r="AM2288" s="44" t="s">
        <v>4716</v>
      </c>
      <c r="AN2288" s="262">
        <v>238095900</v>
      </c>
      <c r="AO2288" s="34"/>
      <c r="AP2288" s="34"/>
      <c r="AQ2288" s="34"/>
      <c r="AR2288" s="34"/>
      <c r="AS2288" s="34"/>
      <c r="AT2288" s="44" t="s">
        <v>10865</v>
      </c>
      <c r="AU2288" s="44"/>
      <c r="AV2288" s="477" t="str">
        <f t="array" ref="AV2288">_xlfn.IFS(
LEFT(Tabelas!$AI2288,1)="N","DN",
LEFT(Tabelas!$AI2288,1)="C","DC",
LEFT(Tabelas!$AI2288,1)="L","DL",
LEFT(Tabelas!$AI2288,1)="A","DA",
LEFT(Tabelas!$AI2288,1)="G","DG")</f>
        <v>DC</v>
      </c>
      <c r="AW2288" s="34"/>
      <c r="AX2288" s="34"/>
      <c r="AY2288" s="34"/>
      <c r="AZ2288" s="34"/>
      <c r="BA2288" s="34"/>
      <c r="BB2288" s="34"/>
      <c r="BC2288" s="34"/>
      <c r="BD2288" s="44">
        <v>91221</v>
      </c>
      <c r="BE2288" s="34" t="s">
        <v>3071</v>
      </c>
      <c r="BF2288" s="43" t="s">
        <v>1223</v>
      </c>
      <c r="BG2288" s="34" t="s">
        <v>484</v>
      </c>
      <c r="BH2288" s="34" t="s">
        <v>276</v>
      </c>
      <c r="BI2288" s="34" t="s">
        <v>3071</v>
      </c>
      <c r="BJ2288" s="44" t="s">
        <v>350</v>
      </c>
      <c r="BK2288" s="44" t="s">
        <v>11787</v>
      </c>
      <c r="EN2288" s="572">
        <v>13741071</v>
      </c>
      <c r="EO2288" s="561" t="s">
        <v>12580</v>
      </c>
      <c r="EP2288" s="561" t="s">
        <v>320</v>
      </c>
      <c r="EQ2288" s="576">
        <v>162</v>
      </c>
      <c r="ER2288" s="561" t="s">
        <v>3781</v>
      </c>
      <c r="ES2288" s="568"/>
    </row>
    <row r="2289" spans="16:149">
      <c r="P2289" s="503"/>
      <c r="Q2289" s="504"/>
      <c r="R2289" s="505">
        <f t="shared" si="57"/>
        <v>46067</v>
      </c>
      <c r="S2289" s="501"/>
      <c r="T2289" s="497"/>
      <c r="U2289" s="498"/>
      <c r="V2289" s="43">
        <v>272</v>
      </c>
      <c r="W2289" s="34" t="s">
        <v>4711</v>
      </c>
      <c r="X2289" s="44">
        <v>91224</v>
      </c>
      <c r="Y2289" s="34" t="s">
        <v>3187</v>
      </c>
      <c r="Z2289" s="43" t="s">
        <v>1223</v>
      </c>
      <c r="AA2289" s="34" t="s">
        <v>484</v>
      </c>
      <c r="AB2289" s="34" t="s">
        <v>276</v>
      </c>
      <c r="AC2289" s="34" t="s">
        <v>3187</v>
      </c>
      <c r="AD2289" s="44" t="s">
        <v>350</v>
      </c>
      <c r="AE2289" s="44" t="s">
        <v>11787</v>
      </c>
      <c r="AF2289" s="43">
        <v>272</v>
      </c>
      <c r="AG2289" s="34" t="s">
        <v>4711</v>
      </c>
      <c r="AH2289" s="34" t="s">
        <v>12497</v>
      </c>
      <c r="AI2289" s="43" t="s">
        <v>4604</v>
      </c>
      <c r="AJ2289" s="44" t="s">
        <v>4712</v>
      </c>
      <c r="AK2289" s="261">
        <v>6270479</v>
      </c>
      <c r="AL2289" s="44" t="s">
        <v>484</v>
      </c>
      <c r="AM2289" s="44" t="s">
        <v>4716</v>
      </c>
      <c r="AN2289" s="262">
        <v>238095900</v>
      </c>
      <c r="AO2289" s="34"/>
      <c r="AP2289" s="34"/>
      <c r="AQ2289" s="34"/>
      <c r="AR2289" s="34"/>
      <c r="AS2289" s="34"/>
      <c r="AT2289" s="44" t="s">
        <v>10865</v>
      </c>
      <c r="AU2289" s="44"/>
      <c r="AV2289" s="477" t="str">
        <f t="array" ref="AV2289">_xlfn.IFS(
LEFT(Tabelas!$AI2289,1)="N","DN",
LEFT(Tabelas!$AI2289,1)="C","DC",
LEFT(Tabelas!$AI2289,1)="L","DL",
LEFT(Tabelas!$AI2289,1)="A","DA",
LEFT(Tabelas!$AI2289,1)="G","DG")</f>
        <v>DC</v>
      </c>
      <c r="AW2289" s="34"/>
      <c r="AX2289" s="34"/>
      <c r="AY2289" s="34"/>
      <c r="AZ2289" s="34"/>
      <c r="BA2289" s="34"/>
      <c r="BB2289" s="34"/>
      <c r="BC2289" s="34"/>
      <c r="BD2289" s="44">
        <v>91224</v>
      </c>
      <c r="BE2289" s="34" t="s">
        <v>3187</v>
      </c>
      <c r="BF2289" s="43" t="s">
        <v>1223</v>
      </c>
      <c r="BG2289" s="34" t="s">
        <v>484</v>
      </c>
      <c r="BH2289" s="34" t="s">
        <v>276</v>
      </c>
      <c r="BI2289" s="34" t="s">
        <v>3187</v>
      </c>
      <c r="BJ2289" s="44" t="s">
        <v>350</v>
      </c>
      <c r="BK2289" s="44" t="s">
        <v>11787</v>
      </c>
      <c r="EN2289" s="572">
        <v>13772911</v>
      </c>
      <c r="EO2289" s="561" t="s">
        <v>12581</v>
      </c>
      <c r="EP2289" s="561" t="s">
        <v>320</v>
      </c>
      <c r="EQ2289" s="576">
        <v>162</v>
      </c>
      <c r="ER2289" s="561" t="s">
        <v>3781</v>
      </c>
      <c r="ES2289" s="568"/>
    </row>
    <row r="2290" spans="16:149">
      <c r="P2290" s="503"/>
      <c r="Q2290" s="504"/>
      <c r="R2290" s="505">
        <f t="shared" si="57"/>
        <v>46068</v>
      </c>
      <c r="S2290" s="501"/>
      <c r="T2290" s="497"/>
      <c r="U2290" s="498"/>
      <c r="V2290" s="43">
        <v>272</v>
      </c>
      <c r="W2290" s="34" t="s">
        <v>4711</v>
      </c>
      <c r="X2290" s="44">
        <v>91230</v>
      </c>
      <c r="Y2290" s="34" t="s">
        <v>3477</v>
      </c>
      <c r="Z2290" s="43" t="s">
        <v>1223</v>
      </c>
      <c r="AA2290" s="34" t="s">
        <v>484</v>
      </c>
      <c r="AB2290" s="34" t="s">
        <v>276</v>
      </c>
      <c r="AC2290" s="34" t="s">
        <v>12582</v>
      </c>
      <c r="AD2290" s="44" t="s">
        <v>350</v>
      </c>
      <c r="AE2290" s="44" t="s">
        <v>11787</v>
      </c>
      <c r="AF2290" s="43">
        <v>272</v>
      </c>
      <c r="AG2290" s="34" t="s">
        <v>4711</v>
      </c>
      <c r="AH2290" s="34" t="s">
        <v>12497</v>
      </c>
      <c r="AI2290" s="43" t="s">
        <v>4604</v>
      </c>
      <c r="AJ2290" s="44" t="s">
        <v>4712</v>
      </c>
      <c r="AK2290" s="261">
        <v>6270479</v>
      </c>
      <c r="AL2290" s="44" t="s">
        <v>484</v>
      </c>
      <c r="AM2290" s="44" t="s">
        <v>4716</v>
      </c>
      <c r="AN2290" s="262">
        <v>238095900</v>
      </c>
      <c r="AO2290" s="34"/>
      <c r="AP2290" s="34"/>
      <c r="AQ2290" s="34"/>
      <c r="AR2290" s="34"/>
      <c r="AS2290" s="34"/>
      <c r="AT2290" s="44" t="s">
        <v>10865</v>
      </c>
      <c r="AU2290" s="44"/>
      <c r="AV2290" s="477" t="str">
        <f t="array" ref="AV2290">_xlfn.IFS(
LEFT(Tabelas!$AI2290,1)="N","DN",
LEFT(Tabelas!$AI2290,1)="C","DC",
LEFT(Tabelas!$AI2290,1)="L","DL",
LEFT(Tabelas!$AI2290,1)="A","DA",
LEFT(Tabelas!$AI2290,1)="G","DG")</f>
        <v>DC</v>
      </c>
      <c r="AW2290" s="34"/>
      <c r="AX2290" s="34"/>
      <c r="AY2290" s="34"/>
      <c r="AZ2290" s="34"/>
      <c r="BA2290" s="34"/>
      <c r="BB2290" s="34"/>
      <c r="BC2290" s="34"/>
      <c r="BD2290" s="44">
        <v>91230</v>
      </c>
      <c r="BE2290" s="34" t="s">
        <v>3477</v>
      </c>
      <c r="BF2290" s="43" t="s">
        <v>1223</v>
      </c>
      <c r="BG2290" s="34" t="s">
        <v>484</v>
      </c>
      <c r="BH2290" s="34" t="s">
        <v>276</v>
      </c>
      <c r="BI2290" s="34" t="s">
        <v>12582</v>
      </c>
      <c r="BJ2290" s="44" t="s">
        <v>350</v>
      </c>
      <c r="BK2290" s="44" t="s">
        <v>11787</v>
      </c>
      <c r="EN2290" s="571">
        <v>13902039</v>
      </c>
      <c r="EO2290" s="560" t="s">
        <v>12583</v>
      </c>
      <c r="EP2290" s="560" t="s">
        <v>289</v>
      </c>
      <c r="EQ2290" s="580">
        <v>332</v>
      </c>
      <c r="ER2290" s="560" t="s">
        <v>4896</v>
      </c>
      <c r="ES2290" s="567"/>
    </row>
    <row r="2291" spans="16:149">
      <c r="P2291" s="503"/>
      <c r="Q2291" s="504"/>
      <c r="R2291" s="505">
        <f t="shared" si="57"/>
        <v>46069</v>
      </c>
      <c r="S2291" s="501"/>
      <c r="T2291" s="497"/>
      <c r="U2291" s="498"/>
      <c r="V2291" s="43">
        <v>272</v>
      </c>
      <c r="W2291" s="34" t="s">
        <v>4711</v>
      </c>
      <c r="X2291" s="44">
        <v>91231</v>
      </c>
      <c r="Y2291" s="34" t="s">
        <v>3554</v>
      </c>
      <c r="Z2291" s="43" t="s">
        <v>1223</v>
      </c>
      <c r="AA2291" s="34" t="s">
        <v>484</v>
      </c>
      <c r="AB2291" s="34" t="s">
        <v>276</v>
      </c>
      <c r="AC2291" s="34" t="s">
        <v>12584</v>
      </c>
      <c r="AD2291" s="44" t="s">
        <v>350</v>
      </c>
      <c r="AE2291" s="44" t="s">
        <v>11787</v>
      </c>
      <c r="AF2291" s="43">
        <v>272</v>
      </c>
      <c r="AG2291" s="34" t="s">
        <v>4711</v>
      </c>
      <c r="AH2291" s="34" t="s">
        <v>12497</v>
      </c>
      <c r="AI2291" s="43" t="s">
        <v>4604</v>
      </c>
      <c r="AJ2291" s="44" t="s">
        <v>4712</v>
      </c>
      <c r="AK2291" s="261">
        <v>6270479</v>
      </c>
      <c r="AL2291" s="44" t="s">
        <v>484</v>
      </c>
      <c r="AM2291" s="44" t="s">
        <v>4716</v>
      </c>
      <c r="AN2291" s="262">
        <v>238095900</v>
      </c>
      <c r="AO2291" s="34"/>
      <c r="AP2291" s="34"/>
      <c r="AQ2291" s="34"/>
      <c r="AR2291" s="34"/>
      <c r="AS2291" s="34"/>
      <c r="AT2291" s="44" t="s">
        <v>10865</v>
      </c>
      <c r="AU2291" s="44"/>
      <c r="AV2291" s="477" t="str">
        <f t="array" ref="AV2291">_xlfn.IFS(
LEFT(Tabelas!$AI2291,1)="N","DN",
LEFT(Tabelas!$AI2291,1)="C","DC",
LEFT(Tabelas!$AI2291,1)="L","DL",
LEFT(Tabelas!$AI2291,1)="A","DA",
LEFT(Tabelas!$AI2291,1)="G","DG")</f>
        <v>DC</v>
      </c>
      <c r="AW2291" s="34"/>
      <c r="AX2291" s="34"/>
      <c r="AY2291" s="34"/>
      <c r="AZ2291" s="34"/>
      <c r="BA2291" s="34"/>
      <c r="BB2291" s="34"/>
      <c r="BC2291" s="34"/>
      <c r="BD2291" s="44">
        <v>91231</v>
      </c>
      <c r="BE2291" s="34" t="s">
        <v>3554</v>
      </c>
      <c r="BF2291" s="43" t="s">
        <v>1223</v>
      </c>
      <c r="BG2291" s="34" t="s">
        <v>484</v>
      </c>
      <c r="BH2291" s="34" t="s">
        <v>276</v>
      </c>
      <c r="BI2291" s="34" t="s">
        <v>12584</v>
      </c>
      <c r="BJ2291" s="44" t="s">
        <v>350</v>
      </c>
      <c r="BK2291" s="44" t="s">
        <v>11787</v>
      </c>
      <c r="EN2291" s="571">
        <v>109765699</v>
      </c>
      <c r="EO2291" s="560" t="s">
        <v>12585</v>
      </c>
      <c r="EP2291" s="560" t="s">
        <v>320</v>
      </c>
      <c r="EQ2291" s="580">
        <v>162</v>
      </c>
      <c r="ER2291" s="560" t="s">
        <v>3781</v>
      </c>
      <c r="ES2291" s="567" t="s">
        <v>12586</v>
      </c>
    </row>
    <row r="2292" spans="16:149">
      <c r="P2292" s="503"/>
      <c r="Q2292" s="504"/>
      <c r="R2292" s="505">
        <f t="shared" si="57"/>
        <v>46070</v>
      </c>
      <c r="S2292" s="501"/>
      <c r="T2292" s="497"/>
      <c r="U2292" s="498"/>
      <c r="V2292" s="43">
        <v>272</v>
      </c>
      <c r="W2292" s="34" t="s">
        <v>4711</v>
      </c>
      <c r="X2292" s="44">
        <v>91232</v>
      </c>
      <c r="Y2292" s="34" t="s">
        <v>3625</v>
      </c>
      <c r="Z2292" s="43" t="s">
        <v>1223</v>
      </c>
      <c r="AA2292" s="34" t="s">
        <v>484</v>
      </c>
      <c r="AB2292" s="34" t="s">
        <v>276</v>
      </c>
      <c r="AC2292" s="34" t="s">
        <v>12587</v>
      </c>
      <c r="AD2292" s="44" t="s">
        <v>350</v>
      </c>
      <c r="AE2292" s="44" t="s">
        <v>11787</v>
      </c>
      <c r="AF2292" s="43">
        <v>272</v>
      </c>
      <c r="AG2292" s="34" t="s">
        <v>4711</v>
      </c>
      <c r="AH2292" s="34" t="s">
        <v>12497</v>
      </c>
      <c r="AI2292" s="43" t="s">
        <v>4604</v>
      </c>
      <c r="AJ2292" s="44" t="s">
        <v>4712</v>
      </c>
      <c r="AK2292" s="261">
        <v>6270479</v>
      </c>
      <c r="AL2292" s="44" t="s">
        <v>484</v>
      </c>
      <c r="AM2292" s="44" t="s">
        <v>4716</v>
      </c>
      <c r="AN2292" s="262">
        <v>238095900</v>
      </c>
      <c r="AO2292" s="34"/>
      <c r="AP2292" s="34"/>
      <c r="AQ2292" s="34"/>
      <c r="AR2292" s="34"/>
      <c r="AS2292" s="34"/>
      <c r="AT2292" s="44" t="s">
        <v>10865</v>
      </c>
      <c r="AU2292" s="44"/>
      <c r="AV2292" s="477" t="str">
        <f t="array" ref="AV2292">_xlfn.IFS(
LEFT(Tabelas!$AI2292,1)="N","DN",
LEFT(Tabelas!$AI2292,1)="C","DC",
LEFT(Tabelas!$AI2292,1)="L","DL",
LEFT(Tabelas!$AI2292,1)="A","DA",
LEFT(Tabelas!$AI2292,1)="G","DG")</f>
        <v>DC</v>
      </c>
      <c r="AW2292" s="34"/>
      <c r="AX2292" s="34"/>
      <c r="AY2292" s="34"/>
      <c r="AZ2292" s="34"/>
      <c r="BA2292" s="34"/>
      <c r="BB2292" s="34"/>
      <c r="BC2292" s="34"/>
      <c r="BD2292" s="44">
        <v>91232</v>
      </c>
      <c r="BE2292" s="34" t="s">
        <v>3625</v>
      </c>
      <c r="BF2292" s="43" t="s">
        <v>1223</v>
      </c>
      <c r="BG2292" s="34" t="s">
        <v>484</v>
      </c>
      <c r="BH2292" s="34" t="s">
        <v>276</v>
      </c>
      <c r="BI2292" s="34" t="s">
        <v>12587</v>
      </c>
      <c r="BJ2292" s="44" t="s">
        <v>350</v>
      </c>
      <c r="BK2292" s="44" t="s">
        <v>11787</v>
      </c>
      <c r="EN2292" s="572">
        <v>140249702</v>
      </c>
      <c r="EO2292" s="561" t="s">
        <v>12588</v>
      </c>
      <c r="EP2292" s="561" t="s">
        <v>350</v>
      </c>
      <c r="EQ2292" s="576">
        <v>222</v>
      </c>
      <c r="ER2292" s="561" t="s">
        <v>4479</v>
      </c>
      <c r="ES2292" s="568" t="s">
        <v>12589</v>
      </c>
    </row>
    <row r="2293" spans="16:149">
      <c r="P2293" s="503"/>
      <c r="Q2293" s="504"/>
      <c r="R2293" s="505">
        <f t="shared" si="57"/>
        <v>46071</v>
      </c>
      <c r="S2293" s="501"/>
      <c r="T2293" s="497"/>
      <c r="U2293" s="498"/>
      <c r="V2293" s="43">
        <v>272</v>
      </c>
      <c r="W2293" s="34" t="s">
        <v>4711</v>
      </c>
      <c r="X2293" s="44">
        <v>91233</v>
      </c>
      <c r="Y2293" s="34" t="s">
        <v>3689</v>
      </c>
      <c r="Z2293" s="43" t="s">
        <v>1223</v>
      </c>
      <c r="AA2293" s="34" t="s">
        <v>484</v>
      </c>
      <c r="AB2293" s="34" t="s">
        <v>276</v>
      </c>
      <c r="AC2293" s="34" t="s">
        <v>12578</v>
      </c>
      <c r="AD2293" s="44" t="s">
        <v>350</v>
      </c>
      <c r="AE2293" s="44" t="s">
        <v>11787</v>
      </c>
      <c r="AF2293" s="43">
        <v>272</v>
      </c>
      <c r="AG2293" s="34" t="s">
        <v>4711</v>
      </c>
      <c r="AH2293" s="34" t="s">
        <v>12497</v>
      </c>
      <c r="AI2293" s="43" t="s">
        <v>4604</v>
      </c>
      <c r="AJ2293" s="44" t="s">
        <v>4712</v>
      </c>
      <c r="AK2293" s="261">
        <v>6270479</v>
      </c>
      <c r="AL2293" s="44" t="s">
        <v>484</v>
      </c>
      <c r="AM2293" s="44" t="s">
        <v>4716</v>
      </c>
      <c r="AN2293" s="262">
        <v>238095900</v>
      </c>
      <c r="AO2293" s="34"/>
      <c r="AP2293" s="34"/>
      <c r="AQ2293" s="34"/>
      <c r="AR2293" s="34"/>
      <c r="AS2293" s="34"/>
      <c r="AT2293" s="44" t="s">
        <v>10865</v>
      </c>
      <c r="AU2293" s="44"/>
      <c r="AV2293" s="477" t="str">
        <f t="array" ref="AV2293">_xlfn.IFS(
LEFT(Tabelas!$AI2293,1)="N","DN",
LEFT(Tabelas!$AI2293,1)="C","DC",
LEFT(Tabelas!$AI2293,1)="L","DL",
LEFT(Tabelas!$AI2293,1)="A","DA",
LEFT(Tabelas!$AI2293,1)="G","DG")</f>
        <v>DC</v>
      </c>
      <c r="AW2293" s="34"/>
      <c r="AX2293" s="34"/>
      <c r="AY2293" s="34"/>
      <c r="AZ2293" s="34"/>
      <c r="BA2293" s="34"/>
      <c r="BB2293" s="34"/>
      <c r="BC2293" s="34"/>
      <c r="BD2293" s="44">
        <v>91233</v>
      </c>
      <c r="BE2293" s="34" t="s">
        <v>3689</v>
      </c>
      <c r="BF2293" s="43" t="s">
        <v>1223</v>
      </c>
      <c r="BG2293" s="34" t="s">
        <v>484</v>
      </c>
      <c r="BH2293" s="34" t="s">
        <v>276</v>
      </c>
      <c r="BI2293" s="34" t="s">
        <v>12578</v>
      </c>
      <c r="BJ2293" s="44" t="s">
        <v>350</v>
      </c>
      <c r="BK2293" s="44" t="s">
        <v>11787</v>
      </c>
      <c r="EN2293" s="571">
        <v>144680050</v>
      </c>
      <c r="EO2293" s="560" t="s">
        <v>12590</v>
      </c>
      <c r="EP2293" s="560" t="s">
        <v>947</v>
      </c>
      <c r="EQ2293" s="580">
        <v>453</v>
      </c>
      <c r="ER2293" s="560" t="s">
        <v>3912</v>
      </c>
      <c r="ES2293" s="567" t="s">
        <v>12591</v>
      </c>
    </row>
    <row r="2294" spans="16:149">
      <c r="P2294" s="503"/>
      <c r="Q2294" s="504"/>
      <c r="R2294" s="505">
        <f t="shared" si="57"/>
        <v>46072</v>
      </c>
      <c r="S2294" s="501"/>
      <c r="T2294" s="497"/>
      <c r="U2294" s="498"/>
      <c r="V2294" s="43">
        <v>272</v>
      </c>
      <c r="W2294" s="34" t="s">
        <v>4711</v>
      </c>
      <c r="X2294" s="44">
        <v>91234</v>
      </c>
      <c r="Y2294" s="34" t="s">
        <v>3754</v>
      </c>
      <c r="Z2294" s="43" t="s">
        <v>1223</v>
      </c>
      <c r="AA2294" s="34" t="s">
        <v>484</v>
      </c>
      <c r="AB2294" s="34" t="s">
        <v>276</v>
      </c>
      <c r="AC2294" s="34" t="s">
        <v>12592</v>
      </c>
      <c r="AD2294" s="44" t="s">
        <v>350</v>
      </c>
      <c r="AE2294" s="44" t="s">
        <v>11787</v>
      </c>
      <c r="AF2294" s="43">
        <v>272</v>
      </c>
      <c r="AG2294" s="34" t="s">
        <v>4711</v>
      </c>
      <c r="AH2294" s="34" t="s">
        <v>12497</v>
      </c>
      <c r="AI2294" s="43" t="s">
        <v>4604</v>
      </c>
      <c r="AJ2294" s="44" t="s">
        <v>4712</v>
      </c>
      <c r="AK2294" s="261">
        <v>6270479</v>
      </c>
      <c r="AL2294" s="44" t="s">
        <v>484</v>
      </c>
      <c r="AM2294" s="44" t="s">
        <v>4716</v>
      </c>
      <c r="AN2294" s="262">
        <v>238095900</v>
      </c>
      <c r="AO2294" s="34"/>
      <c r="AP2294" s="34"/>
      <c r="AQ2294" s="34"/>
      <c r="AR2294" s="34"/>
      <c r="AS2294" s="34"/>
      <c r="AT2294" s="44" t="s">
        <v>10865</v>
      </c>
      <c r="AU2294" s="44"/>
      <c r="AV2294" s="477" t="str">
        <f t="array" ref="AV2294">_xlfn.IFS(
LEFT(Tabelas!$AI2294,1)="N","DN",
LEFT(Tabelas!$AI2294,1)="C","DC",
LEFT(Tabelas!$AI2294,1)="L","DL",
LEFT(Tabelas!$AI2294,1)="A","DA",
LEFT(Tabelas!$AI2294,1)="G","DG")</f>
        <v>DC</v>
      </c>
      <c r="AW2294" s="34"/>
      <c r="AX2294" s="34"/>
      <c r="AY2294" s="34"/>
      <c r="AZ2294" s="34"/>
      <c r="BA2294" s="34"/>
      <c r="BB2294" s="34"/>
      <c r="BC2294" s="34"/>
      <c r="BD2294" s="44">
        <v>91234</v>
      </c>
      <c r="BE2294" s="34" t="s">
        <v>3754</v>
      </c>
      <c r="BF2294" s="43" t="s">
        <v>1223</v>
      </c>
      <c r="BG2294" s="34" t="s">
        <v>484</v>
      </c>
      <c r="BH2294" s="34" t="s">
        <v>276</v>
      </c>
      <c r="BI2294" s="34" t="s">
        <v>12592</v>
      </c>
      <c r="BJ2294" s="44" t="s">
        <v>350</v>
      </c>
      <c r="BK2294" s="44" t="s">
        <v>11787</v>
      </c>
      <c r="EN2294" s="571">
        <v>148351131</v>
      </c>
      <c r="EO2294" s="560" t="s">
        <v>12593</v>
      </c>
      <c r="EP2294" s="560" t="s">
        <v>947</v>
      </c>
      <c r="EQ2294" s="580">
        <v>443</v>
      </c>
      <c r="ER2294" s="560" t="s">
        <v>3797</v>
      </c>
      <c r="ES2294" s="567" t="s">
        <v>12594</v>
      </c>
    </row>
    <row r="2295" spans="16:149">
      <c r="P2295" s="503"/>
      <c r="Q2295" s="504"/>
      <c r="R2295" s="505">
        <f t="shared" si="57"/>
        <v>46073</v>
      </c>
      <c r="S2295" s="501"/>
      <c r="T2295" s="497"/>
      <c r="U2295" s="498"/>
      <c r="V2295" s="43">
        <v>272</v>
      </c>
      <c r="W2295" s="34" t="s">
        <v>4711</v>
      </c>
      <c r="X2295" s="44">
        <v>91235</v>
      </c>
      <c r="Y2295" s="34" t="s">
        <v>3816</v>
      </c>
      <c r="Z2295" s="43" t="s">
        <v>1223</v>
      </c>
      <c r="AA2295" s="34" t="s">
        <v>484</v>
      </c>
      <c r="AB2295" s="34" t="s">
        <v>276</v>
      </c>
      <c r="AC2295" s="34" t="s">
        <v>12595</v>
      </c>
      <c r="AD2295" s="44" t="s">
        <v>350</v>
      </c>
      <c r="AE2295" s="44" t="s">
        <v>11787</v>
      </c>
      <c r="AF2295" s="43">
        <v>272</v>
      </c>
      <c r="AG2295" s="34" t="s">
        <v>4711</v>
      </c>
      <c r="AH2295" s="34" t="s">
        <v>12497</v>
      </c>
      <c r="AI2295" s="43" t="s">
        <v>4604</v>
      </c>
      <c r="AJ2295" s="44" t="s">
        <v>4712</v>
      </c>
      <c r="AK2295" s="261">
        <v>6270479</v>
      </c>
      <c r="AL2295" s="44" t="s">
        <v>484</v>
      </c>
      <c r="AM2295" s="44" t="s">
        <v>4716</v>
      </c>
      <c r="AN2295" s="262">
        <v>238095900</v>
      </c>
      <c r="AO2295" s="34"/>
      <c r="AP2295" s="34"/>
      <c r="AQ2295" s="34"/>
      <c r="AR2295" s="34"/>
      <c r="AS2295" s="34"/>
      <c r="AT2295" s="44" t="s">
        <v>10865</v>
      </c>
      <c r="AU2295" s="44"/>
      <c r="AV2295" s="477" t="str">
        <f t="array" ref="AV2295">_xlfn.IFS(
LEFT(Tabelas!$AI2295,1)="N","DN",
LEFT(Tabelas!$AI2295,1)="C","DC",
LEFT(Tabelas!$AI2295,1)="L","DL",
LEFT(Tabelas!$AI2295,1)="A","DA",
LEFT(Tabelas!$AI2295,1)="G","DG")</f>
        <v>DC</v>
      </c>
      <c r="AW2295" s="34"/>
      <c r="AX2295" s="34"/>
      <c r="AY2295" s="34"/>
      <c r="AZ2295" s="34"/>
      <c r="BA2295" s="34"/>
      <c r="BB2295" s="34"/>
      <c r="BC2295" s="34"/>
      <c r="BD2295" s="44">
        <v>91235</v>
      </c>
      <c r="BE2295" s="34" t="s">
        <v>3816</v>
      </c>
      <c r="BF2295" s="43" t="s">
        <v>1223</v>
      </c>
      <c r="BG2295" s="34" t="s">
        <v>484</v>
      </c>
      <c r="BH2295" s="34" t="s">
        <v>276</v>
      </c>
      <c r="BI2295" s="34" t="s">
        <v>12595</v>
      </c>
      <c r="BJ2295" s="44" t="s">
        <v>350</v>
      </c>
      <c r="BK2295" s="44" t="s">
        <v>11787</v>
      </c>
      <c r="EN2295" s="571">
        <v>158261313</v>
      </c>
      <c r="EO2295" s="560" t="s">
        <v>12596</v>
      </c>
      <c r="EP2295" s="560" t="s">
        <v>320</v>
      </c>
      <c r="EQ2295" s="580">
        <v>119</v>
      </c>
      <c r="ER2295" s="560" t="s">
        <v>3588</v>
      </c>
      <c r="ES2295" s="567" t="s">
        <v>12597</v>
      </c>
    </row>
    <row r="2296" spans="16:149">
      <c r="P2296" s="503"/>
      <c r="Q2296" s="504"/>
      <c r="R2296" s="505">
        <f t="shared" ref="R2296:R2359" si="58">R2295+1</f>
        <v>46074</v>
      </c>
      <c r="S2296" s="501"/>
      <c r="T2296" s="497"/>
      <c r="U2296" s="498"/>
      <c r="V2296" s="43">
        <v>272</v>
      </c>
      <c r="W2296" s="34" t="s">
        <v>4711</v>
      </c>
      <c r="X2296" s="44">
        <v>91236</v>
      </c>
      <c r="Y2296" s="34" t="s">
        <v>3879</v>
      </c>
      <c r="Z2296" s="43" t="s">
        <v>1223</v>
      </c>
      <c r="AA2296" s="34" t="s">
        <v>484</v>
      </c>
      <c r="AB2296" s="34" t="s">
        <v>276</v>
      </c>
      <c r="AC2296" s="34" t="s">
        <v>12598</v>
      </c>
      <c r="AD2296" s="44" t="s">
        <v>350</v>
      </c>
      <c r="AE2296" s="44" t="s">
        <v>11787</v>
      </c>
      <c r="AF2296" s="43">
        <v>272</v>
      </c>
      <c r="AG2296" s="34" t="s">
        <v>4711</v>
      </c>
      <c r="AH2296" s="34" t="s">
        <v>12497</v>
      </c>
      <c r="AI2296" s="43" t="s">
        <v>4604</v>
      </c>
      <c r="AJ2296" s="44" t="s">
        <v>4712</v>
      </c>
      <c r="AK2296" s="261">
        <v>6270479</v>
      </c>
      <c r="AL2296" s="44" t="s">
        <v>484</v>
      </c>
      <c r="AM2296" s="44" t="s">
        <v>4716</v>
      </c>
      <c r="AN2296" s="262">
        <v>238095900</v>
      </c>
      <c r="AO2296" s="34"/>
      <c r="AP2296" s="34"/>
      <c r="AQ2296" s="34"/>
      <c r="AR2296" s="34"/>
      <c r="AS2296" s="34"/>
      <c r="AT2296" s="44" t="s">
        <v>10865</v>
      </c>
      <c r="AU2296" s="44"/>
      <c r="AV2296" s="477" t="str">
        <f t="array" ref="AV2296">_xlfn.IFS(
LEFT(Tabelas!$AI2296,1)="N","DN",
LEFT(Tabelas!$AI2296,1)="C","DC",
LEFT(Tabelas!$AI2296,1)="L","DL",
LEFT(Tabelas!$AI2296,1)="A","DA",
LEFT(Tabelas!$AI2296,1)="G","DG")</f>
        <v>DC</v>
      </c>
      <c r="AW2296" s="34"/>
      <c r="AX2296" s="34"/>
      <c r="AY2296" s="34"/>
      <c r="AZ2296" s="34"/>
      <c r="BA2296" s="34"/>
      <c r="BB2296" s="34"/>
      <c r="BC2296" s="34"/>
      <c r="BD2296" s="44">
        <v>91236</v>
      </c>
      <c r="BE2296" s="34" t="s">
        <v>3879</v>
      </c>
      <c r="BF2296" s="43" t="s">
        <v>1223</v>
      </c>
      <c r="BG2296" s="34" t="s">
        <v>484</v>
      </c>
      <c r="BH2296" s="34" t="s">
        <v>276</v>
      </c>
      <c r="BI2296" s="34" t="s">
        <v>12598</v>
      </c>
      <c r="BJ2296" s="44" t="s">
        <v>350</v>
      </c>
      <c r="BK2296" s="44" t="s">
        <v>11787</v>
      </c>
      <c r="EN2296" s="572">
        <v>164194380</v>
      </c>
      <c r="EO2296" s="561" t="s">
        <v>12599</v>
      </c>
      <c r="EP2296" s="561" t="s">
        <v>320</v>
      </c>
      <c r="EQ2296" s="576">
        <v>102</v>
      </c>
      <c r="ER2296" s="561" t="s">
        <v>628</v>
      </c>
      <c r="ES2296" s="568" t="s">
        <v>12600</v>
      </c>
    </row>
    <row r="2297" spans="16:149">
      <c r="P2297" s="503"/>
      <c r="Q2297" s="504"/>
      <c r="R2297" s="505">
        <f t="shared" si="58"/>
        <v>46075</v>
      </c>
      <c r="S2297" s="501"/>
      <c r="T2297" s="497"/>
      <c r="U2297" s="498"/>
      <c r="V2297" s="43">
        <v>272</v>
      </c>
      <c r="W2297" s="34" t="s">
        <v>4711</v>
      </c>
      <c r="X2297" s="44">
        <v>91225</v>
      </c>
      <c r="Y2297" s="34" t="s">
        <v>3303</v>
      </c>
      <c r="Z2297" s="43" t="s">
        <v>1223</v>
      </c>
      <c r="AA2297" s="34" t="s">
        <v>484</v>
      </c>
      <c r="AB2297" s="34" t="s">
        <v>276</v>
      </c>
      <c r="AC2297" s="34" t="s">
        <v>3303</v>
      </c>
      <c r="AD2297" s="44" t="s">
        <v>350</v>
      </c>
      <c r="AE2297" s="44" t="s">
        <v>11787</v>
      </c>
      <c r="AF2297" s="43">
        <v>272</v>
      </c>
      <c r="AG2297" s="34" t="s">
        <v>4711</v>
      </c>
      <c r="AH2297" s="34" t="s">
        <v>12497</v>
      </c>
      <c r="AI2297" s="43" t="s">
        <v>4604</v>
      </c>
      <c r="AJ2297" s="44" t="s">
        <v>4712</v>
      </c>
      <c r="AK2297" s="261">
        <v>6270479</v>
      </c>
      <c r="AL2297" s="44" t="s">
        <v>484</v>
      </c>
      <c r="AM2297" s="44" t="s">
        <v>4716</v>
      </c>
      <c r="AN2297" s="262">
        <v>238095900</v>
      </c>
      <c r="AO2297" s="34"/>
      <c r="AP2297" s="34"/>
      <c r="AQ2297" s="34"/>
      <c r="AR2297" s="34"/>
      <c r="AS2297" s="34"/>
      <c r="AT2297" s="44" t="s">
        <v>10865</v>
      </c>
      <c r="AU2297" s="44"/>
      <c r="AV2297" s="477" t="str">
        <f t="array" ref="AV2297">_xlfn.IFS(
LEFT(Tabelas!$AI2297,1)="N","DN",
LEFT(Tabelas!$AI2297,1)="C","DC",
LEFT(Tabelas!$AI2297,1)="L","DL",
LEFT(Tabelas!$AI2297,1)="A","DA",
LEFT(Tabelas!$AI2297,1)="G","DG")</f>
        <v>DC</v>
      </c>
      <c r="AW2297" s="34"/>
      <c r="AX2297" s="34"/>
      <c r="AY2297" s="34"/>
      <c r="AZ2297" s="34"/>
      <c r="BA2297" s="34"/>
      <c r="BB2297" s="34"/>
      <c r="BC2297" s="34"/>
      <c r="BD2297" s="44">
        <v>91225</v>
      </c>
      <c r="BE2297" s="34" t="s">
        <v>3303</v>
      </c>
      <c r="BF2297" s="43" t="s">
        <v>1223</v>
      </c>
      <c r="BG2297" s="34" t="s">
        <v>484</v>
      </c>
      <c r="BH2297" s="34" t="s">
        <v>276</v>
      </c>
      <c r="BI2297" s="34" t="s">
        <v>3303</v>
      </c>
      <c r="BJ2297" s="44" t="s">
        <v>350</v>
      </c>
      <c r="BK2297" s="44" t="s">
        <v>11787</v>
      </c>
      <c r="EN2297" s="571">
        <v>164204580</v>
      </c>
      <c r="EO2297" s="560" t="s">
        <v>12601</v>
      </c>
      <c r="EP2297" s="560" t="s">
        <v>350</v>
      </c>
      <c r="EQ2297" s="580">
        <v>222</v>
      </c>
      <c r="ER2297" s="560" t="s">
        <v>4479</v>
      </c>
      <c r="ES2297" s="567" t="s">
        <v>12602</v>
      </c>
    </row>
    <row r="2298" spans="16:149">
      <c r="P2298" s="503"/>
      <c r="Q2298" s="504"/>
      <c r="R2298" s="505">
        <f t="shared" si="58"/>
        <v>46076</v>
      </c>
      <c r="S2298" s="501"/>
      <c r="T2298" s="497"/>
      <c r="U2298" s="498"/>
      <c r="V2298" s="43">
        <v>272</v>
      </c>
      <c r="W2298" s="34" t="s">
        <v>4711</v>
      </c>
      <c r="X2298" s="44">
        <v>91228</v>
      </c>
      <c r="Y2298" s="34" t="s">
        <v>2010</v>
      </c>
      <c r="Z2298" s="43" t="s">
        <v>1223</v>
      </c>
      <c r="AA2298" s="34" t="s">
        <v>484</v>
      </c>
      <c r="AB2298" s="34" t="s">
        <v>276</v>
      </c>
      <c r="AC2298" s="34" t="s">
        <v>2010</v>
      </c>
      <c r="AD2298" s="44" t="s">
        <v>350</v>
      </c>
      <c r="AE2298" s="44" t="s">
        <v>11787</v>
      </c>
      <c r="AF2298" s="43">
        <v>272</v>
      </c>
      <c r="AG2298" s="34" t="s">
        <v>4711</v>
      </c>
      <c r="AH2298" s="34" t="s">
        <v>12497</v>
      </c>
      <c r="AI2298" s="43" t="s">
        <v>4604</v>
      </c>
      <c r="AJ2298" s="44" t="s">
        <v>4712</v>
      </c>
      <c r="AK2298" s="261">
        <v>6270479</v>
      </c>
      <c r="AL2298" s="44" t="s">
        <v>484</v>
      </c>
      <c r="AM2298" s="44" t="s">
        <v>4716</v>
      </c>
      <c r="AN2298" s="262">
        <v>238095900</v>
      </c>
      <c r="AO2298" s="34"/>
      <c r="AP2298" s="34"/>
      <c r="AQ2298" s="34"/>
      <c r="AR2298" s="34"/>
      <c r="AS2298" s="34"/>
      <c r="AT2298" s="44" t="s">
        <v>10865</v>
      </c>
      <c r="AU2298" s="44"/>
      <c r="AV2298" s="477" t="str">
        <f t="array" ref="AV2298">_xlfn.IFS(
LEFT(Tabelas!$AI2298,1)="N","DN",
LEFT(Tabelas!$AI2298,1)="C","DC",
LEFT(Tabelas!$AI2298,1)="L","DL",
LEFT(Tabelas!$AI2298,1)="A","DA",
LEFT(Tabelas!$AI2298,1)="G","DG")</f>
        <v>DC</v>
      </c>
      <c r="AW2298" s="34"/>
      <c r="AX2298" s="34"/>
      <c r="AY2298" s="34"/>
      <c r="AZ2298" s="34"/>
      <c r="BA2298" s="34"/>
      <c r="BB2298" s="34"/>
      <c r="BC2298" s="34"/>
      <c r="BD2298" s="44">
        <v>91228</v>
      </c>
      <c r="BE2298" s="34" t="s">
        <v>2010</v>
      </c>
      <c r="BF2298" s="43" t="s">
        <v>1223</v>
      </c>
      <c r="BG2298" s="34" t="s">
        <v>484</v>
      </c>
      <c r="BH2298" s="34" t="s">
        <v>276</v>
      </c>
      <c r="BI2298" s="34" t="s">
        <v>2010</v>
      </c>
      <c r="BJ2298" s="44" t="s">
        <v>350</v>
      </c>
      <c r="BK2298" s="44" t="s">
        <v>11787</v>
      </c>
      <c r="EN2298" s="571">
        <v>166555304</v>
      </c>
      <c r="EO2298" s="560" t="s">
        <v>12603</v>
      </c>
      <c r="EP2298" s="560" t="s">
        <v>947</v>
      </c>
      <c r="EQ2298" s="580">
        <v>453</v>
      </c>
      <c r="ER2298" s="560" t="s">
        <v>3912</v>
      </c>
      <c r="ES2298" s="567" t="s">
        <v>12604</v>
      </c>
    </row>
    <row r="2299" spans="16:149">
      <c r="P2299" s="503"/>
      <c r="Q2299" s="504"/>
      <c r="R2299" s="505">
        <f t="shared" si="58"/>
        <v>46077</v>
      </c>
      <c r="S2299" s="501"/>
      <c r="T2299" s="497"/>
      <c r="U2299" s="498"/>
      <c r="V2299" s="43">
        <v>274</v>
      </c>
      <c r="W2299" s="34" t="s">
        <v>4748</v>
      </c>
      <c r="X2299" s="44">
        <v>90203</v>
      </c>
      <c r="Y2299" s="34" t="s">
        <v>475</v>
      </c>
      <c r="Z2299" s="43" t="s">
        <v>1223</v>
      </c>
      <c r="AA2299" s="34" t="s">
        <v>475</v>
      </c>
      <c r="AB2299" s="34" t="s">
        <v>276</v>
      </c>
      <c r="AC2299" s="34" t="s">
        <v>475</v>
      </c>
      <c r="AD2299" s="44" t="s">
        <v>350</v>
      </c>
      <c r="AE2299" s="44" t="s">
        <v>11787</v>
      </c>
      <c r="AF2299" s="43">
        <v>274</v>
      </c>
      <c r="AG2299" s="34" t="s">
        <v>4748</v>
      </c>
      <c r="AH2299" s="34" t="s">
        <v>4747</v>
      </c>
      <c r="AI2299" s="43" t="s">
        <v>4604</v>
      </c>
      <c r="AJ2299" s="44" t="s">
        <v>4749</v>
      </c>
      <c r="AK2299" s="261">
        <v>6400455</v>
      </c>
      <c r="AL2299" s="44" t="s">
        <v>482</v>
      </c>
      <c r="AM2299" s="44" t="s">
        <v>4753</v>
      </c>
      <c r="AN2299" s="262">
        <v>271093960</v>
      </c>
      <c r="AO2299" s="34"/>
      <c r="AP2299" s="34"/>
      <c r="AQ2299" s="34"/>
      <c r="AR2299" s="34"/>
      <c r="AS2299" s="34"/>
      <c r="AT2299" s="44" t="s">
        <v>10865</v>
      </c>
      <c r="AU2299" s="44"/>
      <c r="AV2299" s="477" t="str">
        <f t="array" ref="AV2299">_xlfn.IFS(
LEFT(Tabelas!$AI2299,1)="N","DN",
LEFT(Tabelas!$AI2299,1)="C","DC",
LEFT(Tabelas!$AI2299,1)="L","DL",
LEFT(Tabelas!$AI2299,1)="A","DA",
LEFT(Tabelas!$AI2299,1)="G","DG")</f>
        <v>DC</v>
      </c>
      <c r="AW2299" s="34"/>
      <c r="AX2299" s="34"/>
      <c r="AY2299" s="34"/>
      <c r="AZ2299" s="34"/>
      <c r="BA2299" s="34"/>
      <c r="BB2299" s="34"/>
      <c r="BC2299" s="34"/>
      <c r="BD2299" s="44">
        <v>90203</v>
      </c>
      <c r="BE2299" s="34" t="s">
        <v>475</v>
      </c>
      <c r="BF2299" s="43" t="s">
        <v>1223</v>
      </c>
      <c r="BG2299" s="34" t="s">
        <v>475</v>
      </c>
      <c r="BH2299" s="34" t="s">
        <v>276</v>
      </c>
      <c r="BI2299" s="34" t="s">
        <v>475</v>
      </c>
      <c r="BJ2299" s="44" t="s">
        <v>350</v>
      </c>
      <c r="BK2299" s="44" t="s">
        <v>11787</v>
      </c>
      <c r="EN2299" s="571">
        <v>167654977</v>
      </c>
      <c r="EO2299" s="560" t="s">
        <v>12605</v>
      </c>
      <c r="EP2299" s="560" t="s">
        <v>320</v>
      </c>
      <c r="EQ2299" s="580">
        <v>112</v>
      </c>
      <c r="ER2299" s="560" t="s">
        <v>2868</v>
      </c>
      <c r="ES2299" s="567" t="s">
        <v>12606</v>
      </c>
    </row>
    <row r="2300" spans="16:149">
      <c r="P2300" s="503"/>
      <c r="Q2300" s="504"/>
      <c r="R2300" s="505">
        <f t="shared" si="58"/>
        <v>46078</v>
      </c>
      <c r="S2300" s="501"/>
      <c r="T2300" s="497"/>
      <c r="U2300" s="498"/>
      <c r="V2300" s="43">
        <v>274</v>
      </c>
      <c r="W2300" s="34" t="s">
        <v>4748</v>
      </c>
      <c r="X2300" s="44">
        <v>90200</v>
      </c>
      <c r="Y2300" s="34" t="s">
        <v>765</v>
      </c>
      <c r="Z2300" s="43" t="s">
        <v>1223</v>
      </c>
      <c r="AA2300" s="34" t="s">
        <v>475</v>
      </c>
      <c r="AB2300" s="34" t="s">
        <v>276</v>
      </c>
      <c r="AC2300" s="34" t="s">
        <v>475</v>
      </c>
      <c r="AD2300" s="44" t="s">
        <v>350</v>
      </c>
      <c r="AE2300" s="44" t="s">
        <v>11787</v>
      </c>
      <c r="AF2300" s="43">
        <v>274</v>
      </c>
      <c r="AG2300" s="34" t="s">
        <v>4748</v>
      </c>
      <c r="AH2300" s="34" t="s">
        <v>4747</v>
      </c>
      <c r="AI2300" s="43" t="s">
        <v>4604</v>
      </c>
      <c r="AJ2300" s="44" t="s">
        <v>4749</v>
      </c>
      <c r="AK2300" s="261">
        <v>6400455</v>
      </c>
      <c r="AL2300" s="44" t="s">
        <v>482</v>
      </c>
      <c r="AM2300" s="44" t="s">
        <v>4753</v>
      </c>
      <c r="AN2300" s="262">
        <v>271093960</v>
      </c>
      <c r="AO2300" s="34"/>
      <c r="AP2300" s="34"/>
      <c r="AQ2300" s="34"/>
      <c r="AR2300" s="34"/>
      <c r="AS2300" s="34"/>
      <c r="AT2300" s="44" t="s">
        <v>10865</v>
      </c>
      <c r="AU2300" s="44"/>
      <c r="AV2300" s="477" t="str">
        <f t="array" ref="AV2300">_xlfn.IFS(
LEFT(Tabelas!$AI2300,1)="N","DN",
LEFT(Tabelas!$AI2300,1)="C","DC",
LEFT(Tabelas!$AI2300,1)="L","DL",
LEFT(Tabelas!$AI2300,1)="A","DA",
LEFT(Tabelas!$AI2300,1)="G","DG")</f>
        <v>DC</v>
      </c>
      <c r="AW2300" s="34"/>
      <c r="AX2300" s="34"/>
      <c r="AY2300" s="34"/>
      <c r="AZ2300" s="34"/>
      <c r="BA2300" s="34"/>
      <c r="BB2300" s="34"/>
      <c r="BC2300" s="34"/>
      <c r="BD2300" s="44">
        <v>90200</v>
      </c>
      <c r="BE2300" s="34" t="s">
        <v>765</v>
      </c>
      <c r="BF2300" s="43" t="s">
        <v>1223</v>
      </c>
      <c r="BG2300" s="34" t="s">
        <v>475</v>
      </c>
      <c r="BH2300" s="34" t="s">
        <v>276</v>
      </c>
      <c r="BI2300" s="34" t="s">
        <v>475</v>
      </c>
      <c r="BJ2300" s="44" t="s">
        <v>350</v>
      </c>
      <c r="BK2300" s="44" t="s">
        <v>11787</v>
      </c>
      <c r="EN2300" s="572">
        <v>168052709</v>
      </c>
      <c r="EO2300" s="561" t="s">
        <v>12607</v>
      </c>
      <c r="EP2300" s="561" t="s">
        <v>320</v>
      </c>
      <c r="EQ2300" s="576">
        <v>100</v>
      </c>
      <c r="ER2300" s="561" t="s">
        <v>4630</v>
      </c>
      <c r="ES2300" s="568" t="s">
        <v>12608</v>
      </c>
    </row>
    <row r="2301" spans="16:149">
      <c r="P2301" s="503"/>
      <c r="Q2301" s="504"/>
      <c r="R2301" s="505">
        <f t="shared" si="58"/>
        <v>46079</v>
      </c>
      <c r="S2301" s="501"/>
      <c r="T2301" s="497"/>
      <c r="U2301" s="498"/>
      <c r="V2301" s="43">
        <v>274</v>
      </c>
      <c r="W2301" s="34" t="s">
        <v>4748</v>
      </c>
      <c r="X2301" s="44">
        <v>90207</v>
      </c>
      <c r="Y2301" s="34" t="s">
        <v>1345</v>
      </c>
      <c r="Z2301" s="43" t="s">
        <v>1223</v>
      </c>
      <c r="AA2301" s="34" t="s">
        <v>475</v>
      </c>
      <c r="AB2301" s="34" t="s">
        <v>276</v>
      </c>
      <c r="AC2301" s="34" t="s">
        <v>1345</v>
      </c>
      <c r="AD2301" s="44" t="s">
        <v>350</v>
      </c>
      <c r="AE2301" s="44" t="s">
        <v>11787</v>
      </c>
      <c r="AF2301" s="43">
        <v>274</v>
      </c>
      <c r="AG2301" s="34" t="s">
        <v>4748</v>
      </c>
      <c r="AH2301" s="34" t="s">
        <v>4747</v>
      </c>
      <c r="AI2301" s="43" t="s">
        <v>4604</v>
      </c>
      <c r="AJ2301" s="44" t="s">
        <v>4749</v>
      </c>
      <c r="AK2301" s="261">
        <v>6400455</v>
      </c>
      <c r="AL2301" s="44" t="s">
        <v>482</v>
      </c>
      <c r="AM2301" s="44" t="s">
        <v>4753</v>
      </c>
      <c r="AN2301" s="262">
        <v>271093960</v>
      </c>
      <c r="AO2301" s="34"/>
      <c r="AP2301" s="34"/>
      <c r="AQ2301" s="34"/>
      <c r="AR2301" s="34"/>
      <c r="AS2301" s="34"/>
      <c r="AT2301" s="44" t="s">
        <v>10865</v>
      </c>
      <c r="AU2301" s="44"/>
      <c r="AV2301" s="477" t="str">
        <f t="array" ref="AV2301">_xlfn.IFS(
LEFT(Tabelas!$AI2301,1)="N","DN",
LEFT(Tabelas!$AI2301,1)="C","DC",
LEFT(Tabelas!$AI2301,1)="L","DL",
LEFT(Tabelas!$AI2301,1)="A","DA",
LEFT(Tabelas!$AI2301,1)="G","DG")</f>
        <v>DC</v>
      </c>
      <c r="AW2301" s="34"/>
      <c r="AX2301" s="34"/>
      <c r="AY2301" s="34"/>
      <c r="AZ2301" s="34"/>
      <c r="BA2301" s="34"/>
      <c r="BB2301" s="34"/>
      <c r="BC2301" s="34"/>
      <c r="BD2301" s="44">
        <v>90207</v>
      </c>
      <c r="BE2301" s="34" t="s">
        <v>1345</v>
      </c>
      <c r="BF2301" s="43" t="s">
        <v>1223</v>
      </c>
      <c r="BG2301" s="34" t="s">
        <v>475</v>
      </c>
      <c r="BH2301" s="34" t="s">
        <v>276</v>
      </c>
      <c r="BI2301" s="34" t="s">
        <v>1345</v>
      </c>
      <c r="BJ2301" s="44" t="s">
        <v>350</v>
      </c>
      <c r="BK2301" s="44" t="s">
        <v>11787</v>
      </c>
      <c r="EN2301" s="572">
        <v>169289397</v>
      </c>
      <c r="EO2301" s="561" t="s">
        <v>12609</v>
      </c>
      <c r="EP2301" s="561" t="s">
        <v>350</v>
      </c>
      <c r="EQ2301" s="576">
        <v>272</v>
      </c>
      <c r="ER2301" s="561" t="s">
        <v>4711</v>
      </c>
      <c r="ES2301" s="568" t="s">
        <v>12610</v>
      </c>
    </row>
    <row r="2302" spans="16:149">
      <c r="P2302" s="503"/>
      <c r="Q2302" s="504"/>
      <c r="R2302" s="505">
        <f t="shared" si="58"/>
        <v>46080</v>
      </c>
      <c r="S2302" s="501"/>
      <c r="T2302" s="497"/>
      <c r="U2302" s="498"/>
      <c r="V2302" s="43">
        <v>274</v>
      </c>
      <c r="W2302" s="34" t="s">
        <v>4748</v>
      </c>
      <c r="X2302" s="44">
        <v>90209</v>
      </c>
      <c r="Y2302" s="34" t="s">
        <v>1624</v>
      </c>
      <c r="Z2302" s="43" t="s">
        <v>1223</v>
      </c>
      <c r="AA2302" s="34" t="s">
        <v>475</v>
      </c>
      <c r="AB2302" s="34" t="s">
        <v>276</v>
      </c>
      <c r="AC2302" s="34" t="s">
        <v>1624</v>
      </c>
      <c r="AD2302" s="44" t="s">
        <v>350</v>
      </c>
      <c r="AE2302" s="44" t="s">
        <v>11787</v>
      </c>
      <c r="AF2302" s="43">
        <v>274</v>
      </c>
      <c r="AG2302" s="34" t="s">
        <v>4748</v>
      </c>
      <c r="AH2302" s="34" t="s">
        <v>4747</v>
      </c>
      <c r="AI2302" s="43" t="s">
        <v>4604</v>
      </c>
      <c r="AJ2302" s="44" t="s">
        <v>4749</v>
      </c>
      <c r="AK2302" s="261">
        <v>6400455</v>
      </c>
      <c r="AL2302" s="44" t="s">
        <v>482</v>
      </c>
      <c r="AM2302" s="44" t="s">
        <v>4753</v>
      </c>
      <c r="AN2302" s="262">
        <v>271093960</v>
      </c>
      <c r="AO2302" s="34"/>
      <c r="AP2302" s="34"/>
      <c r="AQ2302" s="34"/>
      <c r="AR2302" s="34"/>
      <c r="AS2302" s="34"/>
      <c r="AT2302" s="44" t="s">
        <v>10865</v>
      </c>
      <c r="AU2302" s="44"/>
      <c r="AV2302" s="477" t="str">
        <f t="array" ref="AV2302">_xlfn.IFS(
LEFT(Tabelas!$AI2302,1)="N","DN",
LEFT(Tabelas!$AI2302,1)="C","DC",
LEFT(Tabelas!$AI2302,1)="L","DL",
LEFT(Tabelas!$AI2302,1)="A","DA",
LEFT(Tabelas!$AI2302,1)="G","DG")</f>
        <v>DC</v>
      </c>
      <c r="AW2302" s="34"/>
      <c r="AX2302" s="34"/>
      <c r="AY2302" s="34"/>
      <c r="AZ2302" s="34"/>
      <c r="BA2302" s="34"/>
      <c r="BB2302" s="34"/>
      <c r="BC2302" s="34"/>
      <c r="BD2302" s="44">
        <v>90209</v>
      </c>
      <c r="BE2302" s="34" t="s">
        <v>1624</v>
      </c>
      <c r="BF2302" s="43" t="s">
        <v>1223</v>
      </c>
      <c r="BG2302" s="34" t="s">
        <v>475</v>
      </c>
      <c r="BH2302" s="34" t="s">
        <v>276</v>
      </c>
      <c r="BI2302" s="34" t="s">
        <v>1624</v>
      </c>
      <c r="BJ2302" s="44" t="s">
        <v>350</v>
      </c>
      <c r="BK2302" s="44" t="s">
        <v>11787</v>
      </c>
      <c r="EN2302" s="572">
        <v>169983005</v>
      </c>
      <c r="EO2302" s="561" t="s">
        <v>12611</v>
      </c>
      <c r="EP2302" s="561" t="s">
        <v>350</v>
      </c>
      <c r="EQ2302" s="576">
        <v>219</v>
      </c>
      <c r="ER2302" s="561" t="s">
        <v>4409</v>
      </c>
      <c r="ES2302" s="568" t="s">
        <v>12612</v>
      </c>
    </row>
    <row r="2303" spans="16:149">
      <c r="P2303" s="503"/>
      <c r="Q2303" s="504"/>
      <c r="R2303" s="505">
        <f t="shared" si="58"/>
        <v>46081</v>
      </c>
      <c r="S2303" s="501"/>
      <c r="T2303" s="497"/>
      <c r="U2303" s="498"/>
      <c r="V2303" s="43">
        <v>274</v>
      </c>
      <c r="W2303" s="34" t="s">
        <v>4748</v>
      </c>
      <c r="X2303" s="44">
        <v>90210</v>
      </c>
      <c r="Y2303" s="34" t="s">
        <v>1891</v>
      </c>
      <c r="Z2303" s="43" t="s">
        <v>1223</v>
      </c>
      <c r="AA2303" s="34" t="s">
        <v>475</v>
      </c>
      <c r="AB2303" s="34" t="s">
        <v>276</v>
      </c>
      <c r="AC2303" s="34" t="s">
        <v>1891</v>
      </c>
      <c r="AD2303" s="44" t="s">
        <v>350</v>
      </c>
      <c r="AE2303" s="44" t="s">
        <v>11787</v>
      </c>
      <c r="AF2303" s="43">
        <v>274</v>
      </c>
      <c r="AG2303" s="34" t="s">
        <v>4748</v>
      </c>
      <c r="AH2303" s="34" t="s">
        <v>4747</v>
      </c>
      <c r="AI2303" s="43" t="s">
        <v>4604</v>
      </c>
      <c r="AJ2303" s="44" t="s">
        <v>4749</v>
      </c>
      <c r="AK2303" s="261">
        <v>6400455</v>
      </c>
      <c r="AL2303" s="44" t="s">
        <v>482</v>
      </c>
      <c r="AM2303" s="44" t="s">
        <v>4753</v>
      </c>
      <c r="AN2303" s="262">
        <v>271093960</v>
      </c>
      <c r="AO2303" s="34"/>
      <c r="AP2303" s="34"/>
      <c r="AQ2303" s="34"/>
      <c r="AR2303" s="34"/>
      <c r="AS2303" s="34"/>
      <c r="AT2303" s="44" t="s">
        <v>10865</v>
      </c>
      <c r="AU2303" s="44"/>
      <c r="AV2303" s="477" t="str">
        <f t="array" ref="AV2303">_xlfn.IFS(
LEFT(Tabelas!$AI2303,1)="N","DN",
LEFT(Tabelas!$AI2303,1)="C","DC",
LEFT(Tabelas!$AI2303,1)="L","DL",
LEFT(Tabelas!$AI2303,1)="A","DA",
LEFT(Tabelas!$AI2303,1)="G","DG")</f>
        <v>DC</v>
      </c>
      <c r="AW2303" s="34"/>
      <c r="AX2303" s="34"/>
      <c r="AY2303" s="34"/>
      <c r="AZ2303" s="34"/>
      <c r="BA2303" s="34"/>
      <c r="BB2303" s="34"/>
      <c r="BC2303" s="34"/>
      <c r="BD2303" s="44">
        <v>90210</v>
      </c>
      <c r="BE2303" s="34" t="s">
        <v>1891</v>
      </c>
      <c r="BF2303" s="43" t="s">
        <v>1223</v>
      </c>
      <c r="BG2303" s="34" t="s">
        <v>475</v>
      </c>
      <c r="BH2303" s="34" t="s">
        <v>276</v>
      </c>
      <c r="BI2303" s="34" t="s">
        <v>1891</v>
      </c>
      <c r="BJ2303" s="44" t="s">
        <v>350</v>
      </c>
      <c r="BK2303" s="44" t="s">
        <v>11787</v>
      </c>
      <c r="EN2303" s="572">
        <v>174434480</v>
      </c>
      <c r="EO2303" s="561" t="s">
        <v>12613</v>
      </c>
      <c r="EP2303" s="561" t="s">
        <v>350</v>
      </c>
      <c r="EQ2303" s="576">
        <v>269</v>
      </c>
      <c r="ER2303" s="561" t="s">
        <v>4677</v>
      </c>
      <c r="ES2303" s="568" t="s">
        <v>12614</v>
      </c>
    </row>
    <row r="2304" spans="16:149">
      <c r="P2304" s="503"/>
      <c r="Q2304" s="504"/>
      <c r="R2304" s="505">
        <f t="shared" si="58"/>
        <v>46082</v>
      </c>
      <c r="S2304" s="501"/>
      <c r="T2304" s="497"/>
      <c r="U2304" s="498"/>
      <c r="V2304" s="43">
        <v>274</v>
      </c>
      <c r="W2304" s="34" t="s">
        <v>4748</v>
      </c>
      <c r="X2304" s="44">
        <v>90213</v>
      </c>
      <c r="Y2304" s="34" t="s">
        <v>2104</v>
      </c>
      <c r="Z2304" s="43" t="s">
        <v>1223</v>
      </c>
      <c r="AA2304" s="34" t="s">
        <v>475</v>
      </c>
      <c r="AB2304" s="34" t="s">
        <v>276</v>
      </c>
      <c r="AC2304" s="34" t="s">
        <v>2104</v>
      </c>
      <c r="AD2304" s="44" t="s">
        <v>350</v>
      </c>
      <c r="AE2304" s="44" t="s">
        <v>11787</v>
      </c>
      <c r="AF2304" s="43">
        <v>274</v>
      </c>
      <c r="AG2304" s="34" t="s">
        <v>4748</v>
      </c>
      <c r="AH2304" s="34" t="s">
        <v>4747</v>
      </c>
      <c r="AI2304" s="43" t="s">
        <v>4604</v>
      </c>
      <c r="AJ2304" s="44" t="s">
        <v>4749</v>
      </c>
      <c r="AK2304" s="261">
        <v>6400455</v>
      </c>
      <c r="AL2304" s="44" t="s">
        <v>482</v>
      </c>
      <c r="AM2304" s="44" t="s">
        <v>4753</v>
      </c>
      <c r="AN2304" s="262">
        <v>271093960</v>
      </c>
      <c r="AO2304" s="34"/>
      <c r="AP2304" s="34"/>
      <c r="AQ2304" s="34"/>
      <c r="AR2304" s="34"/>
      <c r="AS2304" s="34"/>
      <c r="AT2304" s="44" t="s">
        <v>10865</v>
      </c>
      <c r="AU2304" s="44"/>
      <c r="AV2304" s="477" t="str">
        <f t="array" ref="AV2304">_xlfn.IFS(
LEFT(Tabelas!$AI2304,1)="N","DN",
LEFT(Tabelas!$AI2304,1)="C","DC",
LEFT(Tabelas!$AI2304,1)="L","DL",
LEFT(Tabelas!$AI2304,1)="A","DA",
LEFT(Tabelas!$AI2304,1)="G","DG")</f>
        <v>DC</v>
      </c>
      <c r="AW2304" s="34"/>
      <c r="AX2304" s="34"/>
      <c r="AY2304" s="34"/>
      <c r="AZ2304" s="34"/>
      <c r="BA2304" s="34"/>
      <c r="BB2304" s="34"/>
      <c r="BC2304" s="34"/>
      <c r="BD2304" s="44">
        <v>90213</v>
      </c>
      <c r="BE2304" s="34" t="s">
        <v>2104</v>
      </c>
      <c r="BF2304" s="43" t="s">
        <v>1223</v>
      </c>
      <c r="BG2304" s="34" t="s">
        <v>475</v>
      </c>
      <c r="BH2304" s="34" t="s">
        <v>276</v>
      </c>
      <c r="BI2304" s="34" t="s">
        <v>2104</v>
      </c>
      <c r="BJ2304" s="44" t="s">
        <v>350</v>
      </c>
      <c r="BK2304" s="44" t="s">
        <v>11787</v>
      </c>
      <c r="EN2304" s="572">
        <v>175319634</v>
      </c>
      <c r="EO2304" s="561" t="s">
        <v>12615</v>
      </c>
      <c r="EP2304" s="561" t="s">
        <v>320</v>
      </c>
      <c r="EQ2304" s="576">
        <v>105</v>
      </c>
      <c r="ER2304" s="561" t="s">
        <v>1498</v>
      </c>
      <c r="ES2304" s="568" t="s">
        <v>12616</v>
      </c>
    </row>
    <row r="2305" spans="16:149">
      <c r="P2305" s="503"/>
      <c r="Q2305" s="504"/>
      <c r="R2305" s="505">
        <f t="shared" si="58"/>
        <v>46083</v>
      </c>
      <c r="S2305" s="501"/>
      <c r="T2305" s="497"/>
      <c r="U2305" s="498"/>
      <c r="V2305" s="43">
        <v>274</v>
      </c>
      <c r="W2305" s="34" t="s">
        <v>4748</v>
      </c>
      <c r="X2305" s="44">
        <v>90219</v>
      </c>
      <c r="Y2305" s="34" t="s">
        <v>2306</v>
      </c>
      <c r="Z2305" s="43" t="s">
        <v>1223</v>
      </c>
      <c r="AA2305" s="34" t="s">
        <v>475</v>
      </c>
      <c r="AB2305" s="34" t="s">
        <v>276</v>
      </c>
      <c r="AC2305" s="34" t="s">
        <v>2306</v>
      </c>
      <c r="AD2305" s="44" t="s">
        <v>350</v>
      </c>
      <c r="AE2305" s="44" t="s">
        <v>11787</v>
      </c>
      <c r="AF2305" s="43">
        <v>274</v>
      </c>
      <c r="AG2305" s="34" t="s">
        <v>4748</v>
      </c>
      <c r="AH2305" s="34" t="s">
        <v>4747</v>
      </c>
      <c r="AI2305" s="43" t="s">
        <v>4604</v>
      </c>
      <c r="AJ2305" s="44" t="s">
        <v>4749</v>
      </c>
      <c r="AK2305" s="261">
        <v>6400455</v>
      </c>
      <c r="AL2305" s="44" t="s">
        <v>482</v>
      </c>
      <c r="AM2305" s="44" t="s">
        <v>4753</v>
      </c>
      <c r="AN2305" s="262">
        <v>271093960</v>
      </c>
      <c r="AO2305" s="34"/>
      <c r="AP2305" s="34"/>
      <c r="AQ2305" s="34"/>
      <c r="AR2305" s="34"/>
      <c r="AS2305" s="34"/>
      <c r="AT2305" s="44" t="s">
        <v>10865</v>
      </c>
      <c r="AU2305" s="44"/>
      <c r="AV2305" s="477" t="str">
        <f t="array" ref="AV2305">_xlfn.IFS(
LEFT(Tabelas!$AI2305,1)="N","DN",
LEFT(Tabelas!$AI2305,1)="C","DC",
LEFT(Tabelas!$AI2305,1)="L","DL",
LEFT(Tabelas!$AI2305,1)="A","DA",
LEFT(Tabelas!$AI2305,1)="G","DG")</f>
        <v>DC</v>
      </c>
      <c r="AW2305" s="34"/>
      <c r="AX2305" s="34"/>
      <c r="AY2305" s="34"/>
      <c r="AZ2305" s="34"/>
      <c r="BA2305" s="34"/>
      <c r="BB2305" s="34"/>
      <c r="BC2305" s="34"/>
      <c r="BD2305" s="44">
        <v>90219</v>
      </c>
      <c r="BE2305" s="34" t="s">
        <v>2306</v>
      </c>
      <c r="BF2305" s="43" t="s">
        <v>1223</v>
      </c>
      <c r="BG2305" s="34" t="s">
        <v>475</v>
      </c>
      <c r="BH2305" s="34" t="s">
        <v>276</v>
      </c>
      <c r="BI2305" s="34" t="s">
        <v>2306</v>
      </c>
      <c r="BJ2305" s="44" t="s">
        <v>350</v>
      </c>
      <c r="BK2305" s="44" t="s">
        <v>11787</v>
      </c>
      <c r="EN2305" s="571">
        <v>178574546</v>
      </c>
      <c r="EO2305" s="560" t="s">
        <v>12617</v>
      </c>
      <c r="EP2305" s="560" t="s">
        <v>947</v>
      </c>
      <c r="EQ2305" s="580">
        <v>454</v>
      </c>
      <c r="ER2305" s="560" t="s">
        <v>5380</v>
      </c>
      <c r="ES2305" s="567" t="s">
        <v>12618</v>
      </c>
    </row>
    <row r="2306" spans="16:149">
      <c r="P2306" s="503"/>
      <c r="Q2306" s="504"/>
      <c r="R2306" s="505">
        <f t="shared" si="58"/>
        <v>46084</v>
      </c>
      <c r="S2306" s="501"/>
      <c r="T2306" s="497"/>
      <c r="U2306" s="498"/>
      <c r="V2306" s="43">
        <v>274</v>
      </c>
      <c r="W2306" s="34" t="s">
        <v>4748</v>
      </c>
      <c r="X2306" s="44">
        <v>90224</v>
      </c>
      <c r="Y2306" s="34" t="s">
        <v>2482</v>
      </c>
      <c r="Z2306" s="43" t="s">
        <v>1223</v>
      </c>
      <c r="AA2306" s="34" t="s">
        <v>475</v>
      </c>
      <c r="AB2306" s="34" t="s">
        <v>276</v>
      </c>
      <c r="AC2306" s="34" t="s">
        <v>2482</v>
      </c>
      <c r="AD2306" s="44" t="s">
        <v>350</v>
      </c>
      <c r="AE2306" s="44" t="s">
        <v>11787</v>
      </c>
      <c r="AF2306" s="43">
        <v>274</v>
      </c>
      <c r="AG2306" s="34" t="s">
        <v>4748</v>
      </c>
      <c r="AH2306" s="34" t="s">
        <v>4747</v>
      </c>
      <c r="AI2306" s="43" t="s">
        <v>4604</v>
      </c>
      <c r="AJ2306" s="44" t="s">
        <v>4749</v>
      </c>
      <c r="AK2306" s="261">
        <v>6400455</v>
      </c>
      <c r="AL2306" s="44" t="s">
        <v>482</v>
      </c>
      <c r="AM2306" s="44" t="s">
        <v>4753</v>
      </c>
      <c r="AN2306" s="262">
        <v>271093960</v>
      </c>
      <c r="AO2306" s="34"/>
      <c r="AP2306" s="34"/>
      <c r="AQ2306" s="34"/>
      <c r="AR2306" s="34"/>
      <c r="AS2306" s="34"/>
      <c r="AT2306" s="44" t="s">
        <v>10865</v>
      </c>
      <c r="AU2306" s="44"/>
      <c r="AV2306" s="477" t="str">
        <f t="array" ref="AV2306">_xlfn.IFS(
LEFT(Tabelas!$AI2306,1)="N","DN",
LEFT(Tabelas!$AI2306,1)="C","DC",
LEFT(Tabelas!$AI2306,1)="L","DL",
LEFT(Tabelas!$AI2306,1)="A","DA",
LEFT(Tabelas!$AI2306,1)="G","DG")</f>
        <v>DC</v>
      </c>
      <c r="AW2306" s="34"/>
      <c r="AX2306" s="34"/>
      <c r="AY2306" s="34"/>
      <c r="AZ2306" s="34"/>
      <c r="BA2306" s="34"/>
      <c r="BB2306" s="34"/>
      <c r="BC2306" s="34"/>
      <c r="BD2306" s="44">
        <v>90224</v>
      </c>
      <c r="BE2306" s="34" t="s">
        <v>2482</v>
      </c>
      <c r="BF2306" s="43" t="s">
        <v>1223</v>
      </c>
      <c r="BG2306" s="34" t="s">
        <v>475</v>
      </c>
      <c r="BH2306" s="34" t="s">
        <v>276</v>
      </c>
      <c r="BI2306" s="34" t="s">
        <v>2482</v>
      </c>
      <c r="BJ2306" s="44" t="s">
        <v>350</v>
      </c>
      <c r="BK2306" s="44" t="s">
        <v>11787</v>
      </c>
      <c r="EN2306" s="571">
        <v>181617161</v>
      </c>
      <c r="EO2306" s="560" t="s">
        <v>12619</v>
      </c>
      <c r="EP2306" s="560" t="s">
        <v>947</v>
      </c>
      <c r="EQ2306" s="580">
        <v>451</v>
      </c>
      <c r="ER2306" s="560" t="s">
        <v>4104</v>
      </c>
      <c r="ES2306" s="567" t="s">
        <v>12620</v>
      </c>
    </row>
    <row r="2307" spans="16:149">
      <c r="P2307" s="503"/>
      <c r="Q2307" s="504"/>
      <c r="R2307" s="505">
        <f t="shared" si="58"/>
        <v>46085</v>
      </c>
      <c r="S2307" s="501"/>
      <c r="T2307" s="497"/>
      <c r="U2307" s="498"/>
      <c r="V2307" s="43">
        <v>274</v>
      </c>
      <c r="W2307" s="34" t="s">
        <v>4748</v>
      </c>
      <c r="X2307" s="44">
        <v>90232</v>
      </c>
      <c r="Y2307" s="34" t="s">
        <v>3181</v>
      </c>
      <c r="Z2307" s="43" t="s">
        <v>1223</v>
      </c>
      <c r="AA2307" s="34" t="s">
        <v>475</v>
      </c>
      <c r="AB2307" s="34" t="s">
        <v>276</v>
      </c>
      <c r="AC2307" s="34" t="s">
        <v>12621</v>
      </c>
      <c r="AD2307" s="44" t="s">
        <v>350</v>
      </c>
      <c r="AE2307" s="44" t="s">
        <v>11787</v>
      </c>
      <c r="AF2307" s="43">
        <v>274</v>
      </c>
      <c r="AG2307" s="34" t="s">
        <v>4748</v>
      </c>
      <c r="AH2307" s="34" t="s">
        <v>4747</v>
      </c>
      <c r="AI2307" s="43" t="s">
        <v>4604</v>
      </c>
      <c r="AJ2307" s="44" t="s">
        <v>4749</v>
      </c>
      <c r="AK2307" s="261">
        <v>6400455</v>
      </c>
      <c r="AL2307" s="44" t="s">
        <v>482</v>
      </c>
      <c r="AM2307" s="44" t="s">
        <v>4753</v>
      </c>
      <c r="AN2307" s="262">
        <v>271093960</v>
      </c>
      <c r="AO2307" s="34"/>
      <c r="AP2307" s="34"/>
      <c r="AQ2307" s="34"/>
      <c r="AR2307" s="34"/>
      <c r="AS2307" s="34"/>
      <c r="AT2307" s="44" t="s">
        <v>10865</v>
      </c>
      <c r="AU2307" s="44"/>
      <c r="AV2307" s="477" t="str">
        <f t="array" ref="AV2307">_xlfn.IFS(
LEFT(Tabelas!$AI2307,1)="N","DN",
LEFT(Tabelas!$AI2307,1)="C","DC",
LEFT(Tabelas!$AI2307,1)="L","DL",
LEFT(Tabelas!$AI2307,1)="A","DA",
LEFT(Tabelas!$AI2307,1)="G","DG")</f>
        <v>DC</v>
      </c>
      <c r="AW2307" s="34"/>
      <c r="AX2307" s="34"/>
      <c r="AY2307" s="34"/>
      <c r="AZ2307" s="34"/>
      <c r="BA2307" s="34"/>
      <c r="BB2307" s="34"/>
      <c r="BC2307" s="34"/>
      <c r="BD2307" s="44">
        <v>90232</v>
      </c>
      <c r="BE2307" s="34" t="s">
        <v>3181</v>
      </c>
      <c r="BF2307" s="43" t="s">
        <v>1223</v>
      </c>
      <c r="BG2307" s="34" t="s">
        <v>475</v>
      </c>
      <c r="BH2307" s="34" t="s">
        <v>276</v>
      </c>
      <c r="BI2307" s="34" t="s">
        <v>12621</v>
      </c>
      <c r="BJ2307" s="44" t="s">
        <v>350</v>
      </c>
      <c r="BK2307" s="44" t="s">
        <v>11787</v>
      </c>
      <c r="EN2307" s="571">
        <v>187304246</v>
      </c>
      <c r="EO2307" s="560" t="s">
        <v>12622</v>
      </c>
      <c r="EP2307" s="560" t="s">
        <v>370</v>
      </c>
      <c r="EQ2307" s="580">
        <v>587</v>
      </c>
      <c r="ER2307" s="560" t="s">
        <v>5546</v>
      </c>
      <c r="ES2307" s="567" t="s">
        <v>12623</v>
      </c>
    </row>
    <row r="2308" spans="16:149">
      <c r="P2308" s="503"/>
      <c r="Q2308" s="504"/>
      <c r="R2308" s="505">
        <f t="shared" si="58"/>
        <v>46086</v>
      </c>
      <c r="S2308" s="501"/>
      <c r="T2308" s="497"/>
      <c r="U2308" s="498"/>
      <c r="V2308" s="43">
        <v>274</v>
      </c>
      <c r="W2308" s="34" t="s">
        <v>4748</v>
      </c>
      <c r="X2308" s="44">
        <v>90230</v>
      </c>
      <c r="Y2308" s="34" t="s">
        <v>2929</v>
      </c>
      <c r="Z2308" s="43" t="s">
        <v>1223</v>
      </c>
      <c r="AA2308" s="34" t="s">
        <v>475</v>
      </c>
      <c r="AB2308" s="34" t="s">
        <v>276</v>
      </c>
      <c r="AC2308" s="34" t="s">
        <v>12624</v>
      </c>
      <c r="AD2308" s="44" t="s">
        <v>350</v>
      </c>
      <c r="AE2308" s="44" t="s">
        <v>11787</v>
      </c>
      <c r="AF2308" s="43">
        <v>274</v>
      </c>
      <c r="AG2308" s="34" t="s">
        <v>4748</v>
      </c>
      <c r="AH2308" s="34" t="s">
        <v>4747</v>
      </c>
      <c r="AI2308" s="43" t="s">
        <v>4604</v>
      </c>
      <c r="AJ2308" s="44" t="s">
        <v>4749</v>
      </c>
      <c r="AK2308" s="261">
        <v>6400455</v>
      </c>
      <c r="AL2308" s="44" t="s">
        <v>482</v>
      </c>
      <c r="AM2308" s="44" t="s">
        <v>4753</v>
      </c>
      <c r="AN2308" s="262">
        <v>271093960</v>
      </c>
      <c r="AO2308" s="34"/>
      <c r="AP2308" s="34"/>
      <c r="AQ2308" s="34"/>
      <c r="AR2308" s="34"/>
      <c r="AS2308" s="34"/>
      <c r="AT2308" s="44" t="s">
        <v>10865</v>
      </c>
      <c r="AU2308" s="44"/>
      <c r="AV2308" s="477" t="str">
        <f t="array" ref="AV2308">_xlfn.IFS(
LEFT(Tabelas!$AI2308,1)="N","DN",
LEFT(Tabelas!$AI2308,1)="C","DC",
LEFT(Tabelas!$AI2308,1)="L","DL",
LEFT(Tabelas!$AI2308,1)="A","DA",
LEFT(Tabelas!$AI2308,1)="G","DG")</f>
        <v>DC</v>
      </c>
      <c r="AW2308" s="34"/>
      <c r="AX2308" s="34"/>
      <c r="AY2308" s="34"/>
      <c r="AZ2308" s="34"/>
      <c r="BA2308" s="34"/>
      <c r="BB2308" s="34"/>
      <c r="BC2308" s="34"/>
      <c r="BD2308" s="44">
        <v>90230</v>
      </c>
      <c r="BE2308" s="34" t="s">
        <v>2929</v>
      </c>
      <c r="BF2308" s="43" t="s">
        <v>1223</v>
      </c>
      <c r="BG2308" s="34" t="s">
        <v>475</v>
      </c>
      <c r="BH2308" s="34" t="s">
        <v>276</v>
      </c>
      <c r="BI2308" s="34" t="s">
        <v>12624</v>
      </c>
      <c r="BJ2308" s="44" t="s">
        <v>350</v>
      </c>
      <c r="BK2308" s="44" t="s">
        <v>11787</v>
      </c>
      <c r="EN2308" s="572">
        <v>188198792</v>
      </c>
      <c r="EO2308" s="561" t="s">
        <v>12625</v>
      </c>
      <c r="EP2308" s="561" t="s">
        <v>370</v>
      </c>
      <c r="EQ2308" s="576">
        <v>557</v>
      </c>
      <c r="ER2308" s="561" t="s">
        <v>5518</v>
      </c>
      <c r="ES2308" s="568" t="s">
        <v>12626</v>
      </c>
    </row>
    <row r="2309" spans="16:149">
      <c r="P2309" s="503"/>
      <c r="Q2309" s="504"/>
      <c r="R2309" s="505">
        <f t="shared" si="58"/>
        <v>46087</v>
      </c>
      <c r="S2309" s="501"/>
      <c r="T2309" s="497"/>
      <c r="U2309" s="498"/>
      <c r="V2309" s="43">
        <v>274</v>
      </c>
      <c r="W2309" s="34" t="s">
        <v>4748</v>
      </c>
      <c r="X2309" s="44">
        <v>90231</v>
      </c>
      <c r="Y2309" s="34" t="s">
        <v>3064</v>
      </c>
      <c r="Z2309" s="43" t="s">
        <v>1223</v>
      </c>
      <c r="AA2309" s="34" t="s">
        <v>475</v>
      </c>
      <c r="AB2309" s="34" t="s">
        <v>276</v>
      </c>
      <c r="AC2309" s="34" t="s">
        <v>12627</v>
      </c>
      <c r="AD2309" s="44" t="s">
        <v>350</v>
      </c>
      <c r="AE2309" s="44" t="s">
        <v>11787</v>
      </c>
      <c r="AF2309" s="43">
        <v>274</v>
      </c>
      <c r="AG2309" s="34" t="s">
        <v>4748</v>
      </c>
      <c r="AH2309" s="34" t="s">
        <v>4747</v>
      </c>
      <c r="AI2309" s="43" t="s">
        <v>4604</v>
      </c>
      <c r="AJ2309" s="44" t="s">
        <v>4749</v>
      </c>
      <c r="AK2309" s="261">
        <v>6400455</v>
      </c>
      <c r="AL2309" s="44" t="s">
        <v>482</v>
      </c>
      <c r="AM2309" s="44" t="s">
        <v>4753</v>
      </c>
      <c r="AN2309" s="262">
        <v>271093960</v>
      </c>
      <c r="AO2309" s="34"/>
      <c r="AP2309" s="34"/>
      <c r="AQ2309" s="34"/>
      <c r="AR2309" s="34"/>
      <c r="AS2309" s="34"/>
      <c r="AT2309" s="44" t="s">
        <v>10865</v>
      </c>
      <c r="AU2309" s="44"/>
      <c r="AV2309" s="477" t="str">
        <f t="array" ref="AV2309">_xlfn.IFS(
LEFT(Tabelas!$AI2309,1)="N","DN",
LEFT(Tabelas!$AI2309,1)="C","DC",
LEFT(Tabelas!$AI2309,1)="L","DL",
LEFT(Tabelas!$AI2309,1)="A","DA",
LEFT(Tabelas!$AI2309,1)="G","DG")</f>
        <v>DC</v>
      </c>
      <c r="AW2309" s="34"/>
      <c r="AX2309" s="34"/>
      <c r="AY2309" s="34"/>
      <c r="AZ2309" s="34"/>
      <c r="BA2309" s="34"/>
      <c r="BB2309" s="34"/>
      <c r="BC2309" s="34"/>
      <c r="BD2309" s="44">
        <v>90231</v>
      </c>
      <c r="BE2309" s="34" t="s">
        <v>3064</v>
      </c>
      <c r="BF2309" s="43" t="s">
        <v>1223</v>
      </c>
      <c r="BG2309" s="34" t="s">
        <v>475</v>
      </c>
      <c r="BH2309" s="34" t="s">
        <v>276</v>
      </c>
      <c r="BI2309" s="34" t="s">
        <v>12627</v>
      </c>
      <c r="BJ2309" s="44" t="s">
        <v>350</v>
      </c>
      <c r="BK2309" s="44" t="s">
        <v>11787</v>
      </c>
      <c r="EN2309" s="571">
        <v>191950092</v>
      </c>
      <c r="EO2309" s="560" t="s">
        <v>12628</v>
      </c>
      <c r="EP2309" s="560" t="s">
        <v>947</v>
      </c>
      <c r="EQ2309" s="580">
        <v>454</v>
      </c>
      <c r="ER2309" s="560" t="s">
        <v>5380</v>
      </c>
      <c r="ES2309" s="567" t="s">
        <v>12629</v>
      </c>
    </row>
    <row r="2310" spans="16:149">
      <c r="P2310" s="503"/>
      <c r="Q2310" s="504"/>
      <c r="R2310" s="505">
        <f t="shared" si="58"/>
        <v>46088</v>
      </c>
      <c r="S2310" s="501"/>
      <c r="T2310" s="497"/>
      <c r="U2310" s="498"/>
      <c r="V2310" s="43">
        <v>274</v>
      </c>
      <c r="W2310" s="34" t="s">
        <v>4748</v>
      </c>
      <c r="X2310" s="44">
        <v>90233</v>
      </c>
      <c r="Y2310" s="34" t="s">
        <v>3297</v>
      </c>
      <c r="Z2310" s="43" t="s">
        <v>1223</v>
      </c>
      <c r="AA2310" s="34" t="s">
        <v>475</v>
      </c>
      <c r="AB2310" s="34" t="s">
        <v>276</v>
      </c>
      <c r="AC2310" s="34" t="s">
        <v>12630</v>
      </c>
      <c r="AD2310" s="44" t="s">
        <v>350</v>
      </c>
      <c r="AE2310" s="44" t="s">
        <v>11787</v>
      </c>
      <c r="AF2310" s="43">
        <v>274</v>
      </c>
      <c r="AG2310" s="34" t="s">
        <v>4748</v>
      </c>
      <c r="AH2310" s="34" t="s">
        <v>4747</v>
      </c>
      <c r="AI2310" s="43" t="s">
        <v>4604</v>
      </c>
      <c r="AJ2310" s="44" t="s">
        <v>4749</v>
      </c>
      <c r="AK2310" s="261">
        <v>6400455</v>
      </c>
      <c r="AL2310" s="44" t="s">
        <v>482</v>
      </c>
      <c r="AM2310" s="44" t="s">
        <v>4753</v>
      </c>
      <c r="AN2310" s="262">
        <v>271093960</v>
      </c>
      <c r="AO2310" s="34"/>
      <c r="AP2310" s="34"/>
      <c r="AQ2310" s="34"/>
      <c r="AR2310" s="34"/>
      <c r="AS2310" s="34"/>
      <c r="AT2310" s="44" t="s">
        <v>10865</v>
      </c>
      <c r="AU2310" s="44"/>
      <c r="AV2310" s="477" t="str">
        <f t="array" ref="AV2310">_xlfn.IFS(
LEFT(Tabelas!$AI2310,1)="N","DN",
LEFT(Tabelas!$AI2310,1)="C","DC",
LEFT(Tabelas!$AI2310,1)="L","DL",
LEFT(Tabelas!$AI2310,1)="A","DA",
LEFT(Tabelas!$AI2310,1)="G","DG")</f>
        <v>DC</v>
      </c>
      <c r="AW2310" s="34"/>
      <c r="AX2310" s="34"/>
      <c r="AY2310" s="34"/>
      <c r="AZ2310" s="34"/>
      <c r="BA2310" s="34"/>
      <c r="BB2310" s="34"/>
      <c r="BC2310" s="34"/>
      <c r="BD2310" s="44">
        <v>90233</v>
      </c>
      <c r="BE2310" s="34" t="s">
        <v>3297</v>
      </c>
      <c r="BF2310" s="43" t="s">
        <v>1223</v>
      </c>
      <c r="BG2310" s="34" t="s">
        <v>475</v>
      </c>
      <c r="BH2310" s="34" t="s">
        <v>276</v>
      </c>
      <c r="BI2310" s="34" t="s">
        <v>12630</v>
      </c>
      <c r="BJ2310" s="44" t="s">
        <v>350</v>
      </c>
      <c r="BK2310" s="44" t="s">
        <v>11787</v>
      </c>
      <c r="EN2310" s="571">
        <v>192393553</v>
      </c>
      <c r="EO2310" s="560" t="s">
        <v>12631</v>
      </c>
      <c r="EP2310" s="560" t="s">
        <v>947</v>
      </c>
      <c r="EQ2310" s="580">
        <v>450</v>
      </c>
      <c r="ER2310" s="560" t="s">
        <v>4312</v>
      </c>
      <c r="ES2310" s="567" t="s">
        <v>12632</v>
      </c>
    </row>
    <row r="2311" spans="16:149">
      <c r="P2311" s="503"/>
      <c r="Q2311" s="504"/>
      <c r="R2311" s="505">
        <f t="shared" si="58"/>
        <v>46089</v>
      </c>
      <c r="S2311" s="501"/>
      <c r="T2311" s="497"/>
      <c r="U2311" s="498"/>
      <c r="V2311" s="43">
        <v>274</v>
      </c>
      <c r="W2311" s="34" t="s">
        <v>4748</v>
      </c>
      <c r="X2311" s="44">
        <v>90234</v>
      </c>
      <c r="Y2311" s="34" t="s">
        <v>3389</v>
      </c>
      <c r="Z2311" s="43" t="s">
        <v>1223</v>
      </c>
      <c r="AA2311" s="34" t="s">
        <v>475</v>
      </c>
      <c r="AB2311" s="34" t="s">
        <v>276</v>
      </c>
      <c r="AC2311" s="34" t="s">
        <v>12633</v>
      </c>
      <c r="AD2311" s="44" t="s">
        <v>350</v>
      </c>
      <c r="AE2311" s="44" t="s">
        <v>11787</v>
      </c>
      <c r="AF2311" s="43">
        <v>274</v>
      </c>
      <c r="AG2311" s="34" t="s">
        <v>4748</v>
      </c>
      <c r="AH2311" s="34" t="s">
        <v>4747</v>
      </c>
      <c r="AI2311" s="43" t="s">
        <v>4604</v>
      </c>
      <c r="AJ2311" s="44" t="s">
        <v>4749</v>
      </c>
      <c r="AK2311" s="261">
        <v>6400455</v>
      </c>
      <c r="AL2311" s="44" t="s">
        <v>482</v>
      </c>
      <c r="AM2311" s="44" t="s">
        <v>4753</v>
      </c>
      <c r="AN2311" s="262">
        <v>271093960</v>
      </c>
      <c r="AO2311" s="34"/>
      <c r="AP2311" s="34"/>
      <c r="AQ2311" s="34"/>
      <c r="AR2311" s="34"/>
      <c r="AS2311" s="34"/>
      <c r="AT2311" s="44" t="s">
        <v>10865</v>
      </c>
      <c r="AU2311" s="44"/>
      <c r="AV2311" s="477" t="str">
        <f t="array" ref="AV2311">_xlfn.IFS(
LEFT(Tabelas!$AI2311,1)="N","DN",
LEFT(Tabelas!$AI2311,1)="C","DC",
LEFT(Tabelas!$AI2311,1)="L","DL",
LEFT(Tabelas!$AI2311,1)="A","DA",
LEFT(Tabelas!$AI2311,1)="G","DG")</f>
        <v>DC</v>
      </c>
      <c r="AW2311" s="34"/>
      <c r="AX2311" s="34"/>
      <c r="AY2311" s="34"/>
      <c r="AZ2311" s="34"/>
      <c r="BA2311" s="34"/>
      <c r="BB2311" s="34"/>
      <c r="BC2311" s="34"/>
      <c r="BD2311" s="44">
        <v>90234</v>
      </c>
      <c r="BE2311" s="34" t="s">
        <v>3389</v>
      </c>
      <c r="BF2311" s="43" t="s">
        <v>1223</v>
      </c>
      <c r="BG2311" s="34" t="s">
        <v>475</v>
      </c>
      <c r="BH2311" s="34" t="s">
        <v>276</v>
      </c>
      <c r="BI2311" s="34" t="s">
        <v>12633</v>
      </c>
      <c r="BJ2311" s="44" t="s">
        <v>350</v>
      </c>
      <c r="BK2311" s="44" t="s">
        <v>11787</v>
      </c>
      <c r="EN2311" s="571">
        <v>192852434</v>
      </c>
      <c r="EO2311" s="560" t="s">
        <v>12634</v>
      </c>
      <c r="EP2311" s="560" t="s">
        <v>320</v>
      </c>
      <c r="EQ2311" s="580">
        <v>162</v>
      </c>
      <c r="ER2311" s="560" t="s">
        <v>3781</v>
      </c>
      <c r="ES2311" s="567" t="s">
        <v>12635</v>
      </c>
    </row>
    <row r="2312" spans="16:149">
      <c r="P2312" s="503"/>
      <c r="Q2312" s="504"/>
      <c r="R2312" s="505">
        <f t="shared" si="58"/>
        <v>46090</v>
      </c>
      <c r="S2312" s="501"/>
      <c r="T2312" s="497"/>
      <c r="U2312" s="498"/>
      <c r="V2312" s="43">
        <v>274</v>
      </c>
      <c r="W2312" s="34" t="s">
        <v>4748</v>
      </c>
      <c r="X2312" s="44">
        <v>90235</v>
      </c>
      <c r="Y2312" s="34" t="s">
        <v>3471</v>
      </c>
      <c r="Z2312" s="43" t="s">
        <v>1223</v>
      </c>
      <c r="AA2312" s="34" t="s">
        <v>475</v>
      </c>
      <c r="AB2312" s="34" t="s">
        <v>276</v>
      </c>
      <c r="AC2312" s="34" t="s">
        <v>12636</v>
      </c>
      <c r="AD2312" s="44" t="s">
        <v>350</v>
      </c>
      <c r="AE2312" s="44" t="s">
        <v>11787</v>
      </c>
      <c r="AF2312" s="43">
        <v>274</v>
      </c>
      <c r="AG2312" s="34" t="s">
        <v>4748</v>
      </c>
      <c r="AH2312" s="34" t="s">
        <v>4747</v>
      </c>
      <c r="AI2312" s="43" t="s">
        <v>4604</v>
      </c>
      <c r="AJ2312" s="44" t="s">
        <v>4749</v>
      </c>
      <c r="AK2312" s="261">
        <v>6400455</v>
      </c>
      <c r="AL2312" s="44" t="s">
        <v>482</v>
      </c>
      <c r="AM2312" s="44" t="s">
        <v>4753</v>
      </c>
      <c r="AN2312" s="262">
        <v>271093960</v>
      </c>
      <c r="AO2312" s="34"/>
      <c r="AP2312" s="34"/>
      <c r="AQ2312" s="34"/>
      <c r="AR2312" s="34"/>
      <c r="AS2312" s="34"/>
      <c r="AT2312" s="44" t="s">
        <v>10865</v>
      </c>
      <c r="AU2312" s="44"/>
      <c r="AV2312" s="477" t="str">
        <f t="array" ref="AV2312">_xlfn.IFS(
LEFT(Tabelas!$AI2312,1)="N","DN",
LEFT(Tabelas!$AI2312,1)="C","DC",
LEFT(Tabelas!$AI2312,1)="L","DL",
LEFT(Tabelas!$AI2312,1)="A","DA",
LEFT(Tabelas!$AI2312,1)="G","DG")</f>
        <v>DC</v>
      </c>
      <c r="AW2312" s="34"/>
      <c r="AX2312" s="34"/>
      <c r="AY2312" s="34"/>
      <c r="AZ2312" s="34"/>
      <c r="BA2312" s="34"/>
      <c r="BB2312" s="34"/>
      <c r="BC2312" s="34"/>
      <c r="BD2312" s="44">
        <v>90235</v>
      </c>
      <c r="BE2312" s="34" t="s">
        <v>3471</v>
      </c>
      <c r="BF2312" s="43" t="s">
        <v>1223</v>
      </c>
      <c r="BG2312" s="34" t="s">
        <v>475</v>
      </c>
      <c r="BH2312" s="34" t="s">
        <v>276</v>
      </c>
      <c r="BI2312" s="34" t="s">
        <v>12636</v>
      </c>
      <c r="BJ2312" s="44" t="s">
        <v>350</v>
      </c>
      <c r="BK2312" s="44" t="s">
        <v>11787</v>
      </c>
      <c r="EN2312" s="571">
        <v>193748746</v>
      </c>
      <c r="EO2312" s="560" t="s">
        <v>12637</v>
      </c>
      <c r="EP2312" s="560" t="s">
        <v>320</v>
      </c>
      <c r="EQ2312" s="580">
        <v>165</v>
      </c>
      <c r="ER2312" s="560" t="s">
        <v>3946</v>
      </c>
      <c r="ES2312" s="567" t="s">
        <v>12638</v>
      </c>
    </row>
    <row r="2313" spans="16:149">
      <c r="P2313" s="503"/>
      <c r="Q2313" s="504"/>
      <c r="R2313" s="505">
        <f t="shared" si="58"/>
        <v>46091</v>
      </c>
      <c r="S2313" s="501"/>
      <c r="T2313" s="497"/>
      <c r="U2313" s="498"/>
      <c r="V2313" s="43">
        <v>274</v>
      </c>
      <c r="W2313" s="34" t="s">
        <v>4748</v>
      </c>
      <c r="X2313" s="44">
        <v>90236</v>
      </c>
      <c r="Y2313" s="34" t="s">
        <v>3549</v>
      </c>
      <c r="Z2313" s="43" t="s">
        <v>1223</v>
      </c>
      <c r="AA2313" s="34" t="s">
        <v>475</v>
      </c>
      <c r="AB2313" s="34" t="s">
        <v>276</v>
      </c>
      <c r="AC2313" s="34" t="s">
        <v>12639</v>
      </c>
      <c r="AD2313" s="44" t="s">
        <v>350</v>
      </c>
      <c r="AE2313" s="44" t="s">
        <v>11787</v>
      </c>
      <c r="AF2313" s="43">
        <v>274</v>
      </c>
      <c r="AG2313" s="34" t="s">
        <v>4748</v>
      </c>
      <c r="AH2313" s="34" t="s">
        <v>4747</v>
      </c>
      <c r="AI2313" s="43" t="s">
        <v>4604</v>
      </c>
      <c r="AJ2313" s="44" t="s">
        <v>4749</v>
      </c>
      <c r="AK2313" s="261">
        <v>6400455</v>
      </c>
      <c r="AL2313" s="44" t="s">
        <v>482</v>
      </c>
      <c r="AM2313" s="44" t="s">
        <v>4753</v>
      </c>
      <c r="AN2313" s="262">
        <v>271093960</v>
      </c>
      <c r="AO2313" s="34"/>
      <c r="AP2313" s="34"/>
      <c r="AQ2313" s="34"/>
      <c r="AR2313" s="34"/>
      <c r="AS2313" s="34"/>
      <c r="AT2313" s="44" t="s">
        <v>10865</v>
      </c>
      <c r="AU2313" s="44"/>
      <c r="AV2313" s="477" t="str">
        <f t="array" ref="AV2313">_xlfn.IFS(
LEFT(Tabelas!$AI2313,1)="N","DN",
LEFT(Tabelas!$AI2313,1)="C","DC",
LEFT(Tabelas!$AI2313,1)="L","DL",
LEFT(Tabelas!$AI2313,1)="A","DA",
LEFT(Tabelas!$AI2313,1)="G","DG")</f>
        <v>DC</v>
      </c>
      <c r="AW2313" s="34"/>
      <c r="AX2313" s="34"/>
      <c r="AY2313" s="34"/>
      <c r="AZ2313" s="34"/>
      <c r="BA2313" s="34"/>
      <c r="BB2313" s="34"/>
      <c r="BC2313" s="34"/>
      <c r="BD2313" s="44">
        <v>90236</v>
      </c>
      <c r="BE2313" s="34" t="s">
        <v>3549</v>
      </c>
      <c r="BF2313" s="43" t="s">
        <v>1223</v>
      </c>
      <c r="BG2313" s="34" t="s">
        <v>475</v>
      </c>
      <c r="BH2313" s="34" t="s">
        <v>276</v>
      </c>
      <c r="BI2313" s="34" t="s">
        <v>12639</v>
      </c>
      <c r="BJ2313" s="44" t="s">
        <v>350</v>
      </c>
      <c r="BK2313" s="44" t="s">
        <v>11787</v>
      </c>
      <c r="EN2313" s="571">
        <v>195224540</v>
      </c>
      <c r="EO2313" s="560" t="s">
        <v>12640</v>
      </c>
      <c r="EP2313" s="560" t="s">
        <v>320</v>
      </c>
      <c r="EQ2313" s="580">
        <v>104</v>
      </c>
      <c r="ER2313" s="560" t="s">
        <v>1225</v>
      </c>
      <c r="ES2313" s="567" t="s">
        <v>12641</v>
      </c>
    </row>
    <row r="2314" spans="16:149">
      <c r="P2314" s="503"/>
      <c r="Q2314" s="504"/>
      <c r="R2314" s="505">
        <f t="shared" si="58"/>
        <v>46092</v>
      </c>
      <c r="S2314" s="501"/>
      <c r="T2314" s="497"/>
      <c r="U2314" s="498"/>
      <c r="V2314" s="43">
        <v>274</v>
      </c>
      <c r="W2314" s="34" t="s">
        <v>4748</v>
      </c>
      <c r="X2314" s="44">
        <v>90227</v>
      </c>
      <c r="Y2314" s="34" t="s">
        <v>2648</v>
      </c>
      <c r="Z2314" s="43" t="s">
        <v>1223</v>
      </c>
      <c r="AA2314" s="34" t="s">
        <v>475</v>
      </c>
      <c r="AB2314" s="34" t="s">
        <v>276</v>
      </c>
      <c r="AC2314" s="34" t="s">
        <v>2648</v>
      </c>
      <c r="AD2314" s="44" t="s">
        <v>350</v>
      </c>
      <c r="AE2314" s="44" t="s">
        <v>11787</v>
      </c>
      <c r="AF2314" s="43">
        <v>274</v>
      </c>
      <c r="AG2314" s="34" t="s">
        <v>4748</v>
      </c>
      <c r="AH2314" s="34" t="s">
        <v>4747</v>
      </c>
      <c r="AI2314" s="43" t="s">
        <v>4604</v>
      </c>
      <c r="AJ2314" s="44" t="s">
        <v>4749</v>
      </c>
      <c r="AK2314" s="261">
        <v>6400455</v>
      </c>
      <c r="AL2314" s="44" t="s">
        <v>482</v>
      </c>
      <c r="AM2314" s="44" t="s">
        <v>4753</v>
      </c>
      <c r="AN2314" s="262">
        <v>271093960</v>
      </c>
      <c r="AO2314" s="34"/>
      <c r="AP2314" s="34"/>
      <c r="AQ2314" s="34"/>
      <c r="AR2314" s="34"/>
      <c r="AS2314" s="34"/>
      <c r="AT2314" s="44" t="s">
        <v>10865</v>
      </c>
      <c r="AU2314" s="44"/>
      <c r="AV2314" s="477" t="str">
        <f t="array" ref="AV2314">_xlfn.IFS(
LEFT(Tabelas!$AI2314,1)="N","DN",
LEFT(Tabelas!$AI2314,1)="C","DC",
LEFT(Tabelas!$AI2314,1)="L","DL",
LEFT(Tabelas!$AI2314,1)="A","DA",
LEFT(Tabelas!$AI2314,1)="G","DG")</f>
        <v>DC</v>
      </c>
      <c r="AW2314" s="34"/>
      <c r="AX2314" s="34"/>
      <c r="AY2314" s="34"/>
      <c r="AZ2314" s="34"/>
      <c r="BA2314" s="34"/>
      <c r="BB2314" s="34"/>
      <c r="BC2314" s="34"/>
      <c r="BD2314" s="44">
        <v>90227</v>
      </c>
      <c r="BE2314" s="34" t="s">
        <v>2648</v>
      </c>
      <c r="BF2314" s="43" t="s">
        <v>1223</v>
      </c>
      <c r="BG2314" s="34" t="s">
        <v>475</v>
      </c>
      <c r="BH2314" s="34" t="s">
        <v>276</v>
      </c>
      <c r="BI2314" s="34" t="s">
        <v>2648</v>
      </c>
      <c r="BJ2314" s="44" t="s">
        <v>350</v>
      </c>
      <c r="BK2314" s="44" t="s">
        <v>11787</v>
      </c>
      <c r="EN2314" s="571">
        <v>195328663</v>
      </c>
      <c r="EO2314" s="560" t="s">
        <v>12642</v>
      </c>
      <c r="EP2314" s="560" t="s">
        <v>947</v>
      </c>
      <c r="EQ2314" s="580">
        <v>485</v>
      </c>
      <c r="ER2314" s="560" t="s">
        <v>3526</v>
      </c>
      <c r="ES2314" s="567" t="s">
        <v>12643</v>
      </c>
    </row>
    <row r="2315" spans="16:149">
      <c r="P2315" s="503"/>
      <c r="Q2315" s="504"/>
      <c r="R2315" s="505">
        <f t="shared" si="58"/>
        <v>46093</v>
      </c>
      <c r="S2315" s="501"/>
      <c r="T2315" s="497"/>
      <c r="U2315" s="498"/>
      <c r="V2315" s="43">
        <v>274</v>
      </c>
      <c r="W2315" s="34" t="s">
        <v>4748</v>
      </c>
      <c r="X2315" s="44">
        <v>90229</v>
      </c>
      <c r="Y2315" s="34" t="s">
        <v>2791</v>
      </c>
      <c r="Z2315" s="43" t="s">
        <v>1223</v>
      </c>
      <c r="AA2315" s="34" t="s">
        <v>475</v>
      </c>
      <c r="AB2315" s="34" t="s">
        <v>276</v>
      </c>
      <c r="AC2315" s="34" t="s">
        <v>2791</v>
      </c>
      <c r="AD2315" s="44" t="s">
        <v>350</v>
      </c>
      <c r="AE2315" s="44" t="s">
        <v>11787</v>
      </c>
      <c r="AF2315" s="43">
        <v>274</v>
      </c>
      <c r="AG2315" s="34" t="s">
        <v>4748</v>
      </c>
      <c r="AH2315" s="34" t="s">
        <v>4747</v>
      </c>
      <c r="AI2315" s="43" t="s">
        <v>4604</v>
      </c>
      <c r="AJ2315" s="44" t="s">
        <v>4749</v>
      </c>
      <c r="AK2315" s="261">
        <v>6400455</v>
      </c>
      <c r="AL2315" s="44" t="s">
        <v>482</v>
      </c>
      <c r="AM2315" s="44" t="s">
        <v>4753</v>
      </c>
      <c r="AN2315" s="262">
        <v>271093960</v>
      </c>
      <c r="AO2315" s="34"/>
      <c r="AP2315" s="34"/>
      <c r="AQ2315" s="34"/>
      <c r="AR2315" s="34"/>
      <c r="AS2315" s="34"/>
      <c r="AT2315" s="44" t="s">
        <v>10865</v>
      </c>
      <c r="AU2315" s="44"/>
      <c r="AV2315" s="477" t="str">
        <f t="array" ref="AV2315">_xlfn.IFS(
LEFT(Tabelas!$AI2315,1)="N","DN",
LEFT(Tabelas!$AI2315,1)="C","DC",
LEFT(Tabelas!$AI2315,1)="L","DL",
LEFT(Tabelas!$AI2315,1)="A","DA",
LEFT(Tabelas!$AI2315,1)="G","DG")</f>
        <v>DC</v>
      </c>
      <c r="AW2315" s="34"/>
      <c r="AX2315" s="34"/>
      <c r="AY2315" s="34"/>
      <c r="AZ2315" s="34"/>
      <c r="BA2315" s="34"/>
      <c r="BB2315" s="34"/>
      <c r="BC2315" s="34"/>
      <c r="BD2315" s="44">
        <v>90229</v>
      </c>
      <c r="BE2315" s="34" t="s">
        <v>2791</v>
      </c>
      <c r="BF2315" s="43" t="s">
        <v>1223</v>
      </c>
      <c r="BG2315" s="34" t="s">
        <v>475</v>
      </c>
      <c r="BH2315" s="34" t="s">
        <v>276</v>
      </c>
      <c r="BI2315" s="34" t="s">
        <v>2791</v>
      </c>
      <c r="BJ2315" s="44" t="s">
        <v>350</v>
      </c>
      <c r="BK2315" s="44" t="s">
        <v>11787</v>
      </c>
      <c r="EN2315" s="571">
        <v>197030769</v>
      </c>
      <c r="EO2315" s="560" t="s">
        <v>12644</v>
      </c>
      <c r="EP2315" s="560" t="s">
        <v>320</v>
      </c>
      <c r="EQ2315" s="580">
        <v>165</v>
      </c>
      <c r="ER2315" s="560" t="s">
        <v>3946</v>
      </c>
      <c r="ES2315" s="567" t="s">
        <v>12645</v>
      </c>
    </row>
    <row r="2316" spans="16:149">
      <c r="P2316" s="503"/>
      <c r="Q2316" s="504"/>
      <c r="R2316" s="505">
        <f t="shared" si="58"/>
        <v>46094</v>
      </c>
      <c r="S2316" s="501"/>
      <c r="T2316" s="497"/>
      <c r="U2316" s="498"/>
      <c r="V2316" s="43">
        <v>274</v>
      </c>
      <c r="W2316" s="34" t="s">
        <v>4748</v>
      </c>
      <c r="X2316" s="44">
        <v>90403</v>
      </c>
      <c r="Y2316" s="34" t="s">
        <v>1072</v>
      </c>
      <c r="Z2316" s="43" t="s">
        <v>1223</v>
      </c>
      <c r="AA2316" s="34" t="s">
        <v>477</v>
      </c>
      <c r="AB2316" s="34" t="s">
        <v>276</v>
      </c>
      <c r="AC2316" s="34" t="s">
        <v>1072</v>
      </c>
      <c r="AD2316" s="44" t="s">
        <v>350</v>
      </c>
      <c r="AE2316" s="44" t="s">
        <v>11787</v>
      </c>
      <c r="AF2316" s="43">
        <v>274</v>
      </c>
      <c r="AG2316" s="34" t="s">
        <v>4748</v>
      </c>
      <c r="AH2316" s="34" t="s">
        <v>4747</v>
      </c>
      <c r="AI2316" s="43" t="s">
        <v>4604</v>
      </c>
      <c r="AJ2316" s="44" t="s">
        <v>4749</v>
      </c>
      <c r="AK2316" s="261">
        <v>6400455</v>
      </c>
      <c r="AL2316" s="44" t="s">
        <v>482</v>
      </c>
      <c r="AM2316" s="44" t="s">
        <v>4753</v>
      </c>
      <c r="AN2316" s="262">
        <v>271093960</v>
      </c>
      <c r="AO2316" s="34"/>
      <c r="AP2316" s="34"/>
      <c r="AQ2316" s="34"/>
      <c r="AR2316" s="34"/>
      <c r="AS2316" s="34"/>
      <c r="AT2316" s="44" t="s">
        <v>10865</v>
      </c>
      <c r="AU2316" s="44"/>
      <c r="AV2316" s="477" t="str">
        <f t="array" ref="AV2316">_xlfn.IFS(
LEFT(Tabelas!$AI2316,1)="N","DN",
LEFT(Tabelas!$AI2316,1)="C","DC",
LEFT(Tabelas!$AI2316,1)="L","DL",
LEFT(Tabelas!$AI2316,1)="A","DA",
LEFT(Tabelas!$AI2316,1)="G","DG")</f>
        <v>DC</v>
      </c>
      <c r="AW2316" s="34"/>
      <c r="AX2316" s="34"/>
      <c r="AY2316" s="34"/>
      <c r="AZ2316" s="34"/>
      <c r="BA2316" s="34"/>
      <c r="BB2316" s="34"/>
      <c r="BC2316" s="34"/>
      <c r="BD2316" s="44">
        <v>90403</v>
      </c>
      <c r="BE2316" s="34" t="s">
        <v>1072</v>
      </c>
      <c r="BF2316" s="43" t="s">
        <v>1223</v>
      </c>
      <c r="BG2316" s="34" t="s">
        <v>477</v>
      </c>
      <c r="BH2316" s="34" t="s">
        <v>276</v>
      </c>
      <c r="BI2316" s="34" t="s">
        <v>1072</v>
      </c>
      <c r="BJ2316" s="44" t="s">
        <v>350</v>
      </c>
      <c r="BK2316" s="44" t="s">
        <v>11787</v>
      </c>
      <c r="EN2316" s="571">
        <v>197386938</v>
      </c>
      <c r="EO2316" s="560" t="s">
        <v>12646</v>
      </c>
      <c r="EP2316" s="560" t="s">
        <v>350</v>
      </c>
      <c r="EQ2316" s="580">
        <v>230</v>
      </c>
      <c r="ER2316" s="560" t="s">
        <v>4639</v>
      </c>
      <c r="ES2316" s="567" t="s">
        <v>12647</v>
      </c>
    </row>
    <row r="2317" spans="16:149">
      <c r="P2317" s="503"/>
      <c r="Q2317" s="504"/>
      <c r="R2317" s="505">
        <f t="shared" si="58"/>
        <v>46095</v>
      </c>
      <c r="S2317" s="501"/>
      <c r="T2317" s="497"/>
      <c r="U2317" s="498"/>
      <c r="V2317" s="43">
        <v>274</v>
      </c>
      <c r="W2317" s="34" t="s">
        <v>4748</v>
      </c>
      <c r="X2317" s="44">
        <v>90406</v>
      </c>
      <c r="Y2317" s="34" t="s">
        <v>1347</v>
      </c>
      <c r="Z2317" s="43" t="s">
        <v>1223</v>
      </c>
      <c r="AA2317" s="34" t="s">
        <v>477</v>
      </c>
      <c r="AB2317" s="34" t="s">
        <v>276</v>
      </c>
      <c r="AC2317" s="34" t="s">
        <v>1347</v>
      </c>
      <c r="AD2317" s="44" t="s">
        <v>350</v>
      </c>
      <c r="AE2317" s="44" t="s">
        <v>11787</v>
      </c>
      <c r="AF2317" s="43">
        <v>274</v>
      </c>
      <c r="AG2317" s="34" t="s">
        <v>4748</v>
      </c>
      <c r="AH2317" s="34" t="s">
        <v>4747</v>
      </c>
      <c r="AI2317" s="43" t="s">
        <v>4604</v>
      </c>
      <c r="AJ2317" s="44" t="s">
        <v>4749</v>
      </c>
      <c r="AK2317" s="261">
        <v>6400455</v>
      </c>
      <c r="AL2317" s="44" t="s">
        <v>482</v>
      </c>
      <c r="AM2317" s="44" t="s">
        <v>4753</v>
      </c>
      <c r="AN2317" s="262">
        <v>271093960</v>
      </c>
      <c r="AO2317" s="34"/>
      <c r="AP2317" s="34"/>
      <c r="AQ2317" s="34"/>
      <c r="AR2317" s="34"/>
      <c r="AS2317" s="34"/>
      <c r="AT2317" s="44" t="s">
        <v>10865</v>
      </c>
      <c r="AU2317" s="44"/>
      <c r="AV2317" s="477" t="str">
        <f t="array" ref="AV2317">_xlfn.IFS(
LEFT(Tabelas!$AI2317,1)="N","DN",
LEFT(Tabelas!$AI2317,1)="C","DC",
LEFT(Tabelas!$AI2317,1)="L","DL",
LEFT(Tabelas!$AI2317,1)="A","DA",
LEFT(Tabelas!$AI2317,1)="G","DG")</f>
        <v>DC</v>
      </c>
      <c r="AW2317" s="34"/>
      <c r="AX2317" s="34"/>
      <c r="AY2317" s="34"/>
      <c r="AZ2317" s="34"/>
      <c r="BA2317" s="34"/>
      <c r="BB2317" s="34"/>
      <c r="BC2317" s="34"/>
      <c r="BD2317" s="44">
        <v>90406</v>
      </c>
      <c r="BE2317" s="34" t="s">
        <v>1347</v>
      </c>
      <c r="BF2317" s="43" t="s">
        <v>1223</v>
      </c>
      <c r="BG2317" s="34" t="s">
        <v>477</v>
      </c>
      <c r="BH2317" s="34" t="s">
        <v>276</v>
      </c>
      <c r="BI2317" s="34" t="s">
        <v>1347</v>
      </c>
      <c r="BJ2317" s="44" t="s">
        <v>350</v>
      </c>
      <c r="BK2317" s="44" t="s">
        <v>11787</v>
      </c>
      <c r="EN2317" s="571">
        <v>197413307</v>
      </c>
      <c r="EO2317" s="560" t="s">
        <v>12648</v>
      </c>
      <c r="EP2317" s="560" t="s">
        <v>350</v>
      </c>
      <c r="EQ2317" s="580">
        <v>268</v>
      </c>
      <c r="ER2317" s="560" t="s">
        <v>4659</v>
      </c>
      <c r="ES2317" s="567" t="s">
        <v>12649</v>
      </c>
    </row>
    <row r="2318" spans="16:149">
      <c r="P2318" s="503"/>
      <c r="Q2318" s="504"/>
      <c r="R2318" s="505">
        <f t="shared" si="58"/>
        <v>46096</v>
      </c>
      <c r="S2318" s="501"/>
      <c r="T2318" s="497"/>
      <c r="U2318" s="498"/>
      <c r="V2318" s="43">
        <v>274</v>
      </c>
      <c r="W2318" s="34" t="s">
        <v>4748</v>
      </c>
      <c r="X2318" s="44">
        <v>90408</v>
      </c>
      <c r="Y2318" s="34" t="s">
        <v>477</v>
      </c>
      <c r="Z2318" s="43" t="s">
        <v>1223</v>
      </c>
      <c r="AA2318" s="34" t="s">
        <v>477</v>
      </c>
      <c r="AB2318" s="34" t="s">
        <v>276</v>
      </c>
      <c r="AC2318" s="34" t="s">
        <v>477</v>
      </c>
      <c r="AD2318" s="44" t="s">
        <v>350</v>
      </c>
      <c r="AE2318" s="44" t="s">
        <v>11787</v>
      </c>
      <c r="AF2318" s="43">
        <v>274</v>
      </c>
      <c r="AG2318" s="34" t="s">
        <v>4748</v>
      </c>
      <c r="AH2318" s="34" t="s">
        <v>4747</v>
      </c>
      <c r="AI2318" s="43" t="s">
        <v>4604</v>
      </c>
      <c r="AJ2318" s="44" t="s">
        <v>4749</v>
      </c>
      <c r="AK2318" s="261">
        <v>6400455</v>
      </c>
      <c r="AL2318" s="44" t="s">
        <v>482</v>
      </c>
      <c r="AM2318" s="44" t="s">
        <v>4753</v>
      </c>
      <c r="AN2318" s="262">
        <v>271093960</v>
      </c>
      <c r="AO2318" s="34"/>
      <c r="AP2318" s="34"/>
      <c r="AQ2318" s="34"/>
      <c r="AR2318" s="34"/>
      <c r="AS2318" s="34"/>
      <c r="AT2318" s="44" t="s">
        <v>10865</v>
      </c>
      <c r="AU2318" s="44"/>
      <c r="AV2318" s="477" t="str">
        <f t="array" ref="AV2318">_xlfn.IFS(
LEFT(Tabelas!$AI2318,1)="N","DN",
LEFT(Tabelas!$AI2318,1)="C","DC",
LEFT(Tabelas!$AI2318,1)="L","DL",
LEFT(Tabelas!$AI2318,1)="A","DA",
LEFT(Tabelas!$AI2318,1)="G","DG")</f>
        <v>DC</v>
      </c>
      <c r="AW2318" s="34"/>
      <c r="AX2318" s="34"/>
      <c r="AY2318" s="34"/>
      <c r="AZ2318" s="34"/>
      <c r="BA2318" s="34"/>
      <c r="BB2318" s="34"/>
      <c r="BC2318" s="34"/>
      <c r="BD2318" s="44">
        <v>90408</v>
      </c>
      <c r="BE2318" s="34" t="s">
        <v>477</v>
      </c>
      <c r="BF2318" s="43" t="s">
        <v>1223</v>
      </c>
      <c r="BG2318" s="34" t="s">
        <v>477</v>
      </c>
      <c r="BH2318" s="34" t="s">
        <v>276</v>
      </c>
      <c r="BI2318" s="34" t="s">
        <v>477</v>
      </c>
      <c r="BJ2318" s="44" t="s">
        <v>350</v>
      </c>
      <c r="BK2318" s="44" t="s">
        <v>11787</v>
      </c>
      <c r="EN2318" s="571">
        <v>198834675</v>
      </c>
      <c r="EO2318" s="560" t="s">
        <v>12650</v>
      </c>
      <c r="EP2318" s="560" t="s">
        <v>320</v>
      </c>
      <c r="EQ2318" s="580">
        <v>111</v>
      </c>
      <c r="ER2318" s="560" t="s">
        <v>2730</v>
      </c>
      <c r="ES2318" s="567" t="s">
        <v>12651</v>
      </c>
    </row>
    <row r="2319" spans="16:149">
      <c r="P2319" s="503"/>
      <c r="Q2319" s="504"/>
      <c r="R2319" s="505">
        <f t="shared" si="58"/>
        <v>46097</v>
      </c>
      <c r="S2319" s="501"/>
      <c r="T2319" s="497"/>
      <c r="U2319" s="498"/>
      <c r="V2319" s="43">
        <v>274</v>
      </c>
      <c r="W2319" s="34" t="s">
        <v>4748</v>
      </c>
      <c r="X2319" s="44">
        <v>90400</v>
      </c>
      <c r="Y2319" s="34" t="s">
        <v>767</v>
      </c>
      <c r="Z2319" s="43" t="s">
        <v>1223</v>
      </c>
      <c r="AA2319" s="34" t="s">
        <v>477</v>
      </c>
      <c r="AB2319" s="34" t="s">
        <v>276</v>
      </c>
      <c r="AC2319" s="34" t="s">
        <v>477</v>
      </c>
      <c r="AD2319" s="44" t="s">
        <v>350</v>
      </c>
      <c r="AE2319" s="44" t="s">
        <v>11787</v>
      </c>
      <c r="AF2319" s="43">
        <v>274</v>
      </c>
      <c r="AG2319" s="34" t="s">
        <v>4748</v>
      </c>
      <c r="AH2319" s="34" t="s">
        <v>4747</v>
      </c>
      <c r="AI2319" s="43" t="s">
        <v>4604</v>
      </c>
      <c r="AJ2319" s="44" t="s">
        <v>4749</v>
      </c>
      <c r="AK2319" s="261">
        <v>6400455</v>
      </c>
      <c r="AL2319" s="44" t="s">
        <v>482</v>
      </c>
      <c r="AM2319" s="44" t="s">
        <v>4753</v>
      </c>
      <c r="AN2319" s="262">
        <v>271093960</v>
      </c>
      <c r="AO2319" s="34"/>
      <c r="AP2319" s="34"/>
      <c r="AQ2319" s="34"/>
      <c r="AR2319" s="34"/>
      <c r="AS2319" s="34"/>
      <c r="AT2319" s="44" t="s">
        <v>10865</v>
      </c>
      <c r="AU2319" s="44"/>
      <c r="AV2319" s="477" t="str">
        <f t="array" ref="AV2319">_xlfn.IFS(
LEFT(Tabelas!$AI2319,1)="N","DN",
LEFT(Tabelas!$AI2319,1)="C","DC",
LEFT(Tabelas!$AI2319,1)="L","DL",
LEFT(Tabelas!$AI2319,1)="A","DA",
LEFT(Tabelas!$AI2319,1)="G","DG")</f>
        <v>DC</v>
      </c>
      <c r="AW2319" s="34"/>
      <c r="AX2319" s="34"/>
      <c r="AY2319" s="34"/>
      <c r="AZ2319" s="34"/>
      <c r="BA2319" s="34"/>
      <c r="BB2319" s="34"/>
      <c r="BC2319" s="34"/>
      <c r="BD2319" s="44">
        <v>90400</v>
      </c>
      <c r="BE2319" s="34" t="s">
        <v>767</v>
      </c>
      <c r="BF2319" s="43" t="s">
        <v>1223</v>
      </c>
      <c r="BG2319" s="34" t="s">
        <v>477</v>
      </c>
      <c r="BH2319" s="34" t="s">
        <v>276</v>
      </c>
      <c r="BI2319" s="34" t="s">
        <v>477</v>
      </c>
      <c r="BJ2319" s="44" t="s">
        <v>350</v>
      </c>
      <c r="BK2319" s="44" t="s">
        <v>11787</v>
      </c>
      <c r="EN2319" s="571">
        <v>200313789</v>
      </c>
      <c r="EO2319" s="560" t="s">
        <v>12652</v>
      </c>
      <c r="EP2319" s="560" t="s">
        <v>350</v>
      </c>
      <c r="EQ2319" s="580">
        <v>219</v>
      </c>
      <c r="ER2319" s="560" t="s">
        <v>4409</v>
      </c>
      <c r="ES2319" s="567" t="s">
        <v>12653</v>
      </c>
    </row>
    <row r="2320" spans="16:149">
      <c r="P2320" s="503"/>
      <c r="Q2320" s="504"/>
      <c r="R2320" s="505">
        <f t="shared" si="58"/>
        <v>46098</v>
      </c>
      <c r="S2320" s="501"/>
      <c r="T2320" s="497"/>
      <c r="U2320" s="498"/>
      <c r="V2320" s="43">
        <v>274</v>
      </c>
      <c r="W2320" s="34" t="s">
        <v>4748</v>
      </c>
      <c r="X2320" s="44">
        <v>90410</v>
      </c>
      <c r="Y2320" s="34" t="s">
        <v>1893</v>
      </c>
      <c r="Z2320" s="43" t="s">
        <v>1223</v>
      </c>
      <c r="AA2320" s="34" t="s">
        <v>477</v>
      </c>
      <c r="AB2320" s="34" t="s">
        <v>276</v>
      </c>
      <c r="AC2320" s="34" t="s">
        <v>1893</v>
      </c>
      <c r="AD2320" s="44" t="s">
        <v>350</v>
      </c>
      <c r="AE2320" s="44" t="s">
        <v>11787</v>
      </c>
      <c r="AF2320" s="43">
        <v>274</v>
      </c>
      <c r="AG2320" s="34" t="s">
        <v>4748</v>
      </c>
      <c r="AH2320" s="34" t="s">
        <v>4747</v>
      </c>
      <c r="AI2320" s="43" t="s">
        <v>4604</v>
      </c>
      <c r="AJ2320" s="44" t="s">
        <v>4749</v>
      </c>
      <c r="AK2320" s="261">
        <v>6400455</v>
      </c>
      <c r="AL2320" s="44" t="s">
        <v>482</v>
      </c>
      <c r="AM2320" s="44" t="s">
        <v>4753</v>
      </c>
      <c r="AN2320" s="262">
        <v>271093960</v>
      </c>
      <c r="AO2320" s="34"/>
      <c r="AP2320" s="34"/>
      <c r="AQ2320" s="34"/>
      <c r="AR2320" s="34"/>
      <c r="AS2320" s="34"/>
      <c r="AT2320" s="44" t="s">
        <v>10865</v>
      </c>
      <c r="AU2320" s="44"/>
      <c r="AV2320" s="477" t="str">
        <f t="array" ref="AV2320">_xlfn.IFS(
LEFT(Tabelas!$AI2320,1)="N","DN",
LEFT(Tabelas!$AI2320,1)="C","DC",
LEFT(Tabelas!$AI2320,1)="L","DL",
LEFT(Tabelas!$AI2320,1)="A","DA",
LEFT(Tabelas!$AI2320,1)="G","DG")</f>
        <v>DC</v>
      </c>
      <c r="AW2320" s="34"/>
      <c r="AX2320" s="34"/>
      <c r="AY2320" s="34"/>
      <c r="AZ2320" s="34"/>
      <c r="BA2320" s="34"/>
      <c r="BB2320" s="34"/>
      <c r="BC2320" s="34"/>
      <c r="BD2320" s="44">
        <v>90410</v>
      </c>
      <c r="BE2320" s="34" t="s">
        <v>1893</v>
      </c>
      <c r="BF2320" s="43" t="s">
        <v>1223</v>
      </c>
      <c r="BG2320" s="34" t="s">
        <v>477</v>
      </c>
      <c r="BH2320" s="34" t="s">
        <v>276</v>
      </c>
      <c r="BI2320" s="34" t="s">
        <v>1893</v>
      </c>
      <c r="BJ2320" s="44" t="s">
        <v>350</v>
      </c>
      <c r="BK2320" s="44" t="s">
        <v>11787</v>
      </c>
      <c r="EN2320" s="571">
        <v>200401912</v>
      </c>
      <c r="EO2320" s="560" t="s">
        <v>12654</v>
      </c>
      <c r="EP2320" s="560" t="s">
        <v>350</v>
      </c>
      <c r="EQ2320" s="580">
        <v>220</v>
      </c>
      <c r="ER2320" s="560" t="s">
        <v>4434</v>
      </c>
      <c r="ES2320" s="567" t="s">
        <v>12655</v>
      </c>
    </row>
    <row r="2321" spans="16:149">
      <c r="P2321" s="503"/>
      <c r="Q2321" s="504"/>
      <c r="R2321" s="505">
        <f t="shared" si="58"/>
        <v>46099</v>
      </c>
      <c r="S2321" s="501"/>
      <c r="T2321" s="497"/>
      <c r="U2321" s="498"/>
      <c r="V2321" s="43">
        <v>274</v>
      </c>
      <c r="W2321" s="34" t="s">
        <v>4748</v>
      </c>
      <c r="X2321" s="44">
        <v>90418</v>
      </c>
      <c r="Y2321" s="34" t="s">
        <v>2308</v>
      </c>
      <c r="Z2321" s="43" t="s">
        <v>1223</v>
      </c>
      <c r="AA2321" s="34" t="s">
        <v>477</v>
      </c>
      <c r="AB2321" s="34" t="s">
        <v>276</v>
      </c>
      <c r="AC2321" s="34" t="s">
        <v>12656</v>
      </c>
      <c r="AD2321" s="44" t="s">
        <v>350</v>
      </c>
      <c r="AE2321" s="44" t="s">
        <v>11787</v>
      </c>
      <c r="AF2321" s="43">
        <v>274</v>
      </c>
      <c r="AG2321" s="34" t="s">
        <v>4748</v>
      </c>
      <c r="AH2321" s="34" t="s">
        <v>4747</v>
      </c>
      <c r="AI2321" s="43" t="s">
        <v>4604</v>
      </c>
      <c r="AJ2321" s="44" t="s">
        <v>4749</v>
      </c>
      <c r="AK2321" s="261">
        <v>6400455</v>
      </c>
      <c r="AL2321" s="44" t="s">
        <v>482</v>
      </c>
      <c r="AM2321" s="44" t="s">
        <v>4753</v>
      </c>
      <c r="AN2321" s="262">
        <v>271093960</v>
      </c>
      <c r="AO2321" s="34"/>
      <c r="AP2321" s="34"/>
      <c r="AQ2321" s="34"/>
      <c r="AR2321" s="34"/>
      <c r="AS2321" s="34"/>
      <c r="AT2321" s="44" t="s">
        <v>10865</v>
      </c>
      <c r="AU2321" s="44"/>
      <c r="AV2321" s="477" t="str">
        <f t="array" ref="AV2321">_xlfn.IFS(
LEFT(Tabelas!$AI2321,1)="N","DN",
LEFT(Tabelas!$AI2321,1)="C","DC",
LEFT(Tabelas!$AI2321,1)="L","DL",
LEFT(Tabelas!$AI2321,1)="A","DA",
LEFT(Tabelas!$AI2321,1)="G","DG")</f>
        <v>DC</v>
      </c>
      <c r="AW2321" s="34"/>
      <c r="AX2321" s="34"/>
      <c r="AY2321" s="34"/>
      <c r="AZ2321" s="34"/>
      <c r="BA2321" s="34"/>
      <c r="BB2321" s="34"/>
      <c r="BC2321" s="34"/>
      <c r="BD2321" s="44">
        <v>90418</v>
      </c>
      <c r="BE2321" s="34" t="s">
        <v>2308</v>
      </c>
      <c r="BF2321" s="43" t="s">
        <v>1223</v>
      </c>
      <c r="BG2321" s="34" t="s">
        <v>477</v>
      </c>
      <c r="BH2321" s="34" t="s">
        <v>276</v>
      </c>
      <c r="BI2321" s="34" t="s">
        <v>12656</v>
      </c>
      <c r="BJ2321" s="44" t="s">
        <v>350</v>
      </c>
      <c r="BK2321" s="44" t="s">
        <v>11787</v>
      </c>
      <c r="EN2321" s="572">
        <v>200703242</v>
      </c>
      <c r="EO2321" s="561" t="s">
        <v>12657</v>
      </c>
      <c r="EP2321" s="561" t="s">
        <v>320</v>
      </c>
      <c r="EQ2321" s="576">
        <v>107</v>
      </c>
      <c r="ER2321" s="561" t="s">
        <v>2024</v>
      </c>
      <c r="ES2321" s="568" t="s">
        <v>12658</v>
      </c>
    </row>
    <row r="2322" spans="16:149">
      <c r="P2322" s="503"/>
      <c r="Q2322" s="504"/>
      <c r="R2322" s="505">
        <f t="shared" si="58"/>
        <v>46100</v>
      </c>
      <c r="S2322" s="501"/>
      <c r="T2322" s="497"/>
      <c r="U2322" s="498"/>
      <c r="V2322" s="43">
        <v>274</v>
      </c>
      <c r="W2322" s="34" t="s">
        <v>4748</v>
      </c>
      <c r="X2322" s="44">
        <v>90419</v>
      </c>
      <c r="Y2322" s="34" t="s">
        <v>2484</v>
      </c>
      <c r="Z2322" s="43" t="s">
        <v>1223</v>
      </c>
      <c r="AA2322" s="34" t="s">
        <v>477</v>
      </c>
      <c r="AB2322" s="34" t="s">
        <v>276</v>
      </c>
      <c r="AC2322" s="34" t="s">
        <v>12659</v>
      </c>
      <c r="AD2322" s="44" t="s">
        <v>350</v>
      </c>
      <c r="AE2322" s="44" t="s">
        <v>11787</v>
      </c>
      <c r="AF2322" s="43">
        <v>274</v>
      </c>
      <c r="AG2322" s="34" t="s">
        <v>4748</v>
      </c>
      <c r="AH2322" s="34" t="s">
        <v>4747</v>
      </c>
      <c r="AI2322" s="43" t="s">
        <v>4604</v>
      </c>
      <c r="AJ2322" s="44" t="s">
        <v>4749</v>
      </c>
      <c r="AK2322" s="261">
        <v>6400455</v>
      </c>
      <c r="AL2322" s="44" t="s">
        <v>482</v>
      </c>
      <c r="AM2322" s="44" t="s">
        <v>4753</v>
      </c>
      <c r="AN2322" s="262">
        <v>271093960</v>
      </c>
      <c r="AO2322" s="34"/>
      <c r="AP2322" s="34"/>
      <c r="AQ2322" s="34"/>
      <c r="AR2322" s="34"/>
      <c r="AS2322" s="34"/>
      <c r="AT2322" s="44" t="s">
        <v>10865</v>
      </c>
      <c r="AU2322" s="44"/>
      <c r="AV2322" s="477" t="str">
        <f t="array" ref="AV2322">_xlfn.IFS(
LEFT(Tabelas!$AI2322,1)="N","DN",
LEFT(Tabelas!$AI2322,1)="C","DC",
LEFT(Tabelas!$AI2322,1)="L","DL",
LEFT(Tabelas!$AI2322,1)="A","DA",
LEFT(Tabelas!$AI2322,1)="G","DG")</f>
        <v>DC</v>
      </c>
      <c r="AW2322" s="34"/>
      <c r="AX2322" s="34"/>
      <c r="AY2322" s="34"/>
      <c r="AZ2322" s="34"/>
      <c r="BA2322" s="34"/>
      <c r="BB2322" s="34"/>
      <c r="BC2322" s="34"/>
      <c r="BD2322" s="44">
        <v>90419</v>
      </c>
      <c r="BE2322" s="34" t="s">
        <v>2484</v>
      </c>
      <c r="BF2322" s="43" t="s">
        <v>1223</v>
      </c>
      <c r="BG2322" s="34" t="s">
        <v>477</v>
      </c>
      <c r="BH2322" s="34" t="s">
        <v>276</v>
      </c>
      <c r="BI2322" s="34" t="s">
        <v>12659</v>
      </c>
      <c r="BJ2322" s="44" t="s">
        <v>350</v>
      </c>
      <c r="BK2322" s="44" t="s">
        <v>11787</v>
      </c>
      <c r="EN2322" s="572">
        <v>200818872</v>
      </c>
      <c r="EO2322" s="561" t="s">
        <v>12660</v>
      </c>
      <c r="EP2322" s="561" t="s">
        <v>320</v>
      </c>
      <c r="EQ2322" s="576">
        <v>109</v>
      </c>
      <c r="ER2322" s="561" t="s">
        <v>2409</v>
      </c>
      <c r="ES2322" s="568" t="s">
        <v>12661</v>
      </c>
    </row>
    <row r="2323" spans="16:149">
      <c r="P2323" s="503"/>
      <c r="Q2323" s="504"/>
      <c r="R2323" s="505">
        <f t="shared" si="58"/>
        <v>46101</v>
      </c>
      <c r="S2323" s="501"/>
      <c r="T2323" s="497"/>
      <c r="U2323" s="498"/>
      <c r="V2323" s="43">
        <v>274</v>
      </c>
      <c r="W2323" s="34" t="s">
        <v>4748</v>
      </c>
      <c r="X2323" s="44">
        <v>90420</v>
      </c>
      <c r="Y2323" s="34" t="s">
        <v>2650</v>
      </c>
      <c r="Z2323" s="43" t="s">
        <v>1223</v>
      </c>
      <c r="AA2323" s="34" t="s">
        <v>477</v>
      </c>
      <c r="AB2323" s="34" t="s">
        <v>276</v>
      </c>
      <c r="AC2323" s="34" t="s">
        <v>12662</v>
      </c>
      <c r="AD2323" s="44" t="s">
        <v>350</v>
      </c>
      <c r="AE2323" s="44" t="s">
        <v>11787</v>
      </c>
      <c r="AF2323" s="43">
        <v>274</v>
      </c>
      <c r="AG2323" s="34" t="s">
        <v>4748</v>
      </c>
      <c r="AH2323" s="34" t="s">
        <v>4747</v>
      </c>
      <c r="AI2323" s="43" t="s">
        <v>4604</v>
      </c>
      <c r="AJ2323" s="44" t="s">
        <v>4749</v>
      </c>
      <c r="AK2323" s="261">
        <v>6400455</v>
      </c>
      <c r="AL2323" s="44" t="s">
        <v>482</v>
      </c>
      <c r="AM2323" s="44" t="s">
        <v>4753</v>
      </c>
      <c r="AN2323" s="262">
        <v>271093960</v>
      </c>
      <c r="AO2323" s="34"/>
      <c r="AP2323" s="34"/>
      <c r="AQ2323" s="34"/>
      <c r="AR2323" s="34"/>
      <c r="AS2323" s="34"/>
      <c r="AT2323" s="44" t="s">
        <v>10865</v>
      </c>
      <c r="AU2323" s="44"/>
      <c r="AV2323" s="477" t="str">
        <f t="array" ref="AV2323">_xlfn.IFS(
LEFT(Tabelas!$AI2323,1)="N","DN",
LEFT(Tabelas!$AI2323,1)="C","DC",
LEFT(Tabelas!$AI2323,1)="L","DL",
LEFT(Tabelas!$AI2323,1)="A","DA",
LEFT(Tabelas!$AI2323,1)="G","DG")</f>
        <v>DC</v>
      </c>
      <c r="AW2323" s="34"/>
      <c r="AX2323" s="34"/>
      <c r="AY2323" s="34"/>
      <c r="AZ2323" s="34"/>
      <c r="BA2323" s="34"/>
      <c r="BB2323" s="34"/>
      <c r="BC2323" s="34"/>
      <c r="BD2323" s="44">
        <v>90420</v>
      </c>
      <c r="BE2323" s="34" t="s">
        <v>2650</v>
      </c>
      <c r="BF2323" s="43" t="s">
        <v>1223</v>
      </c>
      <c r="BG2323" s="34" t="s">
        <v>477</v>
      </c>
      <c r="BH2323" s="34" t="s">
        <v>276</v>
      </c>
      <c r="BI2323" s="34" t="s">
        <v>12662</v>
      </c>
      <c r="BJ2323" s="44" t="s">
        <v>350</v>
      </c>
      <c r="BK2323" s="44" t="s">
        <v>11787</v>
      </c>
      <c r="EN2323" s="571">
        <v>200998501</v>
      </c>
      <c r="EO2323" s="560" t="s">
        <v>12663</v>
      </c>
      <c r="EP2323" s="560" t="s">
        <v>350</v>
      </c>
      <c r="EQ2323" s="580">
        <v>227</v>
      </c>
      <c r="ER2323" s="560" t="s">
        <v>4584</v>
      </c>
      <c r="ES2323" s="567" t="s">
        <v>12664</v>
      </c>
    </row>
    <row r="2324" spans="16:149">
      <c r="P2324" s="503"/>
      <c r="Q2324" s="504"/>
      <c r="R2324" s="505">
        <f t="shared" si="58"/>
        <v>46102</v>
      </c>
      <c r="S2324" s="501"/>
      <c r="T2324" s="497"/>
      <c r="U2324" s="498"/>
      <c r="V2324" s="43">
        <v>274</v>
      </c>
      <c r="W2324" s="34" t="s">
        <v>4748</v>
      </c>
      <c r="X2324" s="44">
        <v>90422</v>
      </c>
      <c r="Y2324" s="34" t="s">
        <v>2931</v>
      </c>
      <c r="Z2324" s="43" t="s">
        <v>1223</v>
      </c>
      <c r="AA2324" s="34" t="s">
        <v>477</v>
      </c>
      <c r="AB2324" s="34" t="s">
        <v>276</v>
      </c>
      <c r="AC2324" s="34" t="s">
        <v>12665</v>
      </c>
      <c r="AD2324" s="44" t="s">
        <v>350</v>
      </c>
      <c r="AE2324" s="44" t="s">
        <v>11787</v>
      </c>
      <c r="AF2324" s="43">
        <v>274</v>
      </c>
      <c r="AG2324" s="34" t="s">
        <v>4748</v>
      </c>
      <c r="AH2324" s="34" t="s">
        <v>4747</v>
      </c>
      <c r="AI2324" s="43" t="s">
        <v>4604</v>
      </c>
      <c r="AJ2324" s="44" t="s">
        <v>4749</v>
      </c>
      <c r="AK2324" s="261">
        <v>6400455</v>
      </c>
      <c r="AL2324" s="44" t="s">
        <v>482</v>
      </c>
      <c r="AM2324" s="44" t="s">
        <v>4753</v>
      </c>
      <c r="AN2324" s="262">
        <v>271093960</v>
      </c>
      <c r="AO2324" s="34"/>
      <c r="AP2324" s="34"/>
      <c r="AQ2324" s="34"/>
      <c r="AR2324" s="34"/>
      <c r="AS2324" s="34"/>
      <c r="AT2324" s="44" t="s">
        <v>10865</v>
      </c>
      <c r="AU2324" s="44"/>
      <c r="AV2324" s="477" t="str">
        <f t="array" ref="AV2324">_xlfn.IFS(
LEFT(Tabelas!$AI2324,1)="N","DN",
LEFT(Tabelas!$AI2324,1)="C","DC",
LEFT(Tabelas!$AI2324,1)="L","DL",
LEFT(Tabelas!$AI2324,1)="A","DA",
LEFT(Tabelas!$AI2324,1)="G","DG")</f>
        <v>DC</v>
      </c>
      <c r="AW2324" s="34"/>
      <c r="AX2324" s="34"/>
      <c r="AY2324" s="34"/>
      <c r="AZ2324" s="34"/>
      <c r="BA2324" s="34"/>
      <c r="BB2324" s="34"/>
      <c r="BC2324" s="34"/>
      <c r="BD2324" s="44">
        <v>90422</v>
      </c>
      <c r="BE2324" s="34" t="s">
        <v>2931</v>
      </c>
      <c r="BF2324" s="43" t="s">
        <v>1223</v>
      </c>
      <c r="BG2324" s="34" t="s">
        <v>477</v>
      </c>
      <c r="BH2324" s="34" t="s">
        <v>276</v>
      </c>
      <c r="BI2324" s="34" t="s">
        <v>12665</v>
      </c>
      <c r="BJ2324" s="44" t="s">
        <v>350</v>
      </c>
      <c r="BK2324" s="44" t="s">
        <v>11787</v>
      </c>
      <c r="EN2324" s="572">
        <v>201237288</v>
      </c>
      <c r="EO2324" s="561" t="s">
        <v>12666</v>
      </c>
      <c r="EP2324" s="561" t="s">
        <v>350</v>
      </c>
      <c r="EQ2324" s="576">
        <v>221</v>
      </c>
      <c r="ER2324" s="561" t="s">
        <v>4458</v>
      </c>
      <c r="ES2324" s="568" t="s">
        <v>12667</v>
      </c>
    </row>
    <row r="2325" spans="16:149">
      <c r="P2325" s="503"/>
      <c r="Q2325" s="504"/>
      <c r="R2325" s="505">
        <f t="shared" si="58"/>
        <v>46103</v>
      </c>
      <c r="S2325" s="501"/>
      <c r="T2325" s="497"/>
      <c r="U2325" s="498"/>
      <c r="V2325" s="43">
        <v>274</v>
      </c>
      <c r="W2325" s="34" t="s">
        <v>4748</v>
      </c>
      <c r="X2325" s="44">
        <v>90421</v>
      </c>
      <c r="Y2325" s="34" t="s">
        <v>2793</v>
      </c>
      <c r="Z2325" s="43" t="s">
        <v>1223</v>
      </c>
      <c r="AA2325" s="34" t="s">
        <v>477</v>
      </c>
      <c r="AB2325" s="34" t="s">
        <v>276</v>
      </c>
      <c r="AC2325" s="34" t="s">
        <v>12668</v>
      </c>
      <c r="AD2325" s="44" t="s">
        <v>350</v>
      </c>
      <c r="AE2325" s="44" t="s">
        <v>11787</v>
      </c>
      <c r="AF2325" s="43">
        <v>274</v>
      </c>
      <c r="AG2325" s="34" t="s">
        <v>4748</v>
      </c>
      <c r="AH2325" s="34" t="s">
        <v>4747</v>
      </c>
      <c r="AI2325" s="43" t="s">
        <v>4604</v>
      </c>
      <c r="AJ2325" s="44" t="s">
        <v>4749</v>
      </c>
      <c r="AK2325" s="261">
        <v>6400455</v>
      </c>
      <c r="AL2325" s="44" t="s">
        <v>482</v>
      </c>
      <c r="AM2325" s="44" t="s">
        <v>4753</v>
      </c>
      <c r="AN2325" s="262">
        <v>271093960</v>
      </c>
      <c r="AO2325" s="34"/>
      <c r="AP2325" s="34"/>
      <c r="AQ2325" s="34"/>
      <c r="AR2325" s="34"/>
      <c r="AS2325" s="34"/>
      <c r="AT2325" s="44" t="s">
        <v>10865</v>
      </c>
      <c r="AU2325" s="44"/>
      <c r="AV2325" s="477" t="str">
        <f t="array" ref="AV2325">_xlfn.IFS(
LEFT(Tabelas!$AI2325,1)="N","DN",
LEFT(Tabelas!$AI2325,1)="C","DC",
LEFT(Tabelas!$AI2325,1)="L","DL",
LEFT(Tabelas!$AI2325,1)="A","DA",
LEFT(Tabelas!$AI2325,1)="G","DG")</f>
        <v>DC</v>
      </c>
      <c r="AW2325" s="34"/>
      <c r="AX2325" s="34"/>
      <c r="AY2325" s="34"/>
      <c r="AZ2325" s="34"/>
      <c r="BA2325" s="34"/>
      <c r="BB2325" s="34"/>
      <c r="BC2325" s="34"/>
      <c r="BD2325" s="44">
        <v>90421</v>
      </c>
      <c r="BE2325" s="34" t="s">
        <v>2793</v>
      </c>
      <c r="BF2325" s="43" t="s">
        <v>1223</v>
      </c>
      <c r="BG2325" s="34" t="s">
        <v>477</v>
      </c>
      <c r="BH2325" s="34" t="s">
        <v>276</v>
      </c>
      <c r="BI2325" s="34" t="s">
        <v>12668</v>
      </c>
      <c r="BJ2325" s="44" t="s">
        <v>350</v>
      </c>
      <c r="BK2325" s="44" t="s">
        <v>11787</v>
      </c>
      <c r="EN2325" s="572">
        <v>201623799</v>
      </c>
      <c r="EO2325" s="561" t="s">
        <v>12669</v>
      </c>
      <c r="EP2325" s="561" t="s">
        <v>320</v>
      </c>
      <c r="EQ2325" s="576">
        <v>113</v>
      </c>
      <c r="ER2325" s="561" t="s">
        <v>3007</v>
      </c>
      <c r="ES2325" s="568" t="s">
        <v>12670</v>
      </c>
    </row>
    <row r="2326" spans="16:149">
      <c r="P2326" s="503"/>
      <c r="Q2326" s="504"/>
      <c r="R2326" s="505">
        <f t="shared" si="58"/>
        <v>46104</v>
      </c>
      <c r="S2326" s="501"/>
      <c r="T2326" s="497"/>
      <c r="U2326" s="498"/>
      <c r="V2326" s="43">
        <v>274</v>
      </c>
      <c r="W2326" s="34" t="s">
        <v>4748</v>
      </c>
      <c r="X2326" s="44">
        <v>90415</v>
      </c>
      <c r="Y2326" s="34" t="s">
        <v>2105</v>
      </c>
      <c r="Z2326" s="43" t="s">
        <v>1223</v>
      </c>
      <c r="AA2326" s="34" t="s">
        <v>477</v>
      </c>
      <c r="AB2326" s="34" t="s">
        <v>276</v>
      </c>
      <c r="AC2326" s="34" t="s">
        <v>2105</v>
      </c>
      <c r="AD2326" s="44" t="s">
        <v>350</v>
      </c>
      <c r="AE2326" s="44" t="s">
        <v>11787</v>
      </c>
      <c r="AF2326" s="43">
        <v>274</v>
      </c>
      <c r="AG2326" s="34" t="s">
        <v>4748</v>
      </c>
      <c r="AH2326" s="34" t="s">
        <v>4747</v>
      </c>
      <c r="AI2326" s="43" t="s">
        <v>4604</v>
      </c>
      <c r="AJ2326" s="44" t="s">
        <v>4749</v>
      </c>
      <c r="AK2326" s="261">
        <v>6400455</v>
      </c>
      <c r="AL2326" s="44" t="s">
        <v>482</v>
      </c>
      <c r="AM2326" s="44" t="s">
        <v>4753</v>
      </c>
      <c r="AN2326" s="262">
        <v>271093960</v>
      </c>
      <c r="AO2326" s="34"/>
      <c r="AP2326" s="34"/>
      <c r="AQ2326" s="34"/>
      <c r="AR2326" s="34"/>
      <c r="AS2326" s="34"/>
      <c r="AT2326" s="44" t="s">
        <v>10865</v>
      </c>
      <c r="AU2326" s="44"/>
      <c r="AV2326" s="477" t="str">
        <f t="array" ref="AV2326">_xlfn.IFS(
LEFT(Tabelas!$AI2326,1)="N","DN",
LEFT(Tabelas!$AI2326,1)="C","DC",
LEFT(Tabelas!$AI2326,1)="L","DL",
LEFT(Tabelas!$AI2326,1)="A","DA",
LEFT(Tabelas!$AI2326,1)="G","DG")</f>
        <v>DC</v>
      </c>
      <c r="AW2326" s="34"/>
      <c r="AX2326" s="34"/>
      <c r="AY2326" s="34"/>
      <c r="AZ2326" s="34"/>
      <c r="BA2326" s="34"/>
      <c r="BB2326" s="34"/>
      <c r="BC2326" s="34"/>
      <c r="BD2326" s="44">
        <v>90415</v>
      </c>
      <c r="BE2326" s="34" t="s">
        <v>2105</v>
      </c>
      <c r="BF2326" s="43" t="s">
        <v>1223</v>
      </c>
      <c r="BG2326" s="34" t="s">
        <v>477</v>
      </c>
      <c r="BH2326" s="34" t="s">
        <v>276</v>
      </c>
      <c r="BI2326" s="34" t="s">
        <v>2105</v>
      </c>
      <c r="BJ2326" s="44" t="s">
        <v>350</v>
      </c>
      <c r="BK2326" s="44" t="s">
        <v>11787</v>
      </c>
      <c r="EN2326" s="571">
        <v>201653346</v>
      </c>
      <c r="EO2326" s="560" t="s">
        <v>12671</v>
      </c>
      <c r="EP2326" s="560" t="s">
        <v>350</v>
      </c>
      <c r="EQ2326" s="580">
        <v>268</v>
      </c>
      <c r="ER2326" s="560" t="s">
        <v>4659</v>
      </c>
      <c r="ES2326" s="567" t="s">
        <v>12672</v>
      </c>
    </row>
    <row r="2327" spans="16:149">
      <c r="P2327" s="503"/>
      <c r="Q2327" s="504"/>
      <c r="R2327" s="505">
        <f t="shared" si="58"/>
        <v>46105</v>
      </c>
      <c r="S2327" s="501"/>
      <c r="T2327" s="497"/>
      <c r="U2327" s="498"/>
      <c r="V2327" s="43">
        <v>274</v>
      </c>
      <c r="W2327" s="34" t="s">
        <v>4748</v>
      </c>
      <c r="X2327" s="44">
        <v>90901</v>
      </c>
      <c r="Y2327" s="34" t="s">
        <v>1077</v>
      </c>
      <c r="Z2327" s="43" t="s">
        <v>1223</v>
      </c>
      <c r="AA2327" s="34" t="s">
        <v>481</v>
      </c>
      <c r="AB2327" s="34" t="s">
        <v>276</v>
      </c>
      <c r="AC2327" s="34" t="s">
        <v>1077</v>
      </c>
      <c r="AD2327" s="44" t="s">
        <v>350</v>
      </c>
      <c r="AE2327" s="44" t="s">
        <v>11787</v>
      </c>
      <c r="AF2327" s="43">
        <v>274</v>
      </c>
      <c r="AG2327" s="34" t="s">
        <v>4748</v>
      </c>
      <c r="AH2327" s="34" t="s">
        <v>4747</v>
      </c>
      <c r="AI2327" s="43" t="s">
        <v>4604</v>
      </c>
      <c r="AJ2327" s="44" t="s">
        <v>4749</v>
      </c>
      <c r="AK2327" s="261">
        <v>6400455</v>
      </c>
      <c r="AL2327" s="44" t="s">
        <v>482</v>
      </c>
      <c r="AM2327" s="44" t="s">
        <v>4753</v>
      </c>
      <c r="AN2327" s="262">
        <v>271093960</v>
      </c>
      <c r="AO2327" s="34"/>
      <c r="AP2327" s="34"/>
      <c r="AQ2327" s="34"/>
      <c r="AR2327" s="34"/>
      <c r="AS2327" s="34"/>
      <c r="AT2327" s="44" t="s">
        <v>10865</v>
      </c>
      <c r="AU2327" s="44"/>
      <c r="AV2327" s="477" t="str">
        <f t="array" ref="AV2327">_xlfn.IFS(
LEFT(Tabelas!$AI2327,1)="N","DN",
LEFT(Tabelas!$AI2327,1)="C","DC",
LEFT(Tabelas!$AI2327,1)="L","DL",
LEFT(Tabelas!$AI2327,1)="A","DA",
LEFT(Tabelas!$AI2327,1)="G","DG")</f>
        <v>DC</v>
      </c>
      <c r="AW2327" s="34"/>
      <c r="AX2327" s="34"/>
      <c r="AY2327" s="34"/>
      <c r="AZ2327" s="34"/>
      <c r="BA2327" s="34"/>
      <c r="BB2327" s="34"/>
      <c r="BC2327" s="34"/>
      <c r="BD2327" s="44">
        <v>90901</v>
      </c>
      <c r="BE2327" s="34" t="s">
        <v>1077</v>
      </c>
      <c r="BF2327" s="43" t="s">
        <v>1223</v>
      </c>
      <c r="BG2327" s="34" t="s">
        <v>481</v>
      </c>
      <c r="BH2327" s="34" t="s">
        <v>276</v>
      </c>
      <c r="BI2327" s="34" t="s">
        <v>1077</v>
      </c>
      <c r="BJ2327" s="44" t="s">
        <v>350</v>
      </c>
      <c r="BK2327" s="44" t="s">
        <v>11787</v>
      </c>
      <c r="EN2327" s="571">
        <v>201715333</v>
      </c>
      <c r="EO2327" s="560" t="s">
        <v>12673</v>
      </c>
      <c r="EP2327" s="560" t="s">
        <v>370</v>
      </c>
      <c r="EQ2327" s="580">
        <v>555</v>
      </c>
      <c r="ER2327" s="560" t="s">
        <v>371</v>
      </c>
      <c r="ES2327" s="567" t="s">
        <v>12674</v>
      </c>
    </row>
    <row r="2328" spans="16:149">
      <c r="P2328" s="503"/>
      <c r="Q2328" s="504"/>
      <c r="R2328" s="505">
        <f t="shared" si="58"/>
        <v>46106</v>
      </c>
      <c r="S2328" s="501"/>
      <c r="T2328" s="497"/>
      <c r="U2328" s="498"/>
      <c r="V2328" s="43">
        <v>274</v>
      </c>
      <c r="W2328" s="34" t="s">
        <v>4748</v>
      </c>
      <c r="X2328" s="44">
        <v>90902</v>
      </c>
      <c r="Y2328" s="34" t="s">
        <v>1352</v>
      </c>
      <c r="Z2328" s="43" t="s">
        <v>1223</v>
      </c>
      <c r="AA2328" s="34" t="s">
        <v>481</v>
      </c>
      <c r="AB2328" s="34" t="s">
        <v>276</v>
      </c>
      <c r="AC2328" s="34" t="s">
        <v>1352</v>
      </c>
      <c r="AD2328" s="44" t="s">
        <v>350</v>
      </c>
      <c r="AE2328" s="44" t="s">
        <v>11787</v>
      </c>
      <c r="AF2328" s="43">
        <v>274</v>
      </c>
      <c r="AG2328" s="34" t="s">
        <v>4748</v>
      </c>
      <c r="AH2328" s="34" t="s">
        <v>4747</v>
      </c>
      <c r="AI2328" s="43" t="s">
        <v>4604</v>
      </c>
      <c r="AJ2328" s="44" t="s">
        <v>4749</v>
      </c>
      <c r="AK2328" s="261">
        <v>6400455</v>
      </c>
      <c r="AL2328" s="44" t="s">
        <v>482</v>
      </c>
      <c r="AM2328" s="44" t="s">
        <v>4753</v>
      </c>
      <c r="AN2328" s="262">
        <v>271093960</v>
      </c>
      <c r="AO2328" s="34"/>
      <c r="AP2328" s="34"/>
      <c r="AQ2328" s="34"/>
      <c r="AR2328" s="34"/>
      <c r="AS2328" s="34"/>
      <c r="AT2328" s="44" t="s">
        <v>10865</v>
      </c>
      <c r="AU2328" s="44"/>
      <c r="AV2328" s="477" t="str">
        <f t="array" ref="AV2328">_xlfn.IFS(
LEFT(Tabelas!$AI2328,1)="N","DN",
LEFT(Tabelas!$AI2328,1)="C","DC",
LEFT(Tabelas!$AI2328,1)="L","DL",
LEFT(Tabelas!$AI2328,1)="A","DA",
LEFT(Tabelas!$AI2328,1)="G","DG")</f>
        <v>DC</v>
      </c>
      <c r="AW2328" s="34"/>
      <c r="AX2328" s="34"/>
      <c r="AY2328" s="34"/>
      <c r="AZ2328" s="34"/>
      <c r="BA2328" s="34"/>
      <c r="BB2328" s="34"/>
      <c r="BC2328" s="34"/>
      <c r="BD2328" s="44">
        <v>90902</v>
      </c>
      <c r="BE2328" s="34" t="s">
        <v>1352</v>
      </c>
      <c r="BF2328" s="43" t="s">
        <v>1223</v>
      </c>
      <c r="BG2328" s="34" t="s">
        <v>481</v>
      </c>
      <c r="BH2328" s="34" t="s">
        <v>276</v>
      </c>
      <c r="BI2328" s="34" t="s">
        <v>1352</v>
      </c>
      <c r="BJ2328" s="44" t="s">
        <v>350</v>
      </c>
      <c r="BK2328" s="44" t="s">
        <v>11787</v>
      </c>
      <c r="EN2328" s="571">
        <v>201894424</v>
      </c>
      <c r="EO2328" s="560" t="s">
        <v>12675</v>
      </c>
      <c r="EP2328" s="560" t="s">
        <v>370</v>
      </c>
      <c r="EQ2328" s="580">
        <v>556</v>
      </c>
      <c r="ER2328" s="560" t="s">
        <v>3143</v>
      </c>
      <c r="ES2328" s="567" t="s">
        <v>12676</v>
      </c>
    </row>
    <row r="2329" spans="16:149">
      <c r="P2329" s="503"/>
      <c r="Q2329" s="504"/>
      <c r="R2329" s="505">
        <f t="shared" si="58"/>
        <v>46107</v>
      </c>
      <c r="S2329" s="501"/>
      <c r="T2329" s="497"/>
      <c r="U2329" s="498"/>
      <c r="V2329" s="43">
        <v>274</v>
      </c>
      <c r="W2329" s="34" t="s">
        <v>4748</v>
      </c>
      <c r="X2329" s="44">
        <v>90905</v>
      </c>
      <c r="Y2329" s="34" t="s">
        <v>1630</v>
      </c>
      <c r="Z2329" s="43" t="s">
        <v>1223</v>
      </c>
      <c r="AA2329" s="34" t="s">
        <v>481</v>
      </c>
      <c r="AB2329" s="34" t="s">
        <v>276</v>
      </c>
      <c r="AC2329" s="34" t="s">
        <v>1630</v>
      </c>
      <c r="AD2329" s="44" t="s">
        <v>350</v>
      </c>
      <c r="AE2329" s="44" t="s">
        <v>11787</v>
      </c>
      <c r="AF2329" s="43">
        <v>274</v>
      </c>
      <c r="AG2329" s="34" t="s">
        <v>4748</v>
      </c>
      <c r="AH2329" s="34" t="s">
        <v>4747</v>
      </c>
      <c r="AI2329" s="43" t="s">
        <v>4604</v>
      </c>
      <c r="AJ2329" s="44" t="s">
        <v>4749</v>
      </c>
      <c r="AK2329" s="261">
        <v>6400455</v>
      </c>
      <c r="AL2329" s="44" t="s">
        <v>482</v>
      </c>
      <c r="AM2329" s="44" t="s">
        <v>4753</v>
      </c>
      <c r="AN2329" s="262">
        <v>271093960</v>
      </c>
      <c r="AO2329" s="34"/>
      <c r="AP2329" s="34"/>
      <c r="AQ2329" s="34"/>
      <c r="AR2329" s="34"/>
      <c r="AS2329" s="34"/>
      <c r="AT2329" s="44" t="s">
        <v>10865</v>
      </c>
      <c r="AU2329" s="44"/>
      <c r="AV2329" s="477" t="str">
        <f t="array" ref="AV2329">_xlfn.IFS(
LEFT(Tabelas!$AI2329,1)="N","DN",
LEFT(Tabelas!$AI2329,1)="C","DC",
LEFT(Tabelas!$AI2329,1)="L","DL",
LEFT(Tabelas!$AI2329,1)="A","DA",
LEFT(Tabelas!$AI2329,1)="G","DG")</f>
        <v>DC</v>
      </c>
      <c r="AW2329" s="34"/>
      <c r="AX2329" s="34"/>
      <c r="AY2329" s="34"/>
      <c r="AZ2329" s="34"/>
      <c r="BA2329" s="34"/>
      <c r="BB2329" s="34"/>
      <c r="BC2329" s="34"/>
      <c r="BD2329" s="44">
        <v>90905</v>
      </c>
      <c r="BE2329" s="34" t="s">
        <v>1630</v>
      </c>
      <c r="BF2329" s="43" t="s">
        <v>1223</v>
      </c>
      <c r="BG2329" s="34" t="s">
        <v>481</v>
      </c>
      <c r="BH2329" s="34" t="s">
        <v>276</v>
      </c>
      <c r="BI2329" s="34" t="s">
        <v>1630</v>
      </c>
      <c r="BJ2329" s="44" t="s">
        <v>350</v>
      </c>
      <c r="BK2329" s="44" t="s">
        <v>11787</v>
      </c>
      <c r="EN2329" s="571">
        <v>202005054</v>
      </c>
      <c r="EO2329" s="560" t="s">
        <v>12677</v>
      </c>
      <c r="EP2329" s="560" t="s">
        <v>320</v>
      </c>
      <c r="EQ2329" s="580">
        <v>126</v>
      </c>
      <c r="ER2329" s="560" t="s">
        <v>3720</v>
      </c>
      <c r="ES2329" s="567" t="s">
        <v>12678</v>
      </c>
    </row>
    <row r="2330" spans="16:149">
      <c r="P2330" s="503"/>
      <c r="Q2330" s="504"/>
      <c r="R2330" s="505">
        <f t="shared" si="58"/>
        <v>46108</v>
      </c>
      <c r="S2330" s="501"/>
      <c r="T2330" s="497"/>
      <c r="U2330" s="498"/>
      <c r="V2330" s="43">
        <v>274</v>
      </c>
      <c r="W2330" s="34" t="s">
        <v>4748</v>
      </c>
      <c r="X2330" s="44">
        <v>90907</v>
      </c>
      <c r="Y2330" s="34" t="s">
        <v>1896</v>
      </c>
      <c r="Z2330" s="43" t="s">
        <v>1223</v>
      </c>
      <c r="AA2330" s="34" t="s">
        <v>481</v>
      </c>
      <c r="AB2330" s="34" t="s">
        <v>276</v>
      </c>
      <c r="AC2330" s="34" t="s">
        <v>1896</v>
      </c>
      <c r="AD2330" s="44" t="s">
        <v>350</v>
      </c>
      <c r="AE2330" s="44" t="s">
        <v>11787</v>
      </c>
      <c r="AF2330" s="43">
        <v>274</v>
      </c>
      <c r="AG2330" s="34" t="s">
        <v>4748</v>
      </c>
      <c r="AH2330" s="34" t="s">
        <v>4747</v>
      </c>
      <c r="AI2330" s="43" t="s">
        <v>4604</v>
      </c>
      <c r="AJ2330" s="44" t="s">
        <v>4749</v>
      </c>
      <c r="AK2330" s="261">
        <v>6400455</v>
      </c>
      <c r="AL2330" s="44" t="s">
        <v>482</v>
      </c>
      <c r="AM2330" s="44" t="s">
        <v>4753</v>
      </c>
      <c r="AN2330" s="262">
        <v>271093960</v>
      </c>
      <c r="AO2330" s="34"/>
      <c r="AP2330" s="34"/>
      <c r="AQ2330" s="34"/>
      <c r="AR2330" s="34"/>
      <c r="AS2330" s="34"/>
      <c r="AT2330" s="44" t="s">
        <v>10865</v>
      </c>
      <c r="AU2330" s="44"/>
      <c r="AV2330" s="477" t="str">
        <f t="array" ref="AV2330">_xlfn.IFS(
LEFT(Tabelas!$AI2330,1)="N","DN",
LEFT(Tabelas!$AI2330,1)="C","DC",
LEFT(Tabelas!$AI2330,1)="L","DL",
LEFT(Tabelas!$AI2330,1)="A","DA",
LEFT(Tabelas!$AI2330,1)="G","DG")</f>
        <v>DC</v>
      </c>
      <c r="AW2330" s="34"/>
      <c r="AX2330" s="34"/>
      <c r="AY2330" s="34"/>
      <c r="AZ2330" s="34"/>
      <c r="BA2330" s="34"/>
      <c r="BB2330" s="34"/>
      <c r="BC2330" s="34"/>
      <c r="BD2330" s="44">
        <v>90907</v>
      </c>
      <c r="BE2330" s="34" t="s">
        <v>1896</v>
      </c>
      <c r="BF2330" s="43" t="s">
        <v>1223</v>
      </c>
      <c r="BG2330" s="34" t="s">
        <v>481</v>
      </c>
      <c r="BH2330" s="34" t="s">
        <v>276</v>
      </c>
      <c r="BI2330" s="34" t="s">
        <v>1896</v>
      </c>
      <c r="BJ2330" s="44" t="s">
        <v>350</v>
      </c>
      <c r="BK2330" s="44" t="s">
        <v>11787</v>
      </c>
      <c r="EN2330" s="571">
        <v>202595587</v>
      </c>
      <c r="EO2330" s="560" t="s">
        <v>12679</v>
      </c>
      <c r="EP2330" s="560" t="s">
        <v>947</v>
      </c>
      <c r="EQ2330" s="580">
        <v>449</v>
      </c>
      <c r="ER2330" s="560" t="s">
        <v>3449</v>
      </c>
      <c r="ES2330" s="567" t="s">
        <v>12680</v>
      </c>
    </row>
    <row r="2331" spans="16:149">
      <c r="P2331" s="503"/>
      <c r="Q2331" s="504"/>
      <c r="R2331" s="505">
        <f t="shared" si="58"/>
        <v>46109</v>
      </c>
      <c r="S2331" s="501"/>
      <c r="T2331" s="497"/>
      <c r="U2331" s="498"/>
      <c r="V2331" s="43">
        <v>274</v>
      </c>
      <c r="W2331" s="34" t="s">
        <v>4748</v>
      </c>
      <c r="X2331" s="44">
        <v>90908</v>
      </c>
      <c r="Y2331" s="34" t="s">
        <v>2108</v>
      </c>
      <c r="Z2331" s="43" t="s">
        <v>1223</v>
      </c>
      <c r="AA2331" s="34" t="s">
        <v>481</v>
      </c>
      <c r="AB2331" s="34" t="s">
        <v>276</v>
      </c>
      <c r="AC2331" s="34" t="s">
        <v>2108</v>
      </c>
      <c r="AD2331" s="44" t="s">
        <v>350</v>
      </c>
      <c r="AE2331" s="44" t="s">
        <v>11787</v>
      </c>
      <c r="AF2331" s="43">
        <v>274</v>
      </c>
      <c r="AG2331" s="34" t="s">
        <v>4748</v>
      </c>
      <c r="AH2331" s="34" t="s">
        <v>4747</v>
      </c>
      <c r="AI2331" s="43" t="s">
        <v>4604</v>
      </c>
      <c r="AJ2331" s="44" t="s">
        <v>4749</v>
      </c>
      <c r="AK2331" s="261">
        <v>6400455</v>
      </c>
      <c r="AL2331" s="44" t="s">
        <v>482</v>
      </c>
      <c r="AM2331" s="44" t="s">
        <v>4753</v>
      </c>
      <c r="AN2331" s="262">
        <v>271093960</v>
      </c>
      <c r="AO2331" s="34"/>
      <c r="AP2331" s="34"/>
      <c r="AQ2331" s="34"/>
      <c r="AR2331" s="34"/>
      <c r="AS2331" s="34"/>
      <c r="AT2331" s="44" t="s">
        <v>10865</v>
      </c>
      <c r="AU2331" s="44"/>
      <c r="AV2331" s="477" t="str">
        <f t="array" ref="AV2331">_xlfn.IFS(
LEFT(Tabelas!$AI2331,1)="N","DN",
LEFT(Tabelas!$AI2331,1)="C","DC",
LEFT(Tabelas!$AI2331,1)="L","DL",
LEFT(Tabelas!$AI2331,1)="A","DA",
LEFT(Tabelas!$AI2331,1)="G","DG")</f>
        <v>DC</v>
      </c>
      <c r="AW2331" s="34"/>
      <c r="AX2331" s="34"/>
      <c r="AY2331" s="34"/>
      <c r="AZ2331" s="34"/>
      <c r="BA2331" s="34"/>
      <c r="BB2331" s="34"/>
      <c r="BC2331" s="34"/>
      <c r="BD2331" s="44">
        <v>90908</v>
      </c>
      <c r="BE2331" s="34" t="s">
        <v>2108</v>
      </c>
      <c r="BF2331" s="43" t="s">
        <v>1223</v>
      </c>
      <c r="BG2331" s="34" t="s">
        <v>481</v>
      </c>
      <c r="BH2331" s="34" t="s">
        <v>276</v>
      </c>
      <c r="BI2331" s="34" t="s">
        <v>2108</v>
      </c>
      <c r="BJ2331" s="44" t="s">
        <v>350</v>
      </c>
      <c r="BK2331" s="44" t="s">
        <v>11787</v>
      </c>
      <c r="EN2331" s="571">
        <v>202724689</v>
      </c>
      <c r="EO2331" s="560" t="s">
        <v>12681</v>
      </c>
      <c r="EP2331" s="560" t="s">
        <v>320</v>
      </c>
      <c r="EQ2331" s="580">
        <v>117</v>
      </c>
      <c r="ER2331" s="560" t="s">
        <v>3438</v>
      </c>
      <c r="ES2331" s="567" t="s">
        <v>12682</v>
      </c>
    </row>
    <row r="2332" spans="16:149">
      <c r="P2332" s="503"/>
      <c r="Q2332" s="504"/>
      <c r="R2332" s="505">
        <f t="shared" si="58"/>
        <v>46110</v>
      </c>
      <c r="S2332" s="501"/>
      <c r="T2332" s="497"/>
      <c r="U2332" s="498"/>
      <c r="V2332" s="43">
        <v>274</v>
      </c>
      <c r="W2332" s="34" t="s">
        <v>4748</v>
      </c>
      <c r="X2332" s="44">
        <v>90900</v>
      </c>
      <c r="Y2332" s="34" t="s">
        <v>772</v>
      </c>
      <c r="Z2332" s="43" t="s">
        <v>1223</v>
      </c>
      <c r="AA2332" s="34" t="s">
        <v>481</v>
      </c>
      <c r="AB2332" s="34" t="s">
        <v>276</v>
      </c>
      <c r="AC2332" s="34" t="s">
        <v>12683</v>
      </c>
      <c r="AD2332" s="44" t="s">
        <v>350</v>
      </c>
      <c r="AE2332" s="44" t="s">
        <v>11787</v>
      </c>
      <c r="AF2332" s="43">
        <v>274</v>
      </c>
      <c r="AG2332" s="34" t="s">
        <v>4748</v>
      </c>
      <c r="AH2332" s="34" t="s">
        <v>4747</v>
      </c>
      <c r="AI2332" s="43" t="s">
        <v>4604</v>
      </c>
      <c r="AJ2332" s="44" t="s">
        <v>4749</v>
      </c>
      <c r="AK2332" s="261">
        <v>6400455</v>
      </c>
      <c r="AL2332" s="44" t="s">
        <v>482</v>
      </c>
      <c r="AM2332" s="44" t="s">
        <v>4753</v>
      </c>
      <c r="AN2332" s="262">
        <v>271093960</v>
      </c>
      <c r="AO2332" s="34"/>
      <c r="AP2332" s="34"/>
      <c r="AQ2332" s="34"/>
      <c r="AR2332" s="34"/>
      <c r="AS2332" s="34"/>
      <c r="AT2332" s="44" t="s">
        <v>10865</v>
      </c>
      <c r="AU2332" s="44"/>
      <c r="AV2332" s="477" t="str">
        <f t="array" ref="AV2332">_xlfn.IFS(
LEFT(Tabelas!$AI2332,1)="N","DN",
LEFT(Tabelas!$AI2332,1)="C","DC",
LEFT(Tabelas!$AI2332,1)="L","DL",
LEFT(Tabelas!$AI2332,1)="A","DA",
LEFT(Tabelas!$AI2332,1)="G","DG")</f>
        <v>DC</v>
      </c>
      <c r="AW2332" s="34"/>
      <c r="AX2332" s="34"/>
      <c r="AY2332" s="34"/>
      <c r="AZ2332" s="34"/>
      <c r="BA2332" s="34"/>
      <c r="BB2332" s="34"/>
      <c r="BC2332" s="34"/>
      <c r="BD2332" s="44">
        <v>90900</v>
      </c>
      <c r="BE2332" s="34" t="s">
        <v>772</v>
      </c>
      <c r="BF2332" s="43" t="s">
        <v>1223</v>
      </c>
      <c r="BG2332" s="34" t="s">
        <v>481</v>
      </c>
      <c r="BH2332" s="34" t="s">
        <v>276</v>
      </c>
      <c r="BI2332" s="34" t="s">
        <v>12683</v>
      </c>
      <c r="BJ2332" s="44" t="s">
        <v>350</v>
      </c>
      <c r="BK2332" s="44" t="s">
        <v>11787</v>
      </c>
      <c r="EN2332" s="572">
        <v>202970647</v>
      </c>
      <c r="EO2332" s="561" t="s">
        <v>12684</v>
      </c>
      <c r="EP2332" s="561" t="s">
        <v>350</v>
      </c>
      <c r="EQ2332" s="576">
        <v>229</v>
      </c>
      <c r="ER2332" s="561" t="s">
        <v>4622</v>
      </c>
      <c r="ES2332" s="568" t="s">
        <v>12685</v>
      </c>
    </row>
    <row r="2333" spans="16:149">
      <c r="P2333" s="503"/>
      <c r="Q2333" s="504"/>
      <c r="R2333" s="505">
        <f t="shared" si="58"/>
        <v>46111</v>
      </c>
      <c r="S2333" s="501"/>
      <c r="T2333" s="497"/>
      <c r="U2333" s="498"/>
      <c r="V2333" s="43">
        <v>274</v>
      </c>
      <c r="W2333" s="34" t="s">
        <v>4748</v>
      </c>
      <c r="X2333" s="44">
        <v>90912</v>
      </c>
      <c r="Y2333" s="34" t="s">
        <v>2311</v>
      </c>
      <c r="Z2333" s="43" t="s">
        <v>1223</v>
      </c>
      <c r="AA2333" s="34" t="s">
        <v>481</v>
      </c>
      <c r="AB2333" s="34" t="s">
        <v>276</v>
      </c>
      <c r="AC2333" s="34" t="s">
        <v>2311</v>
      </c>
      <c r="AD2333" s="44" t="s">
        <v>350</v>
      </c>
      <c r="AE2333" s="44" t="s">
        <v>11787</v>
      </c>
      <c r="AF2333" s="43">
        <v>274</v>
      </c>
      <c r="AG2333" s="34" t="s">
        <v>4748</v>
      </c>
      <c r="AH2333" s="34" t="s">
        <v>4747</v>
      </c>
      <c r="AI2333" s="43" t="s">
        <v>4604</v>
      </c>
      <c r="AJ2333" s="44" t="s">
        <v>4749</v>
      </c>
      <c r="AK2333" s="261">
        <v>6400455</v>
      </c>
      <c r="AL2333" s="44" t="s">
        <v>482</v>
      </c>
      <c r="AM2333" s="44" t="s">
        <v>4753</v>
      </c>
      <c r="AN2333" s="262">
        <v>271093960</v>
      </c>
      <c r="AO2333" s="34"/>
      <c r="AP2333" s="34"/>
      <c r="AQ2333" s="34"/>
      <c r="AR2333" s="34"/>
      <c r="AS2333" s="34"/>
      <c r="AT2333" s="44" t="s">
        <v>10865</v>
      </c>
      <c r="AU2333" s="44"/>
      <c r="AV2333" s="477" t="str">
        <f t="array" ref="AV2333">_xlfn.IFS(
LEFT(Tabelas!$AI2333,1)="N","DN",
LEFT(Tabelas!$AI2333,1)="C","DC",
LEFT(Tabelas!$AI2333,1)="L","DL",
LEFT(Tabelas!$AI2333,1)="A","DA",
LEFT(Tabelas!$AI2333,1)="G","DG")</f>
        <v>DC</v>
      </c>
      <c r="AW2333" s="34"/>
      <c r="AX2333" s="34"/>
      <c r="AY2333" s="34"/>
      <c r="AZ2333" s="34"/>
      <c r="BA2333" s="34"/>
      <c r="BB2333" s="34"/>
      <c r="BC2333" s="34"/>
      <c r="BD2333" s="44">
        <v>90912</v>
      </c>
      <c r="BE2333" s="34" t="s">
        <v>2311</v>
      </c>
      <c r="BF2333" s="43" t="s">
        <v>1223</v>
      </c>
      <c r="BG2333" s="34" t="s">
        <v>481</v>
      </c>
      <c r="BH2333" s="34" t="s">
        <v>276</v>
      </c>
      <c r="BI2333" s="34" t="s">
        <v>2311</v>
      </c>
      <c r="BJ2333" s="44" t="s">
        <v>350</v>
      </c>
      <c r="BK2333" s="44" t="s">
        <v>11787</v>
      </c>
      <c r="EN2333" s="571">
        <v>203678141</v>
      </c>
      <c r="EO2333" s="560" t="s">
        <v>12686</v>
      </c>
      <c r="EP2333" s="560" t="s">
        <v>350</v>
      </c>
      <c r="EQ2333" s="580">
        <v>227</v>
      </c>
      <c r="ER2333" s="560" t="s">
        <v>4584</v>
      </c>
      <c r="ES2333" s="567" t="s">
        <v>12687</v>
      </c>
    </row>
    <row r="2334" spans="16:149">
      <c r="P2334" s="503"/>
      <c r="Q2334" s="504"/>
      <c r="R2334" s="505">
        <f t="shared" si="58"/>
        <v>46112</v>
      </c>
      <c r="S2334" s="501"/>
      <c r="T2334" s="497"/>
      <c r="U2334" s="498"/>
      <c r="V2334" s="43">
        <v>274</v>
      </c>
      <c r="W2334" s="34" t="s">
        <v>4748</v>
      </c>
      <c r="X2334" s="44">
        <v>90914</v>
      </c>
      <c r="Y2334" s="34" t="s">
        <v>2488</v>
      </c>
      <c r="Z2334" s="43" t="s">
        <v>1223</v>
      </c>
      <c r="AA2334" s="34" t="s">
        <v>481</v>
      </c>
      <c r="AB2334" s="34" t="s">
        <v>276</v>
      </c>
      <c r="AC2334" s="34" t="s">
        <v>2488</v>
      </c>
      <c r="AD2334" s="44" t="s">
        <v>350</v>
      </c>
      <c r="AE2334" s="44" t="s">
        <v>11787</v>
      </c>
      <c r="AF2334" s="43">
        <v>274</v>
      </c>
      <c r="AG2334" s="34" t="s">
        <v>4748</v>
      </c>
      <c r="AH2334" s="34" t="s">
        <v>4747</v>
      </c>
      <c r="AI2334" s="43" t="s">
        <v>4604</v>
      </c>
      <c r="AJ2334" s="44" t="s">
        <v>4749</v>
      </c>
      <c r="AK2334" s="261">
        <v>6400455</v>
      </c>
      <c r="AL2334" s="44" t="s">
        <v>482</v>
      </c>
      <c r="AM2334" s="44" t="s">
        <v>4753</v>
      </c>
      <c r="AN2334" s="262">
        <v>271093960</v>
      </c>
      <c r="AO2334" s="34"/>
      <c r="AP2334" s="34"/>
      <c r="AQ2334" s="34"/>
      <c r="AR2334" s="34"/>
      <c r="AS2334" s="34"/>
      <c r="AT2334" s="44" t="s">
        <v>10865</v>
      </c>
      <c r="AU2334" s="44"/>
      <c r="AV2334" s="477" t="str">
        <f t="array" ref="AV2334">_xlfn.IFS(
LEFT(Tabelas!$AI2334,1)="N","DN",
LEFT(Tabelas!$AI2334,1)="C","DC",
LEFT(Tabelas!$AI2334,1)="L","DL",
LEFT(Tabelas!$AI2334,1)="A","DA",
LEFT(Tabelas!$AI2334,1)="G","DG")</f>
        <v>DC</v>
      </c>
      <c r="AW2334" s="34"/>
      <c r="AX2334" s="34"/>
      <c r="AY2334" s="34"/>
      <c r="AZ2334" s="34"/>
      <c r="BA2334" s="34"/>
      <c r="BB2334" s="34"/>
      <c r="BC2334" s="34"/>
      <c r="BD2334" s="44">
        <v>90914</v>
      </c>
      <c r="BE2334" s="34" t="s">
        <v>2488</v>
      </c>
      <c r="BF2334" s="43" t="s">
        <v>1223</v>
      </c>
      <c r="BG2334" s="34" t="s">
        <v>481</v>
      </c>
      <c r="BH2334" s="34" t="s">
        <v>276</v>
      </c>
      <c r="BI2334" s="34" t="s">
        <v>2488</v>
      </c>
      <c r="BJ2334" s="44" t="s">
        <v>350</v>
      </c>
      <c r="BK2334" s="44" t="s">
        <v>11787</v>
      </c>
      <c r="EN2334" s="571">
        <v>204019869</v>
      </c>
      <c r="EO2334" s="560" t="s">
        <v>12688</v>
      </c>
      <c r="EP2334" s="560" t="s">
        <v>320</v>
      </c>
      <c r="EQ2334" s="580">
        <v>162</v>
      </c>
      <c r="ER2334" s="560" t="s">
        <v>3781</v>
      </c>
      <c r="ES2334" s="567" t="s">
        <v>12689</v>
      </c>
    </row>
    <row r="2335" spans="16:149">
      <c r="P2335" s="503"/>
      <c r="Q2335" s="504"/>
      <c r="R2335" s="505">
        <f t="shared" si="58"/>
        <v>46113</v>
      </c>
      <c r="S2335" s="501"/>
      <c r="T2335" s="497"/>
      <c r="U2335" s="498"/>
      <c r="V2335" s="43">
        <v>274</v>
      </c>
      <c r="W2335" s="34" t="s">
        <v>4748</v>
      </c>
      <c r="X2335" s="44">
        <v>90915</v>
      </c>
      <c r="Y2335" s="34" t="s">
        <v>2652</v>
      </c>
      <c r="Z2335" s="43" t="s">
        <v>1223</v>
      </c>
      <c r="AA2335" s="34" t="s">
        <v>481</v>
      </c>
      <c r="AB2335" s="34" t="s">
        <v>276</v>
      </c>
      <c r="AC2335" s="34" t="s">
        <v>2652</v>
      </c>
      <c r="AD2335" s="44" t="s">
        <v>350</v>
      </c>
      <c r="AE2335" s="44" t="s">
        <v>11787</v>
      </c>
      <c r="AF2335" s="43">
        <v>274</v>
      </c>
      <c r="AG2335" s="34" t="s">
        <v>4748</v>
      </c>
      <c r="AH2335" s="34" t="s">
        <v>4747</v>
      </c>
      <c r="AI2335" s="43" t="s">
        <v>4604</v>
      </c>
      <c r="AJ2335" s="44" t="s">
        <v>4749</v>
      </c>
      <c r="AK2335" s="261">
        <v>6400455</v>
      </c>
      <c r="AL2335" s="44" t="s">
        <v>482</v>
      </c>
      <c r="AM2335" s="44" t="s">
        <v>4753</v>
      </c>
      <c r="AN2335" s="262">
        <v>271093960</v>
      </c>
      <c r="AO2335" s="34"/>
      <c r="AP2335" s="34"/>
      <c r="AQ2335" s="34"/>
      <c r="AR2335" s="34"/>
      <c r="AS2335" s="34"/>
      <c r="AT2335" s="44" t="s">
        <v>10865</v>
      </c>
      <c r="AU2335" s="44"/>
      <c r="AV2335" s="477" t="str">
        <f t="array" ref="AV2335">_xlfn.IFS(
LEFT(Tabelas!$AI2335,1)="N","DN",
LEFT(Tabelas!$AI2335,1)="C","DC",
LEFT(Tabelas!$AI2335,1)="L","DL",
LEFT(Tabelas!$AI2335,1)="A","DA",
LEFT(Tabelas!$AI2335,1)="G","DG")</f>
        <v>DC</v>
      </c>
      <c r="AW2335" s="34"/>
      <c r="AX2335" s="34"/>
      <c r="AY2335" s="34"/>
      <c r="AZ2335" s="34"/>
      <c r="BA2335" s="34"/>
      <c r="BB2335" s="34"/>
      <c r="BC2335" s="34"/>
      <c r="BD2335" s="44">
        <v>90915</v>
      </c>
      <c r="BE2335" s="34" t="s">
        <v>2652</v>
      </c>
      <c r="BF2335" s="43" t="s">
        <v>1223</v>
      </c>
      <c r="BG2335" s="34" t="s">
        <v>481</v>
      </c>
      <c r="BH2335" s="34" t="s">
        <v>276</v>
      </c>
      <c r="BI2335" s="34" t="s">
        <v>2652</v>
      </c>
      <c r="BJ2335" s="44" t="s">
        <v>350</v>
      </c>
      <c r="BK2335" s="44" t="s">
        <v>11787</v>
      </c>
      <c r="EN2335" s="572">
        <v>204022444</v>
      </c>
      <c r="EO2335" s="561" t="s">
        <v>12690</v>
      </c>
      <c r="EP2335" s="561" t="s">
        <v>350</v>
      </c>
      <c r="EQ2335" s="576">
        <v>222</v>
      </c>
      <c r="ER2335" s="561" t="s">
        <v>4479</v>
      </c>
      <c r="ES2335" s="568" t="s">
        <v>12691</v>
      </c>
    </row>
    <row r="2336" spans="16:149">
      <c r="P2336" s="503"/>
      <c r="Q2336" s="504"/>
      <c r="R2336" s="505">
        <f t="shared" si="58"/>
        <v>46114</v>
      </c>
      <c r="S2336" s="501"/>
      <c r="T2336" s="497"/>
      <c r="U2336" s="498"/>
      <c r="V2336" s="43">
        <v>274</v>
      </c>
      <c r="W2336" s="34" t="s">
        <v>4748</v>
      </c>
      <c r="X2336" s="44">
        <v>90917</v>
      </c>
      <c r="Y2336" s="34" t="s">
        <v>2797</v>
      </c>
      <c r="Z2336" s="43" t="s">
        <v>1223</v>
      </c>
      <c r="AA2336" s="34" t="s">
        <v>481</v>
      </c>
      <c r="AB2336" s="34" t="s">
        <v>276</v>
      </c>
      <c r="AC2336" s="34" t="s">
        <v>12683</v>
      </c>
      <c r="AD2336" s="44" t="s">
        <v>350</v>
      </c>
      <c r="AE2336" s="44" t="s">
        <v>11787</v>
      </c>
      <c r="AF2336" s="43">
        <v>274</v>
      </c>
      <c r="AG2336" s="34" t="s">
        <v>4748</v>
      </c>
      <c r="AH2336" s="34" t="s">
        <v>4747</v>
      </c>
      <c r="AI2336" s="43" t="s">
        <v>4604</v>
      </c>
      <c r="AJ2336" s="44" t="s">
        <v>4749</v>
      </c>
      <c r="AK2336" s="261">
        <v>6400455</v>
      </c>
      <c r="AL2336" s="44" t="s">
        <v>482</v>
      </c>
      <c r="AM2336" s="44" t="s">
        <v>4753</v>
      </c>
      <c r="AN2336" s="262">
        <v>271093960</v>
      </c>
      <c r="AO2336" s="34"/>
      <c r="AP2336" s="34"/>
      <c r="AQ2336" s="34"/>
      <c r="AR2336" s="34"/>
      <c r="AS2336" s="34"/>
      <c r="AT2336" s="44" t="s">
        <v>10865</v>
      </c>
      <c r="AU2336" s="44"/>
      <c r="AV2336" s="477" t="str">
        <f t="array" ref="AV2336">_xlfn.IFS(
LEFT(Tabelas!$AI2336,1)="N","DN",
LEFT(Tabelas!$AI2336,1)="C","DC",
LEFT(Tabelas!$AI2336,1)="L","DL",
LEFT(Tabelas!$AI2336,1)="A","DA",
LEFT(Tabelas!$AI2336,1)="G","DG")</f>
        <v>DC</v>
      </c>
      <c r="AW2336" s="34"/>
      <c r="AX2336" s="34"/>
      <c r="AY2336" s="34"/>
      <c r="AZ2336" s="34"/>
      <c r="BA2336" s="34"/>
      <c r="BB2336" s="34"/>
      <c r="BC2336" s="34"/>
      <c r="BD2336" s="44">
        <v>90917</v>
      </c>
      <c r="BE2336" s="34" t="s">
        <v>2797</v>
      </c>
      <c r="BF2336" s="43" t="s">
        <v>1223</v>
      </c>
      <c r="BG2336" s="34" t="s">
        <v>481</v>
      </c>
      <c r="BH2336" s="34" t="s">
        <v>276</v>
      </c>
      <c r="BI2336" s="34" t="s">
        <v>12683</v>
      </c>
      <c r="BJ2336" s="44" t="s">
        <v>350</v>
      </c>
      <c r="BK2336" s="44" t="s">
        <v>11787</v>
      </c>
      <c r="EN2336" s="571">
        <v>204229693</v>
      </c>
      <c r="EO2336" s="560" t="s">
        <v>12692</v>
      </c>
      <c r="EP2336" s="560" t="s">
        <v>320</v>
      </c>
      <c r="EQ2336" s="580">
        <v>162</v>
      </c>
      <c r="ER2336" s="560" t="s">
        <v>3781</v>
      </c>
      <c r="ES2336" s="567" t="s">
        <v>12693</v>
      </c>
    </row>
    <row r="2337" spans="16:149">
      <c r="P2337" s="503"/>
      <c r="Q2337" s="504"/>
      <c r="R2337" s="505">
        <f t="shared" si="58"/>
        <v>46115</v>
      </c>
      <c r="S2337" s="501"/>
      <c r="T2337" s="497"/>
      <c r="U2337" s="498"/>
      <c r="V2337" s="43">
        <v>274</v>
      </c>
      <c r="W2337" s="34" t="s">
        <v>4748</v>
      </c>
      <c r="X2337" s="44">
        <v>90918</v>
      </c>
      <c r="Y2337" s="34" t="s">
        <v>2935</v>
      </c>
      <c r="Z2337" s="43" t="s">
        <v>1223</v>
      </c>
      <c r="AA2337" s="34" t="s">
        <v>481</v>
      </c>
      <c r="AB2337" s="34" t="s">
        <v>276</v>
      </c>
      <c r="AC2337" s="34" t="s">
        <v>12694</v>
      </c>
      <c r="AD2337" s="44" t="s">
        <v>350</v>
      </c>
      <c r="AE2337" s="44" t="s">
        <v>11787</v>
      </c>
      <c r="AF2337" s="43">
        <v>274</v>
      </c>
      <c r="AG2337" s="34" t="s">
        <v>4748</v>
      </c>
      <c r="AH2337" s="34" t="s">
        <v>4747</v>
      </c>
      <c r="AI2337" s="43" t="s">
        <v>4604</v>
      </c>
      <c r="AJ2337" s="44" t="s">
        <v>4749</v>
      </c>
      <c r="AK2337" s="261">
        <v>6400455</v>
      </c>
      <c r="AL2337" s="44" t="s">
        <v>482</v>
      </c>
      <c r="AM2337" s="44" t="s">
        <v>4753</v>
      </c>
      <c r="AN2337" s="262">
        <v>271093960</v>
      </c>
      <c r="AO2337" s="34"/>
      <c r="AP2337" s="34"/>
      <c r="AQ2337" s="34"/>
      <c r="AR2337" s="34"/>
      <c r="AS2337" s="34"/>
      <c r="AT2337" s="44" t="s">
        <v>10865</v>
      </c>
      <c r="AU2337" s="44"/>
      <c r="AV2337" s="477" t="str">
        <f t="array" ref="AV2337">_xlfn.IFS(
LEFT(Tabelas!$AI2337,1)="N","DN",
LEFT(Tabelas!$AI2337,1)="C","DC",
LEFT(Tabelas!$AI2337,1)="L","DL",
LEFT(Tabelas!$AI2337,1)="A","DA",
LEFT(Tabelas!$AI2337,1)="G","DG")</f>
        <v>DC</v>
      </c>
      <c r="AW2337" s="34"/>
      <c r="AX2337" s="34"/>
      <c r="AY2337" s="34"/>
      <c r="AZ2337" s="34"/>
      <c r="BA2337" s="34"/>
      <c r="BB2337" s="34"/>
      <c r="BC2337" s="34"/>
      <c r="BD2337" s="44">
        <v>90918</v>
      </c>
      <c r="BE2337" s="34" t="s">
        <v>2935</v>
      </c>
      <c r="BF2337" s="43" t="s">
        <v>1223</v>
      </c>
      <c r="BG2337" s="34" t="s">
        <v>481</v>
      </c>
      <c r="BH2337" s="34" t="s">
        <v>276</v>
      </c>
      <c r="BI2337" s="34" t="s">
        <v>12694</v>
      </c>
      <c r="BJ2337" s="44" t="s">
        <v>350</v>
      </c>
      <c r="BK2337" s="44" t="s">
        <v>11787</v>
      </c>
      <c r="EN2337" s="571">
        <v>204791723</v>
      </c>
      <c r="EO2337" s="560" t="s">
        <v>12695</v>
      </c>
      <c r="EP2337" s="560" t="s">
        <v>320</v>
      </c>
      <c r="EQ2337" s="580">
        <v>165</v>
      </c>
      <c r="ER2337" s="560" t="s">
        <v>3946</v>
      </c>
      <c r="ES2337" s="567" t="s">
        <v>12696</v>
      </c>
    </row>
    <row r="2338" spans="16:149">
      <c r="P2338" s="503"/>
      <c r="Q2338" s="504"/>
      <c r="R2338" s="505">
        <f t="shared" si="58"/>
        <v>46116</v>
      </c>
      <c r="S2338" s="501"/>
      <c r="T2338" s="497"/>
      <c r="U2338" s="498"/>
      <c r="V2338" s="43">
        <v>274</v>
      </c>
      <c r="W2338" s="34" t="s">
        <v>4748</v>
      </c>
      <c r="X2338" s="44">
        <v>90919</v>
      </c>
      <c r="Y2338" s="34" t="s">
        <v>3068</v>
      </c>
      <c r="Z2338" s="43" t="s">
        <v>1223</v>
      </c>
      <c r="AA2338" s="34" t="s">
        <v>481</v>
      </c>
      <c r="AB2338" s="34" t="s">
        <v>276</v>
      </c>
      <c r="AC2338" s="34" t="s">
        <v>12697</v>
      </c>
      <c r="AD2338" s="44" t="s">
        <v>350</v>
      </c>
      <c r="AE2338" s="44" t="s">
        <v>11787</v>
      </c>
      <c r="AF2338" s="43">
        <v>274</v>
      </c>
      <c r="AG2338" s="34" t="s">
        <v>4748</v>
      </c>
      <c r="AH2338" s="34" t="s">
        <v>4747</v>
      </c>
      <c r="AI2338" s="43" t="s">
        <v>4604</v>
      </c>
      <c r="AJ2338" s="44" t="s">
        <v>4749</v>
      </c>
      <c r="AK2338" s="261">
        <v>6400455</v>
      </c>
      <c r="AL2338" s="44" t="s">
        <v>482</v>
      </c>
      <c r="AM2338" s="44" t="s">
        <v>4753</v>
      </c>
      <c r="AN2338" s="262">
        <v>271093960</v>
      </c>
      <c r="AO2338" s="34"/>
      <c r="AP2338" s="34"/>
      <c r="AQ2338" s="34"/>
      <c r="AR2338" s="34"/>
      <c r="AS2338" s="34"/>
      <c r="AT2338" s="44" t="s">
        <v>10865</v>
      </c>
      <c r="AU2338" s="44"/>
      <c r="AV2338" s="477" t="str">
        <f t="array" ref="AV2338">_xlfn.IFS(
LEFT(Tabelas!$AI2338,1)="N","DN",
LEFT(Tabelas!$AI2338,1)="C","DC",
LEFT(Tabelas!$AI2338,1)="L","DL",
LEFT(Tabelas!$AI2338,1)="A","DA",
LEFT(Tabelas!$AI2338,1)="G","DG")</f>
        <v>DC</v>
      </c>
      <c r="AW2338" s="34"/>
      <c r="AX2338" s="34"/>
      <c r="AY2338" s="34"/>
      <c r="AZ2338" s="34"/>
      <c r="BA2338" s="34"/>
      <c r="BB2338" s="34"/>
      <c r="BC2338" s="34"/>
      <c r="BD2338" s="44">
        <v>90919</v>
      </c>
      <c r="BE2338" s="34" t="s">
        <v>3068</v>
      </c>
      <c r="BF2338" s="43" t="s">
        <v>1223</v>
      </c>
      <c r="BG2338" s="34" t="s">
        <v>481</v>
      </c>
      <c r="BH2338" s="34" t="s">
        <v>276</v>
      </c>
      <c r="BI2338" s="34" t="s">
        <v>12697</v>
      </c>
      <c r="BJ2338" s="44" t="s">
        <v>350</v>
      </c>
      <c r="BK2338" s="44" t="s">
        <v>11787</v>
      </c>
      <c r="EN2338" s="572">
        <v>205112072</v>
      </c>
      <c r="EO2338" s="561" t="s">
        <v>12698</v>
      </c>
      <c r="EP2338" s="561" t="s">
        <v>320</v>
      </c>
      <c r="EQ2338" s="576">
        <v>112</v>
      </c>
      <c r="ER2338" s="561" t="s">
        <v>2868</v>
      </c>
      <c r="ES2338" s="568" t="s">
        <v>12699</v>
      </c>
    </row>
    <row r="2339" spans="16:149">
      <c r="P2339" s="503"/>
      <c r="Q2339" s="504"/>
      <c r="R2339" s="505">
        <f t="shared" si="58"/>
        <v>46117</v>
      </c>
      <c r="S2339" s="501"/>
      <c r="T2339" s="497"/>
      <c r="U2339" s="498"/>
      <c r="V2339" s="43">
        <v>274</v>
      </c>
      <c r="W2339" s="34" t="s">
        <v>4748</v>
      </c>
      <c r="X2339" s="44">
        <v>91028</v>
      </c>
      <c r="Y2339" s="34" t="s">
        <v>3069</v>
      </c>
      <c r="Z2339" s="43" t="s">
        <v>1223</v>
      </c>
      <c r="AA2339" s="34" t="s">
        <v>482</v>
      </c>
      <c r="AB2339" s="34" t="s">
        <v>276</v>
      </c>
      <c r="AC2339" s="34" t="s">
        <v>3069</v>
      </c>
      <c r="AD2339" s="44" t="s">
        <v>350</v>
      </c>
      <c r="AE2339" s="44" t="s">
        <v>11787</v>
      </c>
      <c r="AF2339" s="43">
        <v>274</v>
      </c>
      <c r="AG2339" s="34" t="s">
        <v>4748</v>
      </c>
      <c r="AH2339" s="34" t="s">
        <v>4747</v>
      </c>
      <c r="AI2339" s="43" t="s">
        <v>4604</v>
      </c>
      <c r="AJ2339" s="44" t="s">
        <v>4749</v>
      </c>
      <c r="AK2339" s="261">
        <v>6400455</v>
      </c>
      <c r="AL2339" s="44" t="s">
        <v>482</v>
      </c>
      <c r="AM2339" s="44" t="s">
        <v>4753</v>
      </c>
      <c r="AN2339" s="262">
        <v>271093960</v>
      </c>
      <c r="AO2339" s="34"/>
      <c r="AP2339" s="34"/>
      <c r="AQ2339" s="34"/>
      <c r="AR2339" s="34"/>
      <c r="AS2339" s="34"/>
      <c r="AT2339" s="44" t="s">
        <v>10865</v>
      </c>
      <c r="AU2339" s="44"/>
      <c r="AV2339" s="477" t="str">
        <f t="array" ref="AV2339">_xlfn.IFS(
LEFT(Tabelas!$AI2339,1)="N","DN",
LEFT(Tabelas!$AI2339,1)="C","DC",
LEFT(Tabelas!$AI2339,1)="L","DL",
LEFT(Tabelas!$AI2339,1)="A","DA",
LEFT(Tabelas!$AI2339,1)="G","DG")</f>
        <v>DC</v>
      </c>
      <c r="AW2339" s="34"/>
      <c r="AX2339" s="34"/>
      <c r="AY2339" s="34"/>
      <c r="AZ2339" s="34"/>
      <c r="BA2339" s="34"/>
      <c r="BB2339" s="34"/>
      <c r="BC2339" s="34"/>
      <c r="BD2339" s="44">
        <v>91028</v>
      </c>
      <c r="BE2339" s="34" t="s">
        <v>3069</v>
      </c>
      <c r="BF2339" s="43" t="s">
        <v>1223</v>
      </c>
      <c r="BG2339" s="34" t="s">
        <v>482</v>
      </c>
      <c r="BH2339" s="34" t="s">
        <v>276</v>
      </c>
      <c r="BI2339" s="34" t="s">
        <v>3069</v>
      </c>
      <c r="BJ2339" s="44" t="s">
        <v>350</v>
      </c>
      <c r="BK2339" s="44" t="s">
        <v>11787</v>
      </c>
      <c r="EN2339" s="572">
        <v>205700802</v>
      </c>
      <c r="EO2339" s="561" t="s">
        <v>12700</v>
      </c>
      <c r="EP2339" s="561" t="s">
        <v>350</v>
      </c>
      <c r="EQ2339" s="576">
        <v>221</v>
      </c>
      <c r="ER2339" s="561" t="s">
        <v>4458</v>
      </c>
      <c r="ES2339" s="568" t="s">
        <v>12701</v>
      </c>
    </row>
    <row r="2340" spans="16:149">
      <c r="P2340" s="503"/>
      <c r="Q2340" s="504"/>
      <c r="R2340" s="505">
        <f t="shared" si="58"/>
        <v>46118</v>
      </c>
      <c r="S2340" s="501"/>
      <c r="T2340" s="497"/>
      <c r="U2340" s="498"/>
      <c r="V2340" s="43">
        <v>274</v>
      </c>
      <c r="W2340" s="34" t="s">
        <v>4748</v>
      </c>
      <c r="X2340" s="44">
        <v>91032</v>
      </c>
      <c r="Y2340" s="34" t="s">
        <v>3475</v>
      </c>
      <c r="Z2340" s="43" t="s">
        <v>1223</v>
      </c>
      <c r="AA2340" s="34" t="s">
        <v>482</v>
      </c>
      <c r="AB2340" s="34" t="s">
        <v>276</v>
      </c>
      <c r="AC2340" s="34" t="s">
        <v>3475</v>
      </c>
      <c r="AD2340" s="44" t="s">
        <v>350</v>
      </c>
      <c r="AE2340" s="44" t="s">
        <v>11787</v>
      </c>
      <c r="AF2340" s="43">
        <v>274</v>
      </c>
      <c r="AG2340" s="34" t="s">
        <v>4748</v>
      </c>
      <c r="AH2340" s="34" t="s">
        <v>4747</v>
      </c>
      <c r="AI2340" s="43" t="s">
        <v>4604</v>
      </c>
      <c r="AJ2340" s="44" t="s">
        <v>4749</v>
      </c>
      <c r="AK2340" s="261">
        <v>6400455</v>
      </c>
      <c r="AL2340" s="44" t="s">
        <v>482</v>
      </c>
      <c r="AM2340" s="44" t="s">
        <v>4753</v>
      </c>
      <c r="AN2340" s="262">
        <v>271093960</v>
      </c>
      <c r="AO2340" s="34"/>
      <c r="AP2340" s="34"/>
      <c r="AQ2340" s="34"/>
      <c r="AR2340" s="34"/>
      <c r="AS2340" s="34"/>
      <c r="AT2340" s="44" t="s">
        <v>10865</v>
      </c>
      <c r="AU2340" s="44"/>
      <c r="AV2340" s="477" t="str">
        <f t="array" ref="AV2340">_xlfn.IFS(
LEFT(Tabelas!$AI2340,1)="N","DN",
LEFT(Tabelas!$AI2340,1)="C","DC",
LEFT(Tabelas!$AI2340,1)="L","DL",
LEFT(Tabelas!$AI2340,1)="A","DA",
LEFT(Tabelas!$AI2340,1)="G","DG")</f>
        <v>DC</v>
      </c>
      <c r="AW2340" s="34"/>
      <c r="AX2340" s="34"/>
      <c r="AY2340" s="34"/>
      <c r="AZ2340" s="34"/>
      <c r="BA2340" s="34"/>
      <c r="BB2340" s="34"/>
      <c r="BC2340" s="34"/>
      <c r="BD2340" s="44">
        <v>91032</v>
      </c>
      <c r="BE2340" s="34" t="s">
        <v>3475</v>
      </c>
      <c r="BF2340" s="43" t="s">
        <v>1223</v>
      </c>
      <c r="BG2340" s="34" t="s">
        <v>482</v>
      </c>
      <c r="BH2340" s="34" t="s">
        <v>276</v>
      </c>
      <c r="BI2340" s="34" t="s">
        <v>3475</v>
      </c>
      <c r="BJ2340" s="44" t="s">
        <v>350</v>
      </c>
      <c r="BK2340" s="44" t="s">
        <v>11787</v>
      </c>
      <c r="EN2340" s="572">
        <v>205822690</v>
      </c>
      <c r="EO2340" s="561" t="s">
        <v>12702</v>
      </c>
      <c r="EP2340" s="561" t="s">
        <v>350</v>
      </c>
      <c r="EQ2340" s="576">
        <v>271</v>
      </c>
      <c r="ER2340" s="561" t="s">
        <v>4694</v>
      </c>
      <c r="ES2340" s="568" t="s">
        <v>12703</v>
      </c>
    </row>
    <row r="2341" spans="16:149">
      <c r="P2341" s="503"/>
      <c r="Q2341" s="504"/>
      <c r="R2341" s="505">
        <f t="shared" si="58"/>
        <v>46119</v>
      </c>
      <c r="S2341" s="501"/>
      <c r="T2341" s="497"/>
      <c r="U2341" s="498"/>
      <c r="V2341" s="43">
        <v>274</v>
      </c>
      <c r="W2341" s="34" t="s">
        <v>4748</v>
      </c>
      <c r="X2341" s="44">
        <v>91029</v>
      </c>
      <c r="Y2341" s="34" t="s">
        <v>3185</v>
      </c>
      <c r="Z2341" s="43" t="s">
        <v>1223</v>
      </c>
      <c r="AA2341" s="34" t="s">
        <v>482</v>
      </c>
      <c r="AB2341" s="34" t="s">
        <v>276</v>
      </c>
      <c r="AC2341" s="34" t="s">
        <v>3185</v>
      </c>
      <c r="AD2341" s="44" t="s">
        <v>350</v>
      </c>
      <c r="AE2341" s="44" t="s">
        <v>11787</v>
      </c>
      <c r="AF2341" s="43">
        <v>274</v>
      </c>
      <c r="AG2341" s="34" t="s">
        <v>4748</v>
      </c>
      <c r="AH2341" s="34" t="s">
        <v>4747</v>
      </c>
      <c r="AI2341" s="43" t="s">
        <v>4604</v>
      </c>
      <c r="AJ2341" s="44" t="s">
        <v>4749</v>
      </c>
      <c r="AK2341" s="261">
        <v>6400455</v>
      </c>
      <c r="AL2341" s="44" t="s">
        <v>482</v>
      </c>
      <c r="AM2341" s="44" t="s">
        <v>4753</v>
      </c>
      <c r="AN2341" s="262">
        <v>271093960</v>
      </c>
      <c r="AO2341" s="34"/>
      <c r="AP2341" s="34"/>
      <c r="AQ2341" s="34"/>
      <c r="AR2341" s="34"/>
      <c r="AS2341" s="34"/>
      <c r="AT2341" s="44" t="s">
        <v>10865</v>
      </c>
      <c r="AU2341" s="44"/>
      <c r="AV2341" s="477" t="str">
        <f t="array" ref="AV2341">_xlfn.IFS(
LEFT(Tabelas!$AI2341,1)="N","DN",
LEFT(Tabelas!$AI2341,1)="C","DC",
LEFT(Tabelas!$AI2341,1)="L","DL",
LEFT(Tabelas!$AI2341,1)="A","DA",
LEFT(Tabelas!$AI2341,1)="G","DG")</f>
        <v>DC</v>
      </c>
      <c r="AW2341" s="34"/>
      <c r="AX2341" s="34"/>
      <c r="AY2341" s="34"/>
      <c r="AZ2341" s="34"/>
      <c r="BA2341" s="34"/>
      <c r="BB2341" s="34"/>
      <c r="BC2341" s="34"/>
      <c r="BD2341" s="44">
        <v>91029</v>
      </c>
      <c r="BE2341" s="34" t="s">
        <v>3185</v>
      </c>
      <c r="BF2341" s="43" t="s">
        <v>1223</v>
      </c>
      <c r="BG2341" s="34" t="s">
        <v>482</v>
      </c>
      <c r="BH2341" s="34" t="s">
        <v>276</v>
      </c>
      <c r="BI2341" s="34" t="s">
        <v>3185</v>
      </c>
      <c r="BJ2341" s="44" t="s">
        <v>350</v>
      </c>
      <c r="BK2341" s="44" t="s">
        <v>11787</v>
      </c>
      <c r="EN2341" s="571">
        <v>205827713</v>
      </c>
      <c r="EO2341" s="560" t="s">
        <v>12704</v>
      </c>
      <c r="EP2341" s="560" t="s">
        <v>947</v>
      </c>
      <c r="EQ2341" s="580">
        <v>453</v>
      </c>
      <c r="ER2341" s="560" t="s">
        <v>3912</v>
      </c>
      <c r="ES2341" s="567" t="s">
        <v>12705</v>
      </c>
    </row>
    <row r="2342" spans="16:149">
      <c r="P2342" s="503"/>
      <c r="Q2342" s="504"/>
      <c r="R2342" s="505">
        <f t="shared" si="58"/>
        <v>46120</v>
      </c>
      <c r="S2342" s="501"/>
      <c r="T2342" s="497"/>
      <c r="U2342" s="498"/>
      <c r="V2342" s="43">
        <v>274</v>
      </c>
      <c r="W2342" s="34" t="s">
        <v>4748</v>
      </c>
      <c r="X2342" s="44">
        <v>91009</v>
      </c>
      <c r="Y2342" s="34" t="s">
        <v>1078</v>
      </c>
      <c r="Z2342" s="43" t="s">
        <v>1223</v>
      </c>
      <c r="AA2342" s="34" t="s">
        <v>482</v>
      </c>
      <c r="AB2342" s="34" t="s">
        <v>276</v>
      </c>
      <c r="AC2342" s="34" t="s">
        <v>1078</v>
      </c>
      <c r="AD2342" s="44" t="s">
        <v>350</v>
      </c>
      <c r="AE2342" s="44" t="s">
        <v>11787</v>
      </c>
      <c r="AF2342" s="43">
        <v>274</v>
      </c>
      <c r="AG2342" s="34" t="s">
        <v>4748</v>
      </c>
      <c r="AH2342" s="34" t="s">
        <v>4747</v>
      </c>
      <c r="AI2342" s="43" t="s">
        <v>4604</v>
      </c>
      <c r="AJ2342" s="44" t="s">
        <v>4749</v>
      </c>
      <c r="AK2342" s="261">
        <v>6400455</v>
      </c>
      <c r="AL2342" s="44" t="s">
        <v>482</v>
      </c>
      <c r="AM2342" s="44" t="s">
        <v>4753</v>
      </c>
      <c r="AN2342" s="262">
        <v>271093960</v>
      </c>
      <c r="AO2342" s="34"/>
      <c r="AP2342" s="34"/>
      <c r="AQ2342" s="34"/>
      <c r="AR2342" s="34"/>
      <c r="AS2342" s="34"/>
      <c r="AT2342" s="44" t="s">
        <v>10865</v>
      </c>
      <c r="AU2342" s="44"/>
      <c r="AV2342" s="477" t="str">
        <f t="array" ref="AV2342">_xlfn.IFS(
LEFT(Tabelas!$AI2342,1)="N","DN",
LEFT(Tabelas!$AI2342,1)="C","DC",
LEFT(Tabelas!$AI2342,1)="L","DL",
LEFT(Tabelas!$AI2342,1)="A","DA",
LEFT(Tabelas!$AI2342,1)="G","DG")</f>
        <v>DC</v>
      </c>
      <c r="AW2342" s="34"/>
      <c r="AX2342" s="34"/>
      <c r="AY2342" s="34"/>
      <c r="AZ2342" s="34"/>
      <c r="BA2342" s="34"/>
      <c r="BB2342" s="34"/>
      <c r="BC2342" s="34"/>
      <c r="BD2342" s="44">
        <v>91009</v>
      </c>
      <c r="BE2342" s="34" t="s">
        <v>1078</v>
      </c>
      <c r="BF2342" s="43" t="s">
        <v>1223</v>
      </c>
      <c r="BG2342" s="34" t="s">
        <v>482</v>
      </c>
      <c r="BH2342" s="34" t="s">
        <v>276</v>
      </c>
      <c r="BI2342" s="34" t="s">
        <v>1078</v>
      </c>
      <c r="BJ2342" s="44" t="s">
        <v>350</v>
      </c>
      <c r="BK2342" s="44" t="s">
        <v>11787</v>
      </c>
      <c r="EN2342" s="571">
        <v>206211910</v>
      </c>
      <c r="EO2342" s="560" t="s">
        <v>12706</v>
      </c>
      <c r="EP2342" s="560" t="s">
        <v>320</v>
      </c>
      <c r="EQ2342" s="580">
        <v>103</v>
      </c>
      <c r="ER2342" s="560" t="s">
        <v>938</v>
      </c>
      <c r="ES2342" s="567" t="s">
        <v>12707</v>
      </c>
    </row>
    <row r="2343" spans="16:149">
      <c r="P2343" s="503"/>
      <c r="Q2343" s="504"/>
      <c r="R2343" s="505">
        <f t="shared" si="58"/>
        <v>46121</v>
      </c>
      <c r="S2343" s="501"/>
      <c r="T2343" s="497"/>
      <c r="U2343" s="498"/>
      <c r="V2343" s="43">
        <v>274</v>
      </c>
      <c r="W2343" s="34" t="s">
        <v>4748</v>
      </c>
      <c r="X2343" s="44">
        <v>91010</v>
      </c>
      <c r="Y2343" s="34" t="s">
        <v>1353</v>
      </c>
      <c r="Z2343" s="43" t="s">
        <v>1223</v>
      </c>
      <c r="AA2343" s="34" t="s">
        <v>482</v>
      </c>
      <c r="AB2343" s="34" t="s">
        <v>276</v>
      </c>
      <c r="AC2343" s="34" t="s">
        <v>1353</v>
      </c>
      <c r="AD2343" s="44" t="s">
        <v>350</v>
      </c>
      <c r="AE2343" s="44" t="s">
        <v>11787</v>
      </c>
      <c r="AF2343" s="43">
        <v>274</v>
      </c>
      <c r="AG2343" s="34" t="s">
        <v>4748</v>
      </c>
      <c r="AH2343" s="34" t="s">
        <v>4747</v>
      </c>
      <c r="AI2343" s="43" t="s">
        <v>4604</v>
      </c>
      <c r="AJ2343" s="44" t="s">
        <v>4749</v>
      </c>
      <c r="AK2343" s="261">
        <v>6400455</v>
      </c>
      <c r="AL2343" s="44" t="s">
        <v>482</v>
      </c>
      <c r="AM2343" s="44" t="s">
        <v>4753</v>
      </c>
      <c r="AN2343" s="262">
        <v>271093960</v>
      </c>
      <c r="AO2343" s="34"/>
      <c r="AP2343" s="34"/>
      <c r="AQ2343" s="34"/>
      <c r="AR2343" s="34"/>
      <c r="AS2343" s="34"/>
      <c r="AT2343" s="44" t="s">
        <v>10865</v>
      </c>
      <c r="AU2343" s="44"/>
      <c r="AV2343" s="477" t="str">
        <f t="array" ref="AV2343">_xlfn.IFS(
LEFT(Tabelas!$AI2343,1)="N","DN",
LEFT(Tabelas!$AI2343,1)="C","DC",
LEFT(Tabelas!$AI2343,1)="L","DL",
LEFT(Tabelas!$AI2343,1)="A","DA",
LEFT(Tabelas!$AI2343,1)="G","DG")</f>
        <v>DC</v>
      </c>
      <c r="AW2343" s="34"/>
      <c r="AX2343" s="34"/>
      <c r="AY2343" s="34"/>
      <c r="AZ2343" s="34"/>
      <c r="BA2343" s="34"/>
      <c r="BB2343" s="34"/>
      <c r="BC2343" s="34"/>
      <c r="BD2343" s="44">
        <v>91010</v>
      </c>
      <c r="BE2343" s="34" t="s">
        <v>1353</v>
      </c>
      <c r="BF2343" s="43" t="s">
        <v>1223</v>
      </c>
      <c r="BG2343" s="34" t="s">
        <v>482</v>
      </c>
      <c r="BH2343" s="34" t="s">
        <v>276</v>
      </c>
      <c r="BI2343" s="34" t="s">
        <v>1353</v>
      </c>
      <c r="BJ2343" s="44" t="s">
        <v>350</v>
      </c>
      <c r="BK2343" s="44" t="s">
        <v>11787</v>
      </c>
      <c r="EN2343" s="572">
        <v>206542682</v>
      </c>
      <c r="EO2343" s="561" t="s">
        <v>12708</v>
      </c>
      <c r="EP2343" s="561" t="s">
        <v>350</v>
      </c>
      <c r="EQ2343" s="576">
        <v>221</v>
      </c>
      <c r="ER2343" s="561" t="s">
        <v>4458</v>
      </c>
      <c r="ES2343" s="568"/>
    </row>
    <row r="2344" spans="16:149">
      <c r="P2344" s="503"/>
      <c r="Q2344" s="504"/>
      <c r="R2344" s="505">
        <f t="shared" si="58"/>
        <v>46122</v>
      </c>
      <c r="S2344" s="501"/>
      <c r="T2344" s="497"/>
      <c r="U2344" s="498"/>
      <c r="V2344" s="43">
        <v>274</v>
      </c>
      <c r="W2344" s="34" t="s">
        <v>4748</v>
      </c>
      <c r="X2344" s="44">
        <v>91012</v>
      </c>
      <c r="Y2344" s="34" t="s">
        <v>1631</v>
      </c>
      <c r="Z2344" s="43" t="s">
        <v>1223</v>
      </c>
      <c r="AA2344" s="34" t="s">
        <v>482</v>
      </c>
      <c r="AB2344" s="34" t="s">
        <v>276</v>
      </c>
      <c r="AC2344" s="34" t="s">
        <v>1631</v>
      </c>
      <c r="AD2344" s="44" t="s">
        <v>350</v>
      </c>
      <c r="AE2344" s="44" t="s">
        <v>11787</v>
      </c>
      <c r="AF2344" s="43">
        <v>274</v>
      </c>
      <c r="AG2344" s="34" t="s">
        <v>4748</v>
      </c>
      <c r="AH2344" s="34" t="s">
        <v>4747</v>
      </c>
      <c r="AI2344" s="43" t="s">
        <v>4604</v>
      </c>
      <c r="AJ2344" s="44" t="s">
        <v>4749</v>
      </c>
      <c r="AK2344" s="261">
        <v>6400455</v>
      </c>
      <c r="AL2344" s="44" t="s">
        <v>482</v>
      </c>
      <c r="AM2344" s="44" t="s">
        <v>4753</v>
      </c>
      <c r="AN2344" s="262">
        <v>271093960</v>
      </c>
      <c r="AO2344" s="34"/>
      <c r="AP2344" s="34"/>
      <c r="AQ2344" s="34"/>
      <c r="AR2344" s="34"/>
      <c r="AS2344" s="34"/>
      <c r="AT2344" s="44" t="s">
        <v>10865</v>
      </c>
      <c r="AU2344" s="44"/>
      <c r="AV2344" s="477" t="str">
        <f t="array" ref="AV2344">_xlfn.IFS(
LEFT(Tabelas!$AI2344,1)="N","DN",
LEFT(Tabelas!$AI2344,1)="C","DC",
LEFT(Tabelas!$AI2344,1)="L","DL",
LEFT(Tabelas!$AI2344,1)="A","DA",
LEFT(Tabelas!$AI2344,1)="G","DG")</f>
        <v>DC</v>
      </c>
      <c r="AW2344" s="34"/>
      <c r="AX2344" s="34"/>
      <c r="AY2344" s="34"/>
      <c r="AZ2344" s="34"/>
      <c r="BA2344" s="34"/>
      <c r="BB2344" s="34"/>
      <c r="BC2344" s="34"/>
      <c r="BD2344" s="44">
        <v>91012</v>
      </c>
      <c r="BE2344" s="34" t="s">
        <v>1631</v>
      </c>
      <c r="BF2344" s="43" t="s">
        <v>1223</v>
      </c>
      <c r="BG2344" s="34" t="s">
        <v>482</v>
      </c>
      <c r="BH2344" s="34" t="s">
        <v>276</v>
      </c>
      <c r="BI2344" s="34" t="s">
        <v>1631</v>
      </c>
      <c r="BJ2344" s="44" t="s">
        <v>350</v>
      </c>
      <c r="BK2344" s="44" t="s">
        <v>11787</v>
      </c>
      <c r="EN2344" s="572">
        <v>207032912</v>
      </c>
      <c r="EO2344" s="561" t="s">
        <v>12709</v>
      </c>
      <c r="EP2344" s="561" t="s">
        <v>350</v>
      </c>
      <c r="EQ2344" s="576">
        <v>228</v>
      </c>
      <c r="ER2344" s="561" t="s">
        <v>4603</v>
      </c>
      <c r="ES2344" s="568" t="s">
        <v>12710</v>
      </c>
    </row>
    <row r="2345" spans="16:149">
      <c r="P2345" s="503"/>
      <c r="Q2345" s="504"/>
      <c r="R2345" s="505">
        <f t="shared" si="58"/>
        <v>46123</v>
      </c>
      <c r="S2345" s="501"/>
      <c r="T2345" s="497"/>
      <c r="U2345" s="498"/>
      <c r="V2345" s="43">
        <v>274</v>
      </c>
      <c r="W2345" s="34" t="s">
        <v>4748</v>
      </c>
      <c r="X2345" s="44">
        <v>91013</v>
      </c>
      <c r="Y2345" s="34" t="s">
        <v>1897</v>
      </c>
      <c r="Z2345" s="43" t="s">
        <v>1223</v>
      </c>
      <c r="AA2345" s="34" t="s">
        <v>482</v>
      </c>
      <c r="AB2345" s="34" t="s">
        <v>276</v>
      </c>
      <c r="AC2345" s="34" t="s">
        <v>1897</v>
      </c>
      <c r="AD2345" s="44" t="s">
        <v>350</v>
      </c>
      <c r="AE2345" s="44" t="s">
        <v>11787</v>
      </c>
      <c r="AF2345" s="43">
        <v>274</v>
      </c>
      <c r="AG2345" s="34" t="s">
        <v>4748</v>
      </c>
      <c r="AH2345" s="34" t="s">
        <v>4747</v>
      </c>
      <c r="AI2345" s="43" t="s">
        <v>4604</v>
      </c>
      <c r="AJ2345" s="44" t="s">
        <v>4749</v>
      </c>
      <c r="AK2345" s="261">
        <v>6400455</v>
      </c>
      <c r="AL2345" s="44" t="s">
        <v>482</v>
      </c>
      <c r="AM2345" s="44" t="s">
        <v>4753</v>
      </c>
      <c r="AN2345" s="262">
        <v>271093960</v>
      </c>
      <c r="AO2345" s="34"/>
      <c r="AP2345" s="34"/>
      <c r="AQ2345" s="34"/>
      <c r="AR2345" s="34"/>
      <c r="AS2345" s="34"/>
      <c r="AT2345" s="44" t="s">
        <v>10865</v>
      </c>
      <c r="AU2345" s="44"/>
      <c r="AV2345" s="477" t="str">
        <f t="array" ref="AV2345">_xlfn.IFS(
LEFT(Tabelas!$AI2345,1)="N","DN",
LEFT(Tabelas!$AI2345,1)="C","DC",
LEFT(Tabelas!$AI2345,1)="L","DL",
LEFT(Tabelas!$AI2345,1)="A","DA",
LEFT(Tabelas!$AI2345,1)="G","DG")</f>
        <v>DC</v>
      </c>
      <c r="AW2345" s="34"/>
      <c r="AX2345" s="34"/>
      <c r="AY2345" s="34"/>
      <c r="AZ2345" s="34"/>
      <c r="BA2345" s="34"/>
      <c r="BB2345" s="34"/>
      <c r="BC2345" s="34"/>
      <c r="BD2345" s="44">
        <v>91013</v>
      </c>
      <c r="BE2345" s="34" t="s">
        <v>1897</v>
      </c>
      <c r="BF2345" s="43" t="s">
        <v>1223</v>
      </c>
      <c r="BG2345" s="34" t="s">
        <v>482</v>
      </c>
      <c r="BH2345" s="34" t="s">
        <v>276</v>
      </c>
      <c r="BI2345" s="34" t="s">
        <v>1897</v>
      </c>
      <c r="BJ2345" s="44" t="s">
        <v>350</v>
      </c>
      <c r="BK2345" s="44" t="s">
        <v>11787</v>
      </c>
      <c r="EN2345" s="571">
        <v>207057672</v>
      </c>
      <c r="EO2345" s="560" t="s">
        <v>12711</v>
      </c>
      <c r="EP2345" s="560" t="s">
        <v>350</v>
      </c>
      <c r="EQ2345" s="580">
        <v>222</v>
      </c>
      <c r="ER2345" s="560" t="s">
        <v>4479</v>
      </c>
      <c r="ES2345" s="567" t="s">
        <v>12712</v>
      </c>
    </row>
    <row r="2346" spans="16:149">
      <c r="P2346" s="503"/>
      <c r="Q2346" s="504"/>
      <c r="R2346" s="505">
        <f t="shared" si="58"/>
        <v>46124</v>
      </c>
      <c r="S2346" s="501"/>
      <c r="T2346" s="497"/>
      <c r="U2346" s="498"/>
      <c r="V2346" s="43">
        <v>274</v>
      </c>
      <c r="W2346" s="34" t="s">
        <v>4748</v>
      </c>
      <c r="X2346" s="44">
        <v>91014</v>
      </c>
      <c r="Y2346" s="34" t="s">
        <v>2109</v>
      </c>
      <c r="Z2346" s="43" t="s">
        <v>1223</v>
      </c>
      <c r="AA2346" s="34" t="s">
        <v>482</v>
      </c>
      <c r="AB2346" s="34" t="s">
        <v>276</v>
      </c>
      <c r="AC2346" s="34" t="s">
        <v>2109</v>
      </c>
      <c r="AD2346" s="44" t="s">
        <v>350</v>
      </c>
      <c r="AE2346" s="44" t="s">
        <v>11787</v>
      </c>
      <c r="AF2346" s="43">
        <v>274</v>
      </c>
      <c r="AG2346" s="34" t="s">
        <v>4748</v>
      </c>
      <c r="AH2346" s="34" t="s">
        <v>4747</v>
      </c>
      <c r="AI2346" s="43" t="s">
        <v>4604</v>
      </c>
      <c r="AJ2346" s="44" t="s">
        <v>4749</v>
      </c>
      <c r="AK2346" s="261">
        <v>6400455</v>
      </c>
      <c r="AL2346" s="44" t="s">
        <v>482</v>
      </c>
      <c r="AM2346" s="44" t="s">
        <v>4753</v>
      </c>
      <c r="AN2346" s="262">
        <v>271093960</v>
      </c>
      <c r="AO2346" s="34"/>
      <c r="AP2346" s="34"/>
      <c r="AQ2346" s="34"/>
      <c r="AR2346" s="34"/>
      <c r="AS2346" s="34"/>
      <c r="AT2346" s="44" t="s">
        <v>10865</v>
      </c>
      <c r="AU2346" s="44"/>
      <c r="AV2346" s="477" t="str">
        <f t="array" ref="AV2346">_xlfn.IFS(
LEFT(Tabelas!$AI2346,1)="N","DN",
LEFT(Tabelas!$AI2346,1)="C","DC",
LEFT(Tabelas!$AI2346,1)="L","DL",
LEFT(Tabelas!$AI2346,1)="A","DA",
LEFT(Tabelas!$AI2346,1)="G","DG")</f>
        <v>DC</v>
      </c>
      <c r="AW2346" s="34"/>
      <c r="AX2346" s="34"/>
      <c r="AY2346" s="34"/>
      <c r="AZ2346" s="34"/>
      <c r="BA2346" s="34"/>
      <c r="BB2346" s="34"/>
      <c r="BC2346" s="34"/>
      <c r="BD2346" s="44">
        <v>91014</v>
      </c>
      <c r="BE2346" s="34" t="s">
        <v>2109</v>
      </c>
      <c r="BF2346" s="43" t="s">
        <v>1223</v>
      </c>
      <c r="BG2346" s="34" t="s">
        <v>482</v>
      </c>
      <c r="BH2346" s="34" t="s">
        <v>276</v>
      </c>
      <c r="BI2346" s="34" t="s">
        <v>2109</v>
      </c>
      <c r="BJ2346" s="44" t="s">
        <v>350</v>
      </c>
      <c r="BK2346" s="44" t="s">
        <v>11787</v>
      </c>
      <c r="EN2346" s="571">
        <v>208362886</v>
      </c>
      <c r="EO2346" s="560" t="s">
        <v>12713</v>
      </c>
      <c r="EP2346" s="560" t="s">
        <v>947</v>
      </c>
      <c r="EQ2346" s="580">
        <v>452</v>
      </c>
      <c r="ER2346" s="560" t="s">
        <v>3734</v>
      </c>
      <c r="ES2346" s="567" t="s">
        <v>12714</v>
      </c>
    </row>
    <row r="2347" spans="16:149">
      <c r="P2347" s="503"/>
      <c r="Q2347" s="504"/>
      <c r="R2347" s="505">
        <f t="shared" si="58"/>
        <v>46125</v>
      </c>
      <c r="S2347" s="501"/>
      <c r="T2347" s="497"/>
      <c r="U2347" s="498"/>
      <c r="V2347" s="43">
        <v>274</v>
      </c>
      <c r="W2347" s="34" t="s">
        <v>4748</v>
      </c>
      <c r="X2347" s="44">
        <v>91015</v>
      </c>
      <c r="Y2347" s="34" t="s">
        <v>1999</v>
      </c>
      <c r="Z2347" s="43" t="s">
        <v>1223</v>
      </c>
      <c r="AA2347" s="34" t="s">
        <v>482</v>
      </c>
      <c r="AB2347" s="34" t="s">
        <v>276</v>
      </c>
      <c r="AC2347" s="34" t="s">
        <v>1999</v>
      </c>
      <c r="AD2347" s="44" t="s">
        <v>350</v>
      </c>
      <c r="AE2347" s="44" t="s">
        <v>11787</v>
      </c>
      <c r="AF2347" s="43">
        <v>274</v>
      </c>
      <c r="AG2347" s="34" t="s">
        <v>4748</v>
      </c>
      <c r="AH2347" s="34" t="s">
        <v>4747</v>
      </c>
      <c r="AI2347" s="43" t="s">
        <v>4604</v>
      </c>
      <c r="AJ2347" s="44" t="s">
        <v>4749</v>
      </c>
      <c r="AK2347" s="261">
        <v>6400455</v>
      </c>
      <c r="AL2347" s="44" t="s">
        <v>482</v>
      </c>
      <c r="AM2347" s="44" t="s">
        <v>4753</v>
      </c>
      <c r="AN2347" s="262">
        <v>271093960</v>
      </c>
      <c r="AO2347" s="34"/>
      <c r="AP2347" s="34"/>
      <c r="AQ2347" s="34"/>
      <c r="AR2347" s="34"/>
      <c r="AS2347" s="34"/>
      <c r="AT2347" s="44" t="s">
        <v>10865</v>
      </c>
      <c r="AU2347" s="44"/>
      <c r="AV2347" s="477" t="str">
        <f t="array" ref="AV2347">_xlfn.IFS(
LEFT(Tabelas!$AI2347,1)="N","DN",
LEFT(Tabelas!$AI2347,1)="C","DC",
LEFT(Tabelas!$AI2347,1)="L","DL",
LEFT(Tabelas!$AI2347,1)="A","DA",
LEFT(Tabelas!$AI2347,1)="G","DG")</f>
        <v>DC</v>
      </c>
      <c r="AW2347" s="34"/>
      <c r="AX2347" s="34"/>
      <c r="AY2347" s="34"/>
      <c r="AZ2347" s="34"/>
      <c r="BA2347" s="34"/>
      <c r="BB2347" s="34"/>
      <c r="BC2347" s="34"/>
      <c r="BD2347" s="44">
        <v>91015</v>
      </c>
      <c r="BE2347" s="34" t="s">
        <v>1999</v>
      </c>
      <c r="BF2347" s="43" t="s">
        <v>1223</v>
      </c>
      <c r="BG2347" s="34" t="s">
        <v>482</v>
      </c>
      <c r="BH2347" s="34" t="s">
        <v>276</v>
      </c>
      <c r="BI2347" s="34" t="s">
        <v>1999</v>
      </c>
      <c r="BJ2347" s="44" t="s">
        <v>350</v>
      </c>
      <c r="BK2347" s="44" t="s">
        <v>11787</v>
      </c>
      <c r="EN2347" s="571">
        <v>208740473</v>
      </c>
      <c r="EO2347" s="560" t="s">
        <v>12715</v>
      </c>
      <c r="EP2347" s="560" t="s">
        <v>320</v>
      </c>
      <c r="EQ2347" s="580">
        <v>107</v>
      </c>
      <c r="ER2347" s="560" t="s">
        <v>2024</v>
      </c>
      <c r="ES2347" s="567" t="s">
        <v>12716</v>
      </c>
    </row>
    <row r="2348" spans="16:149">
      <c r="P2348" s="503"/>
      <c r="Q2348" s="504"/>
      <c r="R2348" s="505">
        <f t="shared" si="58"/>
        <v>46126</v>
      </c>
      <c r="S2348" s="501"/>
      <c r="T2348" s="497"/>
      <c r="U2348" s="498"/>
      <c r="V2348" s="43">
        <v>274</v>
      </c>
      <c r="W2348" s="34" t="s">
        <v>4748</v>
      </c>
      <c r="X2348" s="44">
        <v>91017</v>
      </c>
      <c r="Y2348" s="34" t="s">
        <v>482</v>
      </c>
      <c r="Z2348" s="43" t="s">
        <v>1223</v>
      </c>
      <c r="AA2348" s="34" t="s">
        <v>482</v>
      </c>
      <c r="AB2348" s="34" t="s">
        <v>276</v>
      </c>
      <c r="AC2348" s="34" t="s">
        <v>482</v>
      </c>
      <c r="AD2348" s="44" t="s">
        <v>350</v>
      </c>
      <c r="AE2348" s="44" t="s">
        <v>11787</v>
      </c>
      <c r="AF2348" s="43">
        <v>274</v>
      </c>
      <c r="AG2348" s="34" t="s">
        <v>4748</v>
      </c>
      <c r="AH2348" s="34" t="s">
        <v>4747</v>
      </c>
      <c r="AI2348" s="43" t="s">
        <v>4604</v>
      </c>
      <c r="AJ2348" s="44" t="s">
        <v>4749</v>
      </c>
      <c r="AK2348" s="261">
        <v>6400455</v>
      </c>
      <c r="AL2348" s="44" t="s">
        <v>482</v>
      </c>
      <c r="AM2348" s="44" t="s">
        <v>4753</v>
      </c>
      <c r="AN2348" s="262">
        <v>271093960</v>
      </c>
      <c r="AO2348" s="34"/>
      <c r="AP2348" s="34"/>
      <c r="AQ2348" s="34"/>
      <c r="AR2348" s="34"/>
      <c r="AS2348" s="34"/>
      <c r="AT2348" s="44" t="s">
        <v>10865</v>
      </c>
      <c r="AU2348" s="44"/>
      <c r="AV2348" s="477" t="str">
        <f t="array" ref="AV2348">_xlfn.IFS(
LEFT(Tabelas!$AI2348,1)="N","DN",
LEFT(Tabelas!$AI2348,1)="C","DC",
LEFT(Tabelas!$AI2348,1)="L","DL",
LEFT(Tabelas!$AI2348,1)="A","DA",
LEFT(Tabelas!$AI2348,1)="G","DG")</f>
        <v>DC</v>
      </c>
      <c r="AW2348" s="34"/>
      <c r="AX2348" s="34"/>
      <c r="AY2348" s="34"/>
      <c r="AZ2348" s="34"/>
      <c r="BA2348" s="34"/>
      <c r="BB2348" s="34"/>
      <c r="BC2348" s="34"/>
      <c r="BD2348" s="44">
        <v>91017</v>
      </c>
      <c r="BE2348" s="34" t="s">
        <v>482</v>
      </c>
      <c r="BF2348" s="43" t="s">
        <v>1223</v>
      </c>
      <c r="BG2348" s="34" t="s">
        <v>482</v>
      </c>
      <c r="BH2348" s="34" t="s">
        <v>276</v>
      </c>
      <c r="BI2348" s="34" t="s">
        <v>482</v>
      </c>
      <c r="BJ2348" s="44" t="s">
        <v>350</v>
      </c>
      <c r="BK2348" s="44" t="s">
        <v>11787</v>
      </c>
      <c r="EN2348" s="572">
        <v>208755543</v>
      </c>
      <c r="EO2348" s="561" t="s">
        <v>12717</v>
      </c>
      <c r="EP2348" s="561" t="s">
        <v>320</v>
      </c>
      <c r="EQ2348" s="576">
        <v>107</v>
      </c>
      <c r="ER2348" s="561" t="s">
        <v>2024</v>
      </c>
      <c r="ES2348" s="568" t="s">
        <v>12718</v>
      </c>
    </row>
    <row r="2349" spans="16:149">
      <c r="P2349" s="503"/>
      <c r="Q2349" s="504"/>
      <c r="R2349" s="505">
        <f t="shared" si="58"/>
        <v>46127</v>
      </c>
      <c r="S2349" s="501"/>
      <c r="T2349" s="497"/>
      <c r="U2349" s="498"/>
      <c r="V2349" s="43">
        <v>274</v>
      </c>
      <c r="W2349" s="34" t="s">
        <v>4748</v>
      </c>
      <c r="X2349" s="44">
        <v>91000</v>
      </c>
      <c r="Y2349" s="34" t="s">
        <v>773</v>
      </c>
      <c r="Z2349" s="43" t="s">
        <v>1223</v>
      </c>
      <c r="AA2349" s="34" t="s">
        <v>482</v>
      </c>
      <c r="AB2349" s="34" t="s">
        <v>276</v>
      </c>
      <c r="AC2349" s="34" t="s">
        <v>482</v>
      </c>
      <c r="AD2349" s="44" t="s">
        <v>350</v>
      </c>
      <c r="AE2349" s="44" t="s">
        <v>11787</v>
      </c>
      <c r="AF2349" s="43">
        <v>274</v>
      </c>
      <c r="AG2349" s="34" t="s">
        <v>4748</v>
      </c>
      <c r="AH2349" s="34" t="s">
        <v>4747</v>
      </c>
      <c r="AI2349" s="43" t="s">
        <v>4604</v>
      </c>
      <c r="AJ2349" s="44" t="s">
        <v>4749</v>
      </c>
      <c r="AK2349" s="261">
        <v>6400455</v>
      </c>
      <c r="AL2349" s="44" t="s">
        <v>482</v>
      </c>
      <c r="AM2349" s="44" t="s">
        <v>4753</v>
      </c>
      <c r="AN2349" s="262">
        <v>271093960</v>
      </c>
      <c r="AO2349" s="34"/>
      <c r="AP2349" s="34"/>
      <c r="AQ2349" s="34"/>
      <c r="AR2349" s="34"/>
      <c r="AS2349" s="34"/>
      <c r="AT2349" s="44" t="s">
        <v>10865</v>
      </c>
      <c r="AU2349" s="44"/>
      <c r="AV2349" s="477" t="str">
        <f t="array" ref="AV2349">_xlfn.IFS(
LEFT(Tabelas!$AI2349,1)="N","DN",
LEFT(Tabelas!$AI2349,1)="C","DC",
LEFT(Tabelas!$AI2349,1)="L","DL",
LEFT(Tabelas!$AI2349,1)="A","DA",
LEFT(Tabelas!$AI2349,1)="G","DG")</f>
        <v>DC</v>
      </c>
      <c r="AW2349" s="34"/>
      <c r="AX2349" s="34"/>
      <c r="AY2349" s="34"/>
      <c r="AZ2349" s="34"/>
      <c r="BA2349" s="34"/>
      <c r="BB2349" s="34"/>
      <c r="BC2349" s="34"/>
      <c r="BD2349" s="44">
        <v>91000</v>
      </c>
      <c r="BE2349" s="34" t="s">
        <v>773</v>
      </c>
      <c r="BF2349" s="43" t="s">
        <v>1223</v>
      </c>
      <c r="BG2349" s="34" t="s">
        <v>482</v>
      </c>
      <c r="BH2349" s="34" t="s">
        <v>276</v>
      </c>
      <c r="BI2349" s="34" t="s">
        <v>482</v>
      </c>
      <c r="BJ2349" s="44" t="s">
        <v>350</v>
      </c>
      <c r="BK2349" s="44" t="s">
        <v>11787</v>
      </c>
      <c r="EN2349" s="572">
        <v>208904816</v>
      </c>
      <c r="EO2349" s="561" t="s">
        <v>12719</v>
      </c>
      <c r="EP2349" s="561" t="s">
        <v>320</v>
      </c>
      <c r="EQ2349" s="576">
        <v>109</v>
      </c>
      <c r="ER2349" s="561" t="s">
        <v>2409</v>
      </c>
      <c r="ES2349" s="568" t="s">
        <v>12720</v>
      </c>
    </row>
    <row r="2350" spans="16:149">
      <c r="P2350" s="503"/>
      <c r="Q2350" s="504"/>
      <c r="R2350" s="505">
        <f t="shared" si="58"/>
        <v>46128</v>
      </c>
      <c r="S2350" s="501"/>
      <c r="T2350" s="497"/>
      <c r="U2350" s="498"/>
      <c r="V2350" s="43">
        <v>274</v>
      </c>
      <c r="W2350" s="34" t="s">
        <v>4748</v>
      </c>
      <c r="X2350" s="44">
        <v>91018</v>
      </c>
      <c r="Y2350" s="34" t="s">
        <v>2653</v>
      </c>
      <c r="Z2350" s="43" t="s">
        <v>1223</v>
      </c>
      <c r="AA2350" s="34" t="s">
        <v>482</v>
      </c>
      <c r="AB2350" s="34" t="s">
        <v>276</v>
      </c>
      <c r="AC2350" s="34" t="s">
        <v>2653</v>
      </c>
      <c r="AD2350" s="44" t="s">
        <v>350</v>
      </c>
      <c r="AE2350" s="44" t="s">
        <v>11787</v>
      </c>
      <c r="AF2350" s="43">
        <v>274</v>
      </c>
      <c r="AG2350" s="34" t="s">
        <v>4748</v>
      </c>
      <c r="AH2350" s="34" t="s">
        <v>4747</v>
      </c>
      <c r="AI2350" s="43" t="s">
        <v>4604</v>
      </c>
      <c r="AJ2350" s="44" t="s">
        <v>4749</v>
      </c>
      <c r="AK2350" s="261">
        <v>6400455</v>
      </c>
      <c r="AL2350" s="44" t="s">
        <v>482</v>
      </c>
      <c r="AM2350" s="44" t="s">
        <v>4753</v>
      </c>
      <c r="AN2350" s="262">
        <v>271093960</v>
      </c>
      <c r="AO2350" s="34"/>
      <c r="AP2350" s="34"/>
      <c r="AQ2350" s="34"/>
      <c r="AR2350" s="34"/>
      <c r="AS2350" s="34"/>
      <c r="AT2350" s="44" t="s">
        <v>10865</v>
      </c>
      <c r="AU2350" s="44"/>
      <c r="AV2350" s="477" t="str">
        <f t="array" ref="AV2350">_xlfn.IFS(
LEFT(Tabelas!$AI2350,1)="N","DN",
LEFT(Tabelas!$AI2350,1)="C","DC",
LEFT(Tabelas!$AI2350,1)="L","DL",
LEFT(Tabelas!$AI2350,1)="A","DA",
LEFT(Tabelas!$AI2350,1)="G","DG")</f>
        <v>DC</v>
      </c>
      <c r="AW2350" s="34"/>
      <c r="AX2350" s="34"/>
      <c r="AY2350" s="34"/>
      <c r="AZ2350" s="34"/>
      <c r="BA2350" s="34"/>
      <c r="BB2350" s="34"/>
      <c r="BC2350" s="34"/>
      <c r="BD2350" s="44">
        <v>91018</v>
      </c>
      <c r="BE2350" s="34" t="s">
        <v>2653</v>
      </c>
      <c r="BF2350" s="43" t="s">
        <v>1223</v>
      </c>
      <c r="BG2350" s="34" t="s">
        <v>482</v>
      </c>
      <c r="BH2350" s="34" t="s">
        <v>276</v>
      </c>
      <c r="BI2350" s="34" t="s">
        <v>2653</v>
      </c>
      <c r="BJ2350" s="44" t="s">
        <v>350</v>
      </c>
      <c r="BK2350" s="44" t="s">
        <v>11787</v>
      </c>
      <c r="EN2350" s="571">
        <v>208930736</v>
      </c>
      <c r="EO2350" s="560" t="s">
        <v>12721</v>
      </c>
      <c r="EP2350" s="560" t="s">
        <v>947</v>
      </c>
      <c r="EQ2350" s="580">
        <v>474</v>
      </c>
      <c r="ER2350" s="560" t="s">
        <v>5374</v>
      </c>
      <c r="ES2350" s="567" t="s">
        <v>12722</v>
      </c>
    </row>
    <row r="2351" spans="16:149">
      <c r="P2351" s="503"/>
      <c r="Q2351" s="504"/>
      <c r="R2351" s="505">
        <f t="shared" si="58"/>
        <v>46129</v>
      </c>
      <c r="S2351" s="501"/>
      <c r="T2351" s="497"/>
      <c r="U2351" s="498"/>
      <c r="V2351" s="43">
        <v>274</v>
      </c>
      <c r="W2351" s="34" t="s">
        <v>4748</v>
      </c>
      <c r="X2351" s="44">
        <v>91024</v>
      </c>
      <c r="Y2351" s="34" t="s">
        <v>2798</v>
      </c>
      <c r="Z2351" s="43" t="s">
        <v>1223</v>
      </c>
      <c r="AA2351" s="34" t="s">
        <v>482</v>
      </c>
      <c r="AB2351" s="34" t="s">
        <v>276</v>
      </c>
      <c r="AC2351" s="34" t="s">
        <v>2798</v>
      </c>
      <c r="AD2351" s="44" t="s">
        <v>350</v>
      </c>
      <c r="AE2351" s="44" t="s">
        <v>11787</v>
      </c>
      <c r="AF2351" s="43">
        <v>274</v>
      </c>
      <c r="AG2351" s="34" t="s">
        <v>4748</v>
      </c>
      <c r="AH2351" s="34" t="s">
        <v>4747</v>
      </c>
      <c r="AI2351" s="43" t="s">
        <v>4604</v>
      </c>
      <c r="AJ2351" s="44" t="s">
        <v>4749</v>
      </c>
      <c r="AK2351" s="261">
        <v>6400455</v>
      </c>
      <c r="AL2351" s="44" t="s">
        <v>482</v>
      </c>
      <c r="AM2351" s="44" t="s">
        <v>4753</v>
      </c>
      <c r="AN2351" s="262">
        <v>271093960</v>
      </c>
      <c r="AO2351" s="34"/>
      <c r="AP2351" s="34"/>
      <c r="AQ2351" s="34"/>
      <c r="AR2351" s="34"/>
      <c r="AS2351" s="34"/>
      <c r="AT2351" s="44" t="s">
        <v>10865</v>
      </c>
      <c r="AU2351" s="44"/>
      <c r="AV2351" s="477" t="str">
        <f t="array" ref="AV2351">_xlfn.IFS(
LEFT(Tabelas!$AI2351,1)="N","DN",
LEFT(Tabelas!$AI2351,1)="C","DC",
LEFT(Tabelas!$AI2351,1)="L","DL",
LEFT(Tabelas!$AI2351,1)="A","DA",
LEFT(Tabelas!$AI2351,1)="G","DG")</f>
        <v>DC</v>
      </c>
      <c r="AW2351" s="34"/>
      <c r="AX2351" s="34"/>
      <c r="AY2351" s="34"/>
      <c r="AZ2351" s="34"/>
      <c r="BA2351" s="34"/>
      <c r="BB2351" s="34"/>
      <c r="BC2351" s="34"/>
      <c r="BD2351" s="44">
        <v>91024</v>
      </c>
      <c r="BE2351" s="34" t="s">
        <v>2798</v>
      </c>
      <c r="BF2351" s="43" t="s">
        <v>1223</v>
      </c>
      <c r="BG2351" s="34" t="s">
        <v>482</v>
      </c>
      <c r="BH2351" s="34" t="s">
        <v>276</v>
      </c>
      <c r="BI2351" s="34" t="s">
        <v>2798</v>
      </c>
      <c r="BJ2351" s="44" t="s">
        <v>350</v>
      </c>
      <c r="BK2351" s="44" t="s">
        <v>11787</v>
      </c>
      <c r="EN2351" s="572">
        <v>209245751</v>
      </c>
      <c r="EO2351" s="561" t="s">
        <v>12723</v>
      </c>
      <c r="EP2351" s="561" t="s">
        <v>350</v>
      </c>
      <c r="EQ2351" s="576">
        <v>222</v>
      </c>
      <c r="ER2351" s="561" t="s">
        <v>4479</v>
      </c>
      <c r="ES2351" s="568" t="s">
        <v>12712</v>
      </c>
    </row>
    <row r="2352" spans="16:149">
      <c r="P2352" s="503"/>
      <c r="Q2352" s="504"/>
      <c r="R2352" s="505">
        <f t="shared" si="58"/>
        <v>46130</v>
      </c>
      <c r="S2352" s="501"/>
      <c r="T2352" s="497"/>
      <c r="U2352" s="498"/>
      <c r="V2352" s="43">
        <v>274</v>
      </c>
      <c r="W2352" s="34" t="s">
        <v>4748</v>
      </c>
      <c r="X2352" s="44">
        <v>91030</v>
      </c>
      <c r="Y2352" s="34" t="s">
        <v>3301</v>
      </c>
      <c r="Z2352" s="43" t="s">
        <v>1223</v>
      </c>
      <c r="AA2352" s="34" t="s">
        <v>482</v>
      </c>
      <c r="AB2352" s="34" t="s">
        <v>276</v>
      </c>
      <c r="AC2352" s="34" t="s">
        <v>3301</v>
      </c>
      <c r="AD2352" s="44" t="s">
        <v>350</v>
      </c>
      <c r="AE2352" s="44" t="s">
        <v>11787</v>
      </c>
      <c r="AF2352" s="43">
        <v>274</v>
      </c>
      <c r="AG2352" s="34" t="s">
        <v>4748</v>
      </c>
      <c r="AH2352" s="34" t="s">
        <v>4747</v>
      </c>
      <c r="AI2352" s="43" t="s">
        <v>4604</v>
      </c>
      <c r="AJ2352" s="44" t="s">
        <v>4749</v>
      </c>
      <c r="AK2352" s="261">
        <v>6400455</v>
      </c>
      <c r="AL2352" s="44" t="s">
        <v>482</v>
      </c>
      <c r="AM2352" s="44" t="s">
        <v>4753</v>
      </c>
      <c r="AN2352" s="262">
        <v>271093960</v>
      </c>
      <c r="AO2352" s="34"/>
      <c r="AP2352" s="34"/>
      <c r="AQ2352" s="34"/>
      <c r="AR2352" s="34"/>
      <c r="AS2352" s="34"/>
      <c r="AT2352" s="44" t="s">
        <v>10865</v>
      </c>
      <c r="AU2352" s="44"/>
      <c r="AV2352" s="477" t="str">
        <f t="array" ref="AV2352">_xlfn.IFS(
LEFT(Tabelas!$AI2352,1)="N","DN",
LEFT(Tabelas!$AI2352,1)="C","DC",
LEFT(Tabelas!$AI2352,1)="L","DL",
LEFT(Tabelas!$AI2352,1)="A","DA",
LEFT(Tabelas!$AI2352,1)="G","DG")</f>
        <v>DC</v>
      </c>
      <c r="AW2352" s="34"/>
      <c r="AX2352" s="34"/>
      <c r="AY2352" s="34"/>
      <c r="AZ2352" s="34"/>
      <c r="BA2352" s="34"/>
      <c r="BB2352" s="34"/>
      <c r="BC2352" s="34"/>
      <c r="BD2352" s="44">
        <v>91030</v>
      </c>
      <c r="BE2352" s="34" t="s">
        <v>3301</v>
      </c>
      <c r="BF2352" s="43" t="s">
        <v>1223</v>
      </c>
      <c r="BG2352" s="34" t="s">
        <v>482</v>
      </c>
      <c r="BH2352" s="34" t="s">
        <v>276</v>
      </c>
      <c r="BI2352" s="34" t="s">
        <v>3301</v>
      </c>
      <c r="BJ2352" s="44" t="s">
        <v>350</v>
      </c>
      <c r="BK2352" s="44" t="s">
        <v>11787</v>
      </c>
      <c r="EN2352" s="571">
        <v>209290889</v>
      </c>
      <c r="EO2352" s="560" t="s">
        <v>12724</v>
      </c>
      <c r="EP2352" s="560" t="s">
        <v>320</v>
      </c>
      <c r="EQ2352" s="580">
        <v>114</v>
      </c>
      <c r="ER2352" s="560" t="s">
        <v>3132</v>
      </c>
      <c r="ES2352" s="567" t="s">
        <v>12725</v>
      </c>
    </row>
    <row r="2353" spans="16:149">
      <c r="P2353" s="503"/>
      <c r="Q2353" s="504"/>
      <c r="R2353" s="505">
        <f t="shared" si="58"/>
        <v>46131</v>
      </c>
      <c r="S2353" s="501"/>
      <c r="T2353" s="497"/>
      <c r="U2353" s="498"/>
      <c r="V2353" s="43">
        <v>274</v>
      </c>
      <c r="W2353" s="34" t="s">
        <v>4748</v>
      </c>
      <c r="X2353" s="44">
        <v>91035</v>
      </c>
      <c r="Y2353" s="34" t="s">
        <v>3687</v>
      </c>
      <c r="Z2353" s="43" t="s">
        <v>1223</v>
      </c>
      <c r="AA2353" s="34" t="s">
        <v>482</v>
      </c>
      <c r="AB2353" s="34" t="s">
        <v>276</v>
      </c>
      <c r="AC2353" s="34" t="s">
        <v>12726</v>
      </c>
      <c r="AD2353" s="44" t="s">
        <v>350</v>
      </c>
      <c r="AE2353" s="44" t="s">
        <v>11787</v>
      </c>
      <c r="AF2353" s="43">
        <v>274</v>
      </c>
      <c r="AG2353" s="34" t="s">
        <v>4748</v>
      </c>
      <c r="AH2353" s="34" t="s">
        <v>4747</v>
      </c>
      <c r="AI2353" s="43" t="s">
        <v>4604</v>
      </c>
      <c r="AJ2353" s="44" t="s">
        <v>4749</v>
      </c>
      <c r="AK2353" s="261">
        <v>6400455</v>
      </c>
      <c r="AL2353" s="44" t="s">
        <v>482</v>
      </c>
      <c r="AM2353" s="44" t="s">
        <v>4753</v>
      </c>
      <c r="AN2353" s="262">
        <v>271093960</v>
      </c>
      <c r="AO2353" s="34"/>
      <c r="AP2353" s="34"/>
      <c r="AQ2353" s="34"/>
      <c r="AR2353" s="34"/>
      <c r="AS2353" s="34"/>
      <c r="AT2353" s="44" t="s">
        <v>10865</v>
      </c>
      <c r="AU2353" s="44"/>
      <c r="AV2353" s="477" t="str">
        <f t="array" ref="AV2353">_xlfn.IFS(
LEFT(Tabelas!$AI2353,1)="N","DN",
LEFT(Tabelas!$AI2353,1)="C","DC",
LEFT(Tabelas!$AI2353,1)="L","DL",
LEFT(Tabelas!$AI2353,1)="A","DA",
LEFT(Tabelas!$AI2353,1)="G","DG")</f>
        <v>DC</v>
      </c>
      <c r="AW2353" s="34"/>
      <c r="AX2353" s="34"/>
      <c r="AY2353" s="34"/>
      <c r="AZ2353" s="34"/>
      <c r="BA2353" s="34"/>
      <c r="BB2353" s="34"/>
      <c r="BC2353" s="34"/>
      <c r="BD2353" s="44">
        <v>91035</v>
      </c>
      <c r="BE2353" s="34" t="s">
        <v>3687</v>
      </c>
      <c r="BF2353" s="43" t="s">
        <v>1223</v>
      </c>
      <c r="BG2353" s="34" t="s">
        <v>482</v>
      </c>
      <c r="BH2353" s="34" t="s">
        <v>276</v>
      </c>
      <c r="BI2353" s="34" t="s">
        <v>12726</v>
      </c>
      <c r="BJ2353" s="44" t="s">
        <v>350</v>
      </c>
      <c r="BK2353" s="44" t="s">
        <v>11787</v>
      </c>
      <c r="EN2353" s="572">
        <v>209568801</v>
      </c>
      <c r="EO2353" s="561" t="s">
        <v>12727</v>
      </c>
      <c r="EP2353" s="561" t="s">
        <v>320</v>
      </c>
      <c r="EQ2353" s="576">
        <v>102</v>
      </c>
      <c r="ER2353" s="561" t="s">
        <v>628</v>
      </c>
      <c r="ES2353" s="568" t="s">
        <v>12728</v>
      </c>
    </row>
    <row r="2354" spans="16:149">
      <c r="P2354" s="503"/>
      <c r="Q2354" s="504"/>
      <c r="R2354" s="505">
        <f t="shared" si="58"/>
        <v>46132</v>
      </c>
      <c r="S2354" s="501"/>
      <c r="T2354" s="497"/>
      <c r="U2354" s="498"/>
      <c r="V2354" s="43">
        <v>274</v>
      </c>
      <c r="W2354" s="34" t="s">
        <v>4748</v>
      </c>
      <c r="X2354" s="44">
        <v>91031</v>
      </c>
      <c r="Y2354" s="34" t="s">
        <v>3393</v>
      </c>
      <c r="Z2354" s="43" t="s">
        <v>1223</v>
      </c>
      <c r="AA2354" s="34" t="s">
        <v>482</v>
      </c>
      <c r="AB2354" s="34" t="s">
        <v>276</v>
      </c>
      <c r="AC2354" s="34" t="s">
        <v>3393</v>
      </c>
      <c r="AD2354" s="44" t="s">
        <v>350</v>
      </c>
      <c r="AE2354" s="44" t="s">
        <v>11787</v>
      </c>
      <c r="AF2354" s="43">
        <v>274</v>
      </c>
      <c r="AG2354" s="34" t="s">
        <v>4748</v>
      </c>
      <c r="AH2354" s="34" t="s">
        <v>4747</v>
      </c>
      <c r="AI2354" s="43" t="s">
        <v>4604</v>
      </c>
      <c r="AJ2354" s="44" t="s">
        <v>4749</v>
      </c>
      <c r="AK2354" s="261">
        <v>6400455</v>
      </c>
      <c r="AL2354" s="44" t="s">
        <v>482</v>
      </c>
      <c r="AM2354" s="44" t="s">
        <v>4753</v>
      </c>
      <c r="AN2354" s="262">
        <v>271093960</v>
      </c>
      <c r="AO2354" s="34"/>
      <c r="AP2354" s="34"/>
      <c r="AQ2354" s="34"/>
      <c r="AR2354" s="34"/>
      <c r="AS2354" s="34"/>
      <c r="AT2354" s="44" t="s">
        <v>10865</v>
      </c>
      <c r="AU2354" s="44"/>
      <c r="AV2354" s="477" t="str">
        <f t="array" ref="AV2354">_xlfn.IFS(
LEFT(Tabelas!$AI2354,1)="N","DN",
LEFT(Tabelas!$AI2354,1)="C","DC",
LEFT(Tabelas!$AI2354,1)="L","DL",
LEFT(Tabelas!$AI2354,1)="A","DA",
LEFT(Tabelas!$AI2354,1)="G","DG")</f>
        <v>DC</v>
      </c>
      <c r="AW2354" s="34"/>
      <c r="AX2354" s="34"/>
      <c r="AY2354" s="34"/>
      <c r="AZ2354" s="34"/>
      <c r="BA2354" s="34"/>
      <c r="BB2354" s="34"/>
      <c r="BC2354" s="34"/>
      <c r="BD2354" s="44">
        <v>91031</v>
      </c>
      <c r="BE2354" s="34" t="s">
        <v>3393</v>
      </c>
      <c r="BF2354" s="43" t="s">
        <v>1223</v>
      </c>
      <c r="BG2354" s="34" t="s">
        <v>482</v>
      </c>
      <c r="BH2354" s="34" t="s">
        <v>276</v>
      </c>
      <c r="BI2354" s="34" t="s">
        <v>3393</v>
      </c>
      <c r="BJ2354" s="44" t="s">
        <v>350</v>
      </c>
      <c r="BK2354" s="44" t="s">
        <v>11787</v>
      </c>
      <c r="EN2354" s="571">
        <v>209679808</v>
      </c>
      <c r="EO2354" s="560" t="s">
        <v>12729</v>
      </c>
      <c r="EP2354" s="560" t="s">
        <v>320</v>
      </c>
      <c r="EQ2354" s="580">
        <v>109</v>
      </c>
      <c r="ER2354" s="560" t="s">
        <v>2409</v>
      </c>
      <c r="ES2354" s="567" t="s">
        <v>12730</v>
      </c>
    </row>
    <row r="2355" spans="16:149">
      <c r="P2355" s="503"/>
      <c r="Q2355" s="504"/>
      <c r="R2355" s="505">
        <f t="shared" si="58"/>
        <v>46133</v>
      </c>
      <c r="S2355" s="501"/>
      <c r="T2355" s="497"/>
      <c r="U2355" s="498"/>
      <c r="V2355" s="43">
        <v>274</v>
      </c>
      <c r="W2355" s="34" t="s">
        <v>4748</v>
      </c>
      <c r="X2355" s="44">
        <v>91033</v>
      </c>
      <c r="Y2355" s="34" t="s">
        <v>3552</v>
      </c>
      <c r="Z2355" s="43" t="s">
        <v>1223</v>
      </c>
      <c r="AA2355" s="34" t="s">
        <v>482</v>
      </c>
      <c r="AB2355" s="34" t="s">
        <v>276</v>
      </c>
      <c r="AC2355" s="34" t="s">
        <v>3552</v>
      </c>
      <c r="AD2355" s="44" t="s">
        <v>350</v>
      </c>
      <c r="AE2355" s="44" t="s">
        <v>11787</v>
      </c>
      <c r="AF2355" s="43">
        <v>274</v>
      </c>
      <c r="AG2355" s="34" t="s">
        <v>4748</v>
      </c>
      <c r="AH2355" s="34" t="s">
        <v>4747</v>
      </c>
      <c r="AI2355" s="43" t="s">
        <v>4604</v>
      </c>
      <c r="AJ2355" s="44" t="s">
        <v>4749</v>
      </c>
      <c r="AK2355" s="261">
        <v>6400455</v>
      </c>
      <c r="AL2355" s="44" t="s">
        <v>482</v>
      </c>
      <c r="AM2355" s="44" t="s">
        <v>4753</v>
      </c>
      <c r="AN2355" s="262">
        <v>271093960</v>
      </c>
      <c r="AO2355" s="34"/>
      <c r="AP2355" s="34"/>
      <c r="AQ2355" s="34"/>
      <c r="AR2355" s="34"/>
      <c r="AS2355" s="34"/>
      <c r="AT2355" s="44" t="s">
        <v>10865</v>
      </c>
      <c r="AU2355" s="44"/>
      <c r="AV2355" s="477" t="str">
        <f t="array" ref="AV2355">_xlfn.IFS(
LEFT(Tabelas!$AI2355,1)="N","DN",
LEFT(Tabelas!$AI2355,1)="C","DC",
LEFT(Tabelas!$AI2355,1)="L","DL",
LEFT(Tabelas!$AI2355,1)="A","DA",
LEFT(Tabelas!$AI2355,1)="G","DG")</f>
        <v>DC</v>
      </c>
      <c r="AW2355" s="34"/>
      <c r="AX2355" s="34"/>
      <c r="AY2355" s="34"/>
      <c r="AZ2355" s="34"/>
      <c r="BA2355" s="34"/>
      <c r="BB2355" s="34"/>
      <c r="BC2355" s="34"/>
      <c r="BD2355" s="44">
        <v>91033</v>
      </c>
      <c r="BE2355" s="34" t="s">
        <v>3552</v>
      </c>
      <c r="BF2355" s="43" t="s">
        <v>1223</v>
      </c>
      <c r="BG2355" s="34" t="s">
        <v>482</v>
      </c>
      <c r="BH2355" s="34" t="s">
        <v>276</v>
      </c>
      <c r="BI2355" s="34" t="s">
        <v>3552</v>
      </c>
      <c r="BJ2355" s="44" t="s">
        <v>350</v>
      </c>
      <c r="BK2355" s="44" t="s">
        <v>11787</v>
      </c>
      <c r="EN2355" s="572">
        <v>209697024</v>
      </c>
      <c r="EO2355" s="561" t="s">
        <v>12731</v>
      </c>
      <c r="EP2355" s="561" t="s">
        <v>350</v>
      </c>
      <c r="EQ2355" s="576">
        <v>227</v>
      </c>
      <c r="ER2355" s="561" t="s">
        <v>4584</v>
      </c>
      <c r="ES2355" s="568" t="s">
        <v>12732</v>
      </c>
    </row>
    <row r="2356" spans="16:149">
      <c r="P2356" s="503"/>
      <c r="Q2356" s="504"/>
      <c r="R2356" s="505">
        <f t="shared" si="58"/>
        <v>46134</v>
      </c>
      <c r="S2356" s="501"/>
      <c r="T2356" s="497"/>
      <c r="U2356" s="498"/>
      <c r="V2356" s="43">
        <v>274</v>
      </c>
      <c r="W2356" s="34" t="s">
        <v>4748</v>
      </c>
      <c r="X2356" s="44">
        <v>91034</v>
      </c>
      <c r="Y2356" s="34" t="s">
        <v>3623</v>
      </c>
      <c r="Z2356" s="43" t="s">
        <v>1223</v>
      </c>
      <c r="AA2356" s="34" t="s">
        <v>482</v>
      </c>
      <c r="AB2356" s="34" t="s">
        <v>276</v>
      </c>
      <c r="AC2356" s="34" t="s">
        <v>3623</v>
      </c>
      <c r="AD2356" s="44" t="s">
        <v>350</v>
      </c>
      <c r="AE2356" s="44" t="s">
        <v>11787</v>
      </c>
      <c r="AF2356" s="43">
        <v>274</v>
      </c>
      <c r="AG2356" s="34" t="s">
        <v>4748</v>
      </c>
      <c r="AH2356" s="34" t="s">
        <v>4747</v>
      </c>
      <c r="AI2356" s="43" t="s">
        <v>4604</v>
      </c>
      <c r="AJ2356" s="44" t="s">
        <v>4749</v>
      </c>
      <c r="AK2356" s="261">
        <v>6400455</v>
      </c>
      <c r="AL2356" s="44" t="s">
        <v>482</v>
      </c>
      <c r="AM2356" s="44" t="s">
        <v>4753</v>
      </c>
      <c r="AN2356" s="262">
        <v>271093960</v>
      </c>
      <c r="AO2356" s="34"/>
      <c r="AP2356" s="34"/>
      <c r="AQ2356" s="34"/>
      <c r="AR2356" s="34"/>
      <c r="AS2356" s="34"/>
      <c r="AT2356" s="44" t="s">
        <v>10865</v>
      </c>
      <c r="AU2356" s="44"/>
      <c r="AV2356" s="477" t="str">
        <f t="array" ref="AV2356">_xlfn.IFS(
LEFT(Tabelas!$AI2356,1)="N","DN",
LEFT(Tabelas!$AI2356,1)="C","DC",
LEFT(Tabelas!$AI2356,1)="L","DL",
LEFT(Tabelas!$AI2356,1)="A","DA",
LEFT(Tabelas!$AI2356,1)="G","DG")</f>
        <v>DC</v>
      </c>
      <c r="AW2356" s="34"/>
      <c r="AX2356" s="34"/>
      <c r="AY2356" s="34"/>
      <c r="AZ2356" s="34"/>
      <c r="BA2356" s="34"/>
      <c r="BB2356" s="34"/>
      <c r="BC2356" s="34"/>
      <c r="BD2356" s="44">
        <v>91034</v>
      </c>
      <c r="BE2356" s="34" t="s">
        <v>3623</v>
      </c>
      <c r="BF2356" s="43" t="s">
        <v>1223</v>
      </c>
      <c r="BG2356" s="34" t="s">
        <v>482</v>
      </c>
      <c r="BH2356" s="34" t="s">
        <v>276</v>
      </c>
      <c r="BI2356" s="34" t="s">
        <v>3623</v>
      </c>
      <c r="BJ2356" s="44" t="s">
        <v>350</v>
      </c>
      <c r="BK2356" s="44" t="s">
        <v>11787</v>
      </c>
      <c r="EN2356" s="572">
        <v>209700793</v>
      </c>
      <c r="EO2356" s="561" t="s">
        <v>12733</v>
      </c>
      <c r="EP2356" s="561" t="s">
        <v>320</v>
      </c>
      <c r="EQ2356" s="576">
        <v>113</v>
      </c>
      <c r="ER2356" s="561" t="s">
        <v>3007</v>
      </c>
      <c r="ES2356" s="568" t="s">
        <v>12734</v>
      </c>
    </row>
    <row r="2357" spans="16:149">
      <c r="P2357" s="503"/>
      <c r="Q2357" s="504"/>
      <c r="R2357" s="505">
        <f t="shared" si="58"/>
        <v>46135</v>
      </c>
      <c r="S2357" s="501"/>
      <c r="T2357" s="497"/>
      <c r="U2357" s="498"/>
      <c r="V2357" s="43">
        <v>274</v>
      </c>
      <c r="W2357" s="34" t="s">
        <v>4748</v>
      </c>
      <c r="X2357" s="44">
        <v>91027</v>
      </c>
      <c r="Y2357" s="34" t="s">
        <v>2936</v>
      </c>
      <c r="Z2357" s="43" t="s">
        <v>1223</v>
      </c>
      <c r="AA2357" s="34" t="s">
        <v>482</v>
      </c>
      <c r="AB2357" s="34" t="s">
        <v>276</v>
      </c>
      <c r="AC2357" s="34" t="s">
        <v>2936</v>
      </c>
      <c r="AD2357" s="44" t="s">
        <v>350</v>
      </c>
      <c r="AE2357" s="44" t="s">
        <v>11787</v>
      </c>
      <c r="AF2357" s="43">
        <v>274</v>
      </c>
      <c r="AG2357" s="34" t="s">
        <v>4748</v>
      </c>
      <c r="AH2357" s="34" t="s">
        <v>4747</v>
      </c>
      <c r="AI2357" s="43" t="s">
        <v>4604</v>
      </c>
      <c r="AJ2357" s="44" t="s">
        <v>4749</v>
      </c>
      <c r="AK2357" s="261">
        <v>6400455</v>
      </c>
      <c r="AL2357" s="44" t="s">
        <v>482</v>
      </c>
      <c r="AM2357" s="44" t="s">
        <v>4753</v>
      </c>
      <c r="AN2357" s="262">
        <v>271093960</v>
      </c>
      <c r="AO2357" s="34"/>
      <c r="AP2357" s="34"/>
      <c r="AQ2357" s="34"/>
      <c r="AR2357" s="34"/>
      <c r="AS2357" s="34"/>
      <c r="AT2357" s="44" t="s">
        <v>10865</v>
      </c>
      <c r="AU2357" s="44"/>
      <c r="AV2357" s="477" t="str">
        <f t="array" ref="AV2357">_xlfn.IFS(
LEFT(Tabelas!$AI2357,1)="N","DN",
LEFT(Tabelas!$AI2357,1)="C","DC",
LEFT(Tabelas!$AI2357,1)="L","DL",
LEFT(Tabelas!$AI2357,1)="A","DA",
LEFT(Tabelas!$AI2357,1)="G","DG")</f>
        <v>DC</v>
      </c>
      <c r="AW2357" s="34"/>
      <c r="AX2357" s="34"/>
      <c r="AY2357" s="34"/>
      <c r="AZ2357" s="34"/>
      <c r="BA2357" s="34"/>
      <c r="BB2357" s="34"/>
      <c r="BC2357" s="34"/>
      <c r="BD2357" s="44">
        <v>91027</v>
      </c>
      <c r="BE2357" s="34" t="s">
        <v>2936</v>
      </c>
      <c r="BF2357" s="43" t="s">
        <v>1223</v>
      </c>
      <c r="BG2357" s="34" t="s">
        <v>482</v>
      </c>
      <c r="BH2357" s="34" t="s">
        <v>276</v>
      </c>
      <c r="BI2357" s="34" t="s">
        <v>2936</v>
      </c>
      <c r="BJ2357" s="44" t="s">
        <v>350</v>
      </c>
      <c r="BK2357" s="44" t="s">
        <v>11787</v>
      </c>
      <c r="EN2357" s="572">
        <v>209783559</v>
      </c>
      <c r="EO2357" s="561" t="s">
        <v>12735</v>
      </c>
      <c r="EP2357" s="561" t="s">
        <v>320</v>
      </c>
      <c r="EQ2357" s="576">
        <v>101</v>
      </c>
      <c r="ER2357" s="561" t="s">
        <v>316</v>
      </c>
      <c r="ES2357" s="568" t="s">
        <v>12736</v>
      </c>
    </row>
    <row r="2358" spans="16:149">
      <c r="P2358" s="503"/>
      <c r="Q2358" s="504"/>
      <c r="R2358" s="505">
        <f t="shared" si="58"/>
        <v>46136</v>
      </c>
      <c r="S2358" s="501"/>
      <c r="T2358" s="497"/>
      <c r="U2358" s="498"/>
      <c r="V2358" s="43">
        <v>274</v>
      </c>
      <c r="W2358" s="34" t="s">
        <v>4748</v>
      </c>
      <c r="X2358" s="44">
        <v>91301</v>
      </c>
      <c r="Y2358" s="34" t="s">
        <v>1081</v>
      </c>
      <c r="Z2358" s="43" t="s">
        <v>1223</v>
      </c>
      <c r="AA2358" s="34" t="s">
        <v>485</v>
      </c>
      <c r="AB2358" s="34" t="s">
        <v>276</v>
      </c>
      <c r="AC2358" s="34" t="s">
        <v>1081</v>
      </c>
      <c r="AD2358" s="44" t="s">
        <v>350</v>
      </c>
      <c r="AE2358" s="44" t="s">
        <v>11787</v>
      </c>
      <c r="AF2358" s="43">
        <v>274</v>
      </c>
      <c r="AG2358" s="34" t="s">
        <v>4748</v>
      </c>
      <c r="AH2358" s="34" t="s">
        <v>4747</v>
      </c>
      <c r="AI2358" s="43" t="s">
        <v>4604</v>
      </c>
      <c r="AJ2358" s="44" t="s">
        <v>4749</v>
      </c>
      <c r="AK2358" s="261">
        <v>6400455</v>
      </c>
      <c r="AL2358" s="44" t="s">
        <v>482</v>
      </c>
      <c r="AM2358" s="44" t="s">
        <v>4753</v>
      </c>
      <c r="AN2358" s="262">
        <v>271093960</v>
      </c>
      <c r="AO2358" s="34"/>
      <c r="AP2358" s="34"/>
      <c r="AQ2358" s="34"/>
      <c r="AR2358" s="34"/>
      <c r="AS2358" s="34"/>
      <c r="AT2358" s="44" t="s">
        <v>10865</v>
      </c>
      <c r="AU2358" s="44"/>
      <c r="AV2358" s="477" t="str">
        <f t="array" ref="AV2358">_xlfn.IFS(
LEFT(Tabelas!$AI2358,1)="N","DN",
LEFT(Tabelas!$AI2358,1)="C","DC",
LEFT(Tabelas!$AI2358,1)="L","DL",
LEFT(Tabelas!$AI2358,1)="A","DA",
LEFT(Tabelas!$AI2358,1)="G","DG")</f>
        <v>DC</v>
      </c>
      <c r="AW2358" s="34"/>
      <c r="AX2358" s="34"/>
      <c r="AY2358" s="34"/>
      <c r="AZ2358" s="34"/>
      <c r="BA2358" s="34"/>
      <c r="BB2358" s="34"/>
      <c r="BC2358" s="34"/>
      <c r="BD2358" s="44">
        <v>91301</v>
      </c>
      <c r="BE2358" s="34" t="s">
        <v>1081</v>
      </c>
      <c r="BF2358" s="43" t="s">
        <v>1223</v>
      </c>
      <c r="BG2358" s="34" t="s">
        <v>485</v>
      </c>
      <c r="BH2358" s="34" t="s">
        <v>276</v>
      </c>
      <c r="BI2358" s="34" t="s">
        <v>1081</v>
      </c>
      <c r="BJ2358" s="44" t="s">
        <v>350</v>
      </c>
      <c r="BK2358" s="44" t="s">
        <v>11787</v>
      </c>
      <c r="EN2358" s="571">
        <v>209807733</v>
      </c>
      <c r="EO2358" s="560" t="s">
        <v>12737</v>
      </c>
      <c r="EP2358" s="560" t="s">
        <v>350</v>
      </c>
      <c r="EQ2358" s="580">
        <v>226</v>
      </c>
      <c r="ER2358" s="560" t="s">
        <v>4561</v>
      </c>
      <c r="ES2358" s="567" t="s">
        <v>12738</v>
      </c>
    </row>
    <row r="2359" spans="16:149">
      <c r="P2359" s="503"/>
      <c r="Q2359" s="504"/>
      <c r="R2359" s="505">
        <f t="shared" si="58"/>
        <v>46137</v>
      </c>
      <c r="S2359" s="501"/>
      <c r="T2359" s="497"/>
      <c r="U2359" s="498"/>
      <c r="V2359" s="43">
        <v>274</v>
      </c>
      <c r="W2359" s="34" t="s">
        <v>4748</v>
      </c>
      <c r="X2359" s="44">
        <v>91303</v>
      </c>
      <c r="Y2359" s="34" t="s">
        <v>1355</v>
      </c>
      <c r="Z2359" s="43" t="s">
        <v>1223</v>
      </c>
      <c r="AA2359" s="34" t="s">
        <v>485</v>
      </c>
      <c r="AB2359" s="34" t="s">
        <v>276</v>
      </c>
      <c r="AC2359" s="34" t="s">
        <v>1355</v>
      </c>
      <c r="AD2359" s="44" t="s">
        <v>350</v>
      </c>
      <c r="AE2359" s="44" t="s">
        <v>11787</v>
      </c>
      <c r="AF2359" s="43">
        <v>274</v>
      </c>
      <c r="AG2359" s="34" t="s">
        <v>4748</v>
      </c>
      <c r="AH2359" s="34" t="s">
        <v>4747</v>
      </c>
      <c r="AI2359" s="43" t="s">
        <v>4604</v>
      </c>
      <c r="AJ2359" s="44" t="s">
        <v>4749</v>
      </c>
      <c r="AK2359" s="261">
        <v>6400455</v>
      </c>
      <c r="AL2359" s="44" t="s">
        <v>482</v>
      </c>
      <c r="AM2359" s="44" t="s">
        <v>4753</v>
      </c>
      <c r="AN2359" s="262">
        <v>271093960</v>
      </c>
      <c r="AO2359" s="34"/>
      <c r="AP2359" s="34"/>
      <c r="AQ2359" s="34"/>
      <c r="AR2359" s="34"/>
      <c r="AS2359" s="34"/>
      <c r="AT2359" s="44" t="s">
        <v>10865</v>
      </c>
      <c r="AU2359" s="44"/>
      <c r="AV2359" s="477" t="str">
        <f t="array" ref="AV2359">_xlfn.IFS(
LEFT(Tabelas!$AI2359,1)="N","DN",
LEFT(Tabelas!$AI2359,1)="C","DC",
LEFT(Tabelas!$AI2359,1)="L","DL",
LEFT(Tabelas!$AI2359,1)="A","DA",
LEFT(Tabelas!$AI2359,1)="G","DG")</f>
        <v>DC</v>
      </c>
      <c r="AW2359" s="34"/>
      <c r="AX2359" s="34"/>
      <c r="AY2359" s="34"/>
      <c r="AZ2359" s="34"/>
      <c r="BA2359" s="34"/>
      <c r="BB2359" s="34"/>
      <c r="BC2359" s="34"/>
      <c r="BD2359" s="44">
        <v>91303</v>
      </c>
      <c r="BE2359" s="34" t="s">
        <v>1355</v>
      </c>
      <c r="BF2359" s="43" t="s">
        <v>1223</v>
      </c>
      <c r="BG2359" s="34" t="s">
        <v>485</v>
      </c>
      <c r="BH2359" s="34" t="s">
        <v>276</v>
      </c>
      <c r="BI2359" s="34" t="s">
        <v>1355</v>
      </c>
      <c r="BJ2359" s="44" t="s">
        <v>350</v>
      </c>
      <c r="BK2359" s="44" t="s">
        <v>11787</v>
      </c>
      <c r="EN2359" s="571">
        <v>209947446</v>
      </c>
      <c r="EO2359" s="560" t="s">
        <v>12739</v>
      </c>
      <c r="EP2359" s="560" t="s">
        <v>350</v>
      </c>
      <c r="EQ2359" s="580">
        <v>221</v>
      </c>
      <c r="ER2359" s="560" t="s">
        <v>4458</v>
      </c>
      <c r="ES2359" s="567" t="s">
        <v>12740</v>
      </c>
    </row>
    <row r="2360" spans="16:149">
      <c r="P2360" s="503"/>
      <c r="Q2360" s="504"/>
      <c r="R2360" s="505">
        <f t="shared" ref="R2360:R2423" si="59">R2359+1</f>
        <v>46138</v>
      </c>
      <c r="S2360" s="501"/>
      <c r="T2360" s="497"/>
      <c r="U2360" s="498"/>
      <c r="V2360" s="43">
        <v>274</v>
      </c>
      <c r="W2360" s="34" t="s">
        <v>4748</v>
      </c>
      <c r="X2360" s="44">
        <v>91304</v>
      </c>
      <c r="Y2360" s="34" t="s">
        <v>1634</v>
      </c>
      <c r="Z2360" s="43" t="s">
        <v>1223</v>
      </c>
      <c r="AA2360" s="34" t="s">
        <v>485</v>
      </c>
      <c r="AB2360" s="34" t="s">
        <v>276</v>
      </c>
      <c r="AC2360" s="34" t="s">
        <v>1634</v>
      </c>
      <c r="AD2360" s="44" t="s">
        <v>350</v>
      </c>
      <c r="AE2360" s="44" t="s">
        <v>11787</v>
      </c>
      <c r="AF2360" s="43">
        <v>274</v>
      </c>
      <c r="AG2360" s="34" t="s">
        <v>4748</v>
      </c>
      <c r="AH2360" s="34" t="s">
        <v>4747</v>
      </c>
      <c r="AI2360" s="43" t="s">
        <v>4604</v>
      </c>
      <c r="AJ2360" s="44" t="s">
        <v>4749</v>
      </c>
      <c r="AK2360" s="261">
        <v>6400455</v>
      </c>
      <c r="AL2360" s="44" t="s">
        <v>482</v>
      </c>
      <c r="AM2360" s="44" t="s">
        <v>4753</v>
      </c>
      <c r="AN2360" s="262">
        <v>271093960</v>
      </c>
      <c r="AO2360" s="34"/>
      <c r="AP2360" s="34"/>
      <c r="AQ2360" s="34"/>
      <c r="AR2360" s="34"/>
      <c r="AS2360" s="34"/>
      <c r="AT2360" s="44" t="s">
        <v>10865</v>
      </c>
      <c r="AU2360" s="44"/>
      <c r="AV2360" s="477" t="str">
        <f t="array" ref="AV2360">_xlfn.IFS(
LEFT(Tabelas!$AI2360,1)="N","DN",
LEFT(Tabelas!$AI2360,1)="C","DC",
LEFT(Tabelas!$AI2360,1)="L","DL",
LEFT(Tabelas!$AI2360,1)="A","DA",
LEFT(Tabelas!$AI2360,1)="G","DG")</f>
        <v>DC</v>
      </c>
      <c r="AW2360" s="34"/>
      <c r="AX2360" s="34"/>
      <c r="AY2360" s="34"/>
      <c r="AZ2360" s="34"/>
      <c r="BA2360" s="34"/>
      <c r="BB2360" s="34"/>
      <c r="BC2360" s="34"/>
      <c r="BD2360" s="44">
        <v>91304</v>
      </c>
      <c r="BE2360" s="34" t="s">
        <v>1634</v>
      </c>
      <c r="BF2360" s="43" t="s">
        <v>1223</v>
      </c>
      <c r="BG2360" s="34" t="s">
        <v>485</v>
      </c>
      <c r="BH2360" s="34" t="s">
        <v>276</v>
      </c>
      <c r="BI2360" s="34" t="s">
        <v>1634</v>
      </c>
      <c r="BJ2360" s="44" t="s">
        <v>350</v>
      </c>
      <c r="BK2360" s="44" t="s">
        <v>11787</v>
      </c>
      <c r="EN2360" s="572">
        <v>210830468</v>
      </c>
      <c r="EO2360" s="561" t="s">
        <v>12741</v>
      </c>
      <c r="EP2360" s="561" t="s">
        <v>350</v>
      </c>
      <c r="EQ2360" s="576">
        <v>221</v>
      </c>
      <c r="ER2360" s="561" t="s">
        <v>4458</v>
      </c>
      <c r="ES2360" s="568" t="s">
        <v>12742</v>
      </c>
    </row>
    <row r="2361" spans="16:149">
      <c r="P2361" s="503"/>
      <c r="Q2361" s="504"/>
      <c r="R2361" s="505">
        <f t="shared" si="59"/>
        <v>46139</v>
      </c>
      <c r="S2361" s="501"/>
      <c r="T2361" s="497"/>
      <c r="U2361" s="498"/>
      <c r="V2361" s="43">
        <v>274</v>
      </c>
      <c r="W2361" s="34" t="s">
        <v>4748</v>
      </c>
      <c r="X2361" s="44">
        <v>91305</v>
      </c>
      <c r="Y2361" s="34" t="s">
        <v>1898</v>
      </c>
      <c r="Z2361" s="43" t="s">
        <v>1223</v>
      </c>
      <c r="AA2361" s="34" t="s">
        <v>485</v>
      </c>
      <c r="AB2361" s="34" t="s">
        <v>276</v>
      </c>
      <c r="AC2361" s="34" t="s">
        <v>1898</v>
      </c>
      <c r="AD2361" s="44" t="s">
        <v>350</v>
      </c>
      <c r="AE2361" s="44" t="s">
        <v>11787</v>
      </c>
      <c r="AF2361" s="43">
        <v>274</v>
      </c>
      <c r="AG2361" s="34" t="s">
        <v>4748</v>
      </c>
      <c r="AH2361" s="34" t="s">
        <v>4747</v>
      </c>
      <c r="AI2361" s="43" t="s">
        <v>4604</v>
      </c>
      <c r="AJ2361" s="44" t="s">
        <v>4749</v>
      </c>
      <c r="AK2361" s="261">
        <v>6400455</v>
      </c>
      <c r="AL2361" s="44" t="s">
        <v>482</v>
      </c>
      <c r="AM2361" s="44" t="s">
        <v>4753</v>
      </c>
      <c r="AN2361" s="262">
        <v>271093960</v>
      </c>
      <c r="AO2361" s="34"/>
      <c r="AP2361" s="34"/>
      <c r="AQ2361" s="34"/>
      <c r="AR2361" s="34"/>
      <c r="AS2361" s="34"/>
      <c r="AT2361" s="44" t="s">
        <v>10865</v>
      </c>
      <c r="AU2361" s="44"/>
      <c r="AV2361" s="477" t="str">
        <f t="array" ref="AV2361">_xlfn.IFS(
LEFT(Tabelas!$AI2361,1)="N","DN",
LEFT(Tabelas!$AI2361,1)="C","DC",
LEFT(Tabelas!$AI2361,1)="L","DL",
LEFT(Tabelas!$AI2361,1)="A","DA",
LEFT(Tabelas!$AI2361,1)="G","DG")</f>
        <v>DC</v>
      </c>
      <c r="AW2361" s="34"/>
      <c r="AX2361" s="34"/>
      <c r="AY2361" s="34"/>
      <c r="AZ2361" s="34"/>
      <c r="BA2361" s="34"/>
      <c r="BB2361" s="34"/>
      <c r="BC2361" s="34"/>
      <c r="BD2361" s="44">
        <v>91305</v>
      </c>
      <c r="BE2361" s="34" t="s">
        <v>1898</v>
      </c>
      <c r="BF2361" s="43" t="s">
        <v>1223</v>
      </c>
      <c r="BG2361" s="34" t="s">
        <v>485</v>
      </c>
      <c r="BH2361" s="34" t="s">
        <v>276</v>
      </c>
      <c r="BI2361" s="34" t="s">
        <v>1898</v>
      </c>
      <c r="BJ2361" s="44" t="s">
        <v>350</v>
      </c>
      <c r="BK2361" s="44" t="s">
        <v>11787</v>
      </c>
      <c r="EN2361" s="572">
        <v>210851767</v>
      </c>
      <c r="EO2361" s="561" t="s">
        <v>12743</v>
      </c>
      <c r="EP2361" s="561" t="s">
        <v>350</v>
      </c>
      <c r="EQ2361" s="576">
        <v>221</v>
      </c>
      <c r="ER2361" s="561" t="s">
        <v>4458</v>
      </c>
      <c r="ES2361" s="568" t="s">
        <v>12744</v>
      </c>
    </row>
    <row r="2362" spans="16:149">
      <c r="P2362" s="503"/>
      <c r="Q2362" s="504"/>
      <c r="R2362" s="505">
        <f t="shared" si="59"/>
        <v>46140</v>
      </c>
      <c r="S2362" s="501"/>
      <c r="T2362" s="497"/>
      <c r="U2362" s="498"/>
      <c r="V2362" s="43">
        <v>274</v>
      </c>
      <c r="W2362" s="34" t="s">
        <v>4748</v>
      </c>
      <c r="X2362" s="44">
        <v>91307</v>
      </c>
      <c r="Y2362" s="34" t="s">
        <v>1802</v>
      </c>
      <c r="Z2362" s="43" t="s">
        <v>1223</v>
      </c>
      <c r="AA2362" s="34" t="s">
        <v>485</v>
      </c>
      <c r="AB2362" s="34" t="s">
        <v>276</v>
      </c>
      <c r="AC2362" s="34" t="s">
        <v>1802</v>
      </c>
      <c r="AD2362" s="44" t="s">
        <v>350</v>
      </c>
      <c r="AE2362" s="44" t="s">
        <v>11787</v>
      </c>
      <c r="AF2362" s="43">
        <v>274</v>
      </c>
      <c r="AG2362" s="34" t="s">
        <v>4748</v>
      </c>
      <c r="AH2362" s="34" t="s">
        <v>4747</v>
      </c>
      <c r="AI2362" s="43" t="s">
        <v>4604</v>
      </c>
      <c r="AJ2362" s="44" t="s">
        <v>4749</v>
      </c>
      <c r="AK2362" s="261">
        <v>6400455</v>
      </c>
      <c r="AL2362" s="44" t="s">
        <v>482</v>
      </c>
      <c r="AM2362" s="44" t="s">
        <v>4753</v>
      </c>
      <c r="AN2362" s="262">
        <v>271093960</v>
      </c>
      <c r="AO2362" s="34"/>
      <c r="AP2362" s="34"/>
      <c r="AQ2362" s="34"/>
      <c r="AR2362" s="34"/>
      <c r="AS2362" s="34"/>
      <c r="AT2362" s="44" t="s">
        <v>10865</v>
      </c>
      <c r="AU2362" s="44"/>
      <c r="AV2362" s="477" t="str">
        <f t="array" ref="AV2362">_xlfn.IFS(
LEFT(Tabelas!$AI2362,1)="N","DN",
LEFT(Tabelas!$AI2362,1)="C","DC",
LEFT(Tabelas!$AI2362,1)="L","DL",
LEFT(Tabelas!$AI2362,1)="A","DA",
LEFT(Tabelas!$AI2362,1)="G","DG")</f>
        <v>DC</v>
      </c>
      <c r="AW2362" s="34"/>
      <c r="AX2362" s="34"/>
      <c r="AY2362" s="34"/>
      <c r="AZ2362" s="34"/>
      <c r="BA2362" s="34"/>
      <c r="BB2362" s="34"/>
      <c r="BC2362" s="34"/>
      <c r="BD2362" s="44">
        <v>91307</v>
      </c>
      <c r="BE2362" s="34" t="s">
        <v>1802</v>
      </c>
      <c r="BF2362" s="43" t="s">
        <v>1223</v>
      </c>
      <c r="BG2362" s="34" t="s">
        <v>485</v>
      </c>
      <c r="BH2362" s="34" t="s">
        <v>276</v>
      </c>
      <c r="BI2362" s="34" t="s">
        <v>1802</v>
      </c>
      <c r="BJ2362" s="44" t="s">
        <v>350</v>
      </c>
      <c r="BK2362" s="44" t="s">
        <v>11787</v>
      </c>
      <c r="EN2362" s="572">
        <v>211085464</v>
      </c>
      <c r="EO2362" s="561" t="s">
        <v>12745</v>
      </c>
      <c r="EP2362" s="561" t="s">
        <v>320</v>
      </c>
      <c r="EQ2362" s="576">
        <v>166</v>
      </c>
      <c r="ER2362" s="561" t="s">
        <v>3992</v>
      </c>
      <c r="ES2362" s="568" t="s">
        <v>12746</v>
      </c>
    </row>
    <row r="2363" spans="16:149">
      <c r="P2363" s="503"/>
      <c r="Q2363" s="504"/>
      <c r="R2363" s="505">
        <f t="shared" si="59"/>
        <v>46141</v>
      </c>
      <c r="S2363" s="501"/>
      <c r="T2363" s="497"/>
      <c r="U2363" s="498"/>
      <c r="V2363" s="43">
        <v>274</v>
      </c>
      <c r="W2363" s="34" t="s">
        <v>4748</v>
      </c>
      <c r="X2363" s="44">
        <v>91309</v>
      </c>
      <c r="Y2363" s="34" t="s">
        <v>1051</v>
      </c>
      <c r="Z2363" s="43" t="s">
        <v>1223</v>
      </c>
      <c r="AA2363" s="34" t="s">
        <v>485</v>
      </c>
      <c r="AB2363" s="34" t="s">
        <v>276</v>
      </c>
      <c r="AC2363" s="34" t="s">
        <v>1051</v>
      </c>
      <c r="AD2363" s="44" t="s">
        <v>350</v>
      </c>
      <c r="AE2363" s="44" t="s">
        <v>11787</v>
      </c>
      <c r="AF2363" s="43">
        <v>274</v>
      </c>
      <c r="AG2363" s="34" t="s">
        <v>4748</v>
      </c>
      <c r="AH2363" s="34" t="s">
        <v>4747</v>
      </c>
      <c r="AI2363" s="43" t="s">
        <v>4604</v>
      </c>
      <c r="AJ2363" s="44" t="s">
        <v>4749</v>
      </c>
      <c r="AK2363" s="261">
        <v>6400455</v>
      </c>
      <c r="AL2363" s="44" t="s">
        <v>482</v>
      </c>
      <c r="AM2363" s="44" t="s">
        <v>4753</v>
      </c>
      <c r="AN2363" s="262">
        <v>271093960</v>
      </c>
      <c r="AO2363" s="34"/>
      <c r="AP2363" s="34"/>
      <c r="AQ2363" s="34"/>
      <c r="AR2363" s="34"/>
      <c r="AS2363" s="34"/>
      <c r="AT2363" s="44" t="s">
        <v>10865</v>
      </c>
      <c r="AU2363" s="44"/>
      <c r="AV2363" s="477" t="str">
        <f t="array" ref="AV2363">_xlfn.IFS(
LEFT(Tabelas!$AI2363,1)="N","DN",
LEFT(Tabelas!$AI2363,1)="C","DC",
LEFT(Tabelas!$AI2363,1)="L","DL",
LEFT(Tabelas!$AI2363,1)="A","DA",
LEFT(Tabelas!$AI2363,1)="G","DG")</f>
        <v>DC</v>
      </c>
      <c r="AW2363" s="34"/>
      <c r="AX2363" s="34"/>
      <c r="AY2363" s="34"/>
      <c r="AZ2363" s="34"/>
      <c r="BA2363" s="34"/>
      <c r="BB2363" s="34"/>
      <c r="BC2363" s="34"/>
      <c r="BD2363" s="44">
        <v>91309</v>
      </c>
      <c r="BE2363" s="34" t="s">
        <v>1051</v>
      </c>
      <c r="BF2363" s="43" t="s">
        <v>1223</v>
      </c>
      <c r="BG2363" s="34" t="s">
        <v>485</v>
      </c>
      <c r="BH2363" s="34" t="s">
        <v>276</v>
      </c>
      <c r="BI2363" s="34" t="s">
        <v>1051</v>
      </c>
      <c r="BJ2363" s="44" t="s">
        <v>350</v>
      </c>
      <c r="BK2363" s="44" t="s">
        <v>11787</v>
      </c>
      <c r="EN2363" s="572">
        <v>211532762</v>
      </c>
      <c r="EO2363" s="561" t="s">
        <v>12747</v>
      </c>
      <c r="EP2363" s="561" t="s">
        <v>320</v>
      </c>
      <c r="EQ2363" s="576">
        <v>126</v>
      </c>
      <c r="ER2363" s="561" t="s">
        <v>3720</v>
      </c>
      <c r="ES2363" s="568" t="s">
        <v>12748</v>
      </c>
    </row>
    <row r="2364" spans="16:149">
      <c r="P2364" s="503"/>
      <c r="Q2364" s="504"/>
      <c r="R2364" s="505">
        <f t="shared" si="59"/>
        <v>46142</v>
      </c>
      <c r="S2364" s="501"/>
      <c r="T2364" s="497"/>
      <c r="U2364" s="498"/>
      <c r="V2364" s="43">
        <v>274</v>
      </c>
      <c r="W2364" s="34" t="s">
        <v>4748</v>
      </c>
      <c r="X2364" s="44">
        <v>91310</v>
      </c>
      <c r="Y2364" s="34" t="s">
        <v>2491</v>
      </c>
      <c r="Z2364" s="43" t="s">
        <v>1223</v>
      </c>
      <c r="AA2364" s="34" t="s">
        <v>485</v>
      </c>
      <c r="AB2364" s="34" t="s">
        <v>276</v>
      </c>
      <c r="AC2364" s="34" t="s">
        <v>2491</v>
      </c>
      <c r="AD2364" s="44" t="s">
        <v>350</v>
      </c>
      <c r="AE2364" s="44" t="s">
        <v>11787</v>
      </c>
      <c r="AF2364" s="43">
        <v>274</v>
      </c>
      <c r="AG2364" s="34" t="s">
        <v>4748</v>
      </c>
      <c r="AH2364" s="34" t="s">
        <v>4747</v>
      </c>
      <c r="AI2364" s="43" t="s">
        <v>4604</v>
      </c>
      <c r="AJ2364" s="44" t="s">
        <v>4749</v>
      </c>
      <c r="AK2364" s="261">
        <v>6400455</v>
      </c>
      <c r="AL2364" s="44" t="s">
        <v>482</v>
      </c>
      <c r="AM2364" s="44" t="s">
        <v>4753</v>
      </c>
      <c r="AN2364" s="262">
        <v>271093960</v>
      </c>
      <c r="AO2364" s="34"/>
      <c r="AP2364" s="34"/>
      <c r="AQ2364" s="34"/>
      <c r="AR2364" s="34"/>
      <c r="AS2364" s="34"/>
      <c r="AT2364" s="44" t="s">
        <v>10865</v>
      </c>
      <c r="AU2364" s="44"/>
      <c r="AV2364" s="477" t="str">
        <f t="array" ref="AV2364">_xlfn.IFS(
LEFT(Tabelas!$AI2364,1)="N","DN",
LEFT(Tabelas!$AI2364,1)="C","DC",
LEFT(Tabelas!$AI2364,1)="L","DL",
LEFT(Tabelas!$AI2364,1)="A","DA",
LEFT(Tabelas!$AI2364,1)="G","DG")</f>
        <v>DC</v>
      </c>
      <c r="AW2364" s="34"/>
      <c r="AX2364" s="34"/>
      <c r="AY2364" s="34"/>
      <c r="AZ2364" s="34"/>
      <c r="BA2364" s="34"/>
      <c r="BB2364" s="34"/>
      <c r="BC2364" s="34"/>
      <c r="BD2364" s="44">
        <v>91310</v>
      </c>
      <c r="BE2364" s="34" t="s">
        <v>2491</v>
      </c>
      <c r="BF2364" s="43" t="s">
        <v>1223</v>
      </c>
      <c r="BG2364" s="34" t="s">
        <v>485</v>
      </c>
      <c r="BH2364" s="34" t="s">
        <v>276</v>
      </c>
      <c r="BI2364" s="34" t="s">
        <v>2491</v>
      </c>
      <c r="BJ2364" s="44" t="s">
        <v>350</v>
      </c>
      <c r="BK2364" s="44" t="s">
        <v>11787</v>
      </c>
      <c r="EN2364" s="572">
        <v>211637050</v>
      </c>
      <c r="EO2364" s="561" t="s">
        <v>12749</v>
      </c>
      <c r="EP2364" s="561" t="s">
        <v>320</v>
      </c>
      <c r="EQ2364" s="576">
        <v>162</v>
      </c>
      <c r="ER2364" s="561" t="s">
        <v>3781</v>
      </c>
      <c r="ES2364" s="568" t="s">
        <v>12750</v>
      </c>
    </row>
    <row r="2365" spans="16:149">
      <c r="P2365" s="503"/>
      <c r="Q2365" s="504"/>
      <c r="R2365" s="505">
        <f t="shared" si="59"/>
        <v>46143</v>
      </c>
      <c r="S2365" s="501"/>
      <c r="T2365" s="497"/>
      <c r="U2365" s="498"/>
      <c r="V2365" s="43">
        <v>274</v>
      </c>
      <c r="W2365" s="34" t="s">
        <v>4748</v>
      </c>
      <c r="X2365" s="44">
        <v>91311</v>
      </c>
      <c r="Y2365" s="34" t="s">
        <v>2656</v>
      </c>
      <c r="Z2365" s="43" t="s">
        <v>1223</v>
      </c>
      <c r="AA2365" s="34" t="s">
        <v>485</v>
      </c>
      <c r="AB2365" s="34" t="s">
        <v>276</v>
      </c>
      <c r="AC2365" s="34" t="s">
        <v>2656</v>
      </c>
      <c r="AD2365" s="44" t="s">
        <v>350</v>
      </c>
      <c r="AE2365" s="44" t="s">
        <v>11787</v>
      </c>
      <c r="AF2365" s="43">
        <v>274</v>
      </c>
      <c r="AG2365" s="34" t="s">
        <v>4748</v>
      </c>
      <c r="AH2365" s="34" t="s">
        <v>4747</v>
      </c>
      <c r="AI2365" s="43" t="s">
        <v>4604</v>
      </c>
      <c r="AJ2365" s="44" t="s">
        <v>4749</v>
      </c>
      <c r="AK2365" s="261">
        <v>6400455</v>
      </c>
      <c r="AL2365" s="44" t="s">
        <v>482</v>
      </c>
      <c r="AM2365" s="44" t="s">
        <v>4753</v>
      </c>
      <c r="AN2365" s="262">
        <v>271093960</v>
      </c>
      <c r="AO2365" s="34"/>
      <c r="AP2365" s="34"/>
      <c r="AQ2365" s="34"/>
      <c r="AR2365" s="34"/>
      <c r="AS2365" s="34"/>
      <c r="AT2365" s="44" t="s">
        <v>10865</v>
      </c>
      <c r="AU2365" s="44"/>
      <c r="AV2365" s="477" t="str">
        <f t="array" ref="AV2365">_xlfn.IFS(
LEFT(Tabelas!$AI2365,1)="N","DN",
LEFT(Tabelas!$AI2365,1)="C","DC",
LEFT(Tabelas!$AI2365,1)="L","DL",
LEFT(Tabelas!$AI2365,1)="A","DA",
LEFT(Tabelas!$AI2365,1)="G","DG")</f>
        <v>DC</v>
      </c>
      <c r="AW2365" s="34"/>
      <c r="AX2365" s="34"/>
      <c r="AY2365" s="34"/>
      <c r="AZ2365" s="34"/>
      <c r="BA2365" s="34"/>
      <c r="BB2365" s="34"/>
      <c r="BC2365" s="34"/>
      <c r="BD2365" s="44">
        <v>91311</v>
      </c>
      <c r="BE2365" s="34" t="s">
        <v>2656</v>
      </c>
      <c r="BF2365" s="43" t="s">
        <v>1223</v>
      </c>
      <c r="BG2365" s="34" t="s">
        <v>485</v>
      </c>
      <c r="BH2365" s="34" t="s">
        <v>276</v>
      </c>
      <c r="BI2365" s="34" t="s">
        <v>2656</v>
      </c>
      <c r="BJ2365" s="44" t="s">
        <v>350</v>
      </c>
      <c r="BK2365" s="44" t="s">
        <v>11787</v>
      </c>
      <c r="EN2365" s="571">
        <v>211656640</v>
      </c>
      <c r="EO2365" s="560" t="s">
        <v>12751</v>
      </c>
      <c r="EP2365" s="560" t="s">
        <v>320</v>
      </c>
      <c r="EQ2365" s="580">
        <v>102</v>
      </c>
      <c r="ER2365" s="560" t="s">
        <v>628</v>
      </c>
      <c r="ES2365" s="567" t="s">
        <v>12752</v>
      </c>
    </row>
    <row r="2366" spans="16:149">
      <c r="P2366" s="503"/>
      <c r="Q2366" s="504"/>
      <c r="R2366" s="505">
        <f t="shared" si="59"/>
        <v>46144</v>
      </c>
      <c r="S2366" s="501"/>
      <c r="T2366" s="497"/>
      <c r="U2366" s="498"/>
      <c r="V2366" s="43">
        <v>274</v>
      </c>
      <c r="W2366" s="34" t="s">
        <v>4748</v>
      </c>
      <c r="X2366" s="44">
        <v>91312</v>
      </c>
      <c r="Y2366" s="34" t="s">
        <v>2801</v>
      </c>
      <c r="Z2366" s="43" t="s">
        <v>1223</v>
      </c>
      <c r="AA2366" s="34" t="s">
        <v>485</v>
      </c>
      <c r="AB2366" s="34" t="s">
        <v>276</v>
      </c>
      <c r="AC2366" s="34" t="s">
        <v>2801</v>
      </c>
      <c r="AD2366" s="44" t="s">
        <v>350</v>
      </c>
      <c r="AE2366" s="44" t="s">
        <v>11787</v>
      </c>
      <c r="AF2366" s="43">
        <v>274</v>
      </c>
      <c r="AG2366" s="34" t="s">
        <v>4748</v>
      </c>
      <c r="AH2366" s="34" t="s">
        <v>4747</v>
      </c>
      <c r="AI2366" s="43" t="s">
        <v>4604</v>
      </c>
      <c r="AJ2366" s="44" t="s">
        <v>4749</v>
      </c>
      <c r="AK2366" s="261">
        <v>6400455</v>
      </c>
      <c r="AL2366" s="44" t="s">
        <v>482</v>
      </c>
      <c r="AM2366" s="44" t="s">
        <v>4753</v>
      </c>
      <c r="AN2366" s="262">
        <v>271093960</v>
      </c>
      <c r="AO2366" s="34"/>
      <c r="AP2366" s="34"/>
      <c r="AQ2366" s="34"/>
      <c r="AR2366" s="34"/>
      <c r="AS2366" s="34"/>
      <c r="AT2366" s="44" t="s">
        <v>10865</v>
      </c>
      <c r="AU2366" s="44"/>
      <c r="AV2366" s="477" t="str">
        <f t="array" ref="AV2366">_xlfn.IFS(
LEFT(Tabelas!$AI2366,1)="N","DN",
LEFT(Tabelas!$AI2366,1)="C","DC",
LEFT(Tabelas!$AI2366,1)="L","DL",
LEFT(Tabelas!$AI2366,1)="A","DA",
LEFT(Tabelas!$AI2366,1)="G","DG")</f>
        <v>DC</v>
      </c>
      <c r="AW2366" s="34"/>
      <c r="AX2366" s="34"/>
      <c r="AY2366" s="34"/>
      <c r="AZ2366" s="34"/>
      <c r="BA2366" s="34"/>
      <c r="BB2366" s="34"/>
      <c r="BC2366" s="34"/>
      <c r="BD2366" s="44">
        <v>91312</v>
      </c>
      <c r="BE2366" s="34" t="s">
        <v>2801</v>
      </c>
      <c r="BF2366" s="43" t="s">
        <v>1223</v>
      </c>
      <c r="BG2366" s="34" t="s">
        <v>485</v>
      </c>
      <c r="BH2366" s="34" t="s">
        <v>276</v>
      </c>
      <c r="BI2366" s="34" t="s">
        <v>2801</v>
      </c>
      <c r="BJ2366" s="44" t="s">
        <v>350</v>
      </c>
      <c r="BK2366" s="44" t="s">
        <v>11787</v>
      </c>
      <c r="EN2366" s="571">
        <v>211855057</v>
      </c>
      <c r="EO2366" s="560" t="s">
        <v>12753</v>
      </c>
      <c r="EP2366" s="560" t="s">
        <v>320</v>
      </c>
      <c r="EQ2366" s="580">
        <v>109</v>
      </c>
      <c r="ER2366" s="560" t="s">
        <v>2409</v>
      </c>
      <c r="ES2366" s="567" t="s">
        <v>12754</v>
      </c>
    </row>
    <row r="2367" spans="16:149">
      <c r="P2367" s="503"/>
      <c r="Q2367" s="504"/>
      <c r="R2367" s="505">
        <f t="shared" si="59"/>
        <v>46145</v>
      </c>
      <c r="S2367" s="501"/>
      <c r="T2367" s="497"/>
      <c r="U2367" s="498"/>
      <c r="V2367" s="43">
        <v>274</v>
      </c>
      <c r="W2367" s="34" t="s">
        <v>4748</v>
      </c>
      <c r="X2367" s="44">
        <v>91313</v>
      </c>
      <c r="Y2367" s="34" t="s">
        <v>2939</v>
      </c>
      <c r="Z2367" s="43" t="s">
        <v>1223</v>
      </c>
      <c r="AA2367" s="34" t="s">
        <v>485</v>
      </c>
      <c r="AB2367" s="34" t="s">
        <v>276</v>
      </c>
      <c r="AC2367" s="34" t="s">
        <v>2939</v>
      </c>
      <c r="AD2367" s="44" t="s">
        <v>350</v>
      </c>
      <c r="AE2367" s="44" t="s">
        <v>11787</v>
      </c>
      <c r="AF2367" s="43">
        <v>274</v>
      </c>
      <c r="AG2367" s="34" t="s">
        <v>4748</v>
      </c>
      <c r="AH2367" s="34" t="s">
        <v>4747</v>
      </c>
      <c r="AI2367" s="43" t="s">
        <v>4604</v>
      </c>
      <c r="AJ2367" s="44" t="s">
        <v>4749</v>
      </c>
      <c r="AK2367" s="261">
        <v>6400455</v>
      </c>
      <c r="AL2367" s="44" t="s">
        <v>482</v>
      </c>
      <c r="AM2367" s="44" t="s">
        <v>4753</v>
      </c>
      <c r="AN2367" s="262">
        <v>271093960</v>
      </c>
      <c r="AO2367" s="34"/>
      <c r="AP2367" s="34"/>
      <c r="AQ2367" s="34"/>
      <c r="AR2367" s="34"/>
      <c r="AS2367" s="34"/>
      <c r="AT2367" s="44" t="s">
        <v>10865</v>
      </c>
      <c r="AU2367" s="44"/>
      <c r="AV2367" s="477" t="str">
        <f t="array" ref="AV2367">_xlfn.IFS(
LEFT(Tabelas!$AI2367,1)="N","DN",
LEFT(Tabelas!$AI2367,1)="C","DC",
LEFT(Tabelas!$AI2367,1)="L","DL",
LEFT(Tabelas!$AI2367,1)="A","DA",
LEFT(Tabelas!$AI2367,1)="G","DG")</f>
        <v>DC</v>
      </c>
      <c r="AW2367" s="34"/>
      <c r="AX2367" s="34"/>
      <c r="AY2367" s="34"/>
      <c r="AZ2367" s="34"/>
      <c r="BA2367" s="34"/>
      <c r="BB2367" s="34"/>
      <c r="BC2367" s="34"/>
      <c r="BD2367" s="44">
        <v>91313</v>
      </c>
      <c r="BE2367" s="34" t="s">
        <v>2939</v>
      </c>
      <c r="BF2367" s="43" t="s">
        <v>1223</v>
      </c>
      <c r="BG2367" s="34" t="s">
        <v>485</v>
      </c>
      <c r="BH2367" s="34" t="s">
        <v>276</v>
      </c>
      <c r="BI2367" s="34" t="s">
        <v>2939</v>
      </c>
      <c r="BJ2367" s="44" t="s">
        <v>350</v>
      </c>
      <c r="BK2367" s="44" t="s">
        <v>11787</v>
      </c>
      <c r="EN2367" s="572">
        <v>211882097</v>
      </c>
      <c r="EO2367" s="561" t="s">
        <v>12755</v>
      </c>
      <c r="EP2367" s="561" t="s">
        <v>320</v>
      </c>
      <c r="EQ2367" s="576">
        <v>112</v>
      </c>
      <c r="ER2367" s="561" t="s">
        <v>2868</v>
      </c>
      <c r="ES2367" s="568" t="s">
        <v>12756</v>
      </c>
    </row>
    <row r="2368" spans="16:149">
      <c r="P2368" s="503"/>
      <c r="Q2368" s="504"/>
      <c r="R2368" s="505">
        <f t="shared" si="59"/>
        <v>46146</v>
      </c>
      <c r="S2368" s="501"/>
      <c r="T2368" s="497"/>
      <c r="U2368" s="498"/>
      <c r="V2368" s="43">
        <v>274</v>
      </c>
      <c r="W2368" s="34" t="s">
        <v>4748</v>
      </c>
      <c r="X2368" s="44">
        <v>91314</v>
      </c>
      <c r="Y2368" s="34" t="s">
        <v>3072</v>
      </c>
      <c r="Z2368" s="43" t="s">
        <v>1223</v>
      </c>
      <c r="AA2368" s="34" t="s">
        <v>485</v>
      </c>
      <c r="AB2368" s="34" t="s">
        <v>276</v>
      </c>
      <c r="AC2368" s="34" t="s">
        <v>3072</v>
      </c>
      <c r="AD2368" s="44" t="s">
        <v>350</v>
      </c>
      <c r="AE2368" s="44" t="s">
        <v>11787</v>
      </c>
      <c r="AF2368" s="43">
        <v>274</v>
      </c>
      <c r="AG2368" s="34" t="s">
        <v>4748</v>
      </c>
      <c r="AH2368" s="34" t="s">
        <v>4747</v>
      </c>
      <c r="AI2368" s="43" t="s">
        <v>4604</v>
      </c>
      <c r="AJ2368" s="44" t="s">
        <v>4749</v>
      </c>
      <c r="AK2368" s="261">
        <v>6400455</v>
      </c>
      <c r="AL2368" s="44" t="s">
        <v>482</v>
      </c>
      <c r="AM2368" s="44" t="s">
        <v>4753</v>
      </c>
      <c r="AN2368" s="262">
        <v>271093960</v>
      </c>
      <c r="AO2368" s="34"/>
      <c r="AP2368" s="34"/>
      <c r="AQ2368" s="34"/>
      <c r="AR2368" s="34"/>
      <c r="AS2368" s="34"/>
      <c r="AT2368" s="44" t="s">
        <v>10865</v>
      </c>
      <c r="AU2368" s="44"/>
      <c r="AV2368" s="477" t="str">
        <f t="array" ref="AV2368">_xlfn.IFS(
LEFT(Tabelas!$AI2368,1)="N","DN",
LEFT(Tabelas!$AI2368,1)="C","DC",
LEFT(Tabelas!$AI2368,1)="L","DL",
LEFT(Tabelas!$AI2368,1)="A","DA",
LEFT(Tabelas!$AI2368,1)="G","DG")</f>
        <v>DC</v>
      </c>
      <c r="AW2368" s="34"/>
      <c r="AX2368" s="34"/>
      <c r="AY2368" s="34"/>
      <c r="AZ2368" s="34"/>
      <c r="BA2368" s="34"/>
      <c r="BB2368" s="34"/>
      <c r="BC2368" s="34"/>
      <c r="BD2368" s="44">
        <v>91314</v>
      </c>
      <c r="BE2368" s="34" t="s">
        <v>3072</v>
      </c>
      <c r="BF2368" s="43" t="s">
        <v>1223</v>
      </c>
      <c r="BG2368" s="34" t="s">
        <v>485</v>
      </c>
      <c r="BH2368" s="34" t="s">
        <v>276</v>
      </c>
      <c r="BI2368" s="34" t="s">
        <v>3072</v>
      </c>
      <c r="BJ2368" s="44" t="s">
        <v>350</v>
      </c>
      <c r="BK2368" s="44" t="s">
        <v>11787</v>
      </c>
      <c r="EN2368" s="571">
        <v>211947113</v>
      </c>
      <c r="EO2368" s="560" t="s">
        <v>12757</v>
      </c>
      <c r="EP2368" s="560" t="s">
        <v>320</v>
      </c>
      <c r="EQ2368" s="580">
        <v>167</v>
      </c>
      <c r="ER2368" s="560" t="s">
        <v>4041</v>
      </c>
      <c r="ES2368" s="567" t="s">
        <v>12758</v>
      </c>
    </row>
    <row r="2369" spans="16:149">
      <c r="P2369" s="503"/>
      <c r="Q2369" s="504"/>
      <c r="R2369" s="505">
        <f t="shared" si="59"/>
        <v>46147</v>
      </c>
      <c r="S2369" s="501"/>
      <c r="T2369" s="497"/>
      <c r="U2369" s="498"/>
      <c r="V2369" s="43">
        <v>274</v>
      </c>
      <c r="W2369" s="34" t="s">
        <v>4748</v>
      </c>
      <c r="X2369" s="44">
        <v>91315</v>
      </c>
      <c r="Y2369" s="34" t="s">
        <v>3188</v>
      </c>
      <c r="Z2369" s="43" t="s">
        <v>1223</v>
      </c>
      <c r="AA2369" s="34" t="s">
        <v>485</v>
      </c>
      <c r="AB2369" s="34" t="s">
        <v>276</v>
      </c>
      <c r="AC2369" s="34" t="s">
        <v>3188</v>
      </c>
      <c r="AD2369" s="44" t="s">
        <v>350</v>
      </c>
      <c r="AE2369" s="44" t="s">
        <v>11787</v>
      </c>
      <c r="AF2369" s="43">
        <v>274</v>
      </c>
      <c r="AG2369" s="34" t="s">
        <v>4748</v>
      </c>
      <c r="AH2369" s="34" t="s">
        <v>4747</v>
      </c>
      <c r="AI2369" s="43" t="s">
        <v>4604</v>
      </c>
      <c r="AJ2369" s="44" t="s">
        <v>4749</v>
      </c>
      <c r="AK2369" s="261">
        <v>6400455</v>
      </c>
      <c r="AL2369" s="44" t="s">
        <v>482</v>
      </c>
      <c r="AM2369" s="44" t="s">
        <v>4753</v>
      </c>
      <c r="AN2369" s="262">
        <v>271093960</v>
      </c>
      <c r="AO2369" s="34"/>
      <c r="AP2369" s="34"/>
      <c r="AQ2369" s="34"/>
      <c r="AR2369" s="34"/>
      <c r="AS2369" s="34"/>
      <c r="AT2369" s="44" t="s">
        <v>10865</v>
      </c>
      <c r="AU2369" s="44"/>
      <c r="AV2369" s="477" t="str">
        <f t="array" ref="AV2369">_xlfn.IFS(
LEFT(Tabelas!$AI2369,1)="N","DN",
LEFT(Tabelas!$AI2369,1)="C","DC",
LEFT(Tabelas!$AI2369,1)="L","DL",
LEFT(Tabelas!$AI2369,1)="A","DA",
LEFT(Tabelas!$AI2369,1)="G","DG")</f>
        <v>DC</v>
      </c>
      <c r="AW2369" s="34"/>
      <c r="AX2369" s="34"/>
      <c r="AY2369" s="34"/>
      <c r="AZ2369" s="34"/>
      <c r="BA2369" s="34"/>
      <c r="BB2369" s="34"/>
      <c r="BC2369" s="34"/>
      <c r="BD2369" s="44">
        <v>91315</v>
      </c>
      <c r="BE2369" s="34" t="s">
        <v>3188</v>
      </c>
      <c r="BF2369" s="43" t="s">
        <v>1223</v>
      </c>
      <c r="BG2369" s="34" t="s">
        <v>485</v>
      </c>
      <c r="BH2369" s="34" t="s">
        <v>276</v>
      </c>
      <c r="BI2369" s="34" t="s">
        <v>3188</v>
      </c>
      <c r="BJ2369" s="44" t="s">
        <v>350</v>
      </c>
      <c r="BK2369" s="44" t="s">
        <v>11787</v>
      </c>
      <c r="EN2369" s="571">
        <v>212007688</v>
      </c>
      <c r="EO2369" s="560" t="s">
        <v>12759</v>
      </c>
      <c r="EP2369" s="560" t="s">
        <v>320</v>
      </c>
      <c r="EQ2369" s="580">
        <v>162</v>
      </c>
      <c r="ER2369" s="560" t="s">
        <v>3781</v>
      </c>
      <c r="ES2369" s="567" t="s">
        <v>12760</v>
      </c>
    </row>
    <row r="2370" spans="16:149">
      <c r="P2370" s="503"/>
      <c r="Q2370" s="504"/>
      <c r="R2370" s="505">
        <f t="shared" si="59"/>
        <v>46148</v>
      </c>
      <c r="S2370" s="501"/>
      <c r="T2370" s="497"/>
      <c r="U2370" s="498"/>
      <c r="V2370" s="43">
        <v>274</v>
      </c>
      <c r="W2370" s="34" t="s">
        <v>4748</v>
      </c>
      <c r="X2370" s="44">
        <v>91316</v>
      </c>
      <c r="Y2370" s="34" t="s">
        <v>3304</v>
      </c>
      <c r="Z2370" s="43" t="s">
        <v>1223</v>
      </c>
      <c r="AA2370" s="34" t="s">
        <v>485</v>
      </c>
      <c r="AB2370" s="34" t="s">
        <v>276</v>
      </c>
      <c r="AC2370" s="34" t="s">
        <v>3304</v>
      </c>
      <c r="AD2370" s="44" t="s">
        <v>350</v>
      </c>
      <c r="AE2370" s="44" t="s">
        <v>11787</v>
      </c>
      <c r="AF2370" s="43">
        <v>274</v>
      </c>
      <c r="AG2370" s="34" t="s">
        <v>4748</v>
      </c>
      <c r="AH2370" s="34" t="s">
        <v>4747</v>
      </c>
      <c r="AI2370" s="43" t="s">
        <v>4604</v>
      </c>
      <c r="AJ2370" s="44" t="s">
        <v>4749</v>
      </c>
      <c r="AK2370" s="261">
        <v>6400455</v>
      </c>
      <c r="AL2370" s="44" t="s">
        <v>482</v>
      </c>
      <c r="AM2370" s="44" t="s">
        <v>4753</v>
      </c>
      <c r="AN2370" s="262">
        <v>271093960</v>
      </c>
      <c r="AO2370" s="34"/>
      <c r="AP2370" s="34"/>
      <c r="AQ2370" s="34"/>
      <c r="AR2370" s="34"/>
      <c r="AS2370" s="34"/>
      <c r="AT2370" s="44" t="s">
        <v>10865</v>
      </c>
      <c r="AU2370" s="44"/>
      <c r="AV2370" s="477" t="str">
        <f t="array" ref="AV2370">_xlfn.IFS(
LEFT(Tabelas!$AI2370,1)="N","DN",
LEFT(Tabelas!$AI2370,1)="C","DC",
LEFT(Tabelas!$AI2370,1)="L","DL",
LEFT(Tabelas!$AI2370,1)="A","DA",
LEFT(Tabelas!$AI2370,1)="G","DG")</f>
        <v>DC</v>
      </c>
      <c r="AW2370" s="34"/>
      <c r="AX2370" s="34"/>
      <c r="AY2370" s="34"/>
      <c r="AZ2370" s="34"/>
      <c r="BA2370" s="34"/>
      <c r="BB2370" s="34"/>
      <c r="BC2370" s="34"/>
      <c r="BD2370" s="44">
        <v>91316</v>
      </c>
      <c r="BE2370" s="34" t="s">
        <v>3304</v>
      </c>
      <c r="BF2370" s="43" t="s">
        <v>1223</v>
      </c>
      <c r="BG2370" s="34" t="s">
        <v>485</v>
      </c>
      <c r="BH2370" s="34" t="s">
        <v>276</v>
      </c>
      <c r="BI2370" s="34" t="s">
        <v>3304</v>
      </c>
      <c r="BJ2370" s="44" t="s">
        <v>350</v>
      </c>
      <c r="BK2370" s="44" t="s">
        <v>11787</v>
      </c>
      <c r="EN2370" s="571">
        <v>212095692</v>
      </c>
      <c r="EO2370" s="560" t="s">
        <v>12761</v>
      </c>
      <c r="EP2370" s="560" t="s">
        <v>350</v>
      </c>
      <c r="EQ2370" s="580">
        <v>224</v>
      </c>
      <c r="ER2370" s="560" t="s">
        <v>4524</v>
      </c>
      <c r="ES2370" s="567" t="s">
        <v>12762</v>
      </c>
    </row>
    <row r="2371" spans="16:149">
      <c r="P2371" s="503"/>
      <c r="Q2371" s="504"/>
      <c r="R2371" s="505">
        <f t="shared" si="59"/>
        <v>46149</v>
      </c>
      <c r="S2371" s="501"/>
      <c r="T2371" s="497"/>
      <c r="U2371" s="498"/>
      <c r="V2371" s="43">
        <v>274</v>
      </c>
      <c r="W2371" s="34" t="s">
        <v>4748</v>
      </c>
      <c r="X2371" s="44">
        <v>91321</v>
      </c>
      <c r="Y2371" s="34" t="s">
        <v>3395</v>
      </c>
      <c r="Z2371" s="43" t="s">
        <v>1223</v>
      </c>
      <c r="AA2371" s="34" t="s">
        <v>485</v>
      </c>
      <c r="AB2371" s="34" t="s">
        <v>276</v>
      </c>
      <c r="AC2371" s="34" t="s">
        <v>3395</v>
      </c>
      <c r="AD2371" s="44" t="s">
        <v>350</v>
      </c>
      <c r="AE2371" s="44" t="s">
        <v>11787</v>
      </c>
      <c r="AF2371" s="43">
        <v>274</v>
      </c>
      <c r="AG2371" s="34" t="s">
        <v>4748</v>
      </c>
      <c r="AH2371" s="34" t="s">
        <v>4747</v>
      </c>
      <c r="AI2371" s="43" t="s">
        <v>4604</v>
      </c>
      <c r="AJ2371" s="44" t="s">
        <v>4749</v>
      </c>
      <c r="AK2371" s="261">
        <v>6400455</v>
      </c>
      <c r="AL2371" s="44" t="s">
        <v>482</v>
      </c>
      <c r="AM2371" s="44" t="s">
        <v>4753</v>
      </c>
      <c r="AN2371" s="262">
        <v>271093960</v>
      </c>
      <c r="AO2371" s="34"/>
      <c r="AP2371" s="34"/>
      <c r="AQ2371" s="34"/>
      <c r="AR2371" s="34"/>
      <c r="AS2371" s="34"/>
      <c r="AT2371" s="44" t="s">
        <v>10865</v>
      </c>
      <c r="AU2371" s="44"/>
      <c r="AV2371" s="477" t="str">
        <f t="array" ref="AV2371">_xlfn.IFS(
LEFT(Tabelas!$AI2371,1)="N","DN",
LEFT(Tabelas!$AI2371,1)="C","DC",
LEFT(Tabelas!$AI2371,1)="L","DL",
LEFT(Tabelas!$AI2371,1)="A","DA",
LEFT(Tabelas!$AI2371,1)="G","DG")</f>
        <v>DC</v>
      </c>
      <c r="AW2371" s="34"/>
      <c r="AX2371" s="34"/>
      <c r="AY2371" s="34"/>
      <c r="AZ2371" s="34"/>
      <c r="BA2371" s="34"/>
      <c r="BB2371" s="34"/>
      <c r="BC2371" s="34"/>
      <c r="BD2371" s="44">
        <v>91321</v>
      </c>
      <c r="BE2371" s="34" t="s">
        <v>3395</v>
      </c>
      <c r="BF2371" s="43" t="s">
        <v>1223</v>
      </c>
      <c r="BG2371" s="34" t="s">
        <v>485</v>
      </c>
      <c r="BH2371" s="34" t="s">
        <v>276</v>
      </c>
      <c r="BI2371" s="34" t="s">
        <v>3395</v>
      </c>
      <c r="BJ2371" s="44" t="s">
        <v>350</v>
      </c>
      <c r="BK2371" s="44" t="s">
        <v>11787</v>
      </c>
      <c r="EN2371" s="571">
        <v>212161822</v>
      </c>
      <c r="EO2371" s="560" t="s">
        <v>12763</v>
      </c>
      <c r="EP2371" s="560" t="s">
        <v>320</v>
      </c>
      <c r="EQ2371" s="580">
        <v>114</v>
      </c>
      <c r="ER2371" s="560" t="s">
        <v>3132</v>
      </c>
      <c r="ES2371" s="567" t="s">
        <v>12764</v>
      </c>
    </row>
    <row r="2372" spans="16:149">
      <c r="P2372" s="503"/>
      <c r="Q2372" s="504"/>
      <c r="R2372" s="505">
        <f t="shared" si="59"/>
        <v>46150</v>
      </c>
      <c r="S2372" s="501"/>
      <c r="T2372" s="497"/>
      <c r="U2372" s="498"/>
      <c r="V2372" s="43">
        <v>274</v>
      </c>
      <c r="W2372" s="34" t="s">
        <v>4748</v>
      </c>
      <c r="X2372" s="44">
        <v>91300</v>
      </c>
      <c r="Y2372" s="34" t="s">
        <v>776</v>
      </c>
      <c r="Z2372" s="43" t="s">
        <v>1223</v>
      </c>
      <c r="AA2372" s="34" t="s">
        <v>485</v>
      </c>
      <c r="AB2372" s="34" t="s">
        <v>276</v>
      </c>
      <c r="AC2372" s="34" t="s">
        <v>12765</v>
      </c>
      <c r="AD2372" s="44" t="s">
        <v>350</v>
      </c>
      <c r="AE2372" s="44" t="s">
        <v>11787</v>
      </c>
      <c r="AF2372" s="43">
        <v>274</v>
      </c>
      <c r="AG2372" s="34" t="s">
        <v>4748</v>
      </c>
      <c r="AH2372" s="34" t="s">
        <v>4747</v>
      </c>
      <c r="AI2372" s="43" t="s">
        <v>4604</v>
      </c>
      <c r="AJ2372" s="44" t="s">
        <v>4749</v>
      </c>
      <c r="AK2372" s="261">
        <v>6400455</v>
      </c>
      <c r="AL2372" s="44" t="s">
        <v>482</v>
      </c>
      <c r="AM2372" s="44" t="s">
        <v>4753</v>
      </c>
      <c r="AN2372" s="262">
        <v>271093960</v>
      </c>
      <c r="AO2372" s="34"/>
      <c r="AP2372" s="34"/>
      <c r="AQ2372" s="34"/>
      <c r="AR2372" s="34"/>
      <c r="AS2372" s="34"/>
      <c r="AT2372" s="44" t="s">
        <v>10865</v>
      </c>
      <c r="AU2372" s="44"/>
      <c r="AV2372" s="477" t="str">
        <f t="array" ref="AV2372">_xlfn.IFS(
LEFT(Tabelas!$AI2372,1)="N","DN",
LEFT(Tabelas!$AI2372,1)="C","DC",
LEFT(Tabelas!$AI2372,1)="L","DL",
LEFT(Tabelas!$AI2372,1)="A","DA",
LEFT(Tabelas!$AI2372,1)="G","DG")</f>
        <v>DC</v>
      </c>
      <c r="AW2372" s="34"/>
      <c r="AX2372" s="34"/>
      <c r="AY2372" s="34"/>
      <c r="AZ2372" s="34"/>
      <c r="BA2372" s="34"/>
      <c r="BB2372" s="34"/>
      <c r="BC2372" s="34"/>
      <c r="BD2372" s="44">
        <v>91300</v>
      </c>
      <c r="BE2372" s="34" t="s">
        <v>776</v>
      </c>
      <c r="BF2372" s="43" t="s">
        <v>1223</v>
      </c>
      <c r="BG2372" s="34" t="s">
        <v>485</v>
      </c>
      <c r="BH2372" s="34" t="s">
        <v>276</v>
      </c>
      <c r="BI2372" s="34" t="s">
        <v>12765</v>
      </c>
      <c r="BJ2372" s="44" t="s">
        <v>350</v>
      </c>
      <c r="BK2372" s="44" t="s">
        <v>11787</v>
      </c>
      <c r="EN2372" s="572">
        <v>212167170</v>
      </c>
      <c r="EO2372" s="561" t="s">
        <v>12766</v>
      </c>
      <c r="EP2372" s="561" t="s">
        <v>350</v>
      </c>
      <c r="EQ2372" s="576">
        <v>227</v>
      </c>
      <c r="ER2372" s="561" t="s">
        <v>4584</v>
      </c>
      <c r="ES2372" s="568" t="s">
        <v>12767</v>
      </c>
    </row>
    <row r="2373" spans="16:149">
      <c r="P2373" s="503"/>
      <c r="Q2373" s="504"/>
      <c r="R2373" s="505">
        <f t="shared" si="59"/>
        <v>46151</v>
      </c>
      <c r="S2373" s="501"/>
      <c r="T2373" s="497"/>
      <c r="U2373" s="498"/>
      <c r="V2373" s="43">
        <v>274</v>
      </c>
      <c r="W2373" s="34" t="s">
        <v>4748</v>
      </c>
      <c r="X2373" s="44">
        <v>91330</v>
      </c>
      <c r="Y2373" s="34" t="s">
        <v>3555</v>
      </c>
      <c r="Z2373" s="43" t="s">
        <v>1223</v>
      </c>
      <c r="AA2373" s="34" t="s">
        <v>485</v>
      </c>
      <c r="AB2373" s="34" t="s">
        <v>276</v>
      </c>
      <c r="AC2373" s="34" t="s">
        <v>12768</v>
      </c>
      <c r="AD2373" s="44" t="s">
        <v>350</v>
      </c>
      <c r="AE2373" s="44" t="s">
        <v>11787</v>
      </c>
      <c r="AF2373" s="43">
        <v>274</v>
      </c>
      <c r="AG2373" s="34" t="s">
        <v>4748</v>
      </c>
      <c r="AH2373" s="34" t="s">
        <v>4747</v>
      </c>
      <c r="AI2373" s="43" t="s">
        <v>4604</v>
      </c>
      <c r="AJ2373" s="44" t="s">
        <v>4749</v>
      </c>
      <c r="AK2373" s="261">
        <v>6400455</v>
      </c>
      <c r="AL2373" s="44" t="s">
        <v>482</v>
      </c>
      <c r="AM2373" s="44" t="s">
        <v>4753</v>
      </c>
      <c r="AN2373" s="262">
        <v>271093960</v>
      </c>
      <c r="AO2373" s="34"/>
      <c r="AP2373" s="34"/>
      <c r="AQ2373" s="34"/>
      <c r="AR2373" s="34"/>
      <c r="AS2373" s="34"/>
      <c r="AT2373" s="44" t="s">
        <v>10865</v>
      </c>
      <c r="AU2373" s="44"/>
      <c r="AV2373" s="477" t="str">
        <f t="array" ref="AV2373">_xlfn.IFS(
LEFT(Tabelas!$AI2373,1)="N","DN",
LEFT(Tabelas!$AI2373,1)="C","DC",
LEFT(Tabelas!$AI2373,1)="L","DL",
LEFT(Tabelas!$AI2373,1)="A","DA",
LEFT(Tabelas!$AI2373,1)="G","DG")</f>
        <v>DC</v>
      </c>
      <c r="AW2373" s="34"/>
      <c r="AX2373" s="34"/>
      <c r="AY2373" s="34"/>
      <c r="AZ2373" s="34"/>
      <c r="BA2373" s="34"/>
      <c r="BB2373" s="34"/>
      <c r="BC2373" s="34"/>
      <c r="BD2373" s="44">
        <v>91330</v>
      </c>
      <c r="BE2373" s="34" t="s">
        <v>3555</v>
      </c>
      <c r="BF2373" s="43" t="s">
        <v>1223</v>
      </c>
      <c r="BG2373" s="34" t="s">
        <v>485</v>
      </c>
      <c r="BH2373" s="34" t="s">
        <v>276</v>
      </c>
      <c r="BI2373" s="34" t="s">
        <v>12768</v>
      </c>
      <c r="BJ2373" s="44" t="s">
        <v>350</v>
      </c>
      <c r="BK2373" s="44" t="s">
        <v>11787</v>
      </c>
      <c r="EN2373" s="571">
        <v>212183770</v>
      </c>
      <c r="EO2373" s="560" t="s">
        <v>12769</v>
      </c>
      <c r="EP2373" s="560" t="s">
        <v>947</v>
      </c>
      <c r="EQ2373" s="580">
        <v>449</v>
      </c>
      <c r="ER2373" s="560" t="s">
        <v>3449</v>
      </c>
      <c r="ES2373" s="567" t="s">
        <v>12770</v>
      </c>
    </row>
    <row r="2374" spans="16:149">
      <c r="P2374" s="503"/>
      <c r="Q2374" s="504"/>
      <c r="R2374" s="505">
        <f t="shared" si="59"/>
        <v>46152</v>
      </c>
      <c r="S2374" s="501"/>
      <c r="T2374" s="497"/>
      <c r="U2374" s="498"/>
      <c r="V2374" s="43">
        <v>274</v>
      </c>
      <c r="W2374" s="34" t="s">
        <v>4748</v>
      </c>
      <c r="X2374" s="44">
        <v>91332</v>
      </c>
      <c r="Y2374" s="34" t="s">
        <v>3690</v>
      </c>
      <c r="Z2374" s="43" t="s">
        <v>1223</v>
      </c>
      <c r="AA2374" s="34" t="s">
        <v>485</v>
      </c>
      <c r="AB2374" s="34" t="s">
        <v>276</v>
      </c>
      <c r="AC2374" s="34" t="s">
        <v>12765</v>
      </c>
      <c r="AD2374" s="44" t="s">
        <v>350</v>
      </c>
      <c r="AE2374" s="44" t="s">
        <v>11787</v>
      </c>
      <c r="AF2374" s="43">
        <v>274</v>
      </c>
      <c r="AG2374" s="34" t="s">
        <v>4748</v>
      </c>
      <c r="AH2374" s="34" t="s">
        <v>4747</v>
      </c>
      <c r="AI2374" s="43" t="s">
        <v>4604</v>
      </c>
      <c r="AJ2374" s="44" t="s">
        <v>4749</v>
      </c>
      <c r="AK2374" s="261">
        <v>6400455</v>
      </c>
      <c r="AL2374" s="44" t="s">
        <v>482</v>
      </c>
      <c r="AM2374" s="44" t="s">
        <v>4753</v>
      </c>
      <c r="AN2374" s="262">
        <v>271093960</v>
      </c>
      <c r="AO2374" s="34"/>
      <c r="AP2374" s="34"/>
      <c r="AQ2374" s="34"/>
      <c r="AR2374" s="34"/>
      <c r="AS2374" s="34"/>
      <c r="AT2374" s="44" t="s">
        <v>10865</v>
      </c>
      <c r="AU2374" s="44"/>
      <c r="AV2374" s="477" t="str">
        <f t="array" ref="AV2374">_xlfn.IFS(
LEFT(Tabelas!$AI2374,1)="N","DN",
LEFT(Tabelas!$AI2374,1)="C","DC",
LEFT(Tabelas!$AI2374,1)="L","DL",
LEFT(Tabelas!$AI2374,1)="A","DA",
LEFT(Tabelas!$AI2374,1)="G","DG")</f>
        <v>DC</v>
      </c>
      <c r="AW2374" s="34"/>
      <c r="AX2374" s="34"/>
      <c r="AY2374" s="34"/>
      <c r="AZ2374" s="34"/>
      <c r="BA2374" s="34"/>
      <c r="BB2374" s="34"/>
      <c r="BC2374" s="34"/>
      <c r="BD2374" s="44">
        <v>91332</v>
      </c>
      <c r="BE2374" s="34" t="s">
        <v>3690</v>
      </c>
      <c r="BF2374" s="43" t="s">
        <v>1223</v>
      </c>
      <c r="BG2374" s="34" t="s">
        <v>485</v>
      </c>
      <c r="BH2374" s="34" t="s">
        <v>276</v>
      </c>
      <c r="BI2374" s="34" t="s">
        <v>12765</v>
      </c>
      <c r="BJ2374" s="44" t="s">
        <v>350</v>
      </c>
      <c r="BK2374" s="44" t="s">
        <v>11787</v>
      </c>
      <c r="EN2374" s="572">
        <v>212210416</v>
      </c>
      <c r="EO2374" s="561" t="s">
        <v>12771</v>
      </c>
      <c r="EP2374" s="561" t="s">
        <v>350</v>
      </c>
      <c r="EQ2374" s="576">
        <v>219</v>
      </c>
      <c r="ER2374" s="561" t="s">
        <v>4409</v>
      </c>
      <c r="ES2374" s="568" t="s">
        <v>12772</v>
      </c>
    </row>
    <row r="2375" spans="16:149">
      <c r="P2375" s="503"/>
      <c r="Q2375" s="504"/>
      <c r="R2375" s="505">
        <f t="shared" si="59"/>
        <v>46153</v>
      </c>
      <c r="S2375" s="501"/>
      <c r="T2375" s="497"/>
      <c r="U2375" s="498"/>
      <c r="V2375" s="43">
        <v>274</v>
      </c>
      <c r="W2375" s="34" t="s">
        <v>4748</v>
      </c>
      <c r="X2375" s="44">
        <v>91333</v>
      </c>
      <c r="Y2375" s="34" t="s">
        <v>3755</v>
      </c>
      <c r="Z2375" s="43" t="s">
        <v>1223</v>
      </c>
      <c r="AA2375" s="34" t="s">
        <v>485</v>
      </c>
      <c r="AB2375" s="34" t="s">
        <v>276</v>
      </c>
      <c r="AC2375" s="34" t="s">
        <v>12773</v>
      </c>
      <c r="AD2375" s="44" t="s">
        <v>350</v>
      </c>
      <c r="AE2375" s="44" t="s">
        <v>11787</v>
      </c>
      <c r="AF2375" s="43">
        <v>274</v>
      </c>
      <c r="AG2375" s="34" t="s">
        <v>4748</v>
      </c>
      <c r="AH2375" s="34" t="s">
        <v>4747</v>
      </c>
      <c r="AI2375" s="43" t="s">
        <v>4604</v>
      </c>
      <c r="AJ2375" s="44" t="s">
        <v>4749</v>
      </c>
      <c r="AK2375" s="261">
        <v>6400455</v>
      </c>
      <c r="AL2375" s="44" t="s">
        <v>482</v>
      </c>
      <c r="AM2375" s="44" t="s">
        <v>4753</v>
      </c>
      <c r="AN2375" s="262">
        <v>271093960</v>
      </c>
      <c r="AO2375" s="34"/>
      <c r="AP2375" s="34"/>
      <c r="AQ2375" s="34"/>
      <c r="AR2375" s="34"/>
      <c r="AS2375" s="34"/>
      <c r="AT2375" s="44" t="s">
        <v>10865</v>
      </c>
      <c r="AU2375" s="44"/>
      <c r="AV2375" s="477" t="str">
        <f t="array" ref="AV2375">_xlfn.IFS(
LEFT(Tabelas!$AI2375,1)="N","DN",
LEFT(Tabelas!$AI2375,1)="C","DC",
LEFT(Tabelas!$AI2375,1)="L","DL",
LEFT(Tabelas!$AI2375,1)="A","DA",
LEFT(Tabelas!$AI2375,1)="G","DG")</f>
        <v>DC</v>
      </c>
      <c r="AW2375" s="34"/>
      <c r="AX2375" s="34"/>
      <c r="AY2375" s="34"/>
      <c r="AZ2375" s="34"/>
      <c r="BA2375" s="34"/>
      <c r="BB2375" s="34"/>
      <c r="BC2375" s="34"/>
      <c r="BD2375" s="44">
        <v>91333</v>
      </c>
      <c r="BE2375" s="34" t="s">
        <v>3755</v>
      </c>
      <c r="BF2375" s="43" t="s">
        <v>1223</v>
      </c>
      <c r="BG2375" s="34" t="s">
        <v>485</v>
      </c>
      <c r="BH2375" s="34" t="s">
        <v>276</v>
      </c>
      <c r="BI2375" s="34" t="s">
        <v>12773</v>
      </c>
      <c r="BJ2375" s="44" t="s">
        <v>350</v>
      </c>
      <c r="BK2375" s="44" t="s">
        <v>11787</v>
      </c>
      <c r="EN2375" s="572">
        <v>212295187</v>
      </c>
      <c r="EO2375" s="561" t="s">
        <v>12774</v>
      </c>
      <c r="EP2375" s="561" t="s">
        <v>320</v>
      </c>
      <c r="EQ2375" s="576">
        <v>167</v>
      </c>
      <c r="ER2375" s="561" t="s">
        <v>4041</v>
      </c>
      <c r="ES2375" s="568" t="s">
        <v>12775</v>
      </c>
    </row>
    <row r="2376" spans="16:149">
      <c r="P2376" s="503"/>
      <c r="Q2376" s="504"/>
      <c r="R2376" s="505">
        <f t="shared" si="59"/>
        <v>46154</v>
      </c>
      <c r="S2376" s="501"/>
      <c r="T2376" s="497"/>
      <c r="U2376" s="498"/>
      <c r="V2376" s="43">
        <v>274</v>
      </c>
      <c r="W2376" s="34" t="s">
        <v>4748</v>
      </c>
      <c r="X2376" s="44">
        <v>91334</v>
      </c>
      <c r="Y2376" s="34" t="s">
        <v>3817</v>
      </c>
      <c r="Z2376" s="43" t="s">
        <v>1223</v>
      </c>
      <c r="AA2376" s="34" t="s">
        <v>485</v>
      </c>
      <c r="AB2376" s="34" t="s">
        <v>276</v>
      </c>
      <c r="AC2376" s="34" t="s">
        <v>12776</v>
      </c>
      <c r="AD2376" s="44" t="s">
        <v>350</v>
      </c>
      <c r="AE2376" s="44" t="s">
        <v>11787</v>
      </c>
      <c r="AF2376" s="43">
        <v>274</v>
      </c>
      <c r="AG2376" s="34" t="s">
        <v>4748</v>
      </c>
      <c r="AH2376" s="34" t="s">
        <v>4747</v>
      </c>
      <c r="AI2376" s="43" t="s">
        <v>4604</v>
      </c>
      <c r="AJ2376" s="44" t="s">
        <v>4749</v>
      </c>
      <c r="AK2376" s="261">
        <v>6400455</v>
      </c>
      <c r="AL2376" s="44" t="s">
        <v>482</v>
      </c>
      <c r="AM2376" s="44" t="s">
        <v>4753</v>
      </c>
      <c r="AN2376" s="262">
        <v>271093960</v>
      </c>
      <c r="AO2376" s="34"/>
      <c r="AP2376" s="34"/>
      <c r="AQ2376" s="34"/>
      <c r="AR2376" s="34"/>
      <c r="AS2376" s="34"/>
      <c r="AT2376" s="44" t="s">
        <v>10865</v>
      </c>
      <c r="AU2376" s="44"/>
      <c r="AV2376" s="477" t="str">
        <f t="array" ref="AV2376">_xlfn.IFS(
LEFT(Tabelas!$AI2376,1)="N","DN",
LEFT(Tabelas!$AI2376,1)="C","DC",
LEFT(Tabelas!$AI2376,1)="L","DL",
LEFT(Tabelas!$AI2376,1)="A","DA",
LEFT(Tabelas!$AI2376,1)="G","DG")</f>
        <v>DC</v>
      </c>
      <c r="AW2376" s="34"/>
      <c r="AX2376" s="34"/>
      <c r="AY2376" s="34"/>
      <c r="AZ2376" s="34"/>
      <c r="BA2376" s="34"/>
      <c r="BB2376" s="34"/>
      <c r="BC2376" s="34"/>
      <c r="BD2376" s="44">
        <v>91334</v>
      </c>
      <c r="BE2376" s="34" t="s">
        <v>3817</v>
      </c>
      <c r="BF2376" s="43" t="s">
        <v>1223</v>
      </c>
      <c r="BG2376" s="34" t="s">
        <v>485</v>
      </c>
      <c r="BH2376" s="34" t="s">
        <v>276</v>
      </c>
      <c r="BI2376" s="34" t="s">
        <v>12776</v>
      </c>
      <c r="BJ2376" s="44" t="s">
        <v>350</v>
      </c>
      <c r="BK2376" s="44" t="s">
        <v>11787</v>
      </c>
      <c r="EN2376" s="571">
        <v>212321498</v>
      </c>
      <c r="EO2376" s="560" t="s">
        <v>12777</v>
      </c>
      <c r="EP2376" s="560" t="s">
        <v>320</v>
      </c>
      <c r="EQ2376" s="580">
        <v>113</v>
      </c>
      <c r="ER2376" s="560" t="s">
        <v>3007</v>
      </c>
      <c r="ES2376" s="567" t="s">
        <v>12778</v>
      </c>
    </row>
    <row r="2377" spans="16:149">
      <c r="P2377" s="503"/>
      <c r="Q2377" s="504"/>
      <c r="R2377" s="505">
        <f t="shared" si="59"/>
        <v>46155</v>
      </c>
      <c r="S2377" s="501"/>
      <c r="T2377" s="497"/>
      <c r="U2377" s="498"/>
      <c r="V2377" s="43">
        <v>274</v>
      </c>
      <c r="W2377" s="34" t="s">
        <v>4748</v>
      </c>
      <c r="X2377" s="44">
        <v>91335</v>
      </c>
      <c r="Y2377" s="34" t="s">
        <v>3880</v>
      </c>
      <c r="Z2377" s="43" t="s">
        <v>1223</v>
      </c>
      <c r="AA2377" s="34" t="s">
        <v>485</v>
      </c>
      <c r="AB2377" s="34" t="s">
        <v>276</v>
      </c>
      <c r="AC2377" s="34" t="s">
        <v>12779</v>
      </c>
      <c r="AD2377" s="44" t="s">
        <v>350</v>
      </c>
      <c r="AE2377" s="44" t="s">
        <v>11787</v>
      </c>
      <c r="AF2377" s="43">
        <v>274</v>
      </c>
      <c r="AG2377" s="34" t="s">
        <v>4748</v>
      </c>
      <c r="AH2377" s="34" t="s">
        <v>4747</v>
      </c>
      <c r="AI2377" s="43" t="s">
        <v>4604</v>
      </c>
      <c r="AJ2377" s="44" t="s">
        <v>4749</v>
      </c>
      <c r="AK2377" s="261">
        <v>6400455</v>
      </c>
      <c r="AL2377" s="44" t="s">
        <v>482</v>
      </c>
      <c r="AM2377" s="44" t="s">
        <v>4753</v>
      </c>
      <c r="AN2377" s="262">
        <v>271093960</v>
      </c>
      <c r="AO2377" s="34"/>
      <c r="AP2377" s="34"/>
      <c r="AQ2377" s="34"/>
      <c r="AR2377" s="34"/>
      <c r="AS2377" s="34"/>
      <c r="AT2377" s="44" t="s">
        <v>10865</v>
      </c>
      <c r="AU2377" s="44"/>
      <c r="AV2377" s="477" t="str">
        <f t="array" ref="AV2377">_xlfn.IFS(
LEFT(Tabelas!$AI2377,1)="N","DN",
LEFT(Tabelas!$AI2377,1)="C","DC",
LEFT(Tabelas!$AI2377,1)="L","DL",
LEFT(Tabelas!$AI2377,1)="A","DA",
LEFT(Tabelas!$AI2377,1)="G","DG")</f>
        <v>DC</v>
      </c>
      <c r="AW2377" s="34"/>
      <c r="AX2377" s="34"/>
      <c r="AY2377" s="34"/>
      <c r="AZ2377" s="34"/>
      <c r="BA2377" s="34"/>
      <c r="BB2377" s="34"/>
      <c r="BC2377" s="34"/>
      <c r="BD2377" s="44">
        <v>91335</v>
      </c>
      <c r="BE2377" s="34" t="s">
        <v>3880</v>
      </c>
      <c r="BF2377" s="43" t="s">
        <v>1223</v>
      </c>
      <c r="BG2377" s="34" t="s">
        <v>485</v>
      </c>
      <c r="BH2377" s="34" t="s">
        <v>276</v>
      </c>
      <c r="BI2377" s="34" t="s">
        <v>12779</v>
      </c>
      <c r="BJ2377" s="44" t="s">
        <v>350</v>
      </c>
      <c r="BK2377" s="44" t="s">
        <v>11787</v>
      </c>
      <c r="EN2377" s="571">
        <v>212489577</v>
      </c>
      <c r="EO2377" s="560" t="s">
        <v>12780</v>
      </c>
      <c r="EP2377" s="560" t="s">
        <v>320</v>
      </c>
      <c r="EQ2377" s="580">
        <v>126</v>
      </c>
      <c r="ER2377" s="560" t="s">
        <v>3720</v>
      </c>
      <c r="ES2377" s="567" t="s">
        <v>12781</v>
      </c>
    </row>
    <row r="2378" spans="16:149">
      <c r="P2378" s="503"/>
      <c r="Q2378" s="504"/>
      <c r="R2378" s="505">
        <f t="shared" si="59"/>
        <v>46156</v>
      </c>
      <c r="S2378" s="501"/>
      <c r="T2378" s="497"/>
      <c r="U2378" s="498"/>
      <c r="V2378" s="43">
        <v>274</v>
      </c>
      <c r="W2378" s="34" t="s">
        <v>4748</v>
      </c>
      <c r="X2378" s="44">
        <v>91331</v>
      </c>
      <c r="Y2378" s="34" t="s">
        <v>3626</v>
      </c>
      <c r="Z2378" s="43" t="s">
        <v>1223</v>
      </c>
      <c r="AA2378" s="34" t="s">
        <v>485</v>
      </c>
      <c r="AB2378" s="34" t="s">
        <v>276</v>
      </c>
      <c r="AC2378" s="34" t="s">
        <v>12782</v>
      </c>
      <c r="AD2378" s="44" t="s">
        <v>350</v>
      </c>
      <c r="AE2378" s="44" t="s">
        <v>11787</v>
      </c>
      <c r="AF2378" s="43">
        <v>274</v>
      </c>
      <c r="AG2378" s="34" t="s">
        <v>4748</v>
      </c>
      <c r="AH2378" s="34" t="s">
        <v>4747</v>
      </c>
      <c r="AI2378" s="43" t="s">
        <v>4604</v>
      </c>
      <c r="AJ2378" s="44" t="s">
        <v>4749</v>
      </c>
      <c r="AK2378" s="261">
        <v>6400455</v>
      </c>
      <c r="AL2378" s="44" t="s">
        <v>482</v>
      </c>
      <c r="AM2378" s="44" t="s">
        <v>4753</v>
      </c>
      <c r="AN2378" s="262">
        <v>271093960</v>
      </c>
      <c r="AO2378" s="34"/>
      <c r="AP2378" s="34"/>
      <c r="AQ2378" s="34"/>
      <c r="AR2378" s="34"/>
      <c r="AS2378" s="34"/>
      <c r="AT2378" s="44" t="s">
        <v>10865</v>
      </c>
      <c r="AU2378" s="44"/>
      <c r="AV2378" s="477" t="str">
        <f t="array" ref="AV2378">_xlfn.IFS(
LEFT(Tabelas!$AI2378,1)="N","DN",
LEFT(Tabelas!$AI2378,1)="C","DC",
LEFT(Tabelas!$AI2378,1)="L","DL",
LEFT(Tabelas!$AI2378,1)="A","DA",
LEFT(Tabelas!$AI2378,1)="G","DG")</f>
        <v>DC</v>
      </c>
      <c r="AW2378" s="34"/>
      <c r="AX2378" s="34"/>
      <c r="AY2378" s="34"/>
      <c r="AZ2378" s="34"/>
      <c r="BA2378" s="34"/>
      <c r="BB2378" s="34"/>
      <c r="BC2378" s="34"/>
      <c r="BD2378" s="44">
        <v>91331</v>
      </c>
      <c r="BE2378" s="34" t="s">
        <v>3626</v>
      </c>
      <c r="BF2378" s="43" t="s">
        <v>1223</v>
      </c>
      <c r="BG2378" s="34" t="s">
        <v>485</v>
      </c>
      <c r="BH2378" s="34" t="s">
        <v>276</v>
      </c>
      <c r="BI2378" s="34" t="s">
        <v>12782</v>
      </c>
      <c r="BJ2378" s="44" t="s">
        <v>350</v>
      </c>
      <c r="BK2378" s="44" t="s">
        <v>11787</v>
      </c>
      <c r="EN2378" s="572">
        <v>212508717</v>
      </c>
      <c r="EO2378" s="561" t="s">
        <v>12783</v>
      </c>
      <c r="EP2378" s="561" t="s">
        <v>350</v>
      </c>
      <c r="EQ2378" s="576">
        <v>268</v>
      </c>
      <c r="ER2378" s="561" t="s">
        <v>4659</v>
      </c>
      <c r="ES2378" s="568" t="s">
        <v>12784</v>
      </c>
    </row>
    <row r="2379" spans="16:149">
      <c r="P2379" s="503"/>
      <c r="Q2379" s="504"/>
      <c r="R2379" s="505">
        <f t="shared" si="59"/>
        <v>46157</v>
      </c>
      <c r="S2379" s="501"/>
      <c r="T2379" s="497"/>
      <c r="U2379" s="498"/>
      <c r="V2379" s="43">
        <v>274</v>
      </c>
      <c r="W2379" s="34" t="s">
        <v>4748</v>
      </c>
      <c r="X2379" s="44">
        <v>91325</v>
      </c>
      <c r="Y2379" s="34" t="s">
        <v>3478</v>
      </c>
      <c r="Z2379" s="43" t="s">
        <v>1223</v>
      </c>
      <c r="AA2379" s="34" t="s">
        <v>485</v>
      </c>
      <c r="AB2379" s="34" t="s">
        <v>276</v>
      </c>
      <c r="AC2379" s="34" t="s">
        <v>3478</v>
      </c>
      <c r="AD2379" s="44" t="s">
        <v>350</v>
      </c>
      <c r="AE2379" s="44" t="s">
        <v>11787</v>
      </c>
      <c r="AF2379" s="43">
        <v>274</v>
      </c>
      <c r="AG2379" s="34" t="s">
        <v>4748</v>
      </c>
      <c r="AH2379" s="34" t="s">
        <v>4747</v>
      </c>
      <c r="AI2379" s="43" t="s">
        <v>4604</v>
      </c>
      <c r="AJ2379" s="44" t="s">
        <v>4749</v>
      </c>
      <c r="AK2379" s="261">
        <v>6400455</v>
      </c>
      <c r="AL2379" s="44" t="s">
        <v>482</v>
      </c>
      <c r="AM2379" s="44" t="s">
        <v>4753</v>
      </c>
      <c r="AN2379" s="262">
        <v>271093960</v>
      </c>
      <c r="AO2379" s="34"/>
      <c r="AP2379" s="34"/>
      <c r="AQ2379" s="34"/>
      <c r="AR2379" s="34"/>
      <c r="AS2379" s="34"/>
      <c r="AT2379" s="44" t="s">
        <v>12785</v>
      </c>
      <c r="AU2379" s="44"/>
      <c r="AV2379" s="477" t="str">
        <f t="array" ref="AV2379">_xlfn.IFS(
LEFT(Tabelas!$AI2379,1)="N","DN",
LEFT(Tabelas!$AI2379,1)="C","DC",
LEFT(Tabelas!$AI2379,1)="L","DL",
LEFT(Tabelas!$AI2379,1)="A","DA",
LEFT(Tabelas!$AI2379,1)="G","DG")</f>
        <v>DC</v>
      </c>
      <c r="AW2379" s="34"/>
      <c r="AX2379" s="34"/>
      <c r="AY2379" s="34"/>
      <c r="AZ2379" s="34"/>
      <c r="BA2379" s="34"/>
      <c r="BB2379" s="34"/>
      <c r="BC2379" s="34"/>
      <c r="BD2379" s="44">
        <v>91325</v>
      </c>
      <c r="BE2379" s="34" t="s">
        <v>3478</v>
      </c>
      <c r="BF2379" s="43" t="s">
        <v>1223</v>
      </c>
      <c r="BG2379" s="34" t="s">
        <v>485</v>
      </c>
      <c r="BH2379" s="34" t="s">
        <v>276</v>
      </c>
      <c r="BI2379" s="34" t="s">
        <v>3478</v>
      </c>
      <c r="BJ2379" s="44" t="s">
        <v>350</v>
      </c>
      <c r="BK2379" s="44" t="s">
        <v>11787</v>
      </c>
      <c r="EN2379" s="572">
        <v>212585401</v>
      </c>
      <c r="EO2379" s="561" t="s">
        <v>12786</v>
      </c>
      <c r="EP2379" s="561" t="s">
        <v>320</v>
      </c>
      <c r="EQ2379" s="576">
        <v>102</v>
      </c>
      <c r="ER2379" s="561" t="s">
        <v>628</v>
      </c>
      <c r="ES2379" s="568" t="s">
        <v>12787</v>
      </c>
    </row>
    <row r="2380" spans="16:149">
      <c r="P2380" s="503"/>
      <c r="Q2380" s="504"/>
      <c r="R2380" s="505">
        <f t="shared" si="59"/>
        <v>46158</v>
      </c>
      <c r="S2380" s="501"/>
      <c r="T2380" s="497"/>
      <c r="U2380" s="498"/>
      <c r="V2380" s="43">
        <v>323</v>
      </c>
      <c r="W2380" s="34" t="s">
        <v>4864</v>
      </c>
      <c r="X2380" s="44">
        <v>100500</v>
      </c>
      <c r="Y2380" s="34" t="s">
        <v>782</v>
      </c>
      <c r="Z2380" s="43" t="s">
        <v>318</v>
      </c>
      <c r="AA2380" s="34" t="s">
        <v>490</v>
      </c>
      <c r="AB2380" s="34" t="s">
        <v>277</v>
      </c>
      <c r="AC2380" s="34" t="s">
        <v>12788</v>
      </c>
      <c r="AD2380" s="44" t="s">
        <v>350</v>
      </c>
      <c r="AE2380" s="44" t="s">
        <v>3578</v>
      </c>
      <c r="AF2380" s="43">
        <v>323</v>
      </c>
      <c r="AG2380" s="34" t="s">
        <v>4864</v>
      </c>
      <c r="AH2380" s="34" t="s">
        <v>2588</v>
      </c>
      <c r="AI2380" s="43" t="s">
        <v>1508</v>
      </c>
      <c r="AJ2380" s="44" t="s">
        <v>2589</v>
      </c>
      <c r="AK2380" s="261">
        <v>2500212</v>
      </c>
      <c r="AL2380" s="44" t="s">
        <v>491</v>
      </c>
      <c r="AM2380" s="44" t="s">
        <v>2592</v>
      </c>
      <c r="AN2380" s="262">
        <v>262095100</v>
      </c>
      <c r="AO2380" s="34"/>
      <c r="AP2380" s="34"/>
      <c r="AQ2380" s="34"/>
      <c r="AR2380" s="34"/>
      <c r="AS2380" s="34"/>
      <c r="AT2380" s="44" t="s">
        <v>12785</v>
      </c>
      <c r="AU2380" s="44"/>
      <c r="AV2380" s="477" t="str">
        <f t="array" ref="AV2380">_xlfn.IFS(
LEFT(Tabelas!$AI2380,1)="N","DN",
LEFT(Tabelas!$AI2380,1)="C","DC",
LEFT(Tabelas!$AI2380,1)="L","DL",
LEFT(Tabelas!$AI2380,1)="A","DA",
LEFT(Tabelas!$AI2380,1)="G","DG")</f>
        <v>DL</v>
      </c>
      <c r="AW2380" s="34"/>
      <c r="AX2380" s="34"/>
      <c r="AY2380" s="34"/>
      <c r="AZ2380" s="34"/>
      <c r="BA2380" s="34"/>
      <c r="BB2380" s="34"/>
      <c r="BC2380" s="34"/>
      <c r="BD2380" s="44">
        <v>100500</v>
      </c>
      <c r="BE2380" s="34" t="s">
        <v>782</v>
      </c>
      <c r="BF2380" s="43" t="s">
        <v>318</v>
      </c>
      <c r="BG2380" s="34" t="s">
        <v>490</v>
      </c>
      <c r="BH2380" s="34" t="s">
        <v>277</v>
      </c>
      <c r="BI2380" s="34" t="s">
        <v>12788</v>
      </c>
      <c r="BJ2380" s="44" t="s">
        <v>350</v>
      </c>
      <c r="BK2380" s="44" t="s">
        <v>3578</v>
      </c>
      <c r="EN2380" s="572">
        <v>212630636</v>
      </c>
      <c r="EO2380" s="561" t="s">
        <v>12789</v>
      </c>
      <c r="EP2380" s="561" t="s">
        <v>320</v>
      </c>
      <c r="EQ2380" s="576">
        <v>113</v>
      </c>
      <c r="ER2380" s="561" t="s">
        <v>3007</v>
      </c>
      <c r="ES2380" s="568" t="s">
        <v>12790</v>
      </c>
    </row>
    <row r="2381" spans="16:149">
      <c r="P2381" s="503"/>
      <c r="Q2381" s="504"/>
      <c r="R2381" s="505">
        <f t="shared" si="59"/>
        <v>46159</v>
      </c>
      <c r="S2381" s="501"/>
      <c r="T2381" s="497"/>
      <c r="U2381" s="498"/>
      <c r="V2381" s="43">
        <v>323</v>
      </c>
      <c r="W2381" s="34" t="s">
        <v>4864</v>
      </c>
      <c r="X2381" s="44">
        <v>100502</v>
      </c>
      <c r="Y2381" s="34" t="s">
        <v>1086</v>
      </c>
      <c r="Z2381" s="43" t="s">
        <v>318</v>
      </c>
      <c r="AA2381" s="34" t="s">
        <v>490</v>
      </c>
      <c r="AB2381" s="34" t="s">
        <v>277</v>
      </c>
      <c r="AC2381" s="34" t="s">
        <v>1086</v>
      </c>
      <c r="AD2381" s="44" t="s">
        <v>350</v>
      </c>
      <c r="AE2381" s="44" t="s">
        <v>3578</v>
      </c>
      <c r="AF2381" s="43">
        <v>323</v>
      </c>
      <c r="AG2381" s="34" t="s">
        <v>4864</v>
      </c>
      <c r="AH2381" s="34" t="s">
        <v>2588</v>
      </c>
      <c r="AI2381" s="43" t="s">
        <v>1508</v>
      </c>
      <c r="AJ2381" s="44" t="s">
        <v>2589</v>
      </c>
      <c r="AK2381" s="261">
        <v>2500212</v>
      </c>
      <c r="AL2381" s="44" t="s">
        <v>491</v>
      </c>
      <c r="AM2381" s="44" t="s">
        <v>2592</v>
      </c>
      <c r="AN2381" s="262">
        <v>262095100</v>
      </c>
      <c r="AO2381" s="34"/>
      <c r="AP2381" s="34"/>
      <c r="AQ2381" s="34"/>
      <c r="AR2381" s="34"/>
      <c r="AS2381" s="34"/>
      <c r="AT2381" s="44" t="s">
        <v>12785</v>
      </c>
      <c r="AU2381" s="44"/>
      <c r="AV2381" s="477" t="str">
        <f t="array" ref="AV2381">_xlfn.IFS(
LEFT(Tabelas!$AI2381,1)="N","DN",
LEFT(Tabelas!$AI2381,1)="C","DC",
LEFT(Tabelas!$AI2381,1)="L","DL",
LEFT(Tabelas!$AI2381,1)="A","DA",
LEFT(Tabelas!$AI2381,1)="G","DG")</f>
        <v>DL</v>
      </c>
      <c r="AW2381" s="34"/>
      <c r="AX2381" s="34"/>
      <c r="AY2381" s="34"/>
      <c r="AZ2381" s="34"/>
      <c r="BA2381" s="34"/>
      <c r="BB2381" s="34"/>
      <c r="BC2381" s="34"/>
      <c r="BD2381" s="44">
        <v>100502</v>
      </c>
      <c r="BE2381" s="34" t="s">
        <v>1086</v>
      </c>
      <c r="BF2381" s="43" t="s">
        <v>318</v>
      </c>
      <c r="BG2381" s="34" t="s">
        <v>490</v>
      </c>
      <c r="BH2381" s="34" t="s">
        <v>277</v>
      </c>
      <c r="BI2381" s="34" t="s">
        <v>1086</v>
      </c>
      <c r="BJ2381" s="44" t="s">
        <v>350</v>
      </c>
      <c r="BK2381" s="44" t="s">
        <v>3578</v>
      </c>
      <c r="EN2381" s="571">
        <v>213077272</v>
      </c>
      <c r="EO2381" s="560" t="s">
        <v>12791</v>
      </c>
      <c r="EP2381" s="560" t="s">
        <v>370</v>
      </c>
      <c r="EQ2381" s="580">
        <v>556</v>
      </c>
      <c r="ER2381" s="560" t="s">
        <v>3143</v>
      </c>
      <c r="ES2381" s="567" t="s">
        <v>12792</v>
      </c>
    </row>
    <row r="2382" spans="16:149">
      <c r="P2382" s="503"/>
      <c r="Q2382" s="504"/>
      <c r="R2382" s="505">
        <f t="shared" si="59"/>
        <v>46160</v>
      </c>
      <c r="S2382" s="501"/>
      <c r="T2382" s="497"/>
      <c r="U2382" s="498"/>
      <c r="V2382" s="43">
        <v>323</v>
      </c>
      <c r="W2382" s="34" t="s">
        <v>4864</v>
      </c>
      <c r="X2382" s="44">
        <v>100505</v>
      </c>
      <c r="Y2382" s="34" t="s">
        <v>1640</v>
      </c>
      <c r="Z2382" s="43" t="s">
        <v>318</v>
      </c>
      <c r="AA2382" s="34" t="s">
        <v>490</v>
      </c>
      <c r="AB2382" s="34" t="s">
        <v>277</v>
      </c>
      <c r="AC2382" s="34" t="s">
        <v>1640</v>
      </c>
      <c r="AD2382" s="44" t="s">
        <v>350</v>
      </c>
      <c r="AE2382" s="44" t="s">
        <v>3578</v>
      </c>
      <c r="AF2382" s="43">
        <v>323</v>
      </c>
      <c r="AG2382" s="34" t="s">
        <v>4864</v>
      </c>
      <c r="AH2382" s="34" t="s">
        <v>2588</v>
      </c>
      <c r="AI2382" s="43" t="s">
        <v>1508</v>
      </c>
      <c r="AJ2382" s="44" t="s">
        <v>2589</v>
      </c>
      <c r="AK2382" s="261">
        <v>2500212</v>
      </c>
      <c r="AL2382" s="44" t="s">
        <v>491</v>
      </c>
      <c r="AM2382" s="44" t="s">
        <v>2592</v>
      </c>
      <c r="AN2382" s="262">
        <v>262095100</v>
      </c>
      <c r="AO2382" s="34"/>
      <c r="AP2382" s="34"/>
      <c r="AQ2382" s="34"/>
      <c r="AR2382" s="34"/>
      <c r="AS2382" s="34"/>
      <c r="AT2382" s="44" t="s">
        <v>12785</v>
      </c>
      <c r="AU2382" s="44"/>
      <c r="AV2382" s="477" t="str">
        <f t="array" ref="AV2382">_xlfn.IFS(
LEFT(Tabelas!$AI2382,1)="N","DN",
LEFT(Tabelas!$AI2382,1)="C","DC",
LEFT(Tabelas!$AI2382,1)="L","DL",
LEFT(Tabelas!$AI2382,1)="A","DA",
LEFT(Tabelas!$AI2382,1)="G","DG")</f>
        <v>DL</v>
      </c>
      <c r="AW2382" s="34"/>
      <c r="AX2382" s="34"/>
      <c r="AY2382" s="34"/>
      <c r="AZ2382" s="34"/>
      <c r="BA2382" s="34"/>
      <c r="BB2382" s="34"/>
      <c r="BC2382" s="34"/>
      <c r="BD2382" s="44">
        <v>100505</v>
      </c>
      <c r="BE2382" s="34" t="s">
        <v>1640</v>
      </c>
      <c r="BF2382" s="43" t="s">
        <v>318</v>
      </c>
      <c r="BG2382" s="34" t="s">
        <v>490</v>
      </c>
      <c r="BH2382" s="34" t="s">
        <v>277</v>
      </c>
      <c r="BI2382" s="34" t="s">
        <v>1640</v>
      </c>
      <c r="BJ2382" s="44" t="s">
        <v>350</v>
      </c>
      <c r="BK2382" s="44" t="s">
        <v>3578</v>
      </c>
      <c r="EN2382" s="572">
        <v>213358638</v>
      </c>
      <c r="EO2382" s="561" t="s">
        <v>12793</v>
      </c>
      <c r="EP2382" s="561" t="s">
        <v>320</v>
      </c>
      <c r="EQ2382" s="576">
        <v>102</v>
      </c>
      <c r="ER2382" s="561" t="s">
        <v>628</v>
      </c>
      <c r="ES2382" s="568" t="s">
        <v>12794</v>
      </c>
    </row>
    <row r="2383" spans="16:149">
      <c r="P2383" s="503"/>
      <c r="Q2383" s="504"/>
      <c r="R2383" s="505">
        <f t="shared" si="59"/>
        <v>46161</v>
      </c>
      <c r="S2383" s="501"/>
      <c r="T2383" s="497"/>
      <c r="U2383" s="498"/>
      <c r="V2383" s="43">
        <v>323</v>
      </c>
      <c r="W2383" s="34" t="s">
        <v>4864</v>
      </c>
      <c r="X2383" s="44">
        <v>100503</v>
      </c>
      <c r="Y2383" s="34" t="s">
        <v>1361</v>
      </c>
      <c r="Z2383" s="43" t="s">
        <v>318</v>
      </c>
      <c r="AA2383" s="34" t="s">
        <v>490</v>
      </c>
      <c r="AB2383" s="34" t="s">
        <v>277</v>
      </c>
      <c r="AC2383" s="34" t="s">
        <v>1361</v>
      </c>
      <c r="AD2383" s="44" t="s">
        <v>350</v>
      </c>
      <c r="AE2383" s="44" t="s">
        <v>3578</v>
      </c>
      <c r="AF2383" s="43">
        <v>323</v>
      </c>
      <c r="AG2383" s="34" t="s">
        <v>4864</v>
      </c>
      <c r="AH2383" s="34" t="s">
        <v>2588</v>
      </c>
      <c r="AI2383" s="43" t="s">
        <v>1508</v>
      </c>
      <c r="AJ2383" s="44" t="s">
        <v>2589</v>
      </c>
      <c r="AK2383" s="261">
        <v>2500212</v>
      </c>
      <c r="AL2383" s="44" t="s">
        <v>491</v>
      </c>
      <c r="AM2383" s="44" t="s">
        <v>2592</v>
      </c>
      <c r="AN2383" s="262">
        <v>262095100</v>
      </c>
      <c r="AO2383" s="34"/>
      <c r="AP2383" s="34"/>
      <c r="AQ2383" s="34"/>
      <c r="AR2383" s="34"/>
      <c r="AS2383" s="34"/>
      <c r="AT2383" s="44" t="s">
        <v>12785</v>
      </c>
      <c r="AU2383" s="44"/>
      <c r="AV2383" s="477" t="str">
        <f t="array" ref="AV2383">_xlfn.IFS(
LEFT(Tabelas!$AI2383,1)="N","DN",
LEFT(Tabelas!$AI2383,1)="C","DC",
LEFT(Tabelas!$AI2383,1)="L","DL",
LEFT(Tabelas!$AI2383,1)="A","DA",
LEFT(Tabelas!$AI2383,1)="G","DG")</f>
        <v>DL</v>
      </c>
      <c r="AW2383" s="34"/>
      <c r="AX2383" s="34"/>
      <c r="AY2383" s="34"/>
      <c r="AZ2383" s="34"/>
      <c r="BA2383" s="34"/>
      <c r="BB2383" s="34"/>
      <c r="BC2383" s="34"/>
      <c r="BD2383" s="44">
        <v>100503</v>
      </c>
      <c r="BE2383" s="34" t="s">
        <v>1361</v>
      </c>
      <c r="BF2383" s="43" t="s">
        <v>318</v>
      </c>
      <c r="BG2383" s="34" t="s">
        <v>490</v>
      </c>
      <c r="BH2383" s="34" t="s">
        <v>277</v>
      </c>
      <c r="BI2383" s="34" t="s">
        <v>1361</v>
      </c>
      <c r="BJ2383" s="44" t="s">
        <v>350</v>
      </c>
      <c r="BK2383" s="44" t="s">
        <v>3578</v>
      </c>
      <c r="EN2383" s="572">
        <v>213615282</v>
      </c>
      <c r="EO2383" s="561" t="s">
        <v>12795</v>
      </c>
      <c r="EP2383" s="561" t="s">
        <v>350</v>
      </c>
      <c r="EQ2383" s="576">
        <v>223</v>
      </c>
      <c r="ER2383" s="561" t="s">
        <v>4503</v>
      </c>
      <c r="ES2383" s="568" t="s">
        <v>12796</v>
      </c>
    </row>
    <row r="2384" spans="16:149">
      <c r="P2384" s="503"/>
      <c r="Q2384" s="504"/>
      <c r="R2384" s="505">
        <f t="shared" si="59"/>
        <v>46162</v>
      </c>
      <c r="S2384" s="501"/>
      <c r="T2384" s="497"/>
      <c r="U2384" s="498"/>
      <c r="V2384" s="43">
        <v>323</v>
      </c>
      <c r="W2384" s="34" t="s">
        <v>4864</v>
      </c>
      <c r="X2384" s="44">
        <v>100506</v>
      </c>
      <c r="Y2384" s="34" t="s">
        <v>1903</v>
      </c>
      <c r="Z2384" s="43" t="s">
        <v>318</v>
      </c>
      <c r="AA2384" s="34" t="s">
        <v>490</v>
      </c>
      <c r="AB2384" s="34" t="s">
        <v>277</v>
      </c>
      <c r="AC2384" s="34" t="s">
        <v>12788</v>
      </c>
      <c r="AD2384" s="44" t="s">
        <v>350</v>
      </c>
      <c r="AE2384" s="44" t="s">
        <v>3578</v>
      </c>
      <c r="AF2384" s="43">
        <v>323</v>
      </c>
      <c r="AG2384" s="34" t="s">
        <v>4864</v>
      </c>
      <c r="AH2384" s="34" t="s">
        <v>2588</v>
      </c>
      <c r="AI2384" s="43" t="s">
        <v>1508</v>
      </c>
      <c r="AJ2384" s="44" t="s">
        <v>2589</v>
      </c>
      <c r="AK2384" s="261">
        <v>2500212</v>
      </c>
      <c r="AL2384" s="44" t="s">
        <v>491</v>
      </c>
      <c r="AM2384" s="44" t="s">
        <v>2592</v>
      </c>
      <c r="AN2384" s="262">
        <v>262095100</v>
      </c>
      <c r="AO2384" s="34"/>
      <c r="AP2384" s="34"/>
      <c r="AQ2384" s="34"/>
      <c r="AR2384" s="34"/>
      <c r="AS2384" s="34"/>
      <c r="AT2384" s="44" t="s">
        <v>12785</v>
      </c>
      <c r="AU2384" s="44"/>
      <c r="AV2384" s="477" t="str">
        <f t="array" ref="AV2384">_xlfn.IFS(
LEFT(Tabelas!$AI2384,1)="N","DN",
LEFT(Tabelas!$AI2384,1)="C","DC",
LEFT(Tabelas!$AI2384,1)="L","DL",
LEFT(Tabelas!$AI2384,1)="A","DA",
LEFT(Tabelas!$AI2384,1)="G","DG")</f>
        <v>DL</v>
      </c>
      <c r="AW2384" s="34"/>
      <c r="AX2384" s="34"/>
      <c r="AY2384" s="34"/>
      <c r="AZ2384" s="34"/>
      <c r="BA2384" s="34"/>
      <c r="BB2384" s="34"/>
      <c r="BC2384" s="34"/>
      <c r="BD2384" s="44">
        <v>100506</v>
      </c>
      <c r="BE2384" s="34" t="s">
        <v>1903</v>
      </c>
      <c r="BF2384" s="43" t="s">
        <v>318</v>
      </c>
      <c r="BG2384" s="34" t="s">
        <v>490</v>
      </c>
      <c r="BH2384" s="34" t="s">
        <v>277</v>
      </c>
      <c r="BI2384" s="34" t="s">
        <v>12788</v>
      </c>
      <c r="BJ2384" s="44" t="s">
        <v>350</v>
      </c>
      <c r="BK2384" s="44" t="s">
        <v>3578</v>
      </c>
      <c r="EN2384" s="572">
        <v>214183351</v>
      </c>
      <c r="EO2384" s="561" t="s">
        <v>12797</v>
      </c>
      <c r="EP2384" s="561" t="s">
        <v>350</v>
      </c>
      <c r="EQ2384" s="576">
        <v>223</v>
      </c>
      <c r="ER2384" s="561" t="s">
        <v>4503</v>
      </c>
      <c r="ES2384" s="568" t="s">
        <v>12798</v>
      </c>
    </row>
    <row r="2385" spans="16:149">
      <c r="P2385" s="503"/>
      <c r="Q2385" s="504"/>
      <c r="R2385" s="505">
        <f t="shared" si="59"/>
        <v>46163</v>
      </c>
      <c r="S2385" s="501"/>
      <c r="T2385" s="497"/>
      <c r="U2385" s="498"/>
      <c r="V2385" s="43">
        <v>323</v>
      </c>
      <c r="W2385" s="34" t="s">
        <v>4864</v>
      </c>
      <c r="X2385" s="44">
        <v>110401</v>
      </c>
      <c r="Y2385" s="34" t="s">
        <v>1100</v>
      </c>
      <c r="Z2385" s="43" t="s">
        <v>318</v>
      </c>
      <c r="AA2385" s="34" t="s">
        <v>503</v>
      </c>
      <c r="AB2385" s="34" t="s">
        <v>278</v>
      </c>
      <c r="AC2385" s="34" t="s">
        <v>1100</v>
      </c>
      <c r="AD2385" s="44" t="s">
        <v>350</v>
      </c>
      <c r="AE2385" s="44" t="s">
        <v>3578</v>
      </c>
      <c r="AF2385" s="43">
        <v>323</v>
      </c>
      <c r="AG2385" s="34" t="s">
        <v>4864</v>
      </c>
      <c r="AH2385" s="34" t="s">
        <v>2588</v>
      </c>
      <c r="AI2385" s="43" t="s">
        <v>1508</v>
      </c>
      <c r="AJ2385" s="44" t="s">
        <v>2589</v>
      </c>
      <c r="AK2385" s="261">
        <v>2500212</v>
      </c>
      <c r="AL2385" s="44" t="s">
        <v>491</v>
      </c>
      <c r="AM2385" s="44" t="s">
        <v>2592</v>
      </c>
      <c r="AN2385" s="262">
        <v>262095100</v>
      </c>
      <c r="AO2385" s="34"/>
      <c r="AP2385" s="34"/>
      <c r="AQ2385" s="34"/>
      <c r="AR2385" s="34"/>
      <c r="AS2385" s="34"/>
      <c r="AT2385" s="44" t="s">
        <v>12785</v>
      </c>
      <c r="AU2385" s="44"/>
      <c r="AV2385" s="477" t="str">
        <f t="array" ref="AV2385">_xlfn.IFS(
LEFT(Tabelas!$AI2385,1)="N","DN",
LEFT(Tabelas!$AI2385,1)="C","DC",
LEFT(Tabelas!$AI2385,1)="L","DL",
LEFT(Tabelas!$AI2385,1)="A","DA",
LEFT(Tabelas!$AI2385,1)="G","DG")</f>
        <v>DL</v>
      </c>
      <c r="AW2385" s="34"/>
      <c r="AX2385" s="34"/>
      <c r="AY2385" s="34"/>
      <c r="AZ2385" s="34"/>
      <c r="BA2385" s="34"/>
      <c r="BB2385" s="34"/>
      <c r="BC2385" s="34"/>
      <c r="BD2385" s="44">
        <v>110401</v>
      </c>
      <c r="BE2385" s="34" t="s">
        <v>1100</v>
      </c>
      <c r="BF2385" s="43" t="s">
        <v>318</v>
      </c>
      <c r="BG2385" s="34" t="s">
        <v>503</v>
      </c>
      <c r="BH2385" s="34" t="s">
        <v>278</v>
      </c>
      <c r="BI2385" s="34" t="s">
        <v>1100</v>
      </c>
      <c r="BJ2385" s="44" t="s">
        <v>350</v>
      </c>
      <c r="BK2385" s="44" t="s">
        <v>3578</v>
      </c>
      <c r="EN2385" s="572">
        <v>214324168</v>
      </c>
      <c r="EO2385" s="561" t="s">
        <v>12799</v>
      </c>
      <c r="EP2385" s="561" t="s">
        <v>320</v>
      </c>
      <c r="EQ2385" s="576">
        <v>116</v>
      </c>
      <c r="ER2385" s="561" t="s">
        <v>3350</v>
      </c>
      <c r="ES2385" s="568" t="s">
        <v>12800</v>
      </c>
    </row>
    <row r="2386" spans="16:149">
      <c r="P2386" s="503"/>
      <c r="Q2386" s="504"/>
      <c r="R2386" s="505">
        <f t="shared" si="59"/>
        <v>46164</v>
      </c>
      <c r="S2386" s="501"/>
      <c r="T2386" s="497"/>
      <c r="U2386" s="498"/>
      <c r="V2386" s="43">
        <v>323</v>
      </c>
      <c r="W2386" s="34" t="s">
        <v>4864</v>
      </c>
      <c r="X2386" s="44">
        <v>110400</v>
      </c>
      <c r="Y2386" s="34" t="s">
        <v>797</v>
      </c>
      <c r="Z2386" s="43" t="s">
        <v>318</v>
      </c>
      <c r="AA2386" s="34" t="s">
        <v>503</v>
      </c>
      <c r="AB2386" s="34" t="s">
        <v>278</v>
      </c>
      <c r="AC2386" s="34" t="s">
        <v>12801</v>
      </c>
      <c r="AD2386" s="44" t="s">
        <v>350</v>
      </c>
      <c r="AE2386" s="44" t="s">
        <v>3578</v>
      </c>
      <c r="AF2386" s="43">
        <v>323</v>
      </c>
      <c r="AG2386" s="34" t="s">
        <v>4864</v>
      </c>
      <c r="AH2386" s="34" t="s">
        <v>2588</v>
      </c>
      <c r="AI2386" s="43" t="s">
        <v>1508</v>
      </c>
      <c r="AJ2386" s="44" t="s">
        <v>2589</v>
      </c>
      <c r="AK2386" s="261">
        <v>2500212</v>
      </c>
      <c r="AL2386" s="44" t="s">
        <v>491</v>
      </c>
      <c r="AM2386" s="44" t="s">
        <v>2592</v>
      </c>
      <c r="AN2386" s="262">
        <v>262095100</v>
      </c>
      <c r="AO2386" s="34"/>
      <c r="AP2386" s="34"/>
      <c r="AQ2386" s="34"/>
      <c r="AR2386" s="34"/>
      <c r="AS2386" s="34"/>
      <c r="AT2386" s="44" t="s">
        <v>12785</v>
      </c>
      <c r="AU2386" s="44"/>
      <c r="AV2386" s="477" t="str">
        <f t="array" ref="AV2386">_xlfn.IFS(
LEFT(Tabelas!$AI2386,1)="N","DN",
LEFT(Tabelas!$AI2386,1)="C","DC",
LEFT(Tabelas!$AI2386,1)="L","DL",
LEFT(Tabelas!$AI2386,1)="A","DA",
LEFT(Tabelas!$AI2386,1)="G","DG")</f>
        <v>DL</v>
      </c>
      <c r="AW2386" s="34"/>
      <c r="AX2386" s="34"/>
      <c r="AY2386" s="34"/>
      <c r="AZ2386" s="34"/>
      <c r="BA2386" s="34"/>
      <c r="BB2386" s="34"/>
      <c r="BC2386" s="34"/>
      <c r="BD2386" s="44">
        <v>110400</v>
      </c>
      <c r="BE2386" s="34" t="s">
        <v>797</v>
      </c>
      <c r="BF2386" s="43" t="s">
        <v>318</v>
      </c>
      <c r="BG2386" s="34" t="s">
        <v>503</v>
      </c>
      <c r="BH2386" s="34" t="s">
        <v>278</v>
      </c>
      <c r="BI2386" s="34" t="s">
        <v>12801</v>
      </c>
      <c r="BJ2386" s="44" t="s">
        <v>350</v>
      </c>
      <c r="BK2386" s="44" t="s">
        <v>3578</v>
      </c>
      <c r="EN2386" s="571">
        <v>214397246</v>
      </c>
      <c r="EO2386" s="560" t="s">
        <v>12802</v>
      </c>
      <c r="EP2386" s="560" t="s">
        <v>947</v>
      </c>
      <c r="EQ2386" s="580">
        <v>453</v>
      </c>
      <c r="ER2386" s="560" t="s">
        <v>3912</v>
      </c>
      <c r="ES2386" s="567" t="s">
        <v>12803</v>
      </c>
    </row>
    <row r="2387" spans="16:149">
      <c r="P2387" s="503"/>
      <c r="Q2387" s="504"/>
      <c r="R2387" s="505">
        <f t="shared" si="59"/>
        <v>46165</v>
      </c>
      <c r="S2387" s="501"/>
      <c r="T2387" s="497"/>
      <c r="U2387" s="498"/>
      <c r="V2387" s="43">
        <v>323</v>
      </c>
      <c r="W2387" s="34" t="s">
        <v>4864</v>
      </c>
      <c r="X2387" s="44">
        <v>110407</v>
      </c>
      <c r="Y2387" s="34" t="s">
        <v>1372</v>
      </c>
      <c r="Z2387" s="43" t="s">
        <v>318</v>
      </c>
      <c r="AA2387" s="34" t="s">
        <v>503</v>
      </c>
      <c r="AB2387" s="34" t="s">
        <v>278</v>
      </c>
      <c r="AC2387" s="34" t="s">
        <v>1372</v>
      </c>
      <c r="AD2387" s="44" t="s">
        <v>350</v>
      </c>
      <c r="AE2387" s="44" t="s">
        <v>3578</v>
      </c>
      <c r="AF2387" s="43">
        <v>323</v>
      </c>
      <c r="AG2387" s="34" t="s">
        <v>4864</v>
      </c>
      <c r="AH2387" s="34" t="s">
        <v>2588</v>
      </c>
      <c r="AI2387" s="43" t="s">
        <v>1508</v>
      </c>
      <c r="AJ2387" s="44" t="s">
        <v>2589</v>
      </c>
      <c r="AK2387" s="261">
        <v>2500212</v>
      </c>
      <c r="AL2387" s="44" t="s">
        <v>491</v>
      </c>
      <c r="AM2387" s="44" t="s">
        <v>2592</v>
      </c>
      <c r="AN2387" s="262">
        <v>262095100</v>
      </c>
      <c r="AO2387" s="34"/>
      <c r="AP2387" s="34"/>
      <c r="AQ2387" s="34"/>
      <c r="AR2387" s="34"/>
      <c r="AS2387" s="34"/>
      <c r="AT2387" s="44" t="s">
        <v>12785</v>
      </c>
      <c r="AU2387" s="44"/>
      <c r="AV2387" s="477" t="str">
        <f t="array" ref="AV2387">_xlfn.IFS(
LEFT(Tabelas!$AI2387,1)="N","DN",
LEFT(Tabelas!$AI2387,1)="C","DC",
LEFT(Tabelas!$AI2387,1)="L","DL",
LEFT(Tabelas!$AI2387,1)="A","DA",
LEFT(Tabelas!$AI2387,1)="G","DG")</f>
        <v>DL</v>
      </c>
      <c r="AW2387" s="34"/>
      <c r="AX2387" s="34"/>
      <c r="AY2387" s="34"/>
      <c r="AZ2387" s="34"/>
      <c r="BA2387" s="34"/>
      <c r="BB2387" s="34"/>
      <c r="BC2387" s="34"/>
      <c r="BD2387" s="44">
        <v>110407</v>
      </c>
      <c r="BE2387" s="34" t="s">
        <v>1372</v>
      </c>
      <c r="BF2387" s="43" t="s">
        <v>318</v>
      </c>
      <c r="BG2387" s="34" t="s">
        <v>503</v>
      </c>
      <c r="BH2387" s="34" t="s">
        <v>278</v>
      </c>
      <c r="BI2387" s="34" t="s">
        <v>1372</v>
      </c>
      <c r="BJ2387" s="44" t="s">
        <v>350</v>
      </c>
      <c r="BK2387" s="44" t="s">
        <v>3578</v>
      </c>
      <c r="EN2387" s="572">
        <v>214410250</v>
      </c>
      <c r="EO2387" s="561" t="s">
        <v>12804</v>
      </c>
      <c r="EP2387" s="561" t="s">
        <v>947</v>
      </c>
      <c r="EQ2387" s="576">
        <v>451</v>
      </c>
      <c r="ER2387" s="561" t="s">
        <v>4104</v>
      </c>
      <c r="ES2387" s="568" t="s">
        <v>12805</v>
      </c>
    </row>
    <row r="2388" spans="16:149">
      <c r="P2388" s="503"/>
      <c r="Q2388" s="504"/>
      <c r="R2388" s="505">
        <f t="shared" si="59"/>
        <v>46166</v>
      </c>
      <c r="S2388" s="501"/>
      <c r="T2388" s="497"/>
      <c r="U2388" s="498"/>
      <c r="V2388" s="43">
        <v>323</v>
      </c>
      <c r="W2388" s="34" t="s">
        <v>4864</v>
      </c>
      <c r="X2388" s="44">
        <v>110412</v>
      </c>
      <c r="Y2388" s="34" t="s">
        <v>2322</v>
      </c>
      <c r="Z2388" s="43" t="s">
        <v>318</v>
      </c>
      <c r="AA2388" s="34" t="s">
        <v>503</v>
      </c>
      <c r="AB2388" s="34" t="s">
        <v>278</v>
      </c>
      <c r="AC2388" s="34" t="s">
        <v>12806</v>
      </c>
      <c r="AD2388" s="44" t="s">
        <v>350</v>
      </c>
      <c r="AE2388" s="44" t="s">
        <v>3578</v>
      </c>
      <c r="AF2388" s="43">
        <v>323</v>
      </c>
      <c r="AG2388" s="34" t="s">
        <v>4864</v>
      </c>
      <c r="AH2388" s="34" t="s">
        <v>2588</v>
      </c>
      <c r="AI2388" s="43" t="s">
        <v>1508</v>
      </c>
      <c r="AJ2388" s="44" t="s">
        <v>2589</v>
      </c>
      <c r="AK2388" s="261">
        <v>2500212</v>
      </c>
      <c r="AL2388" s="44" t="s">
        <v>491</v>
      </c>
      <c r="AM2388" s="44" t="s">
        <v>2592</v>
      </c>
      <c r="AN2388" s="262">
        <v>262095100</v>
      </c>
      <c r="AO2388" s="34"/>
      <c r="AP2388" s="34"/>
      <c r="AQ2388" s="34"/>
      <c r="AR2388" s="34"/>
      <c r="AS2388" s="34"/>
      <c r="AT2388" s="44" t="s">
        <v>12785</v>
      </c>
      <c r="AU2388" s="44"/>
      <c r="AV2388" s="477" t="str">
        <f t="array" ref="AV2388">_xlfn.IFS(
LEFT(Tabelas!$AI2388,1)="N","DN",
LEFT(Tabelas!$AI2388,1)="C","DC",
LEFT(Tabelas!$AI2388,1)="L","DL",
LEFT(Tabelas!$AI2388,1)="A","DA",
LEFT(Tabelas!$AI2388,1)="G","DG")</f>
        <v>DL</v>
      </c>
      <c r="AW2388" s="34"/>
      <c r="AX2388" s="34"/>
      <c r="AY2388" s="34"/>
      <c r="AZ2388" s="34"/>
      <c r="BA2388" s="34"/>
      <c r="BB2388" s="34"/>
      <c r="BC2388" s="34"/>
      <c r="BD2388" s="44">
        <v>110412</v>
      </c>
      <c r="BE2388" s="34" t="s">
        <v>2322</v>
      </c>
      <c r="BF2388" s="43" t="s">
        <v>318</v>
      </c>
      <c r="BG2388" s="34" t="s">
        <v>503</v>
      </c>
      <c r="BH2388" s="34" t="s">
        <v>278</v>
      </c>
      <c r="BI2388" s="34" t="s">
        <v>12806</v>
      </c>
      <c r="BJ2388" s="44" t="s">
        <v>350</v>
      </c>
      <c r="BK2388" s="44" t="s">
        <v>3578</v>
      </c>
      <c r="EN2388" s="571">
        <v>214519767</v>
      </c>
      <c r="EO2388" s="560" t="s">
        <v>12807</v>
      </c>
      <c r="EP2388" s="560" t="s">
        <v>320</v>
      </c>
      <c r="EQ2388" s="580">
        <v>109</v>
      </c>
      <c r="ER2388" s="560" t="s">
        <v>2409</v>
      </c>
      <c r="ES2388" s="567" t="s">
        <v>12808</v>
      </c>
    </row>
    <row r="2389" spans="16:149">
      <c r="P2389" s="503"/>
      <c r="Q2389" s="504"/>
      <c r="R2389" s="505">
        <f t="shared" si="59"/>
        <v>46167</v>
      </c>
      <c r="S2389" s="501"/>
      <c r="T2389" s="497"/>
      <c r="U2389" s="498"/>
      <c r="V2389" s="43">
        <v>323</v>
      </c>
      <c r="W2389" s="34" t="s">
        <v>4864</v>
      </c>
      <c r="X2389" s="44">
        <v>110413</v>
      </c>
      <c r="Y2389" s="34" t="s">
        <v>2500</v>
      </c>
      <c r="Z2389" s="43" t="s">
        <v>318</v>
      </c>
      <c r="AA2389" s="34" t="s">
        <v>503</v>
      </c>
      <c r="AB2389" s="34" t="s">
        <v>278</v>
      </c>
      <c r="AC2389" s="34" t="s">
        <v>12809</v>
      </c>
      <c r="AD2389" s="44" t="s">
        <v>350</v>
      </c>
      <c r="AE2389" s="44" t="s">
        <v>3578</v>
      </c>
      <c r="AF2389" s="43">
        <v>323</v>
      </c>
      <c r="AG2389" s="34" t="s">
        <v>4864</v>
      </c>
      <c r="AH2389" s="34" t="s">
        <v>2588</v>
      </c>
      <c r="AI2389" s="43" t="s">
        <v>1508</v>
      </c>
      <c r="AJ2389" s="44" t="s">
        <v>2589</v>
      </c>
      <c r="AK2389" s="261">
        <v>2500212</v>
      </c>
      <c r="AL2389" s="44" t="s">
        <v>491</v>
      </c>
      <c r="AM2389" s="44" t="s">
        <v>2592</v>
      </c>
      <c r="AN2389" s="262">
        <v>262095100</v>
      </c>
      <c r="AO2389" s="34"/>
      <c r="AP2389" s="34"/>
      <c r="AQ2389" s="34"/>
      <c r="AR2389" s="34"/>
      <c r="AS2389" s="34"/>
      <c r="AT2389" s="44" t="s">
        <v>12785</v>
      </c>
      <c r="AU2389" s="44"/>
      <c r="AV2389" s="477" t="str">
        <f t="array" ref="AV2389">_xlfn.IFS(
LEFT(Tabelas!$AI2389,1)="N","DN",
LEFT(Tabelas!$AI2389,1)="C","DC",
LEFT(Tabelas!$AI2389,1)="L","DL",
LEFT(Tabelas!$AI2389,1)="A","DA",
LEFT(Tabelas!$AI2389,1)="G","DG")</f>
        <v>DL</v>
      </c>
      <c r="AW2389" s="34"/>
      <c r="AX2389" s="34"/>
      <c r="AY2389" s="34"/>
      <c r="AZ2389" s="34"/>
      <c r="BA2389" s="34"/>
      <c r="BB2389" s="34"/>
      <c r="BC2389" s="34"/>
      <c r="BD2389" s="44">
        <v>110413</v>
      </c>
      <c r="BE2389" s="34" t="s">
        <v>2500</v>
      </c>
      <c r="BF2389" s="43" t="s">
        <v>318</v>
      </c>
      <c r="BG2389" s="34" t="s">
        <v>503</v>
      </c>
      <c r="BH2389" s="34" t="s">
        <v>278</v>
      </c>
      <c r="BI2389" s="34" t="s">
        <v>12809</v>
      </c>
      <c r="BJ2389" s="44" t="s">
        <v>350</v>
      </c>
      <c r="BK2389" s="44" t="s">
        <v>3578</v>
      </c>
      <c r="EN2389" s="571">
        <v>214655407</v>
      </c>
      <c r="EO2389" s="560" t="s">
        <v>12810</v>
      </c>
      <c r="EP2389" s="560" t="s">
        <v>947</v>
      </c>
      <c r="EQ2389" s="580">
        <v>450</v>
      </c>
      <c r="ER2389" s="560" t="s">
        <v>4312</v>
      </c>
      <c r="ES2389" s="567" t="s">
        <v>12811</v>
      </c>
    </row>
    <row r="2390" spans="16:149">
      <c r="P2390" s="503"/>
      <c r="Q2390" s="504"/>
      <c r="R2390" s="505">
        <f t="shared" si="59"/>
        <v>46168</v>
      </c>
      <c r="S2390" s="501"/>
      <c r="T2390" s="497"/>
      <c r="U2390" s="498"/>
      <c r="V2390" s="43">
        <v>323</v>
      </c>
      <c r="W2390" s="34" t="s">
        <v>4864</v>
      </c>
      <c r="X2390" s="44">
        <v>110411</v>
      </c>
      <c r="Y2390" s="34" t="s">
        <v>2123</v>
      </c>
      <c r="Z2390" s="43" t="s">
        <v>318</v>
      </c>
      <c r="AA2390" s="34" t="s">
        <v>503</v>
      </c>
      <c r="AB2390" s="34" t="s">
        <v>278</v>
      </c>
      <c r="AC2390" s="34" t="s">
        <v>12801</v>
      </c>
      <c r="AD2390" s="44" t="s">
        <v>350</v>
      </c>
      <c r="AE2390" s="44" t="s">
        <v>3578</v>
      </c>
      <c r="AF2390" s="43">
        <v>323</v>
      </c>
      <c r="AG2390" s="34" t="s">
        <v>4864</v>
      </c>
      <c r="AH2390" s="34" t="s">
        <v>2588</v>
      </c>
      <c r="AI2390" s="43" t="s">
        <v>1508</v>
      </c>
      <c r="AJ2390" s="44" t="s">
        <v>2589</v>
      </c>
      <c r="AK2390" s="261">
        <v>2500212</v>
      </c>
      <c r="AL2390" s="44" t="s">
        <v>491</v>
      </c>
      <c r="AM2390" s="44" t="s">
        <v>2592</v>
      </c>
      <c r="AN2390" s="262">
        <v>262095100</v>
      </c>
      <c r="AO2390" s="34"/>
      <c r="AP2390" s="34"/>
      <c r="AQ2390" s="34"/>
      <c r="AR2390" s="34"/>
      <c r="AS2390" s="34"/>
      <c r="AT2390" s="44" t="s">
        <v>12785</v>
      </c>
      <c r="AU2390" s="44"/>
      <c r="AV2390" s="477" t="str">
        <f t="array" ref="AV2390">_xlfn.IFS(
LEFT(Tabelas!$AI2390,1)="N","DN",
LEFT(Tabelas!$AI2390,1)="C","DC",
LEFT(Tabelas!$AI2390,1)="L","DL",
LEFT(Tabelas!$AI2390,1)="A","DA",
LEFT(Tabelas!$AI2390,1)="G","DG")</f>
        <v>DL</v>
      </c>
      <c r="AW2390" s="34"/>
      <c r="AX2390" s="34"/>
      <c r="AY2390" s="34"/>
      <c r="AZ2390" s="34"/>
      <c r="BA2390" s="34"/>
      <c r="BB2390" s="34"/>
      <c r="BC2390" s="34"/>
      <c r="BD2390" s="44">
        <v>110411</v>
      </c>
      <c r="BE2390" s="34" t="s">
        <v>2123</v>
      </c>
      <c r="BF2390" s="43" t="s">
        <v>318</v>
      </c>
      <c r="BG2390" s="34" t="s">
        <v>503</v>
      </c>
      <c r="BH2390" s="34" t="s">
        <v>278</v>
      </c>
      <c r="BI2390" s="34" t="s">
        <v>12801</v>
      </c>
      <c r="BJ2390" s="44" t="s">
        <v>350</v>
      </c>
      <c r="BK2390" s="44" t="s">
        <v>3578</v>
      </c>
      <c r="EN2390" s="572">
        <v>214743209</v>
      </c>
      <c r="EO2390" s="561" t="s">
        <v>12812</v>
      </c>
      <c r="EP2390" s="561" t="s">
        <v>320</v>
      </c>
      <c r="EQ2390" s="576">
        <v>164</v>
      </c>
      <c r="ER2390" s="561" t="s">
        <v>3901</v>
      </c>
      <c r="ES2390" s="568" t="s">
        <v>12813</v>
      </c>
    </row>
    <row r="2391" spans="16:149">
      <c r="P2391" s="503"/>
      <c r="Q2391" s="504"/>
      <c r="R2391" s="505">
        <f t="shared" si="59"/>
        <v>46169</v>
      </c>
      <c r="S2391" s="501"/>
      <c r="T2391" s="497"/>
      <c r="U2391" s="498"/>
      <c r="V2391" s="43">
        <v>323</v>
      </c>
      <c r="W2391" s="34" t="s">
        <v>4864</v>
      </c>
      <c r="X2391" s="44">
        <v>110409</v>
      </c>
      <c r="Y2391" s="34" t="s">
        <v>1653</v>
      </c>
      <c r="Z2391" s="43" t="s">
        <v>318</v>
      </c>
      <c r="AA2391" s="34" t="s">
        <v>503</v>
      </c>
      <c r="AB2391" s="34" t="s">
        <v>278</v>
      </c>
      <c r="AC2391" s="34" t="s">
        <v>1653</v>
      </c>
      <c r="AD2391" s="44" t="s">
        <v>350</v>
      </c>
      <c r="AE2391" s="44" t="s">
        <v>3578</v>
      </c>
      <c r="AF2391" s="43">
        <v>323</v>
      </c>
      <c r="AG2391" s="34" t="s">
        <v>4864</v>
      </c>
      <c r="AH2391" s="34" t="s">
        <v>2588</v>
      </c>
      <c r="AI2391" s="43" t="s">
        <v>1508</v>
      </c>
      <c r="AJ2391" s="44" t="s">
        <v>2589</v>
      </c>
      <c r="AK2391" s="261">
        <v>2500212</v>
      </c>
      <c r="AL2391" s="44" t="s">
        <v>491</v>
      </c>
      <c r="AM2391" s="44" t="s">
        <v>2592</v>
      </c>
      <c r="AN2391" s="262">
        <v>262095100</v>
      </c>
      <c r="AO2391" s="34"/>
      <c r="AP2391" s="34"/>
      <c r="AQ2391" s="34"/>
      <c r="AR2391" s="34"/>
      <c r="AS2391" s="34"/>
      <c r="AT2391" s="44" t="s">
        <v>12785</v>
      </c>
      <c r="AU2391" s="44"/>
      <c r="AV2391" s="477" t="str">
        <f t="array" ref="AV2391">_xlfn.IFS(
LEFT(Tabelas!$AI2391,1)="N","DN",
LEFT(Tabelas!$AI2391,1)="C","DC",
LEFT(Tabelas!$AI2391,1)="L","DL",
LEFT(Tabelas!$AI2391,1)="A","DA",
LEFT(Tabelas!$AI2391,1)="G","DG")</f>
        <v>DL</v>
      </c>
      <c r="AW2391" s="34"/>
      <c r="AX2391" s="34"/>
      <c r="AY2391" s="34"/>
      <c r="AZ2391" s="34"/>
      <c r="BA2391" s="34"/>
      <c r="BB2391" s="34"/>
      <c r="BC2391" s="34"/>
      <c r="BD2391" s="44">
        <v>110409</v>
      </c>
      <c r="BE2391" s="34" t="s">
        <v>1653</v>
      </c>
      <c r="BF2391" s="43" t="s">
        <v>318</v>
      </c>
      <c r="BG2391" s="34" t="s">
        <v>503</v>
      </c>
      <c r="BH2391" s="34" t="s">
        <v>278</v>
      </c>
      <c r="BI2391" s="34" t="s">
        <v>1653</v>
      </c>
      <c r="BJ2391" s="44" t="s">
        <v>350</v>
      </c>
      <c r="BK2391" s="44" t="s">
        <v>3578</v>
      </c>
      <c r="EN2391" s="572">
        <v>214852164</v>
      </c>
      <c r="EO2391" s="561" t="s">
        <v>12814</v>
      </c>
      <c r="EP2391" s="561" t="s">
        <v>320</v>
      </c>
      <c r="EQ2391" s="576">
        <v>110</v>
      </c>
      <c r="ER2391" s="561" t="s">
        <v>2579</v>
      </c>
      <c r="ES2391" s="568" t="s">
        <v>12815</v>
      </c>
    </row>
    <row r="2392" spans="16:149">
      <c r="P2392" s="503"/>
      <c r="Q2392" s="504"/>
      <c r="R2392" s="505">
        <f t="shared" si="59"/>
        <v>46170</v>
      </c>
      <c r="S2392" s="501"/>
      <c r="T2392" s="497"/>
      <c r="U2392" s="498"/>
      <c r="V2392" s="43">
        <v>323</v>
      </c>
      <c r="W2392" s="34" t="s">
        <v>4864</v>
      </c>
      <c r="X2392" s="44">
        <v>110410</v>
      </c>
      <c r="Y2392" s="34" t="s">
        <v>1912</v>
      </c>
      <c r="Z2392" s="43" t="s">
        <v>318</v>
      </c>
      <c r="AA2392" s="34" t="s">
        <v>503</v>
      </c>
      <c r="AB2392" s="34" t="s">
        <v>278</v>
      </c>
      <c r="AC2392" s="34" t="s">
        <v>1912</v>
      </c>
      <c r="AD2392" s="44" t="s">
        <v>350</v>
      </c>
      <c r="AE2392" s="44" t="s">
        <v>3578</v>
      </c>
      <c r="AF2392" s="43">
        <v>323</v>
      </c>
      <c r="AG2392" s="34" t="s">
        <v>4864</v>
      </c>
      <c r="AH2392" s="34" t="s">
        <v>2588</v>
      </c>
      <c r="AI2392" s="43" t="s">
        <v>1508</v>
      </c>
      <c r="AJ2392" s="44" t="s">
        <v>2589</v>
      </c>
      <c r="AK2392" s="261">
        <v>2500212</v>
      </c>
      <c r="AL2392" s="44" t="s">
        <v>491</v>
      </c>
      <c r="AM2392" s="44" t="s">
        <v>2592</v>
      </c>
      <c r="AN2392" s="262">
        <v>262095100</v>
      </c>
      <c r="AO2392" s="34"/>
      <c r="AP2392" s="34"/>
      <c r="AQ2392" s="34"/>
      <c r="AR2392" s="34"/>
      <c r="AS2392" s="34"/>
      <c r="AT2392" s="44" t="s">
        <v>12785</v>
      </c>
      <c r="AU2392" s="44"/>
      <c r="AV2392" s="477" t="str">
        <f t="array" ref="AV2392">_xlfn.IFS(
LEFT(Tabelas!$AI2392,1)="N","DN",
LEFT(Tabelas!$AI2392,1)="C","DC",
LEFT(Tabelas!$AI2392,1)="L","DL",
LEFT(Tabelas!$AI2392,1)="A","DA",
LEFT(Tabelas!$AI2392,1)="G","DG")</f>
        <v>DL</v>
      </c>
      <c r="AW2392" s="34"/>
      <c r="AX2392" s="34"/>
      <c r="AY2392" s="34"/>
      <c r="AZ2392" s="34"/>
      <c r="BA2392" s="34"/>
      <c r="BB2392" s="34"/>
      <c r="BC2392" s="34"/>
      <c r="BD2392" s="44">
        <v>110410</v>
      </c>
      <c r="BE2392" s="34" t="s">
        <v>1912</v>
      </c>
      <c r="BF2392" s="43" t="s">
        <v>318</v>
      </c>
      <c r="BG2392" s="34" t="s">
        <v>503</v>
      </c>
      <c r="BH2392" s="34" t="s">
        <v>278</v>
      </c>
      <c r="BI2392" s="34" t="s">
        <v>1912</v>
      </c>
      <c r="BJ2392" s="44" t="s">
        <v>350</v>
      </c>
      <c r="BK2392" s="44" t="s">
        <v>3578</v>
      </c>
      <c r="EN2392" s="571">
        <v>214867056</v>
      </c>
      <c r="EO2392" s="560" t="s">
        <v>12816</v>
      </c>
      <c r="EP2392" s="560" t="s">
        <v>350</v>
      </c>
      <c r="EQ2392" s="580">
        <v>223</v>
      </c>
      <c r="ER2392" s="560" t="s">
        <v>4503</v>
      </c>
      <c r="ES2392" s="567" t="s">
        <v>12817</v>
      </c>
    </row>
    <row r="2393" spans="16:149">
      <c r="P2393" s="503"/>
      <c r="Q2393" s="504"/>
      <c r="R2393" s="505">
        <f t="shared" si="59"/>
        <v>46171</v>
      </c>
      <c r="S2393" s="501"/>
      <c r="T2393" s="497"/>
      <c r="U2393" s="498"/>
      <c r="V2393" s="43">
        <v>323</v>
      </c>
      <c r="W2393" s="34" t="s">
        <v>4864</v>
      </c>
      <c r="X2393" s="44">
        <v>100601</v>
      </c>
      <c r="Y2393" s="34" t="s">
        <v>1087</v>
      </c>
      <c r="Z2393" s="43" t="s">
        <v>318</v>
      </c>
      <c r="AA2393" s="34" t="s">
        <v>491</v>
      </c>
      <c r="AB2393" s="34" t="s">
        <v>277</v>
      </c>
      <c r="AC2393" s="34" t="s">
        <v>1087</v>
      </c>
      <c r="AD2393" s="44" t="s">
        <v>350</v>
      </c>
      <c r="AE2393" s="44" t="s">
        <v>3578</v>
      </c>
      <c r="AF2393" s="43">
        <v>323</v>
      </c>
      <c r="AG2393" s="34" t="s">
        <v>4864</v>
      </c>
      <c r="AH2393" s="34" t="s">
        <v>2588</v>
      </c>
      <c r="AI2393" s="43" t="s">
        <v>1508</v>
      </c>
      <c r="AJ2393" s="44" t="s">
        <v>2589</v>
      </c>
      <c r="AK2393" s="261">
        <v>2500212</v>
      </c>
      <c r="AL2393" s="44" t="s">
        <v>491</v>
      </c>
      <c r="AM2393" s="44" t="s">
        <v>2592</v>
      </c>
      <c r="AN2393" s="262">
        <v>262095100</v>
      </c>
      <c r="AO2393" s="34"/>
      <c r="AP2393" s="34"/>
      <c r="AQ2393" s="34"/>
      <c r="AR2393" s="34"/>
      <c r="AS2393" s="34"/>
      <c r="AT2393" s="44" t="s">
        <v>12785</v>
      </c>
      <c r="AU2393" s="44"/>
      <c r="AV2393" s="477" t="str">
        <f t="array" ref="AV2393">_xlfn.IFS(
LEFT(Tabelas!$AI2393,1)="N","DN",
LEFT(Tabelas!$AI2393,1)="C","DC",
LEFT(Tabelas!$AI2393,1)="L","DL",
LEFT(Tabelas!$AI2393,1)="A","DA",
LEFT(Tabelas!$AI2393,1)="G","DG")</f>
        <v>DL</v>
      </c>
      <c r="AW2393" s="34"/>
      <c r="AX2393" s="34"/>
      <c r="AY2393" s="34"/>
      <c r="AZ2393" s="34"/>
      <c r="BA2393" s="34"/>
      <c r="BB2393" s="34"/>
      <c r="BC2393" s="34"/>
      <c r="BD2393" s="44">
        <v>100601</v>
      </c>
      <c r="BE2393" s="34" t="s">
        <v>1087</v>
      </c>
      <c r="BF2393" s="43" t="s">
        <v>318</v>
      </c>
      <c r="BG2393" s="34" t="s">
        <v>491</v>
      </c>
      <c r="BH2393" s="34" t="s">
        <v>277</v>
      </c>
      <c r="BI2393" s="34" t="s">
        <v>1087</v>
      </c>
      <c r="BJ2393" s="44" t="s">
        <v>350</v>
      </c>
      <c r="BK2393" s="44" t="s">
        <v>3578</v>
      </c>
      <c r="EN2393" s="572">
        <v>214897672</v>
      </c>
      <c r="EO2393" s="561" t="s">
        <v>12818</v>
      </c>
      <c r="EP2393" s="561" t="s">
        <v>320</v>
      </c>
      <c r="EQ2393" s="576">
        <v>102</v>
      </c>
      <c r="ER2393" s="561" t="s">
        <v>628</v>
      </c>
      <c r="ES2393" s="568" t="s">
        <v>12819</v>
      </c>
    </row>
    <row r="2394" spans="16:149">
      <c r="P2394" s="503"/>
      <c r="Q2394" s="504"/>
      <c r="R2394" s="505">
        <f t="shared" si="59"/>
        <v>46172</v>
      </c>
      <c r="S2394" s="501"/>
      <c r="T2394" s="497"/>
      <c r="U2394" s="498"/>
      <c r="V2394" s="43">
        <v>323</v>
      </c>
      <c r="W2394" s="34" t="s">
        <v>4864</v>
      </c>
      <c r="X2394" s="44">
        <v>100602</v>
      </c>
      <c r="Y2394" s="34" t="s">
        <v>1362</v>
      </c>
      <c r="Z2394" s="43" t="s">
        <v>318</v>
      </c>
      <c r="AA2394" s="34" t="s">
        <v>491</v>
      </c>
      <c r="AB2394" s="34" t="s">
        <v>277</v>
      </c>
      <c r="AC2394" s="34" t="s">
        <v>1362</v>
      </c>
      <c r="AD2394" s="44" t="s">
        <v>350</v>
      </c>
      <c r="AE2394" s="44" t="s">
        <v>3578</v>
      </c>
      <c r="AF2394" s="43">
        <v>323</v>
      </c>
      <c r="AG2394" s="34" t="s">
        <v>4864</v>
      </c>
      <c r="AH2394" s="34" t="s">
        <v>2588</v>
      </c>
      <c r="AI2394" s="43" t="s">
        <v>1508</v>
      </c>
      <c r="AJ2394" s="44" t="s">
        <v>2589</v>
      </c>
      <c r="AK2394" s="261">
        <v>2500212</v>
      </c>
      <c r="AL2394" s="44" t="s">
        <v>491</v>
      </c>
      <c r="AM2394" s="44" t="s">
        <v>2592</v>
      </c>
      <c r="AN2394" s="262">
        <v>262095100</v>
      </c>
      <c r="AO2394" s="34"/>
      <c r="AP2394" s="34"/>
      <c r="AQ2394" s="34"/>
      <c r="AR2394" s="34"/>
      <c r="AS2394" s="34"/>
      <c r="AT2394" s="44" t="s">
        <v>12785</v>
      </c>
      <c r="AU2394" s="44"/>
      <c r="AV2394" s="477" t="str">
        <f t="array" ref="AV2394">_xlfn.IFS(
LEFT(Tabelas!$AI2394,1)="N","DN",
LEFT(Tabelas!$AI2394,1)="C","DC",
LEFT(Tabelas!$AI2394,1)="L","DL",
LEFT(Tabelas!$AI2394,1)="A","DA",
LEFT(Tabelas!$AI2394,1)="G","DG")</f>
        <v>DL</v>
      </c>
      <c r="AW2394" s="34"/>
      <c r="AX2394" s="34"/>
      <c r="AY2394" s="34"/>
      <c r="AZ2394" s="34"/>
      <c r="BA2394" s="34"/>
      <c r="BB2394" s="34"/>
      <c r="BC2394" s="34"/>
      <c r="BD2394" s="44">
        <v>100602</v>
      </c>
      <c r="BE2394" s="34" t="s">
        <v>1362</v>
      </c>
      <c r="BF2394" s="43" t="s">
        <v>318</v>
      </c>
      <c r="BG2394" s="34" t="s">
        <v>491</v>
      </c>
      <c r="BH2394" s="34" t="s">
        <v>277</v>
      </c>
      <c r="BI2394" s="34" t="s">
        <v>1362</v>
      </c>
      <c r="BJ2394" s="44" t="s">
        <v>350</v>
      </c>
      <c r="BK2394" s="44" t="s">
        <v>3578</v>
      </c>
      <c r="EN2394" s="571">
        <v>214916731</v>
      </c>
      <c r="EO2394" s="560" t="s">
        <v>12820</v>
      </c>
      <c r="EP2394" s="560" t="s">
        <v>370</v>
      </c>
      <c r="EQ2394" s="580">
        <v>555</v>
      </c>
      <c r="ER2394" s="560" t="s">
        <v>371</v>
      </c>
      <c r="ES2394" s="567" t="s">
        <v>12821</v>
      </c>
    </row>
    <row r="2395" spans="16:149">
      <c r="P2395" s="503"/>
      <c r="Q2395" s="504"/>
      <c r="R2395" s="505">
        <f t="shared" si="59"/>
        <v>46173</v>
      </c>
      <c r="S2395" s="501"/>
      <c r="T2395" s="497"/>
      <c r="U2395" s="498"/>
      <c r="V2395" s="43">
        <v>323</v>
      </c>
      <c r="W2395" s="34" t="s">
        <v>4864</v>
      </c>
      <c r="X2395" s="44">
        <v>100600</v>
      </c>
      <c r="Y2395" s="34" t="s">
        <v>783</v>
      </c>
      <c r="Z2395" s="43" t="s">
        <v>318</v>
      </c>
      <c r="AA2395" s="34" t="s">
        <v>491</v>
      </c>
      <c r="AB2395" s="34" t="s">
        <v>277</v>
      </c>
      <c r="AC2395" s="34" t="s">
        <v>12822</v>
      </c>
      <c r="AD2395" s="44" t="s">
        <v>350</v>
      </c>
      <c r="AE2395" s="44" t="s">
        <v>3578</v>
      </c>
      <c r="AF2395" s="43">
        <v>323</v>
      </c>
      <c r="AG2395" s="34" t="s">
        <v>4864</v>
      </c>
      <c r="AH2395" s="34" t="s">
        <v>2588</v>
      </c>
      <c r="AI2395" s="43" t="s">
        <v>1508</v>
      </c>
      <c r="AJ2395" s="44" t="s">
        <v>2589</v>
      </c>
      <c r="AK2395" s="261">
        <v>2500212</v>
      </c>
      <c r="AL2395" s="44" t="s">
        <v>491</v>
      </c>
      <c r="AM2395" s="44" t="s">
        <v>2592</v>
      </c>
      <c r="AN2395" s="262">
        <v>262095100</v>
      </c>
      <c r="AO2395" s="34"/>
      <c r="AP2395" s="34"/>
      <c r="AQ2395" s="34"/>
      <c r="AR2395" s="34"/>
      <c r="AS2395" s="34"/>
      <c r="AT2395" s="44" t="s">
        <v>12785</v>
      </c>
      <c r="AU2395" s="44"/>
      <c r="AV2395" s="477" t="str">
        <f t="array" ref="AV2395">_xlfn.IFS(
LEFT(Tabelas!$AI2395,1)="N","DN",
LEFT(Tabelas!$AI2395,1)="C","DC",
LEFT(Tabelas!$AI2395,1)="L","DL",
LEFT(Tabelas!$AI2395,1)="A","DA",
LEFT(Tabelas!$AI2395,1)="G","DG")</f>
        <v>DL</v>
      </c>
      <c r="AW2395" s="34"/>
      <c r="AX2395" s="34"/>
      <c r="AY2395" s="34"/>
      <c r="AZ2395" s="34"/>
      <c r="BA2395" s="34"/>
      <c r="BB2395" s="34"/>
      <c r="BC2395" s="34"/>
      <c r="BD2395" s="44">
        <v>100600</v>
      </c>
      <c r="BE2395" s="34" t="s">
        <v>783</v>
      </c>
      <c r="BF2395" s="43" t="s">
        <v>318</v>
      </c>
      <c r="BG2395" s="34" t="s">
        <v>491</v>
      </c>
      <c r="BH2395" s="34" t="s">
        <v>277</v>
      </c>
      <c r="BI2395" s="34" t="s">
        <v>12822</v>
      </c>
      <c r="BJ2395" s="44" t="s">
        <v>350</v>
      </c>
      <c r="BK2395" s="44" t="s">
        <v>3578</v>
      </c>
      <c r="EN2395" s="571">
        <v>215072952</v>
      </c>
      <c r="EO2395" s="560" t="s">
        <v>12823</v>
      </c>
      <c r="EP2395" s="560" t="s">
        <v>320</v>
      </c>
      <c r="EQ2395" s="580">
        <v>112</v>
      </c>
      <c r="ER2395" s="560" t="s">
        <v>2868</v>
      </c>
      <c r="ES2395" s="567" t="s">
        <v>12824</v>
      </c>
    </row>
    <row r="2396" spans="16:149">
      <c r="P2396" s="503"/>
      <c r="Q2396" s="504"/>
      <c r="R2396" s="505">
        <f t="shared" si="59"/>
        <v>46174</v>
      </c>
      <c r="S2396" s="501"/>
      <c r="T2396" s="497"/>
      <c r="U2396" s="498"/>
      <c r="V2396" s="43">
        <v>323</v>
      </c>
      <c r="W2396" s="34" t="s">
        <v>4864</v>
      </c>
      <c r="X2396" s="44">
        <v>100604</v>
      </c>
      <c r="Y2396" s="34" t="s">
        <v>1641</v>
      </c>
      <c r="Z2396" s="43" t="s">
        <v>318</v>
      </c>
      <c r="AA2396" s="34" t="s">
        <v>491</v>
      </c>
      <c r="AB2396" s="34" t="s">
        <v>277</v>
      </c>
      <c r="AC2396" s="34" t="s">
        <v>1641</v>
      </c>
      <c r="AD2396" s="44" t="s">
        <v>350</v>
      </c>
      <c r="AE2396" s="44" t="s">
        <v>3578</v>
      </c>
      <c r="AF2396" s="43">
        <v>323</v>
      </c>
      <c r="AG2396" s="34" t="s">
        <v>4864</v>
      </c>
      <c r="AH2396" s="34" t="s">
        <v>2588</v>
      </c>
      <c r="AI2396" s="43" t="s">
        <v>1508</v>
      </c>
      <c r="AJ2396" s="44" t="s">
        <v>2589</v>
      </c>
      <c r="AK2396" s="261">
        <v>2500212</v>
      </c>
      <c r="AL2396" s="44" t="s">
        <v>491</v>
      </c>
      <c r="AM2396" s="44" t="s">
        <v>2592</v>
      </c>
      <c r="AN2396" s="262">
        <v>262095100</v>
      </c>
      <c r="AO2396" s="34"/>
      <c r="AP2396" s="34"/>
      <c r="AQ2396" s="34"/>
      <c r="AR2396" s="34"/>
      <c r="AS2396" s="34"/>
      <c r="AT2396" s="44" t="s">
        <v>12785</v>
      </c>
      <c r="AU2396" s="44"/>
      <c r="AV2396" s="477" t="str">
        <f t="array" ref="AV2396">_xlfn.IFS(
LEFT(Tabelas!$AI2396,1)="N","DN",
LEFT(Tabelas!$AI2396,1)="C","DC",
LEFT(Tabelas!$AI2396,1)="L","DL",
LEFT(Tabelas!$AI2396,1)="A","DA",
LEFT(Tabelas!$AI2396,1)="G","DG")</f>
        <v>DL</v>
      </c>
      <c r="AW2396" s="34"/>
      <c r="AX2396" s="34"/>
      <c r="AY2396" s="34"/>
      <c r="AZ2396" s="34"/>
      <c r="BA2396" s="34"/>
      <c r="BB2396" s="34"/>
      <c r="BC2396" s="34"/>
      <c r="BD2396" s="44">
        <v>100604</v>
      </c>
      <c r="BE2396" s="34" t="s">
        <v>1641</v>
      </c>
      <c r="BF2396" s="43" t="s">
        <v>318</v>
      </c>
      <c r="BG2396" s="34" t="s">
        <v>491</v>
      </c>
      <c r="BH2396" s="34" t="s">
        <v>277</v>
      </c>
      <c r="BI2396" s="34" t="s">
        <v>1641</v>
      </c>
      <c r="BJ2396" s="44" t="s">
        <v>350</v>
      </c>
      <c r="BK2396" s="44" t="s">
        <v>3578</v>
      </c>
      <c r="EN2396" s="571">
        <v>215144252</v>
      </c>
      <c r="EO2396" s="560" t="s">
        <v>12825</v>
      </c>
      <c r="EP2396" s="560" t="s">
        <v>370</v>
      </c>
      <c r="EQ2396" s="580">
        <v>555</v>
      </c>
      <c r="ER2396" s="560" t="s">
        <v>371</v>
      </c>
      <c r="ES2396" s="567" t="s">
        <v>12826</v>
      </c>
    </row>
    <row r="2397" spans="16:149">
      <c r="P2397" s="503"/>
      <c r="Q2397" s="504"/>
      <c r="R2397" s="505">
        <f t="shared" si="59"/>
        <v>46175</v>
      </c>
      <c r="S2397" s="501"/>
      <c r="T2397" s="497"/>
      <c r="U2397" s="498"/>
      <c r="V2397" s="43">
        <v>323</v>
      </c>
      <c r="W2397" s="34" t="s">
        <v>4864</v>
      </c>
      <c r="X2397" s="44">
        <v>100606</v>
      </c>
      <c r="Y2397" s="34" t="s">
        <v>1904</v>
      </c>
      <c r="Z2397" s="43" t="s">
        <v>318</v>
      </c>
      <c r="AA2397" s="34" t="s">
        <v>491</v>
      </c>
      <c r="AB2397" s="34" t="s">
        <v>277</v>
      </c>
      <c r="AC2397" s="34" t="s">
        <v>1904</v>
      </c>
      <c r="AD2397" s="44" t="s">
        <v>350</v>
      </c>
      <c r="AE2397" s="44" t="s">
        <v>3578</v>
      </c>
      <c r="AF2397" s="43">
        <v>323</v>
      </c>
      <c r="AG2397" s="34" t="s">
        <v>4864</v>
      </c>
      <c r="AH2397" s="34" t="s">
        <v>2588</v>
      </c>
      <c r="AI2397" s="43" t="s">
        <v>1508</v>
      </c>
      <c r="AJ2397" s="44" t="s">
        <v>2589</v>
      </c>
      <c r="AK2397" s="261">
        <v>2500212</v>
      </c>
      <c r="AL2397" s="44" t="s">
        <v>491</v>
      </c>
      <c r="AM2397" s="44" t="s">
        <v>2592</v>
      </c>
      <c r="AN2397" s="262">
        <v>262095100</v>
      </c>
      <c r="AO2397" s="34"/>
      <c r="AP2397" s="34"/>
      <c r="AQ2397" s="34"/>
      <c r="AR2397" s="34"/>
      <c r="AS2397" s="34"/>
      <c r="AT2397" s="44" t="s">
        <v>12785</v>
      </c>
      <c r="AU2397" s="44"/>
      <c r="AV2397" s="477" t="str">
        <f t="array" ref="AV2397">_xlfn.IFS(
LEFT(Tabelas!$AI2397,1)="N","DN",
LEFT(Tabelas!$AI2397,1)="C","DC",
LEFT(Tabelas!$AI2397,1)="L","DL",
LEFT(Tabelas!$AI2397,1)="A","DA",
LEFT(Tabelas!$AI2397,1)="G","DG")</f>
        <v>DL</v>
      </c>
      <c r="AW2397" s="34"/>
      <c r="AX2397" s="34"/>
      <c r="AY2397" s="34"/>
      <c r="AZ2397" s="34"/>
      <c r="BA2397" s="34"/>
      <c r="BB2397" s="34"/>
      <c r="BC2397" s="34"/>
      <c r="BD2397" s="44">
        <v>100606</v>
      </c>
      <c r="BE2397" s="34" t="s">
        <v>1904</v>
      </c>
      <c r="BF2397" s="43" t="s">
        <v>318</v>
      </c>
      <c r="BG2397" s="34" t="s">
        <v>491</v>
      </c>
      <c r="BH2397" s="34" t="s">
        <v>277</v>
      </c>
      <c r="BI2397" s="34" t="s">
        <v>1904</v>
      </c>
      <c r="BJ2397" s="44" t="s">
        <v>350</v>
      </c>
      <c r="BK2397" s="44" t="s">
        <v>3578</v>
      </c>
      <c r="EN2397" s="571">
        <v>215280954</v>
      </c>
      <c r="EO2397" s="560" t="s">
        <v>12827</v>
      </c>
      <c r="EP2397" s="560" t="s">
        <v>350</v>
      </c>
      <c r="EQ2397" s="580">
        <v>221</v>
      </c>
      <c r="ER2397" s="560" t="s">
        <v>4458</v>
      </c>
      <c r="ES2397" s="567" t="s">
        <v>12828</v>
      </c>
    </row>
    <row r="2398" spans="16:149">
      <c r="P2398" s="503"/>
      <c r="Q2398" s="504"/>
      <c r="R2398" s="505">
        <f t="shared" si="59"/>
        <v>46176</v>
      </c>
      <c r="S2398" s="501"/>
      <c r="T2398" s="497"/>
      <c r="U2398" s="498"/>
      <c r="V2398" s="43">
        <v>323</v>
      </c>
      <c r="W2398" s="34" t="s">
        <v>4864</v>
      </c>
      <c r="X2398" s="44">
        <v>100607</v>
      </c>
      <c r="Y2398" s="34" t="s">
        <v>2116</v>
      </c>
      <c r="Z2398" s="43" t="s">
        <v>318</v>
      </c>
      <c r="AA2398" s="34" t="s">
        <v>491</v>
      </c>
      <c r="AB2398" s="34" t="s">
        <v>277</v>
      </c>
      <c r="AC2398" s="34" t="s">
        <v>2116</v>
      </c>
      <c r="AD2398" s="44" t="s">
        <v>350</v>
      </c>
      <c r="AE2398" s="44" t="s">
        <v>3578</v>
      </c>
      <c r="AF2398" s="43">
        <v>323</v>
      </c>
      <c r="AG2398" s="34" t="s">
        <v>4864</v>
      </c>
      <c r="AH2398" s="34" t="s">
        <v>2588</v>
      </c>
      <c r="AI2398" s="43" t="s">
        <v>1508</v>
      </c>
      <c r="AJ2398" s="44" t="s">
        <v>2589</v>
      </c>
      <c r="AK2398" s="261">
        <v>2500212</v>
      </c>
      <c r="AL2398" s="44" t="s">
        <v>491</v>
      </c>
      <c r="AM2398" s="44" t="s">
        <v>2592</v>
      </c>
      <c r="AN2398" s="262">
        <v>262095100</v>
      </c>
      <c r="AO2398" s="34"/>
      <c r="AP2398" s="34"/>
      <c r="AQ2398" s="34"/>
      <c r="AR2398" s="34"/>
      <c r="AS2398" s="34"/>
      <c r="AT2398" s="44" t="s">
        <v>12785</v>
      </c>
      <c r="AU2398" s="44"/>
      <c r="AV2398" s="477" t="str">
        <f t="array" ref="AV2398">_xlfn.IFS(
LEFT(Tabelas!$AI2398,1)="N","DN",
LEFT(Tabelas!$AI2398,1)="C","DC",
LEFT(Tabelas!$AI2398,1)="L","DL",
LEFT(Tabelas!$AI2398,1)="A","DA",
LEFT(Tabelas!$AI2398,1)="G","DG")</f>
        <v>DL</v>
      </c>
      <c r="AW2398" s="34"/>
      <c r="AX2398" s="34"/>
      <c r="AY2398" s="34"/>
      <c r="AZ2398" s="34"/>
      <c r="BA2398" s="34"/>
      <c r="BB2398" s="34"/>
      <c r="BC2398" s="34"/>
      <c r="BD2398" s="44">
        <v>100607</v>
      </c>
      <c r="BE2398" s="34" t="s">
        <v>2116</v>
      </c>
      <c r="BF2398" s="43" t="s">
        <v>318</v>
      </c>
      <c r="BG2398" s="34" t="s">
        <v>491</v>
      </c>
      <c r="BH2398" s="34" t="s">
        <v>277</v>
      </c>
      <c r="BI2398" s="34" t="s">
        <v>2116</v>
      </c>
      <c r="BJ2398" s="44" t="s">
        <v>350</v>
      </c>
      <c r="BK2398" s="44" t="s">
        <v>3578</v>
      </c>
      <c r="EN2398" s="572">
        <v>215335805</v>
      </c>
      <c r="EO2398" s="561" t="s">
        <v>12829</v>
      </c>
      <c r="EP2398" s="561" t="s">
        <v>350</v>
      </c>
      <c r="EQ2398" s="576">
        <v>220</v>
      </c>
      <c r="ER2398" s="561" t="s">
        <v>4434</v>
      </c>
      <c r="ES2398" s="568" t="s">
        <v>12830</v>
      </c>
    </row>
    <row r="2399" spans="16:149">
      <c r="P2399" s="503"/>
      <c r="Q2399" s="504"/>
      <c r="R2399" s="505">
        <f t="shared" si="59"/>
        <v>46177</v>
      </c>
      <c r="S2399" s="501"/>
      <c r="T2399" s="497"/>
      <c r="U2399" s="498"/>
      <c r="V2399" s="43">
        <v>323</v>
      </c>
      <c r="W2399" s="34" t="s">
        <v>4864</v>
      </c>
      <c r="X2399" s="44">
        <v>100608</v>
      </c>
      <c r="Y2399" s="34" t="s">
        <v>2315</v>
      </c>
      <c r="Z2399" s="43" t="s">
        <v>318</v>
      </c>
      <c r="AA2399" s="34" t="s">
        <v>491</v>
      </c>
      <c r="AB2399" s="34" t="s">
        <v>277</v>
      </c>
      <c r="AC2399" s="34" t="s">
        <v>2315</v>
      </c>
      <c r="AD2399" s="44" t="s">
        <v>350</v>
      </c>
      <c r="AE2399" s="44" t="s">
        <v>3578</v>
      </c>
      <c r="AF2399" s="43">
        <v>323</v>
      </c>
      <c r="AG2399" s="34" t="s">
        <v>4864</v>
      </c>
      <c r="AH2399" s="34" t="s">
        <v>2588</v>
      </c>
      <c r="AI2399" s="43" t="s">
        <v>1508</v>
      </c>
      <c r="AJ2399" s="44" t="s">
        <v>2589</v>
      </c>
      <c r="AK2399" s="261">
        <v>2500212</v>
      </c>
      <c r="AL2399" s="44" t="s">
        <v>491</v>
      </c>
      <c r="AM2399" s="44" t="s">
        <v>2592</v>
      </c>
      <c r="AN2399" s="262">
        <v>262095100</v>
      </c>
      <c r="AO2399" s="34"/>
      <c r="AP2399" s="34"/>
      <c r="AQ2399" s="34"/>
      <c r="AR2399" s="34"/>
      <c r="AS2399" s="34"/>
      <c r="AT2399" s="44" t="s">
        <v>12785</v>
      </c>
      <c r="AU2399" s="44"/>
      <c r="AV2399" s="477" t="str">
        <f t="array" ref="AV2399">_xlfn.IFS(
LEFT(Tabelas!$AI2399,1)="N","DN",
LEFT(Tabelas!$AI2399,1)="C","DC",
LEFT(Tabelas!$AI2399,1)="L","DL",
LEFT(Tabelas!$AI2399,1)="A","DA",
LEFT(Tabelas!$AI2399,1)="G","DG")</f>
        <v>DL</v>
      </c>
      <c r="AW2399" s="34"/>
      <c r="AX2399" s="34"/>
      <c r="AY2399" s="34"/>
      <c r="AZ2399" s="34"/>
      <c r="BA2399" s="34"/>
      <c r="BB2399" s="34"/>
      <c r="BC2399" s="34"/>
      <c r="BD2399" s="44">
        <v>100608</v>
      </c>
      <c r="BE2399" s="34" t="s">
        <v>2315</v>
      </c>
      <c r="BF2399" s="43" t="s">
        <v>318</v>
      </c>
      <c r="BG2399" s="34" t="s">
        <v>491</v>
      </c>
      <c r="BH2399" s="34" t="s">
        <v>277</v>
      </c>
      <c r="BI2399" s="34" t="s">
        <v>2315</v>
      </c>
      <c r="BJ2399" s="44" t="s">
        <v>350</v>
      </c>
      <c r="BK2399" s="44" t="s">
        <v>3578</v>
      </c>
      <c r="EN2399" s="572">
        <v>215439546</v>
      </c>
      <c r="EO2399" s="561" t="s">
        <v>12831</v>
      </c>
      <c r="EP2399" s="561" t="s">
        <v>320</v>
      </c>
      <c r="EQ2399" s="576">
        <v>102</v>
      </c>
      <c r="ER2399" s="561" t="s">
        <v>628</v>
      </c>
      <c r="ES2399" s="568" t="s">
        <v>12832</v>
      </c>
    </row>
    <row r="2400" spans="16:149">
      <c r="P2400" s="503"/>
      <c r="Q2400" s="504"/>
      <c r="R2400" s="505">
        <f t="shared" si="59"/>
        <v>46178</v>
      </c>
      <c r="S2400" s="501"/>
      <c r="T2400" s="497"/>
      <c r="U2400" s="498"/>
      <c r="V2400" s="43">
        <v>323</v>
      </c>
      <c r="W2400" s="34" t="s">
        <v>4864</v>
      </c>
      <c r="X2400" s="44">
        <v>100609</v>
      </c>
      <c r="Y2400" s="34" t="s">
        <v>2494</v>
      </c>
      <c r="Z2400" s="43" t="s">
        <v>318</v>
      </c>
      <c r="AA2400" s="34" t="s">
        <v>491</v>
      </c>
      <c r="AB2400" s="34" t="s">
        <v>277</v>
      </c>
      <c r="AC2400" s="34" t="s">
        <v>2494</v>
      </c>
      <c r="AD2400" s="44" t="s">
        <v>350</v>
      </c>
      <c r="AE2400" s="44" t="s">
        <v>3578</v>
      </c>
      <c r="AF2400" s="43">
        <v>323</v>
      </c>
      <c r="AG2400" s="34" t="s">
        <v>4864</v>
      </c>
      <c r="AH2400" s="34" t="s">
        <v>2588</v>
      </c>
      <c r="AI2400" s="43" t="s">
        <v>1508</v>
      </c>
      <c r="AJ2400" s="44" t="s">
        <v>2589</v>
      </c>
      <c r="AK2400" s="261">
        <v>2500212</v>
      </c>
      <c r="AL2400" s="44" t="s">
        <v>491</v>
      </c>
      <c r="AM2400" s="44" t="s">
        <v>2592</v>
      </c>
      <c r="AN2400" s="262">
        <v>262095100</v>
      </c>
      <c r="AO2400" s="34"/>
      <c r="AP2400" s="34"/>
      <c r="AQ2400" s="34"/>
      <c r="AR2400" s="34"/>
      <c r="AS2400" s="34"/>
      <c r="AT2400" s="44" t="s">
        <v>12785</v>
      </c>
      <c r="AU2400" s="44"/>
      <c r="AV2400" s="477" t="str">
        <f t="array" ref="AV2400">_xlfn.IFS(
LEFT(Tabelas!$AI2400,1)="N","DN",
LEFT(Tabelas!$AI2400,1)="C","DC",
LEFT(Tabelas!$AI2400,1)="L","DL",
LEFT(Tabelas!$AI2400,1)="A","DA",
LEFT(Tabelas!$AI2400,1)="G","DG")</f>
        <v>DL</v>
      </c>
      <c r="AW2400" s="34"/>
      <c r="AX2400" s="34"/>
      <c r="AY2400" s="34"/>
      <c r="AZ2400" s="34"/>
      <c r="BA2400" s="34"/>
      <c r="BB2400" s="34"/>
      <c r="BC2400" s="34"/>
      <c r="BD2400" s="44">
        <v>100609</v>
      </c>
      <c r="BE2400" s="34" t="s">
        <v>2494</v>
      </c>
      <c r="BF2400" s="43" t="s">
        <v>318</v>
      </c>
      <c r="BG2400" s="34" t="s">
        <v>491</v>
      </c>
      <c r="BH2400" s="34" t="s">
        <v>277</v>
      </c>
      <c r="BI2400" s="34" t="s">
        <v>2494</v>
      </c>
      <c r="BJ2400" s="44" t="s">
        <v>350</v>
      </c>
      <c r="BK2400" s="44" t="s">
        <v>3578</v>
      </c>
      <c r="EN2400" s="571">
        <v>215996259</v>
      </c>
      <c r="EO2400" s="560" t="s">
        <v>12833</v>
      </c>
      <c r="EP2400" s="560" t="s">
        <v>320</v>
      </c>
      <c r="EQ2400" s="580">
        <v>126</v>
      </c>
      <c r="ER2400" s="560" t="s">
        <v>3720</v>
      </c>
      <c r="ES2400" s="567" t="s">
        <v>12834</v>
      </c>
    </row>
    <row r="2401" spans="16:149">
      <c r="P2401" s="503"/>
      <c r="Q2401" s="504"/>
      <c r="R2401" s="505">
        <f t="shared" si="59"/>
        <v>46179</v>
      </c>
      <c r="S2401" s="501"/>
      <c r="T2401" s="497"/>
      <c r="U2401" s="498"/>
      <c r="V2401" s="43">
        <v>323</v>
      </c>
      <c r="W2401" s="34" t="s">
        <v>4864</v>
      </c>
      <c r="X2401" s="44">
        <v>100611</v>
      </c>
      <c r="Y2401" s="34" t="s">
        <v>2659</v>
      </c>
      <c r="Z2401" s="43" t="s">
        <v>318</v>
      </c>
      <c r="AA2401" s="34" t="s">
        <v>491</v>
      </c>
      <c r="AB2401" s="34" t="s">
        <v>277</v>
      </c>
      <c r="AC2401" s="34" t="s">
        <v>2659</v>
      </c>
      <c r="AD2401" s="44" t="s">
        <v>350</v>
      </c>
      <c r="AE2401" s="44" t="s">
        <v>3578</v>
      </c>
      <c r="AF2401" s="43">
        <v>323</v>
      </c>
      <c r="AG2401" s="34" t="s">
        <v>4864</v>
      </c>
      <c r="AH2401" s="34" t="s">
        <v>2588</v>
      </c>
      <c r="AI2401" s="43" t="s">
        <v>1508</v>
      </c>
      <c r="AJ2401" s="44" t="s">
        <v>2589</v>
      </c>
      <c r="AK2401" s="261">
        <v>2500212</v>
      </c>
      <c r="AL2401" s="44" t="s">
        <v>491</v>
      </c>
      <c r="AM2401" s="44" t="s">
        <v>2592</v>
      </c>
      <c r="AN2401" s="262">
        <v>262095100</v>
      </c>
      <c r="AO2401" s="34"/>
      <c r="AP2401" s="34"/>
      <c r="AQ2401" s="34"/>
      <c r="AR2401" s="34"/>
      <c r="AS2401" s="34"/>
      <c r="AT2401" s="44" t="s">
        <v>12785</v>
      </c>
      <c r="AU2401" s="44"/>
      <c r="AV2401" s="477" t="str">
        <f t="array" ref="AV2401">_xlfn.IFS(
LEFT(Tabelas!$AI2401,1)="N","DN",
LEFT(Tabelas!$AI2401,1)="C","DC",
LEFT(Tabelas!$AI2401,1)="L","DL",
LEFT(Tabelas!$AI2401,1)="A","DA",
LEFT(Tabelas!$AI2401,1)="G","DG")</f>
        <v>DL</v>
      </c>
      <c r="AW2401" s="34"/>
      <c r="AX2401" s="34"/>
      <c r="AY2401" s="34"/>
      <c r="AZ2401" s="34"/>
      <c r="BA2401" s="34"/>
      <c r="BB2401" s="34"/>
      <c r="BC2401" s="34"/>
      <c r="BD2401" s="44">
        <v>100611</v>
      </c>
      <c r="BE2401" s="34" t="s">
        <v>2659</v>
      </c>
      <c r="BF2401" s="43" t="s">
        <v>318</v>
      </c>
      <c r="BG2401" s="34" t="s">
        <v>491</v>
      </c>
      <c r="BH2401" s="34" t="s">
        <v>277</v>
      </c>
      <c r="BI2401" s="34" t="s">
        <v>2659</v>
      </c>
      <c r="BJ2401" s="44" t="s">
        <v>350</v>
      </c>
      <c r="BK2401" s="44" t="s">
        <v>3578</v>
      </c>
      <c r="EN2401" s="571">
        <v>216165997</v>
      </c>
      <c r="EO2401" s="560" t="s">
        <v>12835</v>
      </c>
      <c r="EP2401" s="560" t="s">
        <v>350</v>
      </c>
      <c r="EQ2401" s="580">
        <v>221</v>
      </c>
      <c r="ER2401" s="560" t="s">
        <v>4458</v>
      </c>
      <c r="ES2401" s="567" t="s">
        <v>12836</v>
      </c>
    </row>
    <row r="2402" spans="16:149">
      <c r="P2402" s="503"/>
      <c r="Q2402" s="504"/>
      <c r="R2402" s="505">
        <f t="shared" si="59"/>
        <v>46180</v>
      </c>
      <c r="S2402" s="501"/>
      <c r="T2402" s="497"/>
      <c r="U2402" s="498"/>
      <c r="V2402" s="43">
        <v>323</v>
      </c>
      <c r="W2402" s="34" t="s">
        <v>4864</v>
      </c>
      <c r="X2402" s="44">
        <v>100618</v>
      </c>
      <c r="Y2402" s="34" t="s">
        <v>3074</v>
      </c>
      <c r="Z2402" s="43" t="s">
        <v>318</v>
      </c>
      <c r="AA2402" s="34" t="s">
        <v>491</v>
      </c>
      <c r="AB2402" s="34" t="s">
        <v>277</v>
      </c>
      <c r="AC2402" s="34" t="s">
        <v>12837</v>
      </c>
      <c r="AD2402" s="44" t="s">
        <v>350</v>
      </c>
      <c r="AE2402" s="44" t="s">
        <v>3578</v>
      </c>
      <c r="AF2402" s="43">
        <v>323</v>
      </c>
      <c r="AG2402" s="34" t="s">
        <v>4864</v>
      </c>
      <c r="AH2402" s="34" t="s">
        <v>2588</v>
      </c>
      <c r="AI2402" s="43" t="s">
        <v>1508</v>
      </c>
      <c r="AJ2402" s="44" t="s">
        <v>2589</v>
      </c>
      <c r="AK2402" s="261">
        <v>2500212</v>
      </c>
      <c r="AL2402" s="44" t="s">
        <v>491</v>
      </c>
      <c r="AM2402" s="44" t="s">
        <v>2592</v>
      </c>
      <c r="AN2402" s="262">
        <v>262095100</v>
      </c>
      <c r="AO2402" s="34"/>
      <c r="AP2402" s="34"/>
      <c r="AQ2402" s="34"/>
      <c r="AR2402" s="34"/>
      <c r="AS2402" s="34"/>
      <c r="AT2402" s="44" t="s">
        <v>12785</v>
      </c>
      <c r="AU2402" s="44"/>
      <c r="AV2402" s="477" t="str">
        <f t="array" ref="AV2402">_xlfn.IFS(
LEFT(Tabelas!$AI2402,1)="N","DN",
LEFT(Tabelas!$AI2402,1)="C","DC",
LEFT(Tabelas!$AI2402,1)="L","DL",
LEFT(Tabelas!$AI2402,1)="A","DA",
LEFT(Tabelas!$AI2402,1)="G","DG")</f>
        <v>DL</v>
      </c>
      <c r="AW2402" s="34"/>
      <c r="AX2402" s="34"/>
      <c r="AY2402" s="34"/>
      <c r="AZ2402" s="34"/>
      <c r="BA2402" s="34"/>
      <c r="BB2402" s="34"/>
      <c r="BC2402" s="34"/>
      <c r="BD2402" s="44">
        <v>100618</v>
      </c>
      <c r="BE2402" s="34" t="s">
        <v>3074</v>
      </c>
      <c r="BF2402" s="43" t="s">
        <v>318</v>
      </c>
      <c r="BG2402" s="34" t="s">
        <v>491</v>
      </c>
      <c r="BH2402" s="34" t="s">
        <v>277</v>
      </c>
      <c r="BI2402" s="34" t="s">
        <v>12837</v>
      </c>
      <c r="BJ2402" s="44" t="s">
        <v>350</v>
      </c>
      <c r="BK2402" s="44" t="s">
        <v>3578</v>
      </c>
      <c r="EN2402" s="572">
        <v>216221056</v>
      </c>
      <c r="EO2402" s="561" t="s">
        <v>12838</v>
      </c>
      <c r="EP2402" s="561" t="s">
        <v>320</v>
      </c>
      <c r="EQ2402" s="576">
        <v>126</v>
      </c>
      <c r="ER2402" s="561" t="s">
        <v>3720</v>
      </c>
      <c r="ES2402" s="568" t="s">
        <v>12839</v>
      </c>
    </row>
    <row r="2403" spans="16:149">
      <c r="P2403" s="503"/>
      <c r="Q2403" s="504"/>
      <c r="R2403" s="505">
        <f t="shared" si="59"/>
        <v>46181</v>
      </c>
      <c r="S2403" s="501"/>
      <c r="T2403" s="497"/>
      <c r="U2403" s="498"/>
      <c r="V2403" s="43">
        <v>323</v>
      </c>
      <c r="W2403" s="34" t="s">
        <v>4864</v>
      </c>
      <c r="X2403" s="44">
        <v>100617</v>
      </c>
      <c r="Y2403" s="34" t="s">
        <v>2942</v>
      </c>
      <c r="Z2403" s="43" t="s">
        <v>318</v>
      </c>
      <c r="AA2403" s="34" t="s">
        <v>491</v>
      </c>
      <c r="AB2403" s="34" t="s">
        <v>277</v>
      </c>
      <c r="AC2403" s="34" t="s">
        <v>12822</v>
      </c>
      <c r="AD2403" s="44" t="s">
        <v>350</v>
      </c>
      <c r="AE2403" s="44" t="s">
        <v>3578</v>
      </c>
      <c r="AF2403" s="43">
        <v>323</v>
      </c>
      <c r="AG2403" s="34" t="s">
        <v>4864</v>
      </c>
      <c r="AH2403" s="34" t="s">
        <v>2588</v>
      </c>
      <c r="AI2403" s="43" t="s">
        <v>1508</v>
      </c>
      <c r="AJ2403" s="44" t="s">
        <v>2589</v>
      </c>
      <c r="AK2403" s="261">
        <v>2500212</v>
      </c>
      <c r="AL2403" s="44" t="s">
        <v>491</v>
      </c>
      <c r="AM2403" s="44" t="s">
        <v>2592</v>
      </c>
      <c r="AN2403" s="262">
        <v>262095100</v>
      </c>
      <c r="AO2403" s="34"/>
      <c r="AP2403" s="34"/>
      <c r="AQ2403" s="34"/>
      <c r="AR2403" s="34"/>
      <c r="AS2403" s="34"/>
      <c r="AT2403" s="44" t="s">
        <v>12785</v>
      </c>
      <c r="AU2403" s="44"/>
      <c r="AV2403" s="477" t="str">
        <f t="array" ref="AV2403">_xlfn.IFS(
LEFT(Tabelas!$AI2403,1)="N","DN",
LEFT(Tabelas!$AI2403,1)="C","DC",
LEFT(Tabelas!$AI2403,1)="L","DL",
LEFT(Tabelas!$AI2403,1)="A","DA",
LEFT(Tabelas!$AI2403,1)="G","DG")</f>
        <v>DL</v>
      </c>
      <c r="AW2403" s="34"/>
      <c r="AX2403" s="34"/>
      <c r="AY2403" s="34"/>
      <c r="AZ2403" s="34"/>
      <c r="BA2403" s="34"/>
      <c r="BB2403" s="34"/>
      <c r="BC2403" s="34"/>
      <c r="BD2403" s="44">
        <v>100617</v>
      </c>
      <c r="BE2403" s="34" t="s">
        <v>2942</v>
      </c>
      <c r="BF2403" s="43" t="s">
        <v>318</v>
      </c>
      <c r="BG2403" s="34" t="s">
        <v>491</v>
      </c>
      <c r="BH2403" s="34" t="s">
        <v>277</v>
      </c>
      <c r="BI2403" s="34" t="s">
        <v>12822</v>
      </c>
      <c r="BJ2403" s="44" t="s">
        <v>350</v>
      </c>
      <c r="BK2403" s="44" t="s">
        <v>3578</v>
      </c>
      <c r="EN2403" s="571">
        <v>216292921</v>
      </c>
      <c r="EO2403" s="560" t="s">
        <v>12840</v>
      </c>
      <c r="EP2403" s="560" t="s">
        <v>320</v>
      </c>
      <c r="EQ2403" s="580">
        <v>108</v>
      </c>
      <c r="ER2403" s="560" t="s">
        <v>2224</v>
      </c>
      <c r="ES2403" s="567" t="s">
        <v>12841</v>
      </c>
    </row>
    <row r="2404" spans="16:149">
      <c r="P2404" s="503"/>
      <c r="Q2404" s="504"/>
      <c r="R2404" s="505">
        <f t="shared" si="59"/>
        <v>46182</v>
      </c>
      <c r="S2404" s="501"/>
      <c r="T2404" s="497"/>
      <c r="U2404" s="498"/>
      <c r="V2404" s="43">
        <v>323</v>
      </c>
      <c r="W2404" s="34" t="s">
        <v>4864</v>
      </c>
      <c r="X2404" s="44">
        <v>100619</v>
      </c>
      <c r="Y2404" s="34" t="s">
        <v>3191</v>
      </c>
      <c r="Z2404" s="43" t="s">
        <v>318</v>
      </c>
      <c r="AA2404" s="34" t="s">
        <v>491</v>
      </c>
      <c r="AB2404" s="34" t="s">
        <v>277</v>
      </c>
      <c r="AC2404" s="34" t="s">
        <v>12842</v>
      </c>
      <c r="AD2404" s="44" t="s">
        <v>350</v>
      </c>
      <c r="AE2404" s="44" t="s">
        <v>3578</v>
      </c>
      <c r="AF2404" s="43">
        <v>323</v>
      </c>
      <c r="AG2404" s="34" t="s">
        <v>4864</v>
      </c>
      <c r="AH2404" s="34" t="s">
        <v>2588</v>
      </c>
      <c r="AI2404" s="43" t="s">
        <v>1508</v>
      </c>
      <c r="AJ2404" s="44" t="s">
        <v>2589</v>
      </c>
      <c r="AK2404" s="261">
        <v>2500212</v>
      </c>
      <c r="AL2404" s="44" t="s">
        <v>491</v>
      </c>
      <c r="AM2404" s="44" t="s">
        <v>2592</v>
      </c>
      <c r="AN2404" s="262">
        <v>262095100</v>
      </c>
      <c r="AO2404" s="34"/>
      <c r="AP2404" s="34"/>
      <c r="AQ2404" s="34"/>
      <c r="AR2404" s="34"/>
      <c r="AS2404" s="34"/>
      <c r="AT2404" s="44" t="s">
        <v>12785</v>
      </c>
      <c r="AU2404" s="44"/>
      <c r="AV2404" s="477" t="str">
        <f t="array" ref="AV2404">_xlfn.IFS(
LEFT(Tabelas!$AI2404,1)="N","DN",
LEFT(Tabelas!$AI2404,1)="C","DC",
LEFT(Tabelas!$AI2404,1)="L","DL",
LEFT(Tabelas!$AI2404,1)="A","DA",
LEFT(Tabelas!$AI2404,1)="G","DG")</f>
        <v>DL</v>
      </c>
      <c r="AW2404" s="34"/>
      <c r="AX2404" s="34"/>
      <c r="AY2404" s="34"/>
      <c r="AZ2404" s="34"/>
      <c r="BA2404" s="34"/>
      <c r="BB2404" s="34"/>
      <c r="BC2404" s="34"/>
      <c r="BD2404" s="44">
        <v>100619</v>
      </c>
      <c r="BE2404" s="34" t="s">
        <v>3191</v>
      </c>
      <c r="BF2404" s="43" t="s">
        <v>318</v>
      </c>
      <c r="BG2404" s="34" t="s">
        <v>491</v>
      </c>
      <c r="BH2404" s="34" t="s">
        <v>277</v>
      </c>
      <c r="BI2404" s="34" t="s">
        <v>12842</v>
      </c>
      <c r="BJ2404" s="44" t="s">
        <v>350</v>
      </c>
      <c r="BK2404" s="44" t="s">
        <v>3578</v>
      </c>
      <c r="EN2404" s="571">
        <v>216540577</v>
      </c>
      <c r="EO2404" s="560" t="s">
        <v>12843</v>
      </c>
      <c r="EP2404" s="560" t="s">
        <v>320</v>
      </c>
      <c r="EQ2404" s="580">
        <v>166</v>
      </c>
      <c r="ER2404" s="560" t="s">
        <v>3992</v>
      </c>
      <c r="ES2404" s="567" t="s">
        <v>12844</v>
      </c>
    </row>
    <row r="2405" spans="16:149">
      <c r="P2405" s="503"/>
      <c r="Q2405" s="504"/>
      <c r="R2405" s="505">
        <f t="shared" si="59"/>
        <v>46183</v>
      </c>
      <c r="S2405" s="501"/>
      <c r="T2405" s="497"/>
      <c r="U2405" s="498"/>
      <c r="V2405" s="43">
        <v>323</v>
      </c>
      <c r="W2405" s="34" t="s">
        <v>4864</v>
      </c>
      <c r="X2405" s="44">
        <v>100615</v>
      </c>
      <c r="Y2405" s="34" t="s">
        <v>2802</v>
      </c>
      <c r="Z2405" s="43" t="s">
        <v>318</v>
      </c>
      <c r="AA2405" s="34" t="s">
        <v>491</v>
      </c>
      <c r="AB2405" s="34" t="s">
        <v>277</v>
      </c>
      <c r="AC2405" s="34" t="s">
        <v>2802</v>
      </c>
      <c r="AD2405" s="44" t="s">
        <v>350</v>
      </c>
      <c r="AE2405" s="44" t="s">
        <v>3578</v>
      </c>
      <c r="AF2405" s="43">
        <v>323</v>
      </c>
      <c r="AG2405" s="34" t="s">
        <v>4864</v>
      </c>
      <c r="AH2405" s="34" t="s">
        <v>2588</v>
      </c>
      <c r="AI2405" s="43" t="s">
        <v>1508</v>
      </c>
      <c r="AJ2405" s="44" t="s">
        <v>2589</v>
      </c>
      <c r="AK2405" s="261">
        <v>2500212</v>
      </c>
      <c r="AL2405" s="44" t="s">
        <v>491</v>
      </c>
      <c r="AM2405" s="44" t="s">
        <v>2592</v>
      </c>
      <c r="AN2405" s="262">
        <v>262095100</v>
      </c>
      <c r="AO2405" s="34"/>
      <c r="AP2405" s="34"/>
      <c r="AQ2405" s="34"/>
      <c r="AR2405" s="34"/>
      <c r="AS2405" s="34"/>
      <c r="AT2405" s="44" t="s">
        <v>12785</v>
      </c>
      <c r="AU2405" s="44"/>
      <c r="AV2405" s="477" t="str">
        <f t="array" ref="AV2405">_xlfn.IFS(
LEFT(Tabelas!$AI2405,1)="N","DN",
LEFT(Tabelas!$AI2405,1)="C","DC",
LEFT(Tabelas!$AI2405,1)="L","DL",
LEFT(Tabelas!$AI2405,1)="A","DA",
LEFT(Tabelas!$AI2405,1)="G","DG")</f>
        <v>DL</v>
      </c>
      <c r="AW2405" s="34"/>
      <c r="AX2405" s="34"/>
      <c r="AY2405" s="34"/>
      <c r="AZ2405" s="34"/>
      <c r="BA2405" s="34"/>
      <c r="BB2405" s="34"/>
      <c r="BC2405" s="34"/>
      <c r="BD2405" s="44">
        <v>100615</v>
      </c>
      <c r="BE2405" s="34" t="s">
        <v>2802</v>
      </c>
      <c r="BF2405" s="43" t="s">
        <v>318</v>
      </c>
      <c r="BG2405" s="34" t="s">
        <v>491</v>
      </c>
      <c r="BH2405" s="34" t="s">
        <v>277</v>
      </c>
      <c r="BI2405" s="34" t="s">
        <v>2802</v>
      </c>
      <c r="BJ2405" s="44" t="s">
        <v>350</v>
      </c>
      <c r="BK2405" s="44" t="s">
        <v>3578</v>
      </c>
      <c r="EN2405" s="572">
        <v>216635314</v>
      </c>
      <c r="EO2405" s="561" t="s">
        <v>12845</v>
      </c>
      <c r="EP2405" s="561" t="s">
        <v>350</v>
      </c>
      <c r="EQ2405" s="576">
        <v>269</v>
      </c>
      <c r="ER2405" s="561" t="s">
        <v>4677</v>
      </c>
      <c r="ES2405" s="568" t="s">
        <v>12846</v>
      </c>
    </row>
    <row r="2406" spans="16:149">
      <c r="P2406" s="503"/>
      <c r="Q2406" s="504"/>
      <c r="R2406" s="505">
        <f t="shared" si="59"/>
        <v>46184</v>
      </c>
      <c r="S2406" s="501"/>
      <c r="T2406" s="497"/>
      <c r="U2406" s="498"/>
      <c r="V2406" s="43">
        <v>323</v>
      </c>
      <c r="W2406" s="34" t="s">
        <v>4864</v>
      </c>
      <c r="X2406" s="44">
        <v>101201</v>
      </c>
      <c r="Y2406" s="34" t="s">
        <v>1092</v>
      </c>
      <c r="Z2406" s="43" t="s">
        <v>318</v>
      </c>
      <c r="AA2406" s="34" t="s">
        <v>496</v>
      </c>
      <c r="AB2406" s="34" t="s">
        <v>277</v>
      </c>
      <c r="AC2406" s="34" t="s">
        <v>1092</v>
      </c>
      <c r="AD2406" s="44" t="s">
        <v>350</v>
      </c>
      <c r="AE2406" s="44" t="s">
        <v>3578</v>
      </c>
      <c r="AF2406" s="43">
        <v>323</v>
      </c>
      <c r="AG2406" s="34" t="s">
        <v>4864</v>
      </c>
      <c r="AH2406" s="34" t="s">
        <v>2588</v>
      </c>
      <c r="AI2406" s="43" t="s">
        <v>1508</v>
      </c>
      <c r="AJ2406" s="44" t="s">
        <v>2589</v>
      </c>
      <c r="AK2406" s="261">
        <v>2500212</v>
      </c>
      <c r="AL2406" s="44" t="s">
        <v>491</v>
      </c>
      <c r="AM2406" s="44" t="s">
        <v>2592</v>
      </c>
      <c r="AN2406" s="262">
        <v>262095100</v>
      </c>
      <c r="AO2406" s="34"/>
      <c r="AP2406" s="34"/>
      <c r="AQ2406" s="34"/>
      <c r="AR2406" s="34"/>
      <c r="AS2406" s="34"/>
      <c r="AT2406" s="44" t="s">
        <v>12785</v>
      </c>
      <c r="AU2406" s="44"/>
      <c r="AV2406" s="477" t="str">
        <f t="array" ref="AV2406">_xlfn.IFS(
LEFT(Tabelas!$AI2406,1)="N","DN",
LEFT(Tabelas!$AI2406,1)="C","DC",
LEFT(Tabelas!$AI2406,1)="L","DL",
LEFT(Tabelas!$AI2406,1)="A","DA",
LEFT(Tabelas!$AI2406,1)="G","DG")</f>
        <v>DL</v>
      </c>
      <c r="AW2406" s="34"/>
      <c r="AX2406" s="34"/>
      <c r="AY2406" s="34"/>
      <c r="AZ2406" s="34"/>
      <c r="BA2406" s="34"/>
      <c r="BB2406" s="34"/>
      <c r="BC2406" s="34"/>
      <c r="BD2406" s="44">
        <v>101201</v>
      </c>
      <c r="BE2406" s="34" t="s">
        <v>1092</v>
      </c>
      <c r="BF2406" s="43" t="s">
        <v>318</v>
      </c>
      <c r="BG2406" s="34" t="s">
        <v>496</v>
      </c>
      <c r="BH2406" s="34" t="s">
        <v>277</v>
      </c>
      <c r="BI2406" s="34" t="s">
        <v>1092</v>
      </c>
      <c r="BJ2406" s="44" t="s">
        <v>350</v>
      </c>
      <c r="BK2406" s="44" t="s">
        <v>3578</v>
      </c>
      <c r="EN2406" s="571">
        <v>216636892</v>
      </c>
      <c r="EO2406" s="560" t="s">
        <v>12847</v>
      </c>
      <c r="EP2406" s="560" t="s">
        <v>320</v>
      </c>
      <c r="EQ2406" s="580">
        <v>115</v>
      </c>
      <c r="ER2406" s="560" t="s">
        <v>3241</v>
      </c>
      <c r="ES2406" s="567" t="s">
        <v>12848</v>
      </c>
    </row>
    <row r="2407" spans="16:149">
      <c r="P2407" s="503"/>
      <c r="Q2407" s="504"/>
      <c r="R2407" s="505">
        <f t="shared" si="59"/>
        <v>46185</v>
      </c>
      <c r="S2407" s="501"/>
      <c r="T2407" s="497"/>
      <c r="U2407" s="498"/>
      <c r="V2407" s="43">
        <v>323</v>
      </c>
      <c r="W2407" s="34" t="s">
        <v>4864</v>
      </c>
      <c r="X2407" s="44">
        <v>101202</v>
      </c>
      <c r="Y2407" s="34" t="s">
        <v>1366</v>
      </c>
      <c r="Z2407" s="43" t="s">
        <v>318</v>
      </c>
      <c r="AA2407" s="34" t="s">
        <v>496</v>
      </c>
      <c r="AB2407" s="34" t="s">
        <v>277</v>
      </c>
      <c r="AC2407" s="34" t="s">
        <v>1366</v>
      </c>
      <c r="AD2407" s="44" t="s">
        <v>350</v>
      </c>
      <c r="AE2407" s="44" t="s">
        <v>3578</v>
      </c>
      <c r="AF2407" s="43">
        <v>323</v>
      </c>
      <c r="AG2407" s="34" t="s">
        <v>4864</v>
      </c>
      <c r="AH2407" s="34" t="s">
        <v>2588</v>
      </c>
      <c r="AI2407" s="43" t="s">
        <v>1508</v>
      </c>
      <c r="AJ2407" s="44" t="s">
        <v>2589</v>
      </c>
      <c r="AK2407" s="261">
        <v>2500212</v>
      </c>
      <c r="AL2407" s="44" t="s">
        <v>491</v>
      </c>
      <c r="AM2407" s="44" t="s">
        <v>2592</v>
      </c>
      <c r="AN2407" s="262">
        <v>262095100</v>
      </c>
      <c r="AO2407" s="34"/>
      <c r="AP2407" s="34"/>
      <c r="AQ2407" s="34"/>
      <c r="AR2407" s="34"/>
      <c r="AS2407" s="34"/>
      <c r="AT2407" s="44" t="s">
        <v>12785</v>
      </c>
      <c r="AU2407" s="44"/>
      <c r="AV2407" s="477" t="str">
        <f t="array" ref="AV2407">_xlfn.IFS(
LEFT(Tabelas!$AI2407,1)="N","DN",
LEFT(Tabelas!$AI2407,1)="C","DC",
LEFT(Tabelas!$AI2407,1)="L","DL",
LEFT(Tabelas!$AI2407,1)="A","DA",
LEFT(Tabelas!$AI2407,1)="G","DG")</f>
        <v>DL</v>
      </c>
      <c r="AW2407" s="34"/>
      <c r="AX2407" s="34"/>
      <c r="AY2407" s="34"/>
      <c r="AZ2407" s="34"/>
      <c r="BA2407" s="34"/>
      <c r="BB2407" s="34"/>
      <c r="BC2407" s="34"/>
      <c r="BD2407" s="44">
        <v>101202</v>
      </c>
      <c r="BE2407" s="34" t="s">
        <v>1366</v>
      </c>
      <c r="BF2407" s="43" t="s">
        <v>318</v>
      </c>
      <c r="BG2407" s="34" t="s">
        <v>496</v>
      </c>
      <c r="BH2407" s="34" t="s">
        <v>277</v>
      </c>
      <c r="BI2407" s="34" t="s">
        <v>1366</v>
      </c>
      <c r="BJ2407" s="44" t="s">
        <v>350</v>
      </c>
      <c r="BK2407" s="44" t="s">
        <v>3578</v>
      </c>
      <c r="EN2407" s="572">
        <v>216780039</v>
      </c>
      <c r="EO2407" s="561" t="s">
        <v>12849</v>
      </c>
      <c r="EP2407" s="561" t="s">
        <v>350</v>
      </c>
      <c r="EQ2407" s="576">
        <v>224</v>
      </c>
      <c r="ER2407" s="561" t="s">
        <v>4524</v>
      </c>
      <c r="ES2407" s="568" t="s">
        <v>12850</v>
      </c>
    </row>
    <row r="2408" spans="16:149">
      <c r="P2408" s="503"/>
      <c r="Q2408" s="504"/>
      <c r="R2408" s="505">
        <f t="shared" si="59"/>
        <v>46186</v>
      </c>
      <c r="S2408" s="501"/>
      <c r="T2408" s="497"/>
      <c r="U2408" s="498"/>
      <c r="V2408" s="43">
        <v>323</v>
      </c>
      <c r="W2408" s="34" t="s">
        <v>4864</v>
      </c>
      <c r="X2408" s="44">
        <v>101208</v>
      </c>
      <c r="Y2408" s="34" t="s">
        <v>2118</v>
      </c>
      <c r="Z2408" s="43" t="s">
        <v>318</v>
      </c>
      <c r="AA2408" s="34" t="s">
        <v>496</v>
      </c>
      <c r="AB2408" s="34" t="s">
        <v>277</v>
      </c>
      <c r="AC2408" s="34" t="s">
        <v>2118</v>
      </c>
      <c r="AD2408" s="44" t="s">
        <v>350</v>
      </c>
      <c r="AE2408" s="44" t="s">
        <v>3578</v>
      </c>
      <c r="AF2408" s="43">
        <v>323</v>
      </c>
      <c r="AG2408" s="34" t="s">
        <v>4864</v>
      </c>
      <c r="AH2408" s="34" t="s">
        <v>2588</v>
      </c>
      <c r="AI2408" s="43" t="s">
        <v>1508</v>
      </c>
      <c r="AJ2408" s="44" t="s">
        <v>2589</v>
      </c>
      <c r="AK2408" s="261">
        <v>2500212</v>
      </c>
      <c r="AL2408" s="44" t="s">
        <v>491</v>
      </c>
      <c r="AM2408" s="44" t="s">
        <v>2592</v>
      </c>
      <c r="AN2408" s="262">
        <v>262095100</v>
      </c>
      <c r="AO2408" s="34"/>
      <c r="AP2408" s="34"/>
      <c r="AQ2408" s="34"/>
      <c r="AR2408" s="34"/>
      <c r="AS2408" s="34"/>
      <c r="AT2408" s="44" t="s">
        <v>12785</v>
      </c>
      <c r="AU2408" s="44"/>
      <c r="AV2408" s="477" t="str">
        <f t="array" ref="AV2408">_xlfn.IFS(
LEFT(Tabelas!$AI2408,1)="N","DN",
LEFT(Tabelas!$AI2408,1)="C","DC",
LEFT(Tabelas!$AI2408,1)="L","DL",
LEFT(Tabelas!$AI2408,1)="A","DA",
LEFT(Tabelas!$AI2408,1)="G","DG")</f>
        <v>DL</v>
      </c>
      <c r="AW2408" s="34"/>
      <c r="AX2408" s="34"/>
      <c r="AY2408" s="34"/>
      <c r="AZ2408" s="34"/>
      <c r="BA2408" s="34"/>
      <c r="BB2408" s="34"/>
      <c r="BC2408" s="34"/>
      <c r="BD2408" s="44">
        <v>101208</v>
      </c>
      <c r="BE2408" s="34" t="s">
        <v>2118</v>
      </c>
      <c r="BF2408" s="43" t="s">
        <v>318</v>
      </c>
      <c r="BG2408" s="34" t="s">
        <v>496</v>
      </c>
      <c r="BH2408" s="34" t="s">
        <v>277</v>
      </c>
      <c r="BI2408" s="34" t="s">
        <v>2118</v>
      </c>
      <c r="BJ2408" s="44" t="s">
        <v>350</v>
      </c>
      <c r="BK2408" s="44" t="s">
        <v>3578</v>
      </c>
      <c r="EN2408" s="572">
        <v>216887810</v>
      </c>
      <c r="EO2408" s="561" t="s">
        <v>12851</v>
      </c>
      <c r="EP2408" s="561" t="s">
        <v>320</v>
      </c>
      <c r="EQ2408" s="576">
        <v>126</v>
      </c>
      <c r="ER2408" s="561" t="s">
        <v>3720</v>
      </c>
      <c r="ES2408" s="568" t="s">
        <v>12852</v>
      </c>
    </row>
    <row r="2409" spans="16:149">
      <c r="P2409" s="503"/>
      <c r="Q2409" s="504"/>
      <c r="R2409" s="505">
        <f t="shared" si="59"/>
        <v>46187</v>
      </c>
      <c r="S2409" s="501"/>
      <c r="T2409" s="497"/>
      <c r="U2409" s="498"/>
      <c r="V2409" s="43">
        <v>323</v>
      </c>
      <c r="W2409" s="34" t="s">
        <v>4864</v>
      </c>
      <c r="X2409" s="44">
        <v>101200</v>
      </c>
      <c r="Y2409" s="34" t="s">
        <v>789</v>
      </c>
      <c r="Z2409" s="43" t="s">
        <v>318</v>
      </c>
      <c r="AA2409" s="34" t="s">
        <v>496</v>
      </c>
      <c r="AB2409" s="34" t="s">
        <v>277</v>
      </c>
      <c r="AC2409" s="34" t="s">
        <v>2496</v>
      </c>
      <c r="AD2409" s="44" t="s">
        <v>350</v>
      </c>
      <c r="AE2409" s="44" t="s">
        <v>3578</v>
      </c>
      <c r="AF2409" s="43">
        <v>323</v>
      </c>
      <c r="AG2409" s="34" t="s">
        <v>4864</v>
      </c>
      <c r="AH2409" s="34" t="s">
        <v>2588</v>
      </c>
      <c r="AI2409" s="43" t="s">
        <v>1508</v>
      </c>
      <c r="AJ2409" s="44" t="s">
        <v>2589</v>
      </c>
      <c r="AK2409" s="261">
        <v>2500212</v>
      </c>
      <c r="AL2409" s="44" t="s">
        <v>491</v>
      </c>
      <c r="AM2409" s="44" t="s">
        <v>2592</v>
      </c>
      <c r="AN2409" s="262">
        <v>262095100</v>
      </c>
      <c r="AO2409" s="34"/>
      <c r="AP2409" s="34"/>
      <c r="AQ2409" s="34"/>
      <c r="AR2409" s="34"/>
      <c r="AS2409" s="34"/>
      <c r="AT2409" s="44" t="s">
        <v>12785</v>
      </c>
      <c r="AU2409" s="44"/>
      <c r="AV2409" s="477" t="str">
        <f t="array" ref="AV2409">_xlfn.IFS(
LEFT(Tabelas!$AI2409,1)="N","DN",
LEFT(Tabelas!$AI2409,1)="C","DC",
LEFT(Tabelas!$AI2409,1)="L","DL",
LEFT(Tabelas!$AI2409,1)="A","DA",
LEFT(Tabelas!$AI2409,1)="G","DG")</f>
        <v>DL</v>
      </c>
      <c r="AW2409" s="34"/>
      <c r="AX2409" s="34"/>
      <c r="AY2409" s="34"/>
      <c r="AZ2409" s="34"/>
      <c r="BA2409" s="34"/>
      <c r="BB2409" s="34"/>
      <c r="BC2409" s="34"/>
      <c r="BD2409" s="44">
        <v>101200</v>
      </c>
      <c r="BE2409" s="34" t="s">
        <v>789</v>
      </c>
      <c r="BF2409" s="43" t="s">
        <v>318</v>
      </c>
      <c r="BG2409" s="34" t="s">
        <v>496</v>
      </c>
      <c r="BH2409" s="34" t="s">
        <v>277</v>
      </c>
      <c r="BI2409" s="34" t="s">
        <v>2496</v>
      </c>
      <c r="BJ2409" s="44" t="s">
        <v>350</v>
      </c>
      <c r="BK2409" s="44" t="s">
        <v>3578</v>
      </c>
      <c r="EN2409" s="572">
        <v>216960410</v>
      </c>
      <c r="EO2409" s="561" t="s">
        <v>12853</v>
      </c>
      <c r="EP2409" s="561" t="s">
        <v>320</v>
      </c>
      <c r="EQ2409" s="576">
        <v>109</v>
      </c>
      <c r="ER2409" s="561" t="s">
        <v>2409</v>
      </c>
      <c r="ES2409" s="568" t="s">
        <v>12854</v>
      </c>
    </row>
    <row r="2410" spans="16:149">
      <c r="P2410" s="503"/>
      <c r="Q2410" s="504"/>
      <c r="R2410" s="505">
        <f t="shared" si="59"/>
        <v>46188</v>
      </c>
      <c r="S2410" s="501"/>
      <c r="T2410" s="497"/>
      <c r="U2410" s="498"/>
      <c r="V2410" s="43">
        <v>323</v>
      </c>
      <c r="W2410" s="34" t="s">
        <v>4864</v>
      </c>
      <c r="X2410" s="44">
        <v>101203</v>
      </c>
      <c r="Y2410" s="34" t="s">
        <v>1645</v>
      </c>
      <c r="Z2410" s="43" t="s">
        <v>318</v>
      </c>
      <c r="AA2410" s="34" t="s">
        <v>496</v>
      </c>
      <c r="AB2410" s="34" t="s">
        <v>277</v>
      </c>
      <c r="AC2410" s="34" t="s">
        <v>1645</v>
      </c>
      <c r="AD2410" s="44" t="s">
        <v>350</v>
      </c>
      <c r="AE2410" s="44" t="s">
        <v>3578</v>
      </c>
      <c r="AF2410" s="43">
        <v>323</v>
      </c>
      <c r="AG2410" s="34" t="s">
        <v>4864</v>
      </c>
      <c r="AH2410" s="34" t="s">
        <v>2588</v>
      </c>
      <c r="AI2410" s="43" t="s">
        <v>1508</v>
      </c>
      <c r="AJ2410" s="44" t="s">
        <v>2589</v>
      </c>
      <c r="AK2410" s="261">
        <v>2500212</v>
      </c>
      <c r="AL2410" s="44" t="s">
        <v>491</v>
      </c>
      <c r="AM2410" s="44" t="s">
        <v>2592</v>
      </c>
      <c r="AN2410" s="262">
        <v>262095100</v>
      </c>
      <c r="AO2410" s="34"/>
      <c r="AP2410" s="34"/>
      <c r="AQ2410" s="34"/>
      <c r="AR2410" s="34"/>
      <c r="AS2410" s="34"/>
      <c r="AT2410" s="44" t="s">
        <v>12785</v>
      </c>
      <c r="AU2410" s="44"/>
      <c r="AV2410" s="477" t="str">
        <f t="array" ref="AV2410">_xlfn.IFS(
LEFT(Tabelas!$AI2410,1)="N","DN",
LEFT(Tabelas!$AI2410,1)="C","DC",
LEFT(Tabelas!$AI2410,1)="L","DL",
LEFT(Tabelas!$AI2410,1)="A","DA",
LEFT(Tabelas!$AI2410,1)="G","DG")</f>
        <v>DL</v>
      </c>
      <c r="AW2410" s="34"/>
      <c r="AX2410" s="34"/>
      <c r="AY2410" s="34"/>
      <c r="AZ2410" s="34"/>
      <c r="BA2410" s="34"/>
      <c r="BB2410" s="34"/>
      <c r="BC2410" s="34"/>
      <c r="BD2410" s="44">
        <v>101203</v>
      </c>
      <c r="BE2410" s="34" t="s">
        <v>1645</v>
      </c>
      <c r="BF2410" s="43" t="s">
        <v>318</v>
      </c>
      <c r="BG2410" s="34" t="s">
        <v>496</v>
      </c>
      <c r="BH2410" s="34" t="s">
        <v>277</v>
      </c>
      <c r="BI2410" s="34" t="s">
        <v>1645</v>
      </c>
      <c r="BJ2410" s="44" t="s">
        <v>350</v>
      </c>
      <c r="BK2410" s="44" t="s">
        <v>3578</v>
      </c>
      <c r="EN2410" s="571">
        <v>216969840</v>
      </c>
      <c r="EO2410" s="560" t="s">
        <v>12855</v>
      </c>
      <c r="EP2410" s="560" t="s">
        <v>947</v>
      </c>
      <c r="EQ2410" s="580">
        <v>450</v>
      </c>
      <c r="ER2410" s="560" t="s">
        <v>4312</v>
      </c>
      <c r="ES2410" s="567" t="s">
        <v>12856</v>
      </c>
    </row>
    <row r="2411" spans="16:149">
      <c r="P2411" s="503"/>
      <c r="Q2411" s="504"/>
      <c r="R2411" s="505">
        <f t="shared" si="59"/>
        <v>46189</v>
      </c>
      <c r="S2411" s="501"/>
      <c r="T2411" s="497"/>
      <c r="U2411" s="498"/>
      <c r="V2411" s="43">
        <v>323</v>
      </c>
      <c r="W2411" s="34" t="s">
        <v>4864</v>
      </c>
      <c r="X2411" s="44">
        <v>101210</v>
      </c>
      <c r="Y2411" s="34" t="s">
        <v>2496</v>
      </c>
      <c r="Z2411" s="43" t="s">
        <v>318</v>
      </c>
      <c r="AA2411" s="34" t="s">
        <v>496</v>
      </c>
      <c r="AB2411" s="34" t="s">
        <v>277</v>
      </c>
      <c r="AC2411" s="34" t="s">
        <v>2496</v>
      </c>
      <c r="AD2411" s="44" t="s">
        <v>350</v>
      </c>
      <c r="AE2411" s="44" t="s">
        <v>3578</v>
      </c>
      <c r="AF2411" s="43">
        <v>323</v>
      </c>
      <c r="AG2411" s="34" t="s">
        <v>4864</v>
      </c>
      <c r="AH2411" s="34" t="s">
        <v>2588</v>
      </c>
      <c r="AI2411" s="43" t="s">
        <v>1508</v>
      </c>
      <c r="AJ2411" s="44" t="s">
        <v>2589</v>
      </c>
      <c r="AK2411" s="261">
        <v>2500212</v>
      </c>
      <c r="AL2411" s="44" t="s">
        <v>491</v>
      </c>
      <c r="AM2411" s="44" t="s">
        <v>2592</v>
      </c>
      <c r="AN2411" s="262">
        <v>262095100</v>
      </c>
      <c r="AO2411" s="34"/>
      <c r="AP2411" s="34"/>
      <c r="AQ2411" s="34"/>
      <c r="AR2411" s="34"/>
      <c r="AS2411" s="34"/>
      <c r="AT2411" s="44" t="s">
        <v>12785</v>
      </c>
      <c r="AU2411" s="44"/>
      <c r="AV2411" s="477" t="str">
        <f t="array" ref="AV2411">_xlfn.IFS(
LEFT(Tabelas!$AI2411,1)="N","DN",
LEFT(Tabelas!$AI2411,1)="C","DC",
LEFT(Tabelas!$AI2411,1)="L","DL",
LEFT(Tabelas!$AI2411,1)="A","DA",
LEFT(Tabelas!$AI2411,1)="G","DG")</f>
        <v>DL</v>
      </c>
      <c r="AW2411" s="34"/>
      <c r="AX2411" s="34"/>
      <c r="AY2411" s="34"/>
      <c r="AZ2411" s="34"/>
      <c r="BA2411" s="34"/>
      <c r="BB2411" s="34"/>
      <c r="BC2411" s="34"/>
      <c r="BD2411" s="44">
        <v>101210</v>
      </c>
      <c r="BE2411" s="34" t="s">
        <v>2496</v>
      </c>
      <c r="BF2411" s="43" t="s">
        <v>318</v>
      </c>
      <c r="BG2411" s="34" t="s">
        <v>496</v>
      </c>
      <c r="BH2411" s="34" t="s">
        <v>277</v>
      </c>
      <c r="BI2411" s="34" t="s">
        <v>2496</v>
      </c>
      <c r="BJ2411" s="44" t="s">
        <v>350</v>
      </c>
      <c r="BK2411" s="44" t="s">
        <v>3578</v>
      </c>
      <c r="EN2411" s="571">
        <v>217191606</v>
      </c>
      <c r="EO2411" s="560" t="s">
        <v>12857</v>
      </c>
      <c r="EP2411" s="560" t="s">
        <v>320</v>
      </c>
      <c r="EQ2411" s="580">
        <v>162</v>
      </c>
      <c r="ER2411" s="560" t="s">
        <v>3781</v>
      </c>
      <c r="ES2411" s="567" t="s">
        <v>12858</v>
      </c>
    </row>
    <row r="2412" spans="16:149">
      <c r="P2412" s="503"/>
      <c r="Q2412" s="504"/>
      <c r="R2412" s="505">
        <f t="shared" si="59"/>
        <v>46190</v>
      </c>
      <c r="S2412" s="501"/>
      <c r="T2412" s="497"/>
      <c r="U2412" s="498"/>
      <c r="V2412" s="43">
        <v>323</v>
      </c>
      <c r="W2412" s="34" t="s">
        <v>4864</v>
      </c>
      <c r="X2412" s="44">
        <v>101209</v>
      </c>
      <c r="Y2412" s="34" t="s">
        <v>2317</v>
      </c>
      <c r="Z2412" s="43" t="s">
        <v>318</v>
      </c>
      <c r="AA2412" s="34" t="s">
        <v>496</v>
      </c>
      <c r="AB2412" s="34" t="s">
        <v>277</v>
      </c>
      <c r="AC2412" s="34" t="s">
        <v>2317</v>
      </c>
      <c r="AD2412" s="44" t="s">
        <v>350</v>
      </c>
      <c r="AE2412" s="44" t="s">
        <v>3578</v>
      </c>
      <c r="AF2412" s="43">
        <v>323</v>
      </c>
      <c r="AG2412" s="34" t="s">
        <v>4864</v>
      </c>
      <c r="AH2412" s="34" t="s">
        <v>2588</v>
      </c>
      <c r="AI2412" s="43" t="s">
        <v>1508</v>
      </c>
      <c r="AJ2412" s="44" t="s">
        <v>2589</v>
      </c>
      <c r="AK2412" s="261">
        <v>2500212</v>
      </c>
      <c r="AL2412" s="44" t="s">
        <v>491</v>
      </c>
      <c r="AM2412" s="44" t="s">
        <v>2592</v>
      </c>
      <c r="AN2412" s="262">
        <v>262095100</v>
      </c>
      <c r="AO2412" s="34"/>
      <c r="AP2412" s="34"/>
      <c r="AQ2412" s="34"/>
      <c r="AR2412" s="34"/>
      <c r="AS2412" s="34"/>
      <c r="AT2412" s="44" t="s">
        <v>12785</v>
      </c>
      <c r="AU2412" s="44"/>
      <c r="AV2412" s="477" t="str">
        <f t="array" ref="AV2412">_xlfn.IFS(
LEFT(Tabelas!$AI2412,1)="N","DN",
LEFT(Tabelas!$AI2412,1)="C","DC",
LEFT(Tabelas!$AI2412,1)="L","DL",
LEFT(Tabelas!$AI2412,1)="A","DA",
LEFT(Tabelas!$AI2412,1)="G","DG")</f>
        <v>DL</v>
      </c>
      <c r="AW2412" s="34"/>
      <c r="AX2412" s="34"/>
      <c r="AY2412" s="34"/>
      <c r="AZ2412" s="34"/>
      <c r="BA2412" s="34"/>
      <c r="BB2412" s="34"/>
      <c r="BC2412" s="34"/>
      <c r="BD2412" s="44">
        <v>101209</v>
      </c>
      <c r="BE2412" s="34" t="s">
        <v>2317</v>
      </c>
      <c r="BF2412" s="43" t="s">
        <v>318</v>
      </c>
      <c r="BG2412" s="34" t="s">
        <v>496</v>
      </c>
      <c r="BH2412" s="34" t="s">
        <v>277</v>
      </c>
      <c r="BI2412" s="34" t="s">
        <v>2317</v>
      </c>
      <c r="BJ2412" s="44" t="s">
        <v>350</v>
      </c>
      <c r="BK2412" s="44" t="s">
        <v>3578</v>
      </c>
      <c r="EN2412" s="571">
        <v>217354572</v>
      </c>
      <c r="EO2412" s="560" t="s">
        <v>12859</v>
      </c>
      <c r="EP2412" s="560" t="s">
        <v>320</v>
      </c>
      <c r="EQ2412" s="580">
        <v>105</v>
      </c>
      <c r="ER2412" s="560" t="s">
        <v>1498</v>
      </c>
      <c r="ES2412" s="567" t="s">
        <v>12860</v>
      </c>
    </row>
    <row r="2413" spans="16:149">
      <c r="P2413" s="503"/>
      <c r="Q2413" s="504"/>
      <c r="R2413" s="505">
        <f t="shared" si="59"/>
        <v>46191</v>
      </c>
      <c r="S2413" s="501"/>
      <c r="T2413" s="497"/>
      <c r="U2413" s="498"/>
      <c r="V2413" s="43">
        <v>323</v>
      </c>
      <c r="W2413" s="34" t="s">
        <v>4864</v>
      </c>
      <c r="X2413" s="44">
        <v>101207</v>
      </c>
      <c r="Y2413" s="34" t="s">
        <v>1907</v>
      </c>
      <c r="Z2413" s="43" t="s">
        <v>318</v>
      </c>
      <c r="AA2413" s="34" t="s">
        <v>496</v>
      </c>
      <c r="AB2413" s="34" t="s">
        <v>277</v>
      </c>
      <c r="AC2413" s="34" t="s">
        <v>1907</v>
      </c>
      <c r="AD2413" s="44" t="s">
        <v>350</v>
      </c>
      <c r="AE2413" s="44" t="s">
        <v>3578</v>
      </c>
      <c r="AF2413" s="43">
        <v>323</v>
      </c>
      <c r="AG2413" s="34" t="s">
        <v>4864</v>
      </c>
      <c r="AH2413" s="34" t="s">
        <v>2588</v>
      </c>
      <c r="AI2413" s="43" t="s">
        <v>1508</v>
      </c>
      <c r="AJ2413" s="44" t="s">
        <v>2589</v>
      </c>
      <c r="AK2413" s="261">
        <v>2500212</v>
      </c>
      <c r="AL2413" s="44" t="s">
        <v>491</v>
      </c>
      <c r="AM2413" s="44" t="s">
        <v>2592</v>
      </c>
      <c r="AN2413" s="262">
        <v>262095100</v>
      </c>
      <c r="AO2413" s="34"/>
      <c r="AP2413" s="34"/>
      <c r="AQ2413" s="34"/>
      <c r="AR2413" s="34"/>
      <c r="AS2413" s="34"/>
      <c r="AT2413" s="44" t="s">
        <v>12785</v>
      </c>
      <c r="AU2413" s="44"/>
      <c r="AV2413" s="477" t="str">
        <f t="array" ref="AV2413">_xlfn.IFS(
LEFT(Tabelas!$AI2413,1)="N","DN",
LEFT(Tabelas!$AI2413,1)="C","DC",
LEFT(Tabelas!$AI2413,1)="L","DL",
LEFT(Tabelas!$AI2413,1)="A","DA",
LEFT(Tabelas!$AI2413,1)="G","DG")</f>
        <v>DL</v>
      </c>
      <c r="AW2413" s="34"/>
      <c r="AX2413" s="34"/>
      <c r="AY2413" s="34"/>
      <c r="AZ2413" s="34"/>
      <c r="BA2413" s="34"/>
      <c r="BB2413" s="34"/>
      <c r="BC2413" s="34"/>
      <c r="BD2413" s="44">
        <v>101207</v>
      </c>
      <c r="BE2413" s="34" t="s">
        <v>1907</v>
      </c>
      <c r="BF2413" s="43" t="s">
        <v>318</v>
      </c>
      <c r="BG2413" s="34" t="s">
        <v>496</v>
      </c>
      <c r="BH2413" s="34" t="s">
        <v>277</v>
      </c>
      <c r="BI2413" s="34" t="s">
        <v>1907</v>
      </c>
      <c r="BJ2413" s="44" t="s">
        <v>350</v>
      </c>
      <c r="BK2413" s="44" t="s">
        <v>3578</v>
      </c>
      <c r="EN2413" s="572">
        <v>217500110</v>
      </c>
      <c r="EO2413" s="561" t="s">
        <v>12861</v>
      </c>
      <c r="EP2413" s="561" t="s">
        <v>350</v>
      </c>
      <c r="EQ2413" s="576">
        <v>225</v>
      </c>
      <c r="ER2413" s="561" t="s">
        <v>4542</v>
      </c>
      <c r="ES2413" s="568" t="s">
        <v>12862</v>
      </c>
    </row>
    <row r="2414" spans="16:149">
      <c r="P2414" s="503"/>
      <c r="Q2414" s="504"/>
      <c r="R2414" s="505">
        <f t="shared" si="59"/>
        <v>46192</v>
      </c>
      <c r="S2414" s="501"/>
      <c r="T2414" s="497"/>
      <c r="U2414" s="498"/>
      <c r="V2414" s="43">
        <v>323</v>
      </c>
      <c r="W2414" s="34" t="s">
        <v>4864</v>
      </c>
      <c r="X2414" s="44">
        <v>101402</v>
      </c>
      <c r="Y2414" s="34" t="s">
        <v>1094</v>
      </c>
      <c r="Z2414" s="43" t="s">
        <v>318</v>
      </c>
      <c r="AA2414" s="34" t="s">
        <v>498</v>
      </c>
      <c r="AB2414" s="34" t="s">
        <v>277</v>
      </c>
      <c r="AC2414" s="34" t="s">
        <v>1094</v>
      </c>
      <c r="AD2414" s="44" t="s">
        <v>350</v>
      </c>
      <c r="AE2414" s="44" t="s">
        <v>3578</v>
      </c>
      <c r="AF2414" s="43">
        <v>323</v>
      </c>
      <c r="AG2414" s="34" t="s">
        <v>4864</v>
      </c>
      <c r="AH2414" s="34" t="s">
        <v>2588</v>
      </c>
      <c r="AI2414" s="43" t="s">
        <v>1508</v>
      </c>
      <c r="AJ2414" s="44" t="s">
        <v>2589</v>
      </c>
      <c r="AK2414" s="261">
        <v>2500212</v>
      </c>
      <c r="AL2414" s="44" t="s">
        <v>491</v>
      </c>
      <c r="AM2414" s="44" t="s">
        <v>2592</v>
      </c>
      <c r="AN2414" s="262">
        <v>262095100</v>
      </c>
      <c r="AO2414" s="34"/>
      <c r="AP2414" s="34"/>
      <c r="AQ2414" s="34"/>
      <c r="AR2414" s="34"/>
      <c r="AS2414" s="34"/>
      <c r="AT2414" s="44" t="s">
        <v>12785</v>
      </c>
      <c r="AU2414" s="44"/>
      <c r="AV2414" s="477" t="str">
        <f t="array" ref="AV2414">_xlfn.IFS(
LEFT(Tabelas!$AI2414,1)="N","DN",
LEFT(Tabelas!$AI2414,1)="C","DC",
LEFT(Tabelas!$AI2414,1)="L","DL",
LEFT(Tabelas!$AI2414,1)="A","DA",
LEFT(Tabelas!$AI2414,1)="G","DG")</f>
        <v>DL</v>
      </c>
      <c r="AW2414" s="34"/>
      <c r="AX2414" s="34"/>
      <c r="AY2414" s="34"/>
      <c r="AZ2414" s="34"/>
      <c r="BA2414" s="34"/>
      <c r="BB2414" s="34"/>
      <c r="BC2414" s="34"/>
      <c r="BD2414" s="44">
        <v>101402</v>
      </c>
      <c r="BE2414" s="34" t="s">
        <v>1094</v>
      </c>
      <c r="BF2414" s="43" t="s">
        <v>318</v>
      </c>
      <c r="BG2414" s="34" t="s">
        <v>498</v>
      </c>
      <c r="BH2414" s="34" t="s">
        <v>277</v>
      </c>
      <c r="BI2414" s="34" t="s">
        <v>1094</v>
      </c>
      <c r="BJ2414" s="44" t="s">
        <v>350</v>
      </c>
      <c r="BK2414" s="44" t="s">
        <v>3578</v>
      </c>
      <c r="EN2414" s="571">
        <v>217526691</v>
      </c>
      <c r="EO2414" s="560" t="s">
        <v>12863</v>
      </c>
      <c r="EP2414" s="560" t="s">
        <v>320</v>
      </c>
      <c r="EQ2414" s="580">
        <v>112</v>
      </c>
      <c r="ER2414" s="560" t="s">
        <v>2868</v>
      </c>
      <c r="ES2414" s="567" t="s">
        <v>12864</v>
      </c>
    </row>
    <row r="2415" spans="16:149">
      <c r="P2415" s="503"/>
      <c r="Q2415" s="504"/>
      <c r="R2415" s="505">
        <f t="shared" si="59"/>
        <v>46193</v>
      </c>
      <c r="S2415" s="501"/>
      <c r="T2415" s="497"/>
      <c r="U2415" s="498"/>
      <c r="V2415" s="43">
        <v>323</v>
      </c>
      <c r="W2415" s="34" t="s">
        <v>4864</v>
      </c>
      <c r="X2415" s="44">
        <v>101406</v>
      </c>
      <c r="Y2415" s="34" t="s">
        <v>1647</v>
      </c>
      <c r="Z2415" s="43" t="s">
        <v>318</v>
      </c>
      <c r="AA2415" s="34" t="s">
        <v>498</v>
      </c>
      <c r="AB2415" s="34" t="s">
        <v>277</v>
      </c>
      <c r="AC2415" s="34" t="s">
        <v>1647</v>
      </c>
      <c r="AD2415" s="44" t="s">
        <v>350</v>
      </c>
      <c r="AE2415" s="44" t="s">
        <v>3578</v>
      </c>
      <c r="AF2415" s="43">
        <v>323</v>
      </c>
      <c r="AG2415" s="34" t="s">
        <v>4864</v>
      </c>
      <c r="AH2415" s="34" t="s">
        <v>2588</v>
      </c>
      <c r="AI2415" s="43" t="s">
        <v>1508</v>
      </c>
      <c r="AJ2415" s="44" t="s">
        <v>2589</v>
      </c>
      <c r="AK2415" s="261">
        <v>2500212</v>
      </c>
      <c r="AL2415" s="44" t="s">
        <v>491</v>
      </c>
      <c r="AM2415" s="44" t="s">
        <v>2592</v>
      </c>
      <c r="AN2415" s="262">
        <v>262095100</v>
      </c>
      <c r="AO2415" s="34"/>
      <c r="AP2415" s="34"/>
      <c r="AQ2415" s="34"/>
      <c r="AR2415" s="34"/>
      <c r="AS2415" s="34"/>
      <c r="AT2415" s="44" t="s">
        <v>12785</v>
      </c>
      <c r="AU2415" s="44"/>
      <c r="AV2415" s="477" t="str">
        <f t="array" ref="AV2415">_xlfn.IFS(
LEFT(Tabelas!$AI2415,1)="N","DN",
LEFT(Tabelas!$AI2415,1)="C","DC",
LEFT(Tabelas!$AI2415,1)="L","DL",
LEFT(Tabelas!$AI2415,1)="A","DA",
LEFT(Tabelas!$AI2415,1)="G","DG")</f>
        <v>DL</v>
      </c>
      <c r="AW2415" s="34"/>
      <c r="AX2415" s="34"/>
      <c r="AY2415" s="34"/>
      <c r="AZ2415" s="34"/>
      <c r="BA2415" s="34"/>
      <c r="BB2415" s="34"/>
      <c r="BC2415" s="34"/>
      <c r="BD2415" s="44">
        <v>101406</v>
      </c>
      <c r="BE2415" s="34" t="s">
        <v>1647</v>
      </c>
      <c r="BF2415" s="43" t="s">
        <v>318</v>
      </c>
      <c r="BG2415" s="34" t="s">
        <v>498</v>
      </c>
      <c r="BH2415" s="34" t="s">
        <v>277</v>
      </c>
      <c r="BI2415" s="34" t="s">
        <v>1647</v>
      </c>
      <c r="BJ2415" s="44" t="s">
        <v>350</v>
      </c>
      <c r="BK2415" s="44" t="s">
        <v>3578</v>
      </c>
      <c r="EN2415" s="572">
        <v>217626378</v>
      </c>
      <c r="EO2415" s="561" t="s">
        <v>12865</v>
      </c>
      <c r="EP2415" s="561" t="s">
        <v>320</v>
      </c>
      <c r="EQ2415" s="576">
        <v>126</v>
      </c>
      <c r="ER2415" s="561" t="s">
        <v>3720</v>
      </c>
      <c r="ES2415" s="568" t="s">
        <v>12866</v>
      </c>
    </row>
    <row r="2416" spans="16:149">
      <c r="P2416" s="503"/>
      <c r="Q2416" s="504"/>
      <c r="R2416" s="505">
        <f t="shared" si="59"/>
        <v>46194</v>
      </c>
      <c r="S2416" s="501"/>
      <c r="T2416" s="497"/>
      <c r="U2416" s="498"/>
      <c r="V2416" s="43">
        <v>323</v>
      </c>
      <c r="W2416" s="34" t="s">
        <v>4864</v>
      </c>
      <c r="X2416" s="44">
        <v>101407</v>
      </c>
      <c r="Y2416" s="34" t="s">
        <v>498</v>
      </c>
      <c r="Z2416" s="43" t="s">
        <v>318</v>
      </c>
      <c r="AA2416" s="34" t="s">
        <v>498</v>
      </c>
      <c r="AB2416" s="34" t="s">
        <v>277</v>
      </c>
      <c r="AC2416" s="34" t="s">
        <v>498</v>
      </c>
      <c r="AD2416" s="44" t="s">
        <v>350</v>
      </c>
      <c r="AE2416" s="44" t="s">
        <v>3578</v>
      </c>
      <c r="AF2416" s="43">
        <v>323</v>
      </c>
      <c r="AG2416" s="34" t="s">
        <v>4864</v>
      </c>
      <c r="AH2416" s="34" t="s">
        <v>2588</v>
      </c>
      <c r="AI2416" s="43" t="s">
        <v>1508</v>
      </c>
      <c r="AJ2416" s="44" t="s">
        <v>2589</v>
      </c>
      <c r="AK2416" s="261">
        <v>2500212</v>
      </c>
      <c r="AL2416" s="44" t="s">
        <v>491</v>
      </c>
      <c r="AM2416" s="44" t="s">
        <v>2592</v>
      </c>
      <c r="AN2416" s="262">
        <v>262095100</v>
      </c>
      <c r="AO2416" s="34"/>
      <c r="AP2416" s="34"/>
      <c r="AQ2416" s="34"/>
      <c r="AR2416" s="34"/>
      <c r="AS2416" s="34"/>
      <c r="AT2416" s="44" t="s">
        <v>12785</v>
      </c>
      <c r="AU2416" s="44"/>
      <c r="AV2416" s="477" t="str">
        <f t="array" ref="AV2416">_xlfn.IFS(
LEFT(Tabelas!$AI2416,1)="N","DN",
LEFT(Tabelas!$AI2416,1)="C","DC",
LEFT(Tabelas!$AI2416,1)="L","DL",
LEFT(Tabelas!$AI2416,1)="A","DA",
LEFT(Tabelas!$AI2416,1)="G","DG")</f>
        <v>DL</v>
      </c>
      <c r="AW2416" s="34"/>
      <c r="AX2416" s="34"/>
      <c r="AY2416" s="34"/>
      <c r="AZ2416" s="34"/>
      <c r="BA2416" s="34"/>
      <c r="BB2416" s="34"/>
      <c r="BC2416" s="34"/>
      <c r="BD2416" s="44">
        <v>101407</v>
      </c>
      <c r="BE2416" s="34" t="s">
        <v>498</v>
      </c>
      <c r="BF2416" s="43" t="s">
        <v>318</v>
      </c>
      <c r="BG2416" s="34" t="s">
        <v>498</v>
      </c>
      <c r="BH2416" s="34" t="s">
        <v>277</v>
      </c>
      <c r="BI2416" s="34" t="s">
        <v>498</v>
      </c>
      <c r="BJ2416" s="44" t="s">
        <v>350</v>
      </c>
      <c r="BK2416" s="44" t="s">
        <v>3578</v>
      </c>
      <c r="EN2416" s="571">
        <v>217694152</v>
      </c>
      <c r="EO2416" s="560" t="s">
        <v>12867</v>
      </c>
      <c r="EP2416" s="560" t="s">
        <v>350</v>
      </c>
      <c r="EQ2416" s="580">
        <v>220</v>
      </c>
      <c r="ER2416" s="560" t="s">
        <v>4434</v>
      </c>
      <c r="ES2416" s="567" t="s">
        <v>12868</v>
      </c>
    </row>
    <row r="2417" spans="16:149">
      <c r="P2417" s="503"/>
      <c r="Q2417" s="504"/>
      <c r="R2417" s="505">
        <f t="shared" si="59"/>
        <v>46195</v>
      </c>
      <c r="S2417" s="501"/>
      <c r="T2417" s="497"/>
      <c r="U2417" s="498"/>
      <c r="V2417" s="43">
        <v>323</v>
      </c>
      <c r="W2417" s="34" t="s">
        <v>4864</v>
      </c>
      <c r="X2417" s="44">
        <v>101400</v>
      </c>
      <c r="Y2417" s="34" t="s">
        <v>791</v>
      </c>
      <c r="Z2417" s="43" t="s">
        <v>318</v>
      </c>
      <c r="AA2417" s="34" t="s">
        <v>498</v>
      </c>
      <c r="AB2417" s="34" t="s">
        <v>277</v>
      </c>
      <c r="AC2417" s="34" t="s">
        <v>498</v>
      </c>
      <c r="AD2417" s="44" t="s">
        <v>350</v>
      </c>
      <c r="AE2417" s="44" t="s">
        <v>3578</v>
      </c>
      <c r="AF2417" s="43">
        <v>323</v>
      </c>
      <c r="AG2417" s="34" t="s">
        <v>4864</v>
      </c>
      <c r="AH2417" s="34" t="s">
        <v>2588</v>
      </c>
      <c r="AI2417" s="43" t="s">
        <v>1508</v>
      </c>
      <c r="AJ2417" s="44" t="s">
        <v>2589</v>
      </c>
      <c r="AK2417" s="261">
        <v>2500212</v>
      </c>
      <c r="AL2417" s="44" t="s">
        <v>491</v>
      </c>
      <c r="AM2417" s="44" t="s">
        <v>2592</v>
      </c>
      <c r="AN2417" s="262">
        <v>262095100</v>
      </c>
      <c r="AO2417" s="34"/>
      <c r="AP2417" s="34"/>
      <c r="AQ2417" s="34"/>
      <c r="AR2417" s="34"/>
      <c r="AS2417" s="34"/>
      <c r="AT2417" s="44" t="s">
        <v>12785</v>
      </c>
      <c r="AU2417" s="44"/>
      <c r="AV2417" s="477" t="str">
        <f t="array" ref="AV2417">_xlfn.IFS(
LEFT(Tabelas!$AI2417,1)="N","DN",
LEFT(Tabelas!$AI2417,1)="C","DC",
LEFT(Tabelas!$AI2417,1)="L","DL",
LEFT(Tabelas!$AI2417,1)="A","DA",
LEFT(Tabelas!$AI2417,1)="G","DG")</f>
        <v>DL</v>
      </c>
      <c r="AW2417" s="34"/>
      <c r="AX2417" s="34"/>
      <c r="AY2417" s="34"/>
      <c r="AZ2417" s="34"/>
      <c r="BA2417" s="34"/>
      <c r="BB2417" s="34"/>
      <c r="BC2417" s="34"/>
      <c r="BD2417" s="44">
        <v>101400</v>
      </c>
      <c r="BE2417" s="34" t="s">
        <v>791</v>
      </c>
      <c r="BF2417" s="43" t="s">
        <v>318</v>
      </c>
      <c r="BG2417" s="34" t="s">
        <v>498</v>
      </c>
      <c r="BH2417" s="34" t="s">
        <v>277</v>
      </c>
      <c r="BI2417" s="34" t="s">
        <v>498</v>
      </c>
      <c r="BJ2417" s="44" t="s">
        <v>350</v>
      </c>
      <c r="BK2417" s="44" t="s">
        <v>3578</v>
      </c>
      <c r="EN2417" s="572">
        <v>217814921</v>
      </c>
      <c r="EO2417" s="561" t="s">
        <v>12869</v>
      </c>
      <c r="EP2417" s="561" t="s">
        <v>947</v>
      </c>
      <c r="EQ2417" s="576">
        <v>452</v>
      </c>
      <c r="ER2417" s="561" t="s">
        <v>3734</v>
      </c>
      <c r="ES2417" s="568" t="s">
        <v>12870</v>
      </c>
    </row>
    <row r="2418" spans="16:149">
      <c r="P2418" s="503"/>
      <c r="Q2418" s="504"/>
      <c r="R2418" s="505">
        <f t="shared" si="59"/>
        <v>46196</v>
      </c>
      <c r="S2418" s="501"/>
      <c r="T2418" s="497"/>
      <c r="U2418" s="498"/>
      <c r="V2418" s="43">
        <v>323</v>
      </c>
      <c r="W2418" s="34" t="s">
        <v>4864</v>
      </c>
      <c r="X2418" s="44">
        <v>101405</v>
      </c>
      <c r="Y2418" s="34" t="s">
        <v>1367</v>
      </c>
      <c r="Z2418" s="43" t="s">
        <v>318</v>
      </c>
      <c r="AA2418" s="34" t="s">
        <v>498</v>
      </c>
      <c r="AB2418" s="34" t="s">
        <v>277</v>
      </c>
      <c r="AC2418" s="34" t="s">
        <v>1367</v>
      </c>
      <c r="AD2418" s="44" t="s">
        <v>350</v>
      </c>
      <c r="AE2418" s="44" t="s">
        <v>3578</v>
      </c>
      <c r="AF2418" s="43">
        <v>323</v>
      </c>
      <c r="AG2418" s="34" t="s">
        <v>4864</v>
      </c>
      <c r="AH2418" s="34" t="s">
        <v>2588</v>
      </c>
      <c r="AI2418" s="43" t="s">
        <v>1508</v>
      </c>
      <c r="AJ2418" s="44" t="s">
        <v>2589</v>
      </c>
      <c r="AK2418" s="261">
        <v>2500212</v>
      </c>
      <c r="AL2418" s="44" t="s">
        <v>491</v>
      </c>
      <c r="AM2418" s="44" t="s">
        <v>2592</v>
      </c>
      <c r="AN2418" s="262">
        <v>262095100</v>
      </c>
      <c r="AO2418" s="34"/>
      <c r="AP2418" s="34"/>
      <c r="AQ2418" s="34"/>
      <c r="AR2418" s="34"/>
      <c r="AS2418" s="34"/>
      <c r="AT2418" s="44" t="s">
        <v>10865</v>
      </c>
      <c r="AU2418" s="44"/>
      <c r="AV2418" s="477" t="str">
        <f t="array" ref="AV2418">_xlfn.IFS(
LEFT(Tabelas!$AI2418,1)="N","DN",
LEFT(Tabelas!$AI2418,1)="C","DC",
LEFT(Tabelas!$AI2418,1)="L","DL",
LEFT(Tabelas!$AI2418,1)="A","DA",
LEFT(Tabelas!$AI2418,1)="G","DG")</f>
        <v>DL</v>
      </c>
      <c r="AW2418" s="34"/>
      <c r="AX2418" s="34"/>
      <c r="AY2418" s="34"/>
      <c r="AZ2418" s="34"/>
      <c r="BA2418" s="34"/>
      <c r="BB2418" s="34"/>
      <c r="BC2418" s="34"/>
      <c r="BD2418" s="44">
        <v>101405</v>
      </c>
      <c r="BE2418" s="34" t="s">
        <v>1367</v>
      </c>
      <c r="BF2418" s="43" t="s">
        <v>318</v>
      </c>
      <c r="BG2418" s="34" t="s">
        <v>498</v>
      </c>
      <c r="BH2418" s="34" t="s">
        <v>277</v>
      </c>
      <c r="BI2418" s="34" t="s">
        <v>1367</v>
      </c>
      <c r="BJ2418" s="44" t="s">
        <v>350</v>
      </c>
      <c r="BK2418" s="44" t="s">
        <v>3578</v>
      </c>
      <c r="EN2418" s="571">
        <v>217878857</v>
      </c>
      <c r="EO2418" s="560" t="s">
        <v>12871</v>
      </c>
      <c r="EP2418" s="560" t="s">
        <v>350</v>
      </c>
      <c r="EQ2418" s="580">
        <v>269</v>
      </c>
      <c r="ER2418" s="560" t="s">
        <v>4677</v>
      </c>
      <c r="ES2418" s="567" t="s">
        <v>12872</v>
      </c>
    </row>
    <row r="2419" spans="16:149">
      <c r="P2419" s="503"/>
      <c r="Q2419" s="504"/>
      <c r="R2419" s="505">
        <f t="shared" si="59"/>
        <v>46197</v>
      </c>
      <c r="S2419" s="501"/>
      <c r="T2419" s="497"/>
      <c r="U2419" s="498"/>
      <c r="V2419" s="43">
        <v>330</v>
      </c>
      <c r="W2419" s="34" t="s">
        <v>4729</v>
      </c>
      <c r="X2419" s="44">
        <v>50901</v>
      </c>
      <c r="Y2419" s="34" t="s">
        <v>1027</v>
      </c>
      <c r="Z2419" s="43" t="s">
        <v>1223</v>
      </c>
      <c r="AA2419" s="34" t="s">
        <v>28</v>
      </c>
      <c r="AB2419" s="34" t="s">
        <v>272</v>
      </c>
      <c r="AC2419" s="34" t="s">
        <v>1027</v>
      </c>
      <c r="AD2419" s="44" t="s">
        <v>350</v>
      </c>
      <c r="AE2419" s="44" t="s">
        <v>12873</v>
      </c>
      <c r="AF2419" s="43">
        <v>273</v>
      </c>
      <c r="AG2419" s="34" t="s">
        <v>4729</v>
      </c>
      <c r="AH2419" s="34" t="s">
        <v>4728</v>
      </c>
      <c r="AI2419" s="43" t="s">
        <v>3250</v>
      </c>
      <c r="AJ2419" s="44" t="s">
        <v>4730</v>
      </c>
      <c r="AK2419" s="261">
        <v>6100773</v>
      </c>
      <c r="AL2419" s="44" t="s">
        <v>28</v>
      </c>
      <c r="AM2419" s="44" t="s">
        <v>4734</v>
      </c>
      <c r="AN2419" s="262">
        <v>274095800</v>
      </c>
      <c r="AO2419" s="34"/>
      <c r="AP2419" s="34"/>
      <c r="AQ2419" s="34"/>
      <c r="AR2419" s="34"/>
      <c r="AS2419" s="34"/>
      <c r="AT2419" s="44" t="s">
        <v>10865</v>
      </c>
      <c r="AU2419" s="44"/>
      <c r="AV2419" s="477" t="str">
        <f t="array" ref="AV2419">_xlfn.IFS(
LEFT(Tabelas!$AI2419,1)="N","DN",
LEFT(Tabelas!$AI2419,1)="C","DC",
LEFT(Tabelas!$AI2419,1)="L","DL",
LEFT(Tabelas!$AI2419,1)="A","DA",
LEFT(Tabelas!$AI2419,1)="G","DG")</f>
        <v>DC</v>
      </c>
      <c r="AW2419" s="34"/>
      <c r="AX2419" s="34"/>
      <c r="AY2419" s="34"/>
      <c r="AZ2419" s="34"/>
      <c r="BA2419" s="34"/>
      <c r="BB2419" s="34"/>
      <c r="BC2419" s="34"/>
      <c r="BD2419" s="44">
        <v>50901</v>
      </c>
      <c r="BE2419" s="34" t="s">
        <v>1027</v>
      </c>
      <c r="BF2419" s="43" t="s">
        <v>1223</v>
      </c>
      <c r="BG2419" s="34" t="s">
        <v>28</v>
      </c>
      <c r="BH2419" s="34" t="s">
        <v>272</v>
      </c>
      <c r="BI2419" s="34" t="s">
        <v>1027</v>
      </c>
      <c r="BJ2419" s="44" t="s">
        <v>350</v>
      </c>
      <c r="BK2419" s="44" t="s">
        <v>12873</v>
      </c>
      <c r="EN2419" s="572">
        <v>217886922</v>
      </c>
      <c r="EO2419" s="561" t="s">
        <v>12874</v>
      </c>
      <c r="EP2419" s="561" t="s">
        <v>320</v>
      </c>
      <c r="EQ2419" s="576">
        <v>162</v>
      </c>
      <c r="ER2419" s="561" t="s">
        <v>3781</v>
      </c>
      <c r="ES2419" s="568" t="s">
        <v>12875</v>
      </c>
    </row>
    <row r="2420" spans="16:149">
      <c r="P2420" s="503"/>
      <c r="Q2420" s="504"/>
      <c r="R2420" s="505">
        <f t="shared" si="59"/>
        <v>46198</v>
      </c>
      <c r="S2420" s="501"/>
      <c r="T2420" s="497"/>
      <c r="U2420" s="498"/>
      <c r="V2420" s="43">
        <v>330</v>
      </c>
      <c r="W2420" s="34" t="s">
        <v>4729</v>
      </c>
      <c r="X2420" s="44">
        <v>50902</v>
      </c>
      <c r="Y2420" s="34" t="s">
        <v>1086</v>
      </c>
      <c r="Z2420" s="43" t="s">
        <v>1223</v>
      </c>
      <c r="AA2420" s="34" t="s">
        <v>28</v>
      </c>
      <c r="AB2420" s="34" t="s">
        <v>272</v>
      </c>
      <c r="AC2420" s="34" t="s">
        <v>1086</v>
      </c>
      <c r="AD2420" s="44" t="s">
        <v>350</v>
      </c>
      <c r="AE2420" s="44" t="s">
        <v>12873</v>
      </c>
      <c r="AF2420" s="43">
        <v>273</v>
      </c>
      <c r="AG2420" s="34" t="s">
        <v>4729</v>
      </c>
      <c r="AH2420" s="34" t="s">
        <v>4728</v>
      </c>
      <c r="AI2420" s="43" t="s">
        <v>3250</v>
      </c>
      <c r="AJ2420" s="44" t="s">
        <v>4730</v>
      </c>
      <c r="AK2420" s="261">
        <v>6100773</v>
      </c>
      <c r="AL2420" s="44" t="s">
        <v>28</v>
      </c>
      <c r="AM2420" s="44" t="s">
        <v>4734</v>
      </c>
      <c r="AN2420" s="262">
        <v>274095800</v>
      </c>
      <c r="AO2420" s="34"/>
      <c r="AP2420" s="34"/>
      <c r="AQ2420" s="34"/>
      <c r="AR2420" s="34"/>
      <c r="AS2420" s="34"/>
      <c r="AT2420" s="44" t="s">
        <v>10865</v>
      </c>
      <c r="AU2420" s="44"/>
      <c r="AV2420" s="477" t="str">
        <f t="array" ref="AV2420">_xlfn.IFS(
LEFT(Tabelas!$AI2420,1)="N","DN",
LEFT(Tabelas!$AI2420,1)="C","DC",
LEFT(Tabelas!$AI2420,1)="L","DL",
LEFT(Tabelas!$AI2420,1)="A","DA",
LEFT(Tabelas!$AI2420,1)="G","DG")</f>
        <v>DC</v>
      </c>
      <c r="AW2420" s="34"/>
      <c r="AX2420" s="34"/>
      <c r="AY2420" s="34"/>
      <c r="AZ2420" s="34"/>
      <c r="BA2420" s="34"/>
      <c r="BB2420" s="34"/>
      <c r="BC2420" s="34"/>
      <c r="BD2420" s="44">
        <v>50902</v>
      </c>
      <c r="BE2420" s="34" t="s">
        <v>1086</v>
      </c>
      <c r="BF2420" s="43" t="s">
        <v>1223</v>
      </c>
      <c r="BG2420" s="34" t="s">
        <v>28</v>
      </c>
      <c r="BH2420" s="34" t="s">
        <v>272</v>
      </c>
      <c r="BI2420" s="34" t="s">
        <v>1086</v>
      </c>
      <c r="BJ2420" s="44" t="s">
        <v>350</v>
      </c>
      <c r="BK2420" s="44" t="s">
        <v>12873</v>
      </c>
      <c r="EN2420" s="571">
        <v>217898939</v>
      </c>
      <c r="EO2420" s="560" t="s">
        <v>12876</v>
      </c>
      <c r="EP2420" s="560" t="s">
        <v>320</v>
      </c>
      <c r="EQ2420" s="580">
        <v>109</v>
      </c>
      <c r="ER2420" s="560" t="s">
        <v>2409</v>
      </c>
      <c r="ES2420" s="567" t="s">
        <v>12877</v>
      </c>
    </row>
    <row r="2421" spans="16:149">
      <c r="P2421" s="503"/>
      <c r="Q2421" s="504"/>
      <c r="R2421" s="505">
        <f t="shared" si="59"/>
        <v>46199</v>
      </c>
      <c r="S2421" s="501"/>
      <c r="T2421" s="497"/>
      <c r="U2421" s="498"/>
      <c r="V2421" s="43">
        <v>330</v>
      </c>
      <c r="W2421" s="34" t="s">
        <v>4729</v>
      </c>
      <c r="X2421" s="44">
        <v>50903</v>
      </c>
      <c r="Y2421" s="34" t="s">
        <v>1582</v>
      </c>
      <c r="Z2421" s="43" t="s">
        <v>1223</v>
      </c>
      <c r="AA2421" s="34" t="s">
        <v>28</v>
      </c>
      <c r="AB2421" s="34" t="s">
        <v>272</v>
      </c>
      <c r="AC2421" s="34" t="s">
        <v>1582</v>
      </c>
      <c r="AD2421" s="44" t="s">
        <v>350</v>
      </c>
      <c r="AE2421" s="44" t="s">
        <v>12873</v>
      </c>
      <c r="AF2421" s="43">
        <v>273</v>
      </c>
      <c r="AG2421" s="34" t="s">
        <v>4729</v>
      </c>
      <c r="AH2421" s="34" t="s">
        <v>4728</v>
      </c>
      <c r="AI2421" s="43" t="s">
        <v>3250</v>
      </c>
      <c r="AJ2421" s="44" t="s">
        <v>4730</v>
      </c>
      <c r="AK2421" s="261">
        <v>6100773</v>
      </c>
      <c r="AL2421" s="44" t="s">
        <v>28</v>
      </c>
      <c r="AM2421" s="44" t="s">
        <v>4734</v>
      </c>
      <c r="AN2421" s="262">
        <v>274095800</v>
      </c>
      <c r="AO2421" s="34"/>
      <c r="AP2421" s="34"/>
      <c r="AQ2421" s="34"/>
      <c r="AR2421" s="34"/>
      <c r="AS2421" s="34"/>
      <c r="AT2421" s="44" t="s">
        <v>10865</v>
      </c>
      <c r="AU2421" s="44"/>
      <c r="AV2421" s="477" t="str">
        <f t="array" ref="AV2421">_xlfn.IFS(
LEFT(Tabelas!$AI2421,1)="N","DN",
LEFT(Tabelas!$AI2421,1)="C","DC",
LEFT(Tabelas!$AI2421,1)="L","DL",
LEFT(Tabelas!$AI2421,1)="A","DA",
LEFT(Tabelas!$AI2421,1)="G","DG")</f>
        <v>DC</v>
      </c>
      <c r="AW2421" s="34"/>
      <c r="AX2421" s="34"/>
      <c r="AY2421" s="34"/>
      <c r="AZ2421" s="34"/>
      <c r="BA2421" s="34"/>
      <c r="BB2421" s="34"/>
      <c r="BC2421" s="34"/>
      <c r="BD2421" s="44">
        <v>50903</v>
      </c>
      <c r="BE2421" s="34" t="s">
        <v>1582</v>
      </c>
      <c r="BF2421" s="43" t="s">
        <v>1223</v>
      </c>
      <c r="BG2421" s="34" t="s">
        <v>28</v>
      </c>
      <c r="BH2421" s="34" t="s">
        <v>272</v>
      </c>
      <c r="BI2421" s="34" t="s">
        <v>1582</v>
      </c>
      <c r="BJ2421" s="44" t="s">
        <v>350</v>
      </c>
      <c r="BK2421" s="44" t="s">
        <v>12873</v>
      </c>
      <c r="EN2421" s="572">
        <v>218190999</v>
      </c>
      <c r="EO2421" s="561" t="s">
        <v>12878</v>
      </c>
      <c r="EP2421" s="561" t="s">
        <v>350</v>
      </c>
      <c r="EQ2421" s="576">
        <v>227</v>
      </c>
      <c r="ER2421" s="561" t="s">
        <v>4584</v>
      </c>
      <c r="ES2421" s="568" t="s">
        <v>12879</v>
      </c>
    </row>
    <row r="2422" spans="16:149">
      <c r="P2422" s="503"/>
      <c r="Q2422" s="504"/>
      <c r="R2422" s="505">
        <f t="shared" si="59"/>
        <v>46200</v>
      </c>
      <c r="S2422" s="501"/>
      <c r="T2422" s="497"/>
      <c r="U2422" s="498"/>
      <c r="V2422" s="43">
        <v>330</v>
      </c>
      <c r="W2422" s="34" t="s">
        <v>4729</v>
      </c>
      <c r="X2422" s="44">
        <v>50911</v>
      </c>
      <c r="Y2422" s="34" t="s">
        <v>1852</v>
      </c>
      <c r="Z2422" s="43" t="s">
        <v>1223</v>
      </c>
      <c r="AA2422" s="34" t="s">
        <v>28</v>
      </c>
      <c r="AB2422" s="34" t="s">
        <v>272</v>
      </c>
      <c r="AC2422" s="34" t="s">
        <v>1852</v>
      </c>
      <c r="AD2422" s="44" t="s">
        <v>350</v>
      </c>
      <c r="AE2422" s="44" t="s">
        <v>12873</v>
      </c>
      <c r="AF2422" s="43">
        <v>273</v>
      </c>
      <c r="AG2422" s="34" t="s">
        <v>4729</v>
      </c>
      <c r="AH2422" s="34" t="s">
        <v>4728</v>
      </c>
      <c r="AI2422" s="43" t="s">
        <v>3250</v>
      </c>
      <c r="AJ2422" s="44" t="s">
        <v>4730</v>
      </c>
      <c r="AK2422" s="261">
        <v>6100773</v>
      </c>
      <c r="AL2422" s="44" t="s">
        <v>28</v>
      </c>
      <c r="AM2422" s="44" t="s">
        <v>4734</v>
      </c>
      <c r="AN2422" s="262">
        <v>274095800</v>
      </c>
      <c r="AO2422" s="34"/>
      <c r="AP2422" s="34"/>
      <c r="AQ2422" s="34"/>
      <c r="AR2422" s="34"/>
      <c r="AS2422" s="34"/>
      <c r="AT2422" s="44" t="s">
        <v>10865</v>
      </c>
      <c r="AU2422" s="44"/>
      <c r="AV2422" s="477" t="str">
        <f t="array" ref="AV2422">_xlfn.IFS(
LEFT(Tabelas!$AI2422,1)="N","DN",
LEFT(Tabelas!$AI2422,1)="C","DC",
LEFT(Tabelas!$AI2422,1)="L","DL",
LEFT(Tabelas!$AI2422,1)="A","DA",
LEFT(Tabelas!$AI2422,1)="G","DG")</f>
        <v>DC</v>
      </c>
      <c r="AW2422" s="34"/>
      <c r="AX2422" s="34"/>
      <c r="AY2422" s="34"/>
      <c r="AZ2422" s="34"/>
      <c r="BA2422" s="34"/>
      <c r="BB2422" s="34"/>
      <c r="BC2422" s="34"/>
      <c r="BD2422" s="44">
        <v>50911</v>
      </c>
      <c r="BE2422" s="34" t="s">
        <v>1852</v>
      </c>
      <c r="BF2422" s="43" t="s">
        <v>1223</v>
      </c>
      <c r="BG2422" s="34" t="s">
        <v>28</v>
      </c>
      <c r="BH2422" s="34" t="s">
        <v>272</v>
      </c>
      <c r="BI2422" s="34" t="s">
        <v>1852</v>
      </c>
      <c r="BJ2422" s="44" t="s">
        <v>350</v>
      </c>
      <c r="BK2422" s="44" t="s">
        <v>12873</v>
      </c>
      <c r="EN2422" s="571">
        <v>218385595</v>
      </c>
      <c r="EO2422" s="560" t="s">
        <v>12880</v>
      </c>
      <c r="EP2422" s="560" t="s">
        <v>947</v>
      </c>
      <c r="EQ2422" s="580">
        <v>448</v>
      </c>
      <c r="ER2422" s="560" t="s">
        <v>4369</v>
      </c>
      <c r="ES2422" s="567" t="s">
        <v>12881</v>
      </c>
    </row>
    <row r="2423" spans="16:149">
      <c r="P2423" s="503"/>
      <c r="Q2423" s="504"/>
      <c r="R2423" s="505">
        <f t="shared" si="59"/>
        <v>46201</v>
      </c>
      <c r="S2423" s="501"/>
      <c r="T2423" s="497"/>
      <c r="U2423" s="498"/>
      <c r="V2423" s="43">
        <v>330</v>
      </c>
      <c r="W2423" s="34" t="s">
        <v>4729</v>
      </c>
      <c r="X2423" s="44">
        <v>50912</v>
      </c>
      <c r="Y2423" s="34" t="s">
        <v>28</v>
      </c>
      <c r="Z2423" s="43" t="s">
        <v>1223</v>
      </c>
      <c r="AA2423" s="34" t="s">
        <v>28</v>
      </c>
      <c r="AB2423" s="34" t="s">
        <v>272</v>
      </c>
      <c r="AC2423" s="34" t="s">
        <v>28</v>
      </c>
      <c r="AD2423" s="44" t="s">
        <v>350</v>
      </c>
      <c r="AE2423" s="44" t="s">
        <v>12873</v>
      </c>
      <c r="AF2423" s="43">
        <v>273</v>
      </c>
      <c r="AG2423" s="34" t="s">
        <v>4729</v>
      </c>
      <c r="AH2423" s="34" t="s">
        <v>4728</v>
      </c>
      <c r="AI2423" s="43" t="s">
        <v>3250</v>
      </c>
      <c r="AJ2423" s="44" t="s">
        <v>4730</v>
      </c>
      <c r="AK2423" s="261">
        <v>6100773</v>
      </c>
      <c r="AL2423" s="44" t="s">
        <v>28</v>
      </c>
      <c r="AM2423" s="44" t="s">
        <v>4734</v>
      </c>
      <c r="AN2423" s="262">
        <v>274095800</v>
      </c>
      <c r="AO2423" s="34"/>
      <c r="AP2423" s="34"/>
      <c r="AQ2423" s="34"/>
      <c r="AR2423" s="34"/>
      <c r="AS2423" s="34"/>
      <c r="AT2423" s="44" t="s">
        <v>10865</v>
      </c>
      <c r="AU2423" s="44"/>
      <c r="AV2423" s="477" t="str">
        <f t="array" ref="AV2423">_xlfn.IFS(
LEFT(Tabelas!$AI2423,1)="N","DN",
LEFT(Tabelas!$AI2423,1)="C","DC",
LEFT(Tabelas!$AI2423,1)="L","DL",
LEFT(Tabelas!$AI2423,1)="A","DA",
LEFT(Tabelas!$AI2423,1)="G","DG")</f>
        <v>DC</v>
      </c>
      <c r="AW2423" s="34"/>
      <c r="AX2423" s="34"/>
      <c r="AY2423" s="34"/>
      <c r="AZ2423" s="34"/>
      <c r="BA2423" s="34"/>
      <c r="BB2423" s="34"/>
      <c r="BC2423" s="34"/>
      <c r="BD2423" s="44">
        <v>50912</v>
      </c>
      <c r="BE2423" s="34" t="s">
        <v>28</v>
      </c>
      <c r="BF2423" s="43" t="s">
        <v>1223</v>
      </c>
      <c r="BG2423" s="34" t="s">
        <v>28</v>
      </c>
      <c r="BH2423" s="34" t="s">
        <v>272</v>
      </c>
      <c r="BI2423" s="34" t="s">
        <v>28</v>
      </c>
      <c r="BJ2423" s="44" t="s">
        <v>350</v>
      </c>
      <c r="BK2423" s="44" t="s">
        <v>12873</v>
      </c>
      <c r="EN2423" s="572">
        <v>218422601</v>
      </c>
      <c r="EO2423" s="561" t="s">
        <v>12874</v>
      </c>
      <c r="EP2423" s="561" t="s">
        <v>320</v>
      </c>
      <c r="EQ2423" s="576">
        <v>162</v>
      </c>
      <c r="ER2423" s="561" t="s">
        <v>3781</v>
      </c>
      <c r="ES2423" s="568" t="s">
        <v>12875</v>
      </c>
    </row>
    <row r="2424" spans="16:149">
      <c r="P2424" s="503"/>
      <c r="Q2424" s="504"/>
      <c r="R2424" s="505">
        <f t="shared" ref="R2424:R2487" si="60">R2423+1</f>
        <v>46202</v>
      </c>
      <c r="S2424" s="501"/>
      <c r="T2424" s="497"/>
      <c r="U2424" s="498"/>
      <c r="V2424" s="43">
        <v>330</v>
      </c>
      <c r="W2424" s="34" t="s">
        <v>4729</v>
      </c>
      <c r="X2424" s="44">
        <v>50900</v>
      </c>
      <c r="Y2424" s="34" t="s">
        <v>714</v>
      </c>
      <c r="Z2424" s="43" t="s">
        <v>1223</v>
      </c>
      <c r="AA2424" s="34" t="s">
        <v>28</v>
      </c>
      <c r="AB2424" s="34" t="s">
        <v>272</v>
      </c>
      <c r="AC2424" s="34" t="s">
        <v>28</v>
      </c>
      <c r="AD2424" s="44" t="s">
        <v>350</v>
      </c>
      <c r="AE2424" s="44" t="s">
        <v>12873</v>
      </c>
      <c r="AF2424" s="43">
        <v>273</v>
      </c>
      <c r="AG2424" s="34" t="s">
        <v>4729</v>
      </c>
      <c r="AH2424" s="34" t="s">
        <v>4728</v>
      </c>
      <c r="AI2424" s="43" t="s">
        <v>3250</v>
      </c>
      <c r="AJ2424" s="44" t="s">
        <v>4730</v>
      </c>
      <c r="AK2424" s="261">
        <v>6100773</v>
      </c>
      <c r="AL2424" s="44" t="s">
        <v>28</v>
      </c>
      <c r="AM2424" s="44" t="s">
        <v>4734</v>
      </c>
      <c r="AN2424" s="262">
        <v>274095800</v>
      </c>
      <c r="AO2424" s="34"/>
      <c r="AP2424" s="34"/>
      <c r="AQ2424" s="34"/>
      <c r="AR2424" s="34"/>
      <c r="AS2424" s="34"/>
      <c r="AT2424" s="44" t="s">
        <v>10865</v>
      </c>
      <c r="AU2424" s="44"/>
      <c r="AV2424" s="477" t="str">
        <f t="array" ref="AV2424">_xlfn.IFS(
LEFT(Tabelas!$AI2424,1)="N","DN",
LEFT(Tabelas!$AI2424,1)="C","DC",
LEFT(Tabelas!$AI2424,1)="L","DL",
LEFT(Tabelas!$AI2424,1)="A","DA",
LEFT(Tabelas!$AI2424,1)="G","DG")</f>
        <v>DC</v>
      </c>
      <c r="AW2424" s="34"/>
      <c r="AX2424" s="34"/>
      <c r="AY2424" s="34"/>
      <c r="AZ2424" s="34"/>
      <c r="BA2424" s="34"/>
      <c r="BB2424" s="34"/>
      <c r="BC2424" s="34"/>
      <c r="BD2424" s="44">
        <v>50900</v>
      </c>
      <c r="BE2424" s="34" t="s">
        <v>714</v>
      </c>
      <c r="BF2424" s="43" t="s">
        <v>1223</v>
      </c>
      <c r="BG2424" s="34" t="s">
        <v>28</v>
      </c>
      <c r="BH2424" s="34" t="s">
        <v>272</v>
      </c>
      <c r="BI2424" s="34" t="s">
        <v>28</v>
      </c>
      <c r="BJ2424" s="44" t="s">
        <v>350</v>
      </c>
      <c r="BK2424" s="44" t="s">
        <v>12873</v>
      </c>
      <c r="EN2424" s="572">
        <v>218646453</v>
      </c>
      <c r="EO2424" s="561" t="s">
        <v>12882</v>
      </c>
      <c r="EP2424" s="561" t="s">
        <v>947</v>
      </c>
      <c r="EQ2424" s="576">
        <v>400</v>
      </c>
      <c r="ER2424" s="561" t="s">
        <v>3263</v>
      </c>
      <c r="ES2424" s="568" t="s">
        <v>12883</v>
      </c>
    </row>
    <row r="2425" spans="16:149">
      <c r="P2425" s="503"/>
      <c r="Q2425" s="504"/>
      <c r="R2425" s="505">
        <f t="shared" si="60"/>
        <v>46203</v>
      </c>
      <c r="S2425" s="501"/>
      <c r="T2425" s="497"/>
      <c r="U2425" s="498"/>
      <c r="V2425" s="43">
        <v>330</v>
      </c>
      <c r="W2425" s="34" t="s">
        <v>4729</v>
      </c>
      <c r="X2425" s="44">
        <v>50913</v>
      </c>
      <c r="Y2425" s="34" t="s">
        <v>2287</v>
      </c>
      <c r="Z2425" s="43" t="s">
        <v>1223</v>
      </c>
      <c r="AA2425" s="34" t="s">
        <v>28</v>
      </c>
      <c r="AB2425" s="34" t="s">
        <v>272</v>
      </c>
      <c r="AC2425" s="34" t="s">
        <v>2287</v>
      </c>
      <c r="AD2425" s="44" t="s">
        <v>350</v>
      </c>
      <c r="AE2425" s="44" t="s">
        <v>12873</v>
      </c>
      <c r="AF2425" s="43">
        <v>273</v>
      </c>
      <c r="AG2425" s="34" t="s">
        <v>4729</v>
      </c>
      <c r="AH2425" s="34" t="s">
        <v>4728</v>
      </c>
      <c r="AI2425" s="43" t="s">
        <v>3250</v>
      </c>
      <c r="AJ2425" s="44" t="s">
        <v>4730</v>
      </c>
      <c r="AK2425" s="261">
        <v>6100773</v>
      </c>
      <c r="AL2425" s="44" t="s">
        <v>28</v>
      </c>
      <c r="AM2425" s="44" t="s">
        <v>4734</v>
      </c>
      <c r="AN2425" s="262">
        <v>274095800</v>
      </c>
      <c r="AO2425" s="34"/>
      <c r="AP2425" s="34"/>
      <c r="AQ2425" s="34"/>
      <c r="AR2425" s="34"/>
      <c r="AS2425" s="34"/>
      <c r="AT2425" s="44" t="s">
        <v>10865</v>
      </c>
      <c r="AU2425" s="44"/>
      <c r="AV2425" s="477" t="str">
        <f t="array" ref="AV2425">_xlfn.IFS(
LEFT(Tabelas!$AI2425,1)="N","DN",
LEFT(Tabelas!$AI2425,1)="C","DC",
LEFT(Tabelas!$AI2425,1)="L","DL",
LEFT(Tabelas!$AI2425,1)="A","DA",
LEFT(Tabelas!$AI2425,1)="G","DG")</f>
        <v>DC</v>
      </c>
      <c r="AW2425" s="34"/>
      <c r="AX2425" s="34"/>
      <c r="AY2425" s="34"/>
      <c r="AZ2425" s="34"/>
      <c r="BA2425" s="34"/>
      <c r="BB2425" s="34"/>
      <c r="BC2425" s="34"/>
      <c r="BD2425" s="44">
        <v>50913</v>
      </c>
      <c r="BE2425" s="34" t="s">
        <v>2287</v>
      </c>
      <c r="BF2425" s="43" t="s">
        <v>1223</v>
      </c>
      <c r="BG2425" s="34" t="s">
        <v>28</v>
      </c>
      <c r="BH2425" s="34" t="s">
        <v>272</v>
      </c>
      <c r="BI2425" s="34" t="s">
        <v>2287</v>
      </c>
      <c r="BJ2425" s="44" t="s">
        <v>350</v>
      </c>
      <c r="BK2425" s="44" t="s">
        <v>12873</v>
      </c>
      <c r="EN2425" s="572">
        <v>218692080</v>
      </c>
      <c r="EO2425" s="561" t="s">
        <v>12884</v>
      </c>
      <c r="EP2425" s="561" t="s">
        <v>350</v>
      </c>
      <c r="EQ2425" s="576">
        <v>223</v>
      </c>
      <c r="ER2425" s="561" t="s">
        <v>4503</v>
      </c>
      <c r="ES2425" s="568" t="s">
        <v>12885</v>
      </c>
    </row>
    <row r="2426" spans="16:149">
      <c r="P2426" s="503"/>
      <c r="Q2426" s="504"/>
      <c r="R2426" s="505">
        <f t="shared" si="60"/>
        <v>46204</v>
      </c>
      <c r="S2426" s="501"/>
      <c r="T2426" s="497"/>
      <c r="U2426" s="498"/>
      <c r="V2426" s="43">
        <v>330</v>
      </c>
      <c r="W2426" s="34" t="s">
        <v>4729</v>
      </c>
      <c r="X2426" s="44">
        <v>50915</v>
      </c>
      <c r="Y2426" s="34" t="s">
        <v>2633</v>
      </c>
      <c r="Z2426" s="43" t="s">
        <v>1223</v>
      </c>
      <c r="AA2426" s="34" t="s">
        <v>28</v>
      </c>
      <c r="AB2426" s="34" t="s">
        <v>272</v>
      </c>
      <c r="AC2426" s="34" t="s">
        <v>12886</v>
      </c>
      <c r="AD2426" s="44" t="s">
        <v>350</v>
      </c>
      <c r="AE2426" s="44" t="s">
        <v>12873</v>
      </c>
      <c r="AF2426" s="43">
        <v>273</v>
      </c>
      <c r="AG2426" s="34" t="s">
        <v>4729</v>
      </c>
      <c r="AH2426" s="34" t="s">
        <v>4728</v>
      </c>
      <c r="AI2426" s="43" t="s">
        <v>3250</v>
      </c>
      <c r="AJ2426" s="44" t="s">
        <v>4730</v>
      </c>
      <c r="AK2426" s="261">
        <v>6100773</v>
      </c>
      <c r="AL2426" s="44" t="s">
        <v>28</v>
      </c>
      <c r="AM2426" s="44" t="s">
        <v>4734</v>
      </c>
      <c r="AN2426" s="262">
        <v>274095800</v>
      </c>
      <c r="AO2426" s="34"/>
      <c r="AP2426" s="34"/>
      <c r="AQ2426" s="34"/>
      <c r="AR2426" s="34"/>
      <c r="AS2426" s="34"/>
      <c r="AT2426" s="44" t="s">
        <v>10865</v>
      </c>
      <c r="AU2426" s="44"/>
      <c r="AV2426" s="477" t="str">
        <f t="array" ref="AV2426">_xlfn.IFS(
LEFT(Tabelas!$AI2426,1)="N","DN",
LEFT(Tabelas!$AI2426,1)="C","DC",
LEFT(Tabelas!$AI2426,1)="L","DL",
LEFT(Tabelas!$AI2426,1)="A","DA",
LEFT(Tabelas!$AI2426,1)="G","DG")</f>
        <v>DC</v>
      </c>
      <c r="AW2426" s="34"/>
      <c r="AX2426" s="34"/>
      <c r="AY2426" s="34"/>
      <c r="AZ2426" s="34"/>
      <c r="BA2426" s="34"/>
      <c r="BB2426" s="34"/>
      <c r="BC2426" s="34"/>
      <c r="BD2426" s="44">
        <v>50915</v>
      </c>
      <c r="BE2426" s="34" t="s">
        <v>2633</v>
      </c>
      <c r="BF2426" s="43" t="s">
        <v>1223</v>
      </c>
      <c r="BG2426" s="34" t="s">
        <v>28</v>
      </c>
      <c r="BH2426" s="34" t="s">
        <v>272</v>
      </c>
      <c r="BI2426" s="34" t="s">
        <v>12886</v>
      </c>
      <c r="BJ2426" s="44" t="s">
        <v>350</v>
      </c>
      <c r="BK2426" s="44" t="s">
        <v>12873</v>
      </c>
      <c r="EN2426" s="572">
        <v>218787472</v>
      </c>
      <c r="EO2426" s="561" t="s">
        <v>12887</v>
      </c>
      <c r="EP2426" s="561" t="s">
        <v>320</v>
      </c>
      <c r="EQ2426" s="576">
        <v>106</v>
      </c>
      <c r="ER2426" s="561" t="s">
        <v>1774</v>
      </c>
      <c r="ES2426" s="568" t="s">
        <v>12888</v>
      </c>
    </row>
    <row r="2427" spans="16:149">
      <c r="P2427" s="503"/>
      <c r="Q2427" s="504"/>
      <c r="R2427" s="505">
        <f t="shared" si="60"/>
        <v>46205</v>
      </c>
      <c r="S2427" s="501"/>
      <c r="T2427" s="497"/>
      <c r="U2427" s="498"/>
      <c r="V2427" s="43">
        <v>330</v>
      </c>
      <c r="W2427" s="34" t="s">
        <v>4729</v>
      </c>
      <c r="X2427" s="44">
        <v>50916</v>
      </c>
      <c r="Y2427" s="34" t="s">
        <v>2778</v>
      </c>
      <c r="Z2427" s="43" t="s">
        <v>1223</v>
      </c>
      <c r="AA2427" s="34" t="s">
        <v>28</v>
      </c>
      <c r="AB2427" s="34" t="s">
        <v>272</v>
      </c>
      <c r="AC2427" s="34" t="s">
        <v>12889</v>
      </c>
      <c r="AD2427" s="44" t="s">
        <v>350</v>
      </c>
      <c r="AE2427" s="44" t="s">
        <v>12873</v>
      </c>
      <c r="AF2427" s="43">
        <v>273</v>
      </c>
      <c r="AG2427" s="34" t="s">
        <v>4729</v>
      </c>
      <c r="AH2427" s="34" t="s">
        <v>4728</v>
      </c>
      <c r="AI2427" s="43" t="s">
        <v>3250</v>
      </c>
      <c r="AJ2427" s="44" t="s">
        <v>4730</v>
      </c>
      <c r="AK2427" s="261">
        <v>6100773</v>
      </c>
      <c r="AL2427" s="44" t="s">
        <v>28</v>
      </c>
      <c r="AM2427" s="44" t="s">
        <v>4734</v>
      </c>
      <c r="AN2427" s="262">
        <v>274095800</v>
      </c>
      <c r="AO2427" s="34"/>
      <c r="AP2427" s="34"/>
      <c r="AQ2427" s="34"/>
      <c r="AR2427" s="34"/>
      <c r="AS2427" s="34"/>
      <c r="AT2427" s="44" t="s">
        <v>10865</v>
      </c>
      <c r="AU2427" s="44"/>
      <c r="AV2427" s="477" t="str">
        <f t="array" ref="AV2427">_xlfn.IFS(
LEFT(Tabelas!$AI2427,1)="N","DN",
LEFT(Tabelas!$AI2427,1)="C","DC",
LEFT(Tabelas!$AI2427,1)="L","DL",
LEFT(Tabelas!$AI2427,1)="A","DA",
LEFT(Tabelas!$AI2427,1)="G","DG")</f>
        <v>DC</v>
      </c>
      <c r="AW2427" s="34"/>
      <c r="AX2427" s="34"/>
      <c r="AY2427" s="34"/>
      <c r="AZ2427" s="34"/>
      <c r="BA2427" s="34"/>
      <c r="BB2427" s="34"/>
      <c r="BC2427" s="34"/>
      <c r="BD2427" s="44">
        <v>50916</v>
      </c>
      <c r="BE2427" s="34" t="s">
        <v>2778</v>
      </c>
      <c r="BF2427" s="43" t="s">
        <v>1223</v>
      </c>
      <c r="BG2427" s="34" t="s">
        <v>28</v>
      </c>
      <c r="BH2427" s="34" t="s">
        <v>272</v>
      </c>
      <c r="BI2427" s="34" t="s">
        <v>12889</v>
      </c>
      <c r="BJ2427" s="44" t="s">
        <v>350</v>
      </c>
      <c r="BK2427" s="44" t="s">
        <v>12873</v>
      </c>
      <c r="EN2427" s="571">
        <v>218800622</v>
      </c>
      <c r="EO2427" s="560" t="s">
        <v>12890</v>
      </c>
      <c r="EP2427" s="560" t="s">
        <v>320</v>
      </c>
      <c r="EQ2427" s="580">
        <v>164</v>
      </c>
      <c r="ER2427" s="560" t="s">
        <v>3901</v>
      </c>
      <c r="ES2427" s="567" t="s">
        <v>12891</v>
      </c>
    </row>
    <row r="2428" spans="16:149">
      <c r="P2428" s="503"/>
      <c r="Q2428" s="504"/>
      <c r="R2428" s="505">
        <f t="shared" si="60"/>
        <v>46206</v>
      </c>
      <c r="S2428" s="501"/>
      <c r="T2428" s="497"/>
      <c r="U2428" s="498"/>
      <c r="V2428" s="43">
        <v>330</v>
      </c>
      <c r="W2428" s="34" t="s">
        <v>4729</v>
      </c>
      <c r="X2428" s="44">
        <v>50917</v>
      </c>
      <c r="Y2428" s="34" t="s">
        <v>2918</v>
      </c>
      <c r="Z2428" s="43" t="s">
        <v>1223</v>
      </c>
      <c r="AA2428" s="34" t="s">
        <v>28</v>
      </c>
      <c r="AB2428" s="34" t="s">
        <v>272</v>
      </c>
      <c r="AC2428" s="34" t="s">
        <v>12892</v>
      </c>
      <c r="AD2428" s="44" t="s">
        <v>350</v>
      </c>
      <c r="AE2428" s="44" t="s">
        <v>12873</v>
      </c>
      <c r="AF2428" s="43">
        <v>273</v>
      </c>
      <c r="AG2428" s="34" t="s">
        <v>4729</v>
      </c>
      <c r="AH2428" s="34" t="s">
        <v>4728</v>
      </c>
      <c r="AI2428" s="43" t="s">
        <v>3250</v>
      </c>
      <c r="AJ2428" s="44" t="s">
        <v>4730</v>
      </c>
      <c r="AK2428" s="261">
        <v>6100773</v>
      </c>
      <c r="AL2428" s="44" t="s">
        <v>28</v>
      </c>
      <c r="AM2428" s="44" t="s">
        <v>4734</v>
      </c>
      <c r="AN2428" s="262">
        <v>274095800</v>
      </c>
      <c r="AO2428" s="34"/>
      <c r="AP2428" s="34"/>
      <c r="AQ2428" s="34"/>
      <c r="AR2428" s="34"/>
      <c r="AS2428" s="34"/>
      <c r="AT2428" s="44" t="s">
        <v>10865</v>
      </c>
      <c r="AU2428" s="44"/>
      <c r="AV2428" s="477" t="str">
        <f t="array" ref="AV2428">_xlfn.IFS(
LEFT(Tabelas!$AI2428,1)="N","DN",
LEFT(Tabelas!$AI2428,1)="C","DC",
LEFT(Tabelas!$AI2428,1)="L","DL",
LEFT(Tabelas!$AI2428,1)="A","DA",
LEFT(Tabelas!$AI2428,1)="G","DG")</f>
        <v>DC</v>
      </c>
      <c r="AW2428" s="34"/>
      <c r="AX2428" s="34"/>
      <c r="AY2428" s="34"/>
      <c r="AZ2428" s="34"/>
      <c r="BA2428" s="34"/>
      <c r="BB2428" s="34"/>
      <c r="BC2428" s="34"/>
      <c r="BD2428" s="44">
        <v>50917</v>
      </c>
      <c r="BE2428" s="34" t="s">
        <v>2918</v>
      </c>
      <c r="BF2428" s="43" t="s">
        <v>1223</v>
      </c>
      <c r="BG2428" s="34" t="s">
        <v>28</v>
      </c>
      <c r="BH2428" s="34" t="s">
        <v>272</v>
      </c>
      <c r="BI2428" s="34" t="s">
        <v>12892</v>
      </c>
      <c r="BJ2428" s="44" t="s">
        <v>350</v>
      </c>
      <c r="BK2428" s="44" t="s">
        <v>12873</v>
      </c>
      <c r="EN2428" s="571">
        <v>218876289</v>
      </c>
      <c r="EO2428" s="560" t="s">
        <v>12893</v>
      </c>
      <c r="EP2428" s="560" t="s">
        <v>947</v>
      </c>
      <c r="EQ2428" s="580">
        <v>453</v>
      </c>
      <c r="ER2428" s="560" t="s">
        <v>3912</v>
      </c>
      <c r="ES2428" s="567" t="s">
        <v>12894</v>
      </c>
    </row>
    <row r="2429" spans="16:149">
      <c r="P2429" s="503"/>
      <c r="Q2429" s="504"/>
      <c r="R2429" s="505">
        <f t="shared" si="60"/>
        <v>46207</v>
      </c>
      <c r="S2429" s="501"/>
      <c r="T2429" s="497"/>
      <c r="U2429" s="498"/>
      <c r="V2429" s="43">
        <v>330</v>
      </c>
      <c r="W2429" s="34" t="s">
        <v>4729</v>
      </c>
      <c r="X2429" s="44">
        <v>50914</v>
      </c>
      <c r="Y2429" s="34" t="s">
        <v>2467</v>
      </c>
      <c r="Z2429" s="43" t="s">
        <v>1223</v>
      </c>
      <c r="AA2429" s="34" t="s">
        <v>28</v>
      </c>
      <c r="AB2429" s="34" t="s">
        <v>272</v>
      </c>
      <c r="AC2429" s="34" t="s">
        <v>2467</v>
      </c>
      <c r="AD2429" s="44" t="s">
        <v>350</v>
      </c>
      <c r="AE2429" s="44" t="s">
        <v>12873</v>
      </c>
      <c r="AF2429" s="43">
        <v>273</v>
      </c>
      <c r="AG2429" s="34" t="s">
        <v>4729</v>
      </c>
      <c r="AH2429" s="34" t="s">
        <v>4728</v>
      </c>
      <c r="AI2429" s="43" t="s">
        <v>3250</v>
      </c>
      <c r="AJ2429" s="44" t="s">
        <v>4730</v>
      </c>
      <c r="AK2429" s="261">
        <v>6100773</v>
      </c>
      <c r="AL2429" s="44" t="s">
        <v>28</v>
      </c>
      <c r="AM2429" s="44" t="s">
        <v>4734</v>
      </c>
      <c r="AN2429" s="262">
        <v>274095800</v>
      </c>
      <c r="AO2429" s="34"/>
      <c r="AP2429" s="34"/>
      <c r="AQ2429" s="34"/>
      <c r="AR2429" s="34"/>
      <c r="AS2429" s="34"/>
      <c r="AT2429" s="44" t="s">
        <v>10865</v>
      </c>
      <c r="AU2429" s="44"/>
      <c r="AV2429" s="477" t="str">
        <f t="array" ref="AV2429">_xlfn.IFS(
LEFT(Tabelas!$AI2429,1)="N","DN",
LEFT(Tabelas!$AI2429,1)="C","DC",
LEFT(Tabelas!$AI2429,1)="L","DL",
LEFT(Tabelas!$AI2429,1)="A","DA",
LEFT(Tabelas!$AI2429,1)="G","DG")</f>
        <v>DC</v>
      </c>
      <c r="AW2429" s="34"/>
      <c r="AX2429" s="34"/>
      <c r="AY2429" s="34"/>
      <c r="AZ2429" s="34"/>
      <c r="BA2429" s="34"/>
      <c r="BB2429" s="34"/>
      <c r="BC2429" s="34"/>
      <c r="BD2429" s="44">
        <v>50914</v>
      </c>
      <c r="BE2429" s="34" t="s">
        <v>2467</v>
      </c>
      <c r="BF2429" s="43" t="s">
        <v>1223</v>
      </c>
      <c r="BG2429" s="34" t="s">
        <v>28</v>
      </c>
      <c r="BH2429" s="34" t="s">
        <v>272</v>
      </c>
      <c r="BI2429" s="34" t="s">
        <v>2467</v>
      </c>
      <c r="BJ2429" s="44" t="s">
        <v>350</v>
      </c>
      <c r="BK2429" s="44" t="s">
        <v>12873</v>
      </c>
      <c r="EN2429" s="572">
        <v>218979517</v>
      </c>
      <c r="EO2429" s="561" t="s">
        <v>12895</v>
      </c>
      <c r="EP2429" s="561" t="s">
        <v>320</v>
      </c>
      <c r="EQ2429" s="576">
        <v>103</v>
      </c>
      <c r="ER2429" s="561" t="s">
        <v>938</v>
      </c>
      <c r="ES2429" s="568" t="s">
        <v>12896</v>
      </c>
    </row>
    <row r="2430" spans="16:149">
      <c r="P2430" s="503"/>
      <c r="Q2430" s="504"/>
      <c r="R2430" s="505">
        <f t="shared" si="60"/>
        <v>46208</v>
      </c>
      <c r="S2430" s="501"/>
      <c r="T2430" s="497"/>
      <c r="U2430" s="498"/>
      <c r="V2430" s="43">
        <v>330</v>
      </c>
      <c r="W2430" s="34" t="s">
        <v>4729</v>
      </c>
      <c r="X2430" s="44">
        <v>51001</v>
      </c>
      <c r="Y2430" s="34" t="s">
        <v>1028</v>
      </c>
      <c r="Z2430" s="43" t="s">
        <v>1223</v>
      </c>
      <c r="AA2430" s="34" t="s">
        <v>432</v>
      </c>
      <c r="AB2430" s="34" t="s">
        <v>272</v>
      </c>
      <c r="AC2430" s="34" t="s">
        <v>1028</v>
      </c>
      <c r="AD2430" s="44" t="s">
        <v>350</v>
      </c>
      <c r="AE2430" s="44" t="s">
        <v>12873</v>
      </c>
      <c r="AF2430" s="43">
        <v>273</v>
      </c>
      <c r="AG2430" s="34" t="s">
        <v>4729</v>
      </c>
      <c r="AH2430" s="34" t="s">
        <v>4728</v>
      </c>
      <c r="AI2430" s="43" t="s">
        <v>3250</v>
      </c>
      <c r="AJ2430" s="44" t="s">
        <v>4730</v>
      </c>
      <c r="AK2430" s="261">
        <v>6100773</v>
      </c>
      <c r="AL2430" s="44" t="s">
        <v>28</v>
      </c>
      <c r="AM2430" s="44" t="s">
        <v>4734</v>
      </c>
      <c r="AN2430" s="262">
        <v>274095800</v>
      </c>
      <c r="AO2430" s="34"/>
      <c r="AP2430" s="34"/>
      <c r="AQ2430" s="34"/>
      <c r="AR2430" s="34"/>
      <c r="AS2430" s="34"/>
      <c r="AT2430" s="44" t="s">
        <v>10865</v>
      </c>
      <c r="AU2430" s="44"/>
      <c r="AV2430" s="477" t="str">
        <f t="array" ref="AV2430">_xlfn.IFS(
LEFT(Tabelas!$AI2430,1)="N","DN",
LEFT(Tabelas!$AI2430,1)="C","DC",
LEFT(Tabelas!$AI2430,1)="L","DL",
LEFT(Tabelas!$AI2430,1)="A","DA",
LEFT(Tabelas!$AI2430,1)="G","DG")</f>
        <v>DC</v>
      </c>
      <c r="AW2430" s="34"/>
      <c r="AX2430" s="34"/>
      <c r="AY2430" s="34"/>
      <c r="AZ2430" s="34"/>
      <c r="BA2430" s="34"/>
      <c r="BB2430" s="34"/>
      <c r="BC2430" s="34"/>
      <c r="BD2430" s="44">
        <v>51001</v>
      </c>
      <c r="BE2430" s="34" t="s">
        <v>1028</v>
      </c>
      <c r="BF2430" s="43" t="s">
        <v>1223</v>
      </c>
      <c r="BG2430" s="34" t="s">
        <v>432</v>
      </c>
      <c r="BH2430" s="34" t="s">
        <v>272</v>
      </c>
      <c r="BI2430" s="34" t="s">
        <v>1028</v>
      </c>
      <c r="BJ2430" s="44" t="s">
        <v>350</v>
      </c>
      <c r="BK2430" s="44" t="s">
        <v>12873</v>
      </c>
      <c r="EN2430" s="572">
        <v>219043957</v>
      </c>
      <c r="EO2430" s="561" t="s">
        <v>12897</v>
      </c>
      <c r="EP2430" s="561" t="s">
        <v>350</v>
      </c>
      <c r="EQ2430" s="576">
        <v>271</v>
      </c>
      <c r="ER2430" s="561" t="s">
        <v>4694</v>
      </c>
      <c r="ES2430" s="568" t="s">
        <v>12898</v>
      </c>
    </row>
    <row r="2431" spans="16:149">
      <c r="P2431" s="503"/>
      <c r="Q2431" s="504"/>
      <c r="R2431" s="505">
        <f t="shared" si="60"/>
        <v>46209</v>
      </c>
      <c r="S2431" s="501"/>
      <c r="T2431" s="497"/>
      <c r="U2431" s="498"/>
      <c r="V2431" s="43">
        <v>330</v>
      </c>
      <c r="W2431" s="34" t="s">
        <v>4729</v>
      </c>
      <c r="X2431" s="44">
        <v>51002</v>
      </c>
      <c r="Y2431" s="34" t="s">
        <v>1304</v>
      </c>
      <c r="Z2431" s="43" t="s">
        <v>1223</v>
      </c>
      <c r="AA2431" s="34" t="s">
        <v>432</v>
      </c>
      <c r="AB2431" s="34" t="s">
        <v>272</v>
      </c>
      <c r="AC2431" s="34" t="s">
        <v>1304</v>
      </c>
      <c r="AD2431" s="44" t="s">
        <v>350</v>
      </c>
      <c r="AE2431" s="44" t="s">
        <v>12873</v>
      </c>
      <c r="AF2431" s="43">
        <v>273</v>
      </c>
      <c r="AG2431" s="34" t="s">
        <v>4729</v>
      </c>
      <c r="AH2431" s="34" t="s">
        <v>4728</v>
      </c>
      <c r="AI2431" s="43" t="s">
        <v>3250</v>
      </c>
      <c r="AJ2431" s="44" t="s">
        <v>4730</v>
      </c>
      <c r="AK2431" s="261">
        <v>6100773</v>
      </c>
      <c r="AL2431" s="44" t="s">
        <v>28</v>
      </c>
      <c r="AM2431" s="44" t="s">
        <v>4734</v>
      </c>
      <c r="AN2431" s="262">
        <v>274095800</v>
      </c>
      <c r="AO2431" s="34"/>
      <c r="AP2431" s="34"/>
      <c r="AQ2431" s="34"/>
      <c r="AR2431" s="34"/>
      <c r="AS2431" s="34"/>
      <c r="AT2431" s="44" t="s">
        <v>10865</v>
      </c>
      <c r="AU2431" s="44"/>
      <c r="AV2431" s="477" t="str">
        <f t="array" ref="AV2431">_xlfn.IFS(
LEFT(Tabelas!$AI2431,1)="N","DN",
LEFT(Tabelas!$AI2431,1)="C","DC",
LEFT(Tabelas!$AI2431,1)="L","DL",
LEFT(Tabelas!$AI2431,1)="A","DA",
LEFT(Tabelas!$AI2431,1)="G","DG")</f>
        <v>DC</v>
      </c>
      <c r="AW2431" s="34"/>
      <c r="AX2431" s="34"/>
      <c r="AY2431" s="34"/>
      <c r="AZ2431" s="34"/>
      <c r="BA2431" s="34"/>
      <c r="BB2431" s="34"/>
      <c r="BC2431" s="34"/>
      <c r="BD2431" s="44">
        <v>51002</v>
      </c>
      <c r="BE2431" s="34" t="s">
        <v>1304</v>
      </c>
      <c r="BF2431" s="43" t="s">
        <v>1223</v>
      </c>
      <c r="BG2431" s="34" t="s">
        <v>432</v>
      </c>
      <c r="BH2431" s="34" t="s">
        <v>272</v>
      </c>
      <c r="BI2431" s="34" t="s">
        <v>1304</v>
      </c>
      <c r="BJ2431" s="44" t="s">
        <v>350</v>
      </c>
      <c r="BK2431" s="44" t="s">
        <v>12873</v>
      </c>
      <c r="EN2431" s="571">
        <v>219314543</v>
      </c>
      <c r="EO2431" s="560" t="s">
        <v>12899</v>
      </c>
      <c r="EP2431" s="560" t="s">
        <v>320</v>
      </c>
      <c r="EQ2431" s="580">
        <v>113</v>
      </c>
      <c r="ER2431" s="560" t="s">
        <v>3007</v>
      </c>
      <c r="ES2431" s="567" t="s">
        <v>12670</v>
      </c>
    </row>
    <row r="2432" spans="16:149">
      <c r="P2432" s="503"/>
      <c r="Q2432" s="504"/>
      <c r="R2432" s="505">
        <f t="shared" si="60"/>
        <v>46210</v>
      </c>
      <c r="S2432" s="501"/>
      <c r="T2432" s="497"/>
      <c r="U2432" s="498"/>
      <c r="V2432" s="43">
        <v>330</v>
      </c>
      <c r="W2432" s="34" t="s">
        <v>4729</v>
      </c>
      <c r="X2432" s="44">
        <v>51003</v>
      </c>
      <c r="Y2432" s="34" t="s">
        <v>432</v>
      </c>
      <c r="Z2432" s="43" t="s">
        <v>1223</v>
      </c>
      <c r="AA2432" s="34" t="s">
        <v>432</v>
      </c>
      <c r="AB2432" s="34" t="s">
        <v>272</v>
      </c>
      <c r="AC2432" s="34" t="s">
        <v>432</v>
      </c>
      <c r="AD2432" s="44" t="s">
        <v>350</v>
      </c>
      <c r="AE2432" s="44" t="s">
        <v>12873</v>
      </c>
      <c r="AF2432" s="43">
        <v>273</v>
      </c>
      <c r="AG2432" s="34" t="s">
        <v>4729</v>
      </c>
      <c r="AH2432" s="34" t="s">
        <v>4728</v>
      </c>
      <c r="AI2432" s="43" t="s">
        <v>3250</v>
      </c>
      <c r="AJ2432" s="44" t="s">
        <v>4730</v>
      </c>
      <c r="AK2432" s="261">
        <v>6100773</v>
      </c>
      <c r="AL2432" s="44" t="s">
        <v>28</v>
      </c>
      <c r="AM2432" s="44" t="s">
        <v>4734</v>
      </c>
      <c r="AN2432" s="262">
        <v>274095800</v>
      </c>
      <c r="AO2432" s="34"/>
      <c r="AP2432" s="34"/>
      <c r="AQ2432" s="34"/>
      <c r="AR2432" s="34"/>
      <c r="AS2432" s="34"/>
      <c r="AT2432" s="44" t="s">
        <v>10865</v>
      </c>
      <c r="AU2432" s="44"/>
      <c r="AV2432" s="477" t="str">
        <f t="array" ref="AV2432">_xlfn.IFS(
LEFT(Tabelas!$AI2432,1)="N","DN",
LEFT(Tabelas!$AI2432,1)="C","DC",
LEFT(Tabelas!$AI2432,1)="L","DL",
LEFT(Tabelas!$AI2432,1)="A","DA",
LEFT(Tabelas!$AI2432,1)="G","DG")</f>
        <v>DC</v>
      </c>
      <c r="AW2432" s="34"/>
      <c r="AX2432" s="34"/>
      <c r="AY2432" s="34"/>
      <c r="AZ2432" s="34"/>
      <c r="BA2432" s="34"/>
      <c r="BB2432" s="34"/>
      <c r="BC2432" s="34"/>
      <c r="BD2432" s="44">
        <v>51003</v>
      </c>
      <c r="BE2432" s="34" t="s">
        <v>432</v>
      </c>
      <c r="BF2432" s="43" t="s">
        <v>1223</v>
      </c>
      <c r="BG2432" s="34" t="s">
        <v>432</v>
      </c>
      <c r="BH2432" s="34" t="s">
        <v>272</v>
      </c>
      <c r="BI2432" s="34" t="s">
        <v>432</v>
      </c>
      <c r="BJ2432" s="44" t="s">
        <v>350</v>
      </c>
      <c r="BK2432" s="44" t="s">
        <v>12873</v>
      </c>
      <c r="EN2432" s="572">
        <v>219378460</v>
      </c>
      <c r="EO2432" s="561" t="s">
        <v>12900</v>
      </c>
      <c r="EP2432" s="561" t="s">
        <v>320</v>
      </c>
      <c r="EQ2432" s="576">
        <v>126</v>
      </c>
      <c r="ER2432" s="561" t="s">
        <v>3720</v>
      </c>
      <c r="ES2432" s="568" t="s">
        <v>12901</v>
      </c>
    </row>
    <row r="2433" spans="16:149">
      <c r="P2433" s="503"/>
      <c r="Q2433" s="504"/>
      <c r="R2433" s="505">
        <f t="shared" si="60"/>
        <v>46211</v>
      </c>
      <c r="S2433" s="501"/>
      <c r="T2433" s="497"/>
      <c r="U2433" s="498"/>
      <c r="V2433" s="43">
        <v>330</v>
      </c>
      <c r="W2433" s="34" t="s">
        <v>4729</v>
      </c>
      <c r="X2433" s="44">
        <v>51000</v>
      </c>
      <c r="Y2433" s="34" t="s">
        <v>715</v>
      </c>
      <c r="Z2433" s="43" t="s">
        <v>1223</v>
      </c>
      <c r="AA2433" s="34" t="s">
        <v>432</v>
      </c>
      <c r="AB2433" s="34" t="s">
        <v>272</v>
      </c>
      <c r="AC2433" s="34" t="s">
        <v>432</v>
      </c>
      <c r="AD2433" s="44" t="s">
        <v>350</v>
      </c>
      <c r="AE2433" s="44" t="s">
        <v>12873</v>
      </c>
      <c r="AF2433" s="43">
        <v>273</v>
      </c>
      <c r="AG2433" s="34" t="s">
        <v>4729</v>
      </c>
      <c r="AH2433" s="34" t="s">
        <v>4728</v>
      </c>
      <c r="AI2433" s="43" t="s">
        <v>3250</v>
      </c>
      <c r="AJ2433" s="44" t="s">
        <v>4730</v>
      </c>
      <c r="AK2433" s="261">
        <v>6100773</v>
      </c>
      <c r="AL2433" s="44" t="s">
        <v>28</v>
      </c>
      <c r="AM2433" s="44" t="s">
        <v>4734</v>
      </c>
      <c r="AN2433" s="262">
        <v>274095800</v>
      </c>
      <c r="AO2433" s="34"/>
      <c r="AP2433" s="34"/>
      <c r="AQ2433" s="34"/>
      <c r="AR2433" s="34"/>
      <c r="AS2433" s="34"/>
      <c r="AT2433" s="44" t="s">
        <v>12785</v>
      </c>
      <c r="AU2433" s="44"/>
      <c r="AV2433" s="477" t="str">
        <f t="array" ref="AV2433">_xlfn.IFS(
LEFT(Tabelas!$AI2433,1)="N","DN",
LEFT(Tabelas!$AI2433,1)="C","DC",
LEFT(Tabelas!$AI2433,1)="L","DL",
LEFT(Tabelas!$AI2433,1)="A","DA",
LEFT(Tabelas!$AI2433,1)="G","DG")</f>
        <v>DC</v>
      </c>
      <c r="AW2433" s="34"/>
      <c r="AX2433" s="34"/>
      <c r="AY2433" s="34"/>
      <c r="AZ2433" s="34"/>
      <c r="BA2433" s="34"/>
      <c r="BB2433" s="34"/>
      <c r="BC2433" s="34"/>
      <c r="BD2433" s="44">
        <v>51000</v>
      </c>
      <c r="BE2433" s="34" t="s">
        <v>715</v>
      </c>
      <c r="BF2433" s="43" t="s">
        <v>1223</v>
      </c>
      <c r="BG2433" s="34" t="s">
        <v>432</v>
      </c>
      <c r="BH2433" s="34" t="s">
        <v>272</v>
      </c>
      <c r="BI2433" s="34" t="s">
        <v>432</v>
      </c>
      <c r="BJ2433" s="44" t="s">
        <v>350</v>
      </c>
      <c r="BK2433" s="44" t="s">
        <v>12873</v>
      </c>
      <c r="EN2433" s="571">
        <v>219380325</v>
      </c>
      <c r="EO2433" s="560" t="s">
        <v>12902</v>
      </c>
      <c r="EP2433" s="560" t="s">
        <v>350</v>
      </c>
      <c r="EQ2433" s="580">
        <v>227</v>
      </c>
      <c r="ER2433" s="560" t="s">
        <v>4584</v>
      </c>
      <c r="ES2433" s="567" t="s">
        <v>12903</v>
      </c>
    </row>
    <row r="2434" spans="16:149">
      <c r="P2434" s="503"/>
      <c r="Q2434" s="504"/>
      <c r="R2434" s="505">
        <f t="shared" si="60"/>
        <v>46212</v>
      </c>
      <c r="S2434" s="501"/>
      <c r="T2434" s="497"/>
      <c r="U2434" s="498"/>
      <c r="V2434" s="43">
        <v>331</v>
      </c>
      <c r="W2434" s="34" t="s">
        <v>4880</v>
      </c>
      <c r="X2434" s="44">
        <v>140100</v>
      </c>
      <c r="Y2434" s="34" t="s">
        <v>843</v>
      </c>
      <c r="Z2434" s="43" t="s">
        <v>1223</v>
      </c>
      <c r="AA2434" s="34" t="s">
        <v>288</v>
      </c>
      <c r="AB2434" s="34" t="s">
        <v>281</v>
      </c>
      <c r="AC2434" s="34" t="s">
        <v>12904</v>
      </c>
      <c r="AD2434" s="44" t="s">
        <v>350</v>
      </c>
      <c r="AE2434" s="44" t="s">
        <v>12873</v>
      </c>
      <c r="AF2434" s="43">
        <v>331</v>
      </c>
      <c r="AG2434" s="34" t="s">
        <v>4880</v>
      </c>
      <c r="AH2434" s="34" t="s">
        <v>297</v>
      </c>
      <c r="AI2434" s="43" t="s">
        <v>296</v>
      </c>
      <c r="AJ2434" s="44" t="s">
        <v>298</v>
      </c>
      <c r="AK2434" s="261">
        <v>2200086</v>
      </c>
      <c r="AL2434" s="44" t="s">
        <v>288</v>
      </c>
      <c r="AM2434" s="44" t="s">
        <v>301</v>
      </c>
      <c r="AN2434" s="262">
        <v>241095900</v>
      </c>
      <c r="AO2434" s="34"/>
      <c r="AP2434" s="34"/>
      <c r="AQ2434" s="34"/>
      <c r="AR2434" s="34"/>
      <c r="AS2434" s="34"/>
      <c r="AT2434" s="44" t="s">
        <v>12785</v>
      </c>
      <c r="AU2434" s="44"/>
      <c r="AV2434" s="477" t="str">
        <f t="array" ref="AV2434">_xlfn.IFS(
LEFT(Tabelas!$AI2434,1)="N","DN",
LEFT(Tabelas!$AI2434,1)="C","DC",
LEFT(Tabelas!$AI2434,1)="L","DL",
LEFT(Tabelas!$AI2434,1)="A","DA",
LEFT(Tabelas!$AI2434,1)="G","DG")</f>
        <v>DL</v>
      </c>
      <c r="AW2434" s="34"/>
      <c r="AX2434" s="34"/>
      <c r="AY2434" s="34"/>
      <c r="AZ2434" s="34"/>
      <c r="BA2434" s="34"/>
      <c r="BB2434" s="34"/>
      <c r="BC2434" s="34"/>
      <c r="BD2434" s="44">
        <v>140100</v>
      </c>
      <c r="BE2434" s="34" t="s">
        <v>843</v>
      </c>
      <c r="BF2434" s="43" t="s">
        <v>1223</v>
      </c>
      <c r="BG2434" s="34" t="s">
        <v>288</v>
      </c>
      <c r="BH2434" s="34" t="s">
        <v>281</v>
      </c>
      <c r="BI2434" s="34" t="s">
        <v>12904</v>
      </c>
      <c r="BJ2434" s="44" t="s">
        <v>350</v>
      </c>
      <c r="BK2434" s="44" t="s">
        <v>12873</v>
      </c>
      <c r="EN2434" s="572">
        <v>219635862</v>
      </c>
      <c r="EO2434" s="561" t="s">
        <v>12905</v>
      </c>
      <c r="EP2434" s="561" t="s">
        <v>947</v>
      </c>
      <c r="EQ2434" s="576">
        <v>452</v>
      </c>
      <c r="ER2434" s="561" t="s">
        <v>3734</v>
      </c>
      <c r="ES2434" s="568" t="s">
        <v>12906</v>
      </c>
    </row>
    <row r="2435" spans="16:149">
      <c r="P2435" s="503"/>
      <c r="Q2435" s="504"/>
      <c r="R2435" s="505">
        <f t="shared" si="60"/>
        <v>46213</v>
      </c>
      <c r="S2435" s="501"/>
      <c r="T2435" s="497"/>
      <c r="U2435" s="498"/>
      <c r="V2435" s="43">
        <v>331</v>
      </c>
      <c r="W2435" s="34" t="s">
        <v>4880</v>
      </c>
      <c r="X2435" s="44">
        <v>140104</v>
      </c>
      <c r="Y2435" s="34" t="s">
        <v>1142</v>
      </c>
      <c r="Z2435" s="43" t="s">
        <v>1223</v>
      </c>
      <c r="AA2435" s="34" t="s">
        <v>288</v>
      </c>
      <c r="AB2435" s="34" t="s">
        <v>281</v>
      </c>
      <c r="AC2435" s="34" t="s">
        <v>1142</v>
      </c>
      <c r="AD2435" s="44" t="s">
        <v>350</v>
      </c>
      <c r="AE2435" s="44" t="s">
        <v>12873</v>
      </c>
      <c r="AF2435" s="43">
        <v>331</v>
      </c>
      <c r="AG2435" s="34" t="s">
        <v>4880</v>
      </c>
      <c r="AH2435" s="34" t="s">
        <v>297</v>
      </c>
      <c r="AI2435" s="43" t="s">
        <v>296</v>
      </c>
      <c r="AJ2435" s="44" t="s">
        <v>298</v>
      </c>
      <c r="AK2435" s="261">
        <v>2200086</v>
      </c>
      <c r="AL2435" s="44" t="s">
        <v>288</v>
      </c>
      <c r="AM2435" s="44" t="s">
        <v>301</v>
      </c>
      <c r="AN2435" s="262">
        <v>241095900</v>
      </c>
      <c r="AO2435" s="34"/>
      <c r="AP2435" s="34"/>
      <c r="AQ2435" s="34"/>
      <c r="AR2435" s="34"/>
      <c r="AS2435" s="34"/>
      <c r="AT2435" s="44" t="s">
        <v>12785</v>
      </c>
      <c r="AU2435" s="44"/>
      <c r="AV2435" s="477" t="str">
        <f t="array" ref="AV2435">_xlfn.IFS(
LEFT(Tabelas!$AI2435,1)="N","DN",
LEFT(Tabelas!$AI2435,1)="C","DC",
LEFT(Tabelas!$AI2435,1)="L","DL",
LEFT(Tabelas!$AI2435,1)="A","DA",
LEFT(Tabelas!$AI2435,1)="G","DG")</f>
        <v>DL</v>
      </c>
      <c r="AW2435" s="34"/>
      <c r="AX2435" s="34"/>
      <c r="AY2435" s="34"/>
      <c r="AZ2435" s="34"/>
      <c r="BA2435" s="34"/>
      <c r="BB2435" s="34"/>
      <c r="BC2435" s="34"/>
      <c r="BD2435" s="44">
        <v>140104</v>
      </c>
      <c r="BE2435" s="34" t="s">
        <v>1142</v>
      </c>
      <c r="BF2435" s="43" t="s">
        <v>1223</v>
      </c>
      <c r="BG2435" s="34" t="s">
        <v>288</v>
      </c>
      <c r="BH2435" s="34" t="s">
        <v>281</v>
      </c>
      <c r="BI2435" s="34" t="s">
        <v>1142</v>
      </c>
      <c r="BJ2435" s="44" t="s">
        <v>350</v>
      </c>
      <c r="BK2435" s="44" t="s">
        <v>12873</v>
      </c>
      <c r="EN2435" s="571">
        <v>219674787</v>
      </c>
      <c r="EO2435" s="560" t="s">
        <v>12907</v>
      </c>
      <c r="EP2435" s="560" t="s">
        <v>350</v>
      </c>
      <c r="EQ2435" s="580">
        <v>229</v>
      </c>
      <c r="ER2435" s="560" t="s">
        <v>4622</v>
      </c>
      <c r="ES2435" s="567" t="s">
        <v>12908</v>
      </c>
    </row>
    <row r="2436" spans="16:149">
      <c r="P2436" s="503"/>
      <c r="Q2436" s="504"/>
      <c r="R2436" s="505">
        <f t="shared" si="60"/>
        <v>46214</v>
      </c>
      <c r="S2436" s="501"/>
      <c r="T2436" s="497"/>
      <c r="U2436" s="498"/>
      <c r="V2436" s="43">
        <v>331</v>
      </c>
      <c r="W2436" s="34" t="s">
        <v>4880</v>
      </c>
      <c r="X2436" s="44">
        <v>140119</v>
      </c>
      <c r="Y2436" s="34" t="s">
        <v>1086</v>
      </c>
      <c r="Z2436" s="43" t="s">
        <v>1223</v>
      </c>
      <c r="AA2436" s="34" t="s">
        <v>288</v>
      </c>
      <c r="AB2436" s="34" t="s">
        <v>281</v>
      </c>
      <c r="AC2436" s="34" t="s">
        <v>1086</v>
      </c>
      <c r="AD2436" s="44" t="s">
        <v>350</v>
      </c>
      <c r="AE2436" s="44" t="s">
        <v>12873</v>
      </c>
      <c r="AF2436" s="43">
        <v>331</v>
      </c>
      <c r="AG2436" s="34" t="s">
        <v>4880</v>
      </c>
      <c r="AH2436" s="34" t="s">
        <v>297</v>
      </c>
      <c r="AI2436" s="43" t="s">
        <v>296</v>
      </c>
      <c r="AJ2436" s="44" t="s">
        <v>298</v>
      </c>
      <c r="AK2436" s="261">
        <v>2200086</v>
      </c>
      <c r="AL2436" s="44" t="s">
        <v>288</v>
      </c>
      <c r="AM2436" s="44" t="s">
        <v>301</v>
      </c>
      <c r="AN2436" s="262">
        <v>241095900</v>
      </c>
      <c r="AO2436" s="34"/>
      <c r="AP2436" s="34"/>
      <c r="AQ2436" s="34"/>
      <c r="AR2436" s="34"/>
      <c r="AS2436" s="34"/>
      <c r="AT2436" s="44" t="s">
        <v>12785</v>
      </c>
      <c r="AU2436" s="44"/>
      <c r="AV2436" s="477" t="str">
        <f t="array" ref="AV2436">_xlfn.IFS(
LEFT(Tabelas!$AI2436,1)="N","DN",
LEFT(Tabelas!$AI2436,1)="C","DC",
LEFT(Tabelas!$AI2436,1)="L","DL",
LEFT(Tabelas!$AI2436,1)="A","DA",
LEFT(Tabelas!$AI2436,1)="G","DG")</f>
        <v>DL</v>
      </c>
      <c r="AW2436" s="34"/>
      <c r="AX2436" s="34"/>
      <c r="AY2436" s="34"/>
      <c r="AZ2436" s="34"/>
      <c r="BA2436" s="34"/>
      <c r="BB2436" s="34"/>
      <c r="BC2436" s="34"/>
      <c r="BD2436" s="44">
        <v>140119</v>
      </c>
      <c r="BE2436" s="34" t="s">
        <v>1086</v>
      </c>
      <c r="BF2436" s="43" t="s">
        <v>1223</v>
      </c>
      <c r="BG2436" s="34" t="s">
        <v>288</v>
      </c>
      <c r="BH2436" s="34" t="s">
        <v>281</v>
      </c>
      <c r="BI2436" s="34" t="s">
        <v>1086</v>
      </c>
      <c r="BJ2436" s="44" t="s">
        <v>350</v>
      </c>
      <c r="BK2436" s="44" t="s">
        <v>12873</v>
      </c>
      <c r="EN2436" s="572">
        <v>219796670</v>
      </c>
      <c r="EO2436" s="561" t="s">
        <v>12909</v>
      </c>
      <c r="EP2436" s="561" t="s">
        <v>320</v>
      </c>
      <c r="EQ2436" s="576">
        <v>110</v>
      </c>
      <c r="ER2436" s="561" t="s">
        <v>2579</v>
      </c>
      <c r="ES2436" s="568" t="s">
        <v>12910</v>
      </c>
    </row>
    <row r="2437" spans="16:149">
      <c r="P2437" s="503"/>
      <c r="Q2437" s="504"/>
      <c r="R2437" s="505">
        <f t="shared" si="60"/>
        <v>46215</v>
      </c>
      <c r="S2437" s="501"/>
      <c r="T2437" s="497"/>
      <c r="U2437" s="498"/>
      <c r="V2437" s="43">
        <v>331</v>
      </c>
      <c r="W2437" s="34" t="s">
        <v>4880</v>
      </c>
      <c r="X2437" s="44">
        <v>140118</v>
      </c>
      <c r="Y2437" s="34" t="s">
        <v>1738</v>
      </c>
      <c r="Z2437" s="43" t="s">
        <v>1223</v>
      </c>
      <c r="AA2437" s="34" t="s">
        <v>288</v>
      </c>
      <c r="AB2437" s="34" t="s">
        <v>281</v>
      </c>
      <c r="AC2437" s="34" t="s">
        <v>1738</v>
      </c>
      <c r="AD2437" s="44" t="s">
        <v>350</v>
      </c>
      <c r="AE2437" s="44" t="s">
        <v>12873</v>
      </c>
      <c r="AF2437" s="43">
        <v>331</v>
      </c>
      <c r="AG2437" s="34" t="s">
        <v>4880</v>
      </c>
      <c r="AH2437" s="34" t="s">
        <v>297</v>
      </c>
      <c r="AI2437" s="43" t="s">
        <v>296</v>
      </c>
      <c r="AJ2437" s="44" t="s">
        <v>298</v>
      </c>
      <c r="AK2437" s="261">
        <v>2200086</v>
      </c>
      <c r="AL2437" s="44" t="s">
        <v>288</v>
      </c>
      <c r="AM2437" s="44" t="s">
        <v>301</v>
      </c>
      <c r="AN2437" s="262">
        <v>241095900</v>
      </c>
      <c r="AO2437" s="34"/>
      <c r="AP2437" s="34"/>
      <c r="AQ2437" s="34"/>
      <c r="AR2437" s="34"/>
      <c r="AS2437" s="34"/>
      <c r="AT2437" s="44" t="s">
        <v>12785</v>
      </c>
      <c r="AU2437" s="44"/>
      <c r="AV2437" s="477" t="str">
        <f t="array" ref="AV2437">_xlfn.IFS(
LEFT(Tabelas!$AI2437,1)="N","DN",
LEFT(Tabelas!$AI2437,1)="C","DC",
LEFT(Tabelas!$AI2437,1)="L","DL",
LEFT(Tabelas!$AI2437,1)="A","DA",
LEFT(Tabelas!$AI2437,1)="G","DG")</f>
        <v>DL</v>
      </c>
      <c r="AW2437" s="34"/>
      <c r="AX2437" s="34"/>
      <c r="AY2437" s="34"/>
      <c r="AZ2437" s="34"/>
      <c r="BA2437" s="34"/>
      <c r="BB2437" s="34"/>
      <c r="BC2437" s="34"/>
      <c r="BD2437" s="44">
        <v>140118</v>
      </c>
      <c r="BE2437" s="34" t="s">
        <v>1738</v>
      </c>
      <c r="BF2437" s="43" t="s">
        <v>1223</v>
      </c>
      <c r="BG2437" s="34" t="s">
        <v>288</v>
      </c>
      <c r="BH2437" s="34" t="s">
        <v>281</v>
      </c>
      <c r="BI2437" s="34" t="s">
        <v>1738</v>
      </c>
      <c r="BJ2437" s="44" t="s">
        <v>350</v>
      </c>
      <c r="BK2437" s="44" t="s">
        <v>12873</v>
      </c>
      <c r="EN2437" s="571">
        <v>219831939</v>
      </c>
      <c r="EO2437" s="560" t="s">
        <v>12911</v>
      </c>
      <c r="EP2437" s="560" t="s">
        <v>350</v>
      </c>
      <c r="EQ2437" s="580">
        <v>219</v>
      </c>
      <c r="ER2437" s="560" t="s">
        <v>4409</v>
      </c>
      <c r="ES2437" s="567" t="s">
        <v>12912</v>
      </c>
    </row>
    <row r="2438" spans="16:149">
      <c r="P2438" s="503"/>
      <c r="Q2438" s="504"/>
      <c r="R2438" s="505">
        <f t="shared" si="60"/>
        <v>46216</v>
      </c>
      <c r="S2438" s="501"/>
      <c r="T2438" s="497"/>
      <c r="U2438" s="498"/>
      <c r="V2438" s="43">
        <v>331</v>
      </c>
      <c r="W2438" s="34" t="s">
        <v>4880</v>
      </c>
      <c r="X2438" s="44">
        <v>140105</v>
      </c>
      <c r="Y2438" s="34" t="s">
        <v>1413</v>
      </c>
      <c r="Z2438" s="43" t="s">
        <v>1223</v>
      </c>
      <c r="AA2438" s="34" t="s">
        <v>288</v>
      </c>
      <c r="AB2438" s="34" t="s">
        <v>281</v>
      </c>
      <c r="AC2438" s="34" t="s">
        <v>1413</v>
      </c>
      <c r="AD2438" s="44" t="s">
        <v>350</v>
      </c>
      <c r="AE2438" s="44" t="s">
        <v>12873</v>
      </c>
      <c r="AF2438" s="43">
        <v>331</v>
      </c>
      <c r="AG2438" s="34" t="s">
        <v>4880</v>
      </c>
      <c r="AH2438" s="34" t="s">
        <v>297</v>
      </c>
      <c r="AI2438" s="43" t="s">
        <v>296</v>
      </c>
      <c r="AJ2438" s="44" t="s">
        <v>298</v>
      </c>
      <c r="AK2438" s="261">
        <v>2200086</v>
      </c>
      <c r="AL2438" s="44" t="s">
        <v>288</v>
      </c>
      <c r="AM2438" s="44" t="s">
        <v>301</v>
      </c>
      <c r="AN2438" s="262">
        <v>241095900</v>
      </c>
      <c r="AO2438" s="34"/>
      <c r="AP2438" s="34"/>
      <c r="AQ2438" s="34"/>
      <c r="AR2438" s="34"/>
      <c r="AS2438" s="34"/>
      <c r="AT2438" s="44" t="s">
        <v>12785</v>
      </c>
      <c r="AU2438" s="44"/>
      <c r="AV2438" s="477" t="str">
        <f t="array" ref="AV2438">_xlfn.IFS(
LEFT(Tabelas!$AI2438,1)="N","DN",
LEFT(Tabelas!$AI2438,1)="C","DC",
LEFT(Tabelas!$AI2438,1)="L","DL",
LEFT(Tabelas!$AI2438,1)="A","DA",
LEFT(Tabelas!$AI2438,1)="G","DG")</f>
        <v>DL</v>
      </c>
      <c r="AW2438" s="34"/>
      <c r="AX2438" s="34"/>
      <c r="AY2438" s="34"/>
      <c r="AZ2438" s="34"/>
      <c r="BA2438" s="34"/>
      <c r="BB2438" s="34"/>
      <c r="BC2438" s="34"/>
      <c r="BD2438" s="44">
        <v>140105</v>
      </c>
      <c r="BE2438" s="34" t="s">
        <v>1413</v>
      </c>
      <c r="BF2438" s="43" t="s">
        <v>1223</v>
      </c>
      <c r="BG2438" s="34" t="s">
        <v>288</v>
      </c>
      <c r="BH2438" s="34" t="s">
        <v>281</v>
      </c>
      <c r="BI2438" s="34" t="s">
        <v>1413</v>
      </c>
      <c r="BJ2438" s="44" t="s">
        <v>350</v>
      </c>
      <c r="BK2438" s="44" t="s">
        <v>12873</v>
      </c>
      <c r="EN2438" s="572">
        <v>219882690</v>
      </c>
      <c r="EO2438" s="561" t="s">
        <v>12913</v>
      </c>
      <c r="EP2438" s="561" t="s">
        <v>350</v>
      </c>
      <c r="EQ2438" s="576">
        <v>229</v>
      </c>
      <c r="ER2438" s="561" t="s">
        <v>4622</v>
      </c>
      <c r="ES2438" s="568" t="s">
        <v>12914</v>
      </c>
    </row>
    <row r="2439" spans="16:149">
      <c r="P2439" s="503"/>
      <c r="Q2439" s="504"/>
      <c r="R2439" s="505">
        <f t="shared" si="60"/>
        <v>46217</v>
      </c>
      <c r="S2439" s="501"/>
      <c r="T2439" s="497"/>
      <c r="U2439" s="498"/>
      <c r="V2439" s="43">
        <v>331</v>
      </c>
      <c r="W2439" s="34" t="s">
        <v>4880</v>
      </c>
      <c r="X2439" s="44">
        <v>140106</v>
      </c>
      <c r="Y2439" s="34" t="s">
        <v>1694</v>
      </c>
      <c r="Z2439" s="43" t="s">
        <v>1223</v>
      </c>
      <c r="AA2439" s="34" t="s">
        <v>288</v>
      </c>
      <c r="AB2439" s="34" t="s">
        <v>281</v>
      </c>
      <c r="AC2439" s="34" t="s">
        <v>1694</v>
      </c>
      <c r="AD2439" s="44" t="s">
        <v>350</v>
      </c>
      <c r="AE2439" s="44" t="s">
        <v>12873</v>
      </c>
      <c r="AF2439" s="43">
        <v>331</v>
      </c>
      <c r="AG2439" s="34" t="s">
        <v>4880</v>
      </c>
      <c r="AH2439" s="34" t="s">
        <v>297</v>
      </c>
      <c r="AI2439" s="43" t="s">
        <v>296</v>
      </c>
      <c r="AJ2439" s="44" t="s">
        <v>298</v>
      </c>
      <c r="AK2439" s="261">
        <v>2200086</v>
      </c>
      <c r="AL2439" s="44" t="s">
        <v>288</v>
      </c>
      <c r="AM2439" s="44" t="s">
        <v>301</v>
      </c>
      <c r="AN2439" s="262">
        <v>241095900</v>
      </c>
      <c r="AO2439" s="34"/>
      <c r="AP2439" s="34"/>
      <c r="AQ2439" s="34"/>
      <c r="AR2439" s="34"/>
      <c r="AS2439" s="34"/>
      <c r="AT2439" s="44" t="s">
        <v>12785</v>
      </c>
      <c r="AU2439" s="44"/>
      <c r="AV2439" s="477" t="str">
        <f t="array" ref="AV2439">_xlfn.IFS(
LEFT(Tabelas!$AI2439,1)="N","DN",
LEFT(Tabelas!$AI2439,1)="C","DC",
LEFT(Tabelas!$AI2439,1)="L","DL",
LEFT(Tabelas!$AI2439,1)="A","DA",
LEFT(Tabelas!$AI2439,1)="G","DG")</f>
        <v>DL</v>
      </c>
      <c r="AW2439" s="34"/>
      <c r="AX2439" s="34"/>
      <c r="AY2439" s="34"/>
      <c r="AZ2439" s="34"/>
      <c r="BA2439" s="34"/>
      <c r="BB2439" s="34"/>
      <c r="BC2439" s="34"/>
      <c r="BD2439" s="44">
        <v>140106</v>
      </c>
      <c r="BE2439" s="34" t="s">
        <v>1694</v>
      </c>
      <c r="BF2439" s="43" t="s">
        <v>1223</v>
      </c>
      <c r="BG2439" s="34" t="s">
        <v>288</v>
      </c>
      <c r="BH2439" s="34" t="s">
        <v>281</v>
      </c>
      <c r="BI2439" s="34" t="s">
        <v>1694</v>
      </c>
      <c r="BJ2439" s="44" t="s">
        <v>350</v>
      </c>
      <c r="BK2439" s="44" t="s">
        <v>12873</v>
      </c>
      <c r="EN2439" s="571">
        <v>219935270</v>
      </c>
      <c r="EO2439" s="560" t="s">
        <v>12915</v>
      </c>
      <c r="EP2439" s="560" t="s">
        <v>947</v>
      </c>
      <c r="EQ2439" s="580">
        <v>474</v>
      </c>
      <c r="ER2439" s="560" t="s">
        <v>5374</v>
      </c>
      <c r="ES2439" s="567" t="s">
        <v>12916</v>
      </c>
    </row>
    <row r="2440" spans="16:149">
      <c r="P2440" s="503"/>
      <c r="Q2440" s="504"/>
      <c r="R2440" s="505">
        <f t="shared" si="60"/>
        <v>46218</v>
      </c>
      <c r="S2440" s="501"/>
      <c r="T2440" s="497"/>
      <c r="U2440" s="498"/>
      <c r="V2440" s="43">
        <v>331</v>
      </c>
      <c r="W2440" s="34" t="s">
        <v>4880</v>
      </c>
      <c r="X2440" s="44">
        <v>140107</v>
      </c>
      <c r="Y2440" s="34" t="s">
        <v>1950</v>
      </c>
      <c r="Z2440" s="43" t="s">
        <v>1223</v>
      </c>
      <c r="AA2440" s="34" t="s">
        <v>288</v>
      </c>
      <c r="AB2440" s="34" t="s">
        <v>281</v>
      </c>
      <c r="AC2440" s="34" t="s">
        <v>1950</v>
      </c>
      <c r="AD2440" s="44" t="s">
        <v>350</v>
      </c>
      <c r="AE2440" s="44" t="s">
        <v>12873</v>
      </c>
      <c r="AF2440" s="43">
        <v>331</v>
      </c>
      <c r="AG2440" s="34" t="s">
        <v>4880</v>
      </c>
      <c r="AH2440" s="34" t="s">
        <v>297</v>
      </c>
      <c r="AI2440" s="43" t="s">
        <v>296</v>
      </c>
      <c r="AJ2440" s="44" t="s">
        <v>298</v>
      </c>
      <c r="AK2440" s="261">
        <v>2200086</v>
      </c>
      <c r="AL2440" s="44" t="s">
        <v>288</v>
      </c>
      <c r="AM2440" s="44" t="s">
        <v>301</v>
      </c>
      <c r="AN2440" s="262">
        <v>241095900</v>
      </c>
      <c r="AO2440" s="34"/>
      <c r="AP2440" s="34"/>
      <c r="AQ2440" s="34"/>
      <c r="AR2440" s="34"/>
      <c r="AS2440" s="34"/>
      <c r="AT2440" s="44" t="s">
        <v>12785</v>
      </c>
      <c r="AU2440" s="44"/>
      <c r="AV2440" s="477" t="str">
        <f t="array" ref="AV2440">_xlfn.IFS(
LEFT(Tabelas!$AI2440,1)="N","DN",
LEFT(Tabelas!$AI2440,1)="C","DC",
LEFT(Tabelas!$AI2440,1)="L","DL",
LEFT(Tabelas!$AI2440,1)="A","DA",
LEFT(Tabelas!$AI2440,1)="G","DG")</f>
        <v>DL</v>
      </c>
      <c r="AW2440" s="34"/>
      <c r="AX2440" s="34"/>
      <c r="AY2440" s="34"/>
      <c r="AZ2440" s="34"/>
      <c r="BA2440" s="34"/>
      <c r="BB2440" s="34"/>
      <c r="BC2440" s="34"/>
      <c r="BD2440" s="44">
        <v>140107</v>
      </c>
      <c r="BE2440" s="34" t="s">
        <v>1950</v>
      </c>
      <c r="BF2440" s="43" t="s">
        <v>1223</v>
      </c>
      <c r="BG2440" s="34" t="s">
        <v>288</v>
      </c>
      <c r="BH2440" s="34" t="s">
        <v>281</v>
      </c>
      <c r="BI2440" s="34" t="s">
        <v>1950</v>
      </c>
      <c r="BJ2440" s="44" t="s">
        <v>350</v>
      </c>
      <c r="BK2440" s="44" t="s">
        <v>12873</v>
      </c>
      <c r="EN2440" s="571">
        <v>219982848</v>
      </c>
      <c r="EO2440" s="560" t="s">
        <v>12917</v>
      </c>
      <c r="EP2440" s="560" t="s">
        <v>320</v>
      </c>
      <c r="EQ2440" s="580">
        <v>165</v>
      </c>
      <c r="ER2440" s="560" t="s">
        <v>3946</v>
      </c>
      <c r="ES2440" s="567" t="s">
        <v>12918</v>
      </c>
    </row>
    <row r="2441" spans="16:149">
      <c r="P2441" s="503"/>
      <c r="Q2441" s="504"/>
      <c r="R2441" s="505">
        <f t="shared" si="60"/>
        <v>46219</v>
      </c>
      <c r="S2441" s="501"/>
      <c r="T2441" s="497"/>
      <c r="U2441" s="498"/>
      <c r="V2441" s="43">
        <v>331</v>
      </c>
      <c r="W2441" s="34" t="s">
        <v>4880</v>
      </c>
      <c r="X2441" s="44">
        <v>140108</v>
      </c>
      <c r="Y2441" s="34" t="s">
        <v>1603</v>
      </c>
      <c r="Z2441" s="43" t="s">
        <v>1223</v>
      </c>
      <c r="AA2441" s="34" t="s">
        <v>288</v>
      </c>
      <c r="AB2441" s="34" t="s">
        <v>281</v>
      </c>
      <c r="AC2441" s="34" t="s">
        <v>1603</v>
      </c>
      <c r="AD2441" s="44" t="s">
        <v>350</v>
      </c>
      <c r="AE2441" s="44" t="s">
        <v>12873</v>
      </c>
      <c r="AF2441" s="43">
        <v>331</v>
      </c>
      <c r="AG2441" s="34" t="s">
        <v>4880</v>
      </c>
      <c r="AH2441" s="34" t="s">
        <v>297</v>
      </c>
      <c r="AI2441" s="43" t="s">
        <v>296</v>
      </c>
      <c r="AJ2441" s="44" t="s">
        <v>298</v>
      </c>
      <c r="AK2441" s="261">
        <v>2200086</v>
      </c>
      <c r="AL2441" s="44" t="s">
        <v>288</v>
      </c>
      <c r="AM2441" s="44" t="s">
        <v>301</v>
      </c>
      <c r="AN2441" s="262">
        <v>241095900</v>
      </c>
      <c r="AO2441" s="34"/>
      <c r="AP2441" s="34"/>
      <c r="AQ2441" s="34"/>
      <c r="AR2441" s="34"/>
      <c r="AS2441" s="34"/>
      <c r="AT2441" s="44" t="s">
        <v>12785</v>
      </c>
      <c r="AU2441" s="44"/>
      <c r="AV2441" s="477" t="str">
        <f t="array" ref="AV2441">_xlfn.IFS(
LEFT(Tabelas!$AI2441,1)="N","DN",
LEFT(Tabelas!$AI2441,1)="C","DC",
LEFT(Tabelas!$AI2441,1)="L","DL",
LEFT(Tabelas!$AI2441,1)="A","DA",
LEFT(Tabelas!$AI2441,1)="G","DG")</f>
        <v>DL</v>
      </c>
      <c r="AW2441" s="34"/>
      <c r="AX2441" s="34"/>
      <c r="AY2441" s="34"/>
      <c r="AZ2441" s="34"/>
      <c r="BA2441" s="34"/>
      <c r="BB2441" s="34"/>
      <c r="BC2441" s="34"/>
      <c r="BD2441" s="44">
        <v>140108</v>
      </c>
      <c r="BE2441" s="34" t="s">
        <v>1603</v>
      </c>
      <c r="BF2441" s="43" t="s">
        <v>1223</v>
      </c>
      <c r="BG2441" s="34" t="s">
        <v>288</v>
      </c>
      <c r="BH2441" s="34" t="s">
        <v>281</v>
      </c>
      <c r="BI2441" s="34" t="s">
        <v>1603</v>
      </c>
      <c r="BJ2441" s="44" t="s">
        <v>350</v>
      </c>
      <c r="BK2441" s="44" t="s">
        <v>12873</v>
      </c>
      <c r="EN2441" s="571">
        <v>220096317</v>
      </c>
      <c r="EO2441" s="560" t="s">
        <v>12919</v>
      </c>
      <c r="EP2441" s="560" t="s">
        <v>320</v>
      </c>
      <c r="EQ2441" s="580">
        <v>104</v>
      </c>
      <c r="ER2441" s="560" t="s">
        <v>1225</v>
      </c>
      <c r="ES2441" s="567" t="s">
        <v>12920</v>
      </c>
    </row>
    <row r="2442" spans="16:149">
      <c r="P2442" s="503"/>
      <c r="Q2442" s="504"/>
      <c r="R2442" s="505">
        <f t="shared" si="60"/>
        <v>46220</v>
      </c>
      <c r="S2442" s="501"/>
      <c r="T2442" s="497"/>
      <c r="U2442" s="498"/>
      <c r="V2442" s="43">
        <v>331</v>
      </c>
      <c r="W2442" s="34" t="s">
        <v>4880</v>
      </c>
      <c r="X2442" s="44">
        <v>140115</v>
      </c>
      <c r="Y2442" s="34" t="s">
        <v>2348</v>
      </c>
      <c r="Z2442" s="43" t="s">
        <v>1223</v>
      </c>
      <c r="AA2442" s="34" t="s">
        <v>288</v>
      </c>
      <c r="AB2442" s="34" t="s">
        <v>281</v>
      </c>
      <c r="AC2442" s="34" t="s">
        <v>2348</v>
      </c>
      <c r="AD2442" s="44" t="s">
        <v>350</v>
      </c>
      <c r="AE2442" s="44" t="s">
        <v>12873</v>
      </c>
      <c r="AF2442" s="43">
        <v>331</v>
      </c>
      <c r="AG2442" s="34" t="s">
        <v>4880</v>
      </c>
      <c r="AH2442" s="34" t="s">
        <v>297</v>
      </c>
      <c r="AI2442" s="43" t="s">
        <v>296</v>
      </c>
      <c r="AJ2442" s="44" t="s">
        <v>298</v>
      </c>
      <c r="AK2442" s="261">
        <v>2200086</v>
      </c>
      <c r="AL2442" s="44" t="s">
        <v>288</v>
      </c>
      <c r="AM2442" s="44" t="s">
        <v>301</v>
      </c>
      <c r="AN2442" s="262">
        <v>241095900</v>
      </c>
      <c r="AO2442" s="34"/>
      <c r="AP2442" s="34"/>
      <c r="AQ2442" s="34"/>
      <c r="AR2442" s="34"/>
      <c r="AS2442" s="34"/>
      <c r="AT2442" s="44" t="s">
        <v>12785</v>
      </c>
      <c r="AU2442" s="44"/>
      <c r="AV2442" s="477" t="str">
        <f t="array" ref="AV2442">_xlfn.IFS(
LEFT(Tabelas!$AI2442,1)="N","DN",
LEFT(Tabelas!$AI2442,1)="C","DC",
LEFT(Tabelas!$AI2442,1)="L","DL",
LEFT(Tabelas!$AI2442,1)="A","DA",
LEFT(Tabelas!$AI2442,1)="G","DG")</f>
        <v>DL</v>
      </c>
      <c r="AW2442" s="34"/>
      <c r="AX2442" s="34"/>
      <c r="AY2442" s="34"/>
      <c r="AZ2442" s="34"/>
      <c r="BA2442" s="34"/>
      <c r="BB2442" s="34"/>
      <c r="BC2442" s="34"/>
      <c r="BD2442" s="44">
        <v>140115</v>
      </c>
      <c r="BE2442" s="34" t="s">
        <v>2348</v>
      </c>
      <c r="BF2442" s="43" t="s">
        <v>1223</v>
      </c>
      <c r="BG2442" s="34" t="s">
        <v>288</v>
      </c>
      <c r="BH2442" s="34" t="s">
        <v>281</v>
      </c>
      <c r="BI2442" s="34" t="s">
        <v>2348</v>
      </c>
      <c r="BJ2442" s="44" t="s">
        <v>350</v>
      </c>
      <c r="BK2442" s="44" t="s">
        <v>12873</v>
      </c>
      <c r="EN2442" s="571">
        <v>220128170</v>
      </c>
      <c r="EO2442" s="560" t="s">
        <v>12921</v>
      </c>
      <c r="EP2442" s="560" t="s">
        <v>947</v>
      </c>
      <c r="EQ2442" s="580">
        <v>449</v>
      </c>
      <c r="ER2442" s="560" t="s">
        <v>3449</v>
      </c>
      <c r="ES2442" s="567" t="s">
        <v>12922</v>
      </c>
    </row>
    <row r="2443" spans="16:149">
      <c r="P2443" s="503"/>
      <c r="Q2443" s="504"/>
      <c r="R2443" s="505">
        <f t="shared" si="60"/>
        <v>46221</v>
      </c>
      <c r="S2443" s="501"/>
      <c r="T2443" s="497"/>
      <c r="U2443" s="498"/>
      <c r="V2443" s="43">
        <v>331</v>
      </c>
      <c r="W2443" s="34" t="s">
        <v>4880</v>
      </c>
      <c r="X2443" s="44">
        <v>140120</v>
      </c>
      <c r="Y2443" s="34" t="s">
        <v>2822</v>
      </c>
      <c r="Z2443" s="43" t="s">
        <v>1223</v>
      </c>
      <c r="AA2443" s="34" t="s">
        <v>288</v>
      </c>
      <c r="AB2443" s="34" t="s">
        <v>281</v>
      </c>
      <c r="AC2443" s="34" t="s">
        <v>12904</v>
      </c>
      <c r="AD2443" s="44" t="s">
        <v>350</v>
      </c>
      <c r="AE2443" s="44" t="s">
        <v>12873</v>
      </c>
      <c r="AF2443" s="43">
        <v>331</v>
      </c>
      <c r="AG2443" s="34" t="s">
        <v>4880</v>
      </c>
      <c r="AH2443" s="34" t="s">
        <v>297</v>
      </c>
      <c r="AI2443" s="43" t="s">
        <v>296</v>
      </c>
      <c r="AJ2443" s="44" t="s">
        <v>298</v>
      </c>
      <c r="AK2443" s="261">
        <v>2200086</v>
      </c>
      <c r="AL2443" s="44" t="s">
        <v>288</v>
      </c>
      <c r="AM2443" s="44" t="s">
        <v>301</v>
      </c>
      <c r="AN2443" s="262">
        <v>241095900</v>
      </c>
      <c r="AO2443" s="34"/>
      <c r="AP2443" s="34"/>
      <c r="AQ2443" s="34"/>
      <c r="AR2443" s="34"/>
      <c r="AS2443" s="34"/>
      <c r="AT2443" s="44" t="s">
        <v>12785</v>
      </c>
      <c r="AU2443" s="44"/>
      <c r="AV2443" s="477" t="str">
        <f t="array" ref="AV2443">_xlfn.IFS(
LEFT(Tabelas!$AI2443,1)="N","DN",
LEFT(Tabelas!$AI2443,1)="C","DC",
LEFT(Tabelas!$AI2443,1)="L","DL",
LEFT(Tabelas!$AI2443,1)="A","DA",
LEFT(Tabelas!$AI2443,1)="G","DG")</f>
        <v>DL</v>
      </c>
      <c r="AW2443" s="34"/>
      <c r="AX2443" s="34"/>
      <c r="AY2443" s="34"/>
      <c r="AZ2443" s="34"/>
      <c r="BA2443" s="34"/>
      <c r="BB2443" s="34"/>
      <c r="BC2443" s="34"/>
      <c r="BD2443" s="44">
        <v>140120</v>
      </c>
      <c r="BE2443" s="34" t="s">
        <v>2822</v>
      </c>
      <c r="BF2443" s="43" t="s">
        <v>1223</v>
      </c>
      <c r="BG2443" s="34" t="s">
        <v>288</v>
      </c>
      <c r="BH2443" s="34" t="s">
        <v>281</v>
      </c>
      <c r="BI2443" s="34" t="s">
        <v>12904</v>
      </c>
      <c r="BJ2443" s="44" t="s">
        <v>350</v>
      </c>
      <c r="BK2443" s="44" t="s">
        <v>12873</v>
      </c>
      <c r="EN2443" s="571">
        <v>220275939</v>
      </c>
      <c r="EO2443" s="560" t="s">
        <v>12923</v>
      </c>
      <c r="EP2443" s="560" t="s">
        <v>947</v>
      </c>
      <c r="EQ2443" s="580">
        <v>451</v>
      </c>
      <c r="ER2443" s="560" t="s">
        <v>4104</v>
      </c>
      <c r="ES2443" s="567" t="s">
        <v>12924</v>
      </c>
    </row>
    <row r="2444" spans="16:149">
      <c r="P2444" s="503"/>
      <c r="Q2444" s="504"/>
      <c r="R2444" s="505">
        <f t="shared" si="60"/>
        <v>46222</v>
      </c>
      <c r="S2444" s="501"/>
      <c r="T2444" s="497"/>
      <c r="U2444" s="498"/>
      <c r="V2444" s="43">
        <v>331</v>
      </c>
      <c r="W2444" s="34" t="s">
        <v>4880</v>
      </c>
      <c r="X2444" s="44">
        <v>140121</v>
      </c>
      <c r="Y2444" s="34" t="s">
        <v>2963</v>
      </c>
      <c r="Z2444" s="43" t="s">
        <v>1223</v>
      </c>
      <c r="AA2444" s="34" t="s">
        <v>288</v>
      </c>
      <c r="AB2444" s="34" t="s">
        <v>281</v>
      </c>
      <c r="AC2444" s="34" t="s">
        <v>12925</v>
      </c>
      <c r="AD2444" s="44" t="s">
        <v>350</v>
      </c>
      <c r="AE2444" s="44" t="s">
        <v>12873</v>
      </c>
      <c r="AF2444" s="43">
        <v>331</v>
      </c>
      <c r="AG2444" s="34" t="s">
        <v>4880</v>
      </c>
      <c r="AH2444" s="34" t="s">
        <v>297</v>
      </c>
      <c r="AI2444" s="43" t="s">
        <v>296</v>
      </c>
      <c r="AJ2444" s="44" t="s">
        <v>298</v>
      </c>
      <c r="AK2444" s="261">
        <v>2200086</v>
      </c>
      <c r="AL2444" s="44" t="s">
        <v>288</v>
      </c>
      <c r="AM2444" s="44" t="s">
        <v>301</v>
      </c>
      <c r="AN2444" s="262">
        <v>241095900</v>
      </c>
      <c r="AO2444" s="34"/>
      <c r="AP2444" s="34"/>
      <c r="AQ2444" s="34"/>
      <c r="AR2444" s="34"/>
      <c r="AS2444" s="34"/>
      <c r="AT2444" s="44" t="s">
        <v>12785</v>
      </c>
      <c r="AU2444" s="44"/>
      <c r="AV2444" s="477" t="str">
        <f t="array" ref="AV2444">_xlfn.IFS(
LEFT(Tabelas!$AI2444,1)="N","DN",
LEFT(Tabelas!$AI2444,1)="C","DC",
LEFT(Tabelas!$AI2444,1)="L","DL",
LEFT(Tabelas!$AI2444,1)="A","DA",
LEFT(Tabelas!$AI2444,1)="G","DG")</f>
        <v>DL</v>
      </c>
      <c r="AW2444" s="34"/>
      <c r="AX2444" s="34"/>
      <c r="AY2444" s="34"/>
      <c r="AZ2444" s="34"/>
      <c r="BA2444" s="34"/>
      <c r="BB2444" s="34"/>
      <c r="BC2444" s="34"/>
      <c r="BD2444" s="44">
        <v>140121</v>
      </c>
      <c r="BE2444" s="34" t="s">
        <v>2963</v>
      </c>
      <c r="BF2444" s="43" t="s">
        <v>1223</v>
      </c>
      <c r="BG2444" s="34" t="s">
        <v>288</v>
      </c>
      <c r="BH2444" s="34" t="s">
        <v>281</v>
      </c>
      <c r="BI2444" s="34" t="s">
        <v>12925</v>
      </c>
      <c r="BJ2444" s="44" t="s">
        <v>350</v>
      </c>
      <c r="BK2444" s="44" t="s">
        <v>12873</v>
      </c>
      <c r="EN2444" s="571">
        <v>221149996</v>
      </c>
      <c r="EO2444" s="560" t="s">
        <v>12926</v>
      </c>
      <c r="EP2444" s="560" t="s">
        <v>370</v>
      </c>
      <c r="EQ2444" s="580">
        <v>586</v>
      </c>
      <c r="ER2444" s="560" t="s">
        <v>5533</v>
      </c>
      <c r="ES2444" s="567" t="s">
        <v>12927</v>
      </c>
    </row>
    <row r="2445" spans="16:149">
      <c r="P2445" s="503"/>
      <c r="Q2445" s="504"/>
      <c r="R2445" s="505">
        <f t="shared" si="60"/>
        <v>46223</v>
      </c>
      <c r="S2445" s="501"/>
      <c r="T2445" s="497"/>
      <c r="U2445" s="498"/>
      <c r="V2445" s="43">
        <v>331</v>
      </c>
      <c r="W2445" s="34" t="s">
        <v>4880</v>
      </c>
      <c r="X2445" s="44">
        <v>140122</v>
      </c>
      <c r="Y2445" s="34" t="s">
        <v>3091</v>
      </c>
      <c r="Z2445" s="43" t="s">
        <v>1223</v>
      </c>
      <c r="AA2445" s="34" t="s">
        <v>288</v>
      </c>
      <c r="AB2445" s="34" t="s">
        <v>281</v>
      </c>
      <c r="AC2445" s="34" t="s">
        <v>12928</v>
      </c>
      <c r="AD2445" s="44" t="s">
        <v>350</v>
      </c>
      <c r="AE2445" s="44" t="s">
        <v>12873</v>
      </c>
      <c r="AF2445" s="43">
        <v>331</v>
      </c>
      <c r="AG2445" s="34" t="s">
        <v>4880</v>
      </c>
      <c r="AH2445" s="34" t="s">
        <v>297</v>
      </c>
      <c r="AI2445" s="43" t="s">
        <v>296</v>
      </c>
      <c r="AJ2445" s="44" t="s">
        <v>298</v>
      </c>
      <c r="AK2445" s="261">
        <v>2200086</v>
      </c>
      <c r="AL2445" s="44" t="s">
        <v>288</v>
      </c>
      <c r="AM2445" s="44" t="s">
        <v>301</v>
      </c>
      <c r="AN2445" s="262">
        <v>241095900</v>
      </c>
      <c r="AO2445" s="34"/>
      <c r="AP2445" s="34"/>
      <c r="AQ2445" s="34"/>
      <c r="AR2445" s="34"/>
      <c r="AS2445" s="34"/>
      <c r="AT2445" s="44" t="s">
        <v>12785</v>
      </c>
      <c r="AU2445" s="44"/>
      <c r="AV2445" s="477" t="str">
        <f t="array" ref="AV2445">_xlfn.IFS(
LEFT(Tabelas!$AI2445,1)="N","DN",
LEFT(Tabelas!$AI2445,1)="C","DC",
LEFT(Tabelas!$AI2445,1)="L","DL",
LEFT(Tabelas!$AI2445,1)="A","DA",
LEFT(Tabelas!$AI2445,1)="G","DG")</f>
        <v>DL</v>
      </c>
      <c r="AW2445" s="34"/>
      <c r="AX2445" s="34"/>
      <c r="AY2445" s="34"/>
      <c r="AZ2445" s="34"/>
      <c r="BA2445" s="34"/>
      <c r="BB2445" s="34"/>
      <c r="BC2445" s="34"/>
      <c r="BD2445" s="44">
        <v>140122</v>
      </c>
      <c r="BE2445" s="34" t="s">
        <v>3091</v>
      </c>
      <c r="BF2445" s="43" t="s">
        <v>1223</v>
      </c>
      <c r="BG2445" s="34" t="s">
        <v>288</v>
      </c>
      <c r="BH2445" s="34" t="s">
        <v>281</v>
      </c>
      <c r="BI2445" s="34" t="s">
        <v>12928</v>
      </c>
      <c r="BJ2445" s="44" t="s">
        <v>350</v>
      </c>
      <c r="BK2445" s="44" t="s">
        <v>12873</v>
      </c>
      <c r="EN2445" s="572">
        <v>221250476</v>
      </c>
      <c r="EO2445" s="561" t="s">
        <v>12929</v>
      </c>
      <c r="EP2445" s="561" t="s">
        <v>947</v>
      </c>
      <c r="EQ2445" s="576">
        <v>452</v>
      </c>
      <c r="ER2445" s="561" t="s">
        <v>3734</v>
      </c>
      <c r="ES2445" s="568" t="s">
        <v>12930</v>
      </c>
    </row>
    <row r="2446" spans="16:149">
      <c r="P2446" s="503"/>
      <c r="Q2446" s="504"/>
      <c r="R2446" s="505">
        <f t="shared" si="60"/>
        <v>46224</v>
      </c>
      <c r="S2446" s="501"/>
      <c r="T2446" s="497"/>
      <c r="U2446" s="498"/>
      <c r="V2446" s="43">
        <v>331</v>
      </c>
      <c r="W2446" s="34" t="s">
        <v>4880</v>
      </c>
      <c r="X2446" s="44">
        <v>140123</v>
      </c>
      <c r="Y2446" s="34" t="s">
        <v>3203</v>
      </c>
      <c r="Z2446" s="43" t="s">
        <v>1223</v>
      </c>
      <c r="AA2446" s="34" t="s">
        <v>288</v>
      </c>
      <c r="AB2446" s="34" t="s">
        <v>281</v>
      </c>
      <c r="AC2446" s="34" t="s">
        <v>12931</v>
      </c>
      <c r="AD2446" s="44" t="s">
        <v>350</v>
      </c>
      <c r="AE2446" s="44" t="s">
        <v>12873</v>
      </c>
      <c r="AF2446" s="43">
        <v>331</v>
      </c>
      <c r="AG2446" s="34" t="s">
        <v>4880</v>
      </c>
      <c r="AH2446" s="34" t="s">
        <v>297</v>
      </c>
      <c r="AI2446" s="43" t="s">
        <v>296</v>
      </c>
      <c r="AJ2446" s="44" t="s">
        <v>298</v>
      </c>
      <c r="AK2446" s="261">
        <v>2200086</v>
      </c>
      <c r="AL2446" s="44" t="s">
        <v>288</v>
      </c>
      <c r="AM2446" s="44" t="s">
        <v>301</v>
      </c>
      <c r="AN2446" s="262">
        <v>241095900</v>
      </c>
      <c r="AO2446" s="34"/>
      <c r="AP2446" s="34"/>
      <c r="AQ2446" s="34"/>
      <c r="AR2446" s="34"/>
      <c r="AS2446" s="34"/>
      <c r="AT2446" s="44" t="s">
        <v>12785</v>
      </c>
      <c r="AU2446" s="44"/>
      <c r="AV2446" s="477" t="str">
        <f t="array" ref="AV2446">_xlfn.IFS(
LEFT(Tabelas!$AI2446,1)="N","DN",
LEFT(Tabelas!$AI2446,1)="C","DC",
LEFT(Tabelas!$AI2446,1)="L","DL",
LEFT(Tabelas!$AI2446,1)="A","DA",
LEFT(Tabelas!$AI2446,1)="G","DG")</f>
        <v>DL</v>
      </c>
      <c r="AW2446" s="34"/>
      <c r="AX2446" s="34"/>
      <c r="AY2446" s="34"/>
      <c r="AZ2446" s="34"/>
      <c r="BA2446" s="34"/>
      <c r="BB2446" s="34"/>
      <c r="BC2446" s="34"/>
      <c r="BD2446" s="44">
        <v>140123</v>
      </c>
      <c r="BE2446" s="34" t="s">
        <v>3203</v>
      </c>
      <c r="BF2446" s="43" t="s">
        <v>1223</v>
      </c>
      <c r="BG2446" s="34" t="s">
        <v>288</v>
      </c>
      <c r="BH2446" s="34" t="s">
        <v>281</v>
      </c>
      <c r="BI2446" s="34" t="s">
        <v>12931</v>
      </c>
      <c r="BJ2446" s="44" t="s">
        <v>350</v>
      </c>
      <c r="BK2446" s="44" t="s">
        <v>12873</v>
      </c>
      <c r="EN2446" s="571">
        <v>221330577</v>
      </c>
      <c r="EO2446" s="560" t="s">
        <v>12932</v>
      </c>
      <c r="EP2446" s="560" t="s">
        <v>320</v>
      </c>
      <c r="EQ2446" s="580">
        <v>106</v>
      </c>
      <c r="ER2446" s="560" t="s">
        <v>1774</v>
      </c>
      <c r="ES2446" s="567" t="s">
        <v>12933</v>
      </c>
    </row>
    <row r="2447" spans="16:149">
      <c r="P2447" s="503"/>
      <c r="Q2447" s="504"/>
      <c r="R2447" s="505">
        <f t="shared" si="60"/>
        <v>46225</v>
      </c>
      <c r="S2447" s="501"/>
      <c r="T2447" s="497"/>
      <c r="U2447" s="498"/>
      <c r="V2447" s="43">
        <v>331</v>
      </c>
      <c r="W2447" s="34" t="s">
        <v>4880</v>
      </c>
      <c r="X2447" s="44">
        <v>140124</v>
      </c>
      <c r="Y2447" s="34" t="s">
        <v>3319</v>
      </c>
      <c r="Z2447" s="43" t="s">
        <v>1223</v>
      </c>
      <c r="AA2447" s="34" t="s">
        <v>288</v>
      </c>
      <c r="AB2447" s="34" t="s">
        <v>281</v>
      </c>
      <c r="AC2447" s="34" t="s">
        <v>12934</v>
      </c>
      <c r="AD2447" s="44" t="s">
        <v>350</v>
      </c>
      <c r="AE2447" s="44" t="s">
        <v>12873</v>
      </c>
      <c r="AF2447" s="43">
        <v>331</v>
      </c>
      <c r="AG2447" s="34" t="s">
        <v>4880</v>
      </c>
      <c r="AH2447" s="34" t="s">
        <v>297</v>
      </c>
      <c r="AI2447" s="43" t="s">
        <v>296</v>
      </c>
      <c r="AJ2447" s="44" t="s">
        <v>298</v>
      </c>
      <c r="AK2447" s="261">
        <v>2200086</v>
      </c>
      <c r="AL2447" s="44" t="s">
        <v>288</v>
      </c>
      <c r="AM2447" s="44" t="s">
        <v>301</v>
      </c>
      <c r="AN2447" s="262">
        <v>241095900</v>
      </c>
      <c r="AO2447" s="34"/>
      <c r="AP2447" s="34"/>
      <c r="AQ2447" s="34"/>
      <c r="AR2447" s="34"/>
      <c r="AS2447" s="34"/>
      <c r="AT2447" s="44" t="s">
        <v>12785</v>
      </c>
      <c r="AU2447" s="44"/>
      <c r="AV2447" s="477" t="str">
        <f t="array" ref="AV2447">_xlfn.IFS(
LEFT(Tabelas!$AI2447,1)="N","DN",
LEFT(Tabelas!$AI2447,1)="C","DC",
LEFT(Tabelas!$AI2447,1)="L","DL",
LEFT(Tabelas!$AI2447,1)="A","DA",
LEFT(Tabelas!$AI2447,1)="G","DG")</f>
        <v>DL</v>
      </c>
      <c r="AW2447" s="34"/>
      <c r="AX2447" s="34"/>
      <c r="AY2447" s="34"/>
      <c r="AZ2447" s="34"/>
      <c r="BA2447" s="34"/>
      <c r="BB2447" s="34"/>
      <c r="BC2447" s="34"/>
      <c r="BD2447" s="44">
        <v>140124</v>
      </c>
      <c r="BE2447" s="34" t="s">
        <v>3319</v>
      </c>
      <c r="BF2447" s="43" t="s">
        <v>1223</v>
      </c>
      <c r="BG2447" s="34" t="s">
        <v>288</v>
      </c>
      <c r="BH2447" s="34" t="s">
        <v>281</v>
      </c>
      <c r="BI2447" s="34" t="s">
        <v>12934</v>
      </c>
      <c r="BJ2447" s="44" t="s">
        <v>350</v>
      </c>
      <c r="BK2447" s="44" t="s">
        <v>12873</v>
      </c>
      <c r="EN2447" s="572">
        <v>221452567</v>
      </c>
      <c r="EO2447" s="561" t="s">
        <v>12935</v>
      </c>
      <c r="EP2447" s="561" t="s">
        <v>320</v>
      </c>
      <c r="EQ2447" s="576">
        <v>109</v>
      </c>
      <c r="ER2447" s="561" t="s">
        <v>2409</v>
      </c>
      <c r="ES2447" s="568" t="s">
        <v>12936</v>
      </c>
    </row>
    <row r="2448" spans="16:149">
      <c r="P2448" s="503"/>
      <c r="Q2448" s="504"/>
      <c r="R2448" s="505">
        <f t="shared" si="60"/>
        <v>46226</v>
      </c>
      <c r="S2448" s="501"/>
      <c r="T2448" s="497"/>
      <c r="U2448" s="498"/>
      <c r="V2448" s="43">
        <v>331</v>
      </c>
      <c r="W2448" s="34" t="s">
        <v>4880</v>
      </c>
      <c r="X2448" s="44">
        <v>140801</v>
      </c>
      <c r="Y2448" s="34" t="s">
        <v>550</v>
      </c>
      <c r="Z2448" s="43" t="s">
        <v>1223</v>
      </c>
      <c r="AA2448" s="34" t="s">
        <v>550</v>
      </c>
      <c r="AB2448" s="34" t="s">
        <v>281</v>
      </c>
      <c r="AC2448" s="34" t="s">
        <v>550</v>
      </c>
      <c r="AD2448" s="44" t="s">
        <v>350</v>
      </c>
      <c r="AE2448" s="44" t="s">
        <v>12873</v>
      </c>
      <c r="AF2448" s="43">
        <v>331</v>
      </c>
      <c r="AG2448" s="34" t="s">
        <v>4880</v>
      </c>
      <c r="AH2448" s="34" t="s">
        <v>297</v>
      </c>
      <c r="AI2448" s="43" t="s">
        <v>296</v>
      </c>
      <c r="AJ2448" s="44" t="s">
        <v>298</v>
      </c>
      <c r="AK2448" s="261">
        <v>2200086</v>
      </c>
      <c r="AL2448" s="44" t="s">
        <v>288</v>
      </c>
      <c r="AM2448" s="44" t="s">
        <v>301</v>
      </c>
      <c r="AN2448" s="262">
        <v>241095900</v>
      </c>
      <c r="AO2448" s="34"/>
      <c r="AP2448" s="34"/>
      <c r="AQ2448" s="34"/>
      <c r="AR2448" s="34"/>
      <c r="AS2448" s="34"/>
      <c r="AT2448" s="44" t="s">
        <v>12785</v>
      </c>
      <c r="AU2448" s="44"/>
      <c r="AV2448" s="477" t="str">
        <f t="array" ref="AV2448">_xlfn.IFS(
LEFT(Tabelas!$AI2448,1)="N","DN",
LEFT(Tabelas!$AI2448,1)="C","DC",
LEFT(Tabelas!$AI2448,1)="L","DL",
LEFT(Tabelas!$AI2448,1)="A","DA",
LEFT(Tabelas!$AI2448,1)="G","DG")</f>
        <v>DL</v>
      </c>
      <c r="AW2448" s="34"/>
      <c r="AX2448" s="34"/>
      <c r="AY2448" s="34"/>
      <c r="AZ2448" s="34"/>
      <c r="BA2448" s="34"/>
      <c r="BB2448" s="34"/>
      <c r="BC2448" s="34"/>
      <c r="BD2448" s="44">
        <v>140801</v>
      </c>
      <c r="BE2448" s="34" t="s">
        <v>550</v>
      </c>
      <c r="BF2448" s="43" t="s">
        <v>1223</v>
      </c>
      <c r="BG2448" s="34" t="s">
        <v>550</v>
      </c>
      <c r="BH2448" s="34" t="s">
        <v>281</v>
      </c>
      <c r="BI2448" s="34" t="s">
        <v>550</v>
      </c>
      <c r="BJ2448" s="44" t="s">
        <v>350</v>
      </c>
      <c r="BK2448" s="44" t="s">
        <v>12873</v>
      </c>
      <c r="EN2448" s="571">
        <v>221540369</v>
      </c>
      <c r="EO2448" s="560" t="s">
        <v>12937</v>
      </c>
      <c r="EP2448" s="560" t="s">
        <v>320</v>
      </c>
      <c r="EQ2448" s="580">
        <v>106</v>
      </c>
      <c r="ER2448" s="560" t="s">
        <v>1774</v>
      </c>
      <c r="ES2448" s="567" t="s">
        <v>12938</v>
      </c>
    </row>
    <row r="2449" spans="16:149">
      <c r="P2449" s="503"/>
      <c r="Q2449" s="504"/>
      <c r="R2449" s="505">
        <f t="shared" si="60"/>
        <v>46227</v>
      </c>
      <c r="S2449" s="501"/>
      <c r="T2449" s="497"/>
      <c r="U2449" s="498"/>
      <c r="V2449" s="43">
        <v>331</v>
      </c>
      <c r="W2449" s="34" t="s">
        <v>4880</v>
      </c>
      <c r="X2449" s="44">
        <v>140800</v>
      </c>
      <c r="Y2449" s="34" t="s">
        <v>850</v>
      </c>
      <c r="Z2449" s="43" t="s">
        <v>1223</v>
      </c>
      <c r="AA2449" s="34" t="s">
        <v>550</v>
      </c>
      <c r="AB2449" s="34" t="s">
        <v>281</v>
      </c>
      <c r="AC2449" s="34" t="s">
        <v>550</v>
      </c>
      <c r="AD2449" s="44" t="s">
        <v>350</v>
      </c>
      <c r="AE2449" s="44" t="s">
        <v>12873</v>
      </c>
      <c r="AF2449" s="43">
        <v>331</v>
      </c>
      <c r="AG2449" s="34" t="s">
        <v>4880</v>
      </c>
      <c r="AH2449" s="34" t="s">
        <v>297</v>
      </c>
      <c r="AI2449" s="43" t="s">
        <v>296</v>
      </c>
      <c r="AJ2449" s="44" t="s">
        <v>298</v>
      </c>
      <c r="AK2449" s="261">
        <v>2200086</v>
      </c>
      <c r="AL2449" s="44" t="s">
        <v>288</v>
      </c>
      <c r="AM2449" s="44" t="s">
        <v>301</v>
      </c>
      <c r="AN2449" s="262">
        <v>241095900</v>
      </c>
      <c r="AO2449" s="34"/>
      <c r="AP2449" s="34"/>
      <c r="AQ2449" s="34"/>
      <c r="AR2449" s="34"/>
      <c r="AS2449" s="34"/>
      <c r="AT2449" s="44" t="s">
        <v>12785</v>
      </c>
      <c r="AU2449" s="44"/>
      <c r="AV2449" s="477" t="str">
        <f t="array" ref="AV2449">_xlfn.IFS(
LEFT(Tabelas!$AI2449,1)="N","DN",
LEFT(Tabelas!$AI2449,1)="C","DC",
LEFT(Tabelas!$AI2449,1)="L","DL",
LEFT(Tabelas!$AI2449,1)="A","DA",
LEFT(Tabelas!$AI2449,1)="G","DG")</f>
        <v>DL</v>
      </c>
      <c r="AW2449" s="34"/>
      <c r="AX2449" s="34"/>
      <c r="AY2449" s="34"/>
      <c r="AZ2449" s="34"/>
      <c r="BA2449" s="34"/>
      <c r="BB2449" s="34"/>
      <c r="BC2449" s="34"/>
      <c r="BD2449" s="44">
        <v>140800</v>
      </c>
      <c r="BE2449" s="34" t="s">
        <v>850</v>
      </c>
      <c r="BF2449" s="43" t="s">
        <v>1223</v>
      </c>
      <c r="BG2449" s="34" t="s">
        <v>550</v>
      </c>
      <c r="BH2449" s="34" t="s">
        <v>281</v>
      </c>
      <c r="BI2449" s="34" t="s">
        <v>550</v>
      </c>
      <c r="BJ2449" s="44" t="s">
        <v>350</v>
      </c>
      <c r="BK2449" s="44" t="s">
        <v>12873</v>
      </c>
      <c r="EN2449" s="572">
        <v>221844546</v>
      </c>
      <c r="EO2449" s="561" t="s">
        <v>12939</v>
      </c>
      <c r="EP2449" s="561" t="s">
        <v>350</v>
      </c>
      <c r="EQ2449" s="576">
        <v>226</v>
      </c>
      <c r="ER2449" s="561" t="s">
        <v>4561</v>
      </c>
      <c r="ES2449" s="568" t="s">
        <v>12940</v>
      </c>
    </row>
    <row r="2450" spans="16:149">
      <c r="P2450" s="503"/>
      <c r="Q2450" s="504"/>
      <c r="R2450" s="505">
        <f t="shared" si="60"/>
        <v>46228</v>
      </c>
      <c r="S2450" s="501"/>
      <c r="T2450" s="497"/>
      <c r="U2450" s="498"/>
      <c r="V2450" s="43">
        <v>331</v>
      </c>
      <c r="W2450" s="34" t="s">
        <v>4880</v>
      </c>
      <c r="X2450" s="44">
        <v>140802</v>
      </c>
      <c r="Y2450" s="34" t="s">
        <v>1419</v>
      </c>
      <c r="Z2450" s="43" t="s">
        <v>1223</v>
      </c>
      <c r="AA2450" s="34" t="s">
        <v>550</v>
      </c>
      <c r="AB2450" s="34" t="s">
        <v>281</v>
      </c>
      <c r="AC2450" s="34" t="s">
        <v>1419</v>
      </c>
      <c r="AD2450" s="44" t="s">
        <v>350</v>
      </c>
      <c r="AE2450" s="44" t="s">
        <v>12873</v>
      </c>
      <c r="AF2450" s="43">
        <v>331</v>
      </c>
      <c r="AG2450" s="34" t="s">
        <v>4880</v>
      </c>
      <c r="AH2450" s="34" t="s">
        <v>297</v>
      </c>
      <c r="AI2450" s="43" t="s">
        <v>296</v>
      </c>
      <c r="AJ2450" s="44" t="s">
        <v>298</v>
      </c>
      <c r="AK2450" s="261">
        <v>2200086</v>
      </c>
      <c r="AL2450" s="44" t="s">
        <v>288</v>
      </c>
      <c r="AM2450" s="44" t="s">
        <v>301</v>
      </c>
      <c r="AN2450" s="262">
        <v>241095900</v>
      </c>
      <c r="AO2450" s="34"/>
      <c r="AP2450" s="34"/>
      <c r="AQ2450" s="34"/>
      <c r="AR2450" s="34"/>
      <c r="AS2450" s="34"/>
      <c r="AT2450" s="44" t="s">
        <v>12785</v>
      </c>
      <c r="AU2450" s="44"/>
      <c r="AV2450" s="477" t="str">
        <f t="array" ref="AV2450">_xlfn.IFS(
LEFT(Tabelas!$AI2450,1)="N","DN",
LEFT(Tabelas!$AI2450,1)="C","DC",
LEFT(Tabelas!$AI2450,1)="L","DL",
LEFT(Tabelas!$AI2450,1)="A","DA",
LEFT(Tabelas!$AI2450,1)="G","DG")</f>
        <v>DL</v>
      </c>
      <c r="AW2450" s="34"/>
      <c r="AX2450" s="34"/>
      <c r="AY2450" s="34"/>
      <c r="AZ2450" s="34"/>
      <c r="BA2450" s="34"/>
      <c r="BB2450" s="34"/>
      <c r="BC2450" s="34"/>
      <c r="BD2450" s="44">
        <v>140802</v>
      </c>
      <c r="BE2450" s="34" t="s">
        <v>1419</v>
      </c>
      <c r="BF2450" s="43" t="s">
        <v>1223</v>
      </c>
      <c r="BG2450" s="34" t="s">
        <v>550</v>
      </c>
      <c r="BH2450" s="34" t="s">
        <v>281</v>
      </c>
      <c r="BI2450" s="34" t="s">
        <v>1419</v>
      </c>
      <c r="BJ2450" s="44" t="s">
        <v>350</v>
      </c>
      <c r="BK2450" s="44" t="s">
        <v>12873</v>
      </c>
      <c r="EN2450" s="572">
        <v>221987568</v>
      </c>
      <c r="EO2450" s="561" t="s">
        <v>12941</v>
      </c>
      <c r="EP2450" s="561" t="s">
        <v>320</v>
      </c>
      <c r="EQ2450" s="576">
        <v>164</v>
      </c>
      <c r="ER2450" s="561" t="s">
        <v>3901</v>
      </c>
      <c r="ES2450" s="568" t="s">
        <v>12942</v>
      </c>
    </row>
    <row r="2451" spans="16:149">
      <c r="P2451" s="503"/>
      <c r="Q2451" s="504"/>
      <c r="R2451" s="505">
        <f t="shared" si="60"/>
        <v>46229</v>
      </c>
      <c r="S2451" s="501"/>
      <c r="T2451" s="497"/>
      <c r="U2451" s="498"/>
      <c r="V2451" s="43">
        <v>331</v>
      </c>
      <c r="W2451" s="34" t="s">
        <v>4880</v>
      </c>
      <c r="X2451" s="44">
        <v>140803</v>
      </c>
      <c r="Y2451" s="34" t="s">
        <v>1700</v>
      </c>
      <c r="Z2451" s="43" t="s">
        <v>1223</v>
      </c>
      <c r="AA2451" s="34" t="s">
        <v>550</v>
      </c>
      <c r="AB2451" s="34" t="s">
        <v>281</v>
      </c>
      <c r="AC2451" s="34" t="s">
        <v>1700</v>
      </c>
      <c r="AD2451" s="44" t="s">
        <v>350</v>
      </c>
      <c r="AE2451" s="44" t="s">
        <v>12873</v>
      </c>
      <c r="AF2451" s="43">
        <v>331</v>
      </c>
      <c r="AG2451" s="34" t="s">
        <v>4880</v>
      </c>
      <c r="AH2451" s="34" t="s">
        <v>297</v>
      </c>
      <c r="AI2451" s="43" t="s">
        <v>296</v>
      </c>
      <c r="AJ2451" s="44" t="s">
        <v>298</v>
      </c>
      <c r="AK2451" s="261">
        <v>2200086</v>
      </c>
      <c r="AL2451" s="44" t="s">
        <v>288</v>
      </c>
      <c r="AM2451" s="44" t="s">
        <v>301</v>
      </c>
      <c r="AN2451" s="262">
        <v>241095900</v>
      </c>
      <c r="AO2451" s="34"/>
      <c r="AP2451" s="34"/>
      <c r="AQ2451" s="34"/>
      <c r="AR2451" s="34"/>
      <c r="AS2451" s="34"/>
      <c r="AT2451" s="44" t="s">
        <v>12785</v>
      </c>
      <c r="AU2451" s="44"/>
      <c r="AV2451" s="477" t="str">
        <f t="array" ref="AV2451">_xlfn.IFS(
LEFT(Tabelas!$AI2451,1)="N","DN",
LEFT(Tabelas!$AI2451,1)="C","DC",
LEFT(Tabelas!$AI2451,1)="L","DL",
LEFT(Tabelas!$AI2451,1)="A","DA",
LEFT(Tabelas!$AI2451,1)="G","DG")</f>
        <v>DL</v>
      </c>
      <c r="AW2451" s="34"/>
      <c r="AX2451" s="34"/>
      <c r="AY2451" s="34"/>
      <c r="AZ2451" s="34"/>
      <c r="BA2451" s="34"/>
      <c r="BB2451" s="34"/>
      <c r="BC2451" s="34"/>
      <c r="BD2451" s="44">
        <v>140803</v>
      </c>
      <c r="BE2451" s="34" t="s">
        <v>1700</v>
      </c>
      <c r="BF2451" s="43" t="s">
        <v>1223</v>
      </c>
      <c r="BG2451" s="34" t="s">
        <v>550</v>
      </c>
      <c r="BH2451" s="34" t="s">
        <v>281</v>
      </c>
      <c r="BI2451" s="34" t="s">
        <v>1700</v>
      </c>
      <c r="BJ2451" s="44" t="s">
        <v>350</v>
      </c>
      <c r="BK2451" s="44" t="s">
        <v>12873</v>
      </c>
      <c r="EN2451" s="571">
        <v>222074159</v>
      </c>
      <c r="EO2451" s="560" t="s">
        <v>12943</v>
      </c>
      <c r="EP2451" s="560" t="s">
        <v>350</v>
      </c>
      <c r="EQ2451" s="580">
        <v>228</v>
      </c>
      <c r="ER2451" s="560" t="s">
        <v>4603</v>
      </c>
      <c r="ES2451" s="567" t="s">
        <v>12944</v>
      </c>
    </row>
    <row r="2452" spans="16:149">
      <c r="P2452" s="503"/>
      <c r="Q2452" s="504"/>
      <c r="R2452" s="505">
        <f t="shared" si="60"/>
        <v>46230</v>
      </c>
      <c r="S2452" s="501"/>
      <c r="T2452" s="497"/>
      <c r="U2452" s="498"/>
      <c r="V2452" s="43">
        <v>331</v>
      </c>
      <c r="W2452" s="34" t="s">
        <v>4880</v>
      </c>
      <c r="X2452" s="44">
        <v>141302</v>
      </c>
      <c r="Y2452" s="34" t="s">
        <v>1149</v>
      </c>
      <c r="Z2452" s="43" t="s">
        <v>1223</v>
      </c>
      <c r="AA2452" s="34" t="s">
        <v>555</v>
      </c>
      <c r="AB2452" s="34" t="s">
        <v>281</v>
      </c>
      <c r="AC2452" s="34" t="s">
        <v>1149</v>
      </c>
      <c r="AD2452" s="44" t="s">
        <v>350</v>
      </c>
      <c r="AE2452" s="44" t="s">
        <v>12873</v>
      </c>
      <c r="AF2452" s="43">
        <v>331</v>
      </c>
      <c r="AG2452" s="34" t="s">
        <v>4880</v>
      </c>
      <c r="AH2452" s="34" t="s">
        <v>297</v>
      </c>
      <c r="AI2452" s="43" t="s">
        <v>296</v>
      </c>
      <c r="AJ2452" s="44" t="s">
        <v>298</v>
      </c>
      <c r="AK2452" s="261">
        <v>2200086</v>
      </c>
      <c r="AL2452" s="44" t="s">
        <v>288</v>
      </c>
      <c r="AM2452" s="44" t="s">
        <v>301</v>
      </c>
      <c r="AN2452" s="262">
        <v>241095900</v>
      </c>
      <c r="AO2452" s="34"/>
      <c r="AP2452" s="34"/>
      <c r="AQ2452" s="34"/>
      <c r="AR2452" s="34"/>
      <c r="AS2452" s="34"/>
      <c r="AT2452" s="44" t="s">
        <v>12785</v>
      </c>
      <c r="AU2452" s="44"/>
      <c r="AV2452" s="477" t="str">
        <f t="array" ref="AV2452">_xlfn.IFS(
LEFT(Tabelas!$AI2452,1)="N","DN",
LEFT(Tabelas!$AI2452,1)="C","DC",
LEFT(Tabelas!$AI2452,1)="L","DL",
LEFT(Tabelas!$AI2452,1)="A","DA",
LEFT(Tabelas!$AI2452,1)="G","DG")</f>
        <v>DL</v>
      </c>
      <c r="AW2452" s="34"/>
      <c r="AX2452" s="34"/>
      <c r="AY2452" s="34"/>
      <c r="AZ2452" s="34"/>
      <c r="BA2452" s="34"/>
      <c r="BB2452" s="34"/>
      <c r="BC2452" s="34"/>
      <c r="BD2452" s="44">
        <v>141302</v>
      </c>
      <c r="BE2452" s="34" t="s">
        <v>1149</v>
      </c>
      <c r="BF2452" s="43" t="s">
        <v>1223</v>
      </c>
      <c r="BG2452" s="34" t="s">
        <v>555</v>
      </c>
      <c r="BH2452" s="34" t="s">
        <v>281</v>
      </c>
      <c r="BI2452" s="34" t="s">
        <v>1149</v>
      </c>
      <c r="BJ2452" s="44" t="s">
        <v>350</v>
      </c>
      <c r="BK2452" s="44" t="s">
        <v>12873</v>
      </c>
      <c r="EN2452" s="572">
        <v>222087919</v>
      </c>
      <c r="EO2452" s="561" t="s">
        <v>12945</v>
      </c>
      <c r="EP2452" s="561" t="s">
        <v>350</v>
      </c>
      <c r="EQ2452" s="576">
        <v>221</v>
      </c>
      <c r="ER2452" s="561" t="s">
        <v>4458</v>
      </c>
      <c r="ES2452" s="568" t="s">
        <v>12946</v>
      </c>
    </row>
    <row r="2453" spans="16:149">
      <c r="P2453" s="503"/>
      <c r="Q2453" s="504"/>
      <c r="R2453" s="505">
        <f t="shared" si="60"/>
        <v>46231</v>
      </c>
      <c r="S2453" s="501"/>
      <c r="T2453" s="497"/>
      <c r="U2453" s="498"/>
      <c r="V2453" s="43">
        <v>331</v>
      </c>
      <c r="W2453" s="34" t="s">
        <v>4880</v>
      </c>
      <c r="X2453" s="44">
        <v>141303</v>
      </c>
      <c r="Y2453" s="34" t="s">
        <v>1423</v>
      </c>
      <c r="Z2453" s="43" t="s">
        <v>1223</v>
      </c>
      <c r="AA2453" s="34" t="s">
        <v>555</v>
      </c>
      <c r="AB2453" s="34" t="s">
        <v>281</v>
      </c>
      <c r="AC2453" s="34" t="s">
        <v>1423</v>
      </c>
      <c r="AD2453" s="44" t="s">
        <v>350</v>
      </c>
      <c r="AE2453" s="44" t="s">
        <v>12873</v>
      </c>
      <c r="AF2453" s="43">
        <v>331</v>
      </c>
      <c r="AG2453" s="34" t="s">
        <v>4880</v>
      </c>
      <c r="AH2453" s="34" t="s">
        <v>297</v>
      </c>
      <c r="AI2453" s="43" t="s">
        <v>296</v>
      </c>
      <c r="AJ2453" s="44" t="s">
        <v>298</v>
      </c>
      <c r="AK2453" s="261">
        <v>2200086</v>
      </c>
      <c r="AL2453" s="44" t="s">
        <v>288</v>
      </c>
      <c r="AM2453" s="44" t="s">
        <v>301</v>
      </c>
      <c r="AN2453" s="262">
        <v>241095900</v>
      </c>
      <c r="AO2453" s="34"/>
      <c r="AP2453" s="34"/>
      <c r="AQ2453" s="34"/>
      <c r="AR2453" s="34"/>
      <c r="AS2453" s="34"/>
      <c r="AT2453" s="44" t="s">
        <v>12785</v>
      </c>
      <c r="AU2453" s="44"/>
      <c r="AV2453" s="477" t="str">
        <f t="array" ref="AV2453">_xlfn.IFS(
LEFT(Tabelas!$AI2453,1)="N","DN",
LEFT(Tabelas!$AI2453,1)="C","DC",
LEFT(Tabelas!$AI2453,1)="L","DL",
LEFT(Tabelas!$AI2453,1)="A","DA",
LEFT(Tabelas!$AI2453,1)="G","DG")</f>
        <v>DL</v>
      </c>
      <c r="AW2453" s="34"/>
      <c r="AX2453" s="34"/>
      <c r="AY2453" s="34"/>
      <c r="AZ2453" s="34"/>
      <c r="BA2453" s="34"/>
      <c r="BB2453" s="34"/>
      <c r="BC2453" s="34"/>
      <c r="BD2453" s="44">
        <v>141303</v>
      </c>
      <c r="BE2453" s="34" t="s">
        <v>1423</v>
      </c>
      <c r="BF2453" s="43" t="s">
        <v>1223</v>
      </c>
      <c r="BG2453" s="34" t="s">
        <v>555</v>
      </c>
      <c r="BH2453" s="34" t="s">
        <v>281</v>
      </c>
      <c r="BI2453" s="34" t="s">
        <v>1423</v>
      </c>
      <c r="BJ2453" s="44" t="s">
        <v>350</v>
      </c>
      <c r="BK2453" s="44" t="s">
        <v>12873</v>
      </c>
      <c r="EN2453" s="571">
        <v>222160128</v>
      </c>
      <c r="EO2453" s="560" t="s">
        <v>12947</v>
      </c>
      <c r="EP2453" s="560" t="s">
        <v>947</v>
      </c>
      <c r="EQ2453" s="580">
        <v>443</v>
      </c>
      <c r="ER2453" s="560" t="s">
        <v>3797</v>
      </c>
      <c r="ES2453" s="567" t="s">
        <v>12948</v>
      </c>
    </row>
    <row r="2454" spans="16:149">
      <c r="P2454" s="503"/>
      <c r="Q2454" s="504"/>
      <c r="R2454" s="505">
        <f t="shared" si="60"/>
        <v>46232</v>
      </c>
      <c r="S2454" s="501"/>
      <c r="T2454" s="497"/>
      <c r="U2454" s="498"/>
      <c r="V2454" s="43">
        <v>331</v>
      </c>
      <c r="W2454" s="34" t="s">
        <v>4880</v>
      </c>
      <c r="X2454" s="44">
        <v>141304</v>
      </c>
      <c r="Y2454" s="34" t="s">
        <v>1703</v>
      </c>
      <c r="Z2454" s="43" t="s">
        <v>1223</v>
      </c>
      <c r="AA2454" s="34" t="s">
        <v>555</v>
      </c>
      <c r="AB2454" s="34" t="s">
        <v>281</v>
      </c>
      <c r="AC2454" s="34" t="s">
        <v>1703</v>
      </c>
      <c r="AD2454" s="44" t="s">
        <v>350</v>
      </c>
      <c r="AE2454" s="44" t="s">
        <v>12873</v>
      </c>
      <c r="AF2454" s="43">
        <v>331</v>
      </c>
      <c r="AG2454" s="34" t="s">
        <v>4880</v>
      </c>
      <c r="AH2454" s="34" t="s">
        <v>297</v>
      </c>
      <c r="AI2454" s="43" t="s">
        <v>296</v>
      </c>
      <c r="AJ2454" s="44" t="s">
        <v>298</v>
      </c>
      <c r="AK2454" s="261">
        <v>2200086</v>
      </c>
      <c r="AL2454" s="44" t="s">
        <v>288</v>
      </c>
      <c r="AM2454" s="44" t="s">
        <v>301</v>
      </c>
      <c r="AN2454" s="262">
        <v>241095900</v>
      </c>
      <c r="AO2454" s="34"/>
      <c r="AP2454" s="34"/>
      <c r="AQ2454" s="34"/>
      <c r="AR2454" s="34"/>
      <c r="AS2454" s="34"/>
      <c r="AT2454" s="44" t="s">
        <v>12785</v>
      </c>
      <c r="AU2454" s="44"/>
      <c r="AV2454" s="477" t="str">
        <f t="array" ref="AV2454">_xlfn.IFS(
LEFT(Tabelas!$AI2454,1)="N","DN",
LEFT(Tabelas!$AI2454,1)="C","DC",
LEFT(Tabelas!$AI2454,1)="L","DL",
LEFT(Tabelas!$AI2454,1)="A","DA",
LEFT(Tabelas!$AI2454,1)="G","DG")</f>
        <v>DL</v>
      </c>
      <c r="AW2454" s="34"/>
      <c r="AX2454" s="34"/>
      <c r="AY2454" s="34"/>
      <c r="AZ2454" s="34"/>
      <c r="BA2454" s="34"/>
      <c r="BB2454" s="34"/>
      <c r="BC2454" s="34"/>
      <c r="BD2454" s="44">
        <v>141304</v>
      </c>
      <c r="BE2454" s="34" t="s">
        <v>1703</v>
      </c>
      <c r="BF2454" s="43" t="s">
        <v>1223</v>
      </c>
      <c r="BG2454" s="34" t="s">
        <v>555</v>
      </c>
      <c r="BH2454" s="34" t="s">
        <v>281</v>
      </c>
      <c r="BI2454" s="34" t="s">
        <v>1703</v>
      </c>
      <c r="BJ2454" s="44" t="s">
        <v>350</v>
      </c>
      <c r="BK2454" s="44" t="s">
        <v>12873</v>
      </c>
      <c r="EN2454" s="571">
        <v>222195142</v>
      </c>
      <c r="EO2454" s="560" t="s">
        <v>12949</v>
      </c>
      <c r="EP2454" s="560" t="s">
        <v>320</v>
      </c>
      <c r="EQ2454" s="580">
        <v>101</v>
      </c>
      <c r="ER2454" s="560" t="s">
        <v>316</v>
      </c>
      <c r="ES2454" s="567" t="s">
        <v>12950</v>
      </c>
    </row>
    <row r="2455" spans="16:149">
      <c r="P2455" s="503"/>
      <c r="Q2455" s="504"/>
      <c r="R2455" s="505">
        <f t="shared" si="60"/>
        <v>46233</v>
      </c>
      <c r="S2455" s="501"/>
      <c r="T2455" s="497"/>
      <c r="U2455" s="498"/>
      <c r="V2455" s="43">
        <v>331</v>
      </c>
      <c r="W2455" s="34" t="s">
        <v>4880</v>
      </c>
      <c r="X2455" s="44">
        <v>141305</v>
      </c>
      <c r="Y2455" s="34" t="s">
        <v>1957</v>
      </c>
      <c r="Z2455" s="43" t="s">
        <v>1223</v>
      </c>
      <c r="AA2455" s="34" t="s">
        <v>555</v>
      </c>
      <c r="AB2455" s="34" t="s">
        <v>281</v>
      </c>
      <c r="AC2455" s="34" t="s">
        <v>1957</v>
      </c>
      <c r="AD2455" s="44" t="s">
        <v>350</v>
      </c>
      <c r="AE2455" s="44" t="s">
        <v>12873</v>
      </c>
      <c r="AF2455" s="43">
        <v>331</v>
      </c>
      <c r="AG2455" s="34" t="s">
        <v>4880</v>
      </c>
      <c r="AH2455" s="34" t="s">
        <v>297</v>
      </c>
      <c r="AI2455" s="43" t="s">
        <v>296</v>
      </c>
      <c r="AJ2455" s="44" t="s">
        <v>298</v>
      </c>
      <c r="AK2455" s="261">
        <v>2200086</v>
      </c>
      <c r="AL2455" s="44" t="s">
        <v>288</v>
      </c>
      <c r="AM2455" s="44" t="s">
        <v>301</v>
      </c>
      <c r="AN2455" s="262">
        <v>241095900</v>
      </c>
      <c r="AO2455" s="34"/>
      <c r="AP2455" s="34"/>
      <c r="AQ2455" s="34"/>
      <c r="AR2455" s="34"/>
      <c r="AS2455" s="34"/>
      <c r="AT2455" s="44" t="s">
        <v>12785</v>
      </c>
      <c r="AU2455" s="44"/>
      <c r="AV2455" s="477" t="str">
        <f t="array" ref="AV2455">_xlfn.IFS(
LEFT(Tabelas!$AI2455,1)="N","DN",
LEFT(Tabelas!$AI2455,1)="C","DC",
LEFT(Tabelas!$AI2455,1)="L","DL",
LEFT(Tabelas!$AI2455,1)="A","DA",
LEFT(Tabelas!$AI2455,1)="G","DG")</f>
        <v>DL</v>
      </c>
      <c r="AW2455" s="34"/>
      <c r="AX2455" s="34"/>
      <c r="AY2455" s="34"/>
      <c r="AZ2455" s="34"/>
      <c r="BA2455" s="34"/>
      <c r="BB2455" s="34"/>
      <c r="BC2455" s="34"/>
      <c r="BD2455" s="44">
        <v>141305</v>
      </c>
      <c r="BE2455" s="34" t="s">
        <v>1957</v>
      </c>
      <c r="BF2455" s="43" t="s">
        <v>1223</v>
      </c>
      <c r="BG2455" s="34" t="s">
        <v>555</v>
      </c>
      <c r="BH2455" s="34" t="s">
        <v>281</v>
      </c>
      <c r="BI2455" s="34" t="s">
        <v>1957</v>
      </c>
      <c r="BJ2455" s="44" t="s">
        <v>350</v>
      </c>
      <c r="BK2455" s="44" t="s">
        <v>12873</v>
      </c>
      <c r="EN2455" s="571">
        <v>222390042</v>
      </c>
      <c r="EO2455" s="560" t="s">
        <v>12951</v>
      </c>
      <c r="EP2455" s="560" t="s">
        <v>350</v>
      </c>
      <c r="EQ2455" s="580">
        <v>221</v>
      </c>
      <c r="ER2455" s="560" t="s">
        <v>4458</v>
      </c>
      <c r="ES2455" s="567" t="s">
        <v>12952</v>
      </c>
    </row>
    <row r="2456" spans="16:149">
      <c r="P2456" s="503"/>
      <c r="Q2456" s="504"/>
      <c r="R2456" s="505">
        <f t="shared" si="60"/>
        <v>46234</v>
      </c>
      <c r="S2456" s="501"/>
      <c r="T2456" s="497"/>
      <c r="U2456" s="498"/>
      <c r="V2456" s="43">
        <v>331</v>
      </c>
      <c r="W2456" s="34" t="s">
        <v>4880</v>
      </c>
      <c r="X2456" s="44">
        <v>141300</v>
      </c>
      <c r="Y2456" s="34" t="s">
        <v>855</v>
      </c>
      <c r="Z2456" s="43" t="s">
        <v>1223</v>
      </c>
      <c r="AA2456" s="34" t="s">
        <v>555</v>
      </c>
      <c r="AB2456" s="34" t="s">
        <v>281</v>
      </c>
      <c r="AC2456" s="34" t="s">
        <v>12953</v>
      </c>
      <c r="AD2456" s="44" t="s">
        <v>350</v>
      </c>
      <c r="AE2456" s="44" t="s">
        <v>12873</v>
      </c>
      <c r="AF2456" s="43">
        <v>331</v>
      </c>
      <c r="AG2456" s="34" t="s">
        <v>4880</v>
      </c>
      <c r="AH2456" s="34" t="s">
        <v>297</v>
      </c>
      <c r="AI2456" s="43" t="s">
        <v>296</v>
      </c>
      <c r="AJ2456" s="44" t="s">
        <v>298</v>
      </c>
      <c r="AK2456" s="261">
        <v>2200086</v>
      </c>
      <c r="AL2456" s="44" t="s">
        <v>288</v>
      </c>
      <c r="AM2456" s="44" t="s">
        <v>301</v>
      </c>
      <c r="AN2456" s="262">
        <v>241095900</v>
      </c>
      <c r="AO2456" s="34"/>
      <c r="AP2456" s="34"/>
      <c r="AQ2456" s="34"/>
      <c r="AR2456" s="34"/>
      <c r="AS2456" s="34"/>
      <c r="AT2456" s="44" t="s">
        <v>12785</v>
      </c>
      <c r="AU2456" s="44"/>
      <c r="AV2456" s="477" t="str">
        <f t="array" ref="AV2456">_xlfn.IFS(
LEFT(Tabelas!$AI2456,1)="N","DN",
LEFT(Tabelas!$AI2456,1)="C","DC",
LEFT(Tabelas!$AI2456,1)="L","DL",
LEFT(Tabelas!$AI2456,1)="A","DA",
LEFT(Tabelas!$AI2456,1)="G","DG")</f>
        <v>DL</v>
      </c>
      <c r="AW2456" s="34"/>
      <c r="AX2456" s="34"/>
      <c r="AY2456" s="34"/>
      <c r="AZ2456" s="34"/>
      <c r="BA2456" s="34"/>
      <c r="BB2456" s="34"/>
      <c r="BC2456" s="34"/>
      <c r="BD2456" s="44">
        <v>141300</v>
      </c>
      <c r="BE2456" s="34" t="s">
        <v>855</v>
      </c>
      <c r="BF2456" s="43" t="s">
        <v>1223</v>
      </c>
      <c r="BG2456" s="34" t="s">
        <v>555</v>
      </c>
      <c r="BH2456" s="34" t="s">
        <v>281</v>
      </c>
      <c r="BI2456" s="34" t="s">
        <v>12953</v>
      </c>
      <c r="BJ2456" s="44" t="s">
        <v>350</v>
      </c>
      <c r="BK2456" s="44" t="s">
        <v>12873</v>
      </c>
      <c r="EN2456" s="572">
        <v>222398922</v>
      </c>
      <c r="EO2456" s="561" t="s">
        <v>12954</v>
      </c>
      <c r="EP2456" s="561" t="s">
        <v>320</v>
      </c>
      <c r="EQ2456" s="576">
        <v>102</v>
      </c>
      <c r="ER2456" s="561" t="s">
        <v>628</v>
      </c>
      <c r="ES2456" s="568" t="s">
        <v>12819</v>
      </c>
    </row>
    <row r="2457" spans="16:149">
      <c r="P2457" s="503"/>
      <c r="Q2457" s="504"/>
      <c r="R2457" s="505">
        <f t="shared" si="60"/>
        <v>46235</v>
      </c>
      <c r="S2457" s="501"/>
      <c r="T2457" s="497"/>
      <c r="U2457" s="498"/>
      <c r="V2457" s="43">
        <v>331</v>
      </c>
      <c r="W2457" s="34" t="s">
        <v>4880</v>
      </c>
      <c r="X2457" s="44">
        <v>141307</v>
      </c>
      <c r="Y2457" s="34" t="s">
        <v>2158</v>
      </c>
      <c r="Z2457" s="43" t="s">
        <v>1223</v>
      </c>
      <c r="AA2457" s="34" t="s">
        <v>555</v>
      </c>
      <c r="AB2457" s="34" t="s">
        <v>281</v>
      </c>
      <c r="AC2457" s="34" t="s">
        <v>2158</v>
      </c>
      <c r="AD2457" s="44" t="s">
        <v>350</v>
      </c>
      <c r="AE2457" s="44" t="s">
        <v>12873</v>
      </c>
      <c r="AF2457" s="43">
        <v>331</v>
      </c>
      <c r="AG2457" s="34" t="s">
        <v>4880</v>
      </c>
      <c r="AH2457" s="34" t="s">
        <v>297</v>
      </c>
      <c r="AI2457" s="43" t="s">
        <v>296</v>
      </c>
      <c r="AJ2457" s="44" t="s">
        <v>298</v>
      </c>
      <c r="AK2457" s="261">
        <v>2200086</v>
      </c>
      <c r="AL2457" s="44" t="s">
        <v>288</v>
      </c>
      <c r="AM2457" s="44" t="s">
        <v>301</v>
      </c>
      <c r="AN2457" s="262">
        <v>241095900</v>
      </c>
      <c r="AO2457" s="34"/>
      <c r="AP2457" s="34"/>
      <c r="AQ2457" s="34"/>
      <c r="AR2457" s="34"/>
      <c r="AS2457" s="34"/>
      <c r="AT2457" s="44" t="s">
        <v>12785</v>
      </c>
      <c r="AU2457" s="44"/>
      <c r="AV2457" s="477" t="str">
        <f t="array" ref="AV2457">_xlfn.IFS(
LEFT(Tabelas!$AI2457,1)="N","DN",
LEFT(Tabelas!$AI2457,1)="C","DC",
LEFT(Tabelas!$AI2457,1)="L","DL",
LEFT(Tabelas!$AI2457,1)="A","DA",
LEFT(Tabelas!$AI2457,1)="G","DG")</f>
        <v>DL</v>
      </c>
      <c r="AW2457" s="34"/>
      <c r="AX2457" s="34"/>
      <c r="AY2457" s="34"/>
      <c r="AZ2457" s="34"/>
      <c r="BA2457" s="34"/>
      <c r="BB2457" s="34"/>
      <c r="BC2457" s="34"/>
      <c r="BD2457" s="44">
        <v>141307</v>
      </c>
      <c r="BE2457" s="34" t="s">
        <v>2158</v>
      </c>
      <c r="BF2457" s="43" t="s">
        <v>1223</v>
      </c>
      <c r="BG2457" s="34" t="s">
        <v>555</v>
      </c>
      <c r="BH2457" s="34" t="s">
        <v>281</v>
      </c>
      <c r="BI2457" s="34" t="s">
        <v>2158</v>
      </c>
      <c r="BJ2457" s="44" t="s">
        <v>350</v>
      </c>
      <c r="BK2457" s="44" t="s">
        <v>12873</v>
      </c>
      <c r="EN2457" s="572">
        <v>222441658</v>
      </c>
      <c r="EO2457" s="561" t="s">
        <v>12955</v>
      </c>
      <c r="EP2457" s="561" t="s">
        <v>320</v>
      </c>
      <c r="EQ2457" s="576">
        <v>104</v>
      </c>
      <c r="ER2457" s="561" t="s">
        <v>1225</v>
      </c>
      <c r="ES2457" s="568" t="s">
        <v>12956</v>
      </c>
    </row>
    <row r="2458" spans="16:149">
      <c r="P2458" s="503"/>
      <c r="Q2458" s="504"/>
      <c r="R2458" s="505">
        <f t="shared" si="60"/>
        <v>46236</v>
      </c>
      <c r="S2458" s="501"/>
      <c r="T2458" s="497"/>
      <c r="U2458" s="498"/>
      <c r="V2458" s="43">
        <v>331</v>
      </c>
      <c r="W2458" s="34" t="s">
        <v>4880</v>
      </c>
      <c r="X2458" s="44">
        <v>141309</v>
      </c>
      <c r="Y2458" s="34" t="s">
        <v>2353</v>
      </c>
      <c r="Z2458" s="43" t="s">
        <v>1223</v>
      </c>
      <c r="AA2458" s="34" t="s">
        <v>555</v>
      </c>
      <c r="AB2458" s="34" t="s">
        <v>281</v>
      </c>
      <c r="AC2458" s="34" t="s">
        <v>12953</v>
      </c>
      <c r="AD2458" s="44" t="s">
        <v>350</v>
      </c>
      <c r="AE2458" s="44" t="s">
        <v>12873</v>
      </c>
      <c r="AF2458" s="43">
        <v>331</v>
      </c>
      <c r="AG2458" s="34" t="s">
        <v>4880</v>
      </c>
      <c r="AH2458" s="34" t="s">
        <v>297</v>
      </c>
      <c r="AI2458" s="43" t="s">
        <v>296</v>
      </c>
      <c r="AJ2458" s="44" t="s">
        <v>298</v>
      </c>
      <c r="AK2458" s="261">
        <v>2200086</v>
      </c>
      <c r="AL2458" s="44" t="s">
        <v>288</v>
      </c>
      <c r="AM2458" s="44" t="s">
        <v>301</v>
      </c>
      <c r="AN2458" s="262">
        <v>241095900</v>
      </c>
      <c r="AO2458" s="34"/>
      <c r="AP2458" s="34"/>
      <c r="AQ2458" s="34"/>
      <c r="AR2458" s="34"/>
      <c r="AS2458" s="34"/>
      <c r="AT2458" s="44" t="s">
        <v>12785</v>
      </c>
      <c r="AU2458" s="44"/>
      <c r="AV2458" s="477" t="str">
        <f t="array" ref="AV2458">_xlfn.IFS(
LEFT(Tabelas!$AI2458,1)="N","DN",
LEFT(Tabelas!$AI2458,1)="C","DC",
LEFT(Tabelas!$AI2458,1)="L","DL",
LEFT(Tabelas!$AI2458,1)="A","DA",
LEFT(Tabelas!$AI2458,1)="G","DG")</f>
        <v>DL</v>
      </c>
      <c r="AW2458" s="34"/>
      <c r="AX2458" s="34"/>
      <c r="AY2458" s="34"/>
      <c r="AZ2458" s="34"/>
      <c r="BA2458" s="34"/>
      <c r="BB2458" s="34"/>
      <c r="BC2458" s="34"/>
      <c r="BD2458" s="44">
        <v>141309</v>
      </c>
      <c r="BE2458" s="34" t="s">
        <v>2353</v>
      </c>
      <c r="BF2458" s="43" t="s">
        <v>1223</v>
      </c>
      <c r="BG2458" s="34" t="s">
        <v>555</v>
      </c>
      <c r="BH2458" s="34" t="s">
        <v>281</v>
      </c>
      <c r="BI2458" s="34" t="s">
        <v>12953</v>
      </c>
      <c r="BJ2458" s="44" t="s">
        <v>350</v>
      </c>
      <c r="BK2458" s="44" t="s">
        <v>12873</v>
      </c>
      <c r="EN2458" s="571">
        <v>222447710</v>
      </c>
      <c r="EO2458" s="560" t="s">
        <v>12957</v>
      </c>
      <c r="EP2458" s="560" t="s">
        <v>350</v>
      </c>
      <c r="EQ2458" s="580">
        <v>268</v>
      </c>
      <c r="ER2458" s="560" t="s">
        <v>4659</v>
      </c>
      <c r="ES2458" s="567" t="s">
        <v>12958</v>
      </c>
    </row>
    <row r="2459" spans="16:149">
      <c r="P2459" s="503"/>
      <c r="Q2459" s="504"/>
      <c r="R2459" s="505">
        <f t="shared" si="60"/>
        <v>46237</v>
      </c>
      <c r="S2459" s="501"/>
      <c r="T2459" s="497"/>
      <c r="U2459" s="498"/>
      <c r="V2459" s="43">
        <v>331</v>
      </c>
      <c r="W2459" s="34" t="s">
        <v>4880</v>
      </c>
      <c r="X2459" s="44">
        <v>141701</v>
      </c>
      <c r="Y2459" s="34" t="s">
        <v>1154</v>
      </c>
      <c r="Z2459" s="43" t="s">
        <v>1223</v>
      </c>
      <c r="AA2459" s="34" t="s">
        <v>559</v>
      </c>
      <c r="AB2459" s="34" t="s">
        <v>281</v>
      </c>
      <c r="AC2459" s="34" t="s">
        <v>1154</v>
      </c>
      <c r="AD2459" s="44" t="s">
        <v>350</v>
      </c>
      <c r="AE2459" s="44" t="s">
        <v>12873</v>
      </c>
      <c r="AF2459" s="43">
        <v>331</v>
      </c>
      <c r="AG2459" s="34" t="s">
        <v>4880</v>
      </c>
      <c r="AH2459" s="34" t="s">
        <v>297</v>
      </c>
      <c r="AI2459" s="43" t="s">
        <v>296</v>
      </c>
      <c r="AJ2459" s="44" t="s">
        <v>298</v>
      </c>
      <c r="AK2459" s="261">
        <v>2200086</v>
      </c>
      <c r="AL2459" s="44" t="s">
        <v>288</v>
      </c>
      <c r="AM2459" s="44" t="s">
        <v>301</v>
      </c>
      <c r="AN2459" s="262">
        <v>241095900</v>
      </c>
      <c r="AO2459" s="34"/>
      <c r="AP2459" s="34"/>
      <c r="AQ2459" s="34"/>
      <c r="AR2459" s="34"/>
      <c r="AS2459" s="34"/>
      <c r="AT2459" s="44" t="s">
        <v>12785</v>
      </c>
      <c r="AU2459" s="44"/>
      <c r="AV2459" s="477" t="str">
        <f t="array" ref="AV2459">_xlfn.IFS(
LEFT(Tabelas!$AI2459,1)="N","DN",
LEFT(Tabelas!$AI2459,1)="C","DC",
LEFT(Tabelas!$AI2459,1)="L","DL",
LEFT(Tabelas!$AI2459,1)="A","DA",
LEFT(Tabelas!$AI2459,1)="G","DG")</f>
        <v>DL</v>
      </c>
      <c r="AW2459" s="34"/>
      <c r="AX2459" s="34"/>
      <c r="AY2459" s="34"/>
      <c r="AZ2459" s="34"/>
      <c r="BA2459" s="34"/>
      <c r="BB2459" s="34"/>
      <c r="BC2459" s="34"/>
      <c r="BD2459" s="44">
        <v>141701</v>
      </c>
      <c r="BE2459" s="34" t="s">
        <v>1154</v>
      </c>
      <c r="BF2459" s="43" t="s">
        <v>1223</v>
      </c>
      <c r="BG2459" s="34" t="s">
        <v>559</v>
      </c>
      <c r="BH2459" s="34" t="s">
        <v>281</v>
      </c>
      <c r="BI2459" s="34" t="s">
        <v>1154</v>
      </c>
      <c r="BJ2459" s="44" t="s">
        <v>350</v>
      </c>
      <c r="BK2459" s="44" t="s">
        <v>12873</v>
      </c>
      <c r="EN2459" s="572">
        <v>222540958</v>
      </c>
      <c r="EO2459" s="561" t="s">
        <v>12959</v>
      </c>
      <c r="EP2459" s="561" t="s">
        <v>320</v>
      </c>
      <c r="EQ2459" s="576">
        <v>167</v>
      </c>
      <c r="ER2459" s="561" t="s">
        <v>4041</v>
      </c>
      <c r="ES2459" s="568" t="s">
        <v>12960</v>
      </c>
    </row>
    <row r="2460" spans="16:149">
      <c r="P2460" s="503"/>
      <c r="Q2460" s="504"/>
      <c r="R2460" s="505">
        <f t="shared" si="60"/>
        <v>46238</v>
      </c>
      <c r="S2460" s="501"/>
      <c r="T2460" s="497"/>
      <c r="U2460" s="498"/>
      <c r="V2460" s="43">
        <v>331</v>
      </c>
      <c r="W2460" s="34" t="s">
        <v>4880</v>
      </c>
      <c r="X2460" s="44">
        <v>141702</v>
      </c>
      <c r="Y2460" s="34" t="s">
        <v>1428</v>
      </c>
      <c r="Z2460" s="43" t="s">
        <v>1223</v>
      </c>
      <c r="AA2460" s="34" t="s">
        <v>559</v>
      </c>
      <c r="AB2460" s="34" t="s">
        <v>281</v>
      </c>
      <c r="AC2460" s="34" t="s">
        <v>1428</v>
      </c>
      <c r="AD2460" s="44" t="s">
        <v>350</v>
      </c>
      <c r="AE2460" s="44" t="s">
        <v>12873</v>
      </c>
      <c r="AF2460" s="43">
        <v>331</v>
      </c>
      <c r="AG2460" s="34" t="s">
        <v>4880</v>
      </c>
      <c r="AH2460" s="34" t="s">
        <v>297</v>
      </c>
      <c r="AI2460" s="43" t="s">
        <v>296</v>
      </c>
      <c r="AJ2460" s="44" t="s">
        <v>298</v>
      </c>
      <c r="AK2460" s="261">
        <v>2200086</v>
      </c>
      <c r="AL2460" s="44" t="s">
        <v>288</v>
      </c>
      <c r="AM2460" s="44" t="s">
        <v>301</v>
      </c>
      <c r="AN2460" s="262">
        <v>241095900</v>
      </c>
      <c r="AO2460" s="34"/>
      <c r="AP2460" s="34"/>
      <c r="AQ2460" s="34"/>
      <c r="AR2460" s="34"/>
      <c r="AS2460" s="34"/>
      <c r="AT2460" s="44" t="s">
        <v>12785</v>
      </c>
      <c r="AU2460" s="44"/>
      <c r="AV2460" s="477" t="str">
        <f t="array" ref="AV2460">_xlfn.IFS(
LEFT(Tabelas!$AI2460,1)="N","DN",
LEFT(Tabelas!$AI2460,1)="C","DC",
LEFT(Tabelas!$AI2460,1)="L","DL",
LEFT(Tabelas!$AI2460,1)="A","DA",
LEFT(Tabelas!$AI2460,1)="G","DG")</f>
        <v>DL</v>
      </c>
      <c r="AW2460" s="34"/>
      <c r="AX2460" s="34"/>
      <c r="AY2460" s="34"/>
      <c r="AZ2460" s="34"/>
      <c r="BA2460" s="34"/>
      <c r="BB2460" s="34"/>
      <c r="BC2460" s="34"/>
      <c r="BD2460" s="44">
        <v>141702</v>
      </c>
      <c r="BE2460" s="34" t="s">
        <v>1428</v>
      </c>
      <c r="BF2460" s="43" t="s">
        <v>1223</v>
      </c>
      <c r="BG2460" s="34" t="s">
        <v>559</v>
      </c>
      <c r="BH2460" s="34" t="s">
        <v>281</v>
      </c>
      <c r="BI2460" s="34" t="s">
        <v>1428</v>
      </c>
      <c r="BJ2460" s="44" t="s">
        <v>350</v>
      </c>
      <c r="BK2460" s="44" t="s">
        <v>12873</v>
      </c>
      <c r="EN2460" s="571">
        <v>222664053</v>
      </c>
      <c r="EO2460" s="560" t="s">
        <v>12961</v>
      </c>
      <c r="EP2460" s="560" t="s">
        <v>320</v>
      </c>
      <c r="EQ2460" s="580">
        <v>109</v>
      </c>
      <c r="ER2460" s="560" t="s">
        <v>2409</v>
      </c>
      <c r="ES2460" s="567" t="s">
        <v>12962</v>
      </c>
    </row>
    <row r="2461" spans="16:149">
      <c r="P2461" s="503"/>
      <c r="Q2461" s="504"/>
      <c r="R2461" s="505">
        <f t="shared" si="60"/>
        <v>46239</v>
      </c>
      <c r="S2461" s="501"/>
      <c r="T2461" s="497"/>
      <c r="U2461" s="498"/>
      <c r="V2461" s="43">
        <v>331</v>
      </c>
      <c r="W2461" s="34" t="s">
        <v>4880</v>
      </c>
      <c r="X2461" s="44">
        <v>141703</v>
      </c>
      <c r="Y2461" s="34" t="s">
        <v>559</v>
      </c>
      <c r="Z2461" s="43" t="s">
        <v>1223</v>
      </c>
      <c r="AA2461" s="34" t="s">
        <v>559</v>
      </c>
      <c r="AB2461" s="34" t="s">
        <v>281</v>
      </c>
      <c r="AC2461" s="34" t="s">
        <v>559</v>
      </c>
      <c r="AD2461" s="44" t="s">
        <v>350</v>
      </c>
      <c r="AE2461" s="44" t="s">
        <v>12873</v>
      </c>
      <c r="AF2461" s="43">
        <v>331</v>
      </c>
      <c r="AG2461" s="34" t="s">
        <v>4880</v>
      </c>
      <c r="AH2461" s="34" t="s">
        <v>297</v>
      </c>
      <c r="AI2461" s="43" t="s">
        <v>296</v>
      </c>
      <c r="AJ2461" s="44" t="s">
        <v>298</v>
      </c>
      <c r="AK2461" s="261">
        <v>2200086</v>
      </c>
      <c r="AL2461" s="44" t="s">
        <v>288</v>
      </c>
      <c r="AM2461" s="44" t="s">
        <v>301</v>
      </c>
      <c r="AN2461" s="262">
        <v>241095900</v>
      </c>
      <c r="AO2461" s="34"/>
      <c r="AP2461" s="34"/>
      <c r="AQ2461" s="34"/>
      <c r="AR2461" s="34"/>
      <c r="AS2461" s="34"/>
      <c r="AT2461" s="44" t="s">
        <v>12785</v>
      </c>
      <c r="AU2461" s="44"/>
      <c r="AV2461" s="477" t="str">
        <f t="array" ref="AV2461">_xlfn.IFS(
LEFT(Tabelas!$AI2461,1)="N","DN",
LEFT(Tabelas!$AI2461,1)="C","DC",
LEFT(Tabelas!$AI2461,1)="L","DL",
LEFT(Tabelas!$AI2461,1)="A","DA",
LEFT(Tabelas!$AI2461,1)="G","DG")</f>
        <v>DL</v>
      </c>
      <c r="AW2461" s="34"/>
      <c r="AX2461" s="34"/>
      <c r="AY2461" s="34"/>
      <c r="AZ2461" s="34"/>
      <c r="BA2461" s="34"/>
      <c r="BB2461" s="34"/>
      <c r="BC2461" s="34"/>
      <c r="BD2461" s="44">
        <v>141703</v>
      </c>
      <c r="BE2461" s="34" t="s">
        <v>559</v>
      </c>
      <c r="BF2461" s="43" t="s">
        <v>1223</v>
      </c>
      <c r="BG2461" s="34" t="s">
        <v>559</v>
      </c>
      <c r="BH2461" s="34" t="s">
        <v>281</v>
      </c>
      <c r="BI2461" s="34" t="s">
        <v>559</v>
      </c>
      <c r="BJ2461" s="44" t="s">
        <v>350</v>
      </c>
      <c r="BK2461" s="44" t="s">
        <v>12873</v>
      </c>
      <c r="EN2461" s="572">
        <v>222710179</v>
      </c>
      <c r="EO2461" s="561" t="s">
        <v>12963</v>
      </c>
      <c r="EP2461" s="561" t="s">
        <v>320</v>
      </c>
      <c r="EQ2461" s="576">
        <v>109</v>
      </c>
      <c r="ER2461" s="561" t="s">
        <v>2409</v>
      </c>
      <c r="ES2461" s="568" t="s">
        <v>12964</v>
      </c>
    </row>
    <row r="2462" spans="16:149">
      <c r="P2462" s="503"/>
      <c r="Q2462" s="504"/>
      <c r="R2462" s="505">
        <f t="shared" si="60"/>
        <v>46240</v>
      </c>
      <c r="S2462" s="501"/>
      <c r="T2462" s="497"/>
      <c r="U2462" s="498"/>
      <c r="V2462" s="43">
        <v>331</v>
      </c>
      <c r="W2462" s="34" t="s">
        <v>4880</v>
      </c>
      <c r="X2462" s="44">
        <v>141700</v>
      </c>
      <c r="Y2462" s="34" t="s">
        <v>860</v>
      </c>
      <c r="Z2462" s="43" t="s">
        <v>1223</v>
      </c>
      <c r="AA2462" s="34" t="s">
        <v>559</v>
      </c>
      <c r="AB2462" s="34" t="s">
        <v>281</v>
      </c>
      <c r="AC2462" s="34" t="s">
        <v>559</v>
      </c>
      <c r="AD2462" s="44" t="s">
        <v>350</v>
      </c>
      <c r="AE2462" s="44" t="s">
        <v>12873</v>
      </c>
      <c r="AF2462" s="43">
        <v>331</v>
      </c>
      <c r="AG2462" s="34" t="s">
        <v>4880</v>
      </c>
      <c r="AH2462" s="34" t="s">
        <v>297</v>
      </c>
      <c r="AI2462" s="43" t="s">
        <v>296</v>
      </c>
      <c r="AJ2462" s="44" t="s">
        <v>298</v>
      </c>
      <c r="AK2462" s="261">
        <v>2200086</v>
      </c>
      <c r="AL2462" s="44" t="s">
        <v>288</v>
      </c>
      <c r="AM2462" s="44" t="s">
        <v>301</v>
      </c>
      <c r="AN2462" s="262">
        <v>241095900</v>
      </c>
      <c r="AO2462" s="34"/>
      <c r="AP2462" s="34"/>
      <c r="AQ2462" s="34"/>
      <c r="AR2462" s="34"/>
      <c r="AS2462" s="34"/>
      <c r="AT2462" s="44" t="s">
        <v>12785</v>
      </c>
      <c r="AU2462" s="44"/>
      <c r="AV2462" s="477" t="str">
        <f t="array" ref="AV2462">_xlfn.IFS(
LEFT(Tabelas!$AI2462,1)="N","DN",
LEFT(Tabelas!$AI2462,1)="C","DC",
LEFT(Tabelas!$AI2462,1)="L","DL",
LEFT(Tabelas!$AI2462,1)="A","DA",
LEFT(Tabelas!$AI2462,1)="G","DG")</f>
        <v>DL</v>
      </c>
      <c r="AW2462" s="34"/>
      <c r="AX2462" s="34"/>
      <c r="AY2462" s="34"/>
      <c r="AZ2462" s="34"/>
      <c r="BA2462" s="34"/>
      <c r="BB2462" s="34"/>
      <c r="BC2462" s="34"/>
      <c r="BD2462" s="44">
        <v>141700</v>
      </c>
      <c r="BE2462" s="34" t="s">
        <v>860</v>
      </c>
      <c r="BF2462" s="43" t="s">
        <v>1223</v>
      </c>
      <c r="BG2462" s="34" t="s">
        <v>559</v>
      </c>
      <c r="BH2462" s="34" t="s">
        <v>281</v>
      </c>
      <c r="BI2462" s="34" t="s">
        <v>559</v>
      </c>
      <c r="BJ2462" s="44" t="s">
        <v>350</v>
      </c>
      <c r="BK2462" s="44" t="s">
        <v>12873</v>
      </c>
      <c r="EN2462" s="571">
        <v>222812044</v>
      </c>
      <c r="EO2462" s="560" t="s">
        <v>12965</v>
      </c>
      <c r="EP2462" s="560" t="s">
        <v>947</v>
      </c>
      <c r="EQ2462" s="580">
        <v>450</v>
      </c>
      <c r="ER2462" s="560" t="s">
        <v>4312</v>
      </c>
      <c r="ES2462" s="567" t="s">
        <v>12966</v>
      </c>
    </row>
    <row r="2463" spans="16:149">
      <c r="P2463" s="503"/>
      <c r="Q2463" s="504"/>
      <c r="R2463" s="505">
        <f t="shared" si="60"/>
        <v>46241</v>
      </c>
      <c r="S2463" s="501"/>
      <c r="T2463" s="497"/>
      <c r="U2463" s="498"/>
      <c r="V2463" s="43">
        <v>331</v>
      </c>
      <c r="W2463" s="34" t="s">
        <v>4880</v>
      </c>
      <c r="X2463" s="44">
        <v>141704</v>
      </c>
      <c r="Y2463" s="34" t="s">
        <v>1961</v>
      </c>
      <c r="Z2463" s="43" t="s">
        <v>1223</v>
      </c>
      <c r="AA2463" s="34" t="s">
        <v>559</v>
      </c>
      <c r="AB2463" s="34" t="s">
        <v>281</v>
      </c>
      <c r="AC2463" s="34" t="s">
        <v>1961</v>
      </c>
      <c r="AD2463" s="44" t="s">
        <v>350</v>
      </c>
      <c r="AE2463" s="44" t="s">
        <v>12873</v>
      </c>
      <c r="AF2463" s="43">
        <v>331</v>
      </c>
      <c r="AG2463" s="34" t="s">
        <v>4880</v>
      </c>
      <c r="AH2463" s="34" t="s">
        <v>297</v>
      </c>
      <c r="AI2463" s="43" t="s">
        <v>296</v>
      </c>
      <c r="AJ2463" s="44" t="s">
        <v>298</v>
      </c>
      <c r="AK2463" s="261">
        <v>2200086</v>
      </c>
      <c r="AL2463" s="44" t="s">
        <v>288</v>
      </c>
      <c r="AM2463" s="44" t="s">
        <v>301</v>
      </c>
      <c r="AN2463" s="262">
        <v>241095900</v>
      </c>
      <c r="AO2463" s="34"/>
      <c r="AP2463" s="34"/>
      <c r="AQ2463" s="34"/>
      <c r="AR2463" s="34"/>
      <c r="AS2463" s="34"/>
      <c r="AT2463" s="44" t="s">
        <v>12785</v>
      </c>
      <c r="AU2463" s="44"/>
      <c r="AV2463" s="477" t="str">
        <f t="array" ref="AV2463">_xlfn.IFS(
LEFT(Tabelas!$AI2463,1)="N","DN",
LEFT(Tabelas!$AI2463,1)="C","DC",
LEFT(Tabelas!$AI2463,1)="L","DL",
LEFT(Tabelas!$AI2463,1)="A","DA",
LEFT(Tabelas!$AI2463,1)="G","DG")</f>
        <v>DL</v>
      </c>
      <c r="AW2463" s="34"/>
      <c r="AX2463" s="34"/>
      <c r="AY2463" s="34"/>
      <c r="AZ2463" s="34"/>
      <c r="BA2463" s="34"/>
      <c r="BB2463" s="34"/>
      <c r="BC2463" s="34"/>
      <c r="BD2463" s="44">
        <v>141704</v>
      </c>
      <c r="BE2463" s="34" t="s">
        <v>1961</v>
      </c>
      <c r="BF2463" s="43" t="s">
        <v>1223</v>
      </c>
      <c r="BG2463" s="34" t="s">
        <v>559</v>
      </c>
      <c r="BH2463" s="34" t="s">
        <v>281</v>
      </c>
      <c r="BI2463" s="34" t="s">
        <v>1961</v>
      </c>
      <c r="BJ2463" s="44" t="s">
        <v>350</v>
      </c>
      <c r="BK2463" s="44" t="s">
        <v>12873</v>
      </c>
      <c r="EN2463" s="572">
        <v>223185795</v>
      </c>
      <c r="EO2463" s="561" t="s">
        <v>12967</v>
      </c>
      <c r="EP2463" s="561" t="s">
        <v>320</v>
      </c>
      <c r="EQ2463" s="576">
        <v>162</v>
      </c>
      <c r="ER2463" s="561" t="s">
        <v>3781</v>
      </c>
      <c r="ES2463" s="568" t="s">
        <v>12693</v>
      </c>
    </row>
    <row r="2464" spans="16:149">
      <c r="P2464" s="503"/>
      <c r="Q2464" s="504"/>
      <c r="R2464" s="505">
        <f t="shared" si="60"/>
        <v>46242</v>
      </c>
      <c r="S2464" s="501"/>
      <c r="T2464" s="497"/>
      <c r="U2464" s="498"/>
      <c r="V2464" s="43">
        <v>332</v>
      </c>
      <c r="W2464" s="34" t="s">
        <v>4896</v>
      </c>
      <c r="X2464" s="44">
        <v>140301</v>
      </c>
      <c r="Y2464" s="34" t="s">
        <v>545</v>
      </c>
      <c r="Z2464" s="43" t="s">
        <v>318</v>
      </c>
      <c r="AA2464" s="34" t="s">
        <v>545</v>
      </c>
      <c r="AB2464" s="34" t="s">
        <v>281</v>
      </c>
      <c r="AC2464" s="34" t="s">
        <v>545</v>
      </c>
      <c r="AD2464" s="44" t="s">
        <v>947</v>
      </c>
      <c r="AE2464" s="44" t="s">
        <v>12968</v>
      </c>
      <c r="AF2464" s="43">
        <v>332</v>
      </c>
      <c r="AG2464" s="34" t="s">
        <v>4896</v>
      </c>
      <c r="AH2464" s="34" t="s">
        <v>4052</v>
      </c>
      <c r="AI2464" s="43" t="s">
        <v>4051</v>
      </c>
      <c r="AJ2464" s="44" t="s">
        <v>4053</v>
      </c>
      <c r="AK2464" s="261">
        <v>2000182</v>
      </c>
      <c r="AL2464" s="44" t="s">
        <v>281</v>
      </c>
      <c r="AM2464" s="44" t="s">
        <v>4056</v>
      </c>
      <c r="AN2464" s="262">
        <v>243152870</v>
      </c>
      <c r="AO2464" s="34"/>
      <c r="AP2464" s="34"/>
      <c r="AQ2464" s="34"/>
      <c r="AR2464" s="34"/>
      <c r="AS2464" s="34"/>
      <c r="AT2464" s="44" t="s">
        <v>12785</v>
      </c>
      <c r="AU2464" s="44"/>
      <c r="AV2464" s="477" t="str">
        <f t="array" ref="AV2464">_xlfn.IFS(
LEFT(Tabelas!$AI2464,1)="N","DN",
LEFT(Tabelas!$AI2464,1)="C","DC",
LEFT(Tabelas!$AI2464,1)="L","DL",
LEFT(Tabelas!$AI2464,1)="A","DA",
LEFT(Tabelas!$AI2464,1)="G","DG")</f>
        <v>DL</v>
      </c>
      <c r="AW2464" s="34"/>
      <c r="AX2464" s="34"/>
      <c r="AY2464" s="34"/>
      <c r="AZ2464" s="34"/>
      <c r="BA2464" s="34"/>
      <c r="BB2464" s="34"/>
      <c r="BC2464" s="34"/>
      <c r="BD2464" s="44">
        <v>140301</v>
      </c>
      <c r="BE2464" s="34" t="s">
        <v>545</v>
      </c>
      <c r="BF2464" s="43" t="s">
        <v>318</v>
      </c>
      <c r="BG2464" s="34" t="s">
        <v>545</v>
      </c>
      <c r="BH2464" s="34" t="s">
        <v>281</v>
      </c>
      <c r="BI2464" s="34" t="s">
        <v>545</v>
      </c>
      <c r="BJ2464" s="44" t="s">
        <v>947</v>
      </c>
      <c r="BK2464" s="44" t="s">
        <v>12968</v>
      </c>
      <c r="EN2464" s="572">
        <v>223325309</v>
      </c>
      <c r="EO2464" s="561" t="s">
        <v>12969</v>
      </c>
      <c r="EP2464" s="561" t="s">
        <v>320</v>
      </c>
      <c r="EQ2464" s="576">
        <v>111</v>
      </c>
      <c r="ER2464" s="561" t="s">
        <v>2730</v>
      </c>
      <c r="ES2464" s="568" t="s">
        <v>12970</v>
      </c>
    </row>
    <row r="2465" spans="16:149">
      <c r="P2465" s="503"/>
      <c r="Q2465" s="504"/>
      <c r="R2465" s="505">
        <f t="shared" si="60"/>
        <v>46243</v>
      </c>
      <c r="S2465" s="501"/>
      <c r="T2465" s="497"/>
      <c r="U2465" s="498"/>
      <c r="V2465" s="43">
        <v>332</v>
      </c>
      <c r="W2465" s="34" t="s">
        <v>4896</v>
      </c>
      <c r="X2465" s="44">
        <v>140300</v>
      </c>
      <c r="Y2465" s="34" t="s">
        <v>845</v>
      </c>
      <c r="Z2465" s="43" t="s">
        <v>318</v>
      </c>
      <c r="AA2465" s="34" t="s">
        <v>545</v>
      </c>
      <c r="AB2465" s="34" t="s">
        <v>281</v>
      </c>
      <c r="AC2465" s="34" t="s">
        <v>545</v>
      </c>
      <c r="AD2465" s="44" t="s">
        <v>947</v>
      </c>
      <c r="AE2465" s="44" t="s">
        <v>12968</v>
      </c>
      <c r="AF2465" s="43">
        <v>332</v>
      </c>
      <c r="AG2465" s="34" t="s">
        <v>4896</v>
      </c>
      <c r="AH2465" s="34" t="s">
        <v>4052</v>
      </c>
      <c r="AI2465" s="43" t="s">
        <v>4051</v>
      </c>
      <c r="AJ2465" s="44" t="s">
        <v>4053</v>
      </c>
      <c r="AK2465" s="261">
        <v>2000182</v>
      </c>
      <c r="AL2465" s="44" t="s">
        <v>281</v>
      </c>
      <c r="AM2465" s="44" t="s">
        <v>4056</v>
      </c>
      <c r="AN2465" s="262">
        <v>243152870</v>
      </c>
      <c r="AO2465" s="34"/>
      <c r="AP2465" s="34"/>
      <c r="AQ2465" s="34"/>
      <c r="AR2465" s="34"/>
      <c r="AS2465" s="34"/>
      <c r="AT2465" s="44" t="s">
        <v>12785</v>
      </c>
      <c r="AU2465" s="44"/>
      <c r="AV2465" s="477" t="str">
        <f t="array" ref="AV2465">_xlfn.IFS(
LEFT(Tabelas!$AI2465,1)="N","DN",
LEFT(Tabelas!$AI2465,1)="C","DC",
LEFT(Tabelas!$AI2465,1)="L","DL",
LEFT(Tabelas!$AI2465,1)="A","DA",
LEFT(Tabelas!$AI2465,1)="G","DG")</f>
        <v>DL</v>
      </c>
      <c r="AW2465" s="34"/>
      <c r="AX2465" s="34"/>
      <c r="AY2465" s="34"/>
      <c r="AZ2465" s="34"/>
      <c r="BA2465" s="34"/>
      <c r="BB2465" s="34"/>
      <c r="BC2465" s="34"/>
      <c r="BD2465" s="44">
        <v>140300</v>
      </c>
      <c r="BE2465" s="34" t="s">
        <v>845</v>
      </c>
      <c r="BF2465" s="43" t="s">
        <v>318</v>
      </c>
      <c r="BG2465" s="34" t="s">
        <v>545</v>
      </c>
      <c r="BH2465" s="34" t="s">
        <v>281</v>
      </c>
      <c r="BI2465" s="34" t="s">
        <v>545</v>
      </c>
      <c r="BJ2465" s="44" t="s">
        <v>947</v>
      </c>
      <c r="BK2465" s="44" t="s">
        <v>12968</v>
      </c>
      <c r="EN2465" s="571">
        <v>223425591</v>
      </c>
      <c r="EO2465" s="560" t="s">
        <v>12971</v>
      </c>
      <c r="EP2465" s="560" t="s">
        <v>320</v>
      </c>
      <c r="EQ2465" s="580">
        <v>166</v>
      </c>
      <c r="ER2465" s="560" t="s">
        <v>3992</v>
      </c>
      <c r="ES2465" s="567" t="s">
        <v>12972</v>
      </c>
    </row>
    <row r="2466" spans="16:149">
      <c r="P2466" s="503"/>
      <c r="Q2466" s="504"/>
      <c r="R2466" s="505">
        <f t="shared" si="60"/>
        <v>46244</v>
      </c>
      <c r="S2466" s="501"/>
      <c r="T2466" s="497"/>
      <c r="U2466" s="498"/>
      <c r="V2466" s="43">
        <v>332</v>
      </c>
      <c r="W2466" s="34" t="s">
        <v>4896</v>
      </c>
      <c r="X2466" s="44">
        <v>140302</v>
      </c>
      <c r="Y2466" s="34" t="s">
        <v>1415</v>
      </c>
      <c r="Z2466" s="43" t="s">
        <v>318</v>
      </c>
      <c r="AA2466" s="34" t="s">
        <v>545</v>
      </c>
      <c r="AB2466" s="34" t="s">
        <v>281</v>
      </c>
      <c r="AC2466" s="34" t="s">
        <v>1415</v>
      </c>
      <c r="AD2466" s="44" t="s">
        <v>947</v>
      </c>
      <c r="AE2466" s="44" t="s">
        <v>12968</v>
      </c>
      <c r="AF2466" s="43">
        <v>332</v>
      </c>
      <c r="AG2466" s="34" t="s">
        <v>4896</v>
      </c>
      <c r="AH2466" s="34" t="s">
        <v>4052</v>
      </c>
      <c r="AI2466" s="43" t="s">
        <v>4051</v>
      </c>
      <c r="AJ2466" s="44" t="s">
        <v>4053</v>
      </c>
      <c r="AK2466" s="261">
        <v>2000182</v>
      </c>
      <c r="AL2466" s="44" t="s">
        <v>281</v>
      </c>
      <c r="AM2466" s="44" t="s">
        <v>4056</v>
      </c>
      <c r="AN2466" s="262">
        <v>243152870</v>
      </c>
      <c r="AO2466" s="34"/>
      <c r="AP2466" s="34"/>
      <c r="AQ2466" s="34"/>
      <c r="AR2466" s="34"/>
      <c r="AS2466" s="34"/>
      <c r="AT2466" s="44" t="s">
        <v>12785</v>
      </c>
      <c r="AU2466" s="44"/>
      <c r="AV2466" s="477" t="str">
        <f t="array" ref="AV2466">_xlfn.IFS(
LEFT(Tabelas!$AI2466,1)="N","DN",
LEFT(Tabelas!$AI2466,1)="C","DC",
LEFT(Tabelas!$AI2466,1)="L","DL",
LEFT(Tabelas!$AI2466,1)="A","DA",
LEFT(Tabelas!$AI2466,1)="G","DG")</f>
        <v>DL</v>
      </c>
      <c r="AW2466" s="34"/>
      <c r="AX2466" s="34"/>
      <c r="AY2466" s="34"/>
      <c r="AZ2466" s="34"/>
      <c r="BA2466" s="34"/>
      <c r="BB2466" s="34"/>
      <c r="BC2466" s="34"/>
      <c r="BD2466" s="44">
        <v>140302</v>
      </c>
      <c r="BE2466" s="34" t="s">
        <v>1415</v>
      </c>
      <c r="BF2466" s="43" t="s">
        <v>318</v>
      </c>
      <c r="BG2466" s="34" t="s">
        <v>545</v>
      </c>
      <c r="BH2466" s="34" t="s">
        <v>281</v>
      </c>
      <c r="BI2466" s="34" t="s">
        <v>1415</v>
      </c>
      <c r="BJ2466" s="44" t="s">
        <v>947</v>
      </c>
      <c r="BK2466" s="44" t="s">
        <v>12968</v>
      </c>
      <c r="EN2466" s="572">
        <v>223463493</v>
      </c>
      <c r="EO2466" s="561" t="s">
        <v>12973</v>
      </c>
      <c r="EP2466" s="561" t="s">
        <v>320</v>
      </c>
      <c r="EQ2466" s="576">
        <v>105</v>
      </c>
      <c r="ER2466" s="561" t="s">
        <v>1498</v>
      </c>
      <c r="ES2466" s="568" t="s">
        <v>12974</v>
      </c>
    </row>
    <row r="2467" spans="16:149">
      <c r="P2467" s="503"/>
      <c r="Q2467" s="504"/>
      <c r="R2467" s="505">
        <f t="shared" si="60"/>
        <v>46245</v>
      </c>
      <c r="S2467" s="501"/>
      <c r="T2467" s="497"/>
      <c r="U2467" s="498"/>
      <c r="V2467" s="43">
        <v>332</v>
      </c>
      <c r="W2467" s="34" t="s">
        <v>4896</v>
      </c>
      <c r="X2467" s="44">
        <v>140303</v>
      </c>
      <c r="Y2467" s="34" t="s">
        <v>1696</v>
      </c>
      <c r="Z2467" s="43" t="s">
        <v>318</v>
      </c>
      <c r="AA2467" s="34" t="s">
        <v>545</v>
      </c>
      <c r="AB2467" s="34" t="s">
        <v>281</v>
      </c>
      <c r="AC2467" s="34" t="s">
        <v>1696</v>
      </c>
      <c r="AD2467" s="44" t="s">
        <v>947</v>
      </c>
      <c r="AE2467" s="44" t="s">
        <v>12968</v>
      </c>
      <c r="AF2467" s="43">
        <v>332</v>
      </c>
      <c r="AG2467" s="34" t="s">
        <v>4896</v>
      </c>
      <c r="AH2467" s="34" t="s">
        <v>4052</v>
      </c>
      <c r="AI2467" s="43" t="s">
        <v>4051</v>
      </c>
      <c r="AJ2467" s="44" t="s">
        <v>4053</v>
      </c>
      <c r="AK2467" s="261">
        <v>2000182</v>
      </c>
      <c r="AL2467" s="44" t="s">
        <v>281</v>
      </c>
      <c r="AM2467" s="44" t="s">
        <v>4056</v>
      </c>
      <c r="AN2467" s="262">
        <v>243152870</v>
      </c>
      <c r="AO2467" s="34"/>
      <c r="AP2467" s="34"/>
      <c r="AQ2467" s="34"/>
      <c r="AR2467" s="34"/>
      <c r="AS2467" s="34"/>
      <c r="AT2467" s="44" t="s">
        <v>12785</v>
      </c>
      <c r="AU2467" s="44"/>
      <c r="AV2467" s="477" t="str">
        <f t="array" ref="AV2467">_xlfn.IFS(
LEFT(Tabelas!$AI2467,1)="N","DN",
LEFT(Tabelas!$AI2467,1)="C","DC",
LEFT(Tabelas!$AI2467,1)="L","DL",
LEFT(Tabelas!$AI2467,1)="A","DA",
LEFT(Tabelas!$AI2467,1)="G","DG")</f>
        <v>DL</v>
      </c>
      <c r="AW2467" s="34"/>
      <c r="AX2467" s="34"/>
      <c r="AY2467" s="34"/>
      <c r="AZ2467" s="34"/>
      <c r="BA2467" s="34"/>
      <c r="BB2467" s="34"/>
      <c r="BC2467" s="34"/>
      <c r="BD2467" s="44">
        <v>140303</v>
      </c>
      <c r="BE2467" s="34" t="s">
        <v>1696</v>
      </c>
      <c r="BF2467" s="43" t="s">
        <v>318</v>
      </c>
      <c r="BG2467" s="34" t="s">
        <v>545</v>
      </c>
      <c r="BH2467" s="34" t="s">
        <v>281</v>
      </c>
      <c r="BI2467" s="34" t="s">
        <v>1696</v>
      </c>
      <c r="BJ2467" s="44" t="s">
        <v>947</v>
      </c>
      <c r="BK2467" s="44" t="s">
        <v>12968</v>
      </c>
      <c r="EN2467" s="571">
        <v>223987255</v>
      </c>
      <c r="EO2467" s="560" t="s">
        <v>12975</v>
      </c>
      <c r="EP2467" s="560" t="s">
        <v>320</v>
      </c>
      <c r="EQ2467" s="580">
        <v>115</v>
      </c>
      <c r="ER2467" s="560" t="s">
        <v>3241</v>
      </c>
      <c r="ES2467" s="567" t="s">
        <v>12976</v>
      </c>
    </row>
    <row r="2468" spans="16:149">
      <c r="P2468" s="503"/>
      <c r="Q2468" s="504"/>
      <c r="R2468" s="505">
        <f t="shared" si="60"/>
        <v>46246</v>
      </c>
      <c r="S2468" s="501"/>
      <c r="T2468" s="497"/>
      <c r="U2468" s="498"/>
      <c r="V2468" s="43">
        <v>332</v>
      </c>
      <c r="W2468" s="34" t="s">
        <v>4896</v>
      </c>
      <c r="X2468" s="44">
        <v>140304</v>
      </c>
      <c r="Y2468" s="34" t="s">
        <v>1952</v>
      </c>
      <c r="Z2468" s="43" t="s">
        <v>318</v>
      </c>
      <c r="AA2468" s="34" t="s">
        <v>545</v>
      </c>
      <c r="AB2468" s="34" t="s">
        <v>281</v>
      </c>
      <c r="AC2468" s="34" t="s">
        <v>1952</v>
      </c>
      <c r="AD2468" s="44" t="s">
        <v>947</v>
      </c>
      <c r="AE2468" s="44" t="s">
        <v>12968</v>
      </c>
      <c r="AF2468" s="43">
        <v>332</v>
      </c>
      <c r="AG2468" s="34" t="s">
        <v>4896</v>
      </c>
      <c r="AH2468" s="34" t="s">
        <v>4052</v>
      </c>
      <c r="AI2468" s="43" t="s">
        <v>4051</v>
      </c>
      <c r="AJ2468" s="44" t="s">
        <v>4053</v>
      </c>
      <c r="AK2468" s="261">
        <v>2000182</v>
      </c>
      <c r="AL2468" s="44" t="s">
        <v>281</v>
      </c>
      <c r="AM2468" s="44" t="s">
        <v>4056</v>
      </c>
      <c r="AN2468" s="262">
        <v>243152870</v>
      </c>
      <c r="AO2468" s="34"/>
      <c r="AP2468" s="34"/>
      <c r="AQ2468" s="34"/>
      <c r="AR2468" s="34"/>
      <c r="AS2468" s="34"/>
      <c r="AT2468" s="44" t="s">
        <v>12785</v>
      </c>
      <c r="AU2468" s="44"/>
      <c r="AV2468" s="477" t="str">
        <f t="array" ref="AV2468">_xlfn.IFS(
LEFT(Tabelas!$AI2468,1)="N","DN",
LEFT(Tabelas!$AI2468,1)="C","DC",
LEFT(Tabelas!$AI2468,1)="L","DL",
LEFT(Tabelas!$AI2468,1)="A","DA",
LEFT(Tabelas!$AI2468,1)="G","DG")</f>
        <v>DL</v>
      </c>
      <c r="AW2468" s="34"/>
      <c r="AX2468" s="34"/>
      <c r="AY2468" s="34"/>
      <c r="AZ2468" s="34"/>
      <c r="BA2468" s="34"/>
      <c r="BB2468" s="34"/>
      <c r="BC2468" s="34"/>
      <c r="BD2468" s="44">
        <v>140304</v>
      </c>
      <c r="BE2468" s="34" t="s">
        <v>1952</v>
      </c>
      <c r="BF2468" s="43" t="s">
        <v>318</v>
      </c>
      <c r="BG2468" s="34" t="s">
        <v>545</v>
      </c>
      <c r="BH2468" s="34" t="s">
        <v>281</v>
      </c>
      <c r="BI2468" s="34" t="s">
        <v>1952</v>
      </c>
      <c r="BJ2468" s="44" t="s">
        <v>947</v>
      </c>
      <c r="BK2468" s="44" t="s">
        <v>12968</v>
      </c>
      <c r="EN2468" s="571">
        <v>224234650</v>
      </c>
      <c r="EO2468" s="560" t="s">
        <v>12977</v>
      </c>
      <c r="EP2468" s="560" t="s">
        <v>947</v>
      </c>
      <c r="EQ2468" s="580">
        <v>453</v>
      </c>
      <c r="ER2468" s="560" t="s">
        <v>3912</v>
      </c>
      <c r="ES2468" s="567" t="s">
        <v>12978</v>
      </c>
    </row>
    <row r="2469" spans="16:149">
      <c r="P2469" s="503"/>
      <c r="Q2469" s="504"/>
      <c r="R2469" s="505">
        <f t="shared" si="60"/>
        <v>46247</v>
      </c>
      <c r="S2469" s="501"/>
      <c r="T2469" s="497"/>
      <c r="U2469" s="498"/>
      <c r="V2469" s="43">
        <v>332</v>
      </c>
      <c r="W2469" s="34" t="s">
        <v>4896</v>
      </c>
      <c r="X2469" s="44">
        <v>140401</v>
      </c>
      <c r="Y2469" s="34" t="s">
        <v>546</v>
      </c>
      <c r="Z2469" s="43" t="s">
        <v>318</v>
      </c>
      <c r="AA2469" s="34" t="s">
        <v>546</v>
      </c>
      <c r="AB2469" s="34" t="s">
        <v>281</v>
      </c>
      <c r="AC2469" s="34" t="s">
        <v>546</v>
      </c>
      <c r="AD2469" s="44" t="s">
        <v>947</v>
      </c>
      <c r="AE2469" s="44" t="s">
        <v>12968</v>
      </c>
      <c r="AF2469" s="43">
        <v>332</v>
      </c>
      <c r="AG2469" s="34" t="s">
        <v>4896</v>
      </c>
      <c r="AH2469" s="34" t="s">
        <v>4052</v>
      </c>
      <c r="AI2469" s="43" t="s">
        <v>4051</v>
      </c>
      <c r="AJ2469" s="44" t="s">
        <v>4053</v>
      </c>
      <c r="AK2469" s="261">
        <v>2000182</v>
      </c>
      <c r="AL2469" s="44" t="s">
        <v>281</v>
      </c>
      <c r="AM2469" s="44" t="s">
        <v>4056</v>
      </c>
      <c r="AN2469" s="262">
        <v>243152870</v>
      </c>
      <c r="AO2469" s="34"/>
      <c r="AP2469" s="34"/>
      <c r="AQ2469" s="34"/>
      <c r="AR2469" s="34"/>
      <c r="AS2469" s="34"/>
      <c r="AT2469" s="44" t="s">
        <v>12785</v>
      </c>
      <c r="AU2469" s="44"/>
      <c r="AV2469" s="477" t="str">
        <f t="array" ref="AV2469">_xlfn.IFS(
LEFT(Tabelas!$AI2469,1)="N","DN",
LEFT(Tabelas!$AI2469,1)="C","DC",
LEFT(Tabelas!$AI2469,1)="L","DL",
LEFT(Tabelas!$AI2469,1)="A","DA",
LEFT(Tabelas!$AI2469,1)="G","DG")</f>
        <v>DL</v>
      </c>
      <c r="AW2469" s="34"/>
      <c r="AX2469" s="34"/>
      <c r="AY2469" s="34"/>
      <c r="AZ2469" s="34"/>
      <c r="BA2469" s="34"/>
      <c r="BB2469" s="34"/>
      <c r="BC2469" s="34"/>
      <c r="BD2469" s="44">
        <v>140401</v>
      </c>
      <c r="BE2469" s="34" t="s">
        <v>546</v>
      </c>
      <c r="BF2469" s="43" t="s">
        <v>318</v>
      </c>
      <c r="BG2469" s="34" t="s">
        <v>546</v>
      </c>
      <c r="BH2469" s="34" t="s">
        <v>281</v>
      </c>
      <c r="BI2469" s="34" t="s">
        <v>546</v>
      </c>
      <c r="BJ2469" s="44" t="s">
        <v>947</v>
      </c>
      <c r="BK2469" s="44" t="s">
        <v>12968</v>
      </c>
      <c r="EN2469" s="572">
        <v>224254650</v>
      </c>
      <c r="EO2469" s="561" t="s">
        <v>12979</v>
      </c>
      <c r="EP2469" s="561" t="s">
        <v>320</v>
      </c>
      <c r="EQ2469" s="576">
        <v>167</v>
      </c>
      <c r="ER2469" s="561" t="s">
        <v>4041</v>
      </c>
      <c r="ES2469" s="568" t="s">
        <v>12980</v>
      </c>
    </row>
    <row r="2470" spans="16:149">
      <c r="P2470" s="503"/>
      <c r="Q2470" s="504"/>
      <c r="R2470" s="505">
        <f t="shared" si="60"/>
        <v>46248</v>
      </c>
      <c r="S2470" s="501"/>
      <c r="T2470" s="497"/>
      <c r="U2470" s="498"/>
      <c r="V2470" s="43">
        <v>332</v>
      </c>
      <c r="W2470" s="34" t="s">
        <v>4896</v>
      </c>
      <c r="X2470" s="44">
        <v>140400</v>
      </c>
      <c r="Y2470" s="34" t="s">
        <v>846</v>
      </c>
      <c r="Z2470" s="43" t="s">
        <v>318</v>
      </c>
      <c r="AA2470" s="34" t="s">
        <v>546</v>
      </c>
      <c r="AB2470" s="34" t="s">
        <v>281</v>
      </c>
      <c r="AC2470" s="34" t="s">
        <v>546</v>
      </c>
      <c r="AD2470" s="44" t="s">
        <v>947</v>
      </c>
      <c r="AE2470" s="44" t="s">
        <v>12968</v>
      </c>
      <c r="AF2470" s="43">
        <v>332</v>
      </c>
      <c r="AG2470" s="34" t="s">
        <v>4896</v>
      </c>
      <c r="AH2470" s="34" t="s">
        <v>4052</v>
      </c>
      <c r="AI2470" s="43" t="s">
        <v>4051</v>
      </c>
      <c r="AJ2470" s="44" t="s">
        <v>4053</v>
      </c>
      <c r="AK2470" s="261">
        <v>2000182</v>
      </c>
      <c r="AL2470" s="44" t="s">
        <v>281</v>
      </c>
      <c r="AM2470" s="44" t="s">
        <v>4056</v>
      </c>
      <c r="AN2470" s="262">
        <v>243152870</v>
      </c>
      <c r="AO2470" s="34"/>
      <c r="AP2470" s="34"/>
      <c r="AQ2470" s="34"/>
      <c r="AR2470" s="34"/>
      <c r="AS2470" s="34"/>
      <c r="AT2470" s="44" t="s">
        <v>12785</v>
      </c>
      <c r="AU2470" s="44"/>
      <c r="AV2470" s="477" t="str">
        <f t="array" ref="AV2470">_xlfn.IFS(
LEFT(Tabelas!$AI2470,1)="N","DN",
LEFT(Tabelas!$AI2470,1)="C","DC",
LEFT(Tabelas!$AI2470,1)="L","DL",
LEFT(Tabelas!$AI2470,1)="A","DA",
LEFT(Tabelas!$AI2470,1)="G","DG")</f>
        <v>DL</v>
      </c>
      <c r="AW2470" s="34"/>
      <c r="AX2470" s="34"/>
      <c r="AY2470" s="34"/>
      <c r="AZ2470" s="34"/>
      <c r="BA2470" s="34"/>
      <c r="BB2470" s="34"/>
      <c r="BC2470" s="34"/>
      <c r="BD2470" s="44">
        <v>140400</v>
      </c>
      <c r="BE2470" s="34" t="s">
        <v>846</v>
      </c>
      <c r="BF2470" s="43" t="s">
        <v>318</v>
      </c>
      <c r="BG2470" s="34" t="s">
        <v>546</v>
      </c>
      <c r="BH2470" s="34" t="s">
        <v>281</v>
      </c>
      <c r="BI2470" s="34" t="s">
        <v>546</v>
      </c>
      <c r="BJ2470" s="44" t="s">
        <v>947</v>
      </c>
      <c r="BK2470" s="44" t="s">
        <v>12968</v>
      </c>
      <c r="EN2470" s="572">
        <v>224448218</v>
      </c>
      <c r="EO2470" s="561" t="s">
        <v>12981</v>
      </c>
      <c r="EP2470" s="561" t="s">
        <v>370</v>
      </c>
      <c r="EQ2470" s="576">
        <v>586</v>
      </c>
      <c r="ER2470" s="561" t="s">
        <v>5533</v>
      </c>
      <c r="ES2470" s="568" t="s">
        <v>12927</v>
      </c>
    </row>
    <row r="2471" spans="16:149">
      <c r="P2471" s="503"/>
      <c r="Q2471" s="504"/>
      <c r="R2471" s="505">
        <f t="shared" si="60"/>
        <v>46249</v>
      </c>
      <c r="S2471" s="501"/>
      <c r="T2471" s="497"/>
      <c r="U2471" s="498"/>
      <c r="V2471" s="43">
        <v>332</v>
      </c>
      <c r="W2471" s="34" t="s">
        <v>4896</v>
      </c>
      <c r="X2471" s="44">
        <v>110301</v>
      </c>
      <c r="Y2471" s="34" t="s">
        <v>1099</v>
      </c>
      <c r="Z2471" s="43" t="s">
        <v>318</v>
      </c>
      <c r="AA2471" s="34" t="s">
        <v>502</v>
      </c>
      <c r="AB2471" s="34" t="s">
        <v>278</v>
      </c>
      <c r="AC2471" s="34" t="s">
        <v>1099</v>
      </c>
      <c r="AD2471" s="44" t="s">
        <v>947</v>
      </c>
      <c r="AE2471" s="44" t="s">
        <v>12968</v>
      </c>
      <c r="AF2471" s="43">
        <v>332</v>
      </c>
      <c r="AG2471" s="34" t="s">
        <v>4896</v>
      </c>
      <c r="AH2471" s="34" t="s">
        <v>4052</v>
      </c>
      <c r="AI2471" s="43" t="s">
        <v>4051</v>
      </c>
      <c r="AJ2471" s="44" t="s">
        <v>4053</v>
      </c>
      <c r="AK2471" s="261">
        <v>2000182</v>
      </c>
      <c r="AL2471" s="44" t="s">
        <v>281</v>
      </c>
      <c r="AM2471" s="44" t="s">
        <v>4056</v>
      </c>
      <c r="AN2471" s="262">
        <v>243152870</v>
      </c>
      <c r="AO2471" s="34"/>
      <c r="AP2471" s="34"/>
      <c r="AQ2471" s="34"/>
      <c r="AR2471" s="34"/>
      <c r="AS2471" s="34"/>
      <c r="AT2471" s="44" t="s">
        <v>12785</v>
      </c>
      <c r="AU2471" s="44"/>
      <c r="AV2471" s="477" t="str">
        <f t="array" ref="AV2471">_xlfn.IFS(
LEFT(Tabelas!$AI2471,1)="N","DN",
LEFT(Tabelas!$AI2471,1)="C","DC",
LEFT(Tabelas!$AI2471,1)="L","DL",
LEFT(Tabelas!$AI2471,1)="A","DA",
LEFT(Tabelas!$AI2471,1)="G","DG")</f>
        <v>DL</v>
      </c>
      <c r="AW2471" s="34"/>
      <c r="AX2471" s="34"/>
      <c r="AY2471" s="34"/>
      <c r="AZ2471" s="34"/>
      <c r="BA2471" s="34"/>
      <c r="BB2471" s="34"/>
      <c r="BC2471" s="34"/>
      <c r="BD2471" s="44">
        <v>110301</v>
      </c>
      <c r="BE2471" s="34" t="s">
        <v>1099</v>
      </c>
      <c r="BF2471" s="43" t="s">
        <v>318</v>
      </c>
      <c r="BG2471" s="34" t="s">
        <v>502</v>
      </c>
      <c r="BH2471" s="34" t="s">
        <v>278</v>
      </c>
      <c r="BI2471" s="34" t="s">
        <v>1099</v>
      </c>
      <c r="BJ2471" s="44" t="s">
        <v>947</v>
      </c>
      <c r="BK2471" s="44" t="s">
        <v>12968</v>
      </c>
      <c r="EN2471" s="571">
        <v>224621084</v>
      </c>
      <c r="EO2471" s="560" t="s">
        <v>12982</v>
      </c>
      <c r="EP2471" s="560" t="s">
        <v>320</v>
      </c>
      <c r="EQ2471" s="580">
        <v>108</v>
      </c>
      <c r="ER2471" s="560" t="s">
        <v>2224</v>
      </c>
      <c r="ES2471" s="567" t="s">
        <v>12983</v>
      </c>
    </row>
    <row r="2472" spans="16:149">
      <c r="P2472" s="503"/>
      <c r="Q2472" s="504"/>
      <c r="R2472" s="505">
        <f t="shared" si="60"/>
        <v>46250</v>
      </c>
      <c r="S2472" s="501"/>
      <c r="T2472" s="497"/>
      <c r="U2472" s="498"/>
      <c r="V2472" s="43">
        <v>332</v>
      </c>
      <c r="W2472" s="34" t="s">
        <v>4896</v>
      </c>
      <c r="X2472" s="44">
        <v>110302</v>
      </c>
      <c r="Y2472" s="34" t="s">
        <v>1371</v>
      </c>
      <c r="Z2472" s="43" t="s">
        <v>318</v>
      </c>
      <c r="AA2472" s="34" t="s">
        <v>502</v>
      </c>
      <c r="AB2472" s="34" t="s">
        <v>278</v>
      </c>
      <c r="AC2472" s="34" t="s">
        <v>1371</v>
      </c>
      <c r="AD2472" s="44" t="s">
        <v>947</v>
      </c>
      <c r="AE2472" s="44" t="s">
        <v>12968</v>
      </c>
      <c r="AF2472" s="43">
        <v>332</v>
      </c>
      <c r="AG2472" s="34" t="s">
        <v>4896</v>
      </c>
      <c r="AH2472" s="34" t="s">
        <v>4052</v>
      </c>
      <c r="AI2472" s="43" t="s">
        <v>4051</v>
      </c>
      <c r="AJ2472" s="44" t="s">
        <v>4053</v>
      </c>
      <c r="AK2472" s="261">
        <v>2000182</v>
      </c>
      <c r="AL2472" s="44" t="s">
        <v>281</v>
      </c>
      <c r="AM2472" s="44" t="s">
        <v>4056</v>
      </c>
      <c r="AN2472" s="262">
        <v>243152870</v>
      </c>
      <c r="AO2472" s="34"/>
      <c r="AP2472" s="34"/>
      <c r="AQ2472" s="34"/>
      <c r="AR2472" s="34"/>
      <c r="AS2472" s="34"/>
      <c r="AT2472" s="44" t="s">
        <v>12785</v>
      </c>
      <c r="AU2472" s="44"/>
      <c r="AV2472" s="477" t="str">
        <f t="array" ref="AV2472">_xlfn.IFS(
LEFT(Tabelas!$AI2472,1)="N","DN",
LEFT(Tabelas!$AI2472,1)="C","DC",
LEFT(Tabelas!$AI2472,1)="L","DL",
LEFT(Tabelas!$AI2472,1)="A","DA",
LEFT(Tabelas!$AI2472,1)="G","DG")</f>
        <v>DL</v>
      </c>
      <c r="AW2472" s="34"/>
      <c r="AX2472" s="34"/>
      <c r="AY2472" s="34"/>
      <c r="AZ2472" s="34"/>
      <c r="BA2472" s="34"/>
      <c r="BB2472" s="34"/>
      <c r="BC2472" s="34"/>
      <c r="BD2472" s="44">
        <v>110302</v>
      </c>
      <c r="BE2472" s="34" t="s">
        <v>1371</v>
      </c>
      <c r="BF2472" s="43" t="s">
        <v>318</v>
      </c>
      <c r="BG2472" s="34" t="s">
        <v>502</v>
      </c>
      <c r="BH2472" s="34" t="s">
        <v>278</v>
      </c>
      <c r="BI2472" s="34" t="s">
        <v>1371</v>
      </c>
      <c r="BJ2472" s="44" t="s">
        <v>947</v>
      </c>
      <c r="BK2472" s="44" t="s">
        <v>12968</v>
      </c>
      <c r="EN2472" s="571">
        <v>224790447</v>
      </c>
      <c r="EO2472" s="560" t="s">
        <v>12984</v>
      </c>
      <c r="EP2472" s="560" t="s">
        <v>320</v>
      </c>
      <c r="EQ2472" s="580">
        <v>118</v>
      </c>
      <c r="ER2472" s="560" t="s">
        <v>3513</v>
      </c>
      <c r="ES2472" s="567" t="s">
        <v>12985</v>
      </c>
    </row>
    <row r="2473" spans="16:149">
      <c r="P2473" s="503"/>
      <c r="Q2473" s="504"/>
      <c r="R2473" s="505">
        <f t="shared" si="60"/>
        <v>46251</v>
      </c>
      <c r="S2473" s="501"/>
      <c r="T2473" s="497"/>
      <c r="U2473" s="498"/>
      <c r="V2473" s="43">
        <v>332</v>
      </c>
      <c r="W2473" s="34" t="s">
        <v>4896</v>
      </c>
      <c r="X2473" s="44">
        <v>110303</v>
      </c>
      <c r="Y2473" s="34" t="s">
        <v>1652</v>
      </c>
      <c r="Z2473" s="43" t="s">
        <v>318</v>
      </c>
      <c r="AA2473" s="34" t="s">
        <v>502</v>
      </c>
      <c r="AB2473" s="34" t="s">
        <v>278</v>
      </c>
      <c r="AC2473" s="34" t="s">
        <v>1652</v>
      </c>
      <c r="AD2473" s="44" t="s">
        <v>947</v>
      </c>
      <c r="AE2473" s="44" t="s">
        <v>12968</v>
      </c>
      <c r="AF2473" s="43">
        <v>332</v>
      </c>
      <c r="AG2473" s="34" t="s">
        <v>4896</v>
      </c>
      <c r="AH2473" s="34" t="s">
        <v>4052</v>
      </c>
      <c r="AI2473" s="43" t="s">
        <v>4051</v>
      </c>
      <c r="AJ2473" s="44" t="s">
        <v>4053</v>
      </c>
      <c r="AK2473" s="261">
        <v>2000182</v>
      </c>
      <c r="AL2473" s="44" t="s">
        <v>281</v>
      </c>
      <c r="AM2473" s="44" t="s">
        <v>4056</v>
      </c>
      <c r="AN2473" s="262">
        <v>243152870</v>
      </c>
      <c r="AO2473" s="34"/>
      <c r="AP2473" s="34"/>
      <c r="AQ2473" s="34"/>
      <c r="AR2473" s="34"/>
      <c r="AS2473" s="34"/>
      <c r="AT2473" s="44" t="s">
        <v>12785</v>
      </c>
      <c r="AU2473" s="44"/>
      <c r="AV2473" s="477" t="str">
        <f t="array" ref="AV2473">_xlfn.IFS(
LEFT(Tabelas!$AI2473,1)="N","DN",
LEFT(Tabelas!$AI2473,1)="C","DC",
LEFT(Tabelas!$AI2473,1)="L","DL",
LEFT(Tabelas!$AI2473,1)="A","DA",
LEFT(Tabelas!$AI2473,1)="G","DG")</f>
        <v>DL</v>
      </c>
      <c r="AW2473" s="34"/>
      <c r="AX2473" s="34"/>
      <c r="AY2473" s="34"/>
      <c r="AZ2473" s="34"/>
      <c r="BA2473" s="34"/>
      <c r="BB2473" s="34"/>
      <c r="BC2473" s="34"/>
      <c r="BD2473" s="44">
        <v>110303</v>
      </c>
      <c r="BE2473" s="34" t="s">
        <v>1652</v>
      </c>
      <c r="BF2473" s="43" t="s">
        <v>318</v>
      </c>
      <c r="BG2473" s="34" t="s">
        <v>502</v>
      </c>
      <c r="BH2473" s="34" t="s">
        <v>278</v>
      </c>
      <c r="BI2473" s="34" t="s">
        <v>1652</v>
      </c>
      <c r="BJ2473" s="44" t="s">
        <v>947</v>
      </c>
      <c r="BK2473" s="44" t="s">
        <v>12968</v>
      </c>
      <c r="EN2473" s="572">
        <v>224888927</v>
      </c>
      <c r="EO2473" s="561" t="s">
        <v>12932</v>
      </c>
      <c r="EP2473" s="561" t="s">
        <v>320</v>
      </c>
      <c r="EQ2473" s="576">
        <v>106</v>
      </c>
      <c r="ER2473" s="561" t="s">
        <v>1774</v>
      </c>
      <c r="ES2473" s="568" t="s">
        <v>12986</v>
      </c>
    </row>
    <row r="2474" spans="16:149">
      <c r="P2474" s="503"/>
      <c r="Q2474" s="504"/>
      <c r="R2474" s="505">
        <f t="shared" si="60"/>
        <v>46252</v>
      </c>
      <c r="S2474" s="501"/>
      <c r="T2474" s="497"/>
      <c r="U2474" s="498"/>
      <c r="V2474" s="43">
        <v>332</v>
      </c>
      <c r="W2474" s="34" t="s">
        <v>4896</v>
      </c>
      <c r="X2474" s="44">
        <v>110304</v>
      </c>
      <c r="Y2474" s="34" t="s">
        <v>502</v>
      </c>
      <c r="Z2474" s="43" t="s">
        <v>318</v>
      </c>
      <c r="AA2474" s="34" t="s">
        <v>502</v>
      </c>
      <c r="AB2474" s="34" t="s">
        <v>278</v>
      </c>
      <c r="AC2474" s="34" t="s">
        <v>502</v>
      </c>
      <c r="AD2474" s="44" t="s">
        <v>947</v>
      </c>
      <c r="AE2474" s="44" t="s">
        <v>12968</v>
      </c>
      <c r="AF2474" s="43">
        <v>332</v>
      </c>
      <c r="AG2474" s="34" t="s">
        <v>4896</v>
      </c>
      <c r="AH2474" s="34" t="s">
        <v>4052</v>
      </c>
      <c r="AI2474" s="43" t="s">
        <v>4051</v>
      </c>
      <c r="AJ2474" s="44" t="s">
        <v>4053</v>
      </c>
      <c r="AK2474" s="261">
        <v>2000182</v>
      </c>
      <c r="AL2474" s="44" t="s">
        <v>281</v>
      </c>
      <c r="AM2474" s="44" t="s">
        <v>4056</v>
      </c>
      <c r="AN2474" s="262">
        <v>243152870</v>
      </c>
      <c r="AO2474" s="34"/>
      <c r="AP2474" s="34"/>
      <c r="AQ2474" s="34"/>
      <c r="AR2474" s="34"/>
      <c r="AS2474" s="34"/>
      <c r="AT2474" s="44" t="s">
        <v>12785</v>
      </c>
      <c r="AU2474" s="44"/>
      <c r="AV2474" s="477" t="str">
        <f t="array" ref="AV2474">_xlfn.IFS(
LEFT(Tabelas!$AI2474,1)="N","DN",
LEFT(Tabelas!$AI2474,1)="C","DC",
LEFT(Tabelas!$AI2474,1)="L","DL",
LEFT(Tabelas!$AI2474,1)="A","DA",
LEFT(Tabelas!$AI2474,1)="G","DG")</f>
        <v>DL</v>
      </c>
      <c r="AW2474" s="34"/>
      <c r="AX2474" s="34"/>
      <c r="AY2474" s="34"/>
      <c r="AZ2474" s="34"/>
      <c r="BA2474" s="34"/>
      <c r="BB2474" s="34"/>
      <c r="BC2474" s="34"/>
      <c r="BD2474" s="44">
        <v>110304</v>
      </c>
      <c r="BE2474" s="34" t="s">
        <v>502</v>
      </c>
      <c r="BF2474" s="43" t="s">
        <v>318</v>
      </c>
      <c r="BG2474" s="34" t="s">
        <v>502</v>
      </c>
      <c r="BH2474" s="34" t="s">
        <v>278</v>
      </c>
      <c r="BI2474" s="34" t="s">
        <v>502</v>
      </c>
      <c r="BJ2474" s="44" t="s">
        <v>947</v>
      </c>
      <c r="BK2474" s="44" t="s">
        <v>12968</v>
      </c>
      <c r="EN2474" s="571">
        <v>225012901</v>
      </c>
      <c r="EO2474" s="560" t="s">
        <v>12987</v>
      </c>
      <c r="EP2474" s="560" t="s">
        <v>320</v>
      </c>
      <c r="EQ2474" s="580">
        <v>109</v>
      </c>
      <c r="ER2474" s="560" t="s">
        <v>2409</v>
      </c>
      <c r="ES2474" s="567" t="s">
        <v>12988</v>
      </c>
    </row>
    <row r="2475" spans="16:149">
      <c r="P2475" s="503"/>
      <c r="Q2475" s="504"/>
      <c r="R2475" s="505">
        <f t="shared" si="60"/>
        <v>46253</v>
      </c>
      <c r="S2475" s="501"/>
      <c r="T2475" s="497"/>
      <c r="U2475" s="498"/>
      <c r="V2475" s="43">
        <v>332</v>
      </c>
      <c r="W2475" s="34" t="s">
        <v>4896</v>
      </c>
      <c r="X2475" s="44">
        <v>110300</v>
      </c>
      <c r="Y2475" s="34" t="s">
        <v>796</v>
      </c>
      <c r="Z2475" s="43" t="s">
        <v>318</v>
      </c>
      <c r="AA2475" s="34" t="s">
        <v>502</v>
      </c>
      <c r="AB2475" s="34" t="s">
        <v>278</v>
      </c>
      <c r="AC2475" s="34" t="s">
        <v>502</v>
      </c>
      <c r="AD2475" s="44" t="s">
        <v>947</v>
      </c>
      <c r="AE2475" s="44" t="s">
        <v>12968</v>
      </c>
      <c r="AF2475" s="43">
        <v>332</v>
      </c>
      <c r="AG2475" s="34" t="s">
        <v>4896</v>
      </c>
      <c r="AH2475" s="34" t="s">
        <v>4052</v>
      </c>
      <c r="AI2475" s="43" t="s">
        <v>4051</v>
      </c>
      <c r="AJ2475" s="44" t="s">
        <v>4053</v>
      </c>
      <c r="AK2475" s="261">
        <v>2000182</v>
      </c>
      <c r="AL2475" s="44" t="s">
        <v>281</v>
      </c>
      <c r="AM2475" s="44" t="s">
        <v>4056</v>
      </c>
      <c r="AN2475" s="262">
        <v>243152870</v>
      </c>
      <c r="AO2475" s="34"/>
      <c r="AP2475" s="34"/>
      <c r="AQ2475" s="34"/>
      <c r="AR2475" s="34"/>
      <c r="AS2475" s="34"/>
      <c r="AT2475" s="44" t="s">
        <v>12785</v>
      </c>
      <c r="AU2475" s="44"/>
      <c r="AV2475" s="477" t="str">
        <f t="array" ref="AV2475">_xlfn.IFS(
LEFT(Tabelas!$AI2475,1)="N","DN",
LEFT(Tabelas!$AI2475,1)="C","DC",
LEFT(Tabelas!$AI2475,1)="L","DL",
LEFT(Tabelas!$AI2475,1)="A","DA",
LEFT(Tabelas!$AI2475,1)="G","DG")</f>
        <v>DL</v>
      </c>
      <c r="AW2475" s="34"/>
      <c r="AX2475" s="34"/>
      <c r="AY2475" s="34"/>
      <c r="AZ2475" s="34"/>
      <c r="BA2475" s="34"/>
      <c r="BB2475" s="34"/>
      <c r="BC2475" s="34"/>
      <c r="BD2475" s="44">
        <v>110300</v>
      </c>
      <c r="BE2475" s="34" t="s">
        <v>796</v>
      </c>
      <c r="BF2475" s="43" t="s">
        <v>318</v>
      </c>
      <c r="BG2475" s="34" t="s">
        <v>502</v>
      </c>
      <c r="BH2475" s="34" t="s">
        <v>278</v>
      </c>
      <c r="BI2475" s="34" t="s">
        <v>502</v>
      </c>
      <c r="BJ2475" s="44" t="s">
        <v>947</v>
      </c>
      <c r="BK2475" s="44" t="s">
        <v>12968</v>
      </c>
      <c r="EN2475" s="572">
        <v>225019795</v>
      </c>
      <c r="EO2475" s="561" t="s">
        <v>12989</v>
      </c>
      <c r="EP2475" s="561" t="s">
        <v>320</v>
      </c>
      <c r="EQ2475" s="576">
        <v>106</v>
      </c>
      <c r="ER2475" s="561" t="s">
        <v>1774</v>
      </c>
      <c r="ES2475" s="568" t="s">
        <v>12990</v>
      </c>
    </row>
    <row r="2476" spans="16:149">
      <c r="P2476" s="503"/>
      <c r="Q2476" s="504"/>
      <c r="R2476" s="505">
        <f t="shared" si="60"/>
        <v>46254</v>
      </c>
      <c r="S2476" s="501"/>
      <c r="T2476" s="497"/>
      <c r="U2476" s="498"/>
      <c r="V2476" s="43">
        <v>332</v>
      </c>
      <c r="W2476" s="34" t="s">
        <v>4896</v>
      </c>
      <c r="X2476" s="44">
        <v>110310</v>
      </c>
      <c r="Y2476" s="34" t="s">
        <v>2499</v>
      </c>
      <c r="Z2476" s="43" t="s">
        <v>318</v>
      </c>
      <c r="AA2476" s="34" t="s">
        <v>502</v>
      </c>
      <c r="AB2476" s="34" t="s">
        <v>278</v>
      </c>
      <c r="AC2476" s="34" t="s">
        <v>12991</v>
      </c>
      <c r="AD2476" s="44" t="s">
        <v>947</v>
      </c>
      <c r="AE2476" s="44" t="s">
        <v>12968</v>
      </c>
      <c r="AF2476" s="43">
        <v>332</v>
      </c>
      <c r="AG2476" s="34" t="s">
        <v>4896</v>
      </c>
      <c r="AH2476" s="34" t="s">
        <v>4052</v>
      </c>
      <c r="AI2476" s="43" t="s">
        <v>4051</v>
      </c>
      <c r="AJ2476" s="44" t="s">
        <v>4053</v>
      </c>
      <c r="AK2476" s="261">
        <v>2000182</v>
      </c>
      <c r="AL2476" s="44" t="s">
        <v>281</v>
      </c>
      <c r="AM2476" s="44" t="s">
        <v>4056</v>
      </c>
      <c r="AN2476" s="262">
        <v>243152870</v>
      </c>
      <c r="AO2476" s="34"/>
      <c r="AP2476" s="34"/>
      <c r="AQ2476" s="34"/>
      <c r="AR2476" s="34"/>
      <c r="AS2476" s="34"/>
      <c r="AT2476" s="44" t="s">
        <v>12785</v>
      </c>
      <c r="AU2476" s="44"/>
      <c r="AV2476" s="477" t="str">
        <f t="array" ref="AV2476">_xlfn.IFS(
LEFT(Tabelas!$AI2476,1)="N","DN",
LEFT(Tabelas!$AI2476,1)="C","DC",
LEFT(Tabelas!$AI2476,1)="L","DL",
LEFT(Tabelas!$AI2476,1)="A","DA",
LEFT(Tabelas!$AI2476,1)="G","DG")</f>
        <v>DL</v>
      </c>
      <c r="AW2476" s="34"/>
      <c r="AX2476" s="34"/>
      <c r="AY2476" s="34"/>
      <c r="AZ2476" s="34"/>
      <c r="BA2476" s="34"/>
      <c r="BB2476" s="34"/>
      <c r="BC2476" s="34"/>
      <c r="BD2476" s="44">
        <v>110310</v>
      </c>
      <c r="BE2476" s="34" t="s">
        <v>2499</v>
      </c>
      <c r="BF2476" s="43" t="s">
        <v>318</v>
      </c>
      <c r="BG2476" s="34" t="s">
        <v>502</v>
      </c>
      <c r="BH2476" s="34" t="s">
        <v>278</v>
      </c>
      <c r="BI2476" s="34" t="s">
        <v>12991</v>
      </c>
      <c r="BJ2476" s="44" t="s">
        <v>947</v>
      </c>
      <c r="BK2476" s="44" t="s">
        <v>12968</v>
      </c>
      <c r="EN2476" s="571">
        <v>225142546</v>
      </c>
      <c r="EO2476" s="560" t="s">
        <v>12992</v>
      </c>
      <c r="EP2476" s="560" t="s">
        <v>370</v>
      </c>
      <c r="EQ2476" s="580">
        <v>557</v>
      </c>
      <c r="ER2476" s="560" t="s">
        <v>5518</v>
      </c>
      <c r="ES2476" s="567" t="s">
        <v>12993</v>
      </c>
    </row>
    <row r="2477" spans="16:149">
      <c r="P2477" s="503"/>
      <c r="Q2477" s="504"/>
      <c r="R2477" s="505">
        <f t="shared" si="60"/>
        <v>46255</v>
      </c>
      <c r="S2477" s="501"/>
      <c r="T2477" s="497"/>
      <c r="U2477" s="498"/>
      <c r="V2477" s="43">
        <v>332</v>
      </c>
      <c r="W2477" s="34" t="s">
        <v>4896</v>
      </c>
      <c r="X2477" s="44">
        <v>110306</v>
      </c>
      <c r="Y2477" s="34" t="s">
        <v>2122</v>
      </c>
      <c r="Z2477" s="43" t="s">
        <v>318</v>
      </c>
      <c r="AA2477" s="34" t="s">
        <v>502</v>
      </c>
      <c r="AB2477" s="34" t="s">
        <v>278</v>
      </c>
      <c r="AC2477" s="34" t="s">
        <v>2122</v>
      </c>
      <c r="AD2477" s="44" t="s">
        <v>947</v>
      </c>
      <c r="AE2477" s="44" t="s">
        <v>12968</v>
      </c>
      <c r="AF2477" s="43">
        <v>332</v>
      </c>
      <c r="AG2477" s="34" t="s">
        <v>4896</v>
      </c>
      <c r="AH2477" s="34" t="s">
        <v>4052</v>
      </c>
      <c r="AI2477" s="43" t="s">
        <v>4051</v>
      </c>
      <c r="AJ2477" s="44" t="s">
        <v>4053</v>
      </c>
      <c r="AK2477" s="261">
        <v>2000182</v>
      </c>
      <c r="AL2477" s="44" t="s">
        <v>281</v>
      </c>
      <c r="AM2477" s="44" t="s">
        <v>4056</v>
      </c>
      <c r="AN2477" s="262">
        <v>243152870</v>
      </c>
      <c r="AO2477" s="34"/>
      <c r="AP2477" s="34"/>
      <c r="AQ2477" s="34"/>
      <c r="AR2477" s="34"/>
      <c r="AS2477" s="34"/>
      <c r="AT2477" s="44" t="s">
        <v>12785</v>
      </c>
      <c r="AU2477" s="44"/>
      <c r="AV2477" s="477" t="str">
        <f t="array" ref="AV2477">_xlfn.IFS(
LEFT(Tabelas!$AI2477,1)="N","DN",
LEFT(Tabelas!$AI2477,1)="C","DC",
LEFT(Tabelas!$AI2477,1)="L","DL",
LEFT(Tabelas!$AI2477,1)="A","DA",
LEFT(Tabelas!$AI2477,1)="G","DG")</f>
        <v>DL</v>
      </c>
      <c r="AW2477" s="34"/>
      <c r="AX2477" s="34"/>
      <c r="AY2477" s="34"/>
      <c r="AZ2477" s="34"/>
      <c r="BA2477" s="34"/>
      <c r="BB2477" s="34"/>
      <c r="BC2477" s="34"/>
      <c r="BD2477" s="44">
        <v>110306</v>
      </c>
      <c r="BE2477" s="34" t="s">
        <v>2122</v>
      </c>
      <c r="BF2477" s="43" t="s">
        <v>318</v>
      </c>
      <c r="BG2477" s="34" t="s">
        <v>502</v>
      </c>
      <c r="BH2477" s="34" t="s">
        <v>278</v>
      </c>
      <c r="BI2477" s="34" t="s">
        <v>2122</v>
      </c>
      <c r="BJ2477" s="44" t="s">
        <v>947</v>
      </c>
      <c r="BK2477" s="44" t="s">
        <v>12968</v>
      </c>
      <c r="EN2477" s="572">
        <v>225440458</v>
      </c>
      <c r="EO2477" s="561" t="s">
        <v>12994</v>
      </c>
      <c r="EP2477" s="561" t="s">
        <v>320</v>
      </c>
      <c r="EQ2477" s="576">
        <v>167</v>
      </c>
      <c r="ER2477" s="561" t="s">
        <v>4041</v>
      </c>
      <c r="ES2477" s="568" t="s">
        <v>12995</v>
      </c>
    </row>
    <row r="2478" spans="16:149">
      <c r="P2478" s="503"/>
      <c r="Q2478" s="504"/>
      <c r="R2478" s="505">
        <f t="shared" si="60"/>
        <v>46256</v>
      </c>
      <c r="S2478" s="501"/>
      <c r="T2478" s="497"/>
      <c r="U2478" s="498"/>
      <c r="V2478" s="43">
        <v>332</v>
      </c>
      <c r="W2478" s="34" t="s">
        <v>4896</v>
      </c>
      <c r="X2478" s="44">
        <v>110307</v>
      </c>
      <c r="Y2478" s="34" t="s">
        <v>2321</v>
      </c>
      <c r="Z2478" s="43" t="s">
        <v>318</v>
      </c>
      <c r="AA2478" s="34" t="s">
        <v>502</v>
      </c>
      <c r="AB2478" s="34" t="s">
        <v>278</v>
      </c>
      <c r="AC2478" s="34" t="s">
        <v>2321</v>
      </c>
      <c r="AD2478" s="44" t="s">
        <v>947</v>
      </c>
      <c r="AE2478" s="44" t="s">
        <v>12968</v>
      </c>
      <c r="AF2478" s="43">
        <v>332</v>
      </c>
      <c r="AG2478" s="34" t="s">
        <v>4896</v>
      </c>
      <c r="AH2478" s="34" t="s">
        <v>4052</v>
      </c>
      <c r="AI2478" s="43" t="s">
        <v>4051</v>
      </c>
      <c r="AJ2478" s="44" t="s">
        <v>4053</v>
      </c>
      <c r="AK2478" s="261">
        <v>2000182</v>
      </c>
      <c r="AL2478" s="44" t="s">
        <v>281</v>
      </c>
      <c r="AM2478" s="44" t="s">
        <v>4056</v>
      </c>
      <c r="AN2478" s="262">
        <v>243152870</v>
      </c>
      <c r="AO2478" s="34"/>
      <c r="AP2478" s="34"/>
      <c r="AQ2478" s="34"/>
      <c r="AR2478" s="34"/>
      <c r="AS2478" s="34"/>
      <c r="AT2478" s="44" t="s">
        <v>12785</v>
      </c>
      <c r="AU2478" s="44"/>
      <c r="AV2478" s="477" t="str">
        <f t="array" ref="AV2478">_xlfn.IFS(
LEFT(Tabelas!$AI2478,1)="N","DN",
LEFT(Tabelas!$AI2478,1)="C","DC",
LEFT(Tabelas!$AI2478,1)="L","DL",
LEFT(Tabelas!$AI2478,1)="A","DA",
LEFT(Tabelas!$AI2478,1)="G","DG")</f>
        <v>DL</v>
      </c>
      <c r="AW2478" s="34"/>
      <c r="AX2478" s="34"/>
      <c r="AY2478" s="34"/>
      <c r="AZ2478" s="34"/>
      <c r="BA2478" s="34"/>
      <c r="BB2478" s="34"/>
      <c r="BC2478" s="34"/>
      <c r="BD2478" s="44">
        <v>110307</v>
      </c>
      <c r="BE2478" s="34" t="s">
        <v>2321</v>
      </c>
      <c r="BF2478" s="43" t="s">
        <v>318</v>
      </c>
      <c r="BG2478" s="34" t="s">
        <v>502</v>
      </c>
      <c r="BH2478" s="34" t="s">
        <v>278</v>
      </c>
      <c r="BI2478" s="34" t="s">
        <v>2321</v>
      </c>
      <c r="BJ2478" s="44" t="s">
        <v>947</v>
      </c>
      <c r="BK2478" s="44" t="s">
        <v>12968</v>
      </c>
      <c r="EN2478" s="572">
        <v>225600064</v>
      </c>
      <c r="EO2478" s="561" t="s">
        <v>12996</v>
      </c>
      <c r="EP2478" s="561" t="s">
        <v>320</v>
      </c>
      <c r="EQ2478" s="576">
        <v>112</v>
      </c>
      <c r="ER2478" s="561" t="s">
        <v>2868</v>
      </c>
      <c r="ES2478" s="568" t="s">
        <v>12997</v>
      </c>
    </row>
    <row r="2479" spans="16:149">
      <c r="P2479" s="503"/>
      <c r="Q2479" s="504"/>
      <c r="R2479" s="505">
        <f t="shared" si="60"/>
        <v>46257</v>
      </c>
      <c r="S2479" s="501"/>
      <c r="T2479" s="497"/>
      <c r="U2479" s="498"/>
      <c r="V2479" s="43">
        <v>332</v>
      </c>
      <c r="W2479" s="34" t="s">
        <v>4896</v>
      </c>
      <c r="X2479" s="44">
        <v>140600</v>
      </c>
      <c r="Y2479" s="34" t="s">
        <v>848</v>
      </c>
      <c r="Z2479" s="43" t="s">
        <v>318</v>
      </c>
      <c r="AA2479" s="34" t="s">
        <v>548</v>
      </c>
      <c r="AB2479" s="34" t="s">
        <v>281</v>
      </c>
      <c r="AC2479" s="34" t="s">
        <v>12998</v>
      </c>
      <c r="AD2479" s="44" t="s">
        <v>947</v>
      </c>
      <c r="AE2479" s="44" t="s">
        <v>12968</v>
      </c>
      <c r="AF2479" s="43">
        <v>332</v>
      </c>
      <c r="AG2479" s="34" t="s">
        <v>4896</v>
      </c>
      <c r="AH2479" s="34" t="s">
        <v>4052</v>
      </c>
      <c r="AI2479" s="43" t="s">
        <v>4051</v>
      </c>
      <c r="AJ2479" s="44" t="s">
        <v>4053</v>
      </c>
      <c r="AK2479" s="261">
        <v>2000182</v>
      </c>
      <c r="AL2479" s="44" t="s">
        <v>281</v>
      </c>
      <c r="AM2479" s="44" t="s">
        <v>4056</v>
      </c>
      <c r="AN2479" s="262">
        <v>243152870</v>
      </c>
      <c r="AO2479" s="34"/>
      <c r="AP2479" s="34"/>
      <c r="AQ2479" s="34"/>
      <c r="AR2479" s="34"/>
      <c r="AS2479" s="34"/>
      <c r="AT2479" s="44" t="s">
        <v>12785</v>
      </c>
      <c r="AU2479" s="44"/>
      <c r="AV2479" s="477" t="str">
        <f t="array" ref="AV2479">_xlfn.IFS(
LEFT(Tabelas!$AI2479,1)="N","DN",
LEFT(Tabelas!$AI2479,1)="C","DC",
LEFT(Tabelas!$AI2479,1)="L","DL",
LEFT(Tabelas!$AI2479,1)="A","DA",
LEFT(Tabelas!$AI2479,1)="G","DG")</f>
        <v>DL</v>
      </c>
      <c r="AW2479" s="34"/>
      <c r="AX2479" s="34"/>
      <c r="AY2479" s="34"/>
      <c r="AZ2479" s="34"/>
      <c r="BA2479" s="34"/>
      <c r="BB2479" s="34"/>
      <c r="BC2479" s="34"/>
      <c r="BD2479" s="44">
        <v>140600</v>
      </c>
      <c r="BE2479" s="34" t="s">
        <v>848</v>
      </c>
      <c r="BF2479" s="43" t="s">
        <v>318</v>
      </c>
      <c r="BG2479" s="34" t="s">
        <v>548</v>
      </c>
      <c r="BH2479" s="34" t="s">
        <v>281</v>
      </c>
      <c r="BI2479" s="34" t="s">
        <v>12998</v>
      </c>
      <c r="BJ2479" s="44" t="s">
        <v>947</v>
      </c>
      <c r="BK2479" s="44" t="s">
        <v>12968</v>
      </c>
      <c r="EN2479" s="572">
        <v>225842076</v>
      </c>
      <c r="EO2479" s="561" t="s">
        <v>12999</v>
      </c>
      <c r="EP2479" s="561" t="s">
        <v>947</v>
      </c>
      <c r="EQ2479" s="576">
        <v>448</v>
      </c>
      <c r="ER2479" s="561" t="s">
        <v>4369</v>
      </c>
      <c r="ES2479" s="568" t="s">
        <v>13000</v>
      </c>
    </row>
    <row r="2480" spans="16:149">
      <c r="P2480" s="503"/>
      <c r="Q2480" s="504"/>
      <c r="R2480" s="505">
        <f t="shared" si="60"/>
        <v>46258</v>
      </c>
      <c r="S2480" s="501"/>
      <c r="T2480" s="497"/>
      <c r="U2480" s="498"/>
      <c r="V2480" s="43">
        <v>332</v>
      </c>
      <c r="W2480" s="34" t="s">
        <v>4896</v>
      </c>
      <c r="X2480" s="44">
        <v>140604</v>
      </c>
      <c r="Y2480" s="34" t="s">
        <v>1144</v>
      </c>
      <c r="Z2480" s="43" t="s">
        <v>318</v>
      </c>
      <c r="AA2480" s="34" t="s">
        <v>548</v>
      </c>
      <c r="AB2480" s="34" t="s">
        <v>281</v>
      </c>
      <c r="AC2480" s="34" t="s">
        <v>1144</v>
      </c>
      <c r="AD2480" s="44" t="s">
        <v>947</v>
      </c>
      <c r="AE2480" s="44" t="s">
        <v>12968</v>
      </c>
      <c r="AF2480" s="43">
        <v>332</v>
      </c>
      <c r="AG2480" s="34" t="s">
        <v>4896</v>
      </c>
      <c r="AH2480" s="34" t="s">
        <v>4052</v>
      </c>
      <c r="AI2480" s="43" t="s">
        <v>4051</v>
      </c>
      <c r="AJ2480" s="44" t="s">
        <v>4053</v>
      </c>
      <c r="AK2480" s="261">
        <v>2000182</v>
      </c>
      <c r="AL2480" s="44" t="s">
        <v>281</v>
      </c>
      <c r="AM2480" s="44" t="s">
        <v>4056</v>
      </c>
      <c r="AN2480" s="262">
        <v>243152870</v>
      </c>
      <c r="AO2480" s="34"/>
      <c r="AP2480" s="34"/>
      <c r="AQ2480" s="34"/>
      <c r="AR2480" s="34"/>
      <c r="AS2480" s="34"/>
      <c r="AT2480" s="44" t="s">
        <v>12785</v>
      </c>
      <c r="AU2480" s="44"/>
      <c r="AV2480" s="477" t="str">
        <f t="array" ref="AV2480">_xlfn.IFS(
LEFT(Tabelas!$AI2480,1)="N","DN",
LEFT(Tabelas!$AI2480,1)="C","DC",
LEFT(Tabelas!$AI2480,1)="L","DL",
LEFT(Tabelas!$AI2480,1)="A","DA",
LEFT(Tabelas!$AI2480,1)="G","DG")</f>
        <v>DL</v>
      </c>
      <c r="AW2480" s="34"/>
      <c r="AX2480" s="34"/>
      <c r="AY2480" s="34"/>
      <c r="AZ2480" s="34"/>
      <c r="BA2480" s="34"/>
      <c r="BB2480" s="34"/>
      <c r="BC2480" s="34"/>
      <c r="BD2480" s="44">
        <v>140604</v>
      </c>
      <c r="BE2480" s="34" t="s">
        <v>1144</v>
      </c>
      <c r="BF2480" s="43" t="s">
        <v>318</v>
      </c>
      <c r="BG2480" s="34" t="s">
        <v>548</v>
      </c>
      <c r="BH2480" s="34" t="s">
        <v>281</v>
      </c>
      <c r="BI2480" s="34" t="s">
        <v>1144</v>
      </c>
      <c r="BJ2480" s="44" t="s">
        <v>947</v>
      </c>
      <c r="BK2480" s="44" t="s">
        <v>12968</v>
      </c>
      <c r="EN2480" s="572">
        <v>225922410</v>
      </c>
      <c r="EO2480" s="561" t="s">
        <v>13001</v>
      </c>
      <c r="EP2480" s="561" t="s">
        <v>350</v>
      </c>
      <c r="EQ2480" s="576">
        <v>226</v>
      </c>
      <c r="ER2480" s="561" t="s">
        <v>4561</v>
      </c>
      <c r="ES2480" s="568" t="s">
        <v>13002</v>
      </c>
    </row>
    <row r="2481" spans="16:149">
      <c r="P2481" s="503"/>
      <c r="Q2481" s="504"/>
      <c r="R2481" s="505">
        <f t="shared" si="60"/>
        <v>46259</v>
      </c>
      <c r="S2481" s="501"/>
      <c r="T2481" s="497"/>
      <c r="U2481" s="498"/>
      <c r="V2481" s="43">
        <v>332</v>
      </c>
      <c r="W2481" s="34" t="s">
        <v>4896</v>
      </c>
      <c r="X2481" s="44">
        <v>140610</v>
      </c>
      <c r="Y2481" s="34" t="s">
        <v>2350</v>
      </c>
      <c r="Z2481" s="43" t="s">
        <v>318</v>
      </c>
      <c r="AA2481" s="34" t="s">
        <v>548</v>
      </c>
      <c r="AB2481" s="34" t="s">
        <v>281</v>
      </c>
      <c r="AC2481" s="34" t="s">
        <v>13003</v>
      </c>
      <c r="AD2481" s="44" t="s">
        <v>947</v>
      </c>
      <c r="AE2481" s="44" t="s">
        <v>12968</v>
      </c>
      <c r="AF2481" s="43">
        <v>332</v>
      </c>
      <c r="AG2481" s="34" t="s">
        <v>4896</v>
      </c>
      <c r="AH2481" s="34" t="s">
        <v>4052</v>
      </c>
      <c r="AI2481" s="43" t="s">
        <v>4051</v>
      </c>
      <c r="AJ2481" s="44" t="s">
        <v>4053</v>
      </c>
      <c r="AK2481" s="261">
        <v>2000182</v>
      </c>
      <c r="AL2481" s="44" t="s">
        <v>281</v>
      </c>
      <c r="AM2481" s="44" t="s">
        <v>4056</v>
      </c>
      <c r="AN2481" s="262">
        <v>243152870</v>
      </c>
      <c r="AO2481" s="34"/>
      <c r="AP2481" s="34"/>
      <c r="AQ2481" s="34"/>
      <c r="AR2481" s="34"/>
      <c r="AS2481" s="34"/>
      <c r="AT2481" s="44" t="s">
        <v>12785</v>
      </c>
      <c r="AU2481" s="44"/>
      <c r="AV2481" s="477" t="str">
        <f t="array" ref="AV2481">_xlfn.IFS(
LEFT(Tabelas!$AI2481,1)="N","DN",
LEFT(Tabelas!$AI2481,1)="C","DC",
LEFT(Tabelas!$AI2481,1)="L","DL",
LEFT(Tabelas!$AI2481,1)="A","DA",
LEFT(Tabelas!$AI2481,1)="G","DG")</f>
        <v>DL</v>
      </c>
      <c r="AW2481" s="34"/>
      <c r="AX2481" s="34"/>
      <c r="AY2481" s="34"/>
      <c r="AZ2481" s="34"/>
      <c r="BA2481" s="34"/>
      <c r="BB2481" s="34"/>
      <c r="BC2481" s="34"/>
      <c r="BD2481" s="44">
        <v>140610</v>
      </c>
      <c r="BE2481" s="34" t="s">
        <v>2350</v>
      </c>
      <c r="BF2481" s="43" t="s">
        <v>318</v>
      </c>
      <c r="BG2481" s="34" t="s">
        <v>548</v>
      </c>
      <c r="BH2481" s="34" t="s">
        <v>281</v>
      </c>
      <c r="BI2481" s="34" t="s">
        <v>13003</v>
      </c>
      <c r="BJ2481" s="44" t="s">
        <v>947</v>
      </c>
      <c r="BK2481" s="44" t="s">
        <v>12968</v>
      </c>
      <c r="EN2481" s="571">
        <v>226134342</v>
      </c>
      <c r="EO2481" s="560" t="s">
        <v>13004</v>
      </c>
      <c r="EP2481" s="560" t="s">
        <v>370</v>
      </c>
      <c r="EQ2481" s="580">
        <v>556</v>
      </c>
      <c r="ER2481" s="560" t="s">
        <v>3143</v>
      </c>
      <c r="ES2481" s="567" t="s">
        <v>13005</v>
      </c>
    </row>
    <row r="2482" spans="16:149">
      <c r="P2482" s="503"/>
      <c r="Q2482" s="504"/>
      <c r="R2482" s="505">
        <f t="shared" si="60"/>
        <v>46260</v>
      </c>
      <c r="S2482" s="501"/>
      <c r="T2482" s="497"/>
      <c r="U2482" s="498"/>
      <c r="V2482" s="43">
        <v>332</v>
      </c>
      <c r="W2482" s="34" t="s">
        <v>4896</v>
      </c>
      <c r="X2482" s="44">
        <v>140609</v>
      </c>
      <c r="Y2482" s="34" t="s">
        <v>2154</v>
      </c>
      <c r="Z2482" s="43" t="s">
        <v>318</v>
      </c>
      <c r="AA2482" s="34" t="s">
        <v>548</v>
      </c>
      <c r="AB2482" s="34" t="s">
        <v>281</v>
      </c>
      <c r="AC2482" s="34" t="s">
        <v>12998</v>
      </c>
      <c r="AD2482" s="44" t="s">
        <v>947</v>
      </c>
      <c r="AE2482" s="44" t="s">
        <v>12968</v>
      </c>
      <c r="AF2482" s="43">
        <v>332</v>
      </c>
      <c r="AG2482" s="34" t="s">
        <v>4896</v>
      </c>
      <c r="AH2482" s="34" t="s">
        <v>4052</v>
      </c>
      <c r="AI2482" s="43" t="s">
        <v>4051</v>
      </c>
      <c r="AJ2482" s="44" t="s">
        <v>4053</v>
      </c>
      <c r="AK2482" s="261">
        <v>2000182</v>
      </c>
      <c r="AL2482" s="44" t="s">
        <v>281</v>
      </c>
      <c r="AM2482" s="44" t="s">
        <v>4056</v>
      </c>
      <c r="AN2482" s="262">
        <v>243152870</v>
      </c>
      <c r="AO2482" s="34"/>
      <c r="AP2482" s="34"/>
      <c r="AQ2482" s="34"/>
      <c r="AR2482" s="34"/>
      <c r="AS2482" s="34"/>
      <c r="AT2482" s="44" t="s">
        <v>12785</v>
      </c>
      <c r="AU2482" s="44"/>
      <c r="AV2482" s="477" t="str">
        <f t="array" ref="AV2482">_xlfn.IFS(
LEFT(Tabelas!$AI2482,1)="N","DN",
LEFT(Tabelas!$AI2482,1)="C","DC",
LEFT(Tabelas!$AI2482,1)="L","DL",
LEFT(Tabelas!$AI2482,1)="A","DA",
LEFT(Tabelas!$AI2482,1)="G","DG")</f>
        <v>DL</v>
      </c>
      <c r="AW2482" s="34"/>
      <c r="AX2482" s="34"/>
      <c r="AY2482" s="34"/>
      <c r="AZ2482" s="34"/>
      <c r="BA2482" s="34"/>
      <c r="BB2482" s="34"/>
      <c r="BC2482" s="34"/>
      <c r="BD2482" s="44">
        <v>140609</v>
      </c>
      <c r="BE2482" s="34" t="s">
        <v>2154</v>
      </c>
      <c r="BF2482" s="43" t="s">
        <v>318</v>
      </c>
      <c r="BG2482" s="34" t="s">
        <v>548</v>
      </c>
      <c r="BH2482" s="34" t="s">
        <v>281</v>
      </c>
      <c r="BI2482" s="34" t="s">
        <v>12998</v>
      </c>
      <c r="BJ2482" s="44" t="s">
        <v>947</v>
      </c>
      <c r="BK2482" s="44" t="s">
        <v>12968</v>
      </c>
      <c r="EN2482" s="572">
        <v>226276120</v>
      </c>
      <c r="EO2482" s="561" t="s">
        <v>13006</v>
      </c>
      <c r="EP2482" s="561" t="s">
        <v>320</v>
      </c>
      <c r="EQ2482" s="576">
        <v>111</v>
      </c>
      <c r="ER2482" s="561" t="s">
        <v>2730</v>
      </c>
      <c r="ES2482" s="568" t="s">
        <v>13007</v>
      </c>
    </row>
    <row r="2483" spans="16:149">
      <c r="P2483" s="503"/>
      <c r="Q2483" s="504"/>
      <c r="R2483" s="505">
        <f t="shared" si="60"/>
        <v>46261</v>
      </c>
      <c r="S2483" s="501"/>
      <c r="T2483" s="497"/>
      <c r="U2483" s="498"/>
      <c r="V2483" s="43">
        <v>332</v>
      </c>
      <c r="W2483" s="34" t="s">
        <v>4896</v>
      </c>
      <c r="X2483" s="44">
        <v>140605</v>
      </c>
      <c r="Y2483" s="34" t="s">
        <v>1417</v>
      </c>
      <c r="Z2483" s="43" t="s">
        <v>318</v>
      </c>
      <c r="AA2483" s="34" t="s">
        <v>548</v>
      </c>
      <c r="AB2483" s="34" t="s">
        <v>281</v>
      </c>
      <c r="AC2483" s="34" t="s">
        <v>1417</v>
      </c>
      <c r="AD2483" s="44" t="s">
        <v>947</v>
      </c>
      <c r="AE2483" s="44" t="s">
        <v>12968</v>
      </c>
      <c r="AF2483" s="43">
        <v>332</v>
      </c>
      <c r="AG2483" s="34" t="s">
        <v>4896</v>
      </c>
      <c r="AH2483" s="34" t="s">
        <v>4052</v>
      </c>
      <c r="AI2483" s="43" t="s">
        <v>4051</v>
      </c>
      <c r="AJ2483" s="44" t="s">
        <v>4053</v>
      </c>
      <c r="AK2483" s="261">
        <v>2000182</v>
      </c>
      <c r="AL2483" s="44" t="s">
        <v>281</v>
      </c>
      <c r="AM2483" s="44" t="s">
        <v>4056</v>
      </c>
      <c r="AN2483" s="262">
        <v>243152870</v>
      </c>
      <c r="AO2483" s="34"/>
      <c r="AP2483" s="34"/>
      <c r="AQ2483" s="34"/>
      <c r="AR2483" s="34"/>
      <c r="AS2483" s="34"/>
      <c r="AT2483" s="44" t="s">
        <v>12785</v>
      </c>
      <c r="AU2483" s="44"/>
      <c r="AV2483" s="477" t="str">
        <f t="array" ref="AV2483">_xlfn.IFS(
LEFT(Tabelas!$AI2483,1)="N","DN",
LEFT(Tabelas!$AI2483,1)="C","DC",
LEFT(Tabelas!$AI2483,1)="L","DL",
LEFT(Tabelas!$AI2483,1)="A","DA",
LEFT(Tabelas!$AI2483,1)="G","DG")</f>
        <v>DL</v>
      </c>
      <c r="AW2483" s="34"/>
      <c r="AX2483" s="34"/>
      <c r="AY2483" s="34"/>
      <c r="AZ2483" s="34"/>
      <c r="BA2483" s="34"/>
      <c r="BB2483" s="34"/>
      <c r="BC2483" s="34"/>
      <c r="BD2483" s="44">
        <v>140605</v>
      </c>
      <c r="BE2483" s="34" t="s">
        <v>1417</v>
      </c>
      <c r="BF2483" s="43" t="s">
        <v>318</v>
      </c>
      <c r="BG2483" s="34" t="s">
        <v>548</v>
      </c>
      <c r="BH2483" s="34" t="s">
        <v>281</v>
      </c>
      <c r="BI2483" s="34" t="s">
        <v>1417</v>
      </c>
      <c r="BJ2483" s="44" t="s">
        <v>947</v>
      </c>
      <c r="BK2483" s="44" t="s">
        <v>12968</v>
      </c>
      <c r="EN2483" s="571">
        <v>226281302</v>
      </c>
      <c r="EO2483" s="560" t="s">
        <v>13008</v>
      </c>
      <c r="EP2483" s="560" t="s">
        <v>350</v>
      </c>
      <c r="EQ2483" s="580">
        <v>227</v>
      </c>
      <c r="ER2483" s="560" t="s">
        <v>4584</v>
      </c>
      <c r="ES2483" s="567" t="s">
        <v>13009</v>
      </c>
    </row>
    <row r="2484" spans="16:149">
      <c r="P2484" s="503"/>
      <c r="Q2484" s="504"/>
      <c r="R2484" s="505">
        <f t="shared" si="60"/>
        <v>46262</v>
      </c>
      <c r="S2484" s="501"/>
      <c r="T2484" s="497"/>
      <c r="U2484" s="498"/>
      <c r="V2484" s="43">
        <v>332</v>
      </c>
      <c r="W2484" s="34" t="s">
        <v>4896</v>
      </c>
      <c r="X2484" s="44">
        <v>140608</v>
      </c>
      <c r="Y2484" s="34" t="s">
        <v>1954</v>
      </c>
      <c r="Z2484" s="43" t="s">
        <v>318</v>
      </c>
      <c r="AA2484" s="34" t="s">
        <v>548</v>
      </c>
      <c r="AB2484" s="34" t="s">
        <v>281</v>
      </c>
      <c r="AC2484" s="34" t="s">
        <v>1954</v>
      </c>
      <c r="AD2484" s="44" t="s">
        <v>947</v>
      </c>
      <c r="AE2484" s="44" t="s">
        <v>12968</v>
      </c>
      <c r="AF2484" s="43">
        <v>332</v>
      </c>
      <c r="AG2484" s="34" t="s">
        <v>4896</v>
      </c>
      <c r="AH2484" s="34" t="s">
        <v>4052</v>
      </c>
      <c r="AI2484" s="43" t="s">
        <v>4051</v>
      </c>
      <c r="AJ2484" s="44" t="s">
        <v>4053</v>
      </c>
      <c r="AK2484" s="261">
        <v>2000182</v>
      </c>
      <c r="AL2484" s="44" t="s">
        <v>281</v>
      </c>
      <c r="AM2484" s="44" t="s">
        <v>4056</v>
      </c>
      <c r="AN2484" s="262">
        <v>243152870</v>
      </c>
      <c r="AO2484" s="34"/>
      <c r="AP2484" s="34"/>
      <c r="AQ2484" s="34"/>
      <c r="AR2484" s="34"/>
      <c r="AS2484" s="34"/>
      <c r="AT2484" s="44" t="s">
        <v>12785</v>
      </c>
      <c r="AU2484" s="44"/>
      <c r="AV2484" s="477" t="str">
        <f t="array" ref="AV2484">_xlfn.IFS(
LEFT(Tabelas!$AI2484,1)="N","DN",
LEFT(Tabelas!$AI2484,1)="C","DC",
LEFT(Tabelas!$AI2484,1)="L","DL",
LEFT(Tabelas!$AI2484,1)="A","DA",
LEFT(Tabelas!$AI2484,1)="G","DG")</f>
        <v>DL</v>
      </c>
      <c r="AW2484" s="34"/>
      <c r="AX2484" s="34"/>
      <c r="AY2484" s="34"/>
      <c r="AZ2484" s="34"/>
      <c r="BA2484" s="34"/>
      <c r="BB2484" s="34"/>
      <c r="BC2484" s="34"/>
      <c r="BD2484" s="44">
        <v>140608</v>
      </c>
      <c r="BE2484" s="34" t="s">
        <v>1954</v>
      </c>
      <c r="BF2484" s="43" t="s">
        <v>318</v>
      </c>
      <c r="BG2484" s="34" t="s">
        <v>548</v>
      </c>
      <c r="BH2484" s="34" t="s">
        <v>281</v>
      </c>
      <c r="BI2484" s="34" t="s">
        <v>1954</v>
      </c>
      <c r="BJ2484" s="44" t="s">
        <v>947</v>
      </c>
      <c r="BK2484" s="44" t="s">
        <v>12968</v>
      </c>
      <c r="EN2484" s="571">
        <v>227099060</v>
      </c>
      <c r="EO2484" s="560" t="s">
        <v>13010</v>
      </c>
      <c r="EP2484" s="560" t="s">
        <v>320</v>
      </c>
      <c r="EQ2484" s="580">
        <v>115</v>
      </c>
      <c r="ER2484" s="560" t="s">
        <v>3241</v>
      </c>
      <c r="ES2484" s="567" t="s">
        <v>13011</v>
      </c>
    </row>
    <row r="2485" spans="16:149">
      <c r="P2485" s="503"/>
      <c r="Q2485" s="504"/>
      <c r="R2485" s="505">
        <f t="shared" si="60"/>
        <v>46263</v>
      </c>
      <c r="S2485" s="501"/>
      <c r="T2485" s="497"/>
      <c r="U2485" s="498"/>
      <c r="V2485" s="43">
        <v>332</v>
      </c>
      <c r="W2485" s="34" t="s">
        <v>4896</v>
      </c>
      <c r="X2485" s="44">
        <v>140607</v>
      </c>
      <c r="Y2485" s="34" t="s">
        <v>1698</v>
      </c>
      <c r="Z2485" s="43" t="s">
        <v>318</v>
      </c>
      <c r="AA2485" s="34" t="s">
        <v>548</v>
      </c>
      <c r="AB2485" s="34" t="s">
        <v>281</v>
      </c>
      <c r="AC2485" s="34" t="s">
        <v>1698</v>
      </c>
      <c r="AD2485" s="44" t="s">
        <v>947</v>
      </c>
      <c r="AE2485" s="44" t="s">
        <v>12968</v>
      </c>
      <c r="AF2485" s="43">
        <v>332</v>
      </c>
      <c r="AG2485" s="34" t="s">
        <v>4896</v>
      </c>
      <c r="AH2485" s="34" t="s">
        <v>4052</v>
      </c>
      <c r="AI2485" s="43" t="s">
        <v>4051</v>
      </c>
      <c r="AJ2485" s="44" t="s">
        <v>4053</v>
      </c>
      <c r="AK2485" s="261">
        <v>2000182</v>
      </c>
      <c r="AL2485" s="44" t="s">
        <v>281</v>
      </c>
      <c r="AM2485" s="44" t="s">
        <v>4056</v>
      </c>
      <c r="AN2485" s="262">
        <v>243152870</v>
      </c>
      <c r="AO2485" s="34"/>
      <c r="AP2485" s="34"/>
      <c r="AQ2485" s="34"/>
      <c r="AR2485" s="34"/>
      <c r="AS2485" s="34"/>
      <c r="AT2485" s="44" t="s">
        <v>12785</v>
      </c>
      <c r="AU2485" s="44"/>
      <c r="AV2485" s="477" t="str">
        <f t="array" ref="AV2485">_xlfn.IFS(
LEFT(Tabelas!$AI2485,1)="N","DN",
LEFT(Tabelas!$AI2485,1)="C","DC",
LEFT(Tabelas!$AI2485,1)="L","DL",
LEFT(Tabelas!$AI2485,1)="A","DA",
LEFT(Tabelas!$AI2485,1)="G","DG")</f>
        <v>DL</v>
      </c>
      <c r="AW2485" s="34"/>
      <c r="AX2485" s="34"/>
      <c r="AY2485" s="34"/>
      <c r="AZ2485" s="34"/>
      <c r="BA2485" s="34"/>
      <c r="BB2485" s="34"/>
      <c r="BC2485" s="34"/>
      <c r="BD2485" s="44">
        <v>140607</v>
      </c>
      <c r="BE2485" s="34" t="s">
        <v>1698</v>
      </c>
      <c r="BF2485" s="43" t="s">
        <v>318</v>
      </c>
      <c r="BG2485" s="34" t="s">
        <v>548</v>
      </c>
      <c r="BH2485" s="34" t="s">
        <v>281</v>
      </c>
      <c r="BI2485" s="34" t="s">
        <v>1698</v>
      </c>
      <c r="BJ2485" s="44" t="s">
        <v>947</v>
      </c>
      <c r="BK2485" s="44" t="s">
        <v>12968</v>
      </c>
      <c r="EN2485" s="572">
        <v>227189310</v>
      </c>
      <c r="EO2485" s="561" t="s">
        <v>13012</v>
      </c>
      <c r="EP2485" s="561" t="s">
        <v>320</v>
      </c>
      <c r="EQ2485" s="576">
        <v>115</v>
      </c>
      <c r="ER2485" s="561" t="s">
        <v>3241</v>
      </c>
      <c r="ES2485" s="568" t="s">
        <v>13013</v>
      </c>
    </row>
    <row r="2486" spans="16:149">
      <c r="P2486" s="503"/>
      <c r="Q2486" s="504"/>
      <c r="R2486" s="505">
        <f t="shared" si="60"/>
        <v>46264</v>
      </c>
      <c r="S2486" s="501"/>
      <c r="T2486" s="497"/>
      <c r="U2486" s="498"/>
      <c r="V2486" s="43">
        <v>332</v>
      </c>
      <c r="W2486" s="34" t="s">
        <v>4896</v>
      </c>
      <c r="X2486" s="44">
        <v>140707</v>
      </c>
      <c r="Y2486" s="34" t="s">
        <v>1699</v>
      </c>
      <c r="Z2486" s="43" t="s">
        <v>1223</v>
      </c>
      <c r="AA2486" s="34" t="s">
        <v>549</v>
      </c>
      <c r="AB2486" s="34" t="s">
        <v>281</v>
      </c>
      <c r="AC2486" s="34" t="s">
        <v>1699</v>
      </c>
      <c r="AD2486" s="44" t="s">
        <v>947</v>
      </c>
      <c r="AE2486" s="44" t="s">
        <v>12968</v>
      </c>
      <c r="AF2486" s="43">
        <v>332</v>
      </c>
      <c r="AG2486" s="34" t="s">
        <v>4896</v>
      </c>
      <c r="AH2486" s="34" t="s">
        <v>4052</v>
      </c>
      <c r="AI2486" s="43" t="s">
        <v>4051</v>
      </c>
      <c r="AJ2486" s="44" t="s">
        <v>4053</v>
      </c>
      <c r="AK2486" s="261">
        <v>2000182</v>
      </c>
      <c r="AL2486" s="44" t="s">
        <v>281</v>
      </c>
      <c r="AM2486" s="44" t="s">
        <v>4056</v>
      </c>
      <c r="AN2486" s="262">
        <v>243152870</v>
      </c>
      <c r="AO2486" s="34"/>
      <c r="AP2486" s="34"/>
      <c r="AQ2486" s="34"/>
      <c r="AR2486" s="34"/>
      <c r="AS2486" s="34"/>
      <c r="AT2486" s="44" t="s">
        <v>12785</v>
      </c>
      <c r="AU2486" s="44"/>
      <c r="AV2486" s="477" t="str">
        <f t="array" ref="AV2486">_xlfn.IFS(
LEFT(Tabelas!$AI2486,1)="N","DN",
LEFT(Tabelas!$AI2486,1)="C","DC",
LEFT(Tabelas!$AI2486,1)="L","DL",
LEFT(Tabelas!$AI2486,1)="A","DA",
LEFT(Tabelas!$AI2486,1)="G","DG")</f>
        <v>DL</v>
      </c>
      <c r="AW2486" s="34"/>
      <c r="AX2486" s="34"/>
      <c r="AY2486" s="34"/>
      <c r="AZ2486" s="34"/>
      <c r="BA2486" s="34"/>
      <c r="BB2486" s="34"/>
      <c r="BC2486" s="34"/>
      <c r="BD2486" s="44">
        <v>140707</v>
      </c>
      <c r="BE2486" s="34" t="s">
        <v>1699</v>
      </c>
      <c r="BF2486" s="43" t="s">
        <v>1223</v>
      </c>
      <c r="BG2486" s="34" t="s">
        <v>549</v>
      </c>
      <c r="BH2486" s="34" t="s">
        <v>281</v>
      </c>
      <c r="BI2486" s="34" t="s">
        <v>1699</v>
      </c>
      <c r="BJ2486" s="44" t="s">
        <v>947</v>
      </c>
      <c r="BK2486" s="44" t="s">
        <v>12968</v>
      </c>
      <c r="EN2486" s="572">
        <v>227290747</v>
      </c>
      <c r="EO2486" s="561" t="s">
        <v>13014</v>
      </c>
      <c r="EP2486" s="561" t="s">
        <v>320</v>
      </c>
      <c r="EQ2486" s="576">
        <v>170</v>
      </c>
      <c r="ER2486" s="561" t="s">
        <v>4090</v>
      </c>
      <c r="ES2486" s="568" t="s">
        <v>13015</v>
      </c>
    </row>
    <row r="2487" spans="16:149">
      <c r="P2487" s="503"/>
      <c r="Q2487" s="504"/>
      <c r="R2487" s="505">
        <f t="shared" si="60"/>
        <v>46265</v>
      </c>
      <c r="S2487" s="501"/>
      <c r="T2487" s="497"/>
      <c r="U2487" s="498"/>
      <c r="V2487" s="43">
        <v>332</v>
      </c>
      <c r="W2487" s="34" t="s">
        <v>4896</v>
      </c>
      <c r="X2487" s="44">
        <v>140700</v>
      </c>
      <c r="Y2487" s="34" t="s">
        <v>849</v>
      </c>
      <c r="Z2487" s="43" t="s">
        <v>1223</v>
      </c>
      <c r="AA2487" s="34" t="s">
        <v>549</v>
      </c>
      <c r="AB2487" s="34" t="s">
        <v>281</v>
      </c>
      <c r="AC2487" s="34" t="s">
        <v>13016</v>
      </c>
      <c r="AD2487" s="44" t="s">
        <v>947</v>
      </c>
      <c r="AE2487" s="44" t="s">
        <v>12968</v>
      </c>
      <c r="AF2487" s="43">
        <v>332</v>
      </c>
      <c r="AG2487" s="34" t="s">
        <v>4896</v>
      </c>
      <c r="AH2487" s="34" t="s">
        <v>4052</v>
      </c>
      <c r="AI2487" s="43" t="s">
        <v>4051</v>
      </c>
      <c r="AJ2487" s="44" t="s">
        <v>4053</v>
      </c>
      <c r="AK2487" s="261">
        <v>2000182</v>
      </c>
      <c r="AL2487" s="44" t="s">
        <v>281</v>
      </c>
      <c r="AM2487" s="44" t="s">
        <v>4056</v>
      </c>
      <c r="AN2487" s="262">
        <v>243152870</v>
      </c>
      <c r="AO2487" s="34"/>
      <c r="AP2487" s="34"/>
      <c r="AQ2487" s="34"/>
      <c r="AR2487" s="34"/>
      <c r="AS2487" s="34"/>
      <c r="AT2487" s="44" t="s">
        <v>12785</v>
      </c>
      <c r="AU2487" s="44"/>
      <c r="AV2487" s="477" t="str">
        <f t="array" ref="AV2487">_xlfn.IFS(
LEFT(Tabelas!$AI2487,1)="N","DN",
LEFT(Tabelas!$AI2487,1)="C","DC",
LEFT(Tabelas!$AI2487,1)="L","DL",
LEFT(Tabelas!$AI2487,1)="A","DA",
LEFT(Tabelas!$AI2487,1)="G","DG")</f>
        <v>DL</v>
      </c>
      <c r="AW2487" s="34"/>
      <c r="AX2487" s="34"/>
      <c r="AY2487" s="34"/>
      <c r="AZ2487" s="34"/>
      <c r="BA2487" s="34"/>
      <c r="BB2487" s="34"/>
      <c r="BC2487" s="34"/>
      <c r="BD2487" s="44">
        <v>140700</v>
      </c>
      <c r="BE2487" s="34" t="s">
        <v>849</v>
      </c>
      <c r="BF2487" s="43" t="s">
        <v>1223</v>
      </c>
      <c r="BG2487" s="34" t="s">
        <v>549</v>
      </c>
      <c r="BH2487" s="34" t="s">
        <v>281</v>
      </c>
      <c r="BI2487" s="34" t="s">
        <v>13016</v>
      </c>
      <c r="BJ2487" s="44" t="s">
        <v>947</v>
      </c>
      <c r="BK2487" s="44" t="s">
        <v>12968</v>
      </c>
      <c r="EN2487" s="572">
        <v>227316754</v>
      </c>
      <c r="EO2487" s="561" t="s">
        <v>13017</v>
      </c>
      <c r="EP2487" s="561" t="s">
        <v>320</v>
      </c>
      <c r="EQ2487" s="576">
        <v>111</v>
      </c>
      <c r="ER2487" s="561" t="s">
        <v>2730</v>
      </c>
      <c r="ES2487" s="568" t="s">
        <v>13018</v>
      </c>
    </row>
    <row r="2488" spans="16:149">
      <c r="P2488" s="503"/>
      <c r="Q2488" s="504"/>
      <c r="R2488" s="505">
        <f t="shared" ref="R2488:R2551" si="61">R2487+1</f>
        <v>46266</v>
      </c>
      <c r="S2488" s="501"/>
      <c r="T2488" s="497"/>
      <c r="U2488" s="498"/>
      <c r="V2488" s="43">
        <v>332</v>
      </c>
      <c r="W2488" s="34" t="s">
        <v>4896</v>
      </c>
      <c r="X2488" s="44">
        <v>140708</v>
      </c>
      <c r="Y2488" s="34" t="s">
        <v>1955</v>
      </c>
      <c r="Z2488" s="43" t="s">
        <v>1223</v>
      </c>
      <c r="AA2488" s="34" t="s">
        <v>549</v>
      </c>
      <c r="AB2488" s="34" t="s">
        <v>281</v>
      </c>
      <c r="AC2488" s="34" t="s">
        <v>13016</v>
      </c>
      <c r="AD2488" s="44" t="s">
        <v>947</v>
      </c>
      <c r="AE2488" s="44" t="s">
        <v>12968</v>
      </c>
      <c r="AF2488" s="43">
        <v>332</v>
      </c>
      <c r="AG2488" s="34" t="s">
        <v>4896</v>
      </c>
      <c r="AH2488" s="34" t="s">
        <v>4052</v>
      </c>
      <c r="AI2488" s="43" t="s">
        <v>4051</v>
      </c>
      <c r="AJ2488" s="44" t="s">
        <v>4053</v>
      </c>
      <c r="AK2488" s="261">
        <v>2000182</v>
      </c>
      <c r="AL2488" s="44" t="s">
        <v>281</v>
      </c>
      <c r="AM2488" s="44" t="s">
        <v>4056</v>
      </c>
      <c r="AN2488" s="262">
        <v>243152870</v>
      </c>
      <c r="AO2488" s="34"/>
      <c r="AP2488" s="34"/>
      <c r="AQ2488" s="34"/>
      <c r="AR2488" s="34"/>
      <c r="AS2488" s="34"/>
      <c r="AT2488" s="44" t="s">
        <v>12785</v>
      </c>
      <c r="AU2488" s="44"/>
      <c r="AV2488" s="477" t="str">
        <f t="array" ref="AV2488">_xlfn.IFS(
LEFT(Tabelas!$AI2488,1)="N","DN",
LEFT(Tabelas!$AI2488,1)="C","DC",
LEFT(Tabelas!$AI2488,1)="L","DL",
LEFT(Tabelas!$AI2488,1)="A","DA",
LEFT(Tabelas!$AI2488,1)="G","DG")</f>
        <v>DL</v>
      </c>
      <c r="AW2488" s="34"/>
      <c r="AX2488" s="34"/>
      <c r="AY2488" s="34"/>
      <c r="AZ2488" s="34"/>
      <c r="BA2488" s="34"/>
      <c r="BB2488" s="34"/>
      <c r="BC2488" s="34"/>
      <c r="BD2488" s="44">
        <v>140708</v>
      </c>
      <c r="BE2488" s="34" t="s">
        <v>1955</v>
      </c>
      <c r="BF2488" s="43" t="s">
        <v>1223</v>
      </c>
      <c r="BG2488" s="34" t="s">
        <v>549</v>
      </c>
      <c r="BH2488" s="34" t="s">
        <v>281</v>
      </c>
      <c r="BI2488" s="34" t="s">
        <v>13016</v>
      </c>
      <c r="BJ2488" s="44" t="s">
        <v>947</v>
      </c>
      <c r="BK2488" s="44" t="s">
        <v>12968</v>
      </c>
      <c r="EN2488" s="571">
        <v>227346793</v>
      </c>
      <c r="EO2488" s="560" t="s">
        <v>13019</v>
      </c>
      <c r="EP2488" s="560" t="s">
        <v>320</v>
      </c>
      <c r="EQ2488" s="580">
        <v>106</v>
      </c>
      <c r="ER2488" s="560" t="s">
        <v>1774</v>
      </c>
      <c r="ES2488" s="567" t="s">
        <v>13020</v>
      </c>
    </row>
    <row r="2489" spans="16:149">
      <c r="P2489" s="503"/>
      <c r="Q2489" s="504"/>
      <c r="R2489" s="505">
        <f t="shared" si="61"/>
        <v>46267</v>
      </c>
      <c r="S2489" s="501"/>
      <c r="T2489" s="497"/>
      <c r="U2489" s="498"/>
      <c r="V2489" s="43">
        <v>332</v>
      </c>
      <c r="W2489" s="34" t="s">
        <v>4896</v>
      </c>
      <c r="X2489" s="44">
        <v>140709</v>
      </c>
      <c r="Y2489" s="34" t="s">
        <v>2155</v>
      </c>
      <c r="Z2489" s="43" t="s">
        <v>1223</v>
      </c>
      <c r="AA2489" s="34" t="s">
        <v>549</v>
      </c>
      <c r="AB2489" s="34" t="s">
        <v>281</v>
      </c>
      <c r="AC2489" s="34" t="s">
        <v>13021</v>
      </c>
      <c r="AD2489" s="44" t="s">
        <v>947</v>
      </c>
      <c r="AE2489" s="44" t="s">
        <v>12968</v>
      </c>
      <c r="AF2489" s="43">
        <v>332</v>
      </c>
      <c r="AG2489" s="34" t="s">
        <v>4896</v>
      </c>
      <c r="AH2489" s="34" t="s">
        <v>4052</v>
      </c>
      <c r="AI2489" s="43" t="s">
        <v>4051</v>
      </c>
      <c r="AJ2489" s="44" t="s">
        <v>4053</v>
      </c>
      <c r="AK2489" s="261">
        <v>2000182</v>
      </c>
      <c r="AL2489" s="44" t="s">
        <v>281</v>
      </c>
      <c r="AM2489" s="44" t="s">
        <v>4056</v>
      </c>
      <c r="AN2489" s="262">
        <v>243152870</v>
      </c>
      <c r="AO2489" s="34"/>
      <c r="AP2489" s="34"/>
      <c r="AQ2489" s="34"/>
      <c r="AR2489" s="34"/>
      <c r="AS2489" s="34"/>
      <c r="AT2489" s="44" t="s">
        <v>12785</v>
      </c>
      <c r="AU2489" s="44"/>
      <c r="AV2489" s="477" t="str">
        <f t="array" ref="AV2489">_xlfn.IFS(
LEFT(Tabelas!$AI2489,1)="N","DN",
LEFT(Tabelas!$AI2489,1)="C","DC",
LEFT(Tabelas!$AI2489,1)="L","DL",
LEFT(Tabelas!$AI2489,1)="A","DA",
LEFT(Tabelas!$AI2489,1)="G","DG")</f>
        <v>DL</v>
      </c>
      <c r="AW2489" s="34"/>
      <c r="AX2489" s="34"/>
      <c r="AY2489" s="34"/>
      <c r="AZ2489" s="34"/>
      <c r="BA2489" s="34"/>
      <c r="BB2489" s="34"/>
      <c r="BC2489" s="34"/>
      <c r="BD2489" s="44">
        <v>140709</v>
      </c>
      <c r="BE2489" s="34" t="s">
        <v>2155</v>
      </c>
      <c r="BF2489" s="43" t="s">
        <v>1223</v>
      </c>
      <c r="BG2489" s="34" t="s">
        <v>549</v>
      </c>
      <c r="BH2489" s="34" t="s">
        <v>281</v>
      </c>
      <c r="BI2489" s="34" t="s">
        <v>13021</v>
      </c>
      <c r="BJ2489" s="44" t="s">
        <v>947</v>
      </c>
      <c r="BK2489" s="44" t="s">
        <v>12968</v>
      </c>
      <c r="EN2489" s="572">
        <v>227349733</v>
      </c>
      <c r="EO2489" s="561" t="s">
        <v>13022</v>
      </c>
      <c r="EP2489" s="561" t="s">
        <v>320</v>
      </c>
      <c r="EQ2489" s="576">
        <v>104</v>
      </c>
      <c r="ER2489" s="561" t="s">
        <v>1225</v>
      </c>
      <c r="ES2489" s="568" t="s">
        <v>13023</v>
      </c>
    </row>
    <row r="2490" spans="16:149">
      <c r="P2490" s="503"/>
      <c r="Q2490" s="504"/>
      <c r="R2490" s="505">
        <f t="shared" si="61"/>
        <v>46268</v>
      </c>
      <c r="S2490" s="501"/>
      <c r="T2490" s="497"/>
      <c r="U2490" s="498"/>
      <c r="V2490" s="43">
        <v>332</v>
      </c>
      <c r="W2490" s="34" t="s">
        <v>4896</v>
      </c>
      <c r="X2490" s="44">
        <v>140704</v>
      </c>
      <c r="Y2490" s="34" t="s">
        <v>1145</v>
      </c>
      <c r="Z2490" s="43" t="s">
        <v>1223</v>
      </c>
      <c r="AA2490" s="34" t="s">
        <v>549</v>
      </c>
      <c r="AB2490" s="34" t="s">
        <v>281</v>
      </c>
      <c r="AC2490" s="34" t="s">
        <v>1145</v>
      </c>
      <c r="AD2490" s="44" t="s">
        <v>947</v>
      </c>
      <c r="AE2490" s="44" t="s">
        <v>12968</v>
      </c>
      <c r="AF2490" s="43">
        <v>332</v>
      </c>
      <c r="AG2490" s="34" t="s">
        <v>4896</v>
      </c>
      <c r="AH2490" s="34" t="s">
        <v>4052</v>
      </c>
      <c r="AI2490" s="43" t="s">
        <v>4051</v>
      </c>
      <c r="AJ2490" s="44" t="s">
        <v>4053</v>
      </c>
      <c r="AK2490" s="261">
        <v>2000182</v>
      </c>
      <c r="AL2490" s="44" t="s">
        <v>281</v>
      </c>
      <c r="AM2490" s="44" t="s">
        <v>4056</v>
      </c>
      <c r="AN2490" s="262">
        <v>243152870</v>
      </c>
      <c r="AO2490" s="34"/>
      <c r="AP2490" s="34"/>
      <c r="AQ2490" s="34"/>
      <c r="AR2490" s="34"/>
      <c r="AS2490" s="34"/>
      <c r="AT2490" s="44" t="s">
        <v>12785</v>
      </c>
      <c r="AU2490" s="44"/>
      <c r="AV2490" s="477" t="str">
        <f t="array" ref="AV2490">_xlfn.IFS(
LEFT(Tabelas!$AI2490,1)="N","DN",
LEFT(Tabelas!$AI2490,1)="C","DC",
LEFT(Tabelas!$AI2490,1)="L","DL",
LEFT(Tabelas!$AI2490,1)="A","DA",
LEFT(Tabelas!$AI2490,1)="G","DG")</f>
        <v>DL</v>
      </c>
      <c r="AW2490" s="34"/>
      <c r="AX2490" s="34"/>
      <c r="AY2490" s="34"/>
      <c r="AZ2490" s="34"/>
      <c r="BA2490" s="34"/>
      <c r="BB2490" s="34"/>
      <c r="BC2490" s="34"/>
      <c r="BD2490" s="44">
        <v>140704</v>
      </c>
      <c r="BE2490" s="34" t="s">
        <v>1145</v>
      </c>
      <c r="BF2490" s="43" t="s">
        <v>1223</v>
      </c>
      <c r="BG2490" s="34" t="s">
        <v>549</v>
      </c>
      <c r="BH2490" s="34" t="s">
        <v>281</v>
      </c>
      <c r="BI2490" s="34" t="s">
        <v>1145</v>
      </c>
      <c r="BJ2490" s="44" t="s">
        <v>947</v>
      </c>
      <c r="BK2490" s="44" t="s">
        <v>12968</v>
      </c>
      <c r="EN2490" s="571">
        <v>227428048</v>
      </c>
      <c r="EO2490" s="560" t="s">
        <v>13024</v>
      </c>
      <c r="EP2490" s="560" t="s">
        <v>320</v>
      </c>
      <c r="EQ2490" s="580">
        <v>110</v>
      </c>
      <c r="ER2490" s="560" t="s">
        <v>2579</v>
      </c>
      <c r="ES2490" s="567" t="s">
        <v>13025</v>
      </c>
    </row>
    <row r="2491" spans="16:149">
      <c r="P2491" s="503"/>
      <c r="Q2491" s="504"/>
      <c r="R2491" s="505">
        <f t="shared" si="61"/>
        <v>46269</v>
      </c>
      <c r="S2491" s="501"/>
      <c r="T2491" s="497"/>
      <c r="U2491" s="498"/>
      <c r="V2491" s="43">
        <v>332</v>
      </c>
      <c r="W2491" s="34" t="s">
        <v>4896</v>
      </c>
      <c r="X2491" s="44">
        <v>140705</v>
      </c>
      <c r="Y2491" s="34" t="s">
        <v>1418</v>
      </c>
      <c r="Z2491" s="43" t="s">
        <v>1223</v>
      </c>
      <c r="AA2491" s="34" t="s">
        <v>549</v>
      </c>
      <c r="AB2491" s="34" t="s">
        <v>281</v>
      </c>
      <c r="AC2491" s="34" t="s">
        <v>1418</v>
      </c>
      <c r="AD2491" s="44" t="s">
        <v>947</v>
      </c>
      <c r="AE2491" s="44" t="s">
        <v>12968</v>
      </c>
      <c r="AF2491" s="43">
        <v>332</v>
      </c>
      <c r="AG2491" s="34" t="s">
        <v>4896</v>
      </c>
      <c r="AH2491" s="34" t="s">
        <v>4052</v>
      </c>
      <c r="AI2491" s="43" t="s">
        <v>4051</v>
      </c>
      <c r="AJ2491" s="44" t="s">
        <v>4053</v>
      </c>
      <c r="AK2491" s="261">
        <v>2000182</v>
      </c>
      <c r="AL2491" s="44" t="s">
        <v>281</v>
      </c>
      <c r="AM2491" s="44" t="s">
        <v>4056</v>
      </c>
      <c r="AN2491" s="262">
        <v>243152870</v>
      </c>
      <c r="AO2491" s="34"/>
      <c r="AP2491" s="34"/>
      <c r="AQ2491" s="34"/>
      <c r="AR2491" s="34"/>
      <c r="AS2491" s="34"/>
      <c r="AT2491" s="44" t="s">
        <v>12785</v>
      </c>
      <c r="AU2491" s="44"/>
      <c r="AV2491" s="477" t="str">
        <f t="array" ref="AV2491">_xlfn.IFS(
LEFT(Tabelas!$AI2491,1)="N","DN",
LEFT(Tabelas!$AI2491,1)="C","DC",
LEFT(Tabelas!$AI2491,1)="L","DL",
LEFT(Tabelas!$AI2491,1)="A","DA",
LEFT(Tabelas!$AI2491,1)="G","DG")</f>
        <v>DL</v>
      </c>
      <c r="AW2491" s="34"/>
      <c r="AX2491" s="34"/>
      <c r="AY2491" s="34"/>
      <c r="AZ2491" s="34"/>
      <c r="BA2491" s="34"/>
      <c r="BB2491" s="34"/>
      <c r="BC2491" s="34"/>
      <c r="BD2491" s="44">
        <v>140705</v>
      </c>
      <c r="BE2491" s="34" t="s">
        <v>1418</v>
      </c>
      <c r="BF2491" s="43" t="s">
        <v>1223</v>
      </c>
      <c r="BG2491" s="34" t="s">
        <v>549</v>
      </c>
      <c r="BH2491" s="34" t="s">
        <v>281</v>
      </c>
      <c r="BI2491" s="34" t="s">
        <v>1418</v>
      </c>
      <c r="BJ2491" s="44" t="s">
        <v>947</v>
      </c>
      <c r="BK2491" s="44" t="s">
        <v>12968</v>
      </c>
      <c r="EN2491" s="572">
        <v>227443276</v>
      </c>
      <c r="EO2491" s="561" t="s">
        <v>13026</v>
      </c>
      <c r="EP2491" s="561" t="s">
        <v>350</v>
      </c>
      <c r="EQ2491" s="576">
        <v>224</v>
      </c>
      <c r="ER2491" s="561" t="s">
        <v>4524</v>
      </c>
      <c r="ES2491" s="568" t="s">
        <v>13027</v>
      </c>
    </row>
    <row r="2492" spans="16:149">
      <c r="P2492" s="503"/>
      <c r="Q2492" s="504"/>
      <c r="R2492" s="505">
        <f t="shared" si="61"/>
        <v>46270</v>
      </c>
      <c r="S2492" s="501"/>
      <c r="T2492" s="497"/>
      <c r="U2492" s="498"/>
      <c r="V2492" s="43">
        <v>332</v>
      </c>
      <c r="W2492" s="34" t="s">
        <v>4896</v>
      </c>
      <c r="X2492" s="44">
        <v>141201</v>
      </c>
      <c r="Y2492" s="34" t="s">
        <v>1148</v>
      </c>
      <c r="Z2492" s="43" t="s">
        <v>318</v>
      </c>
      <c r="AA2492" s="34" t="s">
        <v>554</v>
      </c>
      <c r="AB2492" s="34" t="s">
        <v>281</v>
      </c>
      <c r="AC2492" s="34" t="s">
        <v>1148</v>
      </c>
      <c r="AD2492" s="44" t="s">
        <v>947</v>
      </c>
      <c r="AE2492" s="44" t="s">
        <v>12968</v>
      </c>
      <c r="AF2492" s="43">
        <v>332</v>
      </c>
      <c r="AG2492" s="34" t="s">
        <v>4896</v>
      </c>
      <c r="AH2492" s="34" t="s">
        <v>4052</v>
      </c>
      <c r="AI2492" s="43" t="s">
        <v>4051</v>
      </c>
      <c r="AJ2492" s="44" t="s">
        <v>4053</v>
      </c>
      <c r="AK2492" s="261">
        <v>2000182</v>
      </c>
      <c r="AL2492" s="44" t="s">
        <v>281</v>
      </c>
      <c r="AM2492" s="44" t="s">
        <v>4056</v>
      </c>
      <c r="AN2492" s="262">
        <v>243152870</v>
      </c>
      <c r="AO2492" s="34"/>
      <c r="AP2492" s="34"/>
      <c r="AQ2492" s="34"/>
      <c r="AR2492" s="34"/>
      <c r="AS2492" s="34"/>
      <c r="AT2492" s="44" t="s">
        <v>12785</v>
      </c>
      <c r="AU2492" s="44"/>
      <c r="AV2492" s="477" t="str">
        <f t="array" ref="AV2492">_xlfn.IFS(
LEFT(Tabelas!$AI2492,1)="N","DN",
LEFT(Tabelas!$AI2492,1)="C","DC",
LEFT(Tabelas!$AI2492,1)="L","DL",
LEFT(Tabelas!$AI2492,1)="A","DA",
LEFT(Tabelas!$AI2492,1)="G","DG")</f>
        <v>DL</v>
      </c>
      <c r="AW2492" s="34"/>
      <c r="AX2492" s="34"/>
      <c r="AY2492" s="34"/>
      <c r="AZ2492" s="34"/>
      <c r="BA2492" s="34"/>
      <c r="BB2492" s="34"/>
      <c r="BC2492" s="34"/>
      <c r="BD2492" s="44">
        <v>141201</v>
      </c>
      <c r="BE2492" s="34" t="s">
        <v>1148</v>
      </c>
      <c r="BF2492" s="43" t="s">
        <v>318</v>
      </c>
      <c r="BG2492" s="34" t="s">
        <v>554</v>
      </c>
      <c r="BH2492" s="34" t="s">
        <v>281</v>
      </c>
      <c r="BI2492" s="34" t="s">
        <v>1148</v>
      </c>
      <c r="BJ2492" s="44" t="s">
        <v>947</v>
      </c>
      <c r="BK2492" s="44" t="s">
        <v>12968</v>
      </c>
      <c r="EN2492" s="571">
        <v>227508890</v>
      </c>
      <c r="EO2492" s="560" t="s">
        <v>13028</v>
      </c>
      <c r="EP2492" s="560" t="s">
        <v>350</v>
      </c>
      <c r="EQ2492" s="580">
        <v>219</v>
      </c>
      <c r="ER2492" s="560" t="s">
        <v>4409</v>
      </c>
      <c r="ES2492" s="567" t="s">
        <v>13029</v>
      </c>
    </row>
    <row r="2493" spans="16:149">
      <c r="P2493" s="503"/>
      <c r="Q2493" s="504"/>
      <c r="R2493" s="505">
        <f t="shared" si="61"/>
        <v>46271</v>
      </c>
      <c r="S2493" s="501"/>
      <c r="T2493" s="497"/>
      <c r="U2493" s="498"/>
      <c r="V2493" s="43">
        <v>332</v>
      </c>
      <c r="W2493" s="34" t="s">
        <v>4896</v>
      </c>
      <c r="X2493" s="44">
        <v>141202</v>
      </c>
      <c r="Y2493" s="34" t="s">
        <v>554</v>
      </c>
      <c r="Z2493" s="43" t="s">
        <v>318</v>
      </c>
      <c r="AA2493" s="34" t="s">
        <v>554</v>
      </c>
      <c r="AB2493" s="34" t="s">
        <v>281</v>
      </c>
      <c r="AC2493" s="34" t="s">
        <v>554</v>
      </c>
      <c r="AD2493" s="44" t="s">
        <v>947</v>
      </c>
      <c r="AE2493" s="44" t="s">
        <v>12968</v>
      </c>
      <c r="AF2493" s="43">
        <v>332</v>
      </c>
      <c r="AG2493" s="34" t="s">
        <v>4896</v>
      </c>
      <c r="AH2493" s="34" t="s">
        <v>4052</v>
      </c>
      <c r="AI2493" s="43" t="s">
        <v>4051</v>
      </c>
      <c r="AJ2493" s="44" t="s">
        <v>4053</v>
      </c>
      <c r="AK2493" s="261">
        <v>2000182</v>
      </c>
      <c r="AL2493" s="44" t="s">
        <v>281</v>
      </c>
      <c r="AM2493" s="44" t="s">
        <v>4056</v>
      </c>
      <c r="AN2493" s="262">
        <v>243152870</v>
      </c>
      <c r="AO2493" s="34"/>
      <c r="AP2493" s="34"/>
      <c r="AQ2493" s="34"/>
      <c r="AR2493" s="34"/>
      <c r="AS2493" s="34"/>
      <c r="AT2493" s="44" t="s">
        <v>12785</v>
      </c>
      <c r="AU2493" s="44"/>
      <c r="AV2493" s="477" t="str">
        <f t="array" ref="AV2493">_xlfn.IFS(
LEFT(Tabelas!$AI2493,1)="N","DN",
LEFT(Tabelas!$AI2493,1)="C","DC",
LEFT(Tabelas!$AI2493,1)="L","DL",
LEFT(Tabelas!$AI2493,1)="A","DA",
LEFT(Tabelas!$AI2493,1)="G","DG")</f>
        <v>DL</v>
      </c>
      <c r="AW2493" s="34"/>
      <c r="AX2493" s="34"/>
      <c r="AY2493" s="34"/>
      <c r="AZ2493" s="34"/>
      <c r="BA2493" s="34"/>
      <c r="BB2493" s="34"/>
      <c r="BC2493" s="34"/>
      <c r="BD2493" s="44">
        <v>141202</v>
      </c>
      <c r="BE2493" s="34" t="s">
        <v>554</v>
      </c>
      <c r="BF2493" s="43" t="s">
        <v>318</v>
      </c>
      <c r="BG2493" s="34" t="s">
        <v>554</v>
      </c>
      <c r="BH2493" s="34" t="s">
        <v>281</v>
      </c>
      <c r="BI2493" s="34" t="s">
        <v>554</v>
      </c>
      <c r="BJ2493" s="44" t="s">
        <v>947</v>
      </c>
      <c r="BK2493" s="44" t="s">
        <v>12968</v>
      </c>
      <c r="EN2493" s="571">
        <v>227783824</v>
      </c>
      <c r="EO2493" s="560" t="s">
        <v>13030</v>
      </c>
      <c r="EP2493" s="560" t="s">
        <v>320</v>
      </c>
      <c r="EQ2493" s="580">
        <v>105</v>
      </c>
      <c r="ER2493" s="560" t="s">
        <v>1498</v>
      </c>
      <c r="ES2493" s="567" t="s">
        <v>13031</v>
      </c>
    </row>
    <row r="2494" spans="16:149">
      <c r="P2494" s="503"/>
      <c r="Q2494" s="504"/>
      <c r="R2494" s="505">
        <f t="shared" si="61"/>
        <v>46272</v>
      </c>
      <c r="S2494" s="501"/>
      <c r="T2494" s="497"/>
      <c r="U2494" s="498"/>
      <c r="V2494" s="43">
        <v>332</v>
      </c>
      <c r="W2494" s="34" t="s">
        <v>4896</v>
      </c>
      <c r="X2494" s="44">
        <v>141200</v>
      </c>
      <c r="Y2494" s="34" t="s">
        <v>854</v>
      </c>
      <c r="Z2494" s="43" t="s">
        <v>318</v>
      </c>
      <c r="AA2494" s="34" t="s">
        <v>554</v>
      </c>
      <c r="AB2494" s="34" t="s">
        <v>281</v>
      </c>
      <c r="AC2494" s="34" t="s">
        <v>554</v>
      </c>
      <c r="AD2494" s="44" t="s">
        <v>947</v>
      </c>
      <c r="AE2494" s="44" t="s">
        <v>12968</v>
      </c>
      <c r="AF2494" s="43">
        <v>332</v>
      </c>
      <c r="AG2494" s="34" t="s">
        <v>4896</v>
      </c>
      <c r="AH2494" s="34" t="s">
        <v>4052</v>
      </c>
      <c r="AI2494" s="43" t="s">
        <v>4051</v>
      </c>
      <c r="AJ2494" s="44" t="s">
        <v>4053</v>
      </c>
      <c r="AK2494" s="261">
        <v>2000182</v>
      </c>
      <c r="AL2494" s="44" t="s">
        <v>281</v>
      </c>
      <c r="AM2494" s="44" t="s">
        <v>4056</v>
      </c>
      <c r="AN2494" s="262">
        <v>243152870</v>
      </c>
      <c r="AO2494" s="34"/>
      <c r="AP2494" s="34"/>
      <c r="AQ2494" s="34"/>
      <c r="AR2494" s="34"/>
      <c r="AS2494" s="34"/>
      <c r="AT2494" s="44" t="s">
        <v>12785</v>
      </c>
      <c r="AU2494" s="44"/>
      <c r="AV2494" s="477" t="str">
        <f t="array" ref="AV2494">_xlfn.IFS(
LEFT(Tabelas!$AI2494,1)="N","DN",
LEFT(Tabelas!$AI2494,1)="C","DC",
LEFT(Tabelas!$AI2494,1)="L","DL",
LEFT(Tabelas!$AI2494,1)="A","DA",
LEFT(Tabelas!$AI2494,1)="G","DG")</f>
        <v>DL</v>
      </c>
      <c r="AW2494" s="34"/>
      <c r="AX2494" s="34"/>
      <c r="AY2494" s="34"/>
      <c r="AZ2494" s="34"/>
      <c r="BA2494" s="34"/>
      <c r="BB2494" s="34"/>
      <c r="BC2494" s="34"/>
      <c r="BD2494" s="44">
        <v>141200</v>
      </c>
      <c r="BE2494" s="34" t="s">
        <v>854</v>
      </c>
      <c r="BF2494" s="43" t="s">
        <v>318</v>
      </c>
      <c r="BG2494" s="34" t="s">
        <v>554</v>
      </c>
      <c r="BH2494" s="34" t="s">
        <v>281</v>
      </c>
      <c r="BI2494" s="34" t="s">
        <v>554</v>
      </c>
      <c r="BJ2494" s="44" t="s">
        <v>947</v>
      </c>
      <c r="BK2494" s="44" t="s">
        <v>12968</v>
      </c>
      <c r="EN2494" s="571">
        <v>227952014</v>
      </c>
      <c r="EO2494" s="560" t="s">
        <v>13032</v>
      </c>
      <c r="EP2494" s="560" t="s">
        <v>320</v>
      </c>
      <c r="EQ2494" s="580">
        <v>109</v>
      </c>
      <c r="ER2494" s="560" t="s">
        <v>2409</v>
      </c>
      <c r="ES2494" s="567" t="s">
        <v>13033</v>
      </c>
    </row>
    <row r="2495" spans="16:149">
      <c r="P2495" s="503"/>
      <c r="Q2495" s="504"/>
      <c r="R2495" s="505">
        <f t="shared" si="61"/>
        <v>46273</v>
      </c>
      <c r="S2495" s="501"/>
      <c r="T2495" s="497"/>
      <c r="U2495" s="498"/>
      <c r="V2495" s="43">
        <v>332</v>
      </c>
      <c r="W2495" s="34" t="s">
        <v>4896</v>
      </c>
      <c r="X2495" s="44">
        <v>141203</v>
      </c>
      <c r="Y2495" s="34" t="s">
        <v>1702</v>
      </c>
      <c r="Z2495" s="43" t="s">
        <v>318</v>
      </c>
      <c r="AA2495" s="34" t="s">
        <v>554</v>
      </c>
      <c r="AB2495" s="34" t="s">
        <v>281</v>
      </c>
      <c r="AC2495" s="34" t="s">
        <v>1702</v>
      </c>
      <c r="AD2495" s="44" t="s">
        <v>947</v>
      </c>
      <c r="AE2495" s="44" t="s">
        <v>12968</v>
      </c>
      <c r="AF2495" s="43">
        <v>332</v>
      </c>
      <c r="AG2495" s="34" t="s">
        <v>4896</v>
      </c>
      <c r="AH2495" s="34" t="s">
        <v>4052</v>
      </c>
      <c r="AI2495" s="43" t="s">
        <v>4051</v>
      </c>
      <c r="AJ2495" s="44" t="s">
        <v>4053</v>
      </c>
      <c r="AK2495" s="261">
        <v>2000182</v>
      </c>
      <c r="AL2495" s="44" t="s">
        <v>281</v>
      </c>
      <c r="AM2495" s="44" t="s">
        <v>4056</v>
      </c>
      <c r="AN2495" s="262">
        <v>243152870</v>
      </c>
      <c r="AO2495" s="34"/>
      <c r="AP2495" s="34"/>
      <c r="AQ2495" s="34"/>
      <c r="AR2495" s="34"/>
      <c r="AS2495" s="34"/>
      <c r="AT2495" s="44" t="s">
        <v>12785</v>
      </c>
      <c r="AU2495" s="44"/>
      <c r="AV2495" s="477" t="str">
        <f t="array" ref="AV2495">_xlfn.IFS(
LEFT(Tabelas!$AI2495,1)="N","DN",
LEFT(Tabelas!$AI2495,1)="C","DC",
LEFT(Tabelas!$AI2495,1)="L","DL",
LEFT(Tabelas!$AI2495,1)="A","DA",
LEFT(Tabelas!$AI2495,1)="G","DG")</f>
        <v>DL</v>
      </c>
      <c r="AW2495" s="34"/>
      <c r="AX2495" s="34"/>
      <c r="AY2495" s="34"/>
      <c r="AZ2495" s="34"/>
      <c r="BA2495" s="34"/>
      <c r="BB2495" s="34"/>
      <c r="BC2495" s="34"/>
      <c r="BD2495" s="44">
        <v>141203</v>
      </c>
      <c r="BE2495" s="34" t="s">
        <v>1702</v>
      </c>
      <c r="BF2495" s="43" t="s">
        <v>318</v>
      </c>
      <c r="BG2495" s="34" t="s">
        <v>554</v>
      </c>
      <c r="BH2495" s="34" t="s">
        <v>281</v>
      </c>
      <c r="BI2495" s="34" t="s">
        <v>1702</v>
      </c>
      <c r="BJ2495" s="44" t="s">
        <v>947</v>
      </c>
      <c r="BK2495" s="44" t="s">
        <v>12968</v>
      </c>
      <c r="EN2495" s="572">
        <v>227974620</v>
      </c>
      <c r="EO2495" s="561" t="s">
        <v>13034</v>
      </c>
      <c r="EP2495" s="561" t="s">
        <v>320</v>
      </c>
      <c r="EQ2495" s="576">
        <v>113</v>
      </c>
      <c r="ER2495" s="561" t="s">
        <v>3007</v>
      </c>
      <c r="ES2495" s="568" t="s">
        <v>13035</v>
      </c>
    </row>
    <row r="2496" spans="16:149">
      <c r="P2496" s="503"/>
      <c r="Q2496" s="504"/>
      <c r="R2496" s="505">
        <f t="shared" si="61"/>
        <v>46274</v>
      </c>
      <c r="S2496" s="501"/>
      <c r="T2496" s="497"/>
      <c r="U2496" s="498"/>
      <c r="V2496" s="43">
        <v>332</v>
      </c>
      <c r="W2496" s="34" t="s">
        <v>4896</v>
      </c>
      <c r="X2496" s="44">
        <v>141401</v>
      </c>
      <c r="Y2496" s="34" t="s">
        <v>1151</v>
      </c>
      <c r="Z2496" s="43" t="s">
        <v>318</v>
      </c>
      <c r="AA2496" s="34" t="s">
        <v>557</v>
      </c>
      <c r="AB2496" s="34" t="s">
        <v>281</v>
      </c>
      <c r="AC2496" s="34" t="s">
        <v>1151</v>
      </c>
      <c r="AD2496" s="44" t="s">
        <v>947</v>
      </c>
      <c r="AE2496" s="44" t="s">
        <v>12968</v>
      </c>
      <c r="AF2496" s="43">
        <v>332</v>
      </c>
      <c r="AG2496" s="34" t="s">
        <v>4896</v>
      </c>
      <c r="AH2496" s="34" t="s">
        <v>4052</v>
      </c>
      <c r="AI2496" s="43" t="s">
        <v>4051</v>
      </c>
      <c r="AJ2496" s="44" t="s">
        <v>4053</v>
      </c>
      <c r="AK2496" s="261">
        <v>2000182</v>
      </c>
      <c r="AL2496" s="44" t="s">
        <v>281</v>
      </c>
      <c r="AM2496" s="44" t="s">
        <v>4056</v>
      </c>
      <c r="AN2496" s="262">
        <v>243152870</v>
      </c>
      <c r="AO2496" s="34"/>
      <c r="AP2496" s="34"/>
      <c r="AQ2496" s="34"/>
      <c r="AR2496" s="34"/>
      <c r="AS2496" s="34"/>
      <c r="AT2496" s="44" t="s">
        <v>12785</v>
      </c>
      <c r="AU2496" s="44"/>
      <c r="AV2496" s="477" t="str">
        <f t="array" ref="AV2496">_xlfn.IFS(
LEFT(Tabelas!$AI2496,1)="N","DN",
LEFT(Tabelas!$AI2496,1)="C","DC",
LEFT(Tabelas!$AI2496,1)="L","DL",
LEFT(Tabelas!$AI2496,1)="A","DA",
LEFT(Tabelas!$AI2496,1)="G","DG")</f>
        <v>DL</v>
      </c>
      <c r="AW2496" s="34"/>
      <c r="AX2496" s="34"/>
      <c r="AY2496" s="34"/>
      <c r="AZ2496" s="34"/>
      <c r="BA2496" s="34"/>
      <c r="BB2496" s="34"/>
      <c r="BC2496" s="34"/>
      <c r="BD2496" s="44">
        <v>141401</v>
      </c>
      <c r="BE2496" s="34" t="s">
        <v>1151</v>
      </c>
      <c r="BF2496" s="43" t="s">
        <v>318</v>
      </c>
      <c r="BG2496" s="34" t="s">
        <v>557</v>
      </c>
      <c r="BH2496" s="34" t="s">
        <v>281</v>
      </c>
      <c r="BI2496" s="34" t="s">
        <v>1151</v>
      </c>
      <c r="BJ2496" s="44" t="s">
        <v>947</v>
      </c>
      <c r="BK2496" s="44" t="s">
        <v>12968</v>
      </c>
      <c r="EN2496" s="572">
        <v>228069181</v>
      </c>
      <c r="EO2496" s="561" t="s">
        <v>13036</v>
      </c>
      <c r="EP2496" s="561" t="s">
        <v>320</v>
      </c>
      <c r="EQ2496" s="576">
        <v>114</v>
      </c>
      <c r="ER2496" s="561" t="s">
        <v>3132</v>
      </c>
      <c r="ES2496" s="568" t="s">
        <v>13037</v>
      </c>
    </row>
    <row r="2497" spans="16:149">
      <c r="P2497" s="503"/>
      <c r="Q2497" s="504"/>
      <c r="R2497" s="505">
        <f t="shared" si="61"/>
        <v>46275</v>
      </c>
      <c r="S2497" s="501"/>
      <c r="T2497" s="497"/>
      <c r="U2497" s="498"/>
      <c r="V2497" s="43">
        <v>332</v>
      </c>
      <c r="W2497" s="34" t="s">
        <v>4896</v>
      </c>
      <c r="X2497" s="44">
        <v>141402</v>
      </c>
      <c r="Y2497" s="34" t="s">
        <v>1425</v>
      </c>
      <c r="Z2497" s="43" t="s">
        <v>318</v>
      </c>
      <c r="AA2497" s="34" t="s">
        <v>557</v>
      </c>
      <c r="AB2497" s="34" t="s">
        <v>281</v>
      </c>
      <c r="AC2497" s="34" t="s">
        <v>1425</v>
      </c>
      <c r="AD2497" s="44" t="s">
        <v>947</v>
      </c>
      <c r="AE2497" s="44" t="s">
        <v>12968</v>
      </c>
      <c r="AF2497" s="43">
        <v>332</v>
      </c>
      <c r="AG2497" s="34" t="s">
        <v>4896</v>
      </c>
      <c r="AH2497" s="34" t="s">
        <v>4052</v>
      </c>
      <c r="AI2497" s="43" t="s">
        <v>4051</v>
      </c>
      <c r="AJ2497" s="44" t="s">
        <v>4053</v>
      </c>
      <c r="AK2497" s="261">
        <v>2000182</v>
      </c>
      <c r="AL2497" s="44" t="s">
        <v>281</v>
      </c>
      <c r="AM2497" s="44" t="s">
        <v>4056</v>
      </c>
      <c r="AN2497" s="262">
        <v>243152870</v>
      </c>
      <c r="AO2497" s="34"/>
      <c r="AP2497" s="34"/>
      <c r="AQ2497" s="34"/>
      <c r="AR2497" s="34"/>
      <c r="AS2497" s="34"/>
      <c r="AT2497" s="44" t="s">
        <v>12785</v>
      </c>
      <c r="AU2497" s="44"/>
      <c r="AV2497" s="477" t="str">
        <f t="array" ref="AV2497">_xlfn.IFS(
LEFT(Tabelas!$AI2497,1)="N","DN",
LEFT(Tabelas!$AI2497,1)="C","DC",
LEFT(Tabelas!$AI2497,1)="L","DL",
LEFT(Tabelas!$AI2497,1)="A","DA",
LEFT(Tabelas!$AI2497,1)="G","DG")</f>
        <v>DL</v>
      </c>
      <c r="AW2497" s="34"/>
      <c r="AX2497" s="34"/>
      <c r="AY2497" s="34"/>
      <c r="AZ2497" s="34"/>
      <c r="BA2497" s="34"/>
      <c r="BB2497" s="34"/>
      <c r="BC2497" s="34"/>
      <c r="BD2497" s="44">
        <v>141402</v>
      </c>
      <c r="BE2497" s="34" t="s">
        <v>1425</v>
      </c>
      <c r="BF2497" s="43" t="s">
        <v>318</v>
      </c>
      <c r="BG2497" s="34" t="s">
        <v>557</v>
      </c>
      <c r="BH2497" s="34" t="s">
        <v>281</v>
      </c>
      <c r="BI2497" s="34" t="s">
        <v>1425</v>
      </c>
      <c r="BJ2497" s="44" t="s">
        <v>947</v>
      </c>
      <c r="BK2497" s="44" t="s">
        <v>12968</v>
      </c>
      <c r="EN2497" s="572">
        <v>228249724</v>
      </c>
      <c r="EO2497" s="561" t="s">
        <v>13038</v>
      </c>
      <c r="EP2497" s="561" t="s">
        <v>320</v>
      </c>
      <c r="EQ2497" s="576">
        <v>110</v>
      </c>
      <c r="ER2497" s="561" t="s">
        <v>2579</v>
      </c>
      <c r="ES2497" s="568" t="s">
        <v>13039</v>
      </c>
    </row>
    <row r="2498" spans="16:149">
      <c r="P2498" s="503"/>
      <c r="Q2498" s="504"/>
      <c r="R2498" s="505">
        <f t="shared" si="61"/>
        <v>46276</v>
      </c>
      <c r="S2498" s="501"/>
      <c r="T2498" s="497"/>
      <c r="U2498" s="498"/>
      <c r="V2498" s="43">
        <v>332</v>
      </c>
      <c r="W2498" s="34" t="s">
        <v>4896</v>
      </c>
      <c r="X2498" s="44">
        <v>141410</v>
      </c>
      <c r="Y2498" s="34" t="s">
        <v>1155</v>
      </c>
      <c r="Z2498" s="43" t="s">
        <v>318</v>
      </c>
      <c r="AA2498" s="34" t="s">
        <v>557</v>
      </c>
      <c r="AB2498" s="34" t="s">
        <v>281</v>
      </c>
      <c r="AC2498" s="34" t="s">
        <v>1155</v>
      </c>
      <c r="AD2498" s="44" t="s">
        <v>947</v>
      </c>
      <c r="AE2498" s="44" t="s">
        <v>12968</v>
      </c>
      <c r="AF2498" s="43">
        <v>332</v>
      </c>
      <c r="AG2498" s="34" t="s">
        <v>4896</v>
      </c>
      <c r="AH2498" s="34" t="s">
        <v>4052</v>
      </c>
      <c r="AI2498" s="43" t="s">
        <v>4051</v>
      </c>
      <c r="AJ2498" s="44" t="s">
        <v>4053</v>
      </c>
      <c r="AK2498" s="261">
        <v>2000182</v>
      </c>
      <c r="AL2498" s="44" t="s">
        <v>281</v>
      </c>
      <c r="AM2498" s="44" t="s">
        <v>4056</v>
      </c>
      <c r="AN2498" s="262">
        <v>243152870</v>
      </c>
      <c r="AO2498" s="34"/>
      <c r="AP2498" s="34"/>
      <c r="AQ2498" s="34"/>
      <c r="AR2498" s="34"/>
      <c r="AS2498" s="34"/>
      <c r="AT2498" s="44" t="s">
        <v>12785</v>
      </c>
      <c r="AU2498" s="44"/>
      <c r="AV2498" s="477" t="str">
        <f t="array" ref="AV2498">_xlfn.IFS(
LEFT(Tabelas!$AI2498,1)="N","DN",
LEFT(Tabelas!$AI2498,1)="C","DC",
LEFT(Tabelas!$AI2498,1)="L","DL",
LEFT(Tabelas!$AI2498,1)="A","DA",
LEFT(Tabelas!$AI2498,1)="G","DG")</f>
        <v>DL</v>
      </c>
      <c r="AW2498" s="34"/>
      <c r="AX2498" s="34"/>
      <c r="AY2498" s="34"/>
      <c r="AZ2498" s="34"/>
      <c r="BA2498" s="34"/>
      <c r="BB2498" s="34"/>
      <c r="BC2498" s="34"/>
      <c r="BD2498" s="44">
        <v>141410</v>
      </c>
      <c r="BE2498" s="34" t="s">
        <v>1155</v>
      </c>
      <c r="BF2498" s="43" t="s">
        <v>318</v>
      </c>
      <c r="BG2498" s="34" t="s">
        <v>557</v>
      </c>
      <c r="BH2498" s="34" t="s">
        <v>281</v>
      </c>
      <c r="BI2498" s="34" t="s">
        <v>1155</v>
      </c>
      <c r="BJ2498" s="44" t="s">
        <v>947</v>
      </c>
      <c r="BK2498" s="44" t="s">
        <v>12968</v>
      </c>
      <c r="EN2498" s="571">
        <v>228292859</v>
      </c>
      <c r="EO2498" s="560" t="s">
        <v>13040</v>
      </c>
      <c r="EP2498" s="560" t="s">
        <v>350</v>
      </c>
      <c r="EQ2498" s="580">
        <v>229</v>
      </c>
      <c r="ER2498" s="560" t="s">
        <v>4622</v>
      </c>
      <c r="ES2498" s="567" t="s">
        <v>13041</v>
      </c>
    </row>
    <row r="2499" spans="16:149">
      <c r="P2499" s="503"/>
      <c r="Q2499" s="504"/>
      <c r="R2499" s="505">
        <f t="shared" si="61"/>
        <v>46277</v>
      </c>
      <c r="S2499" s="501"/>
      <c r="T2499" s="497"/>
      <c r="U2499" s="498"/>
      <c r="V2499" s="43">
        <v>332</v>
      </c>
      <c r="W2499" s="34" t="s">
        <v>4896</v>
      </c>
      <c r="X2499" s="44">
        <v>141405</v>
      </c>
      <c r="Y2499" s="34" t="s">
        <v>1705</v>
      </c>
      <c r="Z2499" s="43" t="s">
        <v>318</v>
      </c>
      <c r="AA2499" s="34" t="s">
        <v>557</v>
      </c>
      <c r="AB2499" s="34" t="s">
        <v>281</v>
      </c>
      <c r="AC2499" s="34" t="s">
        <v>1705</v>
      </c>
      <c r="AD2499" s="44" t="s">
        <v>947</v>
      </c>
      <c r="AE2499" s="44" t="s">
        <v>12968</v>
      </c>
      <c r="AF2499" s="43">
        <v>332</v>
      </c>
      <c r="AG2499" s="34" t="s">
        <v>4896</v>
      </c>
      <c r="AH2499" s="34" t="s">
        <v>4052</v>
      </c>
      <c r="AI2499" s="43" t="s">
        <v>4051</v>
      </c>
      <c r="AJ2499" s="44" t="s">
        <v>4053</v>
      </c>
      <c r="AK2499" s="261">
        <v>2000182</v>
      </c>
      <c r="AL2499" s="44" t="s">
        <v>281</v>
      </c>
      <c r="AM2499" s="44" t="s">
        <v>4056</v>
      </c>
      <c r="AN2499" s="262">
        <v>243152870</v>
      </c>
      <c r="AO2499" s="34"/>
      <c r="AP2499" s="34"/>
      <c r="AQ2499" s="34"/>
      <c r="AR2499" s="34"/>
      <c r="AS2499" s="34"/>
      <c r="AT2499" s="44" t="s">
        <v>12785</v>
      </c>
      <c r="AU2499" s="44"/>
      <c r="AV2499" s="477" t="str">
        <f t="array" ref="AV2499">_xlfn.IFS(
LEFT(Tabelas!$AI2499,1)="N","DN",
LEFT(Tabelas!$AI2499,1)="C","DC",
LEFT(Tabelas!$AI2499,1)="L","DL",
LEFT(Tabelas!$AI2499,1)="A","DA",
LEFT(Tabelas!$AI2499,1)="G","DG")</f>
        <v>DL</v>
      </c>
      <c r="AW2499" s="34"/>
      <c r="AX2499" s="34"/>
      <c r="AY2499" s="34"/>
      <c r="AZ2499" s="34"/>
      <c r="BA2499" s="34"/>
      <c r="BB2499" s="34"/>
      <c r="BC2499" s="34"/>
      <c r="BD2499" s="44">
        <v>141405</v>
      </c>
      <c r="BE2499" s="34" t="s">
        <v>1705</v>
      </c>
      <c r="BF2499" s="43" t="s">
        <v>318</v>
      </c>
      <c r="BG2499" s="34" t="s">
        <v>557</v>
      </c>
      <c r="BH2499" s="34" t="s">
        <v>281</v>
      </c>
      <c r="BI2499" s="34" t="s">
        <v>1705</v>
      </c>
      <c r="BJ2499" s="44" t="s">
        <v>947</v>
      </c>
      <c r="BK2499" s="44" t="s">
        <v>12968</v>
      </c>
      <c r="EN2499" s="571">
        <v>228471656</v>
      </c>
      <c r="EO2499" s="560" t="s">
        <v>13042</v>
      </c>
      <c r="EP2499" s="560" t="s">
        <v>320</v>
      </c>
      <c r="EQ2499" s="580">
        <v>164</v>
      </c>
      <c r="ER2499" s="560" t="s">
        <v>3901</v>
      </c>
      <c r="ES2499" s="567" t="s">
        <v>13043</v>
      </c>
    </row>
    <row r="2500" spans="16:149">
      <c r="P2500" s="503"/>
      <c r="Q2500" s="504"/>
      <c r="R2500" s="505">
        <f t="shared" si="61"/>
        <v>46278</v>
      </c>
      <c r="S2500" s="501"/>
      <c r="T2500" s="497"/>
      <c r="U2500" s="498"/>
      <c r="V2500" s="43">
        <v>332</v>
      </c>
      <c r="W2500" s="34" t="s">
        <v>4896</v>
      </c>
      <c r="X2500" s="44">
        <v>141408</v>
      </c>
      <c r="Y2500" s="34" t="s">
        <v>557</v>
      </c>
      <c r="Z2500" s="43" t="s">
        <v>318</v>
      </c>
      <c r="AA2500" s="34" t="s">
        <v>557</v>
      </c>
      <c r="AB2500" s="34" t="s">
        <v>281</v>
      </c>
      <c r="AC2500" s="34" t="s">
        <v>557</v>
      </c>
      <c r="AD2500" s="44" t="s">
        <v>947</v>
      </c>
      <c r="AE2500" s="44" t="s">
        <v>12968</v>
      </c>
      <c r="AF2500" s="43">
        <v>332</v>
      </c>
      <c r="AG2500" s="34" t="s">
        <v>4896</v>
      </c>
      <c r="AH2500" s="34" t="s">
        <v>4052</v>
      </c>
      <c r="AI2500" s="43" t="s">
        <v>4051</v>
      </c>
      <c r="AJ2500" s="44" t="s">
        <v>4053</v>
      </c>
      <c r="AK2500" s="261">
        <v>2000182</v>
      </c>
      <c r="AL2500" s="44" t="s">
        <v>281</v>
      </c>
      <c r="AM2500" s="44" t="s">
        <v>4056</v>
      </c>
      <c r="AN2500" s="262">
        <v>243152870</v>
      </c>
      <c r="AO2500" s="34"/>
      <c r="AP2500" s="34"/>
      <c r="AQ2500" s="34"/>
      <c r="AR2500" s="34"/>
      <c r="AS2500" s="34"/>
      <c r="AT2500" s="44" t="s">
        <v>12785</v>
      </c>
      <c r="AU2500" s="44"/>
      <c r="AV2500" s="477" t="str">
        <f t="array" ref="AV2500">_xlfn.IFS(
LEFT(Tabelas!$AI2500,1)="N","DN",
LEFT(Tabelas!$AI2500,1)="C","DC",
LEFT(Tabelas!$AI2500,1)="L","DL",
LEFT(Tabelas!$AI2500,1)="A","DA",
LEFT(Tabelas!$AI2500,1)="G","DG")</f>
        <v>DL</v>
      </c>
      <c r="AW2500" s="34"/>
      <c r="AX2500" s="34"/>
      <c r="AY2500" s="34"/>
      <c r="AZ2500" s="34"/>
      <c r="BA2500" s="34"/>
      <c r="BB2500" s="34"/>
      <c r="BC2500" s="34"/>
      <c r="BD2500" s="44">
        <v>141408</v>
      </c>
      <c r="BE2500" s="34" t="s">
        <v>557</v>
      </c>
      <c r="BF2500" s="43" t="s">
        <v>318</v>
      </c>
      <c r="BG2500" s="34" t="s">
        <v>557</v>
      </c>
      <c r="BH2500" s="34" t="s">
        <v>281</v>
      </c>
      <c r="BI2500" s="34" t="s">
        <v>557</v>
      </c>
      <c r="BJ2500" s="44" t="s">
        <v>947</v>
      </c>
      <c r="BK2500" s="44" t="s">
        <v>12968</v>
      </c>
      <c r="EN2500" s="572">
        <v>228474019</v>
      </c>
      <c r="EO2500" s="561" t="s">
        <v>13044</v>
      </c>
      <c r="EP2500" s="561" t="s">
        <v>370</v>
      </c>
      <c r="EQ2500" s="576">
        <v>586</v>
      </c>
      <c r="ER2500" s="561" t="s">
        <v>5533</v>
      </c>
      <c r="ES2500" s="568" t="s">
        <v>13045</v>
      </c>
    </row>
    <row r="2501" spans="16:149">
      <c r="P2501" s="503"/>
      <c r="Q2501" s="504"/>
      <c r="R2501" s="505">
        <f t="shared" si="61"/>
        <v>46279</v>
      </c>
      <c r="S2501" s="501"/>
      <c r="T2501" s="497"/>
      <c r="U2501" s="498"/>
      <c r="V2501" s="43">
        <v>332</v>
      </c>
      <c r="W2501" s="34" t="s">
        <v>4896</v>
      </c>
      <c r="X2501" s="44">
        <v>141400</v>
      </c>
      <c r="Y2501" s="34" t="s">
        <v>857</v>
      </c>
      <c r="Z2501" s="43" t="s">
        <v>318</v>
      </c>
      <c r="AA2501" s="34" t="s">
        <v>557</v>
      </c>
      <c r="AB2501" s="34" t="s">
        <v>281</v>
      </c>
      <c r="AC2501" s="34" t="s">
        <v>557</v>
      </c>
      <c r="AD2501" s="44" t="s">
        <v>947</v>
      </c>
      <c r="AE2501" s="44" t="s">
        <v>12968</v>
      </c>
      <c r="AF2501" s="43">
        <v>332</v>
      </c>
      <c r="AG2501" s="34" t="s">
        <v>4896</v>
      </c>
      <c r="AH2501" s="34" t="s">
        <v>4052</v>
      </c>
      <c r="AI2501" s="43" t="s">
        <v>4051</v>
      </c>
      <c r="AJ2501" s="44" t="s">
        <v>4053</v>
      </c>
      <c r="AK2501" s="261">
        <v>2000182</v>
      </c>
      <c r="AL2501" s="44" t="s">
        <v>281</v>
      </c>
      <c r="AM2501" s="44" t="s">
        <v>4056</v>
      </c>
      <c r="AN2501" s="262">
        <v>243152870</v>
      </c>
      <c r="AO2501" s="34"/>
      <c r="AP2501" s="34"/>
      <c r="AQ2501" s="34"/>
      <c r="AR2501" s="34"/>
      <c r="AS2501" s="34"/>
      <c r="AT2501" s="44" t="s">
        <v>12785</v>
      </c>
      <c r="AU2501" s="44"/>
      <c r="AV2501" s="477" t="str">
        <f t="array" ref="AV2501">_xlfn.IFS(
LEFT(Tabelas!$AI2501,1)="N","DN",
LEFT(Tabelas!$AI2501,1)="C","DC",
LEFT(Tabelas!$AI2501,1)="L","DL",
LEFT(Tabelas!$AI2501,1)="A","DA",
LEFT(Tabelas!$AI2501,1)="G","DG")</f>
        <v>DL</v>
      </c>
      <c r="AW2501" s="34"/>
      <c r="AX2501" s="34"/>
      <c r="AY2501" s="34"/>
      <c r="AZ2501" s="34"/>
      <c r="BA2501" s="34"/>
      <c r="BB2501" s="34"/>
      <c r="BC2501" s="34"/>
      <c r="BD2501" s="44">
        <v>141400</v>
      </c>
      <c r="BE2501" s="34" t="s">
        <v>857</v>
      </c>
      <c r="BF2501" s="43" t="s">
        <v>318</v>
      </c>
      <c r="BG2501" s="34" t="s">
        <v>557</v>
      </c>
      <c r="BH2501" s="34" t="s">
        <v>281</v>
      </c>
      <c r="BI2501" s="34" t="s">
        <v>557</v>
      </c>
      <c r="BJ2501" s="44" t="s">
        <v>947</v>
      </c>
      <c r="BK2501" s="44" t="s">
        <v>12968</v>
      </c>
      <c r="EN2501" s="571">
        <v>228652855</v>
      </c>
      <c r="EO2501" s="560" t="s">
        <v>13046</v>
      </c>
      <c r="EP2501" s="560" t="s">
        <v>320</v>
      </c>
      <c r="EQ2501" s="580">
        <v>115</v>
      </c>
      <c r="ER2501" s="560" t="s">
        <v>3241</v>
      </c>
      <c r="ES2501" s="567" t="s">
        <v>13047</v>
      </c>
    </row>
    <row r="2502" spans="16:149">
      <c r="P2502" s="503"/>
      <c r="Q2502" s="504"/>
      <c r="R2502" s="505">
        <f t="shared" si="61"/>
        <v>46280</v>
      </c>
      <c r="S2502" s="501"/>
      <c r="T2502" s="497"/>
      <c r="U2502" s="498"/>
      <c r="V2502" s="43">
        <v>332</v>
      </c>
      <c r="W2502" s="34" t="s">
        <v>4896</v>
      </c>
      <c r="X2502" s="44">
        <v>141411</v>
      </c>
      <c r="Y2502" s="34" t="s">
        <v>2355</v>
      </c>
      <c r="Z2502" s="43" t="s">
        <v>318</v>
      </c>
      <c r="AA2502" s="34" t="s">
        <v>557</v>
      </c>
      <c r="AB2502" s="34" t="s">
        <v>281</v>
      </c>
      <c r="AC2502" s="34" t="s">
        <v>2355</v>
      </c>
      <c r="AD2502" s="44" t="s">
        <v>947</v>
      </c>
      <c r="AE2502" s="44" t="s">
        <v>12968</v>
      </c>
      <c r="AF2502" s="43">
        <v>332</v>
      </c>
      <c r="AG2502" s="34" t="s">
        <v>4896</v>
      </c>
      <c r="AH2502" s="34" t="s">
        <v>4052</v>
      </c>
      <c r="AI2502" s="43" t="s">
        <v>4051</v>
      </c>
      <c r="AJ2502" s="44" t="s">
        <v>4053</v>
      </c>
      <c r="AK2502" s="261">
        <v>2000182</v>
      </c>
      <c r="AL2502" s="44" t="s">
        <v>281</v>
      </c>
      <c r="AM2502" s="44" t="s">
        <v>4056</v>
      </c>
      <c r="AN2502" s="262">
        <v>243152870</v>
      </c>
      <c r="AO2502" s="34"/>
      <c r="AP2502" s="34"/>
      <c r="AQ2502" s="34"/>
      <c r="AR2502" s="34"/>
      <c r="AS2502" s="34"/>
      <c r="AT2502" s="44" t="s">
        <v>12785</v>
      </c>
      <c r="AU2502" s="44"/>
      <c r="AV2502" s="477" t="str">
        <f t="array" ref="AV2502">_xlfn.IFS(
LEFT(Tabelas!$AI2502,1)="N","DN",
LEFT(Tabelas!$AI2502,1)="C","DC",
LEFT(Tabelas!$AI2502,1)="L","DL",
LEFT(Tabelas!$AI2502,1)="A","DA",
LEFT(Tabelas!$AI2502,1)="G","DG")</f>
        <v>DL</v>
      </c>
      <c r="AW2502" s="34"/>
      <c r="AX2502" s="34"/>
      <c r="AY2502" s="34"/>
      <c r="AZ2502" s="34"/>
      <c r="BA2502" s="34"/>
      <c r="BB2502" s="34"/>
      <c r="BC2502" s="34"/>
      <c r="BD2502" s="44">
        <v>141411</v>
      </c>
      <c r="BE2502" s="34" t="s">
        <v>2355</v>
      </c>
      <c r="BF2502" s="43" t="s">
        <v>318</v>
      </c>
      <c r="BG2502" s="34" t="s">
        <v>557</v>
      </c>
      <c r="BH2502" s="34" t="s">
        <v>281</v>
      </c>
      <c r="BI2502" s="34" t="s">
        <v>2355</v>
      </c>
      <c r="BJ2502" s="44" t="s">
        <v>947</v>
      </c>
      <c r="BK2502" s="44" t="s">
        <v>12968</v>
      </c>
      <c r="EN2502" s="572">
        <v>228656028</v>
      </c>
      <c r="EO2502" s="561" t="s">
        <v>13048</v>
      </c>
      <c r="EP2502" s="561" t="s">
        <v>320</v>
      </c>
      <c r="EQ2502" s="576">
        <v>107</v>
      </c>
      <c r="ER2502" s="561" t="s">
        <v>2024</v>
      </c>
      <c r="ES2502" s="568" t="s">
        <v>13049</v>
      </c>
    </row>
    <row r="2503" spans="16:149">
      <c r="P2503" s="503"/>
      <c r="Q2503" s="504"/>
      <c r="R2503" s="505">
        <f t="shared" si="61"/>
        <v>46281</v>
      </c>
      <c r="S2503" s="501"/>
      <c r="T2503" s="497"/>
      <c r="U2503" s="498"/>
      <c r="V2503" s="43">
        <v>332</v>
      </c>
      <c r="W2503" s="34" t="s">
        <v>4896</v>
      </c>
      <c r="X2503" s="44">
        <v>141415</v>
      </c>
      <c r="Y2503" s="34" t="s">
        <v>2522</v>
      </c>
      <c r="Z2503" s="43" t="s">
        <v>318</v>
      </c>
      <c r="AA2503" s="34" t="s">
        <v>557</v>
      </c>
      <c r="AB2503" s="34" t="s">
        <v>281</v>
      </c>
      <c r="AC2503" s="34" t="s">
        <v>13050</v>
      </c>
      <c r="AD2503" s="44" t="s">
        <v>947</v>
      </c>
      <c r="AE2503" s="44" t="s">
        <v>12968</v>
      </c>
      <c r="AF2503" s="43">
        <v>332</v>
      </c>
      <c r="AG2503" s="34" t="s">
        <v>4896</v>
      </c>
      <c r="AH2503" s="34" t="s">
        <v>4052</v>
      </c>
      <c r="AI2503" s="43" t="s">
        <v>4051</v>
      </c>
      <c r="AJ2503" s="44" t="s">
        <v>4053</v>
      </c>
      <c r="AK2503" s="261">
        <v>2000182</v>
      </c>
      <c r="AL2503" s="44" t="s">
        <v>281</v>
      </c>
      <c r="AM2503" s="44" t="s">
        <v>4056</v>
      </c>
      <c r="AN2503" s="262">
        <v>243152870</v>
      </c>
      <c r="AO2503" s="34"/>
      <c r="AP2503" s="34"/>
      <c r="AQ2503" s="34"/>
      <c r="AR2503" s="34"/>
      <c r="AS2503" s="34"/>
      <c r="AT2503" s="44" t="s">
        <v>12785</v>
      </c>
      <c r="AU2503" s="44"/>
      <c r="AV2503" s="477" t="str">
        <f t="array" ref="AV2503">_xlfn.IFS(
LEFT(Tabelas!$AI2503,1)="N","DN",
LEFT(Tabelas!$AI2503,1)="C","DC",
LEFT(Tabelas!$AI2503,1)="L","DL",
LEFT(Tabelas!$AI2503,1)="A","DA",
LEFT(Tabelas!$AI2503,1)="G","DG")</f>
        <v>DL</v>
      </c>
      <c r="AW2503" s="34"/>
      <c r="AX2503" s="34"/>
      <c r="AY2503" s="34"/>
      <c r="AZ2503" s="34"/>
      <c r="BA2503" s="34"/>
      <c r="BB2503" s="34"/>
      <c r="BC2503" s="34"/>
      <c r="BD2503" s="44">
        <v>141415</v>
      </c>
      <c r="BE2503" s="34" t="s">
        <v>2522</v>
      </c>
      <c r="BF2503" s="43" t="s">
        <v>318</v>
      </c>
      <c r="BG2503" s="34" t="s">
        <v>557</v>
      </c>
      <c r="BH2503" s="34" t="s">
        <v>281</v>
      </c>
      <c r="BI2503" s="34" t="s">
        <v>13050</v>
      </c>
      <c r="BJ2503" s="44" t="s">
        <v>947</v>
      </c>
      <c r="BK2503" s="44" t="s">
        <v>12968</v>
      </c>
      <c r="EN2503" s="571">
        <v>228840813</v>
      </c>
      <c r="EO2503" s="560" t="s">
        <v>13051</v>
      </c>
      <c r="EP2503" s="560" t="s">
        <v>320</v>
      </c>
      <c r="EQ2503" s="580">
        <v>112</v>
      </c>
      <c r="ER2503" s="560" t="s">
        <v>2868</v>
      </c>
      <c r="ES2503" s="567" t="s">
        <v>13052</v>
      </c>
    </row>
    <row r="2504" spans="16:149">
      <c r="P2504" s="503"/>
      <c r="Q2504" s="504"/>
      <c r="R2504" s="505">
        <f t="shared" si="61"/>
        <v>46282</v>
      </c>
      <c r="S2504" s="501"/>
      <c r="T2504" s="497"/>
      <c r="U2504" s="498"/>
      <c r="V2504" s="43">
        <v>332</v>
      </c>
      <c r="W2504" s="34" t="s">
        <v>4896</v>
      </c>
      <c r="X2504" s="44">
        <v>141416</v>
      </c>
      <c r="Y2504" s="34" t="s">
        <v>2682</v>
      </c>
      <c r="Z2504" s="43" t="s">
        <v>318</v>
      </c>
      <c r="AA2504" s="34" t="s">
        <v>557</v>
      </c>
      <c r="AB2504" s="34" t="s">
        <v>281</v>
      </c>
      <c r="AC2504" s="34" t="s">
        <v>13053</v>
      </c>
      <c r="AD2504" s="44" t="s">
        <v>947</v>
      </c>
      <c r="AE2504" s="44" t="s">
        <v>12968</v>
      </c>
      <c r="AF2504" s="43">
        <v>332</v>
      </c>
      <c r="AG2504" s="34" t="s">
        <v>4896</v>
      </c>
      <c r="AH2504" s="34" t="s">
        <v>4052</v>
      </c>
      <c r="AI2504" s="43" t="s">
        <v>4051</v>
      </c>
      <c r="AJ2504" s="44" t="s">
        <v>4053</v>
      </c>
      <c r="AK2504" s="261">
        <v>2000182</v>
      </c>
      <c r="AL2504" s="44" t="s">
        <v>281</v>
      </c>
      <c r="AM2504" s="44" t="s">
        <v>4056</v>
      </c>
      <c r="AN2504" s="262">
        <v>243152870</v>
      </c>
      <c r="AO2504" s="34"/>
      <c r="AP2504" s="34"/>
      <c r="AQ2504" s="34"/>
      <c r="AR2504" s="34"/>
      <c r="AS2504" s="34"/>
      <c r="AT2504" s="44" t="s">
        <v>12785</v>
      </c>
      <c r="AU2504" s="44"/>
      <c r="AV2504" s="477" t="str">
        <f t="array" ref="AV2504">_xlfn.IFS(
LEFT(Tabelas!$AI2504,1)="N","DN",
LEFT(Tabelas!$AI2504,1)="C","DC",
LEFT(Tabelas!$AI2504,1)="L","DL",
LEFT(Tabelas!$AI2504,1)="A","DA",
LEFT(Tabelas!$AI2504,1)="G","DG")</f>
        <v>DL</v>
      </c>
      <c r="AW2504" s="34"/>
      <c r="AX2504" s="34"/>
      <c r="AY2504" s="34"/>
      <c r="AZ2504" s="34"/>
      <c r="BA2504" s="34"/>
      <c r="BB2504" s="34"/>
      <c r="BC2504" s="34"/>
      <c r="BD2504" s="44">
        <v>141416</v>
      </c>
      <c r="BE2504" s="34" t="s">
        <v>2682</v>
      </c>
      <c r="BF2504" s="43" t="s">
        <v>318</v>
      </c>
      <c r="BG2504" s="34" t="s">
        <v>557</v>
      </c>
      <c r="BH2504" s="34" t="s">
        <v>281</v>
      </c>
      <c r="BI2504" s="34" t="s">
        <v>13053</v>
      </c>
      <c r="BJ2504" s="44" t="s">
        <v>947</v>
      </c>
      <c r="BK2504" s="44" t="s">
        <v>12968</v>
      </c>
      <c r="EN2504" s="572">
        <v>228925347</v>
      </c>
      <c r="EO2504" s="561" t="s">
        <v>13054</v>
      </c>
      <c r="EP2504" s="561" t="s">
        <v>320</v>
      </c>
      <c r="EQ2504" s="576">
        <v>107</v>
      </c>
      <c r="ER2504" s="561" t="s">
        <v>2024</v>
      </c>
      <c r="ES2504" s="568" t="s">
        <v>13055</v>
      </c>
    </row>
    <row r="2505" spans="16:149">
      <c r="P2505" s="503"/>
      <c r="Q2505" s="504"/>
      <c r="R2505" s="505">
        <f t="shared" si="61"/>
        <v>46283</v>
      </c>
      <c r="S2505" s="501"/>
      <c r="T2505" s="497"/>
      <c r="U2505" s="498"/>
      <c r="V2505" s="43">
        <v>332</v>
      </c>
      <c r="W2505" s="34" t="s">
        <v>4896</v>
      </c>
      <c r="X2505" s="44">
        <v>141417</v>
      </c>
      <c r="Y2505" s="34" t="s">
        <v>2824</v>
      </c>
      <c r="Z2505" s="43" t="s">
        <v>318</v>
      </c>
      <c r="AA2505" s="34" t="s">
        <v>557</v>
      </c>
      <c r="AB2505" s="34" t="s">
        <v>281</v>
      </c>
      <c r="AC2505" s="34" t="s">
        <v>13056</v>
      </c>
      <c r="AD2505" s="44" t="s">
        <v>947</v>
      </c>
      <c r="AE2505" s="44" t="s">
        <v>12968</v>
      </c>
      <c r="AF2505" s="43">
        <v>332</v>
      </c>
      <c r="AG2505" s="34" t="s">
        <v>4896</v>
      </c>
      <c r="AH2505" s="34" t="s">
        <v>4052</v>
      </c>
      <c r="AI2505" s="43" t="s">
        <v>4051</v>
      </c>
      <c r="AJ2505" s="44" t="s">
        <v>4053</v>
      </c>
      <c r="AK2505" s="261">
        <v>2000182</v>
      </c>
      <c r="AL2505" s="44" t="s">
        <v>281</v>
      </c>
      <c r="AM2505" s="44" t="s">
        <v>4056</v>
      </c>
      <c r="AN2505" s="262">
        <v>243152870</v>
      </c>
      <c r="AO2505" s="34"/>
      <c r="AP2505" s="34"/>
      <c r="AQ2505" s="34"/>
      <c r="AR2505" s="34"/>
      <c r="AS2505" s="34"/>
      <c r="AT2505" s="44" t="s">
        <v>12785</v>
      </c>
      <c r="AU2505" s="44"/>
      <c r="AV2505" s="477" t="str">
        <f t="array" ref="AV2505">_xlfn.IFS(
LEFT(Tabelas!$AI2505,1)="N","DN",
LEFT(Tabelas!$AI2505,1)="C","DC",
LEFT(Tabelas!$AI2505,1)="L","DL",
LEFT(Tabelas!$AI2505,1)="A","DA",
LEFT(Tabelas!$AI2505,1)="G","DG")</f>
        <v>DL</v>
      </c>
      <c r="AW2505" s="34"/>
      <c r="AX2505" s="34"/>
      <c r="AY2505" s="34"/>
      <c r="AZ2505" s="34"/>
      <c r="BA2505" s="34"/>
      <c r="BB2505" s="34"/>
      <c r="BC2505" s="34"/>
      <c r="BD2505" s="44">
        <v>141417</v>
      </c>
      <c r="BE2505" s="34" t="s">
        <v>2824</v>
      </c>
      <c r="BF2505" s="43" t="s">
        <v>318</v>
      </c>
      <c r="BG2505" s="34" t="s">
        <v>557</v>
      </c>
      <c r="BH2505" s="34" t="s">
        <v>281</v>
      </c>
      <c r="BI2505" s="34" t="s">
        <v>13056</v>
      </c>
      <c r="BJ2505" s="44" t="s">
        <v>947</v>
      </c>
      <c r="BK2505" s="44" t="s">
        <v>12968</v>
      </c>
      <c r="EN2505" s="571">
        <v>228933722</v>
      </c>
      <c r="EO2505" s="560" t="s">
        <v>13057</v>
      </c>
      <c r="EP2505" s="560" t="s">
        <v>320</v>
      </c>
      <c r="EQ2505" s="580">
        <v>108</v>
      </c>
      <c r="ER2505" s="560" t="s">
        <v>2224</v>
      </c>
      <c r="ES2505" s="567" t="s">
        <v>13058</v>
      </c>
    </row>
    <row r="2506" spans="16:149">
      <c r="P2506" s="503"/>
      <c r="Q2506" s="504"/>
      <c r="R2506" s="505">
        <f t="shared" si="61"/>
        <v>46284</v>
      </c>
      <c r="S2506" s="501"/>
      <c r="T2506" s="497"/>
      <c r="U2506" s="498"/>
      <c r="V2506" s="43">
        <v>332</v>
      </c>
      <c r="W2506" s="34" t="s">
        <v>4896</v>
      </c>
      <c r="X2506" s="44">
        <v>141418</v>
      </c>
      <c r="Y2506" s="34" t="s">
        <v>2965</v>
      </c>
      <c r="Z2506" s="43" t="s">
        <v>318</v>
      </c>
      <c r="AA2506" s="34" t="s">
        <v>557</v>
      </c>
      <c r="AB2506" s="34" t="s">
        <v>281</v>
      </c>
      <c r="AC2506" s="34" t="s">
        <v>13059</v>
      </c>
      <c r="AD2506" s="44" t="s">
        <v>947</v>
      </c>
      <c r="AE2506" s="44" t="s">
        <v>12968</v>
      </c>
      <c r="AF2506" s="43">
        <v>332</v>
      </c>
      <c r="AG2506" s="34" t="s">
        <v>4896</v>
      </c>
      <c r="AH2506" s="34" t="s">
        <v>4052</v>
      </c>
      <c r="AI2506" s="43" t="s">
        <v>4051</v>
      </c>
      <c r="AJ2506" s="44" t="s">
        <v>4053</v>
      </c>
      <c r="AK2506" s="261">
        <v>2000182</v>
      </c>
      <c r="AL2506" s="44" t="s">
        <v>281</v>
      </c>
      <c r="AM2506" s="44" t="s">
        <v>4056</v>
      </c>
      <c r="AN2506" s="262">
        <v>243152870</v>
      </c>
      <c r="AO2506" s="34"/>
      <c r="AP2506" s="34"/>
      <c r="AQ2506" s="34"/>
      <c r="AR2506" s="34"/>
      <c r="AS2506" s="34"/>
      <c r="AT2506" s="44" t="s">
        <v>12785</v>
      </c>
      <c r="AU2506" s="44"/>
      <c r="AV2506" s="477" t="str">
        <f t="array" ref="AV2506">_xlfn.IFS(
LEFT(Tabelas!$AI2506,1)="N","DN",
LEFT(Tabelas!$AI2506,1)="C","DC",
LEFT(Tabelas!$AI2506,1)="L","DL",
LEFT(Tabelas!$AI2506,1)="A","DA",
LEFT(Tabelas!$AI2506,1)="G","DG")</f>
        <v>DL</v>
      </c>
      <c r="AW2506" s="34"/>
      <c r="AX2506" s="34"/>
      <c r="AY2506" s="34"/>
      <c r="AZ2506" s="34"/>
      <c r="BA2506" s="34"/>
      <c r="BB2506" s="34"/>
      <c r="BC2506" s="34"/>
      <c r="BD2506" s="44">
        <v>141418</v>
      </c>
      <c r="BE2506" s="34" t="s">
        <v>2965</v>
      </c>
      <c r="BF2506" s="43" t="s">
        <v>318</v>
      </c>
      <c r="BG2506" s="34" t="s">
        <v>557</v>
      </c>
      <c r="BH2506" s="34" t="s">
        <v>281</v>
      </c>
      <c r="BI2506" s="34" t="s">
        <v>13059</v>
      </c>
      <c r="BJ2506" s="44" t="s">
        <v>947</v>
      </c>
      <c r="BK2506" s="44" t="s">
        <v>12968</v>
      </c>
      <c r="EN2506" s="572">
        <v>229304044</v>
      </c>
      <c r="EO2506" s="561" t="s">
        <v>13060</v>
      </c>
      <c r="EP2506" s="561" t="s">
        <v>350</v>
      </c>
      <c r="EQ2506" s="576">
        <v>222</v>
      </c>
      <c r="ER2506" s="561" t="s">
        <v>4479</v>
      </c>
      <c r="ES2506" s="568" t="s">
        <v>13061</v>
      </c>
    </row>
    <row r="2507" spans="16:149">
      <c r="P2507" s="503"/>
      <c r="Q2507" s="504"/>
      <c r="R2507" s="505">
        <f t="shared" si="61"/>
        <v>46285</v>
      </c>
      <c r="S2507" s="501"/>
      <c r="T2507" s="497"/>
      <c r="U2507" s="498"/>
      <c r="V2507" s="43">
        <v>332</v>
      </c>
      <c r="W2507" s="34" t="s">
        <v>4896</v>
      </c>
      <c r="X2507" s="44">
        <v>141601</v>
      </c>
      <c r="Y2507" s="34" t="s">
        <v>1153</v>
      </c>
      <c r="Z2507" s="43" t="s">
        <v>318</v>
      </c>
      <c r="AA2507" s="34" t="s">
        <v>281</v>
      </c>
      <c r="AB2507" s="34" t="s">
        <v>281</v>
      </c>
      <c r="AC2507" s="34" t="s">
        <v>1153</v>
      </c>
      <c r="AD2507" s="44" t="s">
        <v>947</v>
      </c>
      <c r="AE2507" s="44" t="s">
        <v>12968</v>
      </c>
      <c r="AF2507" s="43">
        <v>332</v>
      </c>
      <c r="AG2507" s="34" t="s">
        <v>4896</v>
      </c>
      <c r="AH2507" s="34" t="s">
        <v>4052</v>
      </c>
      <c r="AI2507" s="43" t="s">
        <v>4051</v>
      </c>
      <c r="AJ2507" s="44" t="s">
        <v>4053</v>
      </c>
      <c r="AK2507" s="261">
        <v>2000182</v>
      </c>
      <c r="AL2507" s="44" t="s">
        <v>281</v>
      </c>
      <c r="AM2507" s="44" t="s">
        <v>4056</v>
      </c>
      <c r="AN2507" s="262">
        <v>243152870</v>
      </c>
      <c r="AO2507" s="34"/>
      <c r="AP2507" s="34"/>
      <c r="AQ2507" s="34"/>
      <c r="AR2507" s="34"/>
      <c r="AS2507" s="34"/>
      <c r="AT2507" s="44" t="s">
        <v>12785</v>
      </c>
      <c r="AU2507" s="44"/>
      <c r="AV2507" s="477" t="str">
        <f t="array" ref="AV2507">_xlfn.IFS(
LEFT(Tabelas!$AI2507,1)="N","DN",
LEFT(Tabelas!$AI2507,1)="C","DC",
LEFT(Tabelas!$AI2507,1)="L","DL",
LEFT(Tabelas!$AI2507,1)="A","DA",
LEFT(Tabelas!$AI2507,1)="G","DG")</f>
        <v>DL</v>
      </c>
      <c r="AW2507" s="34"/>
      <c r="AX2507" s="34"/>
      <c r="AY2507" s="34"/>
      <c r="AZ2507" s="34"/>
      <c r="BA2507" s="34"/>
      <c r="BB2507" s="34"/>
      <c r="BC2507" s="34"/>
      <c r="BD2507" s="44">
        <v>141601</v>
      </c>
      <c r="BE2507" s="34" t="s">
        <v>1153</v>
      </c>
      <c r="BF2507" s="43" t="s">
        <v>318</v>
      </c>
      <c r="BG2507" s="34" t="s">
        <v>281</v>
      </c>
      <c r="BH2507" s="34" t="s">
        <v>281</v>
      </c>
      <c r="BI2507" s="34" t="s">
        <v>1153</v>
      </c>
      <c r="BJ2507" s="44" t="s">
        <v>947</v>
      </c>
      <c r="BK2507" s="44" t="s">
        <v>12968</v>
      </c>
      <c r="EN2507" s="571">
        <v>229599966</v>
      </c>
      <c r="EO2507" s="560" t="s">
        <v>13062</v>
      </c>
      <c r="EP2507" s="560" t="s">
        <v>320</v>
      </c>
      <c r="EQ2507" s="580">
        <v>111</v>
      </c>
      <c r="ER2507" s="560" t="s">
        <v>2730</v>
      </c>
      <c r="ES2507" s="567" t="s">
        <v>13063</v>
      </c>
    </row>
    <row r="2508" spans="16:149">
      <c r="P2508" s="503"/>
      <c r="Q2508" s="504"/>
      <c r="R2508" s="505">
        <f t="shared" si="61"/>
        <v>46286</v>
      </c>
      <c r="S2508" s="501"/>
      <c r="T2508" s="497"/>
      <c r="U2508" s="498"/>
      <c r="V2508" s="43">
        <v>332</v>
      </c>
      <c r="W2508" s="34" t="s">
        <v>4896</v>
      </c>
      <c r="X2508" s="44">
        <v>141602</v>
      </c>
      <c r="Y2508" s="34" t="s">
        <v>1427</v>
      </c>
      <c r="Z2508" s="43" t="s">
        <v>318</v>
      </c>
      <c r="AA2508" s="34" t="s">
        <v>281</v>
      </c>
      <c r="AB2508" s="34" t="s">
        <v>281</v>
      </c>
      <c r="AC2508" s="34" t="s">
        <v>1427</v>
      </c>
      <c r="AD2508" s="44" t="s">
        <v>947</v>
      </c>
      <c r="AE2508" s="44" t="s">
        <v>12968</v>
      </c>
      <c r="AF2508" s="43">
        <v>332</v>
      </c>
      <c r="AG2508" s="34" t="s">
        <v>4896</v>
      </c>
      <c r="AH2508" s="34" t="s">
        <v>4052</v>
      </c>
      <c r="AI2508" s="43" t="s">
        <v>4051</v>
      </c>
      <c r="AJ2508" s="44" t="s">
        <v>4053</v>
      </c>
      <c r="AK2508" s="261">
        <v>2000182</v>
      </c>
      <c r="AL2508" s="44" t="s">
        <v>281</v>
      </c>
      <c r="AM2508" s="44" t="s">
        <v>4056</v>
      </c>
      <c r="AN2508" s="262">
        <v>243152870</v>
      </c>
      <c r="AO2508" s="34"/>
      <c r="AP2508" s="34"/>
      <c r="AQ2508" s="34"/>
      <c r="AR2508" s="34"/>
      <c r="AS2508" s="34"/>
      <c r="AT2508" s="44" t="s">
        <v>12785</v>
      </c>
      <c r="AU2508" s="44"/>
      <c r="AV2508" s="477" t="str">
        <f t="array" ref="AV2508">_xlfn.IFS(
LEFT(Tabelas!$AI2508,1)="N","DN",
LEFT(Tabelas!$AI2508,1)="C","DC",
LEFT(Tabelas!$AI2508,1)="L","DL",
LEFT(Tabelas!$AI2508,1)="A","DA",
LEFT(Tabelas!$AI2508,1)="G","DG")</f>
        <v>DL</v>
      </c>
      <c r="AW2508" s="34"/>
      <c r="AX2508" s="34"/>
      <c r="AY2508" s="34"/>
      <c r="AZ2508" s="34"/>
      <c r="BA2508" s="34"/>
      <c r="BB2508" s="34"/>
      <c r="BC2508" s="34"/>
      <c r="BD2508" s="44">
        <v>141602</v>
      </c>
      <c r="BE2508" s="34" t="s">
        <v>1427</v>
      </c>
      <c r="BF2508" s="43" t="s">
        <v>318</v>
      </c>
      <c r="BG2508" s="34" t="s">
        <v>281</v>
      </c>
      <c r="BH2508" s="34" t="s">
        <v>281</v>
      </c>
      <c r="BI2508" s="34" t="s">
        <v>1427</v>
      </c>
      <c r="BJ2508" s="44" t="s">
        <v>947</v>
      </c>
      <c r="BK2508" s="44" t="s">
        <v>12968</v>
      </c>
      <c r="EN2508" s="572">
        <v>229634087</v>
      </c>
      <c r="EO2508" s="561" t="s">
        <v>13064</v>
      </c>
      <c r="EP2508" s="561" t="s">
        <v>947</v>
      </c>
      <c r="EQ2508" s="576">
        <v>452</v>
      </c>
      <c r="ER2508" s="561" t="s">
        <v>3734</v>
      </c>
      <c r="ES2508" s="568" t="s">
        <v>13065</v>
      </c>
    </row>
    <row r="2509" spans="16:149">
      <c r="P2509" s="503"/>
      <c r="Q2509" s="504"/>
      <c r="R2509" s="505">
        <f t="shared" si="61"/>
        <v>46287</v>
      </c>
      <c r="S2509" s="501"/>
      <c r="T2509" s="497"/>
      <c r="U2509" s="498"/>
      <c r="V2509" s="43">
        <v>332</v>
      </c>
      <c r="W2509" s="34" t="s">
        <v>4896</v>
      </c>
      <c r="X2509" s="44">
        <v>141604</v>
      </c>
      <c r="Y2509" s="34" t="s">
        <v>1707</v>
      </c>
      <c r="Z2509" s="43" t="s">
        <v>318</v>
      </c>
      <c r="AA2509" s="34" t="s">
        <v>281</v>
      </c>
      <c r="AB2509" s="34" t="s">
        <v>281</v>
      </c>
      <c r="AC2509" s="34" t="s">
        <v>1707</v>
      </c>
      <c r="AD2509" s="44" t="s">
        <v>947</v>
      </c>
      <c r="AE2509" s="44" t="s">
        <v>12968</v>
      </c>
      <c r="AF2509" s="43">
        <v>332</v>
      </c>
      <c r="AG2509" s="34" t="s">
        <v>4896</v>
      </c>
      <c r="AH2509" s="34" t="s">
        <v>4052</v>
      </c>
      <c r="AI2509" s="43" t="s">
        <v>4051</v>
      </c>
      <c r="AJ2509" s="44" t="s">
        <v>4053</v>
      </c>
      <c r="AK2509" s="261">
        <v>2000182</v>
      </c>
      <c r="AL2509" s="44" t="s">
        <v>281</v>
      </c>
      <c r="AM2509" s="44" t="s">
        <v>4056</v>
      </c>
      <c r="AN2509" s="262">
        <v>243152870</v>
      </c>
      <c r="AO2509" s="34"/>
      <c r="AP2509" s="34"/>
      <c r="AQ2509" s="34"/>
      <c r="AR2509" s="34"/>
      <c r="AS2509" s="34"/>
      <c r="AT2509" s="44" t="s">
        <v>12785</v>
      </c>
      <c r="AU2509" s="44"/>
      <c r="AV2509" s="477" t="str">
        <f t="array" ref="AV2509">_xlfn.IFS(
LEFT(Tabelas!$AI2509,1)="N","DN",
LEFT(Tabelas!$AI2509,1)="C","DC",
LEFT(Tabelas!$AI2509,1)="L","DL",
LEFT(Tabelas!$AI2509,1)="A","DA",
LEFT(Tabelas!$AI2509,1)="G","DG")</f>
        <v>DL</v>
      </c>
      <c r="AW2509" s="34"/>
      <c r="AX2509" s="34"/>
      <c r="AY2509" s="34"/>
      <c r="AZ2509" s="34"/>
      <c r="BA2509" s="34"/>
      <c r="BB2509" s="34"/>
      <c r="BC2509" s="34"/>
      <c r="BD2509" s="44">
        <v>141604</v>
      </c>
      <c r="BE2509" s="34" t="s">
        <v>1707</v>
      </c>
      <c r="BF2509" s="43" t="s">
        <v>318</v>
      </c>
      <c r="BG2509" s="34" t="s">
        <v>281</v>
      </c>
      <c r="BH2509" s="34" t="s">
        <v>281</v>
      </c>
      <c r="BI2509" s="34" t="s">
        <v>1707</v>
      </c>
      <c r="BJ2509" s="44" t="s">
        <v>947</v>
      </c>
      <c r="BK2509" s="44" t="s">
        <v>12968</v>
      </c>
      <c r="EN2509" s="571">
        <v>229677045</v>
      </c>
      <c r="EO2509" s="560" t="s">
        <v>13066</v>
      </c>
      <c r="EP2509" s="560" t="s">
        <v>320</v>
      </c>
      <c r="EQ2509" s="580">
        <v>111</v>
      </c>
      <c r="ER2509" s="560" t="s">
        <v>2730</v>
      </c>
      <c r="ES2509" s="567" t="s">
        <v>13067</v>
      </c>
    </row>
    <row r="2510" spans="16:149">
      <c r="P2510" s="503"/>
      <c r="Q2510" s="504"/>
      <c r="R2510" s="505">
        <f t="shared" si="61"/>
        <v>46288</v>
      </c>
      <c r="S2510" s="501"/>
      <c r="T2510" s="497"/>
      <c r="U2510" s="498"/>
      <c r="V2510" s="43">
        <v>332</v>
      </c>
      <c r="W2510" s="34" t="s">
        <v>4896</v>
      </c>
      <c r="X2510" s="44">
        <v>141605</v>
      </c>
      <c r="Y2510" s="34" t="s">
        <v>1960</v>
      </c>
      <c r="Z2510" s="43" t="s">
        <v>318</v>
      </c>
      <c r="AA2510" s="34" t="s">
        <v>281</v>
      </c>
      <c r="AB2510" s="34" t="s">
        <v>281</v>
      </c>
      <c r="AC2510" s="34" t="s">
        <v>1960</v>
      </c>
      <c r="AD2510" s="44" t="s">
        <v>947</v>
      </c>
      <c r="AE2510" s="44" t="s">
        <v>12968</v>
      </c>
      <c r="AF2510" s="43">
        <v>332</v>
      </c>
      <c r="AG2510" s="34" t="s">
        <v>4896</v>
      </c>
      <c r="AH2510" s="34" t="s">
        <v>4052</v>
      </c>
      <c r="AI2510" s="43" t="s">
        <v>4051</v>
      </c>
      <c r="AJ2510" s="44" t="s">
        <v>4053</v>
      </c>
      <c r="AK2510" s="261">
        <v>2000182</v>
      </c>
      <c r="AL2510" s="44" t="s">
        <v>281</v>
      </c>
      <c r="AM2510" s="44" t="s">
        <v>4056</v>
      </c>
      <c r="AN2510" s="262">
        <v>243152870</v>
      </c>
      <c r="AO2510" s="34"/>
      <c r="AP2510" s="34"/>
      <c r="AQ2510" s="34"/>
      <c r="AR2510" s="34"/>
      <c r="AS2510" s="34"/>
      <c r="AT2510" s="44" t="s">
        <v>12785</v>
      </c>
      <c r="AU2510" s="44"/>
      <c r="AV2510" s="477" t="str">
        <f t="array" ref="AV2510">_xlfn.IFS(
LEFT(Tabelas!$AI2510,1)="N","DN",
LEFT(Tabelas!$AI2510,1)="C","DC",
LEFT(Tabelas!$AI2510,1)="L","DL",
LEFT(Tabelas!$AI2510,1)="A","DA",
LEFT(Tabelas!$AI2510,1)="G","DG")</f>
        <v>DL</v>
      </c>
      <c r="AW2510" s="34"/>
      <c r="AX2510" s="34"/>
      <c r="AY2510" s="34"/>
      <c r="AZ2510" s="34"/>
      <c r="BA2510" s="34"/>
      <c r="BB2510" s="34"/>
      <c r="BC2510" s="34"/>
      <c r="BD2510" s="44">
        <v>141605</v>
      </c>
      <c r="BE2510" s="34" t="s">
        <v>1960</v>
      </c>
      <c r="BF2510" s="43" t="s">
        <v>318</v>
      </c>
      <c r="BG2510" s="34" t="s">
        <v>281</v>
      </c>
      <c r="BH2510" s="34" t="s">
        <v>281</v>
      </c>
      <c r="BI2510" s="34" t="s">
        <v>1960</v>
      </c>
      <c r="BJ2510" s="44" t="s">
        <v>947</v>
      </c>
      <c r="BK2510" s="44" t="s">
        <v>12968</v>
      </c>
      <c r="EN2510" s="571">
        <v>229841074</v>
      </c>
      <c r="EO2510" s="560" t="s">
        <v>13068</v>
      </c>
      <c r="EP2510" s="560" t="s">
        <v>947</v>
      </c>
      <c r="EQ2510" s="580">
        <v>400</v>
      </c>
      <c r="ER2510" s="560" t="s">
        <v>3263</v>
      </c>
      <c r="ES2510" s="567" t="s">
        <v>13069</v>
      </c>
    </row>
    <row r="2511" spans="16:149">
      <c r="P2511" s="503"/>
      <c r="Q2511" s="504"/>
      <c r="R2511" s="505">
        <f t="shared" si="61"/>
        <v>46289</v>
      </c>
      <c r="S2511" s="501"/>
      <c r="T2511" s="497"/>
      <c r="U2511" s="498"/>
      <c r="V2511" s="43">
        <v>332</v>
      </c>
      <c r="W2511" s="34" t="s">
        <v>4896</v>
      </c>
      <c r="X2511" s="44">
        <v>141606</v>
      </c>
      <c r="Y2511" s="34" t="s">
        <v>1084</v>
      </c>
      <c r="Z2511" s="43" t="s">
        <v>318</v>
      </c>
      <c r="AA2511" s="34" t="s">
        <v>281</v>
      </c>
      <c r="AB2511" s="34" t="s">
        <v>281</v>
      </c>
      <c r="AC2511" s="34" t="s">
        <v>1084</v>
      </c>
      <c r="AD2511" s="44" t="s">
        <v>947</v>
      </c>
      <c r="AE2511" s="44" t="s">
        <v>12968</v>
      </c>
      <c r="AF2511" s="43">
        <v>332</v>
      </c>
      <c r="AG2511" s="34" t="s">
        <v>4896</v>
      </c>
      <c r="AH2511" s="34" t="s">
        <v>4052</v>
      </c>
      <c r="AI2511" s="43" t="s">
        <v>4051</v>
      </c>
      <c r="AJ2511" s="44" t="s">
        <v>4053</v>
      </c>
      <c r="AK2511" s="261">
        <v>2000182</v>
      </c>
      <c r="AL2511" s="44" t="s">
        <v>281</v>
      </c>
      <c r="AM2511" s="44" t="s">
        <v>4056</v>
      </c>
      <c r="AN2511" s="262">
        <v>243152870</v>
      </c>
      <c r="AO2511" s="34"/>
      <c r="AP2511" s="34"/>
      <c r="AQ2511" s="34"/>
      <c r="AR2511" s="34"/>
      <c r="AS2511" s="34"/>
      <c r="AT2511" s="44" t="s">
        <v>12785</v>
      </c>
      <c r="AU2511" s="44"/>
      <c r="AV2511" s="477" t="str">
        <f t="array" ref="AV2511">_xlfn.IFS(
LEFT(Tabelas!$AI2511,1)="N","DN",
LEFT(Tabelas!$AI2511,1)="C","DC",
LEFT(Tabelas!$AI2511,1)="L","DL",
LEFT(Tabelas!$AI2511,1)="A","DA",
LEFT(Tabelas!$AI2511,1)="G","DG")</f>
        <v>DL</v>
      </c>
      <c r="AW2511" s="34"/>
      <c r="AX2511" s="34"/>
      <c r="AY2511" s="34"/>
      <c r="AZ2511" s="34"/>
      <c r="BA2511" s="34"/>
      <c r="BB2511" s="34"/>
      <c r="BC2511" s="34"/>
      <c r="BD2511" s="44">
        <v>141606</v>
      </c>
      <c r="BE2511" s="34" t="s">
        <v>1084</v>
      </c>
      <c r="BF2511" s="43" t="s">
        <v>318</v>
      </c>
      <c r="BG2511" s="34" t="s">
        <v>281</v>
      </c>
      <c r="BH2511" s="34" t="s">
        <v>281</v>
      </c>
      <c r="BI2511" s="34" t="s">
        <v>1084</v>
      </c>
      <c r="BJ2511" s="44" t="s">
        <v>947</v>
      </c>
      <c r="BK2511" s="44" t="s">
        <v>12968</v>
      </c>
      <c r="EN2511" s="572">
        <v>230142982</v>
      </c>
      <c r="EO2511" s="561" t="s">
        <v>13070</v>
      </c>
      <c r="EP2511" s="561" t="s">
        <v>320</v>
      </c>
      <c r="EQ2511" s="576">
        <v>108</v>
      </c>
      <c r="ER2511" s="561" t="s">
        <v>2224</v>
      </c>
      <c r="ES2511" s="568" t="s">
        <v>13071</v>
      </c>
    </row>
    <row r="2512" spans="16:149">
      <c r="P2512" s="503"/>
      <c r="Q2512" s="504"/>
      <c r="R2512" s="505">
        <f t="shared" si="61"/>
        <v>46290</v>
      </c>
      <c r="S2512" s="501"/>
      <c r="T2512" s="497"/>
      <c r="U2512" s="498"/>
      <c r="V2512" s="43">
        <v>332</v>
      </c>
      <c r="W2512" s="34" t="s">
        <v>4896</v>
      </c>
      <c r="X2512" s="44">
        <v>141607</v>
      </c>
      <c r="Y2512" s="34" t="s">
        <v>2356</v>
      </c>
      <c r="Z2512" s="43" t="s">
        <v>318</v>
      </c>
      <c r="AA2512" s="34" t="s">
        <v>281</v>
      </c>
      <c r="AB2512" s="34" t="s">
        <v>281</v>
      </c>
      <c r="AC2512" s="34" t="s">
        <v>2356</v>
      </c>
      <c r="AD2512" s="44" t="s">
        <v>947</v>
      </c>
      <c r="AE2512" s="44" t="s">
        <v>12968</v>
      </c>
      <c r="AF2512" s="43">
        <v>332</v>
      </c>
      <c r="AG2512" s="34" t="s">
        <v>4896</v>
      </c>
      <c r="AH2512" s="34" t="s">
        <v>4052</v>
      </c>
      <c r="AI2512" s="43" t="s">
        <v>4051</v>
      </c>
      <c r="AJ2512" s="44" t="s">
        <v>4053</v>
      </c>
      <c r="AK2512" s="261">
        <v>2000182</v>
      </c>
      <c r="AL2512" s="44" t="s">
        <v>281</v>
      </c>
      <c r="AM2512" s="44" t="s">
        <v>4056</v>
      </c>
      <c r="AN2512" s="262">
        <v>243152870</v>
      </c>
      <c r="AO2512" s="34"/>
      <c r="AP2512" s="34"/>
      <c r="AQ2512" s="34"/>
      <c r="AR2512" s="34"/>
      <c r="AS2512" s="34"/>
      <c r="AT2512" s="44" t="s">
        <v>12785</v>
      </c>
      <c r="AU2512" s="44"/>
      <c r="AV2512" s="477" t="str">
        <f t="array" ref="AV2512">_xlfn.IFS(
LEFT(Tabelas!$AI2512,1)="N","DN",
LEFT(Tabelas!$AI2512,1)="C","DC",
LEFT(Tabelas!$AI2512,1)="L","DL",
LEFT(Tabelas!$AI2512,1)="A","DA",
LEFT(Tabelas!$AI2512,1)="G","DG")</f>
        <v>DL</v>
      </c>
      <c r="AW2512" s="34"/>
      <c r="AX2512" s="34"/>
      <c r="AY2512" s="34"/>
      <c r="AZ2512" s="34"/>
      <c r="BA2512" s="34"/>
      <c r="BB2512" s="34"/>
      <c r="BC2512" s="34"/>
      <c r="BD2512" s="44">
        <v>141607</v>
      </c>
      <c r="BE2512" s="34" t="s">
        <v>2356</v>
      </c>
      <c r="BF2512" s="43" t="s">
        <v>318</v>
      </c>
      <c r="BG2512" s="34" t="s">
        <v>281</v>
      </c>
      <c r="BH2512" s="34" t="s">
        <v>281</v>
      </c>
      <c r="BI2512" s="34" t="s">
        <v>2356</v>
      </c>
      <c r="BJ2512" s="44" t="s">
        <v>947</v>
      </c>
      <c r="BK2512" s="44" t="s">
        <v>12968</v>
      </c>
      <c r="EN2512" s="572">
        <v>230668712</v>
      </c>
      <c r="EO2512" s="561" t="s">
        <v>13072</v>
      </c>
      <c r="EP2512" s="561" t="s">
        <v>320</v>
      </c>
      <c r="EQ2512" s="576">
        <v>162</v>
      </c>
      <c r="ER2512" s="561" t="s">
        <v>3781</v>
      </c>
      <c r="ES2512" s="568" t="s">
        <v>13073</v>
      </c>
    </row>
    <row r="2513" spans="16:149">
      <c r="P2513" s="503"/>
      <c r="Q2513" s="504"/>
      <c r="R2513" s="505">
        <f t="shared" si="61"/>
        <v>46291</v>
      </c>
      <c r="S2513" s="501"/>
      <c r="T2513" s="497"/>
      <c r="U2513" s="498"/>
      <c r="V2513" s="43">
        <v>332</v>
      </c>
      <c r="W2513" s="34" t="s">
        <v>4896</v>
      </c>
      <c r="X2513" s="44">
        <v>141608</v>
      </c>
      <c r="Y2513" s="34" t="s">
        <v>2523</v>
      </c>
      <c r="Z2513" s="43" t="s">
        <v>318</v>
      </c>
      <c r="AA2513" s="34" t="s">
        <v>281</v>
      </c>
      <c r="AB2513" s="34" t="s">
        <v>281</v>
      </c>
      <c r="AC2513" s="34" t="s">
        <v>2523</v>
      </c>
      <c r="AD2513" s="44" t="s">
        <v>947</v>
      </c>
      <c r="AE2513" s="44" t="s">
        <v>12968</v>
      </c>
      <c r="AF2513" s="43">
        <v>332</v>
      </c>
      <c r="AG2513" s="34" t="s">
        <v>4896</v>
      </c>
      <c r="AH2513" s="34" t="s">
        <v>4052</v>
      </c>
      <c r="AI2513" s="43" t="s">
        <v>4051</v>
      </c>
      <c r="AJ2513" s="44" t="s">
        <v>4053</v>
      </c>
      <c r="AK2513" s="261">
        <v>2000182</v>
      </c>
      <c r="AL2513" s="44" t="s">
        <v>281</v>
      </c>
      <c r="AM2513" s="44" t="s">
        <v>4056</v>
      </c>
      <c r="AN2513" s="262">
        <v>243152870</v>
      </c>
      <c r="AO2513" s="34"/>
      <c r="AP2513" s="34"/>
      <c r="AQ2513" s="34"/>
      <c r="AR2513" s="34"/>
      <c r="AS2513" s="34"/>
      <c r="AT2513" s="44" t="s">
        <v>12785</v>
      </c>
      <c r="AU2513" s="44"/>
      <c r="AV2513" s="477" t="str">
        <f t="array" ref="AV2513">_xlfn.IFS(
LEFT(Tabelas!$AI2513,1)="N","DN",
LEFT(Tabelas!$AI2513,1)="C","DC",
LEFT(Tabelas!$AI2513,1)="L","DL",
LEFT(Tabelas!$AI2513,1)="A","DA",
LEFT(Tabelas!$AI2513,1)="G","DG")</f>
        <v>DL</v>
      </c>
      <c r="AW2513" s="34"/>
      <c r="AX2513" s="34"/>
      <c r="AY2513" s="34"/>
      <c r="AZ2513" s="34"/>
      <c r="BA2513" s="34"/>
      <c r="BB2513" s="34"/>
      <c r="BC2513" s="34"/>
      <c r="BD2513" s="44">
        <v>141608</v>
      </c>
      <c r="BE2513" s="34" t="s">
        <v>2523</v>
      </c>
      <c r="BF2513" s="43" t="s">
        <v>318</v>
      </c>
      <c r="BG2513" s="34" t="s">
        <v>281</v>
      </c>
      <c r="BH2513" s="34" t="s">
        <v>281</v>
      </c>
      <c r="BI2513" s="34" t="s">
        <v>2523</v>
      </c>
      <c r="BJ2513" s="44" t="s">
        <v>947</v>
      </c>
      <c r="BK2513" s="44" t="s">
        <v>12968</v>
      </c>
      <c r="EN2513" s="571">
        <v>230688730</v>
      </c>
      <c r="EO2513" s="560" t="s">
        <v>13074</v>
      </c>
      <c r="EP2513" s="560" t="s">
        <v>320</v>
      </c>
      <c r="EQ2513" s="580">
        <v>116</v>
      </c>
      <c r="ER2513" s="560" t="s">
        <v>3350</v>
      </c>
      <c r="ES2513" s="567" t="s">
        <v>13075</v>
      </c>
    </row>
    <row r="2514" spans="16:149">
      <c r="P2514" s="503"/>
      <c r="Q2514" s="504"/>
      <c r="R2514" s="505">
        <f t="shared" si="61"/>
        <v>46292</v>
      </c>
      <c r="S2514" s="501"/>
      <c r="T2514" s="497"/>
      <c r="U2514" s="498"/>
      <c r="V2514" s="43">
        <v>332</v>
      </c>
      <c r="W2514" s="34" t="s">
        <v>4896</v>
      </c>
      <c r="X2514" s="44">
        <v>141628</v>
      </c>
      <c r="Y2514" s="34" t="s">
        <v>3205</v>
      </c>
      <c r="Z2514" s="43" t="s">
        <v>318</v>
      </c>
      <c r="AA2514" s="34" t="s">
        <v>281</v>
      </c>
      <c r="AB2514" s="34" t="s">
        <v>281</v>
      </c>
      <c r="AC2514" s="34" t="s">
        <v>3205</v>
      </c>
      <c r="AD2514" s="44" t="s">
        <v>947</v>
      </c>
      <c r="AE2514" s="44" t="s">
        <v>12968</v>
      </c>
      <c r="AF2514" s="43">
        <v>332</v>
      </c>
      <c r="AG2514" s="34" t="s">
        <v>4896</v>
      </c>
      <c r="AH2514" s="34" t="s">
        <v>4052</v>
      </c>
      <c r="AI2514" s="43" t="s">
        <v>4051</v>
      </c>
      <c r="AJ2514" s="44" t="s">
        <v>4053</v>
      </c>
      <c r="AK2514" s="261">
        <v>2000182</v>
      </c>
      <c r="AL2514" s="44" t="s">
        <v>281</v>
      </c>
      <c r="AM2514" s="44" t="s">
        <v>4056</v>
      </c>
      <c r="AN2514" s="262">
        <v>243152870</v>
      </c>
      <c r="AO2514" s="34"/>
      <c r="AP2514" s="34"/>
      <c r="AQ2514" s="34"/>
      <c r="AR2514" s="34"/>
      <c r="AS2514" s="34"/>
      <c r="AT2514" s="44" t="s">
        <v>12785</v>
      </c>
      <c r="AU2514" s="44"/>
      <c r="AV2514" s="477" t="str">
        <f t="array" ref="AV2514">_xlfn.IFS(
LEFT(Tabelas!$AI2514,1)="N","DN",
LEFT(Tabelas!$AI2514,1)="C","DC",
LEFT(Tabelas!$AI2514,1)="L","DL",
LEFT(Tabelas!$AI2514,1)="A","DA",
LEFT(Tabelas!$AI2514,1)="G","DG")</f>
        <v>DL</v>
      </c>
      <c r="AW2514" s="34"/>
      <c r="AX2514" s="34"/>
      <c r="AY2514" s="34"/>
      <c r="AZ2514" s="34"/>
      <c r="BA2514" s="34"/>
      <c r="BB2514" s="34"/>
      <c r="BC2514" s="34"/>
      <c r="BD2514" s="44">
        <v>141628</v>
      </c>
      <c r="BE2514" s="34" t="s">
        <v>3205</v>
      </c>
      <c r="BF2514" s="43" t="s">
        <v>318</v>
      </c>
      <c r="BG2514" s="34" t="s">
        <v>281</v>
      </c>
      <c r="BH2514" s="34" t="s">
        <v>281</v>
      </c>
      <c r="BI2514" s="34" t="s">
        <v>3205</v>
      </c>
      <c r="BJ2514" s="44" t="s">
        <v>947</v>
      </c>
      <c r="BK2514" s="44" t="s">
        <v>12968</v>
      </c>
      <c r="EN2514" s="572">
        <v>230715613</v>
      </c>
      <c r="EO2514" s="561" t="s">
        <v>13076</v>
      </c>
      <c r="EP2514" s="561" t="s">
        <v>350</v>
      </c>
      <c r="EQ2514" s="576">
        <v>274</v>
      </c>
      <c r="ER2514" s="561" t="s">
        <v>4748</v>
      </c>
      <c r="ES2514" s="568" t="s">
        <v>13077</v>
      </c>
    </row>
    <row r="2515" spans="16:149">
      <c r="P2515" s="503"/>
      <c r="Q2515" s="504"/>
      <c r="R2515" s="505">
        <f t="shared" si="61"/>
        <v>46293</v>
      </c>
      <c r="S2515" s="501"/>
      <c r="T2515" s="497"/>
      <c r="U2515" s="498"/>
      <c r="V2515" s="43">
        <v>332</v>
      </c>
      <c r="W2515" s="34" t="s">
        <v>4896</v>
      </c>
      <c r="X2515" s="44">
        <v>141613</v>
      </c>
      <c r="Y2515" s="34" t="s">
        <v>2683</v>
      </c>
      <c r="Z2515" s="43" t="s">
        <v>318</v>
      </c>
      <c r="AA2515" s="34" t="s">
        <v>281</v>
      </c>
      <c r="AB2515" s="34" t="s">
        <v>281</v>
      </c>
      <c r="AC2515" s="34" t="s">
        <v>2683</v>
      </c>
      <c r="AD2515" s="44" t="s">
        <v>947</v>
      </c>
      <c r="AE2515" s="44" t="s">
        <v>12968</v>
      </c>
      <c r="AF2515" s="43">
        <v>332</v>
      </c>
      <c r="AG2515" s="34" t="s">
        <v>4896</v>
      </c>
      <c r="AH2515" s="34" t="s">
        <v>4052</v>
      </c>
      <c r="AI2515" s="43" t="s">
        <v>4051</v>
      </c>
      <c r="AJ2515" s="44" t="s">
        <v>4053</v>
      </c>
      <c r="AK2515" s="261">
        <v>2000182</v>
      </c>
      <c r="AL2515" s="44" t="s">
        <v>281</v>
      </c>
      <c r="AM2515" s="44" t="s">
        <v>4056</v>
      </c>
      <c r="AN2515" s="262">
        <v>243152870</v>
      </c>
      <c r="AO2515" s="34"/>
      <c r="AP2515" s="34"/>
      <c r="AQ2515" s="34"/>
      <c r="AR2515" s="34"/>
      <c r="AS2515" s="34"/>
      <c r="AT2515" s="44" t="s">
        <v>12785</v>
      </c>
      <c r="AU2515" s="44"/>
      <c r="AV2515" s="477" t="str">
        <f t="array" ref="AV2515">_xlfn.IFS(
LEFT(Tabelas!$AI2515,1)="N","DN",
LEFT(Tabelas!$AI2515,1)="C","DC",
LEFT(Tabelas!$AI2515,1)="L","DL",
LEFT(Tabelas!$AI2515,1)="A","DA",
LEFT(Tabelas!$AI2515,1)="G","DG")</f>
        <v>DL</v>
      </c>
      <c r="AW2515" s="34"/>
      <c r="AX2515" s="34"/>
      <c r="AY2515" s="34"/>
      <c r="AZ2515" s="34"/>
      <c r="BA2515" s="34"/>
      <c r="BB2515" s="34"/>
      <c r="BC2515" s="34"/>
      <c r="BD2515" s="44">
        <v>141613</v>
      </c>
      <c r="BE2515" s="34" t="s">
        <v>2683</v>
      </c>
      <c r="BF2515" s="43" t="s">
        <v>318</v>
      </c>
      <c r="BG2515" s="34" t="s">
        <v>281</v>
      </c>
      <c r="BH2515" s="34" t="s">
        <v>281</v>
      </c>
      <c r="BI2515" s="34" t="s">
        <v>2683</v>
      </c>
      <c r="BJ2515" s="44" t="s">
        <v>947</v>
      </c>
      <c r="BK2515" s="44" t="s">
        <v>12968</v>
      </c>
      <c r="EN2515" s="572">
        <v>230814832</v>
      </c>
      <c r="EO2515" s="561" t="s">
        <v>13078</v>
      </c>
      <c r="EP2515" s="561" t="s">
        <v>320</v>
      </c>
      <c r="EQ2515" s="576">
        <v>162</v>
      </c>
      <c r="ER2515" s="561" t="s">
        <v>3781</v>
      </c>
      <c r="ES2515" s="568" t="s">
        <v>13079</v>
      </c>
    </row>
    <row r="2516" spans="16:149">
      <c r="P2516" s="503"/>
      <c r="Q2516" s="504"/>
      <c r="R2516" s="505">
        <f t="shared" si="61"/>
        <v>46294</v>
      </c>
      <c r="S2516" s="501"/>
      <c r="T2516" s="497"/>
      <c r="U2516" s="498"/>
      <c r="V2516" s="43">
        <v>332</v>
      </c>
      <c r="W2516" s="34" t="s">
        <v>4896</v>
      </c>
      <c r="X2516" s="44">
        <v>141614</v>
      </c>
      <c r="Y2516" s="34" t="s">
        <v>2825</v>
      </c>
      <c r="Z2516" s="43" t="s">
        <v>318</v>
      </c>
      <c r="AA2516" s="34" t="s">
        <v>281</v>
      </c>
      <c r="AB2516" s="34" t="s">
        <v>281</v>
      </c>
      <c r="AC2516" s="34" t="s">
        <v>2825</v>
      </c>
      <c r="AD2516" s="44" t="s">
        <v>947</v>
      </c>
      <c r="AE2516" s="44" t="s">
        <v>12968</v>
      </c>
      <c r="AF2516" s="43">
        <v>332</v>
      </c>
      <c r="AG2516" s="34" t="s">
        <v>4896</v>
      </c>
      <c r="AH2516" s="34" t="s">
        <v>4052</v>
      </c>
      <c r="AI2516" s="43" t="s">
        <v>4051</v>
      </c>
      <c r="AJ2516" s="44" t="s">
        <v>4053</v>
      </c>
      <c r="AK2516" s="261">
        <v>2000182</v>
      </c>
      <c r="AL2516" s="44" t="s">
        <v>281</v>
      </c>
      <c r="AM2516" s="44" t="s">
        <v>4056</v>
      </c>
      <c r="AN2516" s="262">
        <v>243152870</v>
      </c>
      <c r="AO2516" s="34"/>
      <c r="AP2516" s="34"/>
      <c r="AQ2516" s="34"/>
      <c r="AR2516" s="34"/>
      <c r="AS2516" s="34"/>
      <c r="AT2516" s="44" t="s">
        <v>12785</v>
      </c>
      <c r="AU2516" s="44"/>
      <c r="AV2516" s="477" t="str">
        <f t="array" ref="AV2516">_xlfn.IFS(
LEFT(Tabelas!$AI2516,1)="N","DN",
LEFT(Tabelas!$AI2516,1)="C","DC",
LEFT(Tabelas!$AI2516,1)="L","DL",
LEFT(Tabelas!$AI2516,1)="A","DA",
LEFT(Tabelas!$AI2516,1)="G","DG")</f>
        <v>DL</v>
      </c>
      <c r="AW2516" s="34"/>
      <c r="AX2516" s="34"/>
      <c r="AY2516" s="34"/>
      <c r="AZ2516" s="34"/>
      <c r="BA2516" s="34"/>
      <c r="BB2516" s="34"/>
      <c r="BC2516" s="34"/>
      <c r="BD2516" s="44">
        <v>141614</v>
      </c>
      <c r="BE2516" s="34" t="s">
        <v>2825</v>
      </c>
      <c r="BF2516" s="43" t="s">
        <v>318</v>
      </c>
      <c r="BG2516" s="34" t="s">
        <v>281</v>
      </c>
      <c r="BH2516" s="34" t="s">
        <v>281</v>
      </c>
      <c r="BI2516" s="34" t="s">
        <v>2825</v>
      </c>
      <c r="BJ2516" s="44" t="s">
        <v>947</v>
      </c>
      <c r="BK2516" s="44" t="s">
        <v>12968</v>
      </c>
      <c r="EN2516" s="572">
        <v>231818521</v>
      </c>
      <c r="EO2516" s="561" t="s">
        <v>13080</v>
      </c>
      <c r="EP2516" s="561" t="s">
        <v>350</v>
      </c>
      <c r="EQ2516" s="576">
        <v>224</v>
      </c>
      <c r="ER2516" s="561" t="s">
        <v>4524</v>
      </c>
      <c r="ES2516" s="568" t="s">
        <v>13081</v>
      </c>
    </row>
    <row r="2517" spans="16:149">
      <c r="P2517" s="503"/>
      <c r="Q2517" s="504"/>
      <c r="R2517" s="505">
        <f t="shared" si="61"/>
        <v>46295</v>
      </c>
      <c r="S2517" s="501"/>
      <c r="T2517" s="497"/>
      <c r="U2517" s="498"/>
      <c r="V2517" s="43">
        <v>332</v>
      </c>
      <c r="W2517" s="34" t="s">
        <v>4896</v>
      </c>
      <c r="X2517" s="44">
        <v>141616</v>
      </c>
      <c r="Y2517" s="34" t="s">
        <v>2966</v>
      </c>
      <c r="Z2517" s="43" t="s">
        <v>318</v>
      </c>
      <c r="AA2517" s="34" t="s">
        <v>281</v>
      </c>
      <c r="AB2517" s="34" t="s">
        <v>281</v>
      </c>
      <c r="AC2517" s="34" t="s">
        <v>2966</v>
      </c>
      <c r="AD2517" s="44" t="s">
        <v>947</v>
      </c>
      <c r="AE2517" s="44" t="s">
        <v>12968</v>
      </c>
      <c r="AF2517" s="43">
        <v>332</v>
      </c>
      <c r="AG2517" s="34" t="s">
        <v>4896</v>
      </c>
      <c r="AH2517" s="34" t="s">
        <v>4052</v>
      </c>
      <c r="AI2517" s="43" t="s">
        <v>4051</v>
      </c>
      <c r="AJ2517" s="44" t="s">
        <v>4053</v>
      </c>
      <c r="AK2517" s="261">
        <v>2000182</v>
      </c>
      <c r="AL2517" s="44" t="s">
        <v>281</v>
      </c>
      <c r="AM2517" s="44" t="s">
        <v>4056</v>
      </c>
      <c r="AN2517" s="262">
        <v>243152870</v>
      </c>
      <c r="AO2517" s="34"/>
      <c r="AP2517" s="34"/>
      <c r="AQ2517" s="34"/>
      <c r="AR2517" s="34"/>
      <c r="AS2517" s="34"/>
      <c r="AT2517" s="44" t="s">
        <v>12785</v>
      </c>
      <c r="AU2517" s="44"/>
      <c r="AV2517" s="477" t="str">
        <f t="array" ref="AV2517">_xlfn.IFS(
LEFT(Tabelas!$AI2517,1)="N","DN",
LEFT(Tabelas!$AI2517,1)="C","DC",
LEFT(Tabelas!$AI2517,1)="L","DL",
LEFT(Tabelas!$AI2517,1)="A","DA",
LEFT(Tabelas!$AI2517,1)="G","DG")</f>
        <v>DL</v>
      </c>
      <c r="AW2517" s="34"/>
      <c r="AX2517" s="34"/>
      <c r="AY2517" s="34"/>
      <c r="AZ2517" s="34"/>
      <c r="BA2517" s="34"/>
      <c r="BB2517" s="34"/>
      <c r="BC2517" s="34"/>
      <c r="BD2517" s="44">
        <v>141616</v>
      </c>
      <c r="BE2517" s="34" t="s">
        <v>2966</v>
      </c>
      <c r="BF2517" s="43" t="s">
        <v>318</v>
      </c>
      <c r="BG2517" s="34" t="s">
        <v>281</v>
      </c>
      <c r="BH2517" s="34" t="s">
        <v>281</v>
      </c>
      <c r="BI2517" s="34" t="s">
        <v>2966</v>
      </c>
      <c r="BJ2517" s="44" t="s">
        <v>947</v>
      </c>
      <c r="BK2517" s="44" t="s">
        <v>12968</v>
      </c>
      <c r="EN2517" s="571">
        <v>232036756</v>
      </c>
      <c r="EO2517" s="560" t="s">
        <v>13082</v>
      </c>
      <c r="EP2517" s="560" t="s">
        <v>947</v>
      </c>
      <c r="EQ2517" s="580">
        <v>484</v>
      </c>
      <c r="ER2517" s="560" t="s">
        <v>4443</v>
      </c>
      <c r="ES2517" s="567" t="s">
        <v>13083</v>
      </c>
    </row>
    <row r="2518" spans="16:149">
      <c r="P2518" s="503"/>
      <c r="Q2518" s="504"/>
      <c r="R2518" s="505">
        <f t="shared" si="61"/>
        <v>46296</v>
      </c>
      <c r="S2518" s="501"/>
      <c r="T2518" s="497"/>
      <c r="U2518" s="498"/>
      <c r="V2518" s="43">
        <v>332</v>
      </c>
      <c r="W2518" s="34" t="s">
        <v>4896</v>
      </c>
      <c r="X2518" s="44">
        <v>141600</v>
      </c>
      <c r="Y2518" s="34" t="s">
        <v>859</v>
      </c>
      <c r="Z2518" s="43" t="s">
        <v>318</v>
      </c>
      <c r="AA2518" s="34" t="s">
        <v>281</v>
      </c>
      <c r="AB2518" s="34" t="s">
        <v>281</v>
      </c>
      <c r="AC2518" s="34" t="s">
        <v>13084</v>
      </c>
      <c r="AD2518" s="44" t="s">
        <v>947</v>
      </c>
      <c r="AE2518" s="44" t="s">
        <v>12968</v>
      </c>
      <c r="AF2518" s="43">
        <v>332</v>
      </c>
      <c r="AG2518" s="34" t="s">
        <v>4896</v>
      </c>
      <c r="AH2518" s="34" t="s">
        <v>4052</v>
      </c>
      <c r="AI2518" s="43" t="s">
        <v>4051</v>
      </c>
      <c r="AJ2518" s="44" t="s">
        <v>4053</v>
      </c>
      <c r="AK2518" s="261">
        <v>2000182</v>
      </c>
      <c r="AL2518" s="44" t="s">
        <v>281</v>
      </c>
      <c r="AM2518" s="44" t="s">
        <v>4056</v>
      </c>
      <c r="AN2518" s="262">
        <v>243152870</v>
      </c>
      <c r="AO2518" s="34"/>
      <c r="AP2518" s="34"/>
      <c r="AQ2518" s="34"/>
      <c r="AR2518" s="34"/>
      <c r="AS2518" s="34"/>
      <c r="AT2518" s="44" t="s">
        <v>12785</v>
      </c>
      <c r="AU2518" s="44"/>
      <c r="AV2518" s="477" t="str">
        <f t="array" ref="AV2518">_xlfn.IFS(
LEFT(Tabelas!$AI2518,1)="N","DN",
LEFT(Tabelas!$AI2518,1)="C","DC",
LEFT(Tabelas!$AI2518,1)="L","DL",
LEFT(Tabelas!$AI2518,1)="A","DA",
LEFT(Tabelas!$AI2518,1)="G","DG")</f>
        <v>DL</v>
      </c>
      <c r="AW2518" s="34"/>
      <c r="AX2518" s="34"/>
      <c r="AY2518" s="34"/>
      <c r="AZ2518" s="34"/>
      <c r="BA2518" s="34"/>
      <c r="BB2518" s="34"/>
      <c r="BC2518" s="34"/>
      <c r="BD2518" s="44">
        <v>141600</v>
      </c>
      <c r="BE2518" s="34" t="s">
        <v>859</v>
      </c>
      <c r="BF2518" s="43" t="s">
        <v>318</v>
      </c>
      <c r="BG2518" s="34" t="s">
        <v>281</v>
      </c>
      <c r="BH2518" s="34" t="s">
        <v>281</v>
      </c>
      <c r="BI2518" s="34" t="s">
        <v>13084</v>
      </c>
      <c r="BJ2518" s="44" t="s">
        <v>947</v>
      </c>
      <c r="BK2518" s="44" t="s">
        <v>12968</v>
      </c>
      <c r="EN2518" s="572">
        <v>232124663</v>
      </c>
      <c r="EO2518" s="561" t="s">
        <v>13085</v>
      </c>
      <c r="EP2518" s="561" t="s">
        <v>350</v>
      </c>
      <c r="EQ2518" s="576">
        <v>228</v>
      </c>
      <c r="ER2518" s="561" t="s">
        <v>4603</v>
      </c>
      <c r="ES2518" s="568" t="s">
        <v>13086</v>
      </c>
    </row>
    <row r="2519" spans="16:149">
      <c r="P2519" s="503"/>
      <c r="Q2519" s="504"/>
      <c r="R2519" s="505">
        <f t="shared" si="61"/>
        <v>46297</v>
      </c>
      <c r="S2519" s="501"/>
      <c r="T2519" s="497"/>
      <c r="U2519" s="498"/>
      <c r="V2519" s="43">
        <v>332</v>
      </c>
      <c r="W2519" s="34" t="s">
        <v>4896</v>
      </c>
      <c r="X2519" s="44">
        <v>141629</v>
      </c>
      <c r="Y2519" s="34" t="s">
        <v>3321</v>
      </c>
      <c r="Z2519" s="43" t="s">
        <v>318</v>
      </c>
      <c r="AA2519" s="34" t="s">
        <v>281</v>
      </c>
      <c r="AB2519" s="34" t="s">
        <v>281</v>
      </c>
      <c r="AC2519" s="34" t="s">
        <v>13087</v>
      </c>
      <c r="AD2519" s="44" t="s">
        <v>947</v>
      </c>
      <c r="AE2519" s="44" t="s">
        <v>12968</v>
      </c>
      <c r="AF2519" s="43">
        <v>332</v>
      </c>
      <c r="AG2519" s="34" t="s">
        <v>4896</v>
      </c>
      <c r="AH2519" s="34" t="s">
        <v>4052</v>
      </c>
      <c r="AI2519" s="43" t="s">
        <v>4051</v>
      </c>
      <c r="AJ2519" s="44" t="s">
        <v>4053</v>
      </c>
      <c r="AK2519" s="261">
        <v>2000182</v>
      </c>
      <c r="AL2519" s="44" t="s">
        <v>281</v>
      </c>
      <c r="AM2519" s="44" t="s">
        <v>4056</v>
      </c>
      <c r="AN2519" s="262">
        <v>243152870</v>
      </c>
      <c r="AO2519" s="34"/>
      <c r="AP2519" s="34"/>
      <c r="AQ2519" s="34"/>
      <c r="AR2519" s="34"/>
      <c r="AS2519" s="34"/>
      <c r="AT2519" s="44" t="s">
        <v>12785</v>
      </c>
      <c r="AU2519" s="44"/>
      <c r="AV2519" s="477" t="str">
        <f t="array" ref="AV2519">_xlfn.IFS(
LEFT(Tabelas!$AI2519,1)="N","DN",
LEFT(Tabelas!$AI2519,1)="C","DC",
LEFT(Tabelas!$AI2519,1)="L","DL",
LEFT(Tabelas!$AI2519,1)="A","DA",
LEFT(Tabelas!$AI2519,1)="G","DG")</f>
        <v>DL</v>
      </c>
      <c r="AW2519" s="34"/>
      <c r="AX2519" s="34"/>
      <c r="AY2519" s="34"/>
      <c r="AZ2519" s="34"/>
      <c r="BA2519" s="34"/>
      <c r="BB2519" s="34"/>
      <c r="BC2519" s="34"/>
      <c r="BD2519" s="44">
        <v>141629</v>
      </c>
      <c r="BE2519" s="34" t="s">
        <v>3321</v>
      </c>
      <c r="BF2519" s="43" t="s">
        <v>318</v>
      </c>
      <c r="BG2519" s="34" t="s">
        <v>281</v>
      </c>
      <c r="BH2519" s="34" t="s">
        <v>281</v>
      </c>
      <c r="BI2519" s="34" t="s">
        <v>13087</v>
      </c>
      <c r="BJ2519" s="44" t="s">
        <v>947</v>
      </c>
      <c r="BK2519" s="44" t="s">
        <v>12968</v>
      </c>
      <c r="EN2519" s="571">
        <v>232173214</v>
      </c>
      <c r="EO2519" s="560" t="s">
        <v>13088</v>
      </c>
      <c r="EP2519" s="560" t="s">
        <v>320</v>
      </c>
      <c r="EQ2519" s="580">
        <v>167</v>
      </c>
      <c r="ER2519" s="560" t="s">
        <v>4041</v>
      </c>
      <c r="ES2519" s="567" t="s">
        <v>13089</v>
      </c>
    </row>
    <row r="2520" spans="16:149">
      <c r="P2520" s="503"/>
      <c r="Q2520" s="504"/>
      <c r="R2520" s="505">
        <f t="shared" si="61"/>
        <v>46298</v>
      </c>
      <c r="S2520" s="501"/>
      <c r="T2520" s="497"/>
      <c r="U2520" s="498"/>
      <c r="V2520" s="43">
        <v>332</v>
      </c>
      <c r="W2520" s="34" t="s">
        <v>4896</v>
      </c>
      <c r="X2520" s="44">
        <v>141630</v>
      </c>
      <c r="Y2520" s="34" t="s">
        <v>3408</v>
      </c>
      <c r="Z2520" s="43" t="s">
        <v>318</v>
      </c>
      <c r="AA2520" s="34" t="s">
        <v>281</v>
      </c>
      <c r="AB2520" s="34" t="s">
        <v>281</v>
      </c>
      <c r="AC2520" s="34" t="s">
        <v>13090</v>
      </c>
      <c r="AD2520" s="44" t="s">
        <v>947</v>
      </c>
      <c r="AE2520" s="44" t="s">
        <v>12968</v>
      </c>
      <c r="AF2520" s="43">
        <v>332</v>
      </c>
      <c r="AG2520" s="34" t="s">
        <v>4896</v>
      </c>
      <c r="AH2520" s="34" t="s">
        <v>4052</v>
      </c>
      <c r="AI2520" s="43" t="s">
        <v>4051</v>
      </c>
      <c r="AJ2520" s="44" t="s">
        <v>4053</v>
      </c>
      <c r="AK2520" s="261">
        <v>2000182</v>
      </c>
      <c r="AL2520" s="44" t="s">
        <v>281</v>
      </c>
      <c r="AM2520" s="44" t="s">
        <v>4056</v>
      </c>
      <c r="AN2520" s="262">
        <v>243152870</v>
      </c>
      <c r="AO2520" s="34"/>
      <c r="AP2520" s="34"/>
      <c r="AQ2520" s="34"/>
      <c r="AR2520" s="34"/>
      <c r="AS2520" s="34"/>
      <c r="AT2520" s="44" t="s">
        <v>12785</v>
      </c>
      <c r="AU2520" s="44"/>
      <c r="AV2520" s="477" t="str">
        <f t="array" ref="AV2520">_xlfn.IFS(
LEFT(Tabelas!$AI2520,1)="N","DN",
LEFT(Tabelas!$AI2520,1)="C","DC",
LEFT(Tabelas!$AI2520,1)="L","DL",
LEFT(Tabelas!$AI2520,1)="A","DA",
LEFT(Tabelas!$AI2520,1)="G","DG")</f>
        <v>DL</v>
      </c>
      <c r="AW2520" s="34"/>
      <c r="AX2520" s="34"/>
      <c r="AY2520" s="34"/>
      <c r="AZ2520" s="34"/>
      <c r="BA2520" s="34"/>
      <c r="BB2520" s="34"/>
      <c r="BC2520" s="34"/>
      <c r="BD2520" s="44">
        <v>141630</v>
      </c>
      <c r="BE2520" s="34" t="s">
        <v>3408</v>
      </c>
      <c r="BF2520" s="43" t="s">
        <v>318</v>
      </c>
      <c r="BG2520" s="34" t="s">
        <v>281</v>
      </c>
      <c r="BH2520" s="34" t="s">
        <v>281</v>
      </c>
      <c r="BI2520" s="34" t="s">
        <v>13090</v>
      </c>
      <c r="BJ2520" s="44" t="s">
        <v>947</v>
      </c>
      <c r="BK2520" s="44" t="s">
        <v>12968</v>
      </c>
      <c r="EN2520" s="572">
        <v>232226431</v>
      </c>
      <c r="EO2520" s="561" t="s">
        <v>13091</v>
      </c>
      <c r="EP2520" s="561" t="s">
        <v>320</v>
      </c>
      <c r="EQ2520" s="576">
        <v>107</v>
      </c>
      <c r="ER2520" s="561" t="s">
        <v>2024</v>
      </c>
      <c r="ES2520" s="568" t="s">
        <v>13092</v>
      </c>
    </row>
    <row r="2521" spans="16:149">
      <c r="P2521" s="503"/>
      <c r="Q2521" s="504"/>
      <c r="R2521" s="505">
        <f t="shared" si="61"/>
        <v>46299</v>
      </c>
      <c r="S2521" s="501"/>
      <c r="T2521" s="497"/>
      <c r="U2521" s="498"/>
      <c r="V2521" s="43">
        <v>332</v>
      </c>
      <c r="W2521" s="34" t="s">
        <v>4896</v>
      </c>
      <c r="X2521" s="44">
        <v>141631</v>
      </c>
      <c r="Y2521" s="34" t="s">
        <v>3488</v>
      </c>
      <c r="Z2521" s="43" t="s">
        <v>1223</v>
      </c>
      <c r="AA2521" s="34" t="s">
        <v>281</v>
      </c>
      <c r="AB2521" s="34" t="s">
        <v>281</v>
      </c>
      <c r="AC2521" s="34" t="s">
        <v>13093</v>
      </c>
      <c r="AD2521" s="44" t="s">
        <v>947</v>
      </c>
      <c r="AE2521" s="44" t="s">
        <v>12968</v>
      </c>
      <c r="AF2521" s="43">
        <v>332</v>
      </c>
      <c r="AG2521" s="34" t="s">
        <v>4896</v>
      </c>
      <c r="AH2521" s="34" t="s">
        <v>4052</v>
      </c>
      <c r="AI2521" s="43" t="s">
        <v>4051</v>
      </c>
      <c r="AJ2521" s="44" t="s">
        <v>4053</v>
      </c>
      <c r="AK2521" s="261">
        <v>2000182</v>
      </c>
      <c r="AL2521" s="44" t="s">
        <v>281</v>
      </c>
      <c r="AM2521" s="44" t="s">
        <v>4056</v>
      </c>
      <c r="AN2521" s="262">
        <v>243152870</v>
      </c>
      <c r="AO2521" s="34"/>
      <c r="AP2521" s="34"/>
      <c r="AQ2521" s="34"/>
      <c r="AR2521" s="34"/>
      <c r="AS2521" s="34"/>
      <c r="AT2521" s="44" t="s">
        <v>12785</v>
      </c>
      <c r="AU2521" s="44"/>
      <c r="AV2521" s="477" t="str">
        <f t="array" ref="AV2521">_xlfn.IFS(
LEFT(Tabelas!$AI2521,1)="N","DN",
LEFT(Tabelas!$AI2521,1)="C","DC",
LEFT(Tabelas!$AI2521,1)="L","DL",
LEFT(Tabelas!$AI2521,1)="A","DA",
LEFT(Tabelas!$AI2521,1)="G","DG")</f>
        <v>DL</v>
      </c>
      <c r="AW2521" s="34"/>
      <c r="AX2521" s="34"/>
      <c r="AY2521" s="34"/>
      <c r="AZ2521" s="34"/>
      <c r="BA2521" s="34"/>
      <c r="BB2521" s="34"/>
      <c r="BC2521" s="34"/>
      <c r="BD2521" s="44">
        <v>141631</v>
      </c>
      <c r="BE2521" s="34" t="s">
        <v>3488</v>
      </c>
      <c r="BF2521" s="43" t="s">
        <v>1223</v>
      </c>
      <c r="BG2521" s="34" t="s">
        <v>281</v>
      </c>
      <c r="BH2521" s="34" t="s">
        <v>281</v>
      </c>
      <c r="BI2521" s="34" t="s">
        <v>13093</v>
      </c>
      <c r="BJ2521" s="44" t="s">
        <v>947</v>
      </c>
      <c r="BK2521" s="44" t="s">
        <v>12968</v>
      </c>
      <c r="EN2521" s="572">
        <v>232800804</v>
      </c>
      <c r="EO2521" s="561" t="s">
        <v>13094</v>
      </c>
      <c r="EP2521" s="561" t="s">
        <v>320</v>
      </c>
      <c r="EQ2521" s="576">
        <v>120</v>
      </c>
      <c r="ER2521" s="561" t="s">
        <v>3654</v>
      </c>
      <c r="ES2521" s="568" t="s">
        <v>13095</v>
      </c>
    </row>
    <row r="2522" spans="16:149">
      <c r="P2522" s="503"/>
      <c r="Q2522" s="504"/>
      <c r="R2522" s="505">
        <f t="shared" si="61"/>
        <v>46300</v>
      </c>
      <c r="S2522" s="501"/>
      <c r="T2522" s="497"/>
      <c r="U2522" s="498"/>
      <c r="V2522" s="43">
        <v>332</v>
      </c>
      <c r="W2522" s="34" t="s">
        <v>4896</v>
      </c>
      <c r="X2522" s="44">
        <v>141632</v>
      </c>
      <c r="Y2522" s="34" t="s">
        <v>3563</v>
      </c>
      <c r="Z2522" s="43" t="s">
        <v>318</v>
      </c>
      <c r="AA2522" s="34" t="s">
        <v>281</v>
      </c>
      <c r="AB2522" s="34" t="s">
        <v>281</v>
      </c>
      <c r="AC2522" s="34" t="s">
        <v>13096</v>
      </c>
      <c r="AD2522" s="44" t="s">
        <v>947</v>
      </c>
      <c r="AE2522" s="44" t="s">
        <v>12968</v>
      </c>
      <c r="AF2522" s="43">
        <v>332</v>
      </c>
      <c r="AG2522" s="34" t="s">
        <v>4896</v>
      </c>
      <c r="AH2522" s="34" t="s">
        <v>4052</v>
      </c>
      <c r="AI2522" s="43" t="s">
        <v>4051</v>
      </c>
      <c r="AJ2522" s="44" t="s">
        <v>4053</v>
      </c>
      <c r="AK2522" s="261">
        <v>2000182</v>
      </c>
      <c r="AL2522" s="44" t="s">
        <v>281</v>
      </c>
      <c r="AM2522" s="44" t="s">
        <v>4056</v>
      </c>
      <c r="AN2522" s="262">
        <v>243152870</v>
      </c>
      <c r="AO2522" s="34"/>
      <c r="AP2522" s="34"/>
      <c r="AQ2522" s="34"/>
      <c r="AR2522" s="34"/>
      <c r="AS2522" s="34"/>
      <c r="AT2522" s="44" t="s">
        <v>12785</v>
      </c>
      <c r="AU2522" s="44"/>
      <c r="AV2522" s="477" t="str">
        <f t="array" ref="AV2522">_xlfn.IFS(
LEFT(Tabelas!$AI2522,1)="N","DN",
LEFT(Tabelas!$AI2522,1)="C","DC",
LEFT(Tabelas!$AI2522,1)="L","DL",
LEFT(Tabelas!$AI2522,1)="A","DA",
LEFT(Tabelas!$AI2522,1)="G","DG")</f>
        <v>DL</v>
      </c>
      <c r="AW2522" s="34"/>
      <c r="AX2522" s="34"/>
      <c r="AY2522" s="34"/>
      <c r="AZ2522" s="34"/>
      <c r="BA2522" s="34"/>
      <c r="BB2522" s="34"/>
      <c r="BC2522" s="34"/>
      <c r="BD2522" s="44">
        <v>141632</v>
      </c>
      <c r="BE2522" s="34" t="s">
        <v>3563</v>
      </c>
      <c r="BF2522" s="43" t="s">
        <v>318</v>
      </c>
      <c r="BG2522" s="34" t="s">
        <v>281</v>
      </c>
      <c r="BH2522" s="34" t="s">
        <v>281</v>
      </c>
      <c r="BI2522" s="34" t="s">
        <v>13096</v>
      </c>
      <c r="BJ2522" s="44" t="s">
        <v>947</v>
      </c>
      <c r="BK2522" s="44" t="s">
        <v>12968</v>
      </c>
      <c r="EN2522" s="571">
        <v>233179208</v>
      </c>
      <c r="EO2522" s="560" t="s">
        <v>13097</v>
      </c>
      <c r="EP2522" s="560" t="s">
        <v>350</v>
      </c>
      <c r="EQ2522" s="580">
        <v>224</v>
      </c>
      <c r="ER2522" s="560" t="s">
        <v>4524</v>
      </c>
      <c r="ES2522" s="567" t="s">
        <v>13098</v>
      </c>
    </row>
    <row r="2523" spans="16:149">
      <c r="P2523" s="503"/>
      <c r="Q2523" s="504"/>
      <c r="R2523" s="505">
        <f t="shared" si="61"/>
        <v>46301</v>
      </c>
      <c r="S2523" s="501"/>
      <c r="T2523" s="497"/>
      <c r="U2523" s="498"/>
      <c r="V2523" s="43">
        <v>332</v>
      </c>
      <c r="W2523" s="34" t="s">
        <v>4896</v>
      </c>
      <c r="X2523" s="44">
        <v>141633</v>
      </c>
      <c r="Y2523" s="34" t="s">
        <v>3633</v>
      </c>
      <c r="Z2523" s="43" t="s">
        <v>318</v>
      </c>
      <c r="AA2523" s="34" t="s">
        <v>281</v>
      </c>
      <c r="AB2523" s="34" t="s">
        <v>281</v>
      </c>
      <c r="AC2523" s="34" t="s">
        <v>13084</v>
      </c>
      <c r="AD2523" s="44" t="s">
        <v>947</v>
      </c>
      <c r="AE2523" s="44" t="s">
        <v>12968</v>
      </c>
      <c r="AF2523" s="43">
        <v>332</v>
      </c>
      <c r="AG2523" s="34" t="s">
        <v>4896</v>
      </c>
      <c r="AH2523" s="34" t="s">
        <v>4052</v>
      </c>
      <c r="AI2523" s="43" t="s">
        <v>4051</v>
      </c>
      <c r="AJ2523" s="44" t="s">
        <v>4053</v>
      </c>
      <c r="AK2523" s="261">
        <v>2000182</v>
      </c>
      <c r="AL2523" s="44" t="s">
        <v>281</v>
      </c>
      <c r="AM2523" s="44" t="s">
        <v>4056</v>
      </c>
      <c r="AN2523" s="262">
        <v>243152870</v>
      </c>
      <c r="AO2523" s="34"/>
      <c r="AP2523" s="34"/>
      <c r="AQ2523" s="34"/>
      <c r="AR2523" s="34"/>
      <c r="AS2523" s="34"/>
      <c r="AT2523" s="44" t="s">
        <v>12785</v>
      </c>
      <c r="AU2523" s="44"/>
      <c r="AV2523" s="477" t="str">
        <f t="array" ref="AV2523">_xlfn.IFS(
LEFT(Tabelas!$AI2523,1)="N","DN",
LEFT(Tabelas!$AI2523,1)="C","DC",
LEFT(Tabelas!$AI2523,1)="L","DL",
LEFT(Tabelas!$AI2523,1)="A","DA",
LEFT(Tabelas!$AI2523,1)="G","DG")</f>
        <v>DL</v>
      </c>
      <c r="AW2523" s="34"/>
      <c r="AX2523" s="34"/>
      <c r="AY2523" s="34"/>
      <c r="AZ2523" s="34"/>
      <c r="BA2523" s="34"/>
      <c r="BB2523" s="34"/>
      <c r="BC2523" s="34"/>
      <c r="BD2523" s="44">
        <v>141633</v>
      </c>
      <c r="BE2523" s="34" t="s">
        <v>3633</v>
      </c>
      <c r="BF2523" s="43" t="s">
        <v>318</v>
      </c>
      <c r="BG2523" s="34" t="s">
        <v>281</v>
      </c>
      <c r="BH2523" s="34" t="s">
        <v>281</v>
      </c>
      <c r="BI2523" s="34" t="s">
        <v>13084</v>
      </c>
      <c r="BJ2523" s="44" t="s">
        <v>947</v>
      </c>
      <c r="BK2523" s="44" t="s">
        <v>12968</v>
      </c>
      <c r="EN2523" s="572">
        <v>233197214</v>
      </c>
      <c r="EO2523" s="561" t="s">
        <v>13099</v>
      </c>
      <c r="EP2523" s="561" t="s">
        <v>370</v>
      </c>
      <c r="EQ2523" s="576">
        <v>557</v>
      </c>
      <c r="ER2523" s="561" t="s">
        <v>5518</v>
      </c>
      <c r="ES2523" s="568" t="s">
        <v>13100</v>
      </c>
    </row>
    <row r="2524" spans="16:149">
      <c r="P2524" s="503"/>
      <c r="Q2524" s="504"/>
      <c r="R2524" s="505">
        <f t="shared" si="61"/>
        <v>46302</v>
      </c>
      <c r="S2524" s="501"/>
      <c r="T2524" s="497"/>
      <c r="U2524" s="498"/>
      <c r="V2524" s="43">
        <v>332</v>
      </c>
      <c r="W2524" s="34" t="s">
        <v>4896</v>
      </c>
      <c r="X2524" s="44">
        <v>141634</v>
      </c>
      <c r="Y2524" s="34" t="s">
        <v>3696</v>
      </c>
      <c r="Z2524" s="43" t="s">
        <v>318</v>
      </c>
      <c r="AA2524" s="34" t="s">
        <v>281</v>
      </c>
      <c r="AB2524" s="34" t="s">
        <v>281</v>
      </c>
      <c r="AC2524" s="34" t="s">
        <v>13101</v>
      </c>
      <c r="AD2524" s="44" t="s">
        <v>947</v>
      </c>
      <c r="AE2524" s="44" t="s">
        <v>12968</v>
      </c>
      <c r="AF2524" s="43">
        <v>332</v>
      </c>
      <c r="AG2524" s="34" t="s">
        <v>4896</v>
      </c>
      <c r="AH2524" s="34" t="s">
        <v>4052</v>
      </c>
      <c r="AI2524" s="43" t="s">
        <v>4051</v>
      </c>
      <c r="AJ2524" s="44" t="s">
        <v>4053</v>
      </c>
      <c r="AK2524" s="261">
        <v>2000182</v>
      </c>
      <c r="AL2524" s="44" t="s">
        <v>281</v>
      </c>
      <c r="AM2524" s="44" t="s">
        <v>4056</v>
      </c>
      <c r="AN2524" s="262">
        <v>243152870</v>
      </c>
      <c r="AO2524" s="34"/>
      <c r="AP2524" s="34"/>
      <c r="AQ2524" s="34"/>
      <c r="AR2524" s="34"/>
      <c r="AS2524" s="34"/>
      <c r="AT2524" s="44" t="s">
        <v>12785</v>
      </c>
      <c r="AU2524" s="44"/>
      <c r="AV2524" s="477" t="str">
        <f t="array" ref="AV2524">_xlfn.IFS(
LEFT(Tabelas!$AI2524,1)="N","DN",
LEFT(Tabelas!$AI2524,1)="C","DC",
LEFT(Tabelas!$AI2524,1)="L","DL",
LEFT(Tabelas!$AI2524,1)="A","DA",
LEFT(Tabelas!$AI2524,1)="G","DG")</f>
        <v>DL</v>
      </c>
      <c r="AW2524" s="34"/>
      <c r="AX2524" s="34"/>
      <c r="AY2524" s="34"/>
      <c r="AZ2524" s="34"/>
      <c r="BA2524" s="34"/>
      <c r="BB2524" s="34"/>
      <c r="BC2524" s="34"/>
      <c r="BD2524" s="44">
        <v>141634</v>
      </c>
      <c r="BE2524" s="34" t="s">
        <v>3696</v>
      </c>
      <c r="BF2524" s="43" t="s">
        <v>318</v>
      </c>
      <c r="BG2524" s="34" t="s">
        <v>281</v>
      </c>
      <c r="BH2524" s="34" t="s">
        <v>281</v>
      </c>
      <c r="BI2524" s="34" t="s">
        <v>13101</v>
      </c>
      <c r="BJ2524" s="44" t="s">
        <v>947</v>
      </c>
      <c r="BK2524" s="44" t="s">
        <v>12968</v>
      </c>
      <c r="EN2524" s="572">
        <v>233334980</v>
      </c>
      <c r="EO2524" s="561" t="s">
        <v>13102</v>
      </c>
      <c r="EP2524" s="561" t="s">
        <v>320</v>
      </c>
      <c r="EQ2524" s="576">
        <v>167</v>
      </c>
      <c r="ER2524" s="561" t="s">
        <v>4041</v>
      </c>
      <c r="ES2524" s="568" t="s">
        <v>13103</v>
      </c>
    </row>
    <row r="2525" spans="16:149">
      <c r="P2525" s="503"/>
      <c r="Q2525" s="504"/>
      <c r="R2525" s="505">
        <f t="shared" si="61"/>
        <v>46303</v>
      </c>
      <c r="S2525" s="501"/>
      <c r="T2525" s="497"/>
      <c r="U2525" s="498"/>
      <c r="V2525" s="43">
        <v>332</v>
      </c>
      <c r="W2525" s="34" t="s">
        <v>4896</v>
      </c>
      <c r="X2525" s="44">
        <v>141625</v>
      </c>
      <c r="Y2525" s="34" t="s">
        <v>3093</v>
      </c>
      <c r="Z2525" s="43" t="s">
        <v>318</v>
      </c>
      <c r="AA2525" s="34" t="s">
        <v>281</v>
      </c>
      <c r="AB2525" s="34" t="s">
        <v>281</v>
      </c>
      <c r="AC2525" s="34" t="s">
        <v>3093</v>
      </c>
      <c r="AD2525" s="44" t="s">
        <v>947</v>
      </c>
      <c r="AE2525" s="44" t="s">
        <v>12968</v>
      </c>
      <c r="AF2525" s="43">
        <v>332</v>
      </c>
      <c r="AG2525" s="34" t="s">
        <v>4896</v>
      </c>
      <c r="AH2525" s="34" t="s">
        <v>4052</v>
      </c>
      <c r="AI2525" s="43" t="s">
        <v>4051</v>
      </c>
      <c r="AJ2525" s="44" t="s">
        <v>4053</v>
      </c>
      <c r="AK2525" s="261">
        <v>2000182</v>
      </c>
      <c r="AL2525" s="44" t="s">
        <v>281</v>
      </c>
      <c r="AM2525" s="44" t="s">
        <v>4056</v>
      </c>
      <c r="AN2525" s="262">
        <v>243152870</v>
      </c>
      <c r="AO2525" s="34"/>
      <c r="AP2525" s="34"/>
      <c r="AQ2525" s="34"/>
      <c r="AR2525" s="34"/>
      <c r="AS2525" s="34"/>
      <c r="AT2525" s="44" t="s">
        <v>12785</v>
      </c>
      <c r="AU2525" s="44"/>
      <c r="AV2525" s="477" t="str">
        <f t="array" ref="AV2525">_xlfn.IFS(
LEFT(Tabelas!$AI2525,1)="N","DN",
LEFT(Tabelas!$AI2525,1)="C","DC",
LEFT(Tabelas!$AI2525,1)="L","DL",
LEFT(Tabelas!$AI2525,1)="A","DA",
LEFT(Tabelas!$AI2525,1)="G","DG")</f>
        <v>DL</v>
      </c>
      <c r="AW2525" s="34"/>
      <c r="AX2525" s="34"/>
      <c r="AY2525" s="34"/>
      <c r="AZ2525" s="34"/>
      <c r="BA2525" s="34"/>
      <c r="BB2525" s="34"/>
      <c r="BC2525" s="34"/>
      <c r="BD2525" s="44">
        <v>141625</v>
      </c>
      <c r="BE2525" s="34" t="s">
        <v>3093</v>
      </c>
      <c r="BF2525" s="43" t="s">
        <v>318</v>
      </c>
      <c r="BG2525" s="34" t="s">
        <v>281</v>
      </c>
      <c r="BH2525" s="34" t="s">
        <v>281</v>
      </c>
      <c r="BI2525" s="34" t="s">
        <v>3093</v>
      </c>
      <c r="BJ2525" s="44" t="s">
        <v>947</v>
      </c>
      <c r="BK2525" s="44" t="s">
        <v>12968</v>
      </c>
      <c r="EN2525" s="571">
        <v>233345825</v>
      </c>
      <c r="EO2525" s="560" t="s">
        <v>13104</v>
      </c>
      <c r="EP2525" s="560" t="s">
        <v>947</v>
      </c>
      <c r="EQ2525" s="580">
        <v>448</v>
      </c>
      <c r="ER2525" s="560" t="s">
        <v>4369</v>
      </c>
      <c r="ES2525" s="567" t="s">
        <v>13105</v>
      </c>
    </row>
    <row r="2526" spans="16:149">
      <c r="P2526" s="503"/>
      <c r="Q2526" s="504"/>
      <c r="R2526" s="505">
        <f t="shared" si="61"/>
        <v>46304</v>
      </c>
      <c r="S2526" s="501"/>
      <c r="T2526" s="497"/>
      <c r="U2526" s="498"/>
      <c r="V2526" s="43">
        <v>333</v>
      </c>
      <c r="W2526" s="34" t="s">
        <v>4908</v>
      </c>
      <c r="X2526" s="44">
        <v>141101</v>
      </c>
      <c r="Y2526" s="34" t="s">
        <v>1079</v>
      </c>
      <c r="Z2526" s="43" t="s">
        <v>1223</v>
      </c>
      <c r="AA2526" s="34" t="s">
        <v>553</v>
      </c>
      <c r="AB2526" s="34" t="s">
        <v>281</v>
      </c>
      <c r="AC2526" s="34" t="s">
        <v>1079</v>
      </c>
      <c r="AD2526" s="44" t="s">
        <v>350</v>
      </c>
      <c r="AE2526" s="44" t="s">
        <v>12873</v>
      </c>
      <c r="AF2526" s="43">
        <v>333</v>
      </c>
      <c r="AG2526" s="34" t="s">
        <v>4908</v>
      </c>
      <c r="AH2526" s="34" t="s">
        <v>3790</v>
      </c>
      <c r="AI2526" s="43" t="s">
        <v>296</v>
      </c>
      <c r="AJ2526" s="44" t="s">
        <v>3791</v>
      </c>
      <c r="AK2526" s="261">
        <v>2300473</v>
      </c>
      <c r="AL2526" s="44" t="s">
        <v>560</v>
      </c>
      <c r="AM2526" s="44" t="s">
        <v>3794</v>
      </c>
      <c r="AN2526" s="262">
        <v>249146850</v>
      </c>
      <c r="AO2526" s="34"/>
      <c r="AP2526" s="34"/>
      <c r="AQ2526" s="34"/>
      <c r="AR2526" s="34"/>
      <c r="AS2526" s="34"/>
      <c r="AT2526" s="44" t="s">
        <v>12785</v>
      </c>
      <c r="AU2526" s="44"/>
      <c r="AV2526" s="477" t="str">
        <f t="array" ref="AV2526">_xlfn.IFS(
LEFT(Tabelas!$AI2526,1)="N","DN",
LEFT(Tabelas!$AI2526,1)="C","DC",
LEFT(Tabelas!$AI2526,1)="L","DL",
LEFT(Tabelas!$AI2526,1)="A","DA",
LEFT(Tabelas!$AI2526,1)="G","DG")</f>
        <v>DL</v>
      </c>
      <c r="AW2526" s="34"/>
      <c r="AX2526" s="34"/>
      <c r="AY2526" s="34"/>
      <c r="AZ2526" s="34"/>
      <c r="BA2526" s="34"/>
      <c r="BB2526" s="34"/>
      <c r="BC2526" s="34"/>
      <c r="BD2526" s="44">
        <v>141101</v>
      </c>
      <c r="BE2526" s="34" t="s">
        <v>1079</v>
      </c>
      <c r="BF2526" s="43" t="s">
        <v>1223</v>
      </c>
      <c r="BG2526" s="34" t="s">
        <v>553</v>
      </c>
      <c r="BH2526" s="34" t="s">
        <v>281</v>
      </c>
      <c r="BI2526" s="34" t="s">
        <v>1079</v>
      </c>
      <c r="BJ2526" s="44" t="s">
        <v>350</v>
      </c>
      <c r="BK2526" s="44" t="s">
        <v>12873</v>
      </c>
      <c r="EN2526" s="572">
        <v>233473971</v>
      </c>
      <c r="EO2526" s="561" t="s">
        <v>13106</v>
      </c>
      <c r="EP2526" s="561" t="s">
        <v>320</v>
      </c>
      <c r="EQ2526" s="576">
        <v>112</v>
      </c>
      <c r="ER2526" s="561" t="s">
        <v>2868</v>
      </c>
      <c r="ES2526" s="568" t="s">
        <v>13107</v>
      </c>
    </row>
    <row r="2527" spans="16:149">
      <c r="P2527" s="503"/>
      <c r="Q2527" s="504"/>
      <c r="R2527" s="505">
        <f t="shared" si="61"/>
        <v>46305</v>
      </c>
      <c r="S2527" s="501"/>
      <c r="T2527" s="497"/>
      <c r="U2527" s="498"/>
      <c r="V2527" s="43">
        <v>333</v>
      </c>
      <c r="W2527" s="34" t="s">
        <v>4908</v>
      </c>
      <c r="X2527" s="44">
        <v>141103</v>
      </c>
      <c r="Y2527" s="34" t="s">
        <v>1422</v>
      </c>
      <c r="Z2527" s="43" t="s">
        <v>1223</v>
      </c>
      <c r="AA2527" s="34" t="s">
        <v>553</v>
      </c>
      <c r="AB2527" s="34" t="s">
        <v>281</v>
      </c>
      <c r="AC2527" s="34" t="s">
        <v>1422</v>
      </c>
      <c r="AD2527" s="44" t="s">
        <v>350</v>
      </c>
      <c r="AE2527" s="44" t="s">
        <v>12873</v>
      </c>
      <c r="AF2527" s="43">
        <v>333</v>
      </c>
      <c r="AG2527" s="34" t="s">
        <v>4908</v>
      </c>
      <c r="AH2527" s="34" t="s">
        <v>3790</v>
      </c>
      <c r="AI2527" s="43" t="s">
        <v>296</v>
      </c>
      <c r="AJ2527" s="44" t="s">
        <v>3791</v>
      </c>
      <c r="AK2527" s="261">
        <v>2300473</v>
      </c>
      <c r="AL2527" s="44" t="s">
        <v>560</v>
      </c>
      <c r="AM2527" s="44" t="s">
        <v>3794</v>
      </c>
      <c r="AN2527" s="262">
        <v>249146850</v>
      </c>
      <c r="AO2527" s="34"/>
      <c r="AP2527" s="34"/>
      <c r="AQ2527" s="34"/>
      <c r="AR2527" s="34"/>
      <c r="AS2527" s="34"/>
      <c r="AT2527" s="44" t="s">
        <v>12785</v>
      </c>
      <c r="AU2527" s="44"/>
      <c r="AV2527" s="477" t="str">
        <f t="array" ref="AV2527">_xlfn.IFS(
LEFT(Tabelas!$AI2527,1)="N","DN",
LEFT(Tabelas!$AI2527,1)="C","DC",
LEFT(Tabelas!$AI2527,1)="L","DL",
LEFT(Tabelas!$AI2527,1)="A","DA",
LEFT(Tabelas!$AI2527,1)="G","DG")</f>
        <v>DL</v>
      </c>
      <c r="AW2527" s="34"/>
      <c r="AX2527" s="34"/>
      <c r="AY2527" s="34"/>
      <c r="AZ2527" s="34"/>
      <c r="BA2527" s="34"/>
      <c r="BB2527" s="34"/>
      <c r="BC2527" s="34"/>
      <c r="BD2527" s="44">
        <v>141103</v>
      </c>
      <c r="BE2527" s="34" t="s">
        <v>1422</v>
      </c>
      <c r="BF2527" s="43" t="s">
        <v>1223</v>
      </c>
      <c r="BG2527" s="34" t="s">
        <v>553</v>
      </c>
      <c r="BH2527" s="34" t="s">
        <v>281</v>
      </c>
      <c r="BI2527" s="34" t="s">
        <v>1422</v>
      </c>
      <c r="BJ2527" s="44" t="s">
        <v>350</v>
      </c>
      <c r="BK2527" s="44" t="s">
        <v>12873</v>
      </c>
      <c r="EN2527" s="571">
        <v>233908501</v>
      </c>
      <c r="EO2527" s="560" t="s">
        <v>13108</v>
      </c>
      <c r="EP2527" s="560" t="s">
        <v>320</v>
      </c>
      <c r="EQ2527" s="580">
        <v>166</v>
      </c>
      <c r="ER2527" s="560" t="s">
        <v>3992</v>
      </c>
      <c r="ES2527" s="567" t="s">
        <v>13109</v>
      </c>
    </row>
    <row r="2528" spans="16:149">
      <c r="P2528" s="503"/>
      <c r="Q2528" s="504"/>
      <c r="R2528" s="505">
        <f t="shared" si="61"/>
        <v>46306</v>
      </c>
      <c r="S2528" s="501"/>
      <c r="T2528" s="497"/>
      <c r="U2528" s="498"/>
      <c r="V2528" s="43">
        <v>333</v>
      </c>
      <c r="W2528" s="34" t="s">
        <v>4908</v>
      </c>
      <c r="X2528" s="44">
        <v>141104</v>
      </c>
      <c r="Y2528" s="34" t="s">
        <v>1701</v>
      </c>
      <c r="Z2528" s="43" t="s">
        <v>1223</v>
      </c>
      <c r="AA2528" s="34" t="s">
        <v>553</v>
      </c>
      <c r="AB2528" s="34" t="s">
        <v>281</v>
      </c>
      <c r="AC2528" s="34" t="s">
        <v>1701</v>
      </c>
      <c r="AD2528" s="44" t="s">
        <v>350</v>
      </c>
      <c r="AE2528" s="44" t="s">
        <v>12873</v>
      </c>
      <c r="AF2528" s="43">
        <v>333</v>
      </c>
      <c r="AG2528" s="34" t="s">
        <v>4908</v>
      </c>
      <c r="AH2528" s="34" t="s">
        <v>3790</v>
      </c>
      <c r="AI2528" s="43" t="s">
        <v>296</v>
      </c>
      <c r="AJ2528" s="44" t="s">
        <v>3791</v>
      </c>
      <c r="AK2528" s="261">
        <v>2300473</v>
      </c>
      <c r="AL2528" s="44" t="s">
        <v>560</v>
      </c>
      <c r="AM2528" s="44" t="s">
        <v>3794</v>
      </c>
      <c r="AN2528" s="262">
        <v>249146850</v>
      </c>
      <c r="AO2528" s="34"/>
      <c r="AP2528" s="34"/>
      <c r="AQ2528" s="34"/>
      <c r="AR2528" s="34"/>
      <c r="AS2528" s="34"/>
      <c r="AT2528" s="44" t="s">
        <v>12785</v>
      </c>
      <c r="AU2528" s="44"/>
      <c r="AV2528" s="477" t="str">
        <f t="array" ref="AV2528">_xlfn.IFS(
LEFT(Tabelas!$AI2528,1)="N","DN",
LEFT(Tabelas!$AI2528,1)="C","DC",
LEFT(Tabelas!$AI2528,1)="L","DL",
LEFT(Tabelas!$AI2528,1)="A","DA",
LEFT(Tabelas!$AI2528,1)="G","DG")</f>
        <v>DL</v>
      </c>
      <c r="AW2528" s="34"/>
      <c r="AX2528" s="34"/>
      <c r="AY2528" s="34"/>
      <c r="AZ2528" s="34"/>
      <c r="BA2528" s="34"/>
      <c r="BB2528" s="34"/>
      <c r="BC2528" s="34"/>
      <c r="BD2528" s="44">
        <v>141104</v>
      </c>
      <c r="BE2528" s="34" t="s">
        <v>1701</v>
      </c>
      <c r="BF2528" s="43" t="s">
        <v>1223</v>
      </c>
      <c r="BG2528" s="34" t="s">
        <v>553</v>
      </c>
      <c r="BH2528" s="34" t="s">
        <v>281</v>
      </c>
      <c r="BI2528" s="34" t="s">
        <v>1701</v>
      </c>
      <c r="BJ2528" s="44" t="s">
        <v>350</v>
      </c>
      <c r="BK2528" s="44" t="s">
        <v>12873</v>
      </c>
      <c r="EN2528" s="571">
        <v>234378158</v>
      </c>
      <c r="EO2528" s="560" t="s">
        <v>13110</v>
      </c>
      <c r="EP2528" s="560" t="s">
        <v>947</v>
      </c>
      <c r="EQ2528" s="580">
        <v>443</v>
      </c>
      <c r="ER2528" s="560" t="s">
        <v>3797</v>
      </c>
      <c r="ES2528" s="567" t="s">
        <v>13111</v>
      </c>
    </row>
    <row r="2529" spans="16:149">
      <c r="P2529" s="503"/>
      <c r="Q2529" s="504"/>
      <c r="R2529" s="505">
        <f t="shared" si="61"/>
        <v>46307</v>
      </c>
      <c r="S2529" s="501"/>
      <c r="T2529" s="497"/>
      <c r="U2529" s="498"/>
      <c r="V2529" s="43">
        <v>333</v>
      </c>
      <c r="W2529" s="34" t="s">
        <v>4908</v>
      </c>
      <c r="X2529" s="44">
        <v>141106</v>
      </c>
      <c r="Y2529" s="34" t="s">
        <v>553</v>
      </c>
      <c r="Z2529" s="43" t="s">
        <v>1223</v>
      </c>
      <c r="AA2529" s="34" t="s">
        <v>553</v>
      </c>
      <c r="AB2529" s="34" t="s">
        <v>281</v>
      </c>
      <c r="AC2529" s="34" t="s">
        <v>553</v>
      </c>
      <c r="AD2529" s="44" t="s">
        <v>350</v>
      </c>
      <c r="AE2529" s="44" t="s">
        <v>12873</v>
      </c>
      <c r="AF2529" s="43">
        <v>333</v>
      </c>
      <c r="AG2529" s="34" t="s">
        <v>4908</v>
      </c>
      <c r="AH2529" s="34" t="s">
        <v>3790</v>
      </c>
      <c r="AI2529" s="43" t="s">
        <v>296</v>
      </c>
      <c r="AJ2529" s="44" t="s">
        <v>3791</v>
      </c>
      <c r="AK2529" s="261">
        <v>2300473</v>
      </c>
      <c r="AL2529" s="44" t="s">
        <v>560</v>
      </c>
      <c r="AM2529" s="44" t="s">
        <v>3794</v>
      </c>
      <c r="AN2529" s="262">
        <v>249146850</v>
      </c>
      <c r="AO2529" s="34"/>
      <c r="AP2529" s="34"/>
      <c r="AQ2529" s="34"/>
      <c r="AR2529" s="34"/>
      <c r="AS2529" s="34"/>
      <c r="AT2529" s="44" t="s">
        <v>12785</v>
      </c>
      <c r="AU2529" s="44"/>
      <c r="AV2529" s="477" t="str">
        <f t="array" ref="AV2529">_xlfn.IFS(
LEFT(Tabelas!$AI2529,1)="N","DN",
LEFT(Tabelas!$AI2529,1)="C","DC",
LEFT(Tabelas!$AI2529,1)="L","DL",
LEFT(Tabelas!$AI2529,1)="A","DA",
LEFT(Tabelas!$AI2529,1)="G","DG")</f>
        <v>DL</v>
      </c>
      <c r="AW2529" s="34"/>
      <c r="AX2529" s="34"/>
      <c r="AY2529" s="34"/>
      <c r="AZ2529" s="34"/>
      <c r="BA2529" s="34"/>
      <c r="BB2529" s="34"/>
      <c r="BC2529" s="34"/>
      <c r="BD2529" s="44">
        <v>141106</v>
      </c>
      <c r="BE2529" s="34" t="s">
        <v>553</v>
      </c>
      <c r="BF2529" s="43" t="s">
        <v>1223</v>
      </c>
      <c r="BG2529" s="34" t="s">
        <v>553</v>
      </c>
      <c r="BH2529" s="34" t="s">
        <v>281</v>
      </c>
      <c r="BI2529" s="34" t="s">
        <v>553</v>
      </c>
      <c r="BJ2529" s="44" t="s">
        <v>350</v>
      </c>
      <c r="BK2529" s="44" t="s">
        <v>12873</v>
      </c>
      <c r="EN2529" s="571">
        <v>234797290</v>
      </c>
      <c r="EO2529" s="560" t="s">
        <v>13112</v>
      </c>
      <c r="EP2529" s="560" t="s">
        <v>947</v>
      </c>
      <c r="EQ2529" s="580">
        <v>449</v>
      </c>
      <c r="ER2529" s="560" t="s">
        <v>3449</v>
      </c>
      <c r="ES2529" s="567" t="s">
        <v>13113</v>
      </c>
    </row>
    <row r="2530" spans="16:149">
      <c r="P2530" s="503"/>
      <c r="Q2530" s="504"/>
      <c r="R2530" s="505">
        <f t="shared" si="61"/>
        <v>46308</v>
      </c>
      <c r="S2530" s="501"/>
      <c r="T2530" s="497"/>
      <c r="U2530" s="498"/>
      <c r="V2530" s="43">
        <v>333</v>
      </c>
      <c r="W2530" s="34" t="s">
        <v>4908</v>
      </c>
      <c r="X2530" s="44">
        <v>141100</v>
      </c>
      <c r="Y2530" s="34" t="s">
        <v>853</v>
      </c>
      <c r="Z2530" s="43" t="s">
        <v>1223</v>
      </c>
      <c r="AA2530" s="34" t="s">
        <v>553</v>
      </c>
      <c r="AB2530" s="34" t="s">
        <v>281</v>
      </c>
      <c r="AC2530" s="34" t="s">
        <v>553</v>
      </c>
      <c r="AD2530" s="44" t="s">
        <v>350</v>
      </c>
      <c r="AE2530" s="44" t="s">
        <v>12873</v>
      </c>
      <c r="AF2530" s="43">
        <v>333</v>
      </c>
      <c r="AG2530" s="34" t="s">
        <v>4908</v>
      </c>
      <c r="AH2530" s="34" t="s">
        <v>3790</v>
      </c>
      <c r="AI2530" s="43" t="s">
        <v>296</v>
      </c>
      <c r="AJ2530" s="44" t="s">
        <v>3791</v>
      </c>
      <c r="AK2530" s="261">
        <v>2300473</v>
      </c>
      <c r="AL2530" s="44" t="s">
        <v>560</v>
      </c>
      <c r="AM2530" s="44" t="s">
        <v>3794</v>
      </c>
      <c r="AN2530" s="262">
        <v>249146850</v>
      </c>
      <c r="AO2530" s="34"/>
      <c r="AP2530" s="34"/>
      <c r="AQ2530" s="34"/>
      <c r="AR2530" s="34"/>
      <c r="AS2530" s="34"/>
      <c r="AT2530" s="44" t="s">
        <v>12785</v>
      </c>
      <c r="AU2530" s="44"/>
      <c r="AV2530" s="477" t="str">
        <f t="array" ref="AV2530">_xlfn.IFS(
LEFT(Tabelas!$AI2530,1)="N","DN",
LEFT(Tabelas!$AI2530,1)="C","DC",
LEFT(Tabelas!$AI2530,1)="L","DL",
LEFT(Tabelas!$AI2530,1)="A","DA",
LEFT(Tabelas!$AI2530,1)="G","DG")</f>
        <v>DL</v>
      </c>
      <c r="AW2530" s="34"/>
      <c r="AX2530" s="34"/>
      <c r="AY2530" s="34"/>
      <c r="AZ2530" s="34"/>
      <c r="BA2530" s="34"/>
      <c r="BB2530" s="34"/>
      <c r="BC2530" s="34"/>
      <c r="BD2530" s="44">
        <v>141100</v>
      </c>
      <c r="BE2530" s="34" t="s">
        <v>853</v>
      </c>
      <c r="BF2530" s="43" t="s">
        <v>1223</v>
      </c>
      <c r="BG2530" s="34" t="s">
        <v>553</v>
      </c>
      <c r="BH2530" s="34" t="s">
        <v>281</v>
      </c>
      <c r="BI2530" s="34" t="s">
        <v>553</v>
      </c>
      <c r="BJ2530" s="44" t="s">
        <v>350</v>
      </c>
      <c r="BK2530" s="44" t="s">
        <v>12873</v>
      </c>
      <c r="EN2530" s="571">
        <v>234835230</v>
      </c>
      <c r="EO2530" s="560" t="s">
        <v>13114</v>
      </c>
      <c r="EP2530" s="560" t="s">
        <v>320</v>
      </c>
      <c r="EQ2530" s="580">
        <v>102</v>
      </c>
      <c r="ER2530" s="560" t="s">
        <v>628</v>
      </c>
      <c r="ES2530" s="567" t="s">
        <v>13115</v>
      </c>
    </row>
    <row r="2531" spans="16:149">
      <c r="P2531" s="503"/>
      <c r="Q2531" s="504"/>
      <c r="R2531" s="505">
        <f t="shared" si="61"/>
        <v>46309</v>
      </c>
      <c r="S2531" s="501"/>
      <c r="T2531" s="497"/>
      <c r="U2531" s="498"/>
      <c r="V2531" s="43">
        <v>333</v>
      </c>
      <c r="W2531" s="34" t="s">
        <v>4908</v>
      </c>
      <c r="X2531" s="44">
        <v>141107</v>
      </c>
      <c r="Y2531" s="34" t="s">
        <v>2157</v>
      </c>
      <c r="Z2531" s="43" t="s">
        <v>1223</v>
      </c>
      <c r="AA2531" s="34" t="s">
        <v>553</v>
      </c>
      <c r="AB2531" s="34" t="s">
        <v>281</v>
      </c>
      <c r="AC2531" s="34" t="s">
        <v>2157</v>
      </c>
      <c r="AD2531" s="44" t="s">
        <v>350</v>
      </c>
      <c r="AE2531" s="44" t="s">
        <v>12873</v>
      </c>
      <c r="AF2531" s="43">
        <v>333</v>
      </c>
      <c r="AG2531" s="34" t="s">
        <v>4908</v>
      </c>
      <c r="AH2531" s="34" t="s">
        <v>3790</v>
      </c>
      <c r="AI2531" s="43" t="s">
        <v>296</v>
      </c>
      <c r="AJ2531" s="44" t="s">
        <v>3791</v>
      </c>
      <c r="AK2531" s="261">
        <v>2300473</v>
      </c>
      <c r="AL2531" s="44" t="s">
        <v>560</v>
      </c>
      <c r="AM2531" s="44" t="s">
        <v>3794</v>
      </c>
      <c r="AN2531" s="262">
        <v>249146850</v>
      </c>
      <c r="AO2531" s="34"/>
      <c r="AP2531" s="34"/>
      <c r="AQ2531" s="34"/>
      <c r="AR2531" s="34"/>
      <c r="AS2531" s="34"/>
      <c r="AT2531" s="44" t="s">
        <v>12785</v>
      </c>
      <c r="AU2531" s="44"/>
      <c r="AV2531" s="477" t="str">
        <f t="array" ref="AV2531">_xlfn.IFS(
LEFT(Tabelas!$AI2531,1)="N","DN",
LEFT(Tabelas!$AI2531,1)="C","DC",
LEFT(Tabelas!$AI2531,1)="L","DL",
LEFT(Tabelas!$AI2531,1)="A","DA",
LEFT(Tabelas!$AI2531,1)="G","DG")</f>
        <v>DL</v>
      </c>
      <c r="AW2531" s="34"/>
      <c r="AX2531" s="34"/>
      <c r="AY2531" s="34"/>
      <c r="AZ2531" s="34"/>
      <c r="BA2531" s="34"/>
      <c r="BB2531" s="34"/>
      <c r="BC2531" s="34"/>
      <c r="BD2531" s="44">
        <v>141107</v>
      </c>
      <c r="BE2531" s="34" t="s">
        <v>2157</v>
      </c>
      <c r="BF2531" s="43" t="s">
        <v>1223</v>
      </c>
      <c r="BG2531" s="34" t="s">
        <v>553</v>
      </c>
      <c r="BH2531" s="34" t="s">
        <v>281</v>
      </c>
      <c r="BI2531" s="34" t="s">
        <v>2157</v>
      </c>
      <c r="BJ2531" s="44" t="s">
        <v>350</v>
      </c>
      <c r="BK2531" s="44" t="s">
        <v>12873</v>
      </c>
      <c r="EN2531" s="572">
        <v>235155012</v>
      </c>
      <c r="EO2531" s="561" t="s">
        <v>13116</v>
      </c>
      <c r="EP2531" s="561" t="s">
        <v>370</v>
      </c>
      <c r="EQ2531" s="576">
        <v>555</v>
      </c>
      <c r="ER2531" s="561" t="s">
        <v>371</v>
      </c>
      <c r="ES2531" s="568" t="s">
        <v>13117</v>
      </c>
    </row>
    <row r="2532" spans="16:149">
      <c r="P2532" s="503"/>
      <c r="Q2532" s="504"/>
      <c r="R2532" s="505">
        <f t="shared" si="61"/>
        <v>46310</v>
      </c>
      <c r="S2532" s="501"/>
      <c r="T2532" s="497"/>
      <c r="U2532" s="498"/>
      <c r="V2532" s="43">
        <v>333</v>
      </c>
      <c r="W2532" s="34" t="s">
        <v>4908</v>
      </c>
      <c r="X2532" s="44">
        <v>141110</v>
      </c>
      <c r="Y2532" s="34" t="s">
        <v>2352</v>
      </c>
      <c r="Z2532" s="43" t="s">
        <v>1223</v>
      </c>
      <c r="AA2532" s="34" t="s">
        <v>553</v>
      </c>
      <c r="AB2532" s="34" t="s">
        <v>281</v>
      </c>
      <c r="AC2532" s="34" t="s">
        <v>2352</v>
      </c>
      <c r="AD2532" s="44" t="s">
        <v>350</v>
      </c>
      <c r="AE2532" s="44" t="s">
        <v>12873</v>
      </c>
      <c r="AF2532" s="43">
        <v>333</v>
      </c>
      <c r="AG2532" s="34" t="s">
        <v>4908</v>
      </c>
      <c r="AH2532" s="34" t="s">
        <v>3790</v>
      </c>
      <c r="AI2532" s="43" t="s">
        <v>296</v>
      </c>
      <c r="AJ2532" s="44" t="s">
        <v>3791</v>
      </c>
      <c r="AK2532" s="261">
        <v>2300473</v>
      </c>
      <c r="AL2532" s="44" t="s">
        <v>560</v>
      </c>
      <c r="AM2532" s="44" t="s">
        <v>3794</v>
      </c>
      <c r="AN2532" s="262">
        <v>249146850</v>
      </c>
      <c r="AO2532" s="34"/>
      <c r="AP2532" s="34"/>
      <c r="AQ2532" s="34"/>
      <c r="AR2532" s="34"/>
      <c r="AS2532" s="34"/>
      <c r="AT2532" s="44" t="s">
        <v>12785</v>
      </c>
      <c r="AU2532" s="44"/>
      <c r="AV2532" s="477" t="str">
        <f t="array" ref="AV2532">_xlfn.IFS(
LEFT(Tabelas!$AI2532,1)="N","DN",
LEFT(Tabelas!$AI2532,1)="C","DC",
LEFT(Tabelas!$AI2532,1)="L","DL",
LEFT(Tabelas!$AI2532,1)="A","DA",
LEFT(Tabelas!$AI2532,1)="G","DG")</f>
        <v>DL</v>
      </c>
      <c r="AW2532" s="34"/>
      <c r="AX2532" s="34"/>
      <c r="AY2532" s="34"/>
      <c r="AZ2532" s="34"/>
      <c r="BA2532" s="34"/>
      <c r="BB2532" s="34"/>
      <c r="BC2532" s="34"/>
      <c r="BD2532" s="44">
        <v>141110</v>
      </c>
      <c r="BE2532" s="34" t="s">
        <v>2352</v>
      </c>
      <c r="BF2532" s="43" t="s">
        <v>1223</v>
      </c>
      <c r="BG2532" s="34" t="s">
        <v>553</v>
      </c>
      <c r="BH2532" s="34" t="s">
        <v>281</v>
      </c>
      <c r="BI2532" s="34" t="s">
        <v>2352</v>
      </c>
      <c r="BJ2532" s="44" t="s">
        <v>350</v>
      </c>
      <c r="BK2532" s="44" t="s">
        <v>12873</v>
      </c>
      <c r="EN2532" s="572">
        <v>235315079</v>
      </c>
      <c r="EO2532" s="561" t="s">
        <v>13118</v>
      </c>
      <c r="EP2532" s="561" t="s">
        <v>320</v>
      </c>
      <c r="EQ2532" s="576">
        <v>114</v>
      </c>
      <c r="ER2532" s="561" t="s">
        <v>3132</v>
      </c>
      <c r="ES2532" s="568" t="s">
        <v>13119</v>
      </c>
    </row>
    <row r="2533" spans="16:149">
      <c r="P2533" s="503"/>
      <c r="Q2533" s="504"/>
      <c r="R2533" s="505">
        <f t="shared" si="61"/>
        <v>46311</v>
      </c>
      <c r="S2533" s="501"/>
      <c r="T2533" s="497"/>
      <c r="U2533" s="498"/>
      <c r="V2533" s="43">
        <v>333</v>
      </c>
      <c r="W2533" s="34" t="s">
        <v>4908</v>
      </c>
      <c r="X2533" s="44">
        <v>141111</v>
      </c>
      <c r="Y2533" s="34" t="s">
        <v>2520</v>
      </c>
      <c r="Z2533" s="43" t="s">
        <v>1223</v>
      </c>
      <c r="AA2533" s="34" t="s">
        <v>553</v>
      </c>
      <c r="AB2533" s="34" t="s">
        <v>281</v>
      </c>
      <c r="AC2533" s="34" t="s">
        <v>13120</v>
      </c>
      <c r="AD2533" s="44" t="s">
        <v>350</v>
      </c>
      <c r="AE2533" s="44" t="s">
        <v>12873</v>
      </c>
      <c r="AF2533" s="43">
        <v>333</v>
      </c>
      <c r="AG2533" s="34" t="s">
        <v>4908</v>
      </c>
      <c r="AH2533" s="34" t="s">
        <v>3790</v>
      </c>
      <c r="AI2533" s="43" t="s">
        <v>296</v>
      </c>
      <c r="AJ2533" s="44" t="s">
        <v>3791</v>
      </c>
      <c r="AK2533" s="261">
        <v>2300473</v>
      </c>
      <c r="AL2533" s="44" t="s">
        <v>560</v>
      </c>
      <c r="AM2533" s="44" t="s">
        <v>3794</v>
      </c>
      <c r="AN2533" s="262">
        <v>249146850</v>
      </c>
      <c r="AO2533" s="34"/>
      <c r="AP2533" s="34"/>
      <c r="AQ2533" s="34"/>
      <c r="AR2533" s="34"/>
      <c r="AS2533" s="34"/>
      <c r="AT2533" s="44" t="s">
        <v>12785</v>
      </c>
      <c r="AU2533" s="44"/>
      <c r="AV2533" s="477" t="str">
        <f t="array" ref="AV2533">_xlfn.IFS(
LEFT(Tabelas!$AI2533,1)="N","DN",
LEFT(Tabelas!$AI2533,1)="C","DC",
LEFT(Tabelas!$AI2533,1)="L","DL",
LEFT(Tabelas!$AI2533,1)="A","DA",
LEFT(Tabelas!$AI2533,1)="G","DG")</f>
        <v>DL</v>
      </c>
      <c r="AW2533" s="34"/>
      <c r="AX2533" s="34"/>
      <c r="AY2533" s="34"/>
      <c r="AZ2533" s="34"/>
      <c r="BA2533" s="34"/>
      <c r="BB2533" s="34"/>
      <c r="BC2533" s="34"/>
      <c r="BD2533" s="44">
        <v>141111</v>
      </c>
      <c r="BE2533" s="34" t="s">
        <v>2520</v>
      </c>
      <c r="BF2533" s="43" t="s">
        <v>1223</v>
      </c>
      <c r="BG2533" s="34" t="s">
        <v>553</v>
      </c>
      <c r="BH2533" s="34" t="s">
        <v>281</v>
      </c>
      <c r="BI2533" s="34" t="s">
        <v>13120</v>
      </c>
      <c r="BJ2533" s="44" t="s">
        <v>350</v>
      </c>
      <c r="BK2533" s="44" t="s">
        <v>12873</v>
      </c>
      <c r="EN2533" s="572">
        <v>235757519</v>
      </c>
      <c r="EO2533" s="561" t="s">
        <v>13121</v>
      </c>
      <c r="EP2533" s="561" t="s">
        <v>947</v>
      </c>
      <c r="EQ2533" s="576">
        <v>485</v>
      </c>
      <c r="ER2533" s="561" t="s">
        <v>3526</v>
      </c>
      <c r="ES2533" s="568" t="s">
        <v>13122</v>
      </c>
    </row>
    <row r="2534" spans="16:149">
      <c r="P2534" s="503"/>
      <c r="Q2534" s="504"/>
      <c r="R2534" s="505">
        <f t="shared" si="61"/>
        <v>46312</v>
      </c>
      <c r="S2534" s="501"/>
      <c r="T2534" s="497"/>
      <c r="U2534" s="498"/>
      <c r="V2534" s="43">
        <v>333</v>
      </c>
      <c r="W2534" s="34" t="s">
        <v>4908</v>
      </c>
      <c r="X2534" s="44">
        <v>142101</v>
      </c>
      <c r="Y2534" s="34" t="s">
        <v>1150</v>
      </c>
      <c r="Z2534" s="43" t="s">
        <v>318</v>
      </c>
      <c r="AA2534" s="34" t="s">
        <v>556</v>
      </c>
      <c r="AB2534" s="34" t="s">
        <v>281</v>
      </c>
      <c r="AC2534" s="34" t="s">
        <v>1150</v>
      </c>
      <c r="AD2534" s="44" t="s">
        <v>350</v>
      </c>
      <c r="AE2534" s="44" t="s">
        <v>12873</v>
      </c>
      <c r="AF2534" s="43">
        <v>333</v>
      </c>
      <c r="AG2534" s="34" t="s">
        <v>4908</v>
      </c>
      <c r="AH2534" s="34" t="s">
        <v>3790</v>
      </c>
      <c r="AI2534" s="43" t="s">
        <v>296</v>
      </c>
      <c r="AJ2534" s="44" t="s">
        <v>3791</v>
      </c>
      <c r="AK2534" s="261">
        <v>2300473</v>
      </c>
      <c r="AL2534" s="44" t="s">
        <v>560</v>
      </c>
      <c r="AM2534" s="44" t="s">
        <v>3794</v>
      </c>
      <c r="AN2534" s="262">
        <v>249146850</v>
      </c>
      <c r="AO2534" s="34"/>
      <c r="AP2534" s="34"/>
      <c r="AQ2534" s="34"/>
      <c r="AR2534" s="34"/>
      <c r="AS2534" s="34"/>
      <c r="AT2534" s="44" t="s">
        <v>12785</v>
      </c>
      <c r="AU2534" s="44"/>
      <c r="AV2534" s="477" t="str">
        <f t="array" ref="AV2534">_xlfn.IFS(
LEFT(Tabelas!$AI2534,1)="N","DN",
LEFT(Tabelas!$AI2534,1)="C","DC",
LEFT(Tabelas!$AI2534,1)="L","DL",
LEFT(Tabelas!$AI2534,1)="A","DA",
LEFT(Tabelas!$AI2534,1)="G","DG")</f>
        <v>DL</v>
      </c>
      <c r="AW2534" s="34"/>
      <c r="AX2534" s="34"/>
      <c r="AY2534" s="34"/>
      <c r="AZ2534" s="34"/>
      <c r="BA2534" s="34"/>
      <c r="BB2534" s="34"/>
      <c r="BC2534" s="34"/>
      <c r="BD2534" s="44">
        <v>142101</v>
      </c>
      <c r="BE2534" s="34" t="s">
        <v>1150</v>
      </c>
      <c r="BF2534" s="43" t="s">
        <v>318</v>
      </c>
      <c r="BG2534" s="34" t="s">
        <v>556</v>
      </c>
      <c r="BH2534" s="34" t="s">
        <v>281</v>
      </c>
      <c r="BI2534" s="34" t="s">
        <v>1150</v>
      </c>
      <c r="BJ2534" s="44" t="s">
        <v>350</v>
      </c>
      <c r="BK2534" s="44" t="s">
        <v>12873</v>
      </c>
      <c r="EN2534" s="572">
        <v>236593498</v>
      </c>
      <c r="EO2534" s="561" t="s">
        <v>13123</v>
      </c>
      <c r="EP2534" s="561" t="s">
        <v>320</v>
      </c>
      <c r="EQ2534" s="576">
        <v>165</v>
      </c>
      <c r="ER2534" s="561" t="s">
        <v>3946</v>
      </c>
      <c r="ES2534" s="568" t="s">
        <v>13124</v>
      </c>
    </row>
    <row r="2535" spans="16:149">
      <c r="P2535" s="503"/>
      <c r="Q2535" s="504"/>
      <c r="R2535" s="505">
        <f t="shared" si="61"/>
        <v>46313</v>
      </c>
      <c r="S2535" s="501"/>
      <c r="T2535" s="497"/>
      <c r="U2535" s="498"/>
      <c r="V2535" s="43">
        <v>333</v>
      </c>
      <c r="W2535" s="34" t="s">
        <v>4908</v>
      </c>
      <c r="X2535" s="44">
        <v>142102</v>
      </c>
      <c r="Y2535" s="34" t="s">
        <v>1424</v>
      </c>
      <c r="Z2535" s="43" t="s">
        <v>318</v>
      </c>
      <c r="AA2535" s="34" t="s">
        <v>556</v>
      </c>
      <c r="AB2535" s="34" t="s">
        <v>281</v>
      </c>
      <c r="AC2535" s="34" t="s">
        <v>1424</v>
      </c>
      <c r="AD2535" s="44" t="s">
        <v>350</v>
      </c>
      <c r="AE2535" s="44" t="s">
        <v>12873</v>
      </c>
      <c r="AF2535" s="43">
        <v>333</v>
      </c>
      <c r="AG2535" s="34" t="s">
        <v>4908</v>
      </c>
      <c r="AH2535" s="34" t="s">
        <v>3790</v>
      </c>
      <c r="AI2535" s="43" t="s">
        <v>296</v>
      </c>
      <c r="AJ2535" s="44" t="s">
        <v>3791</v>
      </c>
      <c r="AK2535" s="261">
        <v>2300473</v>
      </c>
      <c r="AL2535" s="44" t="s">
        <v>560</v>
      </c>
      <c r="AM2535" s="44" t="s">
        <v>3794</v>
      </c>
      <c r="AN2535" s="262">
        <v>249146850</v>
      </c>
      <c r="AO2535" s="34"/>
      <c r="AP2535" s="34"/>
      <c r="AQ2535" s="34"/>
      <c r="AR2535" s="34"/>
      <c r="AS2535" s="34"/>
      <c r="AT2535" s="44" t="s">
        <v>12785</v>
      </c>
      <c r="AU2535" s="44"/>
      <c r="AV2535" s="477" t="str">
        <f t="array" ref="AV2535">_xlfn.IFS(
LEFT(Tabelas!$AI2535,1)="N","DN",
LEFT(Tabelas!$AI2535,1)="C","DC",
LEFT(Tabelas!$AI2535,1)="L","DL",
LEFT(Tabelas!$AI2535,1)="A","DA",
LEFT(Tabelas!$AI2535,1)="G","DG")</f>
        <v>DL</v>
      </c>
      <c r="AW2535" s="34"/>
      <c r="AX2535" s="34"/>
      <c r="AY2535" s="34"/>
      <c r="AZ2535" s="34"/>
      <c r="BA2535" s="34"/>
      <c r="BB2535" s="34"/>
      <c r="BC2535" s="34"/>
      <c r="BD2535" s="44">
        <v>142102</v>
      </c>
      <c r="BE2535" s="34" t="s">
        <v>1424</v>
      </c>
      <c r="BF2535" s="43" t="s">
        <v>318</v>
      </c>
      <c r="BG2535" s="34" t="s">
        <v>556</v>
      </c>
      <c r="BH2535" s="34" t="s">
        <v>281</v>
      </c>
      <c r="BI2535" s="34" t="s">
        <v>1424</v>
      </c>
      <c r="BJ2535" s="44" t="s">
        <v>350</v>
      </c>
      <c r="BK2535" s="44" t="s">
        <v>12873</v>
      </c>
      <c r="EN2535" s="571">
        <v>237050048</v>
      </c>
      <c r="EO2535" s="560" t="s">
        <v>13125</v>
      </c>
      <c r="EP2535" s="560" t="s">
        <v>350</v>
      </c>
      <c r="EQ2535" s="580">
        <v>230</v>
      </c>
      <c r="ER2535" s="560" t="s">
        <v>4639</v>
      </c>
      <c r="ES2535" s="567" t="s">
        <v>13126</v>
      </c>
    </row>
    <row r="2536" spans="16:149">
      <c r="P2536" s="503"/>
      <c r="Q2536" s="504"/>
      <c r="R2536" s="505">
        <f t="shared" si="61"/>
        <v>46314</v>
      </c>
      <c r="S2536" s="501"/>
      <c r="T2536" s="497"/>
      <c r="U2536" s="498"/>
      <c r="V2536" s="43">
        <v>333</v>
      </c>
      <c r="W2536" s="34" t="s">
        <v>4908</v>
      </c>
      <c r="X2536" s="44">
        <v>142104</v>
      </c>
      <c r="Y2536" s="34" t="s">
        <v>1704</v>
      </c>
      <c r="Z2536" s="43" t="s">
        <v>318</v>
      </c>
      <c r="AA2536" s="34" t="s">
        <v>556</v>
      </c>
      <c r="AB2536" s="34" t="s">
        <v>281</v>
      </c>
      <c r="AC2536" s="34" t="s">
        <v>1704</v>
      </c>
      <c r="AD2536" s="44" t="s">
        <v>350</v>
      </c>
      <c r="AE2536" s="44" t="s">
        <v>12873</v>
      </c>
      <c r="AF2536" s="43">
        <v>333</v>
      </c>
      <c r="AG2536" s="34" t="s">
        <v>4908</v>
      </c>
      <c r="AH2536" s="34" t="s">
        <v>3790</v>
      </c>
      <c r="AI2536" s="43" t="s">
        <v>296</v>
      </c>
      <c r="AJ2536" s="44" t="s">
        <v>3791</v>
      </c>
      <c r="AK2536" s="261">
        <v>2300473</v>
      </c>
      <c r="AL2536" s="44" t="s">
        <v>560</v>
      </c>
      <c r="AM2536" s="44" t="s">
        <v>3794</v>
      </c>
      <c r="AN2536" s="262">
        <v>249146850</v>
      </c>
      <c r="AO2536" s="34"/>
      <c r="AP2536" s="34"/>
      <c r="AQ2536" s="34"/>
      <c r="AR2536" s="34"/>
      <c r="AS2536" s="34"/>
      <c r="AT2536" s="44" t="s">
        <v>12785</v>
      </c>
      <c r="AU2536" s="44"/>
      <c r="AV2536" s="477" t="str">
        <f t="array" ref="AV2536">_xlfn.IFS(
LEFT(Tabelas!$AI2536,1)="N","DN",
LEFT(Tabelas!$AI2536,1)="C","DC",
LEFT(Tabelas!$AI2536,1)="L","DL",
LEFT(Tabelas!$AI2536,1)="A","DA",
LEFT(Tabelas!$AI2536,1)="G","DG")</f>
        <v>DL</v>
      </c>
      <c r="AW2536" s="34"/>
      <c r="AX2536" s="34"/>
      <c r="AY2536" s="34"/>
      <c r="AZ2536" s="34"/>
      <c r="BA2536" s="34"/>
      <c r="BB2536" s="34"/>
      <c r="BC2536" s="34"/>
      <c r="BD2536" s="44">
        <v>142104</v>
      </c>
      <c r="BE2536" s="34" t="s">
        <v>1704</v>
      </c>
      <c r="BF2536" s="43" t="s">
        <v>318</v>
      </c>
      <c r="BG2536" s="34" t="s">
        <v>556</v>
      </c>
      <c r="BH2536" s="34" t="s">
        <v>281</v>
      </c>
      <c r="BI2536" s="34" t="s">
        <v>1704</v>
      </c>
      <c r="BJ2536" s="44" t="s">
        <v>350</v>
      </c>
      <c r="BK2536" s="44" t="s">
        <v>12873</v>
      </c>
      <c r="EN2536" s="572">
        <v>237141418</v>
      </c>
      <c r="EO2536" s="561" t="s">
        <v>13127</v>
      </c>
      <c r="EP2536" s="561" t="s">
        <v>350</v>
      </c>
      <c r="EQ2536" s="576">
        <v>230</v>
      </c>
      <c r="ER2536" s="561" t="s">
        <v>4639</v>
      </c>
      <c r="ES2536" s="568" t="s">
        <v>13128</v>
      </c>
    </row>
    <row r="2537" spans="16:149">
      <c r="P2537" s="503"/>
      <c r="Q2537" s="504"/>
      <c r="R2537" s="505">
        <f t="shared" si="61"/>
        <v>46315</v>
      </c>
      <c r="S2537" s="501"/>
      <c r="T2537" s="497"/>
      <c r="U2537" s="498"/>
      <c r="V2537" s="43">
        <v>333</v>
      </c>
      <c r="W2537" s="34" t="s">
        <v>4908</v>
      </c>
      <c r="X2537" s="44">
        <v>142105</v>
      </c>
      <c r="Y2537" s="34" t="s">
        <v>1958</v>
      </c>
      <c r="Z2537" s="43" t="s">
        <v>1223</v>
      </c>
      <c r="AA2537" s="34" t="s">
        <v>556</v>
      </c>
      <c r="AB2537" s="34" t="s">
        <v>281</v>
      </c>
      <c r="AC2537" s="34" t="s">
        <v>1958</v>
      </c>
      <c r="AD2537" s="44" t="s">
        <v>350</v>
      </c>
      <c r="AE2537" s="44" t="s">
        <v>12873</v>
      </c>
      <c r="AF2537" s="43">
        <v>333</v>
      </c>
      <c r="AG2537" s="34" t="s">
        <v>4908</v>
      </c>
      <c r="AH2537" s="34" t="s">
        <v>3790</v>
      </c>
      <c r="AI2537" s="43" t="s">
        <v>296</v>
      </c>
      <c r="AJ2537" s="44" t="s">
        <v>3791</v>
      </c>
      <c r="AK2537" s="261">
        <v>2300473</v>
      </c>
      <c r="AL2537" s="44" t="s">
        <v>560</v>
      </c>
      <c r="AM2537" s="44" t="s">
        <v>3794</v>
      </c>
      <c r="AN2537" s="262">
        <v>249146850</v>
      </c>
      <c r="AO2537" s="34"/>
      <c r="AP2537" s="34"/>
      <c r="AQ2537" s="34"/>
      <c r="AR2537" s="34"/>
      <c r="AS2537" s="34"/>
      <c r="AT2537" s="44" t="s">
        <v>12785</v>
      </c>
      <c r="AU2537" s="44"/>
      <c r="AV2537" s="477" t="str">
        <f t="array" ref="AV2537">_xlfn.IFS(
LEFT(Tabelas!$AI2537,1)="N","DN",
LEFT(Tabelas!$AI2537,1)="C","DC",
LEFT(Tabelas!$AI2537,1)="L","DL",
LEFT(Tabelas!$AI2537,1)="A","DA",
LEFT(Tabelas!$AI2537,1)="G","DG")</f>
        <v>DL</v>
      </c>
      <c r="AW2537" s="34"/>
      <c r="AX2537" s="34"/>
      <c r="AY2537" s="34"/>
      <c r="AZ2537" s="34"/>
      <c r="BA2537" s="34"/>
      <c r="BB2537" s="34"/>
      <c r="BC2537" s="34"/>
      <c r="BD2537" s="44">
        <v>142105</v>
      </c>
      <c r="BE2537" s="34" t="s">
        <v>1958</v>
      </c>
      <c r="BF2537" s="43" t="s">
        <v>1223</v>
      </c>
      <c r="BG2537" s="34" t="s">
        <v>556</v>
      </c>
      <c r="BH2537" s="34" t="s">
        <v>281</v>
      </c>
      <c r="BI2537" s="34" t="s">
        <v>1958</v>
      </c>
      <c r="BJ2537" s="44" t="s">
        <v>350</v>
      </c>
      <c r="BK2537" s="44" t="s">
        <v>12873</v>
      </c>
      <c r="EN2537" s="571">
        <v>237246449</v>
      </c>
      <c r="EO2537" s="560" t="s">
        <v>13129</v>
      </c>
      <c r="EP2537" s="560" t="s">
        <v>320</v>
      </c>
      <c r="EQ2537" s="580">
        <v>113</v>
      </c>
      <c r="ER2537" s="560" t="s">
        <v>3007</v>
      </c>
      <c r="ES2537" s="567" t="s">
        <v>13130</v>
      </c>
    </row>
    <row r="2538" spans="16:149">
      <c r="P2538" s="503"/>
      <c r="Q2538" s="504"/>
      <c r="R2538" s="505">
        <f t="shared" si="61"/>
        <v>46316</v>
      </c>
      <c r="S2538" s="501"/>
      <c r="T2538" s="497"/>
      <c r="U2538" s="498"/>
      <c r="V2538" s="43">
        <v>333</v>
      </c>
      <c r="W2538" s="34" t="s">
        <v>4908</v>
      </c>
      <c r="X2538" s="44">
        <v>142106</v>
      </c>
      <c r="Y2538" s="34" t="s">
        <v>2159</v>
      </c>
      <c r="Z2538" s="43" t="s">
        <v>318</v>
      </c>
      <c r="AA2538" s="34" t="s">
        <v>556</v>
      </c>
      <c r="AB2538" s="34" t="s">
        <v>281</v>
      </c>
      <c r="AC2538" s="34" t="s">
        <v>2159</v>
      </c>
      <c r="AD2538" s="44" t="s">
        <v>350</v>
      </c>
      <c r="AE2538" s="44" t="s">
        <v>12873</v>
      </c>
      <c r="AF2538" s="43">
        <v>333</v>
      </c>
      <c r="AG2538" s="34" t="s">
        <v>4908</v>
      </c>
      <c r="AH2538" s="34" t="s">
        <v>3790</v>
      </c>
      <c r="AI2538" s="43" t="s">
        <v>296</v>
      </c>
      <c r="AJ2538" s="44" t="s">
        <v>3791</v>
      </c>
      <c r="AK2538" s="261">
        <v>2300473</v>
      </c>
      <c r="AL2538" s="44" t="s">
        <v>560</v>
      </c>
      <c r="AM2538" s="44" t="s">
        <v>3794</v>
      </c>
      <c r="AN2538" s="262">
        <v>249146850</v>
      </c>
      <c r="AO2538" s="34"/>
      <c r="AP2538" s="34"/>
      <c r="AQ2538" s="34"/>
      <c r="AR2538" s="34"/>
      <c r="AS2538" s="34"/>
      <c r="AT2538" s="44" t="s">
        <v>12785</v>
      </c>
      <c r="AU2538" s="44"/>
      <c r="AV2538" s="477" t="str">
        <f t="array" ref="AV2538">_xlfn.IFS(
LEFT(Tabelas!$AI2538,1)="N","DN",
LEFT(Tabelas!$AI2538,1)="C","DC",
LEFT(Tabelas!$AI2538,1)="L","DL",
LEFT(Tabelas!$AI2538,1)="A","DA",
LEFT(Tabelas!$AI2538,1)="G","DG")</f>
        <v>DL</v>
      </c>
      <c r="AW2538" s="34"/>
      <c r="AX2538" s="34"/>
      <c r="AY2538" s="34"/>
      <c r="AZ2538" s="34"/>
      <c r="BA2538" s="34"/>
      <c r="BB2538" s="34"/>
      <c r="BC2538" s="34"/>
      <c r="BD2538" s="44">
        <v>142106</v>
      </c>
      <c r="BE2538" s="34" t="s">
        <v>2159</v>
      </c>
      <c r="BF2538" s="43" t="s">
        <v>318</v>
      </c>
      <c r="BG2538" s="34" t="s">
        <v>556</v>
      </c>
      <c r="BH2538" s="34" t="s">
        <v>281</v>
      </c>
      <c r="BI2538" s="34" t="s">
        <v>2159</v>
      </c>
      <c r="BJ2538" s="44" t="s">
        <v>350</v>
      </c>
      <c r="BK2538" s="44" t="s">
        <v>12873</v>
      </c>
      <c r="EN2538" s="572">
        <v>237710510</v>
      </c>
      <c r="EO2538" s="561" t="s">
        <v>13131</v>
      </c>
      <c r="EP2538" s="561" t="s">
        <v>350</v>
      </c>
      <c r="EQ2538" s="576">
        <v>226</v>
      </c>
      <c r="ER2538" s="561" t="s">
        <v>4561</v>
      </c>
      <c r="ES2538" s="568" t="s">
        <v>12940</v>
      </c>
    </row>
    <row r="2539" spans="16:149">
      <c r="P2539" s="503"/>
      <c r="Q2539" s="504"/>
      <c r="R2539" s="505">
        <f t="shared" si="61"/>
        <v>46317</v>
      </c>
      <c r="S2539" s="501"/>
      <c r="T2539" s="497"/>
      <c r="U2539" s="498"/>
      <c r="V2539" s="43">
        <v>333</v>
      </c>
      <c r="W2539" s="34" t="s">
        <v>4908</v>
      </c>
      <c r="X2539" s="44">
        <v>142115</v>
      </c>
      <c r="Y2539" s="34" t="s">
        <v>2823</v>
      </c>
      <c r="Z2539" s="43" t="s">
        <v>318</v>
      </c>
      <c r="AA2539" s="34" t="s">
        <v>556</v>
      </c>
      <c r="AB2539" s="34" t="s">
        <v>281</v>
      </c>
      <c r="AC2539" s="34" t="s">
        <v>2823</v>
      </c>
      <c r="AD2539" s="44" t="s">
        <v>350</v>
      </c>
      <c r="AE2539" s="44" t="s">
        <v>12873</v>
      </c>
      <c r="AF2539" s="43">
        <v>333</v>
      </c>
      <c r="AG2539" s="34" t="s">
        <v>4908</v>
      </c>
      <c r="AH2539" s="34" t="s">
        <v>3790</v>
      </c>
      <c r="AI2539" s="43" t="s">
        <v>296</v>
      </c>
      <c r="AJ2539" s="44" t="s">
        <v>3791</v>
      </c>
      <c r="AK2539" s="261">
        <v>2300473</v>
      </c>
      <c r="AL2539" s="44" t="s">
        <v>560</v>
      </c>
      <c r="AM2539" s="44" t="s">
        <v>3794</v>
      </c>
      <c r="AN2539" s="262">
        <v>249146850</v>
      </c>
      <c r="AO2539" s="34"/>
      <c r="AP2539" s="34"/>
      <c r="AQ2539" s="34"/>
      <c r="AR2539" s="34"/>
      <c r="AS2539" s="34"/>
      <c r="AT2539" s="44" t="s">
        <v>12785</v>
      </c>
      <c r="AU2539" s="44"/>
      <c r="AV2539" s="477" t="str">
        <f t="array" ref="AV2539">_xlfn.IFS(
LEFT(Tabelas!$AI2539,1)="N","DN",
LEFT(Tabelas!$AI2539,1)="C","DC",
LEFT(Tabelas!$AI2539,1)="L","DL",
LEFT(Tabelas!$AI2539,1)="A","DA",
LEFT(Tabelas!$AI2539,1)="G","DG")</f>
        <v>DL</v>
      </c>
      <c r="AW2539" s="34"/>
      <c r="AX2539" s="34"/>
      <c r="AY2539" s="34"/>
      <c r="AZ2539" s="34"/>
      <c r="BA2539" s="34"/>
      <c r="BB2539" s="34"/>
      <c r="BC2539" s="34"/>
      <c r="BD2539" s="44">
        <v>142115</v>
      </c>
      <c r="BE2539" s="34" t="s">
        <v>2823</v>
      </c>
      <c r="BF2539" s="43" t="s">
        <v>318</v>
      </c>
      <c r="BG2539" s="34" t="s">
        <v>556</v>
      </c>
      <c r="BH2539" s="34" t="s">
        <v>281</v>
      </c>
      <c r="BI2539" s="34" t="s">
        <v>2823</v>
      </c>
      <c r="BJ2539" s="44" t="s">
        <v>350</v>
      </c>
      <c r="BK2539" s="44" t="s">
        <v>12873</v>
      </c>
      <c r="EN2539" s="571">
        <v>237720868</v>
      </c>
      <c r="EO2539" s="560" t="s">
        <v>13132</v>
      </c>
      <c r="EP2539" s="560" t="s">
        <v>350</v>
      </c>
      <c r="EQ2539" s="580">
        <v>228</v>
      </c>
      <c r="ER2539" s="560" t="s">
        <v>4603</v>
      </c>
      <c r="ES2539" s="567" t="s">
        <v>13133</v>
      </c>
    </row>
    <row r="2540" spans="16:149">
      <c r="P2540" s="503"/>
      <c r="Q2540" s="504"/>
      <c r="R2540" s="505">
        <f t="shared" si="61"/>
        <v>46318</v>
      </c>
      <c r="S2540" s="501"/>
      <c r="T2540" s="497"/>
      <c r="U2540" s="498"/>
      <c r="V2540" s="43">
        <v>333</v>
      </c>
      <c r="W2540" s="34" t="s">
        <v>4908</v>
      </c>
      <c r="X2540" s="44">
        <v>142111</v>
      </c>
      <c r="Y2540" s="34" t="s">
        <v>2354</v>
      </c>
      <c r="Z2540" s="43" t="s">
        <v>318</v>
      </c>
      <c r="AA2540" s="34" t="s">
        <v>556</v>
      </c>
      <c r="AB2540" s="34" t="s">
        <v>281</v>
      </c>
      <c r="AC2540" s="34" t="s">
        <v>2354</v>
      </c>
      <c r="AD2540" s="44" t="s">
        <v>350</v>
      </c>
      <c r="AE2540" s="44" t="s">
        <v>12873</v>
      </c>
      <c r="AF2540" s="43">
        <v>333</v>
      </c>
      <c r="AG2540" s="34" t="s">
        <v>4908</v>
      </c>
      <c r="AH2540" s="34" t="s">
        <v>3790</v>
      </c>
      <c r="AI2540" s="43" t="s">
        <v>296</v>
      </c>
      <c r="AJ2540" s="44" t="s">
        <v>3791</v>
      </c>
      <c r="AK2540" s="261">
        <v>2300473</v>
      </c>
      <c r="AL2540" s="44" t="s">
        <v>560</v>
      </c>
      <c r="AM2540" s="44" t="s">
        <v>3794</v>
      </c>
      <c r="AN2540" s="262">
        <v>249146850</v>
      </c>
      <c r="AO2540" s="34"/>
      <c r="AP2540" s="34"/>
      <c r="AQ2540" s="34"/>
      <c r="AR2540" s="34"/>
      <c r="AS2540" s="34"/>
      <c r="AT2540" s="44" t="s">
        <v>12785</v>
      </c>
      <c r="AU2540" s="44"/>
      <c r="AV2540" s="477" t="str">
        <f t="array" ref="AV2540">_xlfn.IFS(
LEFT(Tabelas!$AI2540,1)="N","DN",
LEFT(Tabelas!$AI2540,1)="C","DC",
LEFT(Tabelas!$AI2540,1)="L","DL",
LEFT(Tabelas!$AI2540,1)="A","DA",
LEFT(Tabelas!$AI2540,1)="G","DG")</f>
        <v>DL</v>
      </c>
      <c r="AW2540" s="34"/>
      <c r="AX2540" s="34"/>
      <c r="AY2540" s="34"/>
      <c r="AZ2540" s="34"/>
      <c r="BA2540" s="34"/>
      <c r="BB2540" s="34"/>
      <c r="BC2540" s="34"/>
      <c r="BD2540" s="44">
        <v>142111</v>
      </c>
      <c r="BE2540" s="34" t="s">
        <v>2354</v>
      </c>
      <c r="BF2540" s="43" t="s">
        <v>318</v>
      </c>
      <c r="BG2540" s="34" t="s">
        <v>556</v>
      </c>
      <c r="BH2540" s="34" t="s">
        <v>281</v>
      </c>
      <c r="BI2540" s="34" t="s">
        <v>2354</v>
      </c>
      <c r="BJ2540" s="44" t="s">
        <v>350</v>
      </c>
      <c r="BK2540" s="44" t="s">
        <v>12873</v>
      </c>
      <c r="EN2540" s="571">
        <v>239129180</v>
      </c>
      <c r="EO2540" s="560" t="s">
        <v>13134</v>
      </c>
      <c r="EP2540" s="560" t="s">
        <v>320</v>
      </c>
      <c r="EQ2540" s="580">
        <v>164</v>
      </c>
      <c r="ER2540" s="560" t="s">
        <v>3901</v>
      </c>
      <c r="ES2540" s="567" t="s">
        <v>13135</v>
      </c>
    </row>
    <row r="2541" spans="16:149">
      <c r="P2541" s="503"/>
      <c r="Q2541" s="504"/>
      <c r="R2541" s="505">
        <f t="shared" si="61"/>
        <v>46319</v>
      </c>
      <c r="S2541" s="501"/>
      <c r="T2541" s="497"/>
      <c r="U2541" s="498"/>
      <c r="V2541" s="43">
        <v>333</v>
      </c>
      <c r="W2541" s="34" t="s">
        <v>4908</v>
      </c>
      <c r="X2541" s="44">
        <v>142100</v>
      </c>
      <c r="Y2541" s="34" t="s">
        <v>856</v>
      </c>
      <c r="Z2541" s="43" t="s">
        <v>318</v>
      </c>
      <c r="AA2541" s="34" t="s">
        <v>556</v>
      </c>
      <c r="AB2541" s="34" t="s">
        <v>281</v>
      </c>
      <c r="AC2541" s="34" t="s">
        <v>13136</v>
      </c>
      <c r="AD2541" s="44" t="s">
        <v>350</v>
      </c>
      <c r="AE2541" s="44" t="s">
        <v>12873</v>
      </c>
      <c r="AF2541" s="43">
        <v>333</v>
      </c>
      <c r="AG2541" s="34" t="s">
        <v>4908</v>
      </c>
      <c r="AH2541" s="34" t="s">
        <v>3790</v>
      </c>
      <c r="AI2541" s="43" t="s">
        <v>296</v>
      </c>
      <c r="AJ2541" s="44" t="s">
        <v>3791</v>
      </c>
      <c r="AK2541" s="261">
        <v>2300473</v>
      </c>
      <c r="AL2541" s="44" t="s">
        <v>560</v>
      </c>
      <c r="AM2541" s="44" t="s">
        <v>3794</v>
      </c>
      <c r="AN2541" s="262">
        <v>249146850</v>
      </c>
      <c r="AO2541" s="34"/>
      <c r="AP2541" s="34"/>
      <c r="AQ2541" s="34"/>
      <c r="AR2541" s="34"/>
      <c r="AS2541" s="34"/>
      <c r="AT2541" s="44" t="s">
        <v>12785</v>
      </c>
      <c r="AU2541" s="44"/>
      <c r="AV2541" s="477" t="str">
        <f t="array" ref="AV2541">_xlfn.IFS(
LEFT(Tabelas!$AI2541,1)="N","DN",
LEFT(Tabelas!$AI2541,1)="C","DC",
LEFT(Tabelas!$AI2541,1)="L","DL",
LEFT(Tabelas!$AI2541,1)="A","DA",
LEFT(Tabelas!$AI2541,1)="G","DG")</f>
        <v>DL</v>
      </c>
      <c r="AW2541" s="34"/>
      <c r="AX2541" s="34"/>
      <c r="AY2541" s="34"/>
      <c r="AZ2541" s="34"/>
      <c r="BA2541" s="34"/>
      <c r="BB2541" s="34"/>
      <c r="BC2541" s="34"/>
      <c r="BD2541" s="44">
        <v>142100</v>
      </c>
      <c r="BE2541" s="34" t="s">
        <v>856</v>
      </c>
      <c r="BF2541" s="43" t="s">
        <v>318</v>
      </c>
      <c r="BG2541" s="34" t="s">
        <v>556</v>
      </c>
      <c r="BH2541" s="34" t="s">
        <v>281</v>
      </c>
      <c r="BI2541" s="34" t="s">
        <v>13136</v>
      </c>
      <c r="BJ2541" s="44" t="s">
        <v>350</v>
      </c>
      <c r="BK2541" s="44" t="s">
        <v>12873</v>
      </c>
      <c r="EN2541" s="572">
        <v>239658221</v>
      </c>
      <c r="EO2541" s="561" t="s">
        <v>13137</v>
      </c>
      <c r="EP2541" s="561" t="s">
        <v>320</v>
      </c>
      <c r="EQ2541" s="576">
        <v>110</v>
      </c>
      <c r="ER2541" s="561" t="s">
        <v>2579</v>
      </c>
      <c r="ES2541" s="568" t="s">
        <v>13138</v>
      </c>
    </row>
    <row r="2542" spans="16:149">
      <c r="P2542" s="503"/>
      <c r="Q2542" s="504"/>
      <c r="R2542" s="505">
        <f t="shared" si="61"/>
        <v>46320</v>
      </c>
      <c r="S2542" s="501"/>
      <c r="T2542" s="497"/>
      <c r="U2542" s="498"/>
      <c r="V2542" s="43">
        <v>333</v>
      </c>
      <c r="W2542" s="34" t="s">
        <v>4908</v>
      </c>
      <c r="X2542" s="44">
        <v>142113</v>
      </c>
      <c r="Y2542" s="34" t="s">
        <v>2521</v>
      </c>
      <c r="Z2542" s="43" t="s">
        <v>318</v>
      </c>
      <c r="AA2542" s="34" t="s">
        <v>556</v>
      </c>
      <c r="AB2542" s="34" t="s">
        <v>281</v>
      </c>
      <c r="AC2542" s="34" t="s">
        <v>2521</v>
      </c>
      <c r="AD2542" s="44" t="s">
        <v>350</v>
      </c>
      <c r="AE2542" s="44" t="s">
        <v>12873</v>
      </c>
      <c r="AF2542" s="43">
        <v>333</v>
      </c>
      <c r="AG2542" s="34" t="s">
        <v>4908</v>
      </c>
      <c r="AH2542" s="34" t="s">
        <v>3790</v>
      </c>
      <c r="AI2542" s="43" t="s">
        <v>296</v>
      </c>
      <c r="AJ2542" s="44" t="s">
        <v>3791</v>
      </c>
      <c r="AK2542" s="261">
        <v>2300473</v>
      </c>
      <c r="AL2542" s="44" t="s">
        <v>560</v>
      </c>
      <c r="AM2542" s="44" t="s">
        <v>3794</v>
      </c>
      <c r="AN2542" s="262">
        <v>249146850</v>
      </c>
      <c r="AO2542" s="34"/>
      <c r="AP2542" s="34"/>
      <c r="AQ2542" s="34"/>
      <c r="AR2542" s="34"/>
      <c r="AS2542" s="34"/>
      <c r="AT2542" s="44" t="s">
        <v>12785</v>
      </c>
      <c r="AU2542" s="44"/>
      <c r="AV2542" s="477" t="str">
        <f t="array" ref="AV2542">_xlfn.IFS(
LEFT(Tabelas!$AI2542,1)="N","DN",
LEFT(Tabelas!$AI2542,1)="C","DC",
LEFT(Tabelas!$AI2542,1)="L","DL",
LEFT(Tabelas!$AI2542,1)="A","DA",
LEFT(Tabelas!$AI2542,1)="G","DG")</f>
        <v>DL</v>
      </c>
      <c r="AW2542" s="34"/>
      <c r="AX2542" s="34"/>
      <c r="AY2542" s="34"/>
      <c r="AZ2542" s="34"/>
      <c r="BA2542" s="34"/>
      <c r="BB2542" s="34"/>
      <c r="BC2542" s="34"/>
      <c r="BD2542" s="44">
        <v>142113</v>
      </c>
      <c r="BE2542" s="34" t="s">
        <v>2521</v>
      </c>
      <c r="BF2542" s="43" t="s">
        <v>318</v>
      </c>
      <c r="BG2542" s="34" t="s">
        <v>556</v>
      </c>
      <c r="BH2542" s="34" t="s">
        <v>281</v>
      </c>
      <c r="BI2542" s="34" t="s">
        <v>2521</v>
      </c>
      <c r="BJ2542" s="44" t="s">
        <v>350</v>
      </c>
      <c r="BK2542" s="44" t="s">
        <v>12873</v>
      </c>
      <c r="EN2542" s="571">
        <v>239961480</v>
      </c>
      <c r="EO2542" s="560" t="s">
        <v>13139</v>
      </c>
      <c r="EP2542" s="560" t="s">
        <v>320</v>
      </c>
      <c r="EQ2542" s="580">
        <v>103</v>
      </c>
      <c r="ER2542" s="560" t="s">
        <v>938</v>
      </c>
      <c r="ES2542" s="567" t="s">
        <v>13140</v>
      </c>
    </row>
    <row r="2543" spans="16:149">
      <c r="P2543" s="503"/>
      <c r="Q2543" s="504"/>
      <c r="R2543" s="505">
        <f t="shared" si="61"/>
        <v>46321</v>
      </c>
      <c r="S2543" s="501"/>
      <c r="T2543" s="497"/>
      <c r="U2543" s="498"/>
      <c r="V2543" s="43">
        <v>333</v>
      </c>
      <c r="W2543" s="34" t="s">
        <v>4908</v>
      </c>
      <c r="X2543" s="44">
        <v>142120</v>
      </c>
      <c r="Y2543" s="34" t="s">
        <v>3092</v>
      </c>
      <c r="Z2543" s="43" t="s">
        <v>318</v>
      </c>
      <c r="AA2543" s="34" t="s">
        <v>556</v>
      </c>
      <c r="AB2543" s="34" t="s">
        <v>281</v>
      </c>
      <c r="AC2543" s="34" t="s">
        <v>13141</v>
      </c>
      <c r="AD2543" s="44" t="s">
        <v>350</v>
      </c>
      <c r="AE2543" s="44" t="s">
        <v>12873</v>
      </c>
      <c r="AF2543" s="43">
        <v>333</v>
      </c>
      <c r="AG2543" s="34" t="s">
        <v>4908</v>
      </c>
      <c r="AH2543" s="34" t="s">
        <v>3790</v>
      </c>
      <c r="AI2543" s="43" t="s">
        <v>296</v>
      </c>
      <c r="AJ2543" s="44" t="s">
        <v>3791</v>
      </c>
      <c r="AK2543" s="261">
        <v>2300473</v>
      </c>
      <c r="AL2543" s="44" t="s">
        <v>560</v>
      </c>
      <c r="AM2543" s="44" t="s">
        <v>3794</v>
      </c>
      <c r="AN2543" s="262">
        <v>249146850</v>
      </c>
      <c r="AO2543" s="34"/>
      <c r="AP2543" s="34"/>
      <c r="AQ2543" s="34"/>
      <c r="AR2543" s="34"/>
      <c r="AS2543" s="34"/>
      <c r="AT2543" s="44" t="s">
        <v>12785</v>
      </c>
      <c r="AU2543" s="44"/>
      <c r="AV2543" s="477" t="str">
        <f t="array" ref="AV2543">_xlfn.IFS(
LEFT(Tabelas!$AI2543,1)="N","DN",
LEFT(Tabelas!$AI2543,1)="C","DC",
LEFT(Tabelas!$AI2543,1)="L","DL",
LEFT(Tabelas!$AI2543,1)="A","DA",
LEFT(Tabelas!$AI2543,1)="G","DG")</f>
        <v>DL</v>
      </c>
      <c r="AW2543" s="34"/>
      <c r="AX2543" s="34"/>
      <c r="AY2543" s="34"/>
      <c r="AZ2543" s="34"/>
      <c r="BA2543" s="34"/>
      <c r="BB2543" s="34"/>
      <c r="BC2543" s="34"/>
      <c r="BD2543" s="44">
        <v>142120</v>
      </c>
      <c r="BE2543" s="34" t="s">
        <v>3092</v>
      </c>
      <c r="BF2543" s="43" t="s">
        <v>318</v>
      </c>
      <c r="BG2543" s="34" t="s">
        <v>556</v>
      </c>
      <c r="BH2543" s="34" t="s">
        <v>281</v>
      </c>
      <c r="BI2543" s="34" t="s">
        <v>13141</v>
      </c>
      <c r="BJ2543" s="44" t="s">
        <v>350</v>
      </c>
      <c r="BK2543" s="44" t="s">
        <v>12873</v>
      </c>
      <c r="EN2543" s="572">
        <v>240060768</v>
      </c>
      <c r="EO2543" s="561" t="s">
        <v>13142</v>
      </c>
      <c r="EP2543" s="561" t="s">
        <v>320</v>
      </c>
      <c r="EQ2543" s="576">
        <v>114</v>
      </c>
      <c r="ER2543" s="561" t="s">
        <v>3132</v>
      </c>
      <c r="ES2543" s="568" t="s">
        <v>13143</v>
      </c>
    </row>
    <row r="2544" spans="16:149">
      <c r="P2544" s="503"/>
      <c r="Q2544" s="504"/>
      <c r="R2544" s="505">
        <f t="shared" si="61"/>
        <v>46322</v>
      </c>
      <c r="S2544" s="501"/>
      <c r="T2544" s="497"/>
      <c r="U2544" s="498"/>
      <c r="V2544" s="43">
        <v>333</v>
      </c>
      <c r="W2544" s="34" t="s">
        <v>4908</v>
      </c>
      <c r="X2544" s="44">
        <v>142121</v>
      </c>
      <c r="Y2544" s="34" t="s">
        <v>3204</v>
      </c>
      <c r="Z2544" s="43" t="s">
        <v>1223</v>
      </c>
      <c r="AA2544" s="34" t="s">
        <v>556</v>
      </c>
      <c r="AB2544" s="34" t="s">
        <v>281</v>
      </c>
      <c r="AC2544" s="34" t="s">
        <v>13144</v>
      </c>
      <c r="AD2544" s="44" t="s">
        <v>350</v>
      </c>
      <c r="AE2544" s="44" t="s">
        <v>12873</v>
      </c>
      <c r="AF2544" s="43">
        <v>333</v>
      </c>
      <c r="AG2544" s="34" t="s">
        <v>4908</v>
      </c>
      <c r="AH2544" s="34" t="s">
        <v>3790</v>
      </c>
      <c r="AI2544" s="43" t="s">
        <v>296</v>
      </c>
      <c r="AJ2544" s="44" t="s">
        <v>3791</v>
      </c>
      <c r="AK2544" s="261">
        <v>2300473</v>
      </c>
      <c r="AL2544" s="44" t="s">
        <v>560</v>
      </c>
      <c r="AM2544" s="44" t="s">
        <v>3794</v>
      </c>
      <c r="AN2544" s="262">
        <v>249146850</v>
      </c>
      <c r="AO2544" s="34"/>
      <c r="AP2544" s="34"/>
      <c r="AQ2544" s="34"/>
      <c r="AR2544" s="34"/>
      <c r="AS2544" s="34"/>
      <c r="AT2544" s="44" t="s">
        <v>12785</v>
      </c>
      <c r="AU2544" s="44"/>
      <c r="AV2544" s="477" t="str">
        <f t="array" ref="AV2544">_xlfn.IFS(
LEFT(Tabelas!$AI2544,1)="N","DN",
LEFT(Tabelas!$AI2544,1)="C","DC",
LEFT(Tabelas!$AI2544,1)="L","DL",
LEFT(Tabelas!$AI2544,1)="A","DA",
LEFT(Tabelas!$AI2544,1)="G","DG")</f>
        <v>DL</v>
      </c>
      <c r="AW2544" s="34"/>
      <c r="AX2544" s="34"/>
      <c r="AY2544" s="34"/>
      <c r="AZ2544" s="34"/>
      <c r="BA2544" s="34"/>
      <c r="BB2544" s="34"/>
      <c r="BC2544" s="34"/>
      <c r="BD2544" s="44">
        <v>142121</v>
      </c>
      <c r="BE2544" s="34" t="s">
        <v>3204</v>
      </c>
      <c r="BF2544" s="43" t="s">
        <v>1223</v>
      </c>
      <c r="BG2544" s="34" t="s">
        <v>556</v>
      </c>
      <c r="BH2544" s="34" t="s">
        <v>281</v>
      </c>
      <c r="BI2544" s="34" t="s">
        <v>13144</v>
      </c>
      <c r="BJ2544" s="44" t="s">
        <v>350</v>
      </c>
      <c r="BK2544" s="44" t="s">
        <v>12873</v>
      </c>
      <c r="EN2544" s="571">
        <v>241518423</v>
      </c>
      <c r="EO2544" s="560" t="s">
        <v>13145</v>
      </c>
      <c r="EP2544" s="560" t="s">
        <v>320</v>
      </c>
      <c r="EQ2544" s="580">
        <v>104</v>
      </c>
      <c r="ER2544" s="560" t="s">
        <v>1225</v>
      </c>
      <c r="ES2544" s="567" t="s">
        <v>13146</v>
      </c>
    </row>
    <row r="2545" spans="16:149">
      <c r="P2545" s="503"/>
      <c r="Q2545" s="504"/>
      <c r="R2545" s="505">
        <f t="shared" si="61"/>
        <v>46323</v>
      </c>
      <c r="S2545" s="501"/>
      <c r="T2545" s="497"/>
      <c r="U2545" s="498"/>
      <c r="V2545" s="43">
        <v>333</v>
      </c>
      <c r="W2545" s="34" t="s">
        <v>4908</v>
      </c>
      <c r="X2545" s="44">
        <v>142122</v>
      </c>
      <c r="Y2545" s="34" t="s">
        <v>3320</v>
      </c>
      <c r="Z2545" s="43" t="s">
        <v>1223</v>
      </c>
      <c r="AA2545" s="34" t="s">
        <v>556</v>
      </c>
      <c r="AB2545" s="34" t="s">
        <v>281</v>
      </c>
      <c r="AC2545" s="34" t="s">
        <v>13147</v>
      </c>
      <c r="AD2545" s="44" t="s">
        <v>350</v>
      </c>
      <c r="AE2545" s="44" t="s">
        <v>12873</v>
      </c>
      <c r="AF2545" s="43">
        <v>333</v>
      </c>
      <c r="AG2545" s="34" t="s">
        <v>4908</v>
      </c>
      <c r="AH2545" s="34" t="s">
        <v>3790</v>
      </c>
      <c r="AI2545" s="43" t="s">
        <v>296</v>
      </c>
      <c r="AJ2545" s="44" t="s">
        <v>3791</v>
      </c>
      <c r="AK2545" s="261">
        <v>2300473</v>
      </c>
      <c r="AL2545" s="44" t="s">
        <v>560</v>
      </c>
      <c r="AM2545" s="44" t="s">
        <v>3794</v>
      </c>
      <c r="AN2545" s="262">
        <v>249146850</v>
      </c>
      <c r="AO2545" s="34"/>
      <c r="AP2545" s="34"/>
      <c r="AQ2545" s="34"/>
      <c r="AR2545" s="34"/>
      <c r="AS2545" s="34"/>
      <c r="AT2545" s="44" t="s">
        <v>12785</v>
      </c>
      <c r="AU2545" s="44"/>
      <c r="AV2545" s="477" t="str">
        <f t="array" ref="AV2545">_xlfn.IFS(
LEFT(Tabelas!$AI2545,1)="N","DN",
LEFT(Tabelas!$AI2545,1)="C","DC",
LEFT(Tabelas!$AI2545,1)="L","DL",
LEFT(Tabelas!$AI2545,1)="A","DA",
LEFT(Tabelas!$AI2545,1)="G","DG")</f>
        <v>DL</v>
      </c>
      <c r="AW2545" s="34"/>
      <c r="AX2545" s="34"/>
      <c r="AY2545" s="34"/>
      <c r="AZ2545" s="34"/>
      <c r="BA2545" s="34"/>
      <c r="BB2545" s="34"/>
      <c r="BC2545" s="34"/>
      <c r="BD2545" s="44">
        <v>142122</v>
      </c>
      <c r="BE2545" s="34" t="s">
        <v>3320</v>
      </c>
      <c r="BF2545" s="43" t="s">
        <v>1223</v>
      </c>
      <c r="BG2545" s="34" t="s">
        <v>556</v>
      </c>
      <c r="BH2545" s="34" t="s">
        <v>281</v>
      </c>
      <c r="BI2545" s="34" t="s">
        <v>13147</v>
      </c>
      <c r="BJ2545" s="44" t="s">
        <v>350</v>
      </c>
      <c r="BK2545" s="44" t="s">
        <v>12873</v>
      </c>
      <c r="EN2545" s="572">
        <v>241614791</v>
      </c>
      <c r="EO2545" s="561" t="s">
        <v>13148</v>
      </c>
      <c r="EP2545" s="561" t="s">
        <v>350</v>
      </c>
      <c r="EQ2545" s="576">
        <v>227</v>
      </c>
      <c r="ER2545" s="561" t="s">
        <v>4584</v>
      </c>
      <c r="ES2545" s="568" t="s">
        <v>13149</v>
      </c>
    </row>
    <row r="2546" spans="16:149">
      <c r="P2546" s="503"/>
      <c r="Q2546" s="504"/>
      <c r="R2546" s="505">
        <f t="shared" si="61"/>
        <v>46324</v>
      </c>
      <c r="S2546" s="501"/>
      <c r="T2546" s="497"/>
      <c r="U2546" s="498"/>
      <c r="V2546" s="43">
        <v>333</v>
      </c>
      <c r="W2546" s="34" t="s">
        <v>4908</v>
      </c>
      <c r="X2546" s="44">
        <v>142119</v>
      </c>
      <c r="Y2546" s="34" t="s">
        <v>2964</v>
      </c>
      <c r="Z2546" s="43" t="s">
        <v>1223</v>
      </c>
      <c r="AA2546" s="34" t="s">
        <v>556</v>
      </c>
      <c r="AB2546" s="34" t="s">
        <v>281</v>
      </c>
      <c r="AC2546" s="34" t="s">
        <v>13136</v>
      </c>
      <c r="AD2546" s="44" t="s">
        <v>350</v>
      </c>
      <c r="AE2546" s="44" t="s">
        <v>12873</v>
      </c>
      <c r="AF2546" s="43">
        <v>333</v>
      </c>
      <c r="AG2546" s="34" t="s">
        <v>4908</v>
      </c>
      <c r="AH2546" s="34" t="s">
        <v>3790</v>
      </c>
      <c r="AI2546" s="43" t="s">
        <v>296</v>
      </c>
      <c r="AJ2546" s="44" t="s">
        <v>3791</v>
      </c>
      <c r="AK2546" s="261">
        <v>2300473</v>
      </c>
      <c r="AL2546" s="44" t="s">
        <v>560</v>
      </c>
      <c r="AM2546" s="44" t="s">
        <v>3794</v>
      </c>
      <c r="AN2546" s="262">
        <v>249146850</v>
      </c>
      <c r="AO2546" s="34"/>
      <c r="AP2546" s="34"/>
      <c r="AQ2546" s="34"/>
      <c r="AR2546" s="34"/>
      <c r="AS2546" s="34"/>
      <c r="AT2546" s="44" t="s">
        <v>12785</v>
      </c>
      <c r="AU2546" s="44"/>
      <c r="AV2546" s="477" t="str">
        <f t="array" ref="AV2546">_xlfn.IFS(
LEFT(Tabelas!$AI2546,1)="N","DN",
LEFT(Tabelas!$AI2546,1)="C","DC",
LEFT(Tabelas!$AI2546,1)="L","DL",
LEFT(Tabelas!$AI2546,1)="A","DA",
LEFT(Tabelas!$AI2546,1)="G","DG")</f>
        <v>DL</v>
      </c>
      <c r="AW2546" s="34"/>
      <c r="AX2546" s="34"/>
      <c r="AY2546" s="34"/>
      <c r="AZ2546" s="34"/>
      <c r="BA2546" s="34"/>
      <c r="BB2546" s="34"/>
      <c r="BC2546" s="34"/>
      <c r="BD2546" s="44">
        <v>142119</v>
      </c>
      <c r="BE2546" s="34" t="s">
        <v>2964</v>
      </c>
      <c r="BF2546" s="43" t="s">
        <v>1223</v>
      </c>
      <c r="BG2546" s="34" t="s">
        <v>556</v>
      </c>
      <c r="BH2546" s="34" t="s">
        <v>281</v>
      </c>
      <c r="BI2546" s="34" t="s">
        <v>13136</v>
      </c>
      <c r="BJ2546" s="44" t="s">
        <v>350</v>
      </c>
      <c r="BK2546" s="44" t="s">
        <v>12873</v>
      </c>
      <c r="EN2546" s="572">
        <v>242252303</v>
      </c>
      <c r="EO2546" s="561" t="s">
        <v>13150</v>
      </c>
      <c r="EP2546" s="561" t="s">
        <v>320</v>
      </c>
      <c r="EQ2546" s="576">
        <v>113</v>
      </c>
      <c r="ER2546" s="561" t="s">
        <v>3007</v>
      </c>
      <c r="ES2546" s="568" t="s">
        <v>13151</v>
      </c>
    </row>
    <row r="2547" spans="16:149">
      <c r="P2547" s="503"/>
      <c r="Q2547" s="504"/>
      <c r="R2547" s="505">
        <f t="shared" si="61"/>
        <v>46325</v>
      </c>
      <c r="S2547" s="501"/>
      <c r="T2547" s="497"/>
      <c r="U2547" s="498"/>
      <c r="V2547" s="43">
        <v>333</v>
      </c>
      <c r="W2547" s="34" t="s">
        <v>4908</v>
      </c>
      <c r="X2547" s="44">
        <v>142114</v>
      </c>
      <c r="Y2547" s="34" t="s">
        <v>2681</v>
      </c>
      <c r="Z2547" s="43" t="s">
        <v>318</v>
      </c>
      <c r="AA2547" s="34" t="s">
        <v>556</v>
      </c>
      <c r="AB2547" s="34" t="s">
        <v>281</v>
      </c>
      <c r="AC2547" s="34" t="s">
        <v>2681</v>
      </c>
      <c r="AD2547" s="44" t="s">
        <v>350</v>
      </c>
      <c r="AE2547" s="44" t="s">
        <v>12873</v>
      </c>
      <c r="AF2547" s="43">
        <v>333</v>
      </c>
      <c r="AG2547" s="34" t="s">
        <v>4908</v>
      </c>
      <c r="AH2547" s="34" t="s">
        <v>3790</v>
      </c>
      <c r="AI2547" s="43" t="s">
        <v>296</v>
      </c>
      <c r="AJ2547" s="44" t="s">
        <v>3791</v>
      </c>
      <c r="AK2547" s="261">
        <v>2300473</v>
      </c>
      <c r="AL2547" s="44" t="s">
        <v>560</v>
      </c>
      <c r="AM2547" s="44" t="s">
        <v>3794</v>
      </c>
      <c r="AN2547" s="262">
        <v>249146850</v>
      </c>
      <c r="AO2547" s="34"/>
      <c r="AP2547" s="34"/>
      <c r="AQ2547" s="34"/>
      <c r="AR2547" s="34"/>
      <c r="AS2547" s="34"/>
      <c r="AT2547" s="44" t="s">
        <v>12785</v>
      </c>
      <c r="AU2547" s="44"/>
      <c r="AV2547" s="477" t="str">
        <f t="array" ref="AV2547">_xlfn.IFS(
LEFT(Tabelas!$AI2547,1)="N","DN",
LEFT(Tabelas!$AI2547,1)="C","DC",
LEFT(Tabelas!$AI2547,1)="L","DL",
LEFT(Tabelas!$AI2547,1)="A","DA",
LEFT(Tabelas!$AI2547,1)="G","DG")</f>
        <v>DL</v>
      </c>
      <c r="AW2547" s="34"/>
      <c r="AX2547" s="34"/>
      <c r="AY2547" s="34"/>
      <c r="AZ2547" s="34"/>
      <c r="BA2547" s="34"/>
      <c r="BB2547" s="34"/>
      <c r="BC2547" s="34"/>
      <c r="BD2547" s="44">
        <v>142114</v>
      </c>
      <c r="BE2547" s="34" t="s">
        <v>2681</v>
      </c>
      <c r="BF2547" s="43" t="s">
        <v>318</v>
      </c>
      <c r="BG2547" s="34" t="s">
        <v>556</v>
      </c>
      <c r="BH2547" s="34" t="s">
        <v>281</v>
      </c>
      <c r="BI2547" s="34" t="s">
        <v>2681</v>
      </c>
      <c r="BJ2547" s="44" t="s">
        <v>350</v>
      </c>
      <c r="BK2547" s="44" t="s">
        <v>12873</v>
      </c>
      <c r="EN2547" s="571">
        <v>243573146</v>
      </c>
      <c r="EO2547" s="560" t="s">
        <v>13152</v>
      </c>
      <c r="EP2547" s="560" t="s">
        <v>350</v>
      </c>
      <c r="EQ2547" s="580">
        <v>224</v>
      </c>
      <c r="ER2547" s="560" t="s">
        <v>4524</v>
      </c>
      <c r="ES2547" s="567" t="s">
        <v>13153</v>
      </c>
    </row>
    <row r="2548" spans="16:149">
      <c r="P2548" s="503"/>
      <c r="Q2548" s="504"/>
      <c r="R2548" s="505">
        <f t="shared" si="61"/>
        <v>46326</v>
      </c>
      <c r="S2548" s="501"/>
      <c r="T2548" s="497"/>
      <c r="U2548" s="498"/>
      <c r="V2548" s="43">
        <v>333</v>
      </c>
      <c r="W2548" s="34" t="s">
        <v>4908</v>
      </c>
      <c r="X2548" s="44">
        <v>141802</v>
      </c>
      <c r="Y2548" s="34" t="s">
        <v>1155</v>
      </c>
      <c r="Z2548" s="43" t="s">
        <v>318</v>
      </c>
      <c r="AA2548" s="34" t="s">
        <v>560</v>
      </c>
      <c r="AB2548" s="34" t="s">
        <v>281</v>
      </c>
      <c r="AC2548" s="34" t="s">
        <v>1155</v>
      </c>
      <c r="AD2548" s="44" t="s">
        <v>350</v>
      </c>
      <c r="AE2548" s="44" t="s">
        <v>12873</v>
      </c>
      <c r="AF2548" s="43">
        <v>333</v>
      </c>
      <c r="AG2548" s="34" t="s">
        <v>4908</v>
      </c>
      <c r="AH2548" s="34" t="s">
        <v>3790</v>
      </c>
      <c r="AI2548" s="43" t="s">
        <v>296</v>
      </c>
      <c r="AJ2548" s="44" t="s">
        <v>3791</v>
      </c>
      <c r="AK2548" s="261">
        <v>2300473</v>
      </c>
      <c r="AL2548" s="44" t="s">
        <v>560</v>
      </c>
      <c r="AM2548" s="44" t="s">
        <v>3794</v>
      </c>
      <c r="AN2548" s="262">
        <v>249146850</v>
      </c>
      <c r="AO2548" s="34"/>
      <c r="AP2548" s="34"/>
      <c r="AQ2548" s="34"/>
      <c r="AR2548" s="34"/>
      <c r="AS2548" s="34"/>
      <c r="AT2548" s="44" t="s">
        <v>12785</v>
      </c>
      <c r="AU2548" s="44"/>
      <c r="AV2548" s="477" t="str">
        <f t="array" ref="AV2548">_xlfn.IFS(
LEFT(Tabelas!$AI2548,1)="N","DN",
LEFT(Tabelas!$AI2548,1)="C","DC",
LEFT(Tabelas!$AI2548,1)="L","DL",
LEFT(Tabelas!$AI2548,1)="A","DA",
LEFT(Tabelas!$AI2548,1)="G","DG")</f>
        <v>DL</v>
      </c>
      <c r="AW2548" s="34"/>
      <c r="AX2548" s="34"/>
      <c r="AY2548" s="34"/>
      <c r="AZ2548" s="34"/>
      <c r="BA2548" s="34"/>
      <c r="BB2548" s="34"/>
      <c r="BC2548" s="34"/>
      <c r="BD2548" s="44">
        <v>141802</v>
      </c>
      <c r="BE2548" s="34" t="s">
        <v>1155</v>
      </c>
      <c r="BF2548" s="43" t="s">
        <v>318</v>
      </c>
      <c r="BG2548" s="34" t="s">
        <v>560</v>
      </c>
      <c r="BH2548" s="34" t="s">
        <v>281</v>
      </c>
      <c r="BI2548" s="34" t="s">
        <v>1155</v>
      </c>
      <c r="BJ2548" s="44" t="s">
        <v>350</v>
      </c>
      <c r="BK2548" s="44" t="s">
        <v>12873</v>
      </c>
      <c r="EN2548" s="572">
        <v>243685289</v>
      </c>
      <c r="EO2548" s="561" t="s">
        <v>13154</v>
      </c>
      <c r="EP2548" s="561" t="s">
        <v>320</v>
      </c>
      <c r="EQ2548" s="576">
        <v>101</v>
      </c>
      <c r="ER2548" s="561" t="s">
        <v>316</v>
      </c>
      <c r="ES2548" s="568" t="s">
        <v>13155</v>
      </c>
    </row>
    <row r="2549" spans="16:149">
      <c r="P2549" s="503"/>
      <c r="Q2549" s="504"/>
      <c r="R2549" s="505">
        <f t="shared" si="61"/>
        <v>46327</v>
      </c>
      <c r="S2549" s="501"/>
      <c r="T2549" s="497"/>
      <c r="U2549" s="498"/>
      <c r="V2549" s="43">
        <v>333</v>
      </c>
      <c r="W2549" s="34" t="s">
        <v>4908</v>
      </c>
      <c r="X2549" s="44">
        <v>141804</v>
      </c>
      <c r="Y2549" s="34" t="s">
        <v>1429</v>
      </c>
      <c r="Z2549" s="43" t="s">
        <v>318</v>
      </c>
      <c r="AA2549" s="34" t="s">
        <v>560</v>
      </c>
      <c r="AB2549" s="34" t="s">
        <v>281</v>
      </c>
      <c r="AC2549" s="34" t="s">
        <v>1429</v>
      </c>
      <c r="AD2549" s="44" t="s">
        <v>350</v>
      </c>
      <c r="AE2549" s="44" t="s">
        <v>12873</v>
      </c>
      <c r="AF2549" s="43">
        <v>333</v>
      </c>
      <c r="AG2549" s="34" t="s">
        <v>4908</v>
      </c>
      <c r="AH2549" s="34" t="s">
        <v>3790</v>
      </c>
      <c r="AI2549" s="43" t="s">
        <v>296</v>
      </c>
      <c r="AJ2549" s="44" t="s">
        <v>3791</v>
      </c>
      <c r="AK2549" s="261">
        <v>2300473</v>
      </c>
      <c r="AL2549" s="44" t="s">
        <v>560</v>
      </c>
      <c r="AM2549" s="44" t="s">
        <v>3794</v>
      </c>
      <c r="AN2549" s="262">
        <v>249146850</v>
      </c>
      <c r="AO2549" s="34"/>
      <c r="AP2549" s="34"/>
      <c r="AQ2549" s="34"/>
      <c r="AR2549" s="34"/>
      <c r="AS2549" s="34"/>
      <c r="AT2549" s="44" t="s">
        <v>12785</v>
      </c>
      <c r="AU2549" s="44"/>
      <c r="AV2549" s="477" t="str">
        <f t="array" ref="AV2549">_xlfn.IFS(
LEFT(Tabelas!$AI2549,1)="N","DN",
LEFT(Tabelas!$AI2549,1)="C","DC",
LEFT(Tabelas!$AI2549,1)="L","DL",
LEFT(Tabelas!$AI2549,1)="A","DA",
LEFT(Tabelas!$AI2549,1)="G","DG")</f>
        <v>DL</v>
      </c>
      <c r="AW2549" s="34"/>
      <c r="AX2549" s="34"/>
      <c r="AY2549" s="34"/>
      <c r="AZ2549" s="34"/>
      <c r="BA2549" s="34"/>
      <c r="BB2549" s="34"/>
      <c r="BC2549" s="34"/>
      <c r="BD2549" s="44">
        <v>141804</v>
      </c>
      <c r="BE2549" s="34" t="s">
        <v>1429</v>
      </c>
      <c r="BF2549" s="43" t="s">
        <v>318</v>
      </c>
      <c r="BG2549" s="34" t="s">
        <v>560</v>
      </c>
      <c r="BH2549" s="34" t="s">
        <v>281</v>
      </c>
      <c r="BI2549" s="34" t="s">
        <v>1429</v>
      </c>
      <c r="BJ2549" s="44" t="s">
        <v>350</v>
      </c>
      <c r="BK2549" s="44" t="s">
        <v>12873</v>
      </c>
      <c r="EN2549" s="572">
        <v>243700695</v>
      </c>
      <c r="EO2549" s="561" t="s">
        <v>13156</v>
      </c>
      <c r="EP2549" s="561" t="s">
        <v>320</v>
      </c>
      <c r="EQ2549" s="576">
        <v>110</v>
      </c>
      <c r="ER2549" s="561" t="s">
        <v>2579</v>
      </c>
      <c r="ES2549" s="568" t="s">
        <v>13157</v>
      </c>
    </row>
    <row r="2550" spans="16:149">
      <c r="P2550" s="503"/>
      <c r="Q2550" s="504"/>
      <c r="R2550" s="505">
        <f t="shared" si="61"/>
        <v>46328</v>
      </c>
      <c r="S2550" s="501"/>
      <c r="T2550" s="497"/>
      <c r="U2550" s="498"/>
      <c r="V2550" s="43">
        <v>333</v>
      </c>
      <c r="W2550" s="34" t="s">
        <v>4908</v>
      </c>
      <c r="X2550" s="44">
        <v>141808</v>
      </c>
      <c r="Y2550" s="34" t="s">
        <v>1708</v>
      </c>
      <c r="Z2550" s="43" t="s">
        <v>1223</v>
      </c>
      <c r="AA2550" s="34" t="s">
        <v>560</v>
      </c>
      <c r="AB2550" s="34" t="s">
        <v>281</v>
      </c>
      <c r="AC2550" s="34" t="s">
        <v>1708</v>
      </c>
      <c r="AD2550" s="44" t="s">
        <v>350</v>
      </c>
      <c r="AE2550" s="44" t="s">
        <v>12873</v>
      </c>
      <c r="AF2550" s="43">
        <v>333</v>
      </c>
      <c r="AG2550" s="34" t="s">
        <v>4908</v>
      </c>
      <c r="AH2550" s="34" t="s">
        <v>3790</v>
      </c>
      <c r="AI2550" s="43" t="s">
        <v>296</v>
      </c>
      <c r="AJ2550" s="44" t="s">
        <v>3791</v>
      </c>
      <c r="AK2550" s="261">
        <v>2300473</v>
      </c>
      <c r="AL2550" s="44" t="s">
        <v>560</v>
      </c>
      <c r="AM2550" s="44" t="s">
        <v>3794</v>
      </c>
      <c r="AN2550" s="262">
        <v>249146850</v>
      </c>
      <c r="AO2550" s="34"/>
      <c r="AP2550" s="34"/>
      <c r="AQ2550" s="34"/>
      <c r="AR2550" s="34"/>
      <c r="AS2550" s="34"/>
      <c r="AT2550" s="44" t="s">
        <v>12785</v>
      </c>
      <c r="AU2550" s="44"/>
      <c r="AV2550" s="477" t="str">
        <f t="array" ref="AV2550">_xlfn.IFS(
LEFT(Tabelas!$AI2550,1)="N","DN",
LEFT(Tabelas!$AI2550,1)="C","DC",
LEFT(Tabelas!$AI2550,1)="L","DL",
LEFT(Tabelas!$AI2550,1)="A","DA",
LEFT(Tabelas!$AI2550,1)="G","DG")</f>
        <v>DL</v>
      </c>
      <c r="AW2550" s="34"/>
      <c r="AX2550" s="34"/>
      <c r="AY2550" s="34"/>
      <c r="AZ2550" s="34"/>
      <c r="BA2550" s="34"/>
      <c r="BB2550" s="34"/>
      <c r="BC2550" s="34"/>
      <c r="BD2550" s="44">
        <v>141808</v>
      </c>
      <c r="BE2550" s="34" t="s">
        <v>1708</v>
      </c>
      <c r="BF2550" s="43" t="s">
        <v>1223</v>
      </c>
      <c r="BG2550" s="34" t="s">
        <v>560</v>
      </c>
      <c r="BH2550" s="34" t="s">
        <v>281</v>
      </c>
      <c r="BI2550" s="34" t="s">
        <v>1708</v>
      </c>
      <c r="BJ2550" s="44" t="s">
        <v>350</v>
      </c>
      <c r="BK2550" s="44" t="s">
        <v>12873</v>
      </c>
      <c r="EN2550" s="571">
        <v>244197946</v>
      </c>
      <c r="EO2550" s="560" t="s">
        <v>13158</v>
      </c>
      <c r="EP2550" s="560" t="s">
        <v>320</v>
      </c>
      <c r="EQ2550" s="580">
        <v>105</v>
      </c>
      <c r="ER2550" s="560" t="s">
        <v>1498</v>
      </c>
      <c r="ES2550" s="567" t="s">
        <v>13159</v>
      </c>
    </row>
    <row r="2551" spans="16:149">
      <c r="P2551" s="503"/>
      <c r="Q2551" s="504"/>
      <c r="R2551" s="505">
        <f t="shared" si="61"/>
        <v>46329</v>
      </c>
      <c r="S2551" s="501"/>
      <c r="T2551" s="497"/>
      <c r="U2551" s="498"/>
      <c r="V2551" s="43">
        <v>333</v>
      </c>
      <c r="W2551" s="34" t="s">
        <v>4908</v>
      </c>
      <c r="X2551" s="44">
        <v>141809</v>
      </c>
      <c r="Y2551" s="34" t="s">
        <v>1962</v>
      </c>
      <c r="Z2551" s="43" t="s">
        <v>318</v>
      </c>
      <c r="AA2551" s="34" t="s">
        <v>560</v>
      </c>
      <c r="AB2551" s="34" t="s">
        <v>281</v>
      </c>
      <c r="AC2551" s="34" t="s">
        <v>1962</v>
      </c>
      <c r="AD2551" s="44" t="s">
        <v>350</v>
      </c>
      <c r="AE2551" s="44" t="s">
        <v>12873</v>
      </c>
      <c r="AF2551" s="43">
        <v>333</v>
      </c>
      <c r="AG2551" s="34" t="s">
        <v>4908</v>
      </c>
      <c r="AH2551" s="34" t="s">
        <v>3790</v>
      </c>
      <c r="AI2551" s="43" t="s">
        <v>296</v>
      </c>
      <c r="AJ2551" s="44" t="s">
        <v>3791</v>
      </c>
      <c r="AK2551" s="261">
        <v>2300473</v>
      </c>
      <c r="AL2551" s="44" t="s">
        <v>560</v>
      </c>
      <c r="AM2551" s="44" t="s">
        <v>3794</v>
      </c>
      <c r="AN2551" s="262">
        <v>249146850</v>
      </c>
      <c r="AO2551" s="34"/>
      <c r="AP2551" s="34"/>
      <c r="AQ2551" s="34"/>
      <c r="AR2551" s="34"/>
      <c r="AS2551" s="34"/>
      <c r="AT2551" s="44" t="s">
        <v>12785</v>
      </c>
      <c r="AU2551" s="44"/>
      <c r="AV2551" s="477" t="str">
        <f t="array" ref="AV2551">_xlfn.IFS(
LEFT(Tabelas!$AI2551,1)="N","DN",
LEFT(Tabelas!$AI2551,1)="C","DC",
LEFT(Tabelas!$AI2551,1)="L","DL",
LEFT(Tabelas!$AI2551,1)="A","DA",
LEFT(Tabelas!$AI2551,1)="G","DG")</f>
        <v>DL</v>
      </c>
      <c r="AW2551" s="34"/>
      <c r="AX2551" s="34"/>
      <c r="AY2551" s="34"/>
      <c r="AZ2551" s="34"/>
      <c r="BA2551" s="34"/>
      <c r="BB2551" s="34"/>
      <c r="BC2551" s="34"/>
      <c r="BD2551" s="44">
        <v>141809</v>
      </c>
      <c r="BE2551" s="34" t="s">
        <v>1962</v>
      </c>
      <c r="BF2551" s="43" t="s">
        <v>318</v>
      </c>
      <c r="BG2551" s="34" t="s">
        <v>560</v>
      </c>
      <c r="BH2551" s="34" t="s">
        <v>281</v>
      </c>
      <c r="BI2551" s="34" t="s">
        <v>1962</v>
      </c>
      <c r="BJ2551" s="44" t="s">
        <v>350</v>
      </c>
      <c r="BK2551" s="44" t="s">
        <v>12873</v>
      </c>
      <c r="EN2551" s="572">
        <v>244231770</v>
      </c>
      <c r="EO2551" s="561" t="s">
        <v>13160</v>
      </c>
      <c r="EP2551" s="561" t="s">
        <v>320</v>
      </c>
      <c r="EQ2551" s="576">
        <v>106</v>
      </c>
      <c r="ER2551" s="561" t="s">
        <v>1774</v>
      </c>
      <c r="ES2551" s="568" t="s">
        <v>13161</v>
      </c>
    </row>
    <row r="2552" spans="16:149">
      <c r="P2552" s="503"/>
      <c r="Q2552" s="504"/>
      <c r="R2552" s="505">
        <f t="shared" ref="R2552:R2609" si="62">R2551+1</f>
        <v>46330</v>
      </c>
      <c r="S2552" s="501"/>
      <c r="T2552" s="497"/>
      <c r="U2552" s="498"/>
      <c r="V2552" s="43">
        <v>333</v>
      </c>
      <c r="W2552" s="34" t="s">
        <v>4908</v>
      </c>
      <c r="X2552" s="44">
        <v>141814</v>
      </c>
      <c r="Y2552" s="34" t="s">
        <v>2357</v>
      </c>
      <c r="Z2552" s="43" t="s">
        <v>1223</v>
      </c>
      <c r="AA2552" s="34" t="s">
        <v>560</v>
      </c>
      <c r="AB2552" s="34" t="s">
        <v>281</v>
      </c>
      <c r="AC2552" s="34" t="s">
        <v>2357</v>
      </c>
      <c r="AD2552" s="44" t="s">
        <v>350</v>
      </c>
      <c r="AE2552" s="44" t="s">
        <v>12873</v>
      </c>
      <c r="AF2552" s="43">
        <v>333</v>
      </c>
      <c r="AG2552" s="34" t="s">
        <v>4908</v>
      </c>
      <c r="AH2552" s="34" t="s">
        <v>3790</v>
      </c>
      <c r="AI2552" s="43" t="s">
        <v>296</v>
      </c>
      <c r="AJ2552" s="44" t="s">
        <v>3791</v>
      </c>
      <c r="AK2552" s="261">
        <v>2300473</v>
      </c>
      <c r="AL2552" s="44" t="s">
        <v>560</v>
      </c>
      <c r="AM2552" s="44" t="s">
        <v>3794</v>
      </c>
      <c r="AN2552" s="262">
        <v>249146850</v>
      </c>
      <c r="AO2552" s="34"/>
      <c r="AP2552" s="34"/>
      <c r="AQ2552" s="34"/>
      <c r="AR2552" s="34"/>
      <c r="AS2552" s="34"/>
      <c r="AT2552" s="44" t="s">
        <v>12785</v>
      </c>
      <c r="AU2552" s="44"/>
      <c r="AV2552" s="477" t="str">
        <f t="array" ref="AV2552">_xlfn.IFS(
LEFT(Tabelas!$AI2552,1)="N","DN",
LEFT(Tabelas!$AI2552,1)="C","DC",
LEFT(Tabelas!$AI2552,1)="L","DL",
LEFT(Tabelas!$AI2552,1)="A","DA",
LEFT(Tabelas!$AI2552,1)="G","DG")</f>
        <v>DL</v>
      </c>
      <c r="AW2552" s="34"/>
      <c r="AX2552" s="34"/>
      <c r="AY2552" s="34"/>
      <c r="AZ2552" s="34"/>
      <c r="BA2552" s="34"/>
      <c r="BB2552" s="34"/>
      <c r="BC2552" s="34"/>
      <c r="BD2552" s="44">
        <v>141814</v>
      </c>
      <c r="BE2552" s="34" t="s">
        <v>2357</v>
      </c>
      <c r="BF2552" s="43" t="s">
        <v>1223</v>
      </c>
      <c r="BG2552" s="34" t="s">
        <v>560</v>
      </c>
      <c r="BH2552" s="34" t="s">
        <v>281</v>
      </c>
      <c r="BI2552" s="34" t="s">
        <v>2357</v>
      </c>
      <c r="BJ2552" s="44" t="s">
        <v>350</v>
      </c>
      <c r="BK2552" s="44" t="s">
        <v>12873</v>
      </c>
      <c r="EN2552" s="571">
        <v>244441642</v>
      </c>
      <c r="EO2552" s="560" t="s">
        <v>13162</v>
      </c>
      <c r="EP2552" s="560" t="s">
        <v>320</v>
      </c>
      <c r="EQ2552" s="580">
        <v>164</v>
      </c>
      <c r="ER2552" s="560" t="s">
        <v>3901</v>
      </c>
      <c r="ES2552" s="567" t="s">
        <v>13163</v>
      </c>
    </row>
    <row r="2553" spans="16:149">
      <c r="P2553" s="503"/>
      <c r="Q2553" s="504"/>
      <c r="R2553" s="505">
        <f t="shared" si="62"/>
        <v>46331</v>
      </c>
      <c r="S2553" s="501"/>
      <c r="T2553" s="497"/>
      <c r="U2553" s="498"/>
      <c r="V2553" s="43">
        <v>333</v>
      </c>
      <c r="W2553" s="34" t="s">
        <v>4908</v>
      </c>
      <c r="X2553" s="44">
        <v>141813</v>
      </c>
      <c r="Y2553" s="34" t="s">
        <v>2160</v>
      </c>
      <c r="Z2553" s="43" t="s">
        <v>318</v>
      </c>
      <c r="AA2553" s="34" t="s">
        <v>560</v>
      </c>
      <c r="AB2553" s="34" t="s">
        <v>281</v>
      </c>
      <c r="AC2553" s="34" t="s">
        <v>2160</v>
      </c>
      <c r="AD2553" s="44" t="s">
        <v>350</v>
      </c>
      <c r="AE2553" s="44" t="s">
        <v>12873</v>
      </c>
      <c r="AF2553" s="43">
        <v>333</v>
      </c>
      <c r="AG2553" s="34" t="s">
        <v>4908</v>
      </c>
      <c r="AH2553" s="34" t="s">
        <v>3790</v>
      </c>
      <c r="AI2553" s="43" t="s">
        <v>296</v>
      </c>
      <c r="AJ2553" s="44" t="s">
        <v>3791</v>
      </c>
      <c r="AK2553" s="261">
        <v>2300473</v>
      </c>
      <c r="AL2553" s="44" t="s">
        <v>560</v>
      </c>
      <c r="AM2553" s="44" t="s">
        <v>3794</v>
      </c>
      <c r="AN2553" s="262">
        <v>249146850</v>
      </c>
      <c r="AO2553" s="34"/>
      <c r="AP2553" s="34"/>
      <c r="AQ2553" s="34"/>
      <c r="AR2553" s="34"/>
      <c r="AS2553" s="34"/>
      <c r="AT2553" s="44" t="s">
        <v>12785</v>
      </c>
      <c r="AU2553" s="44"/>
      <c r="AV2553" s="477" t="str">
        <f t="array" ref="AV2553">_xlfn.IFS(
LEFT(Tabelas!$AI2553,1)="N","DN",
LEFT(Tabelas!$AI2553,1)="C","DC",
LEFT(Tabelas!$AI2553,1)="L","DL",
LEFT(Tabelas!$AI2553,1)="A","DA",
LEFT(Tabelas!$AI2553,1)="G","DG")</f>
        <v>DL</v>
      </c>
      <c r="AW2553" s="34"/>
      <c r="AX2553" s="34"/>
      <c r="AY2553" s="34"/>
      <c r="AZ2553" s="34"/>
      <c r="BA2553" s="34"/>
      <c r="BB2553" s="34"/>
      <c r="BC2553" s="34"/>
      <c r="BD2553" s="44">
        <v>141813</v>
      </c>
      <c r="BE2553" s="34" t="s">
        <v>2160</v>
      </c>
      <c r="BF2553" s="43" t="s">
        <v>318</v>
      </c>
      <c r="BG2553" s="34" t="s">
        <v>560</v>
      </c>
      <c r="BH2553" s="34" t="s">
        <v>281</v>
      </c>
      <c r="BI2553" s="34" t="s">
        <v>2160</v>
      </c>
      <c r="BJ2553" s="44" t="s">
        <v>350</v>
      </c>
      <c r="BK2553" s="44" t="s">
        <v>12873</v>
      </c>
      <c r="EN2553" s="571">
        <v>245040900</v>
      </c>
      <c r="EO2553" s="560" t="s">
        <v>13164</v>
      </c>
      <c r="EP2553" s="560" t="s">
        <v>350</v>
      </c>
      <c r="EQ2553" s="580">
        <v>221</v>
      </c>
      <c r="ER2553" s="560" t="s">
        <v>4458</v>
      </c>
      <c r="ES2553" s="567" t="s">
        <v>13165</v>
      </c>
    </row>
    <row r="2554" spans="16:149">
      <c r="P2554" s="503"/>
      <c r="Q2554" s="504"/>
      <c r="R2554" s="505">
        <f t="shared" si="62"/>
        <v>46332</v>
      </c>
      <c r="S2554" s="501"/>
      <c r="T2554" s="497"/>
      <c r="U2554" s="498"/>
      <c r="V2554" s="43">
        <v>333</v>
      </c>
      <c r="W2554" s="34" t="s">
        <v>4908</v>
      </c>
      <c r="X2554" s="44">
        <v>141800</v>
      </c>
      <c r="Y2554" s="34" t="s">
        <v>861</v>
      </c>
      <c r="Z2554" s="43" t="s">
        <v>318</v>
      </c>
      <c r="AA2554" s="34" t="s">
        <v>560</v>
      </c>
      <c r="AB2554" s="34" t="s">
        <v>281</v>
      </c>
      <c r="AC2554" s="34" t="s">
        <v>13166</v>
      </c>
      <c r="AD2554" s="44" t="s">
        <v>350</v>
      </c>
      <c r="AE2554" s="44" t="s">
        <v>12873</v>
      </c>
      <c r="AF2554" s="43">
        <v>333</v>
      </c>
      <c r="AG2554" s="34" t="s">
        <v>4908</v>
      </c>
      <c r="AH2554" s="34" t="s">
        <v>3790</v>
      </c>
      <c r="AI2554" s="43" t="s">
        <v>296</v>
      </c>
      <c r="AJ2554" s="44" t="s">
        <v>3791</v>
      </c>
      <c r="AK2554" s="261">
        <v>2300473</v>
      </c>
      <c r="AL2554" s="44" t="s">
        <v>560</v>
      </c>
      <c r="AM2554" s="44" t="s">
        <v>3794</v>
      </c>
      <c r="AN2554" s="262">
        <v>249146850</v>
      </c>
      <c r="AO2554" s="34"/>
      <c r="AP2554" s="34"/>
      <c r="AQ2554" s="34"/>
      <c r="AR2554" s="34"/>
      <c r="AS2554" s="34"/>
      <c r="AT2554" s="44" t="s">
        <v>12785</v>
      </c>
      <c r="AU2554" s="44"/>
      <c r="AV2554" s="477" t="str">
        <f t="array" ref="AV2554">_xlfn.IFS(
LEFT(Tabelas!$AI2554,1)="N","DN",
LEFT(Tabelas!$AI2554,1)="C","DC",
LEFT(Tabelas!$AI2554,1)="L","DL",
LEFT(Tabelas!$AI2554,1)="A","DA",
LEFT(Tabelas!$AI2554,1)="G","DG")</f>
        <v>DL</v>
      </c>
      <c r="AW2554" s="34"/>
      <c r="AX2554" s="34"/>
      <c r="AY2554" s="34"/>
      <c r="AZ2554" s="34"/>
      <c r="BA2554" s="34"/>
      <c r="BB2554" s="34"/>
      <c r="BC2554" s="34"/>
      <c r="BD2554" s="44">
        <v>141800</v>
      </c>
      <c r="BE2554" s="34" t="s">
        <v>861</v>
      </c>
      <c r="BF2554" s="43" t="s">
        <v>318</v>
      </c>
      <c r="BG2554" s="34" t="s">
        <v>560</v>
      </c>
      <c r="BH2554" s="34" t="s">
        <v>281</v>
      </c>
      <c r="BI2554" s="34" t="s">
        <v>13166</v>
      </c>
      <c r="BJ2554" s="44" t="s">
        <v>350</v>
      </c>
      <c r="BK2554" s="44" t="s">
        <v>12873</v>
      </c>
      <c r="EN2554" s="571">
        <v>246490837</v>
      </c>
      <c r="EO2554" s="560" t="s">
        <v>13167</v>
      </c>
      <c r="EP2554" s="560" t="s">
        <v>320</v>
      </c>
      <c r="EQ2554" s="580">
        <v>102</v>
      </c>
      <c r="ER2554" s="560" t="s">
        <v>628</v>
      </c>
      <c r="ES2554" s="567" t="s">
        <v>13168</v>
      </c>
    </row>
    <row r="2555" spans="16:149">
      <c r="P2555" s="503"/>
      <c r="Q2555" s="504"/>
      <c r="R2555" s="505">
        <f t="shared" si="62"/>
        <v>46333</v>
      </c>
      <c r="S2555" s="501"/>
      <c r="T2555" s="497"/>
      <c r="U2555" s="498"/>
      <c r="V2555" s="43">
        <v>333</v>
      </c>
      <c r="W2555" s="34" t="s">
        <v>4908</v>
      </c>
      <c r="X2555" s="44">
        <v>141817</v>
      </c>
      <c r="Y2555" s="34" t="s">
        <v>2524</v>
      </c>
      <c r="Z2555" s="43" t="s">
        <v>1223</v>
      </c>
      <c r="AA2555" s="34" t="s">
        <v>560</v>
      </c>
      <c r="AB2555" s="34" t="s">
        <v>281</v>
      </c>
      <c r="AC2555" s="34" t="s">
        <v>13169</v>
      </c>
      <c r="AD2555" s="44" t="s">
        <v>350</v>
      </c>
      <c r="AE2555" s="44" t="s">
        <v>12873</v>
      </c>
      <c r="AF2555" s="43">
        <v>333</v>
      </c>
      <c r="AG2555" s="34" t="s">
        <v>4908</v>
      </c>
      <c r="AH2555" s="34" t="s">
        <v>3790</v>
      </c>
      <c r="AI2555" s="43" t="s">
        <v>296</v>
      </c>
      <c r="AJ2555" s="44" t="s">
        <v>3791</v>
      </c>
      <c r="AK2555" s="261">
        <v>2300473</v>
      </c>
      <c r="AL2555" s="44" t="s">
        <v>560</v>
      </c>
      <c r="AM2555" s="44" t="s">
        <v>3794</v>
      </c>
      <c r="AN2555" s="262">
        <v>249146850</v>
      </c>
      <c r="AO2555" s="34"/>
      <c r="AP2555" s="34"/>
      <c r="AQ2555" s="34"/>
      <c r="AR2555" s="34"/>
      <c r="AS2555" s="34"/>
      <c r="AT2555" s="44" t="s">
        <v>12785</v>
      </c>
      <c r="AU2555" s="44"/>
      <c r="AV2555" s="477" t="str">
        <f t="array" ref="AV2555">_xlfn.IFS(
LEFT(Tabelas!$AI2555,1)="N","DN",
LEFT(Tabelas!$AI2555,1)="C","DC",
LEFT(Tabelas!$AI2555,1)="L","DL",
LEFT(Tabelas!$AI2555,1)="A","DA",
LEFT(Tabelas!$AI2555,1)="G","DG")</f>
        <v>DL</v>
      </c>
      <c r="AW2555" s="34"/>
      <c r="AX2555" s="34"/>
      <c r="AY2555" s="34"/>
      <c r="AZ2555" s="34"/>
      <c r="BA2555" s="34"/>
      <c r="BB2555" s="34"/>
      <c r="BC2555" s="34"/>
      <c r="BD2555" s="44">
        <v>141817</v>
      </c>
      <c r="BE2555" s="34" t="s">
        <v>2524</v>
      </c>
      <c r="BF2555" s="43" t="s">
        <v>1223</v>
      </c>
      <c r="BG2555" s="34" t="s">
        <v>560</v>
      </c>
      <c r="BH2555" s="34" t="s">
        <v>281</v>
      </c>
      <c r="BI2555" s="34" t="s">
        <v>13169</v>
      </c>
      <c r="BJ2555" s="44" t="s">
        <v>350</v>
      </c>
      <c r="BK2555" s="44" t="s">
        <v>12873</v>
      </c>
      <c r="EN2555" s="571">
        <v>247663794</v>
      </c>
      <c r="EO2555" s="560" t="s">
        <v>13170</v>
      </c>
      <c r="EP2555" s="560" t="s">
        <v>320</v>
      </c>
      <c r="EQ2555" s="580">
        <v>114</v>
      </c>
      <c r="ER2555" s="560" t="s">
        <v>3132</v>
      </c>
      <c r="ES2555" s="567" t="s">
        <v>13171</v>
      </c>
    </row>
    <row r="2556" spans="16:149">
      <c r="P2556" s="503"/>
      <c r="Q2556" s="504"/>
      <c r="R2556" s="505">
        <f t="shared" si="62"/>
        <v>46334</v>
      </c>
      <c r="S2556" s="501"/>
      <c r="T2556" s="497"/>
      <c r="U2556" s="498"/>
      <c r="V2556" s="43">
        <v>333</v>
      </c>
      <c r="W2556" s="34" t="s">
        <v>4908</v>
      </c>
      <c r="X2556" s="44">
        <v>141818</v>
      </c>
      <c r="Y2556" s="34" t="s">
        <v>2684</v>
      </c>
      <c r="Z2556" s="43" t="s">
        <v>1223</v>
      </c>
      <c r="AA2556" s="34" t="s">
        <v>560</v>
      </c>
      <c r="AB2556" s="34" t="s">
        <v>281</v>
      </c>
      <c r="AC2556" s="34" t="s">
        <v>13172</v>
      </c>
      <c r="AD2556" s="44" t="s">
        <v>350</v>
      </c>
      <c r="AE2556" s="44" t="s">
        <v>12873</v>
      </c>
      <c r="AF2556" s="43">
        <v>333</v>
      </c>
      <c r="AG2556" s="34" t="s">
        <v>4908</v>
      </c>
      <c r="AH2556" s="34" t="s">
        <v>3790</v>
      </c>
      <c r="AI2556" s="43" t="s">
        <v>296</v>
      </c>
      <c r="AJ2556" s="44" t="s">
        <v>3791</v>
      </c>
      <c r="AK2556" s="261">
        <v>2300473</v>
      </c>
      <c r="AL2556" s="44" t="s">
        <v>560</v>
      </c>
      <c r="AM2556" s="44" t="s">
        <v>3794</v>
      </c>
      <c r="AN2556" s="262">
        <v>249146850</v>
      </c>
      <c r="AO2556" s="34"/>
      <c r="AP2556" s="34"/>
      <c r="AQ2556" s="34"/>
      <c r="AR2556" s="34"/>
      <c r="AS2556" s="34"/>
      <c r="AT2556" s="44" t="s">
        <v>12785</v>
      </c>
      <c r="AU2556" s="44"/>
      <c r="AV2556" s="477" t="str">
        <f t="array" ref="AV2556">_xlfn.IFS(
LEFT(Tabelas!$AI2556,1)="N","DN",
LEFT(Tabelas!$AI2556,1)="C","DC",
LEFT(Tabelas!$AI2556,1)="L","DL",
LEFT(Tabelas!$AI2556,1)="A","DA",
LEFT(Tabelas!$AI2556,1)="G","DG")</f>
        <v>DL</v>
      </c>
      <c r="AW2556" s="34"/>
      <c r="AX2556" s="34"/>
      <c r="AY2556" s="34"/>
      <c r="AZ2556" s="34"/>
      <c r="BA2556" s="34"/>
      <c r="BB2556" s="34"/>
      <c r="BC2556" s="34"/>
      <c r="BD2556" s="44">
        <v>141818</v>
      </c>
      <c r="BE2556" s="34" t="s">
        <v>2684</v>
      </c>
      <c r="BF2556" s="43" t="s">
        <v>1223</v>
      </c>
      <c r="BG2556" s="34" t="s">
        <v>560</v>
      </c>
      <c r="BH2556" s="34" t="s">
        <v>281</v>
      </c>
      <c r="BI2556" s="34" t="s">
        <v>13172</v>
      </c>
      <c r="BJ2556" s="44" t="s">
        <v>350</v>
      </c>
      <c r="BK2556" s="44" t="s">
        <v>12873</v>
      </c>
      <c r="EN2556" s="572">
        <v>247681580</v>
      </c>
      <c r="EO2556" s="561" t="s">
        <v>13173</v>
      </c>
      <c r="EP2556" s="561" t="s">
        <v>320</v>
      </c>
      <c r="EQ2556" s="576">
        <v>167</v>
      </c>
      <c r="ER2556" s="561" t="s">
        <v>4041</v>
      </c>
      <c r="ES2556" s="568" t="s">
        <v>13174</v>
      </c>
    </row>
    <row r="2557" spans="16:149">
      <c r="P2557" s="503"/>
      <c r="Q2557" s="504"/>
      <c r="R2557" s="505">
        <f t="shared" si="62"/>
        <v>46335</v>
      </c>
      <c r="S2557" s="501"/>
      <c r="T2557" s="497"/>
      <c r="U2557" s="498"/>
      <c r="V2557" s="43">
        <v>333</v>
      </c>
      <c r="W2557" s="34" t="s">
        <v>4908</v>
      </c>
      <c r="X2557" s="44">
        <v>141819</v>
      </c>
      <c r="Y2557" s="34" t="s">
        <v>2826</v>
      </c>
      <c r="Z2557" s="43" t="s">
        <v>318</v>
      </c>
      <c r="AA2557" s="34" t="s">
        <v>560</v>
      </c>
      <c r="AB2557" s="34" t="s">
        <v>281</v>
      </c>
      <c r="AC2557" s="34" t="s">
        <v>13175</v>
      </c>
      <c r="AD2557" s="44" t="s">
        <v>350</v>
      </c>
      <c r="AE2557" s="44" t="s">
        <v>12873</v>
      </c>
      <c r="AF2557" s="43">
        <v>333</v>
      </c>
      <c r="AG2557" s="34" t="s">
        <v>4908</v>
      </c>
      <c r="AH2557" s="34" t="s">
        <v>3790</v>
      </c>
      <c r="AI2557" s="43" t="s">
        <v>296</v>
      </c>
      <c r="AJ2557" s="44" t="s">
        <v>3791</v>
      </c>
      <c r="AK2557" s="261">
        <v>2300473</v>
      </c>
      <c r="AL2557" s="44" t="s">
        <v>560</v>
      </c>
      <c r="AM2557" s="44" t="s">
        <v>3794</v>
      </c>
      <c r="AN2557" s="262">
        <v>249146850</v>
      </c>
      <c r="AO2557" s="34"/>
      <c r="AP2557" s="34"/>
      <c r="AQ2557" s="34"/>
      <c r="AR2557" s="34"/>
      <c r="AS2557" s="34"/>
      <c r="AT2557" s="44" t="s">
        <v>12785</v>
      </c>
      <c r="AU2557" s="44"/>
      <c r="AV2557" s="477" t="str">
        <f t="array" ref="AV2557">_xlfn.IFS(
LEFT(Tabelas!$AI2557,1)="N","DN",
LEFT(Tabelas!$AI2557,1)="C","DC",
LEFT(Tabelas!$AI2557,1)="L","DL",
LEFT(Tabelas!$AI2557,1)="A","DA",
LEFT(Tabelas!$AI2557,1)="G","DG")</f>
        <v>DL</v>
      </c>
      <c r="AW2557" s="34"/>
      <c r="AX2557" s="34"/>
      <c r="AY2557" s="34"/>
      <c r="AZ2557" s="34"/>
      <c r="BA2557" s="34"/>
      <c r="BB2557" s="34"/>
      <c r="BC2557" s="34"/>
      <c r="BD2557" s="44">
        <v>141819</v>
      </c>
      <c r="BE2557" s="34" t="s">
        <v>2826</v>
      </c>
      <c r="BF2557" s="43" t="s">
        <v>318</v>
      </c>
      <c r="BG2557" s="34" t="s">
        <v>560</v>
      </c>
      <c r="BH2557" s="34" t="s">
        <v>281</v>
      </c>
      <c r="BI2557" s="34" t="s">
        <v>13175</v>
      </c>
      <c r="BJ2557" s="44" t="s">
        <v>350</v>
      </c>
      <c r="BK2557" s="44" t="s">
        <v>12873</v>
      </c>
      <c r="EN2557" s="572">
        <v>247935980</v>
      </c>
      <c r="EO2557" s="561" t="s">
        <v>13176</v>
      </c>
      <c r="EP2557" s="561" t="s">
        <v>350</v>
      </c>
      <c r="EQ2557" s="576">
        <v>219</v>
      </c>
      <c r="ER2557" s="561" t="s">
        <v>4409</v>
      </c>
      <c r="ES2557" s="568" t="s">
        <v>13177</v>
      </c>
    </row>
    <row r="2558" spans="16:149">
      <c r="P2558" s="503"/>
      <c r="Q2558" s="504"/>
      <c r="R2558" s="505">
        <f t="shared" si="62"/>
        <v>46336</v>
      </c>
      <c r="S2558" s="501"/>
      <c r="T2558" s="497"/>
      <c r="U2558" s="498"/>
      <c r="V2558" s="43">
        <v>333</v>
      </c>
      <c r="W2558" s="34" t="s">
        <v>4908</v>
      </c>
      <c r="X2558" s="44">
        <v>141820</v>
      </c>
      <c r="Y2558" s="34" t="s">
        <v>2967</v>
      </c>
      <c r="Z2558" s="43" t="s">
        <v>1223</v>
      </c>
      <c r="AA2558" s="34" t="s">
        <v>560</v>
      </c>
      <c r="AB2558" s="34" t="s">
        <v>281</v>
      </c>
      <c r="AC2558" s="34" t="s">
        <v>13178</v>
      </c>
      <c r="AD2558" s="44" t="s">
        <v>350</v>
      </c>
      <c r="AE2558" s="44" t="s">
        <v>12873</v>
      </c>
      <c r="AF2558" s="43">
        <v>333</v>
      </c>
      <c r="AG2558" s="34" t="s">
        <v>4908</v>
      </c>
      <c r="AH2558" s="34" t="s">
        <v>3790</v>
      </c>
      <c r="AI2558" s="43" t="s">
        <v>296</v>
      </c>
      <c r="AJ2558" s="44" t="s">
        <v>3791</v>
      </c>
      <c r="AK2558" s="261">
        <v>2300473</v>
      </c>
      <c r="AL2558" s="44" t="s">
        <v>560</v>
      </c>
      <c r="AM2558" s="44" t="s">
        <v>3794</v>
      </c>
      <c r="AN2558" s="262">
        <v>249146850</v>
      </c>
      <c r="AO2558" s="34"/>
      <c r="AP2558" s="34"/>
      <c r="AQ2558" s="34"/>
      <c r="AR2558" s="34"/>
      <c r="AS2558" s="34"/>
      <c r="AT2558" s="44" t="s">
        <v>12785</v>
      </c>
      <c r="AU2558" s="44"/>
      <c r="AV2558" s="477" t="str">
        <f t="array" ref="AV2558">_xlfn.IFS(
LEFT(Tabelas!$AI2558,1)="N","DN",
LEFT(Tabelas!$AI2558,1)="C","DC",
LEFT(Tabelas!$AI2558,1)="L","DL",
LEFT(Tabelas!$AI2558,1)="A","DA",
LEFT(Tabelas!$AI2558,1)="G","DG")</f>
        <v>DL</v>
      </c>
      <c r="AW2558" s="34"/>
      <c r="AX2558" s="34"/>
      <c r="AY2558" s="34"/>
      <c r="AZ2558" s="34"/>
      <c r="BA2558" s="34"/>
      <c r="BB2558" s="34"/>
      <c r="BC2558" s="34"/>
      <c r="BD2558" s="44">
        <v>141820</v>
      </c>
      <c r="BE2558" s="34" t="s">
        <v>2967</v>
      </c>
      <c r="BF2558" s="43" t="s">
        <v>1223</v>
      </c>
      <c r="BG2558" s="34" t="s">
        <v>560</v>
      </c>
      <c r="BH2558" s="34" t="s">
        <v>281</v>
      </c>
      <c r="BI2558" s="34" t="s">
        <v>13178</v>
      </c>
      <c r="BJ2558" s="44" t="s">
        <v>350</v>
      </c>
      <c r="BK2558" s="44" t="s">
        <v>12873</v>
      </c>
      <c r="EN2558" s="572">
        <v>248528165</v>
      </c>
      <c r="EO2558" s="561" t="s">
        <v>13179</v>
      </c>
      <c r="EP2558" s="561" t="s">
        <v>350</v>
      </c>
      <c r="EQ2558" s="576">
        <v>229</v>
      </c>
      <c r="ER2558" s="561" t="s">
        <v>4622</v>
      </c>
      <c r="ES2558" s="568" t="s">
        <v>13180</v>
      </c>
    </row>
    <row r="2559" spans="16:149">
      <c r="P2559" s="503"/>
      <c r="Q2559" s="504"/>
      <c r="R2559" s="505">
        <f t="shared" si="62"/>
        <v>46337</v>
      </c>
      <c r="S2559" s="501"/>
      <c r="T2559" s="497"/>
      <c r="U2559" s="498"/>
      <c r="V2559" s="43">
        <v>333</v>
      </c>
      <c r="W2559" s="34" t="s">
        <v>4908</v>
      </c>
      <c r="X2559" s="44">
        <v>141821</v>
      </c>
      <c r="Y2559" s="34" t="s">
        <v>3094</v>
      </c>
      <c r="Z2559" s="43" t="s">
        <v>318</v>
      </c>
      <c r="AA2559" s="34" t="s">
        <v>560</v>
      </c>
      <c r="AB2559" s="34" t="s">
        <v>281</v>
      </c>
      <c r="AC2559" s="34" t="s">
        <v>13166</v>
      </c>
      <c r="AD2559" s="44" t="s">
        <v>350</v>
      </c>
      <c r="AE2559" s="44" t="s">
        <v>12873</v>
      </c>
      <c r="AF2559" s="43">
        <v>333</v>
      </c>
      <c r="AG2559" s="34" t="s">
        <v>4908</v>
      </c>
      <c r="AH2559" s="34" t="s">
        <v>3790</v>
      </c>
      <c r="AI2559" s="43" t="s">
        <v>296</v>
      </c>
      <c r="AJ2559" s="44" t="s">
        <v>3791</v>
      </c>
      <c r="AK2559" s="261">
        <v>2300473</v>
      </c>
      <c r="AL2559" s="44" t="s">
        <v>560</v>
      </c>
      <c r="AM2559" s="44" t="s">
        <v>3794</v>
      </c>
      <c r="AN2559" s="262">
        <v>249146850</v>
      </c>
      <c r="AO2559" s="34"/>
      <c r="AP2559" s="34"/>
      <c r="AQ2559" s="34"/>
      <c r="AR2559" s="34"/>
      <c r="AS2559" s="34"/>
      <c r="AT2559" s="44" t="s">
        <v>12785</v>
      </c>
      <c r="AU2559" s="44"/>
      <c r="AV2559" s="477" t="str">
        <f t="array" ref="AV2559">_xlfn.IFS(
LEFT(Tabelas!$AI2559,1)="N","DN",
LEFT(Tabelas!$AI2559,1)="C","DC",
LEFT(Tabelas!$AI2559,1)="L","DL",
LEFT(Tabelas!$AI2559,1)="A","DA",
LEFT(Tabelas!$AI2559,1)="G","DG")</f>
        <v>DL</v>
      </c>
      <c r="AW2559" s="34"/>
      <c r="AX2559" s="34"/>
      <c r="AY2559" s="34"/>
      <c r="AZ2559" s="34"/>
      <c r="BA2559" s="34"/>
      <c r="BB2559" s="34"/>
      <c r="BC2559" s="34"/>
      <c r="BD2559" s="44">
        <v>141821</v>
      </c>
      <c r="BE2559" s="34" t="s">
        <v>3094</v>
      </c>
      <c r="BF2559" s="43" t="s">
        <v>318</v>
      </c>
      <c r="BG2559" s="34" t="s">
        <v>560</v>
      </c>
      <c r="BH2559" s="34" t="s">
        <v>281</v>
      </c>
      <c r="BI2559" s="34" t="s">
        <v>13166</v>
      </c>
      <c r="BJ2559" s="44" t="s">
        <v>350</v>
      </c>
      <c r="BK2559" s="44" t="s">
        <v>12873</v>
      </c>
      <c r="EN2559" s="572">
        <v>248598600</v>
      </c>
      <c r="EO2559" s="561" t="s">
        <v>13181</v>
      </c>
      <c r="EP2559" s="561" t="s">
        <v>320</v>
      </c>
      <c r="EQ2559" s="576">
        <v>108</v>
      </c>
      <c r="ER2559" s="561" t="s">
        <v>2224</v>
      </c>
      <c r="ES2559" s="568" t="s">
        <v>13182</v>
      </c>
    </row>
    <row r="2560" spans="16:149">
      <c r="P2560" s="503"/>
      <c r="Q2560" s="504"/>
      <c r="R2560" s="505">
        <f t="shared" si="62"/>
        <v>46338</v>
      </c>
      <c r="S2560" s="501"/>
      <c r="T2560" s="497"/>
      <c r="U2560" s="498"/>
      <c r="V2560" s="43">
        <v>334</v>
      </c>
      <c r="W2560" s="34" t="s">
        <v>4921</v>
      </c>
      <c r="X2560" s="44">
        <v>140200</v>
      </c>
      <c r="Y2560" s="34" t="s">
        <v>844</v>
      </c>
      <c r="Z2560" s="43" t="s">
        <v>318</v>
      </c>
      <c r="AA2560" s="34" t="s">
        <v>544</v>
      </c>
      <c r="AB2560" s="34" t="s">
        <v>281</v>
      </c>
      <c r="AC2560" s="34" t="s">
        <v>13183</v>
      </c>
      <c r="AD2560" s="44" t="s">
        <v>350</v>
      </c>
      <c r="AE2560" s="44" t="s">
        <v>12873</v>
      </c>
      <c r="AF2560" s="43">
        <v>334</v>
      </c>
      <c r="AG2560" s="34" t="s">
        <v>4921</v>
      </c>
      <c r="AH2560" s="34" t="s">
        <v>1233</v>
      </c>
      <c r="AI2560" s="43" t="s">
        <v>296</v>
      </c>
      <c r="AJ2560" s="44" t="s">
        <v>1234</v>
      </c>
      <c r="AK2560" s="261">
        <v>2350774</v>
      </c>
      <c r="AL2560" s="44" t="s">
        <v>561</v>
      </c>
      <c r="AM2560" s="44" t="s">
        <v>1237</v>
      </c>
      <c r="AN2560" s="262">
        <v>249146880</v>
      </c>
      <c r="AO2560" s="34"/>
      <c r="AP2560" s="34"/>
      <c r="AQ2560" s="34"/>
      <c r="AR2560" s="34"/>
      <c r="AS2560" s="34"/>
      <c r="AT2560" s="44" t="s">
        <v>12785</v>
      </c>
      <c r="AU2560" s="44"/>
      <c r="AV2560" s="477" t="str">
        <f t="array" ref="AV2560">_xlfn.IFS(
LEFT(Tabelas!$AI2560,1)="N","DN",
LEFT(Tabelas!$AI2560,1)="C","DC",
LEFT(Tabelas!$AI2560,1)="L","DL",
LEFT(Tabelas!$AI2560,1)="A","DA",
LEFT(Tabelas!$AI2560,1)="G","DG")</f>
        <v>DL</v>
      </c>
      <c r="AW2560" s="34"/>
      <c r="AX2560" s="34"/>
      <c r="AY2560" s="34"/>
      <c r="AZ2560" s="34"/>
      <c r="BA2560" s="34"/>
      <c r="BB2560" s="34"/>
      <c r="BC2560" s="34"/>
      <c r="BD2560" s="44">
        <v>140200</v>
      </c>
      <c r="BE2560" s="34" t="s">
        <v>844</v>
      </c>
      <c r="BF2560" s="43" t="s">
        <v>318</v>
      </c>
      <c r="BG2560" s="34" t="s">
        <v>544</v>
      </c>
      <c r="BH2560" s="34" t="s">
        <v>281</v>
      </c>
      <c r="BI2560" s="34" t="s">
        <v>13183</v>
      </c>
      <c r="BJ2560" s="44" t="s">
        <v>350</v>
      </c>
      <c r="BK2560" s="44" t="s">
        <v>12873</v>
      </c>
      <c r="EN2560" s="572">
        <v>249682338</v>
      </c>
      <c r="EO2560" s="561" t="s">
        <v>13184</v>
      </c>
      <c r="EP2560" s="561" t="s">
        <v>947</v>
      </c>
      <c r="EQ2560" s="576">
        <v>450</v>
      </c>
      <c r="ER2560" s="561" t="s">
        <v>4312</v>
      </c>
      <c r="ES2560" s="568" t="s">
        <v>13185</v>
      </c>
    </row>
    <row r="2561" spans="16:149">
      <c r="P2561" s="503"/>
      <c r="Q2561" s="504"/>
      <c r="R2561" s="505">
        <f t="shared" si="62"/>
        <v>46339</v>
      </c>
      <c r="S2561" s="501"/>
      <c r="T2561" s="497"/>
      <c r="U2561" s="498"/>
      <c r="V2561" s="43">
        <v>334</v>
      </c>
      <c r="W2561" s="34" t="s">
        <v>4921</v>
      </c>
      <c r="X2561" s="44">
        <v>140202</v>
      </c>
      <c r="Y2561" s="34" t="s">
        <v>1143</v>
      </c>
      <c r="Z2561" s="43" t="s">
        <v>318</v>
      </c>
      <c r="AA2561" s="34" t="s">
        <v>544</v>
      </c>
      <c r="AB2561" s="34" t="s">
        <v>281</v>
      </c>
      <c r="AC2561" s="34" t="s">
        <v>1143</v>
      </c>
      <c r="AD2561" s="44" t="s">
        <v>350</v>
      </c>
      <c r="AE2561" s="44" t="s">
        <v>12873</v>
      </c>
      <c r="AF2561" s="43">
        <v>334</v>
      </c>
      <c r="AG2561" s="34" t="s">
        <v>4921</v>
      </c>
      <c r="AH2561" s="34" t="s">
        <v>1233</v>
      </c>
      <c r="AI2561" s="43" t="s">
        <v>296</v>
      </c>
      <c r="AJ2561" s="44" t="s">
        <v>1234</v>
      </c>
      <c r="AK2561" s="261">
        <v>2350774</v>
      </c>
      <c r="AL2561" s="44" t="s">
        <v>561</v>
      </c>
      <c r="AM2561" s="44" t="s">
        <v>1237</v>
      </c>
      <c r="AN2561" s="262">
        <v>249146880</v>
      </c>
      <c r="AO2561" s="34"/>
      <c r="AP2561" s="34"/>
      <c r="AQ2561" s="34"/>
      <c r="AR2561" s="34"/>
      <c r="AS2561" s="34"/>
      <c r="AT2561" s="44" t="s">
        <v>12785</v>
      </c>
      <c r="AU2561" s="44"/>
      <c r="AV2561" s="477" t="str">
        <f t="array" ref="AV2561">_xlfn.IFS(
LEFT(Tabelas!$AI2561,1)="N","DN",
LEFT(Tabelas!$AI2561,1)="C","DC",
LEFT(Tabelas!$AI2561,1)="L","DL",
LEFT(Tabelas!$AI2561,1)="A","DA",
LEFT(Tabelas!$AI2561,1)="G","DG")</f>
        <v>DL</v>
      </c>
      <c r="AW2561" s="34"/>
      <c r="AX2561" s="34"/>
      <c r="AY2561" s="34"/>
      <c r="AZ2561" s="34"/>
      <c r="BA2561" s="34"/>
      <c r="BB2561" s="34"/>
      <c r="BC2561" s="34"/>
      <c r="BD2561" s="44">
        <v>140202</v>
      </c>
      <c r="BE2561" s="34" t="s">
        <v>1143</v>
      </c>
      <c r="BF2561" s="43" t="s">
        <v>318</v>
      </c>
      <c r="BG2561" s="34" t="s">
        <v>544</v>
      </c>
      <c r="BH2561" s="34" t="s">
        <v>281</v>
      </c>
      <c r="BI2561" s="34" t="s">
        <v>1143</v>
      </c>
      <c r="BJ2561" s="44" t="s">
        <v>350</v>
      </c>
      <c r="BK2561" s="44" t="s">
        <v>12873</v>
      </c>
      <c r="EN2561" s="571">
        <v>250501058</v>
      </c>
      <c r="EO2561" s="560" t="s">
        <v>13186</v>
      </c>
      <c r="EP2561" s="560" t="s">
        <v>320</v>
      </c>
      <c r="EQ2561" s="580">
        <v>112</v>
      </c>
      <c r="ER2561" s="560" t="s">
        <v>2868</v>
      </c>
      <c r="ES2561" s="567" t="s">
        <v>13187</v>
      </c>
    </row>
    <row r="2562" spans="16:149">
      <c r="P2562" s="503"/>
      <c r="Q2562" s="504"/>
      <c r="R2562" s="505">
        <f t="shared" si="62"/>
        <v>46340</v>
      </c>
      <c r="S2562" s="501"/>
      <c r="T2562" s="497"/>
      <c r="U2562" s="498"/>
      <c r="V2562" s="43">
        <v>334</v>
      </c>
      <c r="W2562" s="34" t="s">
        <v>4921</v>
      </c>
      <c r="X2562" s="44">
        <v>140206</v>
      </c>
      <c r="Y2562" s="34" t="s">
        <v>1414</v>
      </c>
      <c r="Z2562" s="43" t="s">
        <v>318</v>
      </c>
      <c r="AA2562" s="34" t="s">
        <v>544</v>
      </c>
      <c r="AB2562" s="34" t="s">
        <v>281</v>
      </c>
      <c r="AC2562" s="34" t="s">
        <v>1414</v>
      </c>
      <c r="AD2562" s="44" t="s">
        <v>350</v>
      </c>
      <c r="AE2562" s="44" t="s">
        <v>12873</v>
      </c>
      <c r="AF2562" s="43">
        <v>334</v>
      </c>
      <c r="AG2562" s="34" t="s">
        <v>4921</v>
      </c>
      <c r="AH2562" s="34" t="s">
        <v>1233</v>
      </c>
      <c r="AI2562" s="43" t="s">
        <v>296</v>
      </c>
      <c r="AJ2562" s="44" t="s">
        <v>1234</v>
      </c>
      <c r="AK2562" s="261">
        <v>2350774</v>
      </c>
      <c r="AL2562" s="44" t="s">
        <v>561</v>
      </c>
      <c r="AM2562" s="44" t="s">
        <v>1237</v>
      </c>
      <c r="AN2562" s="262">
        <v>249146880</v>
      </c>
      <c r="AO2562" s="34"/>
      <c r="AP2562" s="34"/>
      <c r="AQ2562" s="34"/>
      <c r="AR2562" s="34"/>
      <c r="AS2562" s="34"/>
      <c r="AT2562" s="44" t="s">
        <v>12785</v>
      </c>
      <c r="AU2562" s="44"/>
      <c r="AV2562" s="477" t="str">
        <f t="array" ref="AV2562">_xlfn.IFS(
LEFT(Tabelas!$AI2562,1)="N","DN",
LEFT(Tabelas!$AI2562,1)="C","DC",
LEFT(Tabelas!$AI2562,1)="L","DL",
LEFT(Tabelas!$AI2562,1)="A","DA",
LEFT(Tabelas!$AI2562,1)="G","DG")</f>
        <v>DL</v>
      </c>
      <c r="AW2562" s="34"/>
      <c r="AX2562" s="34"/>
      <c r="AY2562" s="34"/>
      <c r="AZ2562" s="34"/>
      <c r="BA2562" s="34"/>
      <c r="BB2562" s="34"/>
      <c r="BC2562" s="34"/>
      <c r="BD2562" s="44">
        <v>140206</v>
      </c>
      <c r="BE2562" s="34" t="s">
        <v>1414</v>
      </c>
      <c r="BF2562" s="43" t="s">
        <v>318</v>
      </c>
      <c r="BG2562" s="34" t="s">
        <v>544</v>
      </c>
      <c r="BH2562" s="34" t="s">
        <v>281</v>
      </c>
      <c r="BI2562" s="34" t="s">
        <v>1414</v>
      </c>
      <c r="BJ2562" s="44" t="s">
        <v>350</v>
      </c>
      <c r="BK2562" s="44" t="s">
        <v>12873</v>
      </c>
      <c r="EN2562" s="572">
        <v>250582430</v>
      </c>
      <c r="EO2562" s="561" t="s">
        <v>13188</v>
      </c>
      <c r="EP2562" s="561" t="s">
        <v>320</v>
      </c>
      <c r="EQ2562" s="576">
        <v>110</v>
      </c>
      <c r="ER2562" s="561" t="s">
        <v>2579</v>
      </c>
      <c r="ES2562" s="568" t="s">
        <v>13189</v>
      </c>
    </row>
    <row r="2563" spans="16:149">
      <c r="P2563" s="503"/>
      <c r="Q2563" s="504"/>
      <c r="R2563" s="505">
        <f t="shared" si="62"/>
        <v>46341</v>
      </c>
      <c r="S2563" s="501"/>
      <c r="T2563" s="497"/>
      <c r="U2563" s="498"/>
      <c r="V2563" s="43">
        <v>334</v>
      </c>
      <c r="W2563" s="34" t="s">
        <v>4921</v>
      </c>
      <c r="X2563" s="44">
        <v>140207</v>
      </c>
      <c r="Y2563" s="34" t="s">
        <v>1695</v>
      </c>
      <c r="Z2563" s="43" t="s">
        <v>318</v>
      </c>
      <c r="AA2563" s="34" t="s">
        <v>544</v>
      </c>
      <c r="AB2563" s="34" t="s">
        <v>281</v>
      </c>
      <c r="AC2563" s="34" t="s">
        <v>1695</v>
      </c>
      <c r="AD2563" s="44" t="s">
        <v>350</v>
      </c>
      <c r="AE2563" s="44" t="s">
        <v>12873</v>
      </c>
      <c r="AF2563" s="43">
        <v>334</v>
      </c>
      <c r="AG2563" s="34" t="s">
        <v>4921</v>
      </c>
      <c r="AH2563" s="34" t="s">
        <v>1233</v>
      </c>
      <c r="AI2563" s="43" t="s">
        <v>296</v>
      </c>
      <c r="AJ2563" s="44" t="s">
        <v>1234</v>
      </c>
      <c r="AK2563" s="261">
        <v>2350774</v>
      </c>
      <c r="AL2563" s="44" t="s">
        <v>561</v>
      </c>
      <c r="AM2563" s="44" t="s">
        <v>1237</v>
      </c>
      <c r="AN2563" s="262">
        <v>249146880</v>
      </c>
      <c r="AO2563" s="34"/>
      <c r="AP2563" s="34"/>
      <c r="AQ2563" s="34"/>
      <c r="AR2563" s="34"/>
      <c r="AS2563" s="34"/>
      <c r="AT2563" s="44" t="s">
        <v>12785</v>
      </c>
      <c r="AU2563" s="44"/>
      <c r="AV2563" s="477" t="str">
        <f t="array" ref="AV2563">_xlfn.IFS(
LEFT(Tabelas!$AI2563,1)="N","DN",
LEFT(Tabelas!$AI2563,1)="C","DC",
LEFT(Tabelas!$AI2563,1)="L","DL",
LEFT(Tabelas!$AI2563,1)="A","DA",
LEFT(Tabelas!$AI2563,1)="G","DG")</f>
        <v>DL</v>
      </c>
      <c r="AW2563" s="34"/>
      <c r="AX2563" s="34"/>
      <c r="AY2563" s="34"/>
      <c r="AZ2563" s="34"/>
      <c r="BA2563" s="34"/>
      <c r="BB2563" s="34"/>
      <c r="BC2563" s="34"/>
      <c r="BD2563" s="44">
        <v>140207</v>
      </c>
      <c r="BE2563" s="34" t="s">
        <v>1695</v>
      </c>
      <c r="BF2563" s="43" t="s">
        <v>318</v>
      </c>
      <c r="BG2563" s="34" t="s">
        <v>544</v>
      </c>
      <c r="BH2563" s="34" t="s">
        <v>281</v>
      </c>
      <c r="BI2563" s="34" t="s">
        <v>1695</v>
      </c>
      <c r="BJ2563" s="44" t="s">
        <v>350</v>
      </c>
      <c r="BK2563" s="44" t="s">
        <v>12873</v>
      </c>
      <c r="EN2563" s="571">
        <v>251839494</v>
      </c>
      <c r="EO2563" s="560" t="s">
        <v>13190</v>
      </c>
      <c r="EP2563" s="560" t="s">
        <v>320</v>
      </c>
      <c r="EQ2563" s="580">
        <v>126</v>
      </c>
      <c r="ER2563" s="560" t="s">
        <v>3720</v>
      </c>
      <c r="ES2563" s="567" t="s">
        <v>13191</v>
      </c>
    </row>
    <row r="2564" spans="16:149">
      <c r="P2564" s="503"/>
      <c r="Q2564" s="504"/>
      <c r="R2564" s="505">
        <f t="shared" si="62"/>
        <v>46342</v>
      </c>
      <c r="S2564" s="501"/>
      <c r="T2564" s="497"/>
      <c r="U2564" s="498"/>
      <c r="V2564" s="43">
        <v>334</v>
      </c>
      <c r="W2564" s="34" t="s">
        <v>4921</v>
      </c>
      <c r="X2564" s="44">
        <v>140208</v>
      </c>
      <c r="Y2564" s="34" t="s">
        <v>1951</v>
      </c>
      <c r="Z2564" s="43" t="s">
        <v>318</v>
      </c>
      <c r="AA2564" s="34" t="s">
        <v>544</v>
      </c>
      <c r="AB2564" s="34" t="s">
        <v>281</v>
      </c>
      <c r="AC2564" s="34" t="s">
        <v>1951</v>
      </c>
      <c r="AD2564" s="44" t="s">
        <v>350</v>
      </c>
      <c r="AE2564" s="44" t="s">
        <v>12873</v>
      </c>
      <c r="AF2564" s="43">
        <v>334</v>
      </c>
      <c r="AG2564" s="34" t="s">
        <v>4921</v>
      </c>
      <c r="AH2564" s="34" t="s">
        <v>1233</v>
      </c>
      <c r="AI2564" s="43" t="s">
        <v>296</v>
      </c>
      <c r="AJ2564" s="44" t="s">
        <v>1234</v>
      </c>
      <c r="AK2564" s="261">
        <v>2350774</v>
      </c>
      <c r="AL2564" s="44" t="s">
        <v>561</v>
      </c>
      <c r="AM2564" s="44" t="s">
        <v>1237</v>
      </c>
      <c r="AN2564" s="262">
        <v>249146880</v>
      </c>
      <c r="AO2564" s="34"/>
      <c r="AP2564" s="34"/>
      <c r="AQ2564" s="34"/>
      <c r="AR2564" s="34"/>
      <c r="AS2564" s="34"/>
      <c r="AT2564" s="44" t="s">
        <v>12785</v>
      </c>
      <c r="AU2564" s="44"/>
      <c r="AV2564" s="477" t="str">
        <f t="array" ref="AV2564">_xlfn.IFS(
LEFT(Tabelas!$AI2564,1)="N","DN",
LEFT(Tabelas!$AI2564,1)="C","DC",
LEFT(Tabelas!$AI2564,1)="L","DL",
LEFT(Tabelas!$AI2564,1)="A","DA",
LEFT(Tabelas!$AI2564,1)="G","DG")</f>
        <v>DL</v>
      </c>
      <c r="AW2564" s="34"/>
      <c r="AX2564" s="34"/>
      <c r="AY2564" s="34"/>
      <c r="AZ2564" s="34"/>
      <c r="BA2564" s="34"/>
      <c r="BB2564" s="34"/>
      <c r="BC2564" s="34"/>
      <c r="BD2564" s="44">
        <v>140208</v>
      </c>
      <c r="BE2564" s="34" t="s">
        <v>1951</v>
      </c>
      <c r="BF2564" s="43" t="s">
        <v>318</v>
      </c>
      <c r="BG2564" s="34" t="s">
        <v>544</v>
      </c>
      <c r="BH2564" s="34" t="s">
        <v>281</v>
      </c>
      <c r="BI2564" s="34" t="s">
        <v>1951</v>
      </c>
      <c r="BJ2564" s="44" t="s">
        <v>350</v>
      </c>
      <c r="BK2564" s="44" t="s">
        <v>12873</v>
      </c>
      <c r="EN2564" s="572">
        <v>253482461</v>
      </c>
      <c r="EO2564" s="561" t="s">
        <v>13192</v>
      </c>
      <c r="EP2564" s="561" t="s">
        <v>320</v>
      </c>
      <c r="EQ2564" s="576">
        <v>104</v>
      </c>
      <c r="ER2564" s="561" t="s">
        <v>1225</v>
      </c>
      <c r="ES2564" s="568" t="s">
        <v>13193</v>
      </c>
    </row>
    <row r="2565" spans="16:149">
      <c r="P2565" s="503"/>
      <c r="Q2565" s="504"/>
      <c r="R2565" s="505">
        <f t="shared" si="62"/>
        <v>46343</v>
      </c>
      <c r="S2565" s="501"/>
      <c r="T2565" s="497"/>
      <c r="U2565" s="498"/>
      <c r="V2565" s="43">
        <v>334</v>
      </c>
      <c r="W2565" s="34" t="s">
        <v>4921</v>
      </c>
      <c r="X2565" s="44">
        <v>140209</v>
      </c>
      <c r="Y2565" s="34" t="s">
        <v>2153</v>
      </c>
      <c r="Z2565" s="43" t="s">
        <v>318</v>
      </c>
      <c r="AA2565" s="34" t="s">
        <v>544</v>
      </c>
      <c r="AB2565" s="34" t="s">
        <v>281</v>
      </c>
      <c r="AC2565" s="34" t="s">
        <v>2153</v>
      </c>
      <c r="AD2565" s="44" t="s">
        <v>350</v>
      </c>
      <c r="AE2565" s="44" t="s">
        <v>12873</v>
      </c>
      <c r="AF2565" s="43">
        <v>334</v>
      </c>
      <c r="AG2565" s="34" t="s">
        <v>4921</v>
      </c>
      <c r="AH2565" s="34" t="s">
        <v>1233</v>
      </c>
      <c r="AI2565" s="43" t="s">
        <v>296</v>
      </c>
      <c r="AJ2565" s="44" t="s">
        <v>1234</v>
      </c>
      <c r="AK2565" s="261">
        <v>2350774</v>
      </c>
      <c r="AL2565" s="44" t="s">
        <v>561</v>
      </c>
      <c r="AM2565" s="44" t="s">
        <v>1237</v>
      </c>
      <c r="AN2565" s="262">
        <v>249146880</v>
      </c>
      <c r="AO2565" s="34"/>
      <c r="AP2565" s="34"/>
      <c r="AQ2565" s="34"/>
      <c r="AR2565" s="34"/>
      <c r="AS2565" s="34"/>
      <c r="AT2565" s="44" t="s">
        <v>12785</v>
      </c>
      <c r="AU2565" s="44"/>
      <c r="AV2565" s="477" t="str">
        <f t="array" ref="AV2565">_xlfn.IFS(
LEFT(Tabelas!$AI2565,1)="N","DN",
LEFT(Tabelas!$AI2565,1)="C","DC",
LEFT(Tabelas!$AI2565,1)="L","DL",
LEFT(Tabelas!$AI2565,1)="A","DA",
LEFT(Tabelas!$AI2565,1)="G","DG")</f>
        <v>DL</v>
      </c>
      <c r="AW2565" s="34"/>
      <c r="AX2565" s="34"/>
      <c r="AY2565" s="34"/>
      <c r="AZ2565" s="34"/>
      <c r="BA2565" s="34"/>
      <c r="BB2565" s="34"/>
      <c r="BC2565" s="34"/>
      <c r="BD2565" s="44">
        <v>140209</v>
      </c>
      <c r="BE2565" s="34" t="s">
        <v>2153</v>
      </c>
      <c r="BF2565" s="43" t="s">
        <v>318</v>
      </c>
      <c r="BG2565" s="34" t="s">
        <v>544</v>
      </c>
      <c r="BH2565" s="34" t="s">
        <v>281</v>
      </c>
      <c r="BI2565" s="34" t="s">
        <v>2153</v>
      </c>
      <c r="BJ2565" s="44" t="s">
        <v>350</v>
      </c>
      <c r="BK2565" s="44" t="s">
        <v>12873</v>
      </c>
      <c r="EN2565" s="572">
        <v>254183611</v>
      </c>
      <c r="EO2565" s="561" t="s">
        <v>13194</v>
      </c>
      <c r="EP2565" s="561" t="s">
        <v>370</v>
      </c>
      <c r="EQ2565" s="576">
        <v>586</v>
      </c>
      <c r="ER2565" s="561" t="s">
        <v>5533</v>
      </c>
      <c r="ES2565" s="568" t="s">
        <v>13195</v>
      </c>
    </row>
    <row r="2566" spans="16:149">
      <c r="P2566" s="503"/>
      <c r="Q2566" s="504"/>
      <c r="R2566" s="505">
        <f t="shared" si="62"/>
        <v>46344</v>
      </c>
      <c r="S2566" s="501"/>
      <c r="T2566" s="497"/>
      <c r="U2566" s="498"/>
      <c r="V2566" s="43">
        <v>334</v>
      </c>
      <c r="W2566" s="34" t="s">
        <v>4921</v>
      </c>
      <c r="X2566" s="44">
        <v>140211</v>
      </c>
      <c r="Y2566" s="34" t="s">
        <v>2349</v>
      </c>
      <c r="Z2566" s="43" t="s">
        <v>318</v>
      </c>
      <c r="AA2566" s="34" t="s">
        <v>544</v>
      </c>
      <c r="AB2566" s="34" t="s">
        <v>281</v>
      </c>
      <c r="AC2566" s="34" t="s">
        <v>13183</v>
      </c>
      <c r="AD2566" s="44" t="s">
        <v>350</v>
      </c>
      <c r="AE2566" s="44" t="s">
        <v>12873</v>
      </c>
      <c r="AF2566" s="43">
        <v>334</v>
      </c>
      <c r="AG2566" s="34" t="s">
        <v>4921</v>
      </c>
      <c r="AH2566" s="34" t="s">
        <v>1233</v>
      </c>
      <c r="AI2566" s="43" t="s">
        <v>296</v>
      </c>
      <c r="AJ2566" s="44" t="s">
        <v>1234</v>
      </c>
      <c r="AK2566" s="261">
        <v>2350774</v>
      </c>
      <c r="AL2566" s="44" t="s">
        <v>561</v>
      </c>
      <c r="AM2566" s="44" t="s">
        <v>1237</v>
      </c>
      <c r="AN2566" s="262">
        <v>249146880</v>
      </c>
      <c r="AO2566" s="34"/>
      <c r="AP2566" s="34"/>
      <c r="AQ2566" s="34"/>
      <c r="AR2566" s="34"/>
      <c r="AS2566" s="34"/>
      <c r="AT2566" s="44" t="s">
        <v>12785</v>
      </c>
      <c r="AU2566" s="44"/>
      <c r="AV2566" s="477" t="str">
        <f t="array" ref="AV2566">_xlfn.IFS(
LEFT(Tabelas!$AI2566,1)="N","DN",
LEFT(Tabelas!$AI2566,1)="C","DC",
LEFT(Tabelas!$AI2566,1)="L","DL",
LEFT(Tabelas!$AI2566,1)="A","DA",
LEFT(Tabelas!$AI2566,1)="G","DG")</f>
        <v>DL</v>
      </c>
      <c r="AW2566" s="34"/>
      <c r="AX2566" s="34"/>
      <c r="AY2566" s="34"/>
      <c r="AZ2566" s="34"/>
      <c r="BA2566" s="34"/>
      <c r="BB2566" s="34"/>
      <c r="BC2566" s="34"/>
      <c r="BD2566" s="44">
        <v>140211</v>
      </c>
      <c r="BE2566" s="34" t="s">
        <v>2349</v>
      </c>
      <c r="BF2566" s="43" t="s">
        <v>318</v>
      </c>
      <c r="BG2566" s="34" t="s">
        <v>544</v>
      </c>
      <c r="BH2566" s="34" t="s">
        <v>281</v>
      </c>
      <c r="BI2566" s="34" t="s">
        <v>13183</v>
      </c>
      <c r="BJ2566" s="44" t="s">
        <v>350</v>
      </c>
      <c r="BK2566" s="44" t="s">
        <v>12873</v>
      </c>
      <c r="EN2566" s="571">
        <v>254381782</v>
      </c>
      <c r="EO2566" s="560" t="s">
        <v>13196</v>
      </c>
      <c r="EP2566" s="560" t="s">
        <v>320</v>
      </c>
      <c r="EQ2566" s="580">
        <v>112</v>
      </c>
      <c r="ER2566" s="560" t="s">
        <v>2868</v>
      </c>
      <c r="ES2566" s="567" t="s">
        <v>13197</v>
      </c>
    </row>
    <row r="2567" spans="16:149">
      <c r="P2567" s="503"/>
      <c r="Q2567" s="504"/>
      <c r="R2567" s="505">
        <f t="shared" si="62"/>
        <v>46345</v>
      </c>
      <c r="S2567" s="501"/>
      <c r="T2567" s="497"/>
      <c r="U2567" s="498"/>
      <c r="V2567" s="43">
        <v>334</v>
      </c>
      <c r="W2567" s="34" t="s">
        <v>4921</v>
      </c>
      <c r="X2567" s="44">
        <v>140212</v>
      </c>
      <c r="Y2567" s="34" t="s">
        <v>2519</v>
      </c>
      <c r="Z2567" s="43" t="s">
        <v>318</v>
      </c>
      <c r="AA2567" s="34" t="s">
        <v>544</v>
      </c>
      <c r="AB2567" s="34" t="s">
        <v>281</v>
      </c>
      <c r="AC2567" s="34" t="s">
        <v>13198</v>
      </c>
      <c r="AD2567" s="44" t="s">
        <v>350</v>
      </c>
      <c r="AE2567" s="44" t="s">
        <v>12873</v>
      </c>
      <c r="AF2567" s="43">
        <v>334</v>
      </c>
      <c r="AG2567" s="34" t="s">
        <v>4921</v>
      </c>
      <c r="AH2567" s="34" t="s">
        <v>1233</v>
      </c>
      <c r="AI2567" s="43" t="s">
        <v>296</v>
      </c>
      <c r="AJ2567" s="44" t="s">
        <v>1234</v>
      </c>
      <c r="AK2567" s="261">
        <v>2350774</v>
      </c>
      <c r="AL2567" s="44" t="s">
        <v>561</v>
      </c>
      <c r="AM2567" s="44" t="s">
        <v>1237</v>
      </c>
      <c r="AN2567" s="262">
        <v>249146880</v>
      </c>
      <c r="AO2567" s="34"/>
      <c r="AP2567" s="34"/>
      <c r="AQ2567" s="34"/>
      <c r="AR2567" s="34"/>
      <c r="AS2567" s="34"/>
      <c r="AT2567" s="44" t="s">
        <v>12785</v>
      </c>
      <c r="AU2567" s="44"/>
      <c r="AV2567" s="477" t="str">
        <f t="array" ref="AV2567">_xlfn.IFS(
LEFT(Tabelas!$AI2567,1)="N","DN",
LEFT(Tabelas!$AI2567,1)="C","DC",
LEFT(Tabelas!$AI2567,1)="L","DL",
LEFT(Tabelas!$AI2567,1)="A","DA",
LEFT(Tabelas!$AI2567,1)="G","DG")</f>
        <v>DL</v>
      </c>
      <c r="AW2567" s="34"/>
      <c r="AX2567" s="34"/>
      <c r="AY2567" s="34"/>
      <c r="AZ2567" s="34"/>
      <c r="BA2567" s="34"/>
      <c r="BB2567" s="34"/>
      <c r="BC2567" s="34"/>
      <c r="BD2567" s="44">
        <v>140212</v>
      </c>
      <c r="BE2567" s="34" t="s">
        <v>2519</v>
      </c>
      <c r="BF2567" s="43" t="s">
        <v>318</v>
      </c>
      <c r="BG2567" s="34" t="s">
        <v>544</v>
      </c>
      <c r="BH2567" s="34" t="s">
        <v>281</v>
      </c>
      <c r="BI2567" s="34" t="s">
        <v>13198</v>
      </c>
      <c r="BJ2567" s="44" t="s">
        <v>350</v>
      </c>
      <c r="BK2567" s="44" t="s">
        <v>12873</v>
      </c>
      <c r="EN2567" s="572">
        <v>254876900</v>
      </c>
      <c r="EO2567" s="561" t="s">
        <v>13199</v>
      </c>
      <c r="EP2567" s="561" t="s">
        <v>320</v>
      </c>
      <c r="EQ2567" s="576">
        <v>113</v>
      </c>
      <c r="ER2567" s="561" t="s">
        <v>3007</v>
      </c>
      <c r="ES2567" s="568" t="s">
        <v>13200</v>
      </c>
    </row>
    <row r="2568" spans="16:149">
      <c r="P2568" s="503"/>
      <c r="Q2568" s="504"/>
      <c r="R2568" s="505">
        <f t="shared" si="62"/>
        <v>46346</v>
      </c>
      <c r="S2568" s="501"/>
      <c r="T2568" s="497"/>
      <c r="U2568" s="498"/>
      <c r="V2568" s="43">
        <v>334</v>
      </c>
      <c r="W2568" s="34" t="s">
        <v>4921</v>
      </c>
      <c r="X2568" s="44">
        <v>141000</v>
      </c>
      <c r="Y2568" s="34" t="s">
        <v>852</v>
      </c>
      <c r="Z2568" s="43" t="s">
        <v>318</v>
      </c>
      <c r="AA2568" s="34" t="s">
        <v>552</v>
      </c>
      <c r="AB2568" s="34" t="s">
        <v>281</v>
      </c>
      <c r="AC2568" s="34" t="s">
        <v>1147</v>
      </c>
      <c r="AD2568" s="44" t="s">
        <v>350</v>
      </c>
      <c r="AE2568" s="44" t="s">
        <v>12873</v>
      </c>
      <c r="AF2568" s="43">
        <v>334</v>
      </c>
      <c r="AG2568" s="34" t="s">
        <v>4921</v>
      </c>
      <c r="AH2568" s="34" t="s">
        <v>1233</v>
      </c>
      <c r="AI2568" s="43" t="s">
        <v>296</v>
      </c>
      <c r="AJ2568" s="44" t="s">
        <v>1234</v>
      </c>
      <c r="AK2568" s="261">
        <v>2350774</v>
      </c>
      <c r="AL2568" s="44" t="s">
        <v>561</v>
      </c>
      <c r="AM2568" s="44" t="s">
        <v>1237</v>
      </c>
      <c r="AN2568" s="262">
        <v>249146880</v>
      </c>
      <c r="AO2568" s="34"/>
      <c r="AP2568" s="34"/>
      <c r="AQ2568" s="34"/>
      <c r="AR2568" s="34"/>
      <c r="AS2568" s="34"/>
      <c r="AT2568" s="44" t="s">
        <v>12785</v>
      </c>
      <c r="AU2568" s="44"/>
      <c r="AV2568" s="477" t="str">
        <f t="array" ref="AV2568">_xlfn.IFS(
LEFT(Tabelas!$AI2568,1)="N","DN",
LEFT(Tabelas!$AI2568,1)="C","DC",
LEFT(Tabelas!$AI2568,1)="L","DL",
LEFT(Tabelas!$AI2568,1)="A","DA",
LEFT(Tabelas!$AI2568,1)="G","DG")</f>
        <v>DL</v>
      </c>
      <c r="AW2568" s="34"/>
      <c r="AX2568" s="34"/>
      <c r="AY2568" s="34"/>
      <c r="AZ2568" s="34"/>
      <c r="BA2568" s="34"/>
      <c r="BB2568" s="34"/>
      <c r="BC2568" s="34"/>
      <c r="BD2568" s="44">
        <v>141000</v>
      </c>
      <c r="BE2568" s="34" t="s">
        <v>852</v>
      </c>
      <c r="BF2568" s="43" t="s">
        <v>318</v>
      </c>
      <c r="BG2568" s="34" t="s">
        <v>552</v>
      </c>
      <c r="BH2568" s="34" t="s">
        <v>281</v>
      </c>
      <c r="BI2568" s="34" t="s">
        <v>1147</v>
      </c>
      <c r="BJ2568" s="44" t="s">
        <v>350</v>
      </c>
      <c r="BK2568" s="44" t="s">
        <v>12873</v>
      </c>
      <c r="EN2568" s="571">
        <v>255200056</v>
      </c>
      <c r="EO2568" s="560" t="s">
        <v>13201</v>
      </c>
      <c r="EP2568" s="560" t="s">
        <v>320</v>
      </c>
      <c r="EQ2568" s="580">
        <v>112</v>
      </c>
      <c r="ER2568" s="560" t="s">
        <v>2868</v>
      </c>
      <c r="ES2568" s="567" t="s">
        <v>13202</v>
      </c>
    </row>
    <row r="2569" spans="16:149">
      <c r="P2569" s="503"/>
      <c r="Q2569" s="504"/>
      <c r="R2569" s="505">
        <f t="shared" si="62"/>
        <v>46347</v>
      </c>
      <c r="S2569" s="501"/>
      <c r="T2569" s="497"/>
      <c r="U2569" s="498"/>
      <c r="V2569" s="43">
        <v>334</v>
      </c>
      <c r="W2569" s="34" t="s">
        <v>4921</v>
      </c>
      <c r="X2569" s="44">
        <v>141002</v>
      </c>
      <c r="Y2569" s="34" t="s">
        <v>1421</v>
      </c>
      <c r="Z2569" s="43" t="s">
        <v>318</v>
      </c>
      <c r="AA2569" s="34" t="s">
        <v>552</v>
      </c>
      <c r="AB2569" s="34" t="s">
        <v>281</v>
      </c>
      <c r="AC2569" s="34" t="s">
        <v>1421</v>
      </c>
      <c r="AD2569" s="44" t="s">
        <v>350</v>
      </c>
      <c r="AE2569" s="44" t="s">
        <v>12873</v>
      </c>
      <c r="AF2569" s="43">
        <v>334</v>
      </c>
      <c r="AG2569" s="34" t="s">
        <v>4921</v>
      </c>
      <c r="AH2569" s="34" t="s">
        <v>1233</v>
      </c>
      <c r="AI2569" s="43" t="s">
        <v>296</v>
      </c>
      <c r="AJ2569" s="44" t="s">
        <v>1234</v>
      </c>
      <c r="AK2569" s="261">
        <v>2350774</v>
      </c>
      <c r="AL2569" s="44" t="s">
        <v>561</v>
      </c>
      <c r="AM2569" s="44" t="s">
        <v>1237</v>
      </c>
      <c r="AN2569" s="262">
        <v>249146880</v>
      </c>
      <c r="AO2569" s="34"/>
      <c r="AP2569" s="34"/>
      <c r="AQ2569" s="34"/>
      <c r="AR2569" s="34"/>
      <c r="AS2569" s="34"/>
      <c r="AT2569" s="44" t="s">
        <v>12785</v>
      </c>
      <c r="AU2569" s="44"/>
      <c r="AV2569" s="477" t="str">
        <f t="array" ref="AV2569">_xlfn.IFS(
LEFT(Tabelas!$AI2569,1)="N","DN",
LEFT(Tabelas!$AI2569,1)="C","DC",
LEFT(Tabelas!$AI2569,1)="L","DL",
LEFT(Tabelas!$AI2569,1)="A","DA",
LEFT(Tabelas!$AI2569,1)="G","DG")</f>
        <v>DL</v>
      </c>
      <c r="AW2569" s="34"/>
      <c r="AX2569" s="34"/>
      <c r="AY2569" s="34"/>
      <c r="AZ2569" s="34"/>
      <c r="BA2569" s="34"/>
      <c r="BB2569" s="34"/>
      <c r="BC2569" s="34"/>
      <c r="BD2569" s="44">
        <v>141002</v>
      </c>
      <c r="BE2569" s="34" t="s">
        <v>1421</v>
      </c>
      <c r="BF2569" s="43" t="s">
        <v>318</v>
      </c>
      <c r="BG2569" s="34" t="s">
        <v>552</v>
      </c>
      <c r="BH2569" s="34" t="s">
        <v>281</v>
      </c>
      <c r="BI2569" s="34" t="s">
        <v>1421</v>
      </c>
      <c r="BJ2569" s="44" t="s">
        <v>350</v>
      </c>
      <c r="BK2569" s="44" t="s">
        <v>12873</v>
      </c>
      <c r="EN2569" s="572">
        <v>255387326</v>
      </c>
      <c r="EO2569" s="561" t="s">
        <v>13203</v>
      </c>
      <c r="EP2569" s="561" t="s">
        <v>947</v>
      </c>
      <c r="EQ2569" s="576">
        <v>485</v>
      </c>
      <c r="ER2569" s="561" t="s">
        <v>3526</v>
      </c>
      <c r="ES2569" s="568" t="s">
        <v>13204</v>
      </c>
    </row>
    <row r="2570" spans="16:149">
      <c r="P2570" s="503"/>
      <c r="Q2570" s="504"/>
      <c r="R2570" s="505">
        <f t="shared" si="62"/>
        <v>46348</v>
      </c>
      <c r="S2570" s="501"/>
      <c r="T2570" s="497"/>
      <c r="U2570" s="498"/>
      <c r="V2570" s="43">
        <v>334</v>
      </c>
      <c r="W2570" s="34" t="s">
        <v>4921</v>
      </c>
      <c r="X2570" s="44">
        <v>141001</v>
      </c>
      <c r="Y2570" s="34" t="s">
        <v>1147</v>
      </c>
      <c r="Z2570" s="43" t="s">
        <v>318</v>
      </c>
      <c r="AA2570" s="34" t="s">
        <v>552</v>
      </c>
      <c r="AB2570" s="34" t="s">
        <v>281</v>
      </c>
      <c r="AC2570" s="34" t="s">
        <v>1147</v>
      </c>
      <c r="AD2570" s="44" t="s">
        <v>350</v>
      </c>
      <c r="AE2570" s="44" t="s">
        <v>12873</v>
      </c>
      <c r="AF2570" s="43">
        <v>334</v>
      </c>
      <c r="AG2570" s="34" t="s">
        <v>4921</v>
      </c>
      <c r="AH2570" s="34" t="s">
        <v>1233</v>
      </c>
      <c r="AI2570" s="43" t="s">
        <v>296</v>
      </c>
      <c r="AJ2570" s="44" t="s">
        <v>1234</v>
      </c>
      <c r="AK2570" s="261">
        <v>2350774</v>
      </c>
      <c r="AL2570" s="44" t="s">
        <v>561</v>
      </c>
      <c r="AM2570" s="44" t="s">
        <v>1237</v>
      </c>
      <c r="AN2570" s="262">
        <v>249146880</v>
      </c>
      <c r="AO2570" s="34"/>
      <c r="AP2570" s="34"/>
      <c r="AQ2570" s="34"/>
      <c r="AR2570" s="34"/>
      <c r="AS2570" s="34"/>
      <c r="AT2570" s="44" t="s">
        <v>12785</v>
      </c>
      <c r="AU2570" s="44"/>
      <c r="AV2570" s="477" t="str">
        <f t="array" ref="AV2570">_xlfn.IFS(
LEFT(Tabelas!$AI2570,1)="N","DN",
LEFT(Tabelas!$AI2570,1)="C","DC",
LEFT(Tabelas!$AI2570,1)="L","DL",
LEFT(Tabelas!$AI2570,1)="A","DA",
LEFT(Tabelas!$AI2570,1)="G","DG")</f>
        <v>DL</v>
      </c>
      <c r="AW2570" s="34"/>
      <c r="AX2570" s="34"/>
      <c r="AY2570" s="34"/>
      <c r="AZ2570" s="34"/>
      <c r="BA2570" s="34"/>
      <c r="BB2570" s="34"/>
      <c r="BC2570" s="34"/>
      <c r="BD2570" s="44">
        <v>141001</v>
      </c>
      <c r="BE2570" s="34" t="s">
        <v>1147</v>
      </c>
      <c r="BF2570" s="43" t="s">
        <v>318</v>
      </c>
      <c r="BG2570" s="34" t="s">
        <v>552</v>
      </c>
      <c r="BH2570" s="34" t="s">
        <v>281</v>
      </c>
      <c r="BI2570" s="34" t="s">
        <v>1147</v>
      </c>
      <c r="BJ2570" s="44" t="s">
        <v>350</v>
      </c>
      <c r="BK2570" s="44" t="s">
        <v>12873</v>
      </c>
      <c r="EN2570" s="571">
        <v>255559771</v>
      </c>
      <c r="EO2570" s="560" t="s">
        <v>13205</v>
      </c>
      <c r="EP2570" s="560" t="s">
        <v>320</v>
      </c>
      <c r="EQ2570" s="580">
        <v>107</v>
      </c>
      <c r="ER2570" s="560" t="s">
        <v>2024</v>
      </c>
      <c r="ES2570" s="567" t="s">
        <v>13206</v>
      </c>
    </row>
    <row r="2571" spans="16:149">
      <c r="P2571" s="503"/>
      <c r="Q2571" s="504"/>
      <c r="R2571" s="505">
        <f t="shared" si="62"/>
        <v>46349</v>
      </c>
      <c r="S2571" s="501"/>
      <c r="T2571" s="497"/>
      <c r="U2571" s="498"/>
      <c r="V2571" s="43">
        <v>334</v>
      </c>
      <c r="W2571" s="34" t="s">
        <v>4921</v>
      </c>
      <c r="X2571" s="44">
        <v>141902</v>
      </c>
      <c r="Y2571" s="34" t="s">
        <v>1156</v>
      </c>
      <c r="Z2571" s="43" t="s">
        <v>318</v>
      </c>
      <c r="AA2571" s="34" t="s">
        <v>561</v>
      </c>
      <c r="AB2571" s="34" t="s">
        <v>281</v>
      </c>
      <c r="AC2571" s="34" t="s">
        <v>1156</v>
      </c>
      <c r="AD2571" s="44" t="s">
        <v>350</v>
      </c>
      <c r="AE2571" s="44" t="s">
        <v>12873</v>
      </c>
      <c r="AF2571" s="43">
        <v>334</v>
      </c>
      <c r="AG2571" s="34" t="s">
        <v>4921</v>
      </c>
      <c r="AH2571" s="34" t="s">
        <v>1233</v>
      </c>
      <c r="AI2571" s="43" t="s">
        <v>296</v>
      </c>
      <c r="AJ2571" s="44" t="s">
        <v>1234</v>
      </c>
      <c r="AK2571" s="261">
        <v>2350774</v>
      </c>
      <c r="AL2571" s="44" t="s">
        <v>561</v>
      </c>
      <c r="AM2571" s="44" t="s">
        <v>1237</v>
      </c>
      <c r="AN2571" s="262">
        <v>249146880</v>
      </c>
      <c r="AO2571" s="34"/>
      <c r="AP2571" s="34"/>
      <c r="AQ2571" s="34"/>
      <c r="AR2571" s="34"/>
      <c r="AS2571" s="34"/>
      <c r="AT2571" s="44" t="s">
        <v>12785</v>
      </c>
      <c r="AU2571" s="44"/>
      <c r="AV2571" s="477" t="str">
        <f t="array" ref="AV2571">_xlfn.IFS(
LEFT(Tabelas!$AI2571,1)="N","DN",
LEFT(Tabelas!$AI2571,1)="C","DC",
LEFT(Tabelas!$AI2571,1)="L","DL",
LEFT(Tabelas!$AI2571,1)="A","DA",
LEFT(Tabelas!$AI2571,1)="G","DG")</f>
        <v>DL</v>
      </c>
      <c r="AW2571" s="34"/>
      <c r="AX2571" s="34"/>
      <c r="AY2571" s="34"/>
      <c r="AZ2571" s="34"/>
      <c r="BA2571" s="34"/>
      <c r="BB2571" s="34"/>
      <c r="BC2571" s="34"/>
      <c r="BD2571" s="44">
        <v>141902</v>
      </c>
      <c r="BE2571" s="34" t="s">
        <v>1156</v>
      </c>
      <c r="BF2571" s="43" t="s">
        <v>318</v>
      </c>
      <c r="BG2571" s="34" t="s">
        <v>561</v>
      </c>
      <c r="BH2571" s="34" t="s">
        <v>281</v>
      </c>
      <c r="BI2571" s="34" t="s">
        <v>1156</v>
      </c>
      <c r="BJ2571" s="44" t="s">
        <v>350</v>
      </c>
      <c r="BK2571" s="44" t="s">
        <v>12873</v>
      </c>
      <c r="EN2571" s="572">
        <v>257263136</v>
      </c>
      <c r="EO2571" s="561" t="s">
        <v>13207</v>
      </c>
      <c r="EP2571" s="561" t="s">
        <v>947</v>
      </c>
      <c r="EQ2571" s="576">
        <v>452</v>
      </c>
      <c r="ER2571" s="561" t="s">
        <v>3734</v>
      </c>
      <c r="ES2571" s="568" t="s">
        <v>13208</v>
      </c>
    </row>
    <row r="2572" spans="16:149">
      <c r="P2572" s="503"/>
      <c r="Q2572" s="504"/>
      <c r="R2572" s="505">
        <f t="shared" si="62"/>
        <v>46350</v>
      </c>
      <c r="S2572" s="501"/>
      <c r="T2572" s="497"/>
      <c r="U2572" s="498"/>
      <c r="V2572" s="43">
        <v>334</v>
      </c>
      <c r="W2572" s="34" t="s">
        <v>4921</v>
      </c>
      <c r="X2572" s="44">
        <v>141904</v>
      </c>
      <c r="Y2572" s="34" t="s">
        <v>1384</v>
      </c>
      <c r="Z2572" s="43" t="s">
        <v>318</v>
      </c>
      <c r="AA2572" s="34" t="s">
        <v>561</v>
      </c>
      <c r="AB2572" s="34" t="s">
        <v>281</v>
      </c>
      <c r="AC2572" s="34" t="s">
        <v>1384</v>
      </c>
      <c r="AD2572" s="44" t="s">
        <v>350</v>
      </c>
      <c r="AE2572" s="44" t="s">
        <v>12873</v>
      </c>
      <c r="AF2572" s="43">
        <v>334</v>
      </c>
      <c r="AG2572" s="34" t="s">
        <v>4921</v>
      </c>
      <c r="AH2572" s="34" t="s">
        <v>1233</v>
      </c>
      <c r="AI2572" s="43" t="s">
        <v>296</v>
      </c>
      <c r="AJ2572" s="44" t="s">
        <v>1234</v>
      </c>
      <c r="AK2572" s="261">
        <v>2350774</v>
      </c>
      <c r="AL2572" s="44" t="s">
        <v>561</v>
      </c>
      <c r="AM2572" s="44" t="s">
        <v>1237</v>
      </c>
      <c r="AN2572" s="262">
        <v>249146880</v>
      </c>
      <c r="AO2572" s="34"/>
      <c r="AP2572" s="34"/>
      <c r="AQ2572" s="34"/>
      <c r="AR2572" s="34"/>
      <c r="AS2572" s="34"/>
      <c r="AT2572" s="44" t="s">
        <v>12785</v>
      </c>
      <c r="AU2572" s="44"/>
      <c r="AV2572" s="477" t="str">
        <f t="array" ref="AV2572">_xlfn.IFS(
LEFT(Tabelas!$AI2572,1)="N","DN",
LEFT(Tabelas!$AI2572,1)="C","DC",
LEFT(Tabelas!$AI2572,1)="L","DL",
LEFT(Tabelas!$AI2572,1)="A","DA",
LEFT(Tabelas!$AI2572,1)="G","DG")</f>
        <v>DL</v>
      </c>
      <c r="AW2572" s="34"/>
      <c r="AX2572" s="34"/>
      <c r="AY2572" s="34"/>
      <c r="AZ2572" s="34"/>
      <c r="BA2572" s="34"/>
      <c r="BB2572" s="34"/>
      <c r="BC2572" s="34"/>
      <c r="BD2572" s="44">
        <v>141904</v>
      </c>
      <c r="BE2572" s="34" t="s">
        <v>1384</v>
      </c>
      <c r="BF2572" s="43" t="s">
        <v>318</v>
      </c>
      <c r="BG2572" s="34" t="s">
        <v>561</v>
      </c>
      <c r="BH2572" s="34" t="s">
        <v>281</v>
      </c>
      <c r="BI2572" s="34" t="s">
        <v>1384</v>
      </c>
      <c r="BJ2572" s="44" t="s">
        <v>350</v>
      </c>
      <c r="BK2572" s="44" t="s">
        <v>12873</v>
      </c>
      <c r="EN2572" s="572">
        <v>257808680</v>
      </c>
      <c r="EO2572" s="561" t="s">
        <v>13209</v>
      </c>
      <c r="EP2572" s="561" t="s">
        <v>320</v>
      </c>
      <c r="EQ2572" s="576">
        <v>101</v>
      </c>
      <c r="ER2572" s="561" t="s">
        <v>316</v>
      </c>
      <c r="ES2572" s="568" t="s">
        <v>13210</v>
      </c>
    </row>
    <row r="2573" spans="16:149">
      <c r="P2573" s="503"/>
      <c r="Q2573" s="504"/>
      <c r="R2573" s="505">
        <f t="shared" si="62"/>
        <v>46351</v>
      </c>
      <c r="S2573" s="501"/>
      <c r="T2573" s="497"/>
      <c r="U2573" s="498"/>
      <c r="V2573" s="43">
        <v>334</v>
      </c>
      <c r="W2573" s="34" t="s">
        <v>4921</v>
      </c>
      <c r="X2573" s="44">
        <v>141917</v>
      </c>
      <c r="Y2573" s="34" t="s">
        <v>1709</v>
      </c>
      <c r="Z2573" s="43" t="s">
        <v>318</v>
      </c>
      <c r="AA2573" s="34" t="s">
        <v>561</v>
      </c>
      <c r="AB2573" s="34" t="s">
        <v>281</v>
      </c>
      <c r="AC2573" s="34" t="s">
        <v>1709</v>
      </c>
      <c r="AD2573" s="44" t="s">
        <v>350</v>
      </c>
      <c r="AE2573" s="44" t="s">
        <v>12873</v>
      </c>
      <c r="AF2573" s="43">
        <v>334</v>
      </c>
      <c r="AG2573" s="34" t="s">
        <v>4921</v>
      </c>
      <c r="AH2573" s="34" t="s">
        <v>1233</v>
      </c>
      <c r="AI2573" s="43" t="s">
        <v>296</v>
      </c>
      <c r="AJ2573" s="44" t="s">
        <v>1234</v>
      </c>
      <c r="AK2573" s="261">
        <v>2350774</v>
      </c>
      <c r="AL2573" s="44" t="s">
        <v>561</v>
      </c>
      <c r="AM2573" s="44" t="s">
        <v>1237</v>
      </c>
      <c r="AN2573" s="262">
        <v>249146880</v>
      </c>
      <c r="AO2573" s="34"/>
      <c r="AP2573" s="34"/>
      <c r="AQ2573" s="34"/>
      <c r="AR2573" s="34"/>
      <c r="AS2573" s="34"/>
      <c r="AT2573" s="44" t="s">
        <v>12785</v>
      </c>
      <c r="AU2573" s="44"/>
      <c r="AV2573" s="477" t="str">
        <f t="array" ref="AV2573">_xlfn.IFS(
LEFT(Tabelas!$AI2573,1)="N","DN",
LEFT(Tabelas!$AI2573,1)="C","DC",
LEFT(Tabelas!$AI2573,1)="L","DL",
LEFT(Tabelas!$AI2573,1)="A","DA",
LEFT(Tabelas!$AI2573,1)="G","DG")</f>
        <v>DL</v>
      </c>
      <c r="AW2573" s="34"/>
      <c r="AX2573" s="34"/>
      <c r="AY2573" s="34"/>
      <c r="AZ2573" s="34"/>
      <c r="BA2573" s="34"/>
      <c r="BB2573" s="34"/>
      <c r="BC2573" s="34"/>
      <c r="BD2573" s="44">
        <v>141917</v>
      </c>
      <c r="BE2573" s="34" t="s">
        <v>1709</v>
      </c>
      <c r="BF2573" s="43" t="s">
        <v>318</v>
      </c>
      <c r="BG2573" s="34" t="s">
        <v>561</v>
      </c>
      <c r="BH2573" s="34" t="s">
        <v>281</v>
      </c>
      <c r="BI2573" s="34" t="s">
        <v>1709</v>
      </c>
      <c r="BJ2573" s="44" t="s">
        <v>350</v>
      </c>
      <c r="BK2573" s="44" t="s">
        <v>12873</v>
      </c>
      <c r="EN2573" s="571">
        <v>259708135</v>
      </c>
      <c r="EO2573" s="560" t="s">
        <v>13211</v>
      </c>
      <c r="EP2573" s="560" t="s">
        <v>350</v>
      </c>
      <c r="EQ2573" s="580">
        <v>219</v>
      </c>
      <c r="ER2573" s="560" t="s">
        <v>4409</v>
      </c>
      <c r="ES2573" s="567" t="s">
        <v>13212</v>
      </c>
    </row>
    <row r="2574" spans="16:149">
      <c r="P2574" s="503"/>
      <c r="Q2574" s="504"/>
      <c r="R2574" s="505">
        <f t="shared" si="62"/>
        <v>46352</v>
      </c>
      <c r="S2574" s="501"/>
      <c r="T2574" s="497"/>
      <c r="U2574" s="498"/>
      <c r="V2574" s="43">
        <v>334</v>
      </c>
      <c r="W2574" s="34" t="s">
        <v>4921</v>
      </c>
      <c r="X2574" s="44">
        <v>141909</v>
      </c>
      <c r="Y2574" s="34" t="s">
        <v>994</v>
      </c>
      <c r="Z2574" s="43" t="s">
        <v>318</v>
      </c>
      <c r="AA2574" s="34" t="s">
        <v>561</v>
      </c>
      <c r="AB2574" s="34" t="s">
        <v>281</v>
      </c>
      <c r="AC2574" s="34" t="s">
        <v>994</v>
      </c>
      <c r="AD2574" s="44" t="s">
        <v>350</v>
      </c>
      <c r="AE2574" s="44" t="s">
        <v>12873</v>
      </c>
      <c r="AF2574" s="43">
        <v>334</v>
      </c>
      <c r="AG2574" s="34" t="s">
        <v>4921</v>
      </c>
      <c r="AH2574" s="34" t="s">
        <v>1233</v>
      </c>
      <c r="AI2574" s="43" t="s">
        <v>296</v>
      </c>
      <c r="AJ2574" s="44" t="s">
        <v>1234</v>
      </c>
      <c r="AK2574" s="261">
        <v>2350774</v>
      </c>
      <c r="AL2574" s="44" t="s">
        <v>561</v>
      </c>
      <c r="AM2574" s="44" t="s">
        <v>1237</v>
      </c>
      <c r="AN2574" s="262">
        <v>249146880</v>
      </c>
      <c r="AO2574" s="34"/>
      <c r="AP2574" s="34"/>
      <c r="AQ2574" s="34"/>
      <c r="AR2574" s="34"/>
      <c r="AS2574" s="34"/>
      <c r="AT2574" s="44" t="s">
        <v>12785</v>
      </c>
      <c r="AU2574" s="44"/>
      <c r="AV2574" s="477" t="str">
        <f t="array" ref="AV2574">_xlfn.IFS(
LEFT(Tabelas!$AI2574,1)="N","DN",
LEFT(Tabelas!$AI2574,1)="C","DC",
LEFT(Tabelas!$AI2574,1)="L","DL",
LEFT(Tabelas!$AI2574,1)="A","DA",
LEFT(Tabelas!$AI2574,1)="G","DG")</f>
        <v>DL</v>
      </c>
      <c r="AW2574" s="34"/>
      <c r="AX2574" s="34"/>
      <c r="AY2574" s="34"/>
      <c r="AZ2574" s="34"/>
      <c r="BA2574" s="34"/>
      <c r="BB2574" s="34"/>
      <c r="BC2574" s="34"/>
      <c r="BD2574" s="44">
        <v>141909</v>
      </c>
      <c r="BE2574" s="34" t="s">
        <v>994</v>
      </c>
      <c r="BF2574" s="43" t="s">
        <v>318</v>
      </c>
      <c r="BG2574" s="34" t="s">
        <v>561</v>
      </c>
      <c r="BH2574" s="34" t="s">
        <v>281</v>
      </c>
      <c r="BI2574" s="34" t="s">
        <v>994</v>
      </c>
      <c r="BJ2574" s="44" t="s">
        <v>350</v>
      </c>
      <c r="BK2574" s="44" t="s">
        <v>12873</v>
      </c>
      <c r="EN2574" s="572">
        <v>262485532</v>
      </c>
      <c r="EO2574" s="561" t="s">
        <v>13213</v>
      </c>
      <c r="EP2574" s="561" t="s">
        <v>947</v>
      </c>
      <c r="EQ2574" s="576">
        <v>450</v>
      </c>
      <c r="ER2574" s="561" t="s">
        <v>4312</v>
      </c>
      <c r="ES2574" s="568" t="s">
        <v>13185</v>
      </c>
    </row>
    <row r="2575" spans="16:149">
      <c r="P2575" s="503"/>
      <c r="Q2575" s="504"/>
      <c r="R2575" s="505">
        <f t="shared" si="62"/>
        <v>46353</v>
      </c>
      <c r="S2575" s="501"/>
      <c r="T2575" s="497"/>
      <c r="U2575" s="498"/>
      <c r="V2575" s="43">
        <v>334</v>
      </c>
      <c r="W2575" s="34" t="s">
        <v>4921</v>
      </c>
      <c r="X2575" s="44">
        <v>141910</v>
      </c>
      <c r="Y2575" s="34" t="s">
        <v>2161</v>
      </c>
      <c r="Z2575" s="43" t="s">
        <v>318</v>
      </c>
      <c r="AA2575" s="34" t="s">
        <v>561</v>
      </c>
      <c r="AB2575" s="34" t="s">
        <v>281</v>
      </c>
      <c r="AC2575" s="34" t="s">
        <v>2161</v>
      </c>
      <c r="AD2575" s="44" t="s">
        <v>350</v>
      </c>
      <c r="AE2575" s="44" t="s">
        <v>12873</v>
      </c>
      <c r="AF2575" s="43">
        <v>334</v>
      </c>
      <c r="AG2575" s="34" t="s">
        <v>4921</v>
      </c>
      <c r="AH2575" s="34" t="s">
        <v>1233</v>
      </c>
      <c r="AI2575" s="43" t="s">
        <v>296</v>
      </c>
      <c r="AJ2575" s="44" t="s">
        <v>1234</v>
      </c>
      <c r="AK2575" s="261">
        <v>2350774</v>
      </c>
      <c r="AL2575" s="44" t="s">
        <v>561</v>
      </c>
      <c r="AM2575" s="44" t="s">
        <v>1237</v>
      </c>
      <c r="AN2575" s="262">
        <v>249146880</v>
      </c>
      <c r="AO2575" s="34"/>
      <c r="AP2575" s="34"/>
      <c r="AQ2575" s="34"/>
      <c r="AR2575" s="34"/>
      <c r="AS2575" s="34"/>
      <c r="AT2575" s="44" t="s">
        <v>12785</v>
      </c>
      <c r="AU2575" s="44"/>
      <c r="AV2575" s="477" t="str">
        <f t="array" ref="AV2575">_xlfn.IFS(
LEFT(Tabelas!$AI2575,1)="N","DN",
LEFT(Tabelas!$AI2575,1)="C","DC",
LEFT(Tabelas!$AI2575,1)="L","DL",
LEFT(Tabelas!$AI2575,1)="A","DA",
LEFT(Tabelas!$AI2575,1)="G","DG")</f>
        <v>DL</v>
      </c>
      <c r="AW2575" s="34"/>
      <c r="AX2575" s="34"/>
      <c r="AY2575" s="34"/>
      <c r="AZ2575" s="34"/>
      <c r="BA2575" s="34"/>
      <c r="BB2575" s="34"/>
      <c r="BC2575" s="34"/>
      <c r="BD2575" s="44">
        <v>141910</v>
      </c>
      <c r="BE2575" s="34" t="s">
        <v>2161</v>
      </c>
      <c r="BF2575" s="43" t="s">
        <v>318</v>
      </c>
      <c r="BG2575" s="34" t="s">
        <v>561</v>
      </c>
      <c r="BH2575" s="34" t="s">
        <v>281</v>
      </c>
      <c r="BI2575" s="34" t="s">
        <v>2161</v>
      </c>
      <c r="BJ2575" s="44" t="s">
        <v>350</v>
      </c>
      <c r="BK2575" s="44" t="s">
        <v>12873</v>
      </c>
      <c r="EN2575" s="571">
        <v>264068157</v>
      </c>
      <c r="EO2575" s="560" t="s">
        <v>13214</v>
      </c>
      <c r="EP2575" s="560" t="s">
        <v>370</v>
      </c>
      <c r="EQ2575" s="580">
        <v>586</v>
      </c>
      <c r="ER2575" s="560" t="s">
        <v>5533</v>
      </c>
      <c r="ES2575" s="567" t="s">
        <v>13215</v>
      </c>
    </row>
    <row r="2576" spans="16:149">
      <c r="P2576" s="503"/>
      <c r="Q2576" s="504"/>
      <c r="R2576" s="505">
        <f t="shared" si="62"/>
        <v>46354</v>
      </c>
      <c r="S2576" s="501"/>
      <c r="T2576" s="497"/>
      <c r="U2576" s="498"/>
      <c r="V2576" s="43">
        <v>334</v>
      </c>
      <c r="W2576" s="34" t="s">
        <v>4921</v>
      </c>
      <c r="X2576" s="44">
        <v>141900</v>
      </c>
      <c r="Y2576" s="34" t="s">
        <v>862</v>
      </c>
      <c r="Z2576" s="43" t="s">
        <v>318</v>
      </c>
      <c r="AA2576" s="34" t="s">
        <v>561</v>
      </c>
      <c r="AB2576" s="34" t="s">
        <v>281</v>
      </c>
      <c r="AC2576" s="34" t="s">
        <v>13216</v>
      </c>
      <c r="AD2576" s="44" t="s">
        <v>350</v>
      </c>
      <c r="AE2576" s="44" t="s">
        <v>12873</v>
      </c>
      <c r="AF2576" s="43">
        <v>334</v>
      </c>
      <c r="AG2576" s="34" t="s">
        <v>4921</v>
      </c>
      <c r="AH2576" s="34" t="s">
        <v>1233</v>
      </c>
      <c r="AI2576" s="43" t="s">
        <v>296</v>
      </c>
      <c r="AJ2576" s="44" t="s">
        <v>1234</v>
      </c>
      <c r="AK2576" s="261">
        <v>2350774</v>
      </c>
      <c r="AL2576" s="44" t="s">
        <v>561</v>
      </c>
      <c r="AM2576" s="44" t="s">
        <v>1237</v>
      </c>
      <c r="AN2576" s="262">
        <v>249146880</v>
      </c>
      <c r="AO2576" s="34"/>
      <c r="AP2576" s="34"/>
      <c r="AQ2576" s="34"/>
      <c r="AR2576" s="34"/>
      <c r="AS2576" s="34"/>
      <c r="AT2576" s="44" t="s">
        <v>12785</v>
      </c>
      <c r="AU2576" s="44"/>
      <c r="AV2576" s="477" t="str">
        <f t="array" ref="AV2576">_xlfn.IFS(
LEFT(Tabelas!$AI2576,1)="N","DN",
LEFT(Tabelas!$AI2576,1)="C","DC",
LEFT(Tabelas!$AI2576,1)="L","DL",
LEFT(Tabelas!$AI2576,1)="A","DA",
LEFT(Tabelas!$AI2576,1)="G","DG")</f>
        <v>DL</v>
      </c>
      <c r="AW2576" s="34"/>
      <c r="AX2576" s="34"/>
      <c r="AY2576" s="34"/>
      <c r="AZ2576" s="34"/>
      <c r="BA2576" s="34"/>
      <c r="BB2576" s="34"/>
      <c r="BC2576" s="34"/>
      <c r="BD2576" s="44">
        <v>141900</v>
      </c>
      <c r="BE2576" s="34" t="s">
        <v>862</v>
      </c>
      <c r="BF2576" s="43" t="s">
        <v>318</v>
      </c>
      <c r="BG2576" s="34" t="s">
        <v>561</v>
      </c>
      <c r="BH2576" s="34" t="s">
        <v>281</v>
      </c>
      <c r="BI2576" s="34" t="s">
        <v>13216</v>
      </c>
      <c r="BJ2576" s="44" t="s">
        <v>350</v>
      </c>
      <c r="BK2576" s="44" t="s">
        <v>12873</v>
      </c>
      <c r="EN2576" s="572">
        <v>267482116</v>
      </c>
      <c r="EO2576" s="561" t="s">
        <v>13217</v>
      </c>
      <c r="EP2576" s="561" t="s">
        <v>947</v>
      </c>
      <c r="EQ2576" s="576">
        <v>452</v>
      </c>
      <c r="ER2576" s="561" t="s">
        <v>3734</v>
      </c>
      <c r="ES2576" s="568" t="s">
        <v>13218</v>
      </c>
    </row>
    <row r="2577" spans="16:149">
      <c r="P2577" s="503"/>
      <c r="Q2577" s="504"/>
      <c r="R2577" s="505">
        <f t="shared" si="62"/>
        <v>46355</v>
      </c>
      <c r="S2577" s="501"/>
      <c r="T2577" s="497"/>
      <c r="U2577" s="498"/>
      <c r="V2577" s="43">
        <v>334</v>
      </c>
      <c r="W2577" s="34" t="s">
        <v>4921</v>
      </c>
      <c r="X2577" s="44">
        <v>141918</v>
      </c>
      <c r="Y2577" s="34" t="s">
        <v>2358</v>
      </c>
      <c r="Z2577" s="43" t="s">
        <v>318</v>
      </c>
      <c r="AA2577" s="34" t="s">
        <v>561</v>
      </c>
      <c r="AB2577" s="34" t="s">
        <v>281</v>
      </c>
      <c r="AC2577" s="34" t="s">
        <v>13219</v>
      </c>
      <c r="AD2577" s="44" t="s">
        <v>350</v>
      </c>
      <c r="AE2577" s="44" t="s">
        <v>12873</v>
      </c>
      <c r="AF2577" s="43">
        <v>334</v>
      </c>
      <c r="AG2577" s="34" t="s">
        <v>4921</v>
      </c>
      <c r="AH2577" s="34" t="s">
        <v>1233</v>
      </c>
      <c r="AI2577" s="43" t="s">
        <v>296</v>
      </c>
      <c r="AJ2577" s="44" t="s">
        <v>1234</v>
      </c>
      <c r="AK2577" s="261">
        <v>2350774</v>
      </c>
      <c r="AL2577" s="44" t="s">
        <v>561</v>
      </c>
      <c r="AM2577" s="44" t="s">
        <v>1237</v>
      </c>
      <c r="AN2577" s="262">
        <v>249146880</v>
      </c>
      <c r="AO2577" s="34"/>
      <c r="AP2577" s="34"/>
      <c r="AQ2577" s="34"/>
      <c r="AR2577" s="34"/>
      <c r="AS2577" s="34"/>
      <c r="AT2577" s="44" t="s">
        <v>12785</v>
      </c>
      <c r="AU2577" s="44"/>
      <c r="AV2577" s="477" t="str">
        <f t="array" ref="AV2577">_xlfn.IFS(
LEFT(Tabelas!$AI2577,1)="N","DN",
LEFT(Tabelas!$AI2577,1)="C","DC",
LEFT(Tabelas!$AI2577,1)="L","DL",
LEFT(Tabelas!$AI2577,1)="A","DA",
LEFT(Tabelas!$AI2577,1)="G","DG")</f>
        <v>DL</v>
      </c>
      <c r="AW2577" s="34"/>
      <c r="AX2577" s="34"/>
      <c r="AY2577" s="34"/>
      <c r="AZ2577" s="34"/>
      <c r="BA2577" s="34"/>
      <c r="BB2577" s="34"/>
      <c r="BC2577" s="34"/>
      <c r="BD2577" s="44">
        <v>141918</v>
      </c>
      <c r="BE2577" s="34" t="s">
        <v>2358</v>
      </c>
      <c r="BF2577" s="43" t="s">
        <v>318</v>
      </c>
      <c r="BG2577" s="34" t="s">
        <v>561</v>
      </c>
      <c r="BH2577" s="34" t="s">
        <v>281</v>
      </c>
      <c r="BI2577" s="34" t="s">
        <v>13219</v>
      </c>
      <c r="BJ2577" s="44" t="s">
        <v>350</v>
      </c>
      <c r="BK2577" s="44" t="s">
        <v>12873</v>
      </c>
      <c r="EN2577" s="572">
        <v>269859942</v>
      </c>
      <c r="EO2577" s="561" t="s">
        <v>13220</v>
      </c>
      <c r="EP2577" s="561" t="s">
        <v>320</v>
      </c>
      <c r="EQ2577" s="576">
        <v>106</v>
      </c>
      <c r="ER2577" s="561" t="s">
        <v>1774</v>
      </c>
      <c r="ES2577" s="568" t="s">
        <v>13221</v>
      </c>
    </row>
    <row r="2578" spans="16:149">
      <c r="P2578" s="503"/>
      <c r="Q2578" s="504"/>
      <c r="R2578" s="505">
        <f t="shared" si="62"/>
        <v>46356</v>
      </c>
      <c r="S2578" s="501"/>
      <c r="T2578" s="497"/>
      <c r="U2578" s="498"/>
      <c r="V2578" s="43">
        <v>334</v>
      </c>
      <c r="W2578" s="34" t="s">
        <v>4921</v>
      </c>
      <c r="X2578" s="44">
        <v>141919</v>
      </c>
      <c r="Y2578" s="34" t="s">
        <v>2525</v>
      </c>
      <c r="Z2578" s="43" t="s">
        <v>318</v>
      </c>
      <c r="AA2578" s="34" t="s">
        <v>561</v>
      </c>
      <c r="AB2578" s="34" t="s">
        <v>281</v>
      </c>
      <c r="AC2578" s="34" t="s">
        <v>13222</v>
      </c>
      <c r="AD2578" s="44" t="s">
        <v>350</v>
      </c>
      <c r="AE2578" s="44" t="s">
        <v>12873</v>
      </c>
      <c r="AF2578" s="43">
        <v>334</v>
      </c>
      <c r="AG2578" s="34" t="s">
        <v>4921</v>
      </c>
      <c r="AH2578" s="34" t="s">
        <v>1233</v>
      </c>
      <c r="AI2578" s="43" t="s">
        <v>296</v>
      </c>
      <c r="AJ2578" s="44" t="s">
        <v>1234</v>
      </c>
      <c r="AK2578" s="261">
        <v>2350774</v>
      </c>
      <c r="AL2578" s="44" t="s">
        <v>561</v>
      </c>
      <c r="AM2578" s="44" t="s">
        <v>1237</v>
      </c>
      <c r="AN2578" s="262">
        <v>249146880</v>
      </c>
      <c r="AO2578" s="34"/>
      <c r="AP2578" s="34"/>
      <c r="AQ2578" s="34"/>
      <c r="AR2578" s="34"/>
      <c r="AS2578" s="34"/>
      <c r="AT2578" s="44" t="s">
        <v>12785</v>
      </c>
      <c r="AU2578" s="44"/>
      <c r="AV2578" s="477" t="str">
        <f t="array" ref="AV2578">_xlfn.IFS(
LEFT(Tabelas!$AI2578,1)="N","DN",
LEFT(Tabelas!$AI2578,1)="C","DC",
LEFT(Tabelas!$AI2578,1)="L","DL",
LEFT(Tabelas!$AI2578,1)="A","DA",
LEFT(Tabelas!$AI2578,1)="G","DG")</f>
        <v>DL</v>
      </c>
      <c r="AW2578" s="34"/>
      <c r="AX2578" s="34"/>
      <c r="AY2578" s="34"/>
      <c r="AZ2578" s="34"/>
      <c r="BA2578" s="34"/>
      <c r="BB2578" s="34"/>
      <c r="BC2578" s="34"/>
      <c r="BD2578" s="44">
        <v>141919</v>
      </c>
      <c r="BE2578" s="34" t="s">
        <v>2525</v>
      </c>
      <c r="BF2578" s="43" t="s">
        <v>318</v>
      </c>
      <c r="BG2578" s="34" t="s">
        <v>561</v>
      </c>
      <c r="BH2578" s="34" t="s">
        <v>281</v>
      </c>
      <c r="BI2578" s="34" t="s">
        <v>13222</v>
      </c>
      <c r="BJ2578" s="44" t="s">
        <v>350</v>
      </c>
      <c r="BK2578" s="44" t="s">
        <v>12873</v>
      </c>
      <c r="EN2578" s="572">
        <v>500901155</v>
      </c>
      <c r="EO2578" s="561" t="s">
        <v>13223</v>
      </c>
      <c r="EP2578" s="561" t="s">
        <v>320</v>
      </c>
      <c r="EQ2578" s="576">
        <v>106</v>
      </c>
      <c r="ER2578" s="561" t="s">
        <v>1774</v>
      </c>
      <c r="ES2578" s="568"/>
    </row>
    <row r="2579" spans="16:149">
      <c r="P2579" s="503"/>
      <c r="Q2579" s="504"/>
      <c r="R2579" s="505">
        <f t="shared" si="62"/>
        <v>46357</v>
      </c>
      <c r="S2579" s="501"/>
      <c r="T2579" s="497"/>
      <c r="U2579" s="498"/>
      <c r="V2579" s="43">
        <v>334</v>
      </c>
      <c r="W2579" s="34" t="s">
        <v>4921</v>
      </c>
      <c r="X2579" s="44">
        <v>141920</v>
      </c>
      <c r="Y2579" s="34" t="s">
        <v>13224</v>
      </c>
      <c r="Z2579" s="43" t="s">
        <v>318</v>
      </c>
      <c r="AA2579" s="34" t="s">
        <v>561</v>
      </c>
      <c r="AB2579" s="34" t="s">
        <v>281</v>
      </c>
      <c r="AC2579" s="34" t="s">
        <v>13216</v>
      </c>
      <c r="AD2579" s="44" t="s">
        <v>350</v>
      </c>
      <c r="AE2579" s="44" t="s">
        <v>12873</v>
      </c>
      <c r="AF2579" s="43">
        <v>334</v>
      </c>
      <c r="AG2579" s="34" t="s">
        <v>4921</v>
      </c>
      <c r="AH2579" s="34" t="s">
        <v>1233</v>
      </c>
      <c r="AI2579" s="43" t="s">
        <v>296</v>
      </c>
      <c r="AJ2579" s="44" t="s">
        <v>1234</v>
      </c>
      <c r="AK2579" s="261">
        <v>2350774</v>
      </c>
      <c r="AL2579" s="44" t="s">
        <v>561</v>
      </c>
      <c r="AM2579" s="44" t="s">
        <v>1237</v>
      </c>
      <c r="AN2579" s="262">
        <v>249146880</v>
      </c>
      <c r="AO2579" s="34"/>
      <c r="AP2579" s="34"/>
      <c r="AQ2579" s="34"/>
      <c r="AR2579" s="34"/>
      <c r="AS2579" s="34"/>
      <c r="AT2579" s="44" t="s">
        <v>12785</v>
      </c>
      <c r="AU2579" s="44"/>
      <c r="AV2579" s="477" t="str">
        <f t="array" ref="AV2579">_xlfn.IFS(
LEFT(Tabelas!$AI2579,1)="N","DN",
LEFT(Tabelas!$AI2579,1)="C","DC",
LEFT(Tabelas!$AI2579,1)="L","DL",
LEFT(Tabelas!$AI2579,1)="A","DA",
LEFT(Tabelas!$AI2579,1)="G","DG")</f>
        <v>DL</v>
      </c>
      <c r="AW2579" s="34"/>
      <c r="AX2579" s="34"/>
      <c r="AY2579" s="34"/>
      <c r="AZ2579" s="34"/>
      <c r="BA2579" s="34"/>
      <c r="BB2579" s="34"/>
      <c r="BC2579" s="34"/>
      <c r="BD2579" s="44">
        <v>141920</v>
      </c>
      <c r="BE2579" s="34" t="s">
        <v>13224</v>
      </c>
      <c r="BF2579" s="43" t="s">
        <v>318</v>
      </c>
      <c r="BG2579" s="34" t="s">
        <v>561</v>
      </c>
      <c r="BH2579" s="34" t="s">
        <v>281</v>
      </c>
      <c r="BI2579" s="34" t="s">
        <v>13216</v>
      </c>
      <c r="BJ2579" s="44" t="s">
        <v>350</v>
      </c>
      <c r="BK2579" s="44" t="s">
        <v>12873</v>
      </c>
      <c r="EN2579" s="571">
        <v>501090665</v>
      </c>
      <c r="EO2579" s="560" t="s">
        <v>13225</v>
      </c>
      <c r="EP2579" s="560" t="s">
        <v>370</v>
      </c>
      <c r="EQ2579" s="580">
        <v>555</v>
      </c>
      <c r="ER2579" s="560" t="s">
        <v>371</v>
      </c>
      <c r="ES2579" s="567"/>
    </row>
    <row r="2580" spans="16:149">
      <c r="P2580" s="503"/>
      <c r="Q2580" s="504"/>
      <c r="R2580" s="505">
        <f t="shared" si="62"/>
        <v>46358</v>
      </c>
      <c r="S2580" s="501"/>
      <c r="T2580" s="497"/>
      <c r="U2580" s="498"/>
      <c r="V2580" s="43">
        <v>334</v>
      </c>
      <c r="W2580" s="34" t="s">
        <v>4921</v>
      </c>
      <c r="X2580" s="44">
        <v>141921</v>
      </c>
      <c r="Y2580" s="34" t="s">
        <v>13224</v>
      </c>
      <c r="Z2580" s="43" t="s">
        <v>318</v>
      </c>
      <c r="AA2580" s="34" t="s">
        <v>561</v>
      </c>
      <c r="AB2580" s="34" t="s">
        <v>281</v>
      </c>
      <c r="AC2580" s="34" t="s">
        <v>13226</v>
      </c>
      <c r="AD2580" s="44" t="s">
        <v>350</v>
      </c>
      <c r="AE2580" s="44" t="s">
        <v>12873</v>
      </c>
      <c r="AF2580" s="43">
        <v>334</v>
      </c>
      <c r="AG2580" s="34" t="s">
        <v>4921</v>
      </c>
      <c r="AH2580" s="34" t="s">
        <v>1233</v>
      </c>
      <c r="AI2580" s="43" t="s">
        <v>296</v>
      </c>
      <c r="AJ2580" s="44" t="s">
        <v>1234</v>
      </c>
      <c r="AK2580" s="261">
        <v>2350774</v>
      </c>
      <c r="AL2580" s="44" t="s">
        <v>561</v>
      </c>
      <c r="AM2580" s="44" t="s">
        <v>1237</v>
      </c>
      <c r="AN2580" s="262">
        <v>249146880</v>
      </c>
      <c r="AO2580" s="34"/>
      <c r="AP2580" s="34"/>
      <c r="AQ2580" s="34"/>
      <c r="AR2580" s="34"/>
      <c r="AS2580" s="34"/>
      <c r="AT2580" s="44" t="s">
        <v>12785</v>
      </c>
      <c r="AU2580" s="44"/>
      <c r="AV2580" s="477" t="str">
        <f t="array" ref="AV2580">_xlfn.IFS(
LEFT(Tabelas!$AI2580,1)="N","DN",
LEFT(Tabelas!$AI2580,1)="C","DC",
LEFT(Tabelas!$AI2580,1)="L","DL",
LEFT(Tabelas!$AI2580,1)="A","DA",
LEFT(Tabelas!$AI2580,1)="G","DG")</f>
        <v>DL</v>
      </c>
      <c r="AW2580" s="34"/>
      <c r="AX2580" s="34"/>
      <c r="AY2580" s="34"/>
      <c r="AZ2580" s="34"/>
      <c r="BA2580" s="34"/>
      <c r="BB2580" s="34"/>
      <c r="BC2580" s="34"/>
      <c r="BD2580" s="44">
        <v>141921</v>
      </c>
      <c r="BE2580" s="34" t="s">
        <v>13224</v>
      </c>
      <c r="BF2580" s="43" t="s">
        <v>318</v>
      </c>
      <c r="BG2580" s="34" t="s">
        <v>561</v>
      </c>
      <c r="BH2580" s="34" t="s">
        <v>281</v>
      </c>
      <c r="BI2580" s="34" t="s">
        <v>13226</v>
      </c>
      <c r="BJ2580" s="44" t="s">
        <v>350</v>
      </c>
      <c r="BK2580" s="44" t="s">
        <v>12873</v>
      </c>
      <c r="EN2580" s="572">
        <v>501412123</v>
      </c>
      <c r="EO2580" s="561" t="s">
        <v>12745</v>
      </c>
      <c r="EP2580" s="561" t="s">
        <v>320</v>
      </c>
      <c r="EQ2580" s="576">
        <v>166</v>
      </c>
      <c r="ER2580" s="561" t="s">
        <v>3992</v>
      </c>
      <c r="ES2580" s="568"/>
    </row>
    <row r="2581" spans="16:149">
      <c r="P2581" s="503"/>
      <c r="Q2581" s="504"/>
      <c r="R2581" s="505">
        <f t="shared" si="62"/>
        <v>46359</v>
      </c>
      <c r="S2581" s="501"/>
      <c r="T2581" s="497"/>
      <c r="U2581" s="498"/>
      <c r="V2581" s="43">
        <v>334</v>
      </c>
      <c r="W2581" s="34" t="s">
        <v>4921</v>
      </c>
      <c r="X2581" s="44">
        <v>141916</v>
      </c>
      <c r="Y2581" s="34" t="s">
        <v>2968</v>
      </c>
      <c r="Z2581" s="43" t="s">
        <v>318</v>
      </c>
      <c r="AA2581" s="34" t="s">
        <v>561</v>
      </c>
      <c r="AB2581" s="34" t="s">
        <v>281</v>
      </c>
      <c r="AC2581" s="34" t="s">
        <v>2968</v>
      </c>
      <c r="AD2581" s="44" t="s">
        <v>350</v>
      </c>
      <c r="AE2581" s="44" t="s">
        <v>12873</v>
      </c>
      <c r="AF2581" s="43">
        <v>334</v>
      </c>
      <c r="AG2581" s="34" t="s">
        <v>4921</v>
      </c>
      <c r="AH2581" s="34" t="s">
        <v>1233</v>
      </c>
      <c r="AI2581" s="43" t="s">
        <v>296</v>
      </c>
      <c r="AJ2581" s="44" t="s">
        <v>1234</v>
      </c>
      <c r="AK2581" s="261">
        <v>2350774</v>
      </c>
      <c r="AL2581" s="44" t="s">
        <v>561</v>
      </c>
      <c r="AM2581" s="44" t="s">
        <v>1237</v>
      </c>
      <c r="AN2581" s="262">
        <v>249146880</v>
      </c>
      <c r="AO2581" s="34"/>
      <c r="AP2581" s="34"/>
      <c r="AQ2581" s="34"/>
      <c r="AR2581" s="34"/>
      <c r="AS2581" s="34"/>
      <c r="AT2581" s="44" t="s">
        <v>12785</v>
      </c>
      <c r="AU2581" s="44"/>
      <c r="AV2581" s="477" t="str">
        <f t="array" ref="AV2581">_xlfn.IFS(
LEFT(Tabelas!$AI2581,1)="N","DN",
LEFT(Tabelas!$AI2581,1)="C","DC",
LEFT(Tabelas!$AI2581,1)="L","DL",
LEFT(Tabelas!$AI2581,1)="A","DA",
LEFT(Tabelas!$AI2581,1)="G","DG")</f>
        <v>DL</v>
      </c>
      <c r="AW2581" s="34"/>
      <c r="AX2581" s="34"/>
      <c r="AY2581" s="34"/>
      <c r="AZ2581" s="34"/>
      <c r="BA2581" s="34"/>
      <c r="BB2581" s="34"/>
      <c r="BC2581" s="34"/>
      <c r="BD2581" s="44">
        <v>141916</v>
      </c>
      <c r="BE2581" s="34" t="s">
        <v>2968</v>
      </c>
      <c r="BF2581" s="43" t="s">
        <v>318</v>
      </c>
      <c r="BG2581" s="34" t="s">
        <v>561</v>
      </c>
      <c r="BH2581" s="34" t="s">
        <v>281</v>
      </c>
      <c r="BI2581" s="34" t="s">
        <v>2968</v>
      </c>
      <c r="BJ2581" s="44" t="s">
        <v>350</v>
      </c>
      <c r="BK2581" s="44" t="s">
        <v>12873</v>
      </c>
      <c r="EN2581" s="571">
        <v>501437029</v>
      </c>
      <c r="EO2581" s="560" t="s">
        <v>13227</v>
      </c>
      <c r="EP2581" s="560" t="s">
        <v>320</v>
      </c>
      <c r="EQ2581" s="580">
        <v>167</v>
      </c>
      <c r="ER2581" s="560" t="s">
        <v>4041</v>
      </c>
      <c r="ES2581" s="567"/>
    </row>
    <row r="2582" spans="16:149">
      <c r="P2582" s="503"/>
      <c r="Q2582" s="504"/>
      <c r="R2582" s="505">
        <f t="shared" si="62"/>
        <v>46360</v>
      </c>
      <c r="S2582" s="501"/>
      <c r="T2582" s="497"/>
      <c r="U2582" s="498"/>
      <c r="V2582" s="43">
        <v>334</v>
      </c>
      <c r="W2582" s="34" t="s">
        <v>4921</v>
      </c>
      <c r="X2582" s="44">
        <v>142001</v>
      </c>
      <c r="Y2582" s="34" t="s">
        <v>1157</v>
      </c>
      <c r="Z2582" s="43" t="s">
        <v>1223</v>
      </c>
      <c r="AA2582" s="34" t="s">
        <v>562</v>
      </c>
      <c r="AB2582" s="34" t="s">
        <v>281</v>
      </c>
      <c r="AC2582" s="34" t="s">
        <v>1157</v>
      </c>
      <c r="AD2582" s="44" t="s">
        <v>350</v>
      </c>
      <c r="AE2582" s="44" t="s">
        <v>12873</v>
      </c>
      <c r="AF2582" s="43">
        <v>334</v>
      </c>
      <c r="AG2582" s="34" t="s">
        <v>4921</v>
      </c>
      <c r="AH2582" s="34" t="s">
        <v>1233</v>
      </c>
      <c r="AI2582" s="43" t="s">
        <v>296</v>
      </c>
      <c r="AJ2582" s="44" t="s">
        <v>1234</v>
      </c>
      <c r="AK2582" s="261">
        <v>2350774</v>
      </c>
      <c r="AL2582" s="44" t="s">
        <v>561</v>
      </c>
      <c r="AM2582" s="44" t="s">
        <v>1237</v>
      </c>
      <c r="AN2582" s="262">
        <v>249146880</v>
      </c>
      <c r="AO2582" s="34"/>
      <c r="AP2582" s="34"/>
      <c r="AQ2582" s="34"/>
      <c r="AR2582" s="34"/>
      <c r="AS2582" s="34"/>
      <c r="AT2582" s="44" t="s">
        <v>12785</v>
      </c>
      <c r="AU2582" s="44"/>
      <c r="AV2582" s="477" t="str">
        <f t="array" ref="AV2582">_xlfn.IFS(
LEFT(Tabelas!$AI2582,1)="N","DN",
LEFT(Tabelas!$AI2582,1)="C","DC",
LEFT(Tabelas!$AI2582,1)="L","DL",
LEFT(Tabelas!$AI2582,1)="A","DA",
LEFT(Tabelas!$AI2582,1)="G","DG")</f>
        <v>DL</v>
      </c>
      <c r="AW2582" s="34"/>
      <c r="AX2582" s="34"/>
      <c r="AY2582" s="34"/>
      <c r="AZ2582" s="34"/>
      <c r="BA2582" s="34"/>
      <c r="BB2582" s="34"/>
      <c r="BC2582" s="34"/>
      <c r="BD2582" s="44">
        <v>142001</v>
      </c>
      <c r="BE2582" s="34" t="s">
        <v>1157</v>
      </c>
      <c r="BF2582" s="43" t="s">
        <v>1223</v>
      </c>
      <c r="BG2582" s="34" t="s">
        <v>562</v>
      </c>
      <c r="BH2582" s="34" t="s">
        <v>281</v>
      </c>
      <c r="BI2582" s="34" t="s">
        <v>1157</v>
      </c>
      <c r="BJ2582" s="44" t="s">
        <v>350</v>
      </c>
      <c r="BK2582" s="44" t="s">
        <v>12873</v>
      </c>
      <c r="EN2582" s="572">
        <v>501937471</v>
      </c>
      <c r="EO2582" s="561" t="s">
        <v>13228</v>
      </c>
      <c r="EP2582" s="561" t="s">
        <v>320</v>
      </c>
      <c r="EQ2582" s="576">
        <v>170</v>
      </c>
      <c r="ER2582" s="561" t="s">
        <v>4090</v>
      </c>
      <c r="ES2582" s="568"/>
    </row>
    <row r="2583" spans="16:149">
      <c r="P2583" s="503"/>
      <c r="Q2583" s="504"/>
      <c r="R2583" s="505">
        <f t="shared" si="62"/>
        <v>46361</v>
      </c>
      <c r="S2583" s="501"/>
      <c r="T2583" s="497"/>
      <c r="U2583" s="498"/>
      <c r="V2583" s="43">
        <v>334</v>
      </c>
      <c r="W2583" s="34" t="s">
        <v>4921</v>
      </c>
      <c r="X2583" s="44">
        <v>142002</v>
      </c>
      <c r="Y2583" s="34" t="s">
        <v>1430</v>
      </c>
      <c r="Z2583" s="43" t="s">
        <v>1223</v>
      </c>
      <c r="AA2583" s="34" t="s">
        <v>562</v>
      </c>
      <c r="AB2583" s="34" t="s">
        <v>281</v>
      </c>
      <c r="AC2583" s="34" t="s">
        <v>1430</v>
      </c>
      <c r="AD2583" s="44" t="s">
        <v>350</v>
      </c>
      <c r="AE2583" s="44" t="s">
        <v>12873</v>
      </c>
      <c r="AF2583" s="43">
        <v>334</v>
      </c>
      <c r="AG2583" s="34" t="s">
        <v>4921</v>
      </c>
      <c r="AH2583" s="34" t="s">
        <v>1233</v>
      </c>
      <c r="AI2583" s="43" t="s">
        <v>296</v>
      </c>
      <c r="AJ2583" s="44" t="s">
        <v>1234</v>
      </c>
      <c r="AK2583" s="261">
        <v>2350774</v>
      </c>
      <c r="AL2583" s="44" t="s">
        <v>561</v>
      </c>
      <c r="AM2583" s="44" t="s">
        <v>1237</v>
      </c>
      <c r="AN2583" s="262">
        <v>249146880</v>
      </c>
      <c r="AO2583" s="34"/>
      <c r="AP2583" s="34"/>
      <c r="AQ2583" s="34"/>
      <c r="AR2583" s="34"/>
      <c r="AS2583" s="34"/>
      <c r="AT2583" s="44" t="s">
        <v>12785</v>
      </c>
      <c r="AU2583" s="44"/>
      <c r="AV2583" s="477" t="str">
        <f t="array" ref="AV2583">_xlfn.IFS(
LEFT(Tabelas!$AI2583,1)="N","DN",
LEFT(Tabelas!$AI2583,1)="C","DC",
LEFT(Tabelas!$AI2583,1)="L","DL",
LEFT(Tabelas!$AI2583,1)="A","DA",
LEFT(Tabelas!$AI2583,1)="G","DG")</f>
        <v>DL</v>
      </c>
      <c r="AW2583" s="34"/>
      <c r="AX2583" s="34"/>
      <c r="AY2583" s="34"/>
      <c r="AZ2583" s="34"/>
      <c r="BA2583" s="34"/>
      <c r="BB2583" s="34"/>
      <c r="BC2583" s="34"/>
      <c r="BD2583" s="44">
        <v>142002</v>
      </c>
      <c r="BE2583" s="34" t="s">
        <v>1430</v>
      </c>
      <c r="BF2583" s="43" t="s">
        <v>1223</v>
      </c>
      <c r="BG2583" s="34" t="s">
        <v>562</v>
      </c>
      <c r="BH2583" s="34" t="s">
        <v>281</v>
      </c>
      <c r="BI2583" s="34" t="s">
        <v>1430</v>
      </c>
      <c r="BJ2583" s="44" t="s">
        <v>350</v>
      </c>
      <c r="BK2583" s="44" t="s">
        <v>12873</v>
      </c>
      <c r="EN2583" s="571">
        <v>501994335</v>
      </c>
      <c r="EO2583" s="560" t="s">
        <v>13229</v>
      </c>
      <c r="EP2583" s="560" t="s">
        <v>320</v>
      </c>
      <c r="EQ2583" s="580">
        <v>108</v>
      </c>
      <c r="ER2583" s="560" t="s">
        <v>2224</v>
      </c>
      <c r="ES2583" s="567"/>
    </row>
    <row r="2584" spans="16:149">
      <c r="P2584" s="503"/>
      <c r="Q2584" s="504"/>
      <c r="R2584" s="505">
        <f t="shared" si="62"/>
        <v>46362</v>
      </c>
      <c r="S2584" s="501"/>
      <c r="T2584" s="497"/>
      <c r="U2584" s="498"/>
      <c r="V2584" s="43">
        <v>334</v>
      </c>
      <c r="W2584" s="34" t="s">
        <v>4921</v>
      </c>
      <c r="X2584" s="44">
        <v>142003</v>
      </c>
      <c r="Y2584" s="34" t="s">
        <v>1710</v>
      </c>
      <c r="Z2584" s="43" t="s">
        <v>1223</v>
      </c>
      <c r="AA2584" s="34" t="s">
        <v>562</v>
      </c>
      <c r="AB2584" s="34" t="s">
        <v>281</v>
      </c>
      <c r="AC2584" s="34" t="s">
        <v>1710</v>
      </c>
      <c r="AD2584" s="44" t="s">
        <v>350</v>
      </c>
      <c r="AE2584" s="44" t="s">
        <v>12873</v>
      </c>
      <c r="AF2584" s="43">
        <v>334</v>
      </c>
      <c r="AG2584" s="34" t="s">
        <v>4921</v>
      </c>
      <c r="AH2584" s="34" t="s">
        <v>1233</v>
      </c>
      <c r="AI2584" s="43" t="s">
        <v>296</v>
      </c>
      <c r="AJ2584" s="44" t="s">
        <v>1234</v>
      </c>
      <c r="AK2584" s="261">
        <v>2350774</v>
      </c>
      <c r="AL2584" s="44" t="s">
        <v>561</v>
      </c>
      <c r="AM2584" s="44" t="s">
        <v>1237</v>
      </c>
      <c r="AN2584" s="262">
        <v>249146880</v>
      </c>
      <c r="AO2584" s="34"/>
      <c r="AP2584" s="34"/>
      <c r="AQ2584" s="34"/>
      <c r="AR2584" s="34"/>
      <c r="AS2584" s="34"/>
      <c r="AT2584" s="44" t="s">
        <v>12785</v>
      </c>
      <c r="AU2584" s="44"/>
      <c r="AV2584" s="477" t="str">
        <f t="array" ref="AV2584">_xlfn.IFS(
LEFT(Tabelas!$AI2584,1)="N","DN",
LEFT(Tabelas!$AI2584,1)="C","DC",
LEFT(Tabelas!$AI2584,1)="L","DL",
LEFT(Tabelas!$AI2584,1)="A","DA",
LEFT(Tabelas!$AI2584,1)="G","DG")</f>
        <v>DL</v>
      </c>
      <c r="AW2584" s="34"/>
      <c r="AX2584" s="34"/>
      <c r="AY2584" s="34"/>
      <c r="AZ2584" s="34"/>
      <c r="BA2584" s="34"/>
      <c r="BB2584" s="34"/>
      <c r="BC2584" s="34"/>
      <c r="BD2584" s="44">
        <v>142003</v>
      </c>
      <c r="BE2584" s="34" t="s">
        <v>1710</v>
      </c>
      <c r="BF2584" s="43" t="s">
        <v>1223</v>
      </c>
      <c r="BG2584" s="34" t="s">
        <v>562</v>
      </c>
      <c r="BH2584" s="34" t="s">
        <v>281</v>
      </c>
      <c r="BI2584" s="34" t="s">
        <v>1710</v>
      </c>
      <c r="BJ2584" s="44" t="s">
        <v>350</v>
      </c>
      <c r="BK2584" s="44" t="s">
        <v>12873</v>
      </c>
      <c r="EN2584" s="572">
        <v>502173297</v>
      </c>
      <c r="EO2584" s="561" t="s">
        <v>13230</v>
      </c>
      <c r="EP2584" s="561" t="s">
        <v>320</v>
      </c>
      <c r="EQ2584" s="576">
        <v>108</v>
      </c>
      <c r="ER2584" s="561" t="s">
        <v>2224</v>
      </c>
      <c r="ES2584" s="568"/>
    </row>
    <row r="2585" spans="16:149">
      <c r="P2585" s="503"/>
      <c r="Q2585" s="504"/>
      <c r="R2585" s="505">
        <f t="shared" si="62"/>
        <v>46363</v>
      </c>
      <c r="S2585" s="501"/>
      <c r="T2585" s="497"/>
      <c r="U2585" s="498"/>
      <c r="V2585" s="43">
        <v>334</v>
      </c>
      <c r="W2585" s="34" t="s">
        <v>4921</v>
      </c>
      <c r="X2585" s="44">
        <v>142006</v>
      </c>
      <c r="Y2585" s="34" t="s">
        <v>562</v>
      </c>
      <c r="Z2585" s="43" t="s">
        <v>1223</v>
      </c>
      <c r="AA2585" s="34" t="s">
        <v>562</v>
      </c>
      <c r="AB2585" s="34" t="s">
        <v>281</v>
      </c>
      <c r="AC2585" s="34" t="s">
        <v>562</v>
      </c>
      <c r="AD2585" s="44" t="s">
        <v>350</v>
      </c>
      <c r="AE2585" s="44" t="s">
        <v>12873</v>
      </c>
      <c r="AF2585" s="43">
        <v>334</v>
      </c>
      <c r="AG2585" s="34" t="s">
        <v>4921</v>
      </c>
      <c r="AH2585" s="34" t="s">
        <v>1233</v>
      </c>
      <c r="AI2585" s="43" t="s">
        <v>296</v>
      </c>
      <c r="AJ2585" s="44" t="s">
        <v>1234</v>
      </c>
      <c r="AK2585" s="261">
        <v>2350774</v>
      </c>
      <c r="AL2585" s="44" t="s">
        <v>561</v>
      </c>
      <c r="AM2585" s="44" t="s">
        <v>1237</v>
      </c>
      <c r="AN2585" s="262">
        <v>249146880</v>
      </c>
      <c r="AO2585" s="34"/>
      <c r="AP2585" s="34"/>
      <c r="AQ2585" s="34"/>
      <c r="AR2585" s="34"/>
      <c r="AS2585" s="34"/>
      <c r="AT2585" s="44" t="s">
        <v>12785</v>
      </c>
      <c r="AU2585" s="44"/>
      <c r="AV2585" s="477" t="str">
        <f t="array" ref="AV2585">_xlfn.IFS(
LEFT(Tabelas!$AI2585,1)="N","DN",
LEFT(Tabelas!$AI2585,1)="C","DC",
LEFT(Tabelas!$AI2585,1)="L","DL",
LEFT(Tabelas!$AI2585,1)="A","DA",
LEFT(Tabelas!$AI2585,1)="G","DG")</f>
        <v>DL</v>
      </c>
      <c r="AW2585" s="34"/>
      <c r="AX2585" s="34"/>
      <c r="AY2585" s="34"/>
      <c r="AZ2585" s="34"/>
      <c r="BA2585" s="34"/>
      <c r="BB2585" s="34"/>
      <c r="BC2585" s="34"/>
      <c r="BD2585" s="44">
        <v>142006</v>
      </c>
      <c r="BE2585" s="34" t="s">
        <v>562</v>
      </c>
      <c r="BF2585" s="43" t="s">
        <v>1223</v>
      </c>
      <c r="BG2585" s="34" t="s">
        <v>562</v>
      </c>
      <c r="BH2585" s="34" t="s">
        <v>281</v>
      </c>
      <c r="BI2585" s="34" t="s">
        <v>562</v>
      </c>
      <c r="BJ2585" s="44" t="s">
        <v>350</v>
      </c>
      <c r="BK2585" s="44" t="s">
        <v>12873</v>
      </c>
      <c r="EN2585" s="571">
        <v>502236515</v>
      </c>
      <c r="EO2585" s="560" t="s">
        <v>13231</v>
      </c>
      <c r="EP2585" s="560" t="s">
        <v>320</v>
      </c>
      <c r="EQ2585" s="580">
        <v>166</v>
      </c>
      <c r="ER2585" s="560" t="s">
        <v>3992</v>
      </c>
      <c r="ES2585" s="567"/>
    </row>
    <row r="2586" spans="16:149">
      <c r="P2586" s="503"/>
      <c r="Q2586" s="504"/>
      <c r="R2586" s="505">
        <f t="shared" si="62"/>
        <v>46364</v>
      </c>
      <c r="S2586" s="501"/>
      <c r="T2586" s="497"/>
      <c r="U2586" s="498"/>
      <c r="V2586" s="43">
        <v>334</v>
      </c>
      <c r="W2586" s="34" t="s">
        <v>4921</v>
      </c>
      <c r="X2586" s="44">
        <v>142000</v>
      </c>
      <c r="Y2586" s="34" t="s">
        <v>863</v>
      </c>
      <c r="Z2586" s="43" t="s">
        <v>1223</v>
      </c>
      <c r="AA2586" s="34" t="s">
        <v>562</v>
      </c>
      <c r="AB2586" s="34" t="s">
        <v>281</v>
      </c>
      <c r="AC2586" s="34" t="s">
        <v>562</v>
      </c>
      <c r="AD2586" s="44" t="s">
        <v>350</v>
      </c>
      <c r="AE2586" s="44" t="s">
        <v>12873</v>
      </c>
      <c r="AF2586" s="43">
        <v>334</v>
      </c>
      <c r="AG2586" s="34" t="s">
        <v>4921</v>
      </c>
      <c r="AH2586" s="34" t="s">
        <v>1233</v>
      </c>
      <c r="AI2586" s="43" t="s">
        <v>296</v>
      </c>
      <c r="AJ2586" s="44" t="s">
        <v>1234</v>
      </c>
      <c r="AK2586" s="261">
        <v>2350774</v>
      </c>
      <c r="AL2586" s="44" t="s">
        <v>561</v>
      </c>
      <c r="AM2586" s="44" t="s">
        <v>1237</v>
      </c>
      <c r="AN2586" s="262">
        <v>249146880</v>
      </c>
      <c r="AO2586" s="34"/>
      <c r="AP2586" s="34"/>
      <c r="AQ2586" s="34"/>
      <c r="AR2586" s="34"/>
      <c r="AS2586" s="34"/>
      <c r="AT2586" s="44" t="s">
        <v>12785</v>
      </c>
      <c r="AU2586" s="44"/>
      <c r="AV2586" s="477" t="str">
        <f t="array" ref="AV2586">_xlfn.IFS(
LEFT(Tabelas!$AI2586,1)="N","DN",
LEFT(Tabelas!$AI2586,1)="C","DC",
LEFT(Tabelas!$AI2586,1)="L","DL",
LEFT(Tabelas!$AI2586,1)="A","DA",
LEFT(Tabelas!$AI2586,1)="G","DG")</f>
        <v>DL</v>
      </c>
      <c r="AW2586" s="34"/>
      <c r="AX2586" s="34"/>
      <c r="AY2586" s="34"/>
      <c r="AZ2586" s="34"/>
      <c r="BA2586" s="34"/>
      <c r="BB2586" s="34"/>
      <c r="BC2586" s="34"/>
      <c r="BD2586" s="44">
        <v>142000</v>
      </c>
      <c r="BE2586" s="34" t="s">
        <v>863</v>
      </c>
      <c r="BF2586" s="43" t="s">
        <v>1223</v>
      </c>
      <c r="BG2586" s="34" t="s">
        <v>562</v>
      </c>
      <c r="BH2586" s="34" t="s">
        <v>281</v>
      </c>
      <c r="BI2586" s="34" t="s">
        <v>562</v>
      </c>
      <c r="BJ2586" s="44" t="s">
        <v>350</v>
      </c>
      <c r="BK2586" s="44" t="s">
        <v>12873</v>
      </c>
      <c r="EN2586" s="572">
        <v>502263431</v>
      </c>
      <c r="EO2586" s="561" t="s">
        <v>13209</v>
      </c>
      <c r="EP2586" s="561" t="s">
        <v>320</v>
      </c>
      <c r="EQ2586" s="576">
        <v>101</v>
      </c>
      <c r="ER2586" s="561" t="s">
        <v>316</v>
      </c>
      <c r="ES2586" s="568"/>
    </row>
    <row r="2587" spans="16:149">
      <c r="P2587" s="503"/>
      <c r="Q2587" s="504"/>
      <c r="R2587" s="505">
        <f t="shared" si="62"/>
        <v>46365</v>
      </c>
      <c r="S2587" s="501"/>
      <c r="T2587" s="497"/>
      <c r="U2587" s="498"/>
      <c r="V2587" s="43">
        <v>335</v>
      </c>
      <c r="W2587" s="34" t="s">
        <v>1244</v>
      </c>
      <c r="X2587" s="44">
        <v>111513</v>
      </c>
      <c r="Y2587" s="34" t="s">
        <v>1383</v>
      </c>
      <c r="Z2587" s="43" t="s">
        <v>318</v>
      </c>
      <c r="AA2587" s="34" t="s">
        <v>514</v>
      </c>
      <c r="AB2587" s="34" t="s">
        <v>278</v>
      </c>
      <c r="AC2587" s="34" t="s">
        <v>1383</v>
      </c>
      <c r="AD2587" s="44" t="s">
        <v>13232</v>
      </c>
      <c r="AE2587" s="44" t="s">
        <v>13232</v>
      </c>
      <c r="AF2587" s="43">
        <v>335</v>
      </c>
      <c r="AG2587" s="34" t="s">
        <v>1244</v>
      </c>
      <c r="AH2587" s="34" t="s">
        <v>13233</v>
      </c>
      <c r="AI2587" s="43" t="s">
        <v>4935</v>
      </c>
      <c r="AJ2587" s="44" t="s">
        <v>4936</v>
      </c>
      <c r="AK2587" s="261">
        <v>2700253</v>
      </c>
      <c r="AL2587" s="44" t="s">
        <v>514</v>
      </c>
      <c r="AM2587" s="44" t="s">
        <v>4940</v>
      </c>
      <c r="AN2587" s="262">
        <v>215802320</v>
      </c>
      <c r="AO2587" s="34"/>
      <c r="AP2587" s="34"/>
      <c r="AQ2587" s="34"/>
      <c r="AR2587" s="34"/>
      <c r="AS2587" s="34"/>
      <c r="AT2587" s="44" t="s">
        <v>12785</v>
      </c>
      <c r="AU2587" s="44"/>
      <c r="AV2587" s="477" t="str">
        <f t="array" ref="AV2587">_xlfn.IFS(
LEFT(Tabelas!$AI2587,1)="N","DN",
LEFT(Tabelas!$AI2587,1)="C","DC",
LEFT(Tabelas!$AI2587,1)="L","DL",
LEFT(Tabelas!$AI2587,1)="A","DA",
LEFT(Tabelas!$AI2587,1)="G","DG")</f>
        <v>DL</v>
      </c>
      <c r="AW2587" s="34"/>
      <c r="AX2587" s="34"/>
      <c r="AY2587" s="34"/>
      <c r="AZ2587" s="34"/>
      <c r="BA2587" s="34"/>
      <c r="BB2587" s="34"/>
      <c r="BC2587" s="34"/>
      <c r="BD2587" s="44">
        <v>111513</v>
      </c>
      <c r="BE2587" s="34" t="s">
        <v>1383</v>
      </c>
      <c r="BF2587" s="43" t="s">
        <v>318</v>
      </c>
      <c r="BG2587" s="34" t="s">
        <v>514</v>
      </c>
      <c r="BH2587" s="34" t="s">
        <v>278</v>
      </c>
      <c r="BI2587" s="34" t="s">
        <v>1383</v>
      </c>
      <c r="BJ2587" s="44" t="s">
        <v>13232</v>
      </c>
      <c r="BK2587" s="44" t="s">
        <v>13232</v>
      </c>
      <c r="EN2587" s="571">
        <v>502678917</v>
      </c>
      <c r="EO2587" s="560" t="s">
        <v>13234</v>
      </c>
      <c r="EP2587" s="560" t="s">
        <v>320</v>
      </c>
      <c r="EQ2587" s="580">
        <v>108</v>
      </c>
      <c r="ER2587" s="560" t="s">
        <v>2224</v>
      </c>
      <c r="ES2587" s="567"/>
    </row>
    <row r="2588" spans="16:149">
      <c r="P2588" s="503"/>
      <c r="Q2588" s="504"/>
      <c r="R2588" s="505">
        <f t="shared" si="62"/>
        <v>46366</v>
      </c>
      <c r="S2588" s="501"/>
      <c r="T2588" s="497"/>
      <c r="U2588" s="498"/>
      <c r="V2588" s="43">
        <v>335</v>
      </c>
      <c r="W2588" s="34" t="s">
        <v>1244</v>
      </c>
      <c r="X2588" s="44">
        <v>111512</v>
      </c>
      <c r="Y2588" s="34" t="s">
        <v>1112</v>
      </c>
      <c r="Z2588" s="43" t="s">
        <v>318</v>
      </c>
      <c r="AA2588" s="34" t="s">
        <v>514</v>
      </c>
      <c r="AB2588" s="34" t="s">
        <v>278</v>
      </c>
      <c r="AC2588" s="34" t="s">
        <v>1112</v>
      </c>
      <c r="AD2588" s="44" t="s">
        <v>13232</v>
      </c>
      <c r="AE2588" s="44" t="s">
        <v>13232</v>
      </c>
      <c r="AF2588" s="43">
        <v>335</v>
      </c>
      <c r="AG2588" s="34" t="s">
        <v>1244</v>
      </c>
      <c r="AH2588" s="34" t="s">
        <v>13233</v>
      </c>
      <c r="AI2588" s="43" t="s">
        <v>4935</v>
      </c>
      <c r="AJ2588" s="44" t="s">
        <v>4936</v>
      </c>
      <c r="AK2588" s="261">
        <v>2700253</v>
      </c>
      <c r="AL2588" s="44" t="s">
        <v>514</v>
      </c>
      <c r="AM2588" s="44" t="s">
        <v>4940</v>
      </c>
      <c r="AN2588" s="262">
        <v>215802320</v>
      </c>
      <c r="AO2588" s="34"/>
      <c r="AP2588" s="34"/>
      <c r="AQ2588" s="34"/>
      <c r="AR2588" s="34"/>
      <c r="AS2588" s="34"/>
      <c r="AT2588" s="44" t="s">
        <v>12785</v>
      </c>
      <c r="AU2588" s="44"/>
      <c r="AV2588" s="477" t="str">
        <f t="array" ref="AV2588">_xlfn.IFS(
LEFT(Tabelas!$AI2588,1)="N","DN",
LEFT(Tabelas!$AI2588,1)="C","DC",
LEFT(Tabelas!$AI2588,1)="L","DL",
LEFT(Tabelas!$AI2588,1)="A","DA",
LEFT(Tabelas!$AI2588,1)="G","DG")</f>
        <v>DL</v>
      </c>
      <c r="AW2588" s="34"/>
      <c r="AX2588" s="34"/>
      <c r="AY2588" s="34"/>
      <c r="AZ2588" s="34"/>
      <c r="BA2588" s="34"/>
      <c r="BB2588" s="34"/>
      <c r="BC2588" s="34"/>
      <c r="BD2588" s="44">
        <v>111512</v>
      </c>
      <c r="BE2588" s="34" t="s">
        <v>1112</v>
      </c>
      <c r="BF2588" s="43" t="s">
        <v>318</v>
      </c>
      <c r="BG2588" s="34" t="s">
        <v>514</v>
      </c>
      <c r="BH2588" s="34" t="s">
        <v>278</v>
      </c>
      <c r="BI2588" s="34" t="s">
        <v>1112</v>
      </c>
      <c r="BJ2588" s="44" t="s">
        <v>13232</v>
      </c>
      <c r="BK2588" s="44" t="s">
        <v>13232</v>
      </c>
      <c r="EN2588" s="571">
        <v>502941715</v>
      </c>
      <c r="EO2588" s="560" t="s">
        <v>13235</v>
      </c>
      <c r="EP2588" s="560" t="s">
        <v>370</v>
      </c>
      <c r="EQ2588" s="580">
        <v>556</v>
      </c>
      <c r="ER2588" s="560" t="s">
        <v>3143</v>
      </c>
      <c r="ES2588" s="567"/>
    </row>
    <row r="2589" spans="16:149">
      <c r="P2589" s="503"/>
      <c r="Q2589" s="504"/>
      <c r="R2589" s="505">
        <f t="shared" si="62"/>
        <v>46367</v>
      </c>
      <c r="S2589" s="501"/>
      <c r="T2589" s="497"/>
      <c r="U2589" s="498"/>
      <c r="V2589" s="43">
        <v>335</v>
      </c>
      <c r="W2589" s="34" t="s">
        <v>1244</v>
      </c>
      <c r="X2589" s="44">
        <v>111500</v>
      </c>
      <c r="Y2589" s="34" t="s">
        <v>809</v>
      </c>
      <c r="Z2589" s="43" t="s">
        <v>318</v>
      </c>
      <c r="AA2589" s="34" t="s">
        <v>514</v>
      </c>
      <c r="AB2589" s="34" t="s">
        <v>278</v>
      </c>
      <c r="AC2589" s="34" t="s">
        <v>1383</v>
      </c>
      <c r="AD2589" s="44" t="s">
        <v>13232</v>
      </c>
      <c r="AE2589" s="44" t="s">
        <v>13232</v>
      </c>
      <c r="AF2589" s="43">
        <v>335</v>
      </c>
      <c r="AG2589" s="34" t="s">
        <v>1244</v>
      </c>
      <c r="AH2589" s="34" t="s">
        <v>13233</v>
      </c>
      <c r="AI2589" s="43" t="s">
        <v>4935</v>
      </c>
      <c r="AJ2589" s="44" t="s">
        <v>4936</v>
      </c>
      <c r="AK2589" s="261">
        <v>2700253</v>
      </c>
      <c r="AL2589" s="44" t="s">
        <v>514</v>
      </c>
      <c r="AM2589" s="44" t="s">
        <v>4940</v>
      </c>
      <c r="AN2589" s="262">
        <v>215802320</v>
      </c>
      <c r="AO2589" s="34"/>
      <c r="AP2589" s="34"/>
      <c r="AQ2589" s="34"/>
      <c r="AR2589" s="34"/>
      <c r="AS2589" s="34"/>
      <c r="AT2589" s="44" t="s">
        <v>12785</v>
      </c>
      <c r="AU2589" s="44"/>
      <c r="AV2589" s="477" t="str">
        <f t="array" ref="AV2589">_xlfn.IFS(
LEFT(Tabelas!$AI2589,1)="N","DN",
LEFT(Tabelas!$AI2589,1)="C","DC",
LEFT(Tabelas!$AI2589,1)="L","DL",
LEFT(Tabelas!$AI2589,1)="A","DA",
LEFT(Tabelas!$AI2589,1)="G","DG")</f>
        <v>DL</v>
      </c>
      <c r="AW2589" s="34"/>
      <c r="AX2589" s="34"/>
      <c r="AY2589" s="34"/>
      <c r="AZ2589" s="34"/>
      <c r="BA2589" s="34"/>
      <c r="BB2589" s="34"/>
      <c r="BC2589" s="34"/>
      <c r="BD2589" s="44">
        <v>111500</v>
      </c>
      <c r="BE2589" s="34" t="s">
        <v>809</v>
      </c>
      <c r="BF2589" s="43" t="s">
        <v>318</v>
      </c>
      <c r="BG2589" s="34" t="s">
        <v>514</v>
      </c>
      <c r="BH2589" s="34" t="s">
        <v>278</v>
      </c>
      <c r="BI2589" s="34" t="s">
        <v>1383</v>
      </c>
      <c r="BJ2589" s="44" t="s">
        <v>13232</v>
      </c>
      <c r="BK2589" s="44" t="s">
        <v>13232</v>
      </c>
      <c r="EN2589" s="572">
        <v>503455580</v>
      </c>
      <c r="EO2589" s="561" t="s">
        <v>13236</v>
      </c>
      <c r="EP2589" s="561" t="s">
        <v>320</v>
      </c>
      <c r="EQ2589" s="576">
        <v>164</v>
      </c>
      <c r="ER2589" s="561" t="s">
        <v>3901</v>
      </c>
      <c r="ES2589" s="568"/>
    </row>
    <row r="2590" spans="16:149">
      <c r="P2590" s="503"/>
      <c r="Q2590" s="504"/>
      <c r="R2590" s="505">
        <f t="shared" si="62"/>
        <v>46368</v>
      </c>
      <c r="S2590" s="501"/>
      <c r="T2590" s="497"/>
      <c r="U2590" s="498"/>
      <c r="V2590" s="43">
        <v>335</v>
      </c>
      <c r="W2590" s="34" t="s">
        <v>1244</v>
      </c>
      <c r="X2590" s="44">
        <v>111514</v>
      </c>
      <c r="Y2590" s="34" t="s">
        <v>1664</v>
      </c>
      <c r="Z2590" s="43" t="s">
        <v>318</v>
      </c>
      <c r="AA2590" s="34" t="s">
        <v>514</v>
      </c>
      <c r="AB2590" s="34" t="s">
        <v>278</v>
      </c>
      <c r="AC2590" s="34" t="s">
        <v>1664</v>
      </c>
      <c r="AD2590" s="44" t="s">
        <v>13232</v>
      </c>
      <c r="AE2590" s="44" t="s">
        <v>13232</v>
      </c>
      <c r="AF2590" s="43">
        <v>335</v>
      </c>
      <c r="AG2590" s="34" t="s">
        <v>1244</v>
      </c>
      <c r="AH2590" s="34" t="s">
        <v>13233</v>
      </c>
      <c r="AI2590" s="43" t="s">
        <v>4935</v>
      </c>
      <c r="AJ2590" s="44" t="s">
        <v>4936</v>
      </c>
      <c r="AK2590" s="261">
        <v>2700253</v>
      </c>
      <c r="AL2590" s="44" t="s">
        <v>514</v>
      </c>
      <c r="AM2590" s="44" t="s">
        <v>4940</v>
      </c>
      <c r="AN2590" s="262">
        <v>215802320</v>
      </c>
      <c r="AO2590" s="34"/>
      <c r="AP2590" s="34"/>
      <c r="AQ2590" s="34"/>
      <c r="AR2590" s="34"/>
      <c r="AS2590" s="34"/>
      <c r="AT2590" s="44" t="s">
        <v>12785</v>
      </c>
      <c r="AU2590" s="44"/>
      <c r="AV2590" s="477" t="str">
        <f t="array" ref="AV2590">_xlfn.IFS(
LEFT(Tabelas!$AI2590,1)="N","DN",
LEFT(Tabelas!$AI2590,1)="C","DC",
LEFT(Tabelas!$AI2590,1)="L","DL",
LEFT(Tabelas!$AI2590,1)="A","DA",
LEFT(Tabelas!$AI2590,1)="G","DG")</f>
        <v>DL</v>
      </c>
      <c r="AW2590" s="34"/>
      <c r="AX2590" s="34"/>
      <c r="AY2590" s="34"/>
      <c r="AZ2590" s="34"/>
      <c r="BA2590" s="34"/>
      <c r="BB2590" s="34"/>
      <c r="BC2590" s="34"/>
      <c r="BD2590" s="44">
        <v>111514</v>
      </c>
      <c r="BE2590" s="34" t="s">
        <v>1664</v>
      </c>
      <c r="BF2590" s="43" t="s">
        <v>318</v>
      </c>
      <c r="BG2590" s="34" t="s">
        <v>514</v>
      </c>
      <c r="BH2590" s="34" t="s">
        <v>278</v>
      </c>
      <c r="BI2590" s="34" t="s">
        <v>1664</v>
      </c>
      <c r="BJ2590" s="44" t="s">
        <v>13232</v>
      </c>
      <c r="BK2590" s="44" t="s">
        <v>13232</v>
      </c>
      <c r="EN2590" s="571">
        <v>503820601</v>
      </c>
      <c r="EO2590" s="560" t="s">
        <v>13134</v>
      </c>
      <c r="EP2590" s="560" t="s">
        <v>320</v>
      </c>
      <c r="EQ2590" s="580">
        <v>164</v>
      </c>
      <c r="ER2590" s="560" t="s">
        <v>3901</v>
      </c>
      <c r="ES2590" s="567"/>
    </row>
    <row r="2591" spans="16:149">
      <c r="P2591" s="503"/>
      <c r="Q2591" s="504"/>
      <c r="R2591" s="505">
        <f t="shared" si="62"/>
        <v>46369</v>
      </c>
      <c r="S2591" s="501"/>
      <c r="T2591" s="497"/>
      <c r="U2591" s="498"/>
      <c r="V2591" s="43">
        <v>335</v>
      </c>
      <c r="W2591" s="34" t="s">
        <v>1244</v>
      </c>
      <c r="X2591" s="44">
        <v>111515</v>
      </c>
      <c r="Y2591" s="34" t="s">
        <v>1921</v>
      </c>
      <c r="Z2591" s="43" t="s">
        <v>318</v>
      </c>
      <c r="AA2591" s="34" t="s">
        <v>514</v>
      </c>
      <c r="AB2591" s="34" t="s">
        <v>278</v>
      </c>
      <c r="AC2591" s="34" t="s">
        <v>1921</v>
      </c>
      <c r="AD2591" s="44" t="s">
        <v>13232</v>
      </c>
      <c r="AE2591" s="44" t="s">
        <v>13232</v>
      </c>
      <c r="AF2591" s="43">
        <v>335</v>
      </c>
      <c r="AG2591" s="34" t="s">
        <v>1244</v>
      </c>
      <c r="AH2591" s="34" t="s">
        <v>13233</v>
      </c>
      <c r="AI2591" s="43" t="s">
        <v>4935</v>
      </c>
      <c r="AJ2591" s="44" t="s">
        <v>4936</v>
      </c>
      <c r="AK2591" s="261">
        <v>2700253</v>
      </c>
      <c r="AL2591" s="44" t="s">
        <v>514</v>
      </c>
      <c r="AM2591" s="44" t="s">
        <v>4940</v>
      </c>
      <c r="AN2591" s="262">
        <v>215802320</v>
      </c>
      <c r="AO2591" s="34"/>
      <c r="AP2591" s="34"/>
      <c r="AQ2591" s="34"/>
      <c r="AR2591" s="34"/>
      <c r="AS2591" s="34"/>
      <c r="AT2591" s="44" t="s">
        <v>12785</v>
      </c>
      <c r="AU2591" s="44"/>
      <c r="AV2591" s="477" t="str">
        <f t="array" ref="AV2591">_xlfn.IFS(
LEFT(Tabelas!$AI2591,1)="N","DN",
LEFT(Tabelas!$AI2591,1)="C","DC",
LEFT(Tabelas!$AI2591,1)="L","DL",
LEFT(Tabelas!$AI2591,1)="A","DA",
LEFT(Tabelas!$AI2591,1)="G","DG")</f>
        <v>DL</v>
      </c>
      <c r="AW2591" s="34"/>
      <c r="AX2591" s="34"/>
      <c r="AY2591" s="34"/>
      <c r="AZ2591" s="34"/>
      <c r="BA2591" s="34"/>
      <c r="BB2591" s="34"/>
      <c r="BC2591" s="34"/>
      <c r="BD2591" s="44">
        <v>111515</v>
      </c>
      <c r="BE2591" s="34" t="s">
        <v>1921</v>
      </c>
      <c r="BF2591" s="43" t="s">
        <v>318</v>
      </c>
      <c r="BG2591" s="34" t="s">
        <v>514</v>
      </c>
      <c r="BH2591" s="34" t="s">
        <v>278</v>
      </c>
      <c r="BI2591" s="34" t="s">
        <v>1921</v>
      </c>
      <c r="BJ2591" s="44" t="s">
        <v>13232</v>
      </c>
      <c r="BK2591" s="44" t="s">
        <v>13232</v>
      </c>
      <c r="EN2591" s="572">
        <v>504603949</v>
      </c>
      <c r="EO2591" s="561" t="s">
        <v>13019</v>
      </c>
      <c r="EP2591" s="561" t="s">
        <v>320</v>
      </c>
      <c r="EQ2591" s="576">
        <v>106</v>
      </c>
      <c r="ER2591" s="561" t="s">
        <v>1774</v>
      </c>
      <c r="ES2591" s="568"/>
    </row>
    <row r="2592" spans="16:149">
      <c r="P2592" s="503"/>
      <c r="Q2592" s="504"/>
      <c r="R2592" s="505">
        <f t="shared" si="62"/>
        <v>46370</v>
      </c>
      <c r="S2592" s="501"/>
      <c r="T2592" s="497"/>
      <c r="U2592" s="498"/>
      <c r="V2592" s="43">
        <v>335</v>
      </c>
      <c r="W2592" s="34" t="s">
        <v>1244</v>
      </c>
      <c r="X2592" s="44">
        <v>111516</v>
      </c>
      <c r="Y2592" s="34" t="s">
        <v>2132</v>
      </c>
      <c r="Z2592" s="43" t="s">
        <v>318</v>
      </c>
      <c r="AA2592" s="34" t="s">
        <v>514</v>
      </c>
      <c r="AB2592" s="34" t="s">
        <v>278</v>
      </c>
      <c r="AC2592" s="34" t="s">
        <v>2132</v>
      </c>
      <c r="AD2592" s="44" t="s">
        <v>13232</v>
      </c>
      <c r="AE2592" s="44" t="s">
        <v>13232</v>
      </c>
      <c r="AF2592" s="43">
        <v>335</v>
      </c>
      <c r="AG2592" s="34" t="s">
        <v>1244</v>
      </c>
      <c r="AH2592" s="34" t="s">
        <v>13233</v>
      </c>
      <c r="AI2592" s="43" t="s">
        <v>4935</v>
      </c>
      <c r="AJ2592" s="44" t="s">
        <v>4936</v>
      </c>
      <c r="AK2592" s="261">
        <v>2700253</v>
      </c>
      <c r="AL2592" s="44" t="s">
        <v>514</v>
      </c>
      <c r="AM2592" s="44" t="s">
        <v>4940</v>
      </c>
      <c r="AN2592" s="262">
        <v>215802320</v>
      </c>
      <c r="AO2592" s="34"/>
      <c r="AP2592" s="34"/>
      <c r="AQ2592" s="34"/>
      <c r="AR2592" s="34"/>
      <c r="AS2592" s="34"/>
      <c r="AT2592" s="44" t="s">
        <v>12785</v>
      </c>
      <c r="AU2592" s="44"/>
      <c r="AV2592" s="477" t="str">
        <f t="array" ref="AV2592">_xlfn.IFS(
LEFT(Tabelas!$AI2592,1)="N","DN",
LEFT(Tabelas!$AI2592,1)="C","DC",
LEFT(Tabelas!$AI2592,1)="L","DL",
LEFT(Tabelas!$AI2592,1)="A","DA",
LEFT(Tabelas!$AI2592,1)="G","DG")</f>
        <v>DL</v>
      </c>
      <c r="AW2592" s="34"/>
      <c r="AX2592" s="34"/>
      <c r="AY2592" s="34"/>
      <c r="AZ2592" s="34"/>
      <c r="BA2592" s="34"/>
      <c r="BB2592" s="34"/>
      <c r="BC2592" s="34"/>
      <c r="BD2592" s="44">
        <v>111516</v>
      </c>
      <c r="BE2592" s="34" t="s">
        <v>2132</v>
      </c>
      <c r="BF2592" s="43" t="s">
        <v>318</v>
      </c>
      <c r="BG2592" s="34" t="s">
        <v>514</v>
      </c>
      <c r="BH2592" s="34" t="s">
        <v>278</v>
      </c>
      <c r="BI2592" s="34" t="s">
        <v>2132</v>
      </c>
      <c r="BJ2592" s="44" t="s">
        <v>13232</v>
      </c>
      <c r="BK2592" s="44" t="s">
        <v>13232</v>
      </c>
      <c r="EN2592" s="571">
        <v>504853198</v>
      </c>
      <c r="EO2592" s="560" t="s">
        <v>13237</v>
      </c>
      <c r="EP2592" s="560" t="s">
        <v>320</v>
      </c>
      <c r="EQ2592" s="580">
        <v>170</v>
      </c>
      <c r="ER2592" s="560" t="s">
        <v>4090</v>
      </c>
      <c r="ES2592" s="567"/>
    </row>
    <row r="2593" spans="16:149">
      <c r="P2593" s="503"/>
      <c r="Q2593" s="504"/>
      <c r="R2593" s="505">
        <f t="shared" si="62"/>
        <v>46371</v>
      </c>
      <c r="S2593" s="501"/>
      <c r="T2593" s="497"/>
      <c r="U2593" s="498"/>
      <c r="V2593" s="43">
        <v>335</v>
      </c>
      <c r="W2593" s="34" t="s">
        <v>1244</v>
      </c>
      <c r="X2593" s="44">
        <v>111517</v>
      </c>
      <c r="Y2593" s="34" t="s">
        <v>2329</v>
      </c>
      <c r="Z2593" s="43" t="s">
        <v>318</v>
      </c>
      <c r="AA2593" s="34" t="s">
        <v>514</v>
      </c>
      <c r="AB2593" s="34" t="s">
        <v>278</v>
      </c>
      <c r="AC2593" s="34" t="s">
        <v>2329</v>
      </c>
      <c r="AD2593" s="44" t="s">
        <v>13232</v>
      </c>
      <c r="AE2593" s="44" t="s">
        <v>13232</v>
      </c>
      <c r="AF2593" s="43">
        <v>335</v>
      </c>
      <c r="AG2593" s="34" t="s">
        <v>1244</v>
      </c>
      <c r="AH2593" s="34" t="s">
        <v>13233</v>
      </c>
      <c r="AI2593" s="43" t="s">
        <v>4935</v>
      </c>
      <c r="AJ2593" s="44" t="s">
        <v>4936</v>
      </c>
      <c r="AK2593" s="261">
        <v>2700253</v>
      </c>
      <c r="AL2593" s="44" t="s">
        <v>514</v>
      </c>
      <c r="AM2593" s="44" t="s">
        <v>4940</v>
      </c>
      <c r="AN2593" s="262">
        <v>215802320</v>
      </c>
      <c r="AO2593" s="34"/>
      <c r="AP2593" s="34"/>
      <c r="AQ2593" s="34"/>
      <c r="AR2593" s="34"/>
      <c r="AS2593" s="34"/>
      <c r="AT2593" s="44" t="s">
        <v>12785</v>
      </c>
      <c r="AU2593" s="44"/>
      <c r="AV2593" s="477" t="str">
        <f t="array" ref="AV2593">_xlfn.IFS(
LEFT(Tabelas!$AI2593,1)="N","DN",
LEFT(Tabelas!$AI2593,1)="C","DC",
LEFT(Tabelas!$AI2593,1)="L","DL",
LEFT(Tabelas!$AI2593,1)="A","DA",
LEFT(Tabelas!$AI2593,1)="G","DG")</f>
        <v>DL</v>
      </c>
      <c r="AW2593" s="34"/>
      <c r="AX2593" s="34"/>
      <c r="AY2593" s="34"/>
      <c r="AZ2593" s="34"/>
      <c r="BA2593" s="34"/>
      <c r="BB2593" s="34"/>
      <c r="BC2593" s="34"/>
      <c r="BD2593" s="44">
        <v>111517</v>
      </c>
      <c r="BE2593" s="34" t="s">
        <v>2329</v>
      </c>
      <c r="BF2593" s="43" t="s">
        <v>318</v>
      </c>
      <c r="BG2593" s="34" t="s">
        <v>514</v>
      </c>
      <c r="BH2593" s="34" t="s">
        <v>278</v>
      </c>
      <c r="BI2593" s="34" t="s">
        <v>2329</v>
      </c>
      <c r="BJ2593" s="44" t="s">
        <v>13232</v>
      </c>
      <c r="BK2593" s="44" t="s">
        <v>13232</v>
      </c>
      <c r="EN2593" s="571">
        <v>505279460</v>
      </c>
      <c r="EO2593" s="560" t="s">
        <v>13238</v>
      </c>
      <c r="EP2593" s="560" t="s">
        <v>320</v>
      </c>
      <c r="EQ2593" s="580">
        <v>108</v>
      </c>
      <c r="ER2593" s="560" t="s">
        <v>2224</v>
      </c>
      <c r="ES2593" s="567"/>
    </row>
    <row r="2594" spans="16:149">
      <c r="P2594" s="503"/>
      <c r="Q2594" s="504"/>
      <c r="R2594" s="505">
        <f t="shared" si="62"/>
        <v>46372</v>
      </c>
      <c r="S2594" s="501"/>
      <c r="T2594" s="497"/>
      <c r="U2594" s="498"/>
      <c r="V2594" s="43">
        <v>336</v>
      </c>
      <c r="W2594" s="34" t="s">
        <v>4952</v>
      </c>
      <c r="X2594" s="44">
        <v>110501</v>
      </c>
      <c r="Y2594" s="34" t="s">
        <v>1101</v>
      </c>
      <c r="Z2594" s="43" t="s">
        <v>318</v>
      </c>
      <c r="AA2594" s="34" t="s">
        <v>504</v>
      </c>
      <c r="AB2594" s="34" t="s">
        <v>278</v>
      </c>
      <c r="AC2594" s="34" t="s">
        <v>1101</v>
      </c>
      <c r="AD2594" s="44" t="s">
        <v>13232</v>
      </c>
      <c r="AE2594" s="44" t="s">
        <v>13232</v>
      </c>
      <c r="AF2594" s="43">
        <v>336</v>
      </c>
      <c r="AG2594" s="34" t="s">
        <v>4952</v>
      </c>
      <c r="AH2594" s="34" t="s">
        <v>4951</v>
      </c>
      <c r="AI2594" s="43" t="s">
        <v>4953</v>
      </c>
      <c r="AJ2594" s="44" t="s">
        <v>4954</v>
      </c>
      <c r="AK2594" s="261">
        <v>2750508</v>
      </c>
      <c r="AL2594" s="44" t="s">
        <v>504</v>
      </c>
      <c r="AM2594" s="44" t="s">
        <v>4958</v>
      </c>
      <c r="AN2594" s="262">
        <v>215802520</v>
      </c>
      <c r="AO2594" s="34"/>
      <c r="AP2594" s="34"/>
      <c r="AQ2594" s="34"/>
      <c r="AR2594" s="34"/>
      <c r="AS2594" s="34"/>
      <c r="AT2594" s="44" t="s">
        <v>12785</v>
      </c>
      <c r="AU2594" s="44"/>
      <c r="AV2594" s="477" t="str">
        <f t="array" ref="AV2594">_xlfn.IFS(
LEFT(Tabelas!$AI2594,1)="N","DN",
LEFT(Tabelas!$AI2594,1)="C","DC",
LEFT(Tabelas!$AI2594,1)="L","DL",
LEFT(Tabelas!$AI2594,1)="A","DA",
LEFT(Tabelas!$AI2594,1)="G","DG")</f>
        <v>DL</v>
      </c>
      <c r="AW2594" s="34"/>
      <c r="AX2594" s="34"/>
      <c r="AY2594" s="34"/>
      <c r="AZ2594" s="34"/>
      <c r="BA2594" s="34"/>
      <c r="BB2594" s="34"/>
      <c r="BC2594" s="34"/>
      <c r="BD2594" s="44">
        <v>110501</v>
      </c>
      <c r="BE2594" s="34" t="s">
        <v>1101</v>
      </c>
      <c r="BF2594" s="43" t="s">
        <v>318</v>
      </c>
      <c r="BG2594" s="34" t="s">
        <v>504</v>
      </c>
      <c r="BH2594" s="34" t="s">
        <v>278</v>
      </c>
      <c r="BI2594" s="34" t="s">
        <v>1101</v>
      </c>
      <c r="BJ2594" s="44" t="s">
        <v>13232</v>
      </c>
      <c r="BK2594" s="44" t="s">
        <v>13232</v>
      </c>
      <c r="EN2594" s="571">
        <v>506592278</v>
      </c>
      <c r="EO2594" s="560" t="s">
        <v>13239</v>
      </c>
      <c r="EP2594" s="560" t="s">
        <v>320</v>
      </c>
      <c r="EQ2594" s="580">
        <v>110</v>
      </c>
      <c r="ER2594" s="560" t="s">
        <v>2579</v>
      </c>
      <c r="ES2594" s="567"/>
    </row>
    <row r="2595" spans="16:149">
      <c r="P2595" s="503"/>
      <c r="Q2595" s="504"/>
      <c r="R2595" s="505">
        <f t="shared" si="62"/>
        <v>46373</v>
      </c>
      <c r="S2595" s="501"/>
      <c r="T2595" s="497"/>
      <c r="U2595" s="498"/>
      <c r="V2595" s="43">
        <v>336</v>
      </c>
      <c r="W2595" s="34" t="s">
        <v>4952</v>
      </c>
      <c r="X2595" s="44">
        <v>110500</v>
      </c>
      <c r="Y2595" s="34" t="s">
        <v>798</v>
      </c>
      <c r="Z2595" s="43" t="s">
        <v>318</v>
      </c>
      <c r="AA2595" s="34" t="s">
        <v>504</v>
      </c>
      <c r="AB2595" s="34" t="s">
        <v>278</v>
      </c>
      <c r="AC2595" s="34" t="s">
        <v>13240</v>
      </c>
      <c r="AD2595" s="44" t="s">
        <v>13232</v>
      </c>
      <c r="AE2595" s="44" t="s">
        <v>13232</v>
      </c>
      <c r="AF2595" s="43">
        <v>336</v>
      </c>
      <c r="AG2595" s="34" t="s">
        <v>4952</v>
      </c>
      <c r="AH2595" s="34" t="s">
        <v>4951</v>
      </c>
      <c r="AI2595" s="43" t="s">
        <v>4953</v>
      </c>
      <c r="AJ2595" s="44" t="s">
        <v>4954</v>
      </c>
      <c r="AK2595" s="261">
        <v>2750508</v>
      </c>
      <c r="AL2595" s="44" t="s">
        <v>504</v>
      </c>
      <c r="AM2595" s="44" t="s">
        <v>4958</v>
      </c>
      <c r="AN2595" s="262">
        <v>215802520</v>
      </c>
      <c r="AO2595" s="34"/>
      <c r="AP2595" s="34"/>
      <c r="AQ2595" s="34"/>
      <c r="AR2595" s="34"/>
      <c r="AS2595" s="34"/>
      <c r="AT2595" s="44" t="s">
        <v>12785</v>
      </c>
      <c r="AU2595" s="44"/>
      <c r="AV2595" s="477" t="str">
        <f t="array" ref="AV2595">_xlfn.IFS(
LEFT(Tabelas!$AI2595,1)="N","DN",
LEFT(Tabelas!$AI2595,1)="C","DC",
LEFT(Tabelas!$AI2595,1)="L","DL",
LEFT(Tabelas!$AI2595,1)="A","DA",
LEFT(Tabelas!$AI2595,1)="G","DG")</f>
        <v>DL</v>
      </c>
      <c r="AW2595" s="34"/>
      <c r="AX2595" s="34"/>
      <c r="AY2595" s="34"/>
      <c r="AZ2595" s="34"/>
      <c r="BA2595" s="34"/>
      <c r="BB2595" s="34"/>
      <c r="BC2595" s="34"/>
      <c r="BD2595" s="44">
        <v>110500</v>
      </c>
      <c r="BE2595" s="34" t="s">
        <v>798</v>
      </c>
      <c r="BF2595" s="43" t="s">
        <v>318</v>
      </c>
      <c r="BG2595" s="34" t="s">
        <v>504</v>
      </c>
      <c r="BH2595" s="34" t="s">
        <v>278</v>
      </c>
      <c r="BI2595" s="34" t="s">
        <v>13240</v>
      </c>
      <c r="BJ2595" s="44" t="s">
        <v>13232</v>
      </c>
      <c r="BK2595" s="44" t="s">
        <v>13232</v>
      </c>
      <c r="EN2595" s="572">
        <v>506632938</v>
      </c>
      <c r="EO2595" s="561" t="s">
        <v>13241</v>
      </c>
      <c r="EP2595" s="561" t="s">
        <v>320</v>
      </c>
      <c r="EQ2595" s="576">
        <v>163</v>
      </c>
      <c r="ER2595" s="561" t="s">
        <v>3841</v>
      </c>
      <c r="ES2595" s="568"/>
    </row>
    <row r="2596" spans="16:149">
      <c r="P2596" s="503"/>
      <c r="Q2596" s="504"/>
      <c r="R2596" s="505">
        <f t="shared" si="62"/>
        <v>46374</v>
      </c>
      <c r="S2596" s="501"/>
      <c r="T2596" s="497"/>
      <c r="U2596" s="498"/>
      <c r="V2596" s="43">
        <v>336</v>
      </c>
      <c r="W2596" s="34" t="s">
        <v>4952</v>
      </c>
      <c r="X2596" s="44">
        <v>110506</v>
      </c>
      <c r="Y2596" s="34" t="s">
        <v>1373</v>
      </c>
      <c r="Z2596" s="43" t="s">
        <v>318</v>
      </c>
      <c r="AA2596" s="34" t="s">
        <v>504</v>
      </c>
      <c r="AB2596" s="34" t="s">
        <v>278</v>
      </c>
      <c r="AC2596" s="34" t="s">
        <v>1373</v>
      </c>
      <c r="AD2596" s="44" t="s">
        <v>13232</v>
      </c>
      <c r="AE2596" s="44" t="s">
        <v>13232</v>
      </c>
      <c r="AF2596" s="43">
        <v>336</v>
      </c>
      <c r="AG2596" s="34" t="s">
        <v>4952</v>
      </c>
      <c r="AH2596" s="34" t="s">
        <v>4951</v>
      </c>
      <c r="AI2596" s="43" t="s">
        <v>4953</v>
      </c>
      <c r="AJ2596" s="44" t="s">
        <v>4954</v>
      </c>
      <c r="AK2596" s="261">
        <v>2750508</v>
      </c>
      <c r="AL2596" s="44" t="s">
        <v>504</v>
      </c>
      <c r="AM2596" s="44" t="s">
        <v>4958</v>
      </c>
      <c r="AN2596" s="262">
        <v>215802520</v>
      </c>
      <c r="AO2596" s="34"/>
      <c r="AP2596" s="34"/>
      <c r="AQ2596" s="34"/>
      <c r="AR2596" s="34"/>
      <c r="AS2596" s="34"/>
      <c r="AT2596" s="44" t="s">
        <v>12785</v>
      </c>
      <c r="AU2596" s="44"/>
      <c r="AV2596" s="477" t="str">
        <f t="array" ref="AV2596">_xlfn.IFS(
LEFT(Tabelas!$AI2596,1)="N","DN",
LEFT(Tabelas!$AI2596,1)="C","DC",
LEFT(Tabelas!$AI2596,1)="L","DL",
LEFT(Tabelas!$AI2596,1)="A","DA",
LEFT(Tabelas!$AI2596,1)="G","DG")</f>
        <v>DL</v>
      </c>
      <c r="AW2596" s="34"/>
      <c r="AX2596" s="34"/>
      <c r="AY2596" s="34"/>
      <c r="AZ2596" s="34"/>
      <c r="BA2596" s="34"/>
      <c r="BB2596" s="34"/>
      <c r="BC2596" s="34"/>
      <c r="BD2596" s="44">
        <v>110506</v>
      </c>
      <c r="BE2596" s="34" t="s">
        <v>1373</v>
      </c>
      <c r="BF2596" s="43" t="s">
        <v>318</v>
      </c>
      <c r="BG2596" s="34" t="s">
        <v>504</v>
      </c>
      <c r="BH2596" s="34" t="s">
        <v>278</v>
      </c>
      <c r="BI2596" s="34" t="s">
        <v>1373</v>
      </c>
      <c r="BJ2596" s="44" t="s">
        <v>13232</v>
      </c>
      <c r="BK2596" s="44" t="s">
        <v>13232</v>
      </c>
      <c r="EN2596" s="571">
        <v>506684857</v>
      </c>
      <c r="EO2596" s="560" t="s">
        <v>13242</v>
      </c>
      <c r="EP2596" s="560" t="s">
        <v>320</v>
      </c>
      <c r="EQ2596" s="580">
        <v>112</v>
      </c>
      <c r="ER2596" s="560" t="s">
        <v>2868</v>
      </c>
      <c r="ES2596" s="567"/>
    </row>
    <row r="2597" spans="16:149">
      <c r="P2597" s="503"/>
      <c r="Q2597" s="504"/>
      <c r="R2597" s="505">
        <f t="shared" si="62"/>
        <v>46375</v>
      </c>
      <c r="S2597" s="501"/>
      <c r="T2597" s="497"/>
      <c r="U2597" s="498"/>
      <c r="V2597" s="43">
        <v>336</v>
      </c>
      <c r="W2597" s="34" t="s">
        <v>4952</v>
      </c>
      <c r="X2597" s="44">
        <v>110507</v>
      </c>
      <c r="Y2597" s="34" t="s">
        <v>1654</v>
      </c>
      <c r="Z2597" s="43" t="s">
        <v>318</v>
      </c>
      <c r="AA2597" s="34" t="s">
        <v>504</v>
      </c>
      <c r="AB2597" s="34" t="s">
        <v>278</v>
      </c>
      <c r="AC2597" s="34" t="s">
        <v>13243</v>
      </c>
      <c r="AD2597" s="44" t="s">
        <v>13232</v>
      </c>
      <c r="AE2597" s="44" t="s">
        <v>13232</v>
      </c>
      <c r="AF2597" s="43">
        <v>336</v>
      </c>
      <c r="AG2597" s="34" t="s">
        <v>4952</v>
      </c>
      <c r="AH2597" s="34" t="s">
        <v>4951</v>
      </c>
      <c r="AI2597" s="43" t="s">
        <v>4953</v>
      </c>
      <c r="AJ2597" s="44" t="s">
        <v>4954</v>
      </c>
      <c r="AK2597" s="261">
        <v>2750508</v>
      </c>
      <c r="AL2597" s="44" t="s">
        <v>504</v>
      </c>
      <c r="AM2597" s="44" t="s">
        <v>4958</v>
      </c>
      <c r="AN2597" s="262">
        <v>215802520</v>
      </c>
      <c r="AO2597" s="34"/>
      <c r="AP2597" s="34"/>
      <c r="AQ2597" s="34"/>
      <c r="AR2597" s="34"/>
      <c r="AS2597" s="34"/>
      <c r="AT2597" s="44" t="s">
        <v>12785</v>
      </c>
      <c r="AU2597" s="44"/>
      <c r="AV2597" s="477" t="str">
        <f t="array" ref="AV2597">_xlfn.IFS(
LEFT(Tabelas!$AI2597,1)="N","DN",
LEFT(Tabelas!$AI2597,1)="C","DC",
LEFT(Tabelas!$AI2597,1)="L","DL",
LEFT(Tabelas!$AI2597,1)="A","DA",
LEFT(Tabelas!$AI2597,1)="G","DG")</f>
        <v>DL</v>
      </c>
      <c r="AW2597" s="34"/>
      <c r="AX2597" s="34"/>
      <c r="AY2597" s="34"/>
      <c r="AZ2597" s="34"/>
      <c r="BA2597" s="34"/>
      <c r="BB2597" s="34"/>
      <c r="BC2597" s="34"/>
      <c r="BD2597" s="44">
        <v>110507</v>
      </c>
      <c r="BE2597" s="34" t="s">
        <v>1654</v>
      </c>
      <c r="BF2597" s="43" t="s">
        <v>318</v>
      </c>
      <c r="BG2597" s="34" t="s">
        <v>504</v>
      </c>
      <c r="BH2597" s="34" t="s">
        <v>278</v>
      </c>
      <c r="BI2597" s="34" t="s">
        <v>13243</v>
      </c>
      <c r="BJ2597" s="44" t="s">
        <v>13232</v>
      </c>
      <c r="BK2597" s="44" t="s">
        <v>13232</v>
      </c>
      <c r="EN2597" s="572">
        <v>506741400</v>
      </c>
      <c r="EO2597" s="561" t="s">
        <v>13244</v>
      </c>
      <c r="EP2597" s="561" t="s">
        <v>320</v>
      </c>
      <c r="EQ2597" s="576">
        <v>110</v>
      </c>
      <c r="ER2597" s="561" t="s">
        <v>2579</v>
      </c>
      <c r="ES2597" s="568"/>
    </row>
    <row r="2598" spans="16:149">
      <c r="P2598" s="503"/>
      <c r="Q2598" s="504"/>
      <c r="R2598" s="505">
        <f t="shared" si="62"/>
        <v>46376</v>
      </c>
      <c r="S2598" s="501"/>
      <c r="T2598" s="497"/>
      <c r="U2598" s="498"/>
      <c r="V2598" s="43">
        <v>336</v>
      </c>
      <c r="W2598" s="34" t="s">
        <v>4952</v>
      </c>
      <c r="X2598" s="44">
        <v>110508</v>
      </c>
      <c r="Y2598" s="34" t="s">
        <v>1913</v>
      </c>
      <c r="Z2598" s="43" t="s">
        <v>318</v>
      </c>
      <c r="AA2598" s="34" t="s">
        <v>504</v>
      </c>
      <c r="AB2598" s="34" t="s">
        <v>278</v>
      </c>
      <c r="AC2598" s="34" t="s">
        <v>13240</v>
      </c>
      <c r="AD2598" s="44" t="s">
        <v>13232</v>
      </c>
      <c r="AE2598" s="44" t="s">
        <v>13232</v>
      </c>
      <c r="AF2598" s="43">
        <v>336</v>
      </c>
      <c r="AG2598" s="34" t="s">
        <v>4952</v>
      </c>
      <c r="AH2598" s="34" t="s">
        <v>4951</v>
      </c>
      <c r="AI2598" s="43" t="s">
        <v>4953</v>
      </c>
      <c r="AJ2598" s="44" t="s">
        <v>4954</v>
      </c>
      <c r="AK2598" s="261">
        <v>2750508</v>
      </c>
      <c r="AL2598" s="44" t="s">
        <v>504</v>
      </c>
      <c r="AM2598" s="44" t="s">
        <v>4958</v>
      </c>
      <c r="AN2598" s="262">
        <v>215802520</v>
      </c>
      <c r="AO2598" s="34"/>
      <c r="AP2598" s="34"/>
      <c r="AQ2598" s="34"/>
      <c r="AR2598" s="34"/>
      <c r="AS2598" s="34"/>
      <c r="AT2598" s="44" t="s">
        <v>12785</v>
      </c>
      <c r="AU2598" s="44"/>
      <c r="AV2598" s="477" t="str">
        <f t="array" ref="AV2598">_xlfn.IFS(
LEFT(Tabelas!$AI2598,1)="N","DN",
LEFT(Tabelas!$AI2598,1)="C","DC",
LEFT(Tabelas!$AI2598,1)="L","DL",
LEFT(Tabelas!$AI2598,1)="A","DA",
LEFT(Tabelas!$AI2598,1)="G","DG")</f>
        <v>DL</v>
      </c>
      <c r="AW2598" s="34"/>
      <c r="AX2598" s="34"/>
      <c r="AY2598" s="34"/>
      <c r="AZ2598" s="34"/>
      <c r="BA2598" s="34"/>
      <c r="BB2598" s="34"/>
      <c r="BC2598" s="34"/>
      <c r="BD2598" s="44">
        <v>110508</v>
      </c>
      <c r="BE2598" s="34" t="s">
        <v>1913</v>
      </c>
      <c r="BF2598" s="43" t="s">
        <v>318</v>
      </c>
      <c r="BG2598" s="34" t="s">
        <v>504</v>
      </c>
      <c r="BH2598" s="34" t="s">
        <v>278</v>
      </c>
      <c r="BI2598" s="34" t="s">
        <v>13240</v>
      </c>
      <c r="BJ2598" s="44" t="s">
        <v>13232</v>
      </c>
      <c r="BK2598" s="44" t="s">
        <v>13232</v>
      </c>
      <c r="EN2598" s="571">
        <v>506790622</v>
      </c>
      <c r="EO2598" s="560" t="s">
        <v>13245</v>
      </c>
      <c r="EP2598" s="560" t="s">
        <v>320</v>
      </c>
      <c r="EQ2598" s="580">
        <v>112</v>
      </c>
      <c r="ER2598" s="560" t="s">
        <v>2868</v>
      </c>
      <c r="ES2598" s="567"/>
    </row>
    <row r="2599" spans="16:149">
      <c r="P2599" s="503"/>
      <c r="Q2599" s="504"/>
      <c r="R2599" s="505">
        <f t="shared" si="62"/>
        <v>46377</v>
      </c>
      <c r="S2599" s="501"/>
      <c r="T2599" s="497"/>
      <c r="U2599" s="498"/>
      <c r="V2599" s="43">
        <v>336</v>
      </c>
      <c r="W2599" s="34" t="s">
        <v>4952</v>
      </c>
      <c r="X2599" s="44">
        <v>111002</v>
      </c>
      <c r="Y2599" s="34" t="s">
        <v>1107</v>
      </c>
      <c r="Z2599" s="43" t="s">
        <v>318</v>
      </c>
      <c r="AA2599" s="34" t="s">
        <v>509</v>
      </c>
      <c r="AB2599" s="34" t="s">
        <v>278</v>
      </c>
      <c r="AC2599" s="34" t="s">
        <v>1107</v>
      </c>
      <c r="AD2599" s="44" t="s">
        <v>13232</v>
      </c>
      <c r="AE2599" s="44" t="s">
        <v>13232</v>
      </c>
      <c r="AF2599" s="43">
        <v>336</v>
      </c>
      <c r="AG2599" s="34" t="s">
        <v>4952</v>
      </c>
      <c r="AH2599" s="34" t="s">
        <v>4951</v>
      </c>
      <c r="AI2599" s="43" t="s">
        <v>4953</v>
      </c>
      <c r="AJ2599" s="44" t="s">
        <v>4954</v>
      </c>
      <c r="AK2599" s="261">
        <v>2750508</v>
      </c>
      <c r="AL2599" s="44" t="s">
        <v>504</v>
      </c>
      <c r="AM2599" s="44" t="s">
        <v>4958</v>
      </c>
      <c r="AN2599" s="262">
        <v>215802520</v>
      </c>
      <c r="AO2599" s="34"/>
      <c r="AP2599" s="34"/>
      <c r="AQ2599" s="34"/>
      <c r="AR2599" s="34"/>
      <c r="AS2599" s="34"/>
      <c r="AT2599" s="44" t="s">
        <v>12785</v>
      </c>
      <c r="AU2599" s="44"/>
      <c r="AV2599" s="477" t="str">
        <f t="array" ref="AV2599">_xlfn.IFS(
LEFT(Tabelas!$AI2599,1)="N","DN",
LEFT(Tabelas!$AI2599,1)="C","DC",
LEFT(Tabelas!$AI2599,1)="L","DL",
LEFT(Tabelas!$AI2599,1)="A","DA",
LEFT(Tabelas!$AI2599,1)="G","DG")</f>
        <v>DL</v>
      </c>
      <c r="AW2599" s="34"/>
      <c r="AX2599" s="34"/>
      <c r="AY2599" s="34"/>
      <c r="AZ2599" s="34"/>
      <c r="BA2599" s="34"/>
      <c r="BB2599" s="34"/>
      <c r="BC2599" s="34"/>
      <c r="BD2599" s="44">
        <v>111002</v>
      </c>
      <c r="BE2599" s="34" t="s">
        <v>1107</v>
      </c>
      <c r="BF2599" s="43" t="s">
        <v>318</v>
      </c>
      <c r="BG2599" s="34" t="s">
        <v>509</v>
      </c>
      <c r="BH2599" s="34" t="s">
        <v>278</v>
      </c>
      <c r="BI2599" s="34" t="s">
        <v>1107</v>
      </c>
      <c r="BJ2599" s="44" t="s">
        <v>13232</v>
      </c>
      <c r="BK2599" s="44" t="s">
        <v>13232</v>
      </c>
      <c r="EN2599" s="572">
        <v>506804240</v>
      </c>
      <c r="EO2599" s="561" t="s">
        <v>13246</v>
      </c>
      <c r="EP2599" s="561" t="s">
        <v>370</v>
      </c>
      <c r="EQ2599" s="576">
        <v>556</v>
      </c>
      <c r="ER2599" s="561" t="s">
        <v>3143</v>
      </c>
      <c r="ES2599" s="568"/>
    </row>
    <row r="2600" spans="16:149">
      <c r="P2600" s="503"/>
      <c r="Q2600" s="504"/>
      <c r="R2600" s="505">
        <f t="shared" si="62"/>
        <v>46378</v>
      </c>
      <c r="S2600" s="501"/>
      <c r="T2600" s="497"/>
      <c r="U2600" s="498"/>
      <c r="V2600" s="43">
        <v>336</v>
      </c>
      <c r="W2600" s="34" t="s">
        <v>4952</v>
      </c>
      <c r="X2600" s="44">
        <v>111000</v>
      </c>
      <c r="Y2600" s="34" t="s">
        <v>804</v>
      </c>
      <c r="Z2600" s="43" t="s">
        <v>318</v>
      </c>
      <c r="AA2600" s="34" t="s">
        <v>509</v>
      </c>
      <c r="AB2600" s="34" t="s">
        <v>278</v>
      </c>
      <c r="AC2600" s="34" t="s">
        <v>13247</v>
      </c>
      <c r="AD2600" s="44" t="s">
        <v>13232</v>
      </c>
      <c r="AE2600" s="44" t="s">
        <v>13232</v>
      </c>
      <c r="AF2600" s="43">
        <v>336</v>
      </c>
      <c r="AG2600" s="34" t="s">
        <v>4952</v>
      </c>
      <c r="AH2600" s="34" t="s">
        <v>4951</v>
      </c>
      <c r="AI2600" s="43" t="s">
        <v>4953</v>
      </c>
      <c r="AJ2600" s="44" t="s">
        <v>4954</v>
      </c>
      <c r="AK2600" s="261">
        <v>2750508</v>
      </c>
      <c r="AL2600" s="44" t="s">
        <v>504</v>
      </c>
      <c r="AM2600" s="44" t="s">
        <v>4958</v>
      </c>
      <c r="AN2600" s="262">
        <v>215802520</v>
      </c>
      <c r="AO2600" s="34"/>
      <c r="AP2600" s="34"/>
      <c r="AQ2600" s="34"/>
      <c r="AR2600" s="34"/>
      <c r="AS2600" s="34"/>
      <c r="AT2600" s="44" t="s">
        <v>12785</v>
      </c>
      <c r="AU2600" s="44"/>
      <c r="AV2600" s="477" t="str">
        <f t="array" ref="AV2600">_xlfn.IFS(
LEFT(Tabelas!$AI2600,1)="N","DN",
LEFT(Tabelas!$AI2600,1)="C","DC",
LEFT(Tabelas!$AI2600,1)="L","DL",
LEFT(Tabelas!$AI2600,1)="A","DA",
LEFT(Tabelas!$AI2600,1)="G","DG")</f>
        <v>DL</v>
      </c>
      <c r="AW2600" s="34"/>
      <c r="AX2600" s="34"/>
      <c r="AY2600" s="34"/>
      <c r="AZ2600" s="34"/>
      <c r="BA2600" s="34"/>
      <c r="BB2600" s="34"/>
      <c r="BC2600" s="34"/>
      <c r="BD2600" s="44">
        <v>111000</v>
      </c>
      <c r="BE2600" s="34" t="s">
        <v>804</v>
      </c>
      <c r="BF2600" s="43" t="s">
        <v>318</v>
      </c>
      <c r="BG2600" s="34" t="s">
        <v>509</v>
      </c>
      <c r="BH2600" s="34" t="s">
        <v>278</v>
      </c>
      <c r="BI2600" s="34" t="s">
        <v>13247</v>
      </c>
      <c r="BJ2600" s="44" t="s">
        <v>13232</v>
      </c>
      <c r="BK2600" s="44" t="s">
        <v>13232</v>
      </c>
      <c r="EN2600" s="571">
        <v>506818829</v>
      </c>
      <c r="EO2600" s="560" t="s">
        <v>13248</v>
      </c>
      <c r="EP2600" s="560" t="s">
        <v>350</v>
      </c>
      <c r="EQ2600" s="580">
        <v>268</v>
      </c>
      <c r="ER2600" s="560" t="s">
        <v>4659</v>
      </c>
      <c r="ES2600" s="567"/>
    </row>
    <row r="2601" spans="16:149">
      <c r="P2601" s="503"/>
      <c r="Q2601" s="504"/>
      <c r="R2601" s="505">
        <f t="shared" si="62"/>
        <v>46379</v>
      </c>
      <c r="S2601" s="501"/>
      <c r="T2601" s="497"/>
      <c r="U2601" s="498"/>
      <c r="V2601" s="43">
        <v>336</v>
      </c>
      <c r="W2601" s="34" t="s">
        <v>4952</v>
      </c>
      <c r="X2601" s="44">
        <v>111009</v>
      </c>
      <c r="Y2601" s="34" t="s">
        <v>1379</v>
      </c>
      <c r="Z2601" s="43" t="s">
        <v>318</v>
      </c>
      <c r="AA2601" s="34" t="s">
        <v>509</v>
      </c>
      <c r="AB2601" s="34" t="s">
        <v>278</v>
      </c>
      <c r="AC2601" s="34" t="s">
        <v>1379</v>
      </c>
      <c r="AD2601" s="44" t="s">
        <v>13232</v>
      </c>
      <c r="AE2601" s="44" t="s">
        <v>13232</v>
      </c>
      <c r="AF2601" s="43">
        <v>336</v>
      </c>
      <c r="AG2601" s="34" t="s">
        <v>4952</v>
      </c>
      <c r="AH2601" s="34" t="s">
        <v>4951</v>
      </c>
      <c r="AI2601" s="43" t="s">
        <v>4953</v>
      </c>
      <c r="AJ2601" s="44" t="s">
        <v>4954</v>
      </c>
      <c r="AK2601" s="261">
        <v>2750508</v>
      </c>
      <c r="AL2601" s="44" t="s">
        <v>504</v>
      </c>
      <c r="AM2601" s="44" t="s">
        <v>4958</v>
      </c>
      <c r="AN2601" s="262">
        <v>215802520</v>
      </c>
      <c r="AO2601" s="34"/>
      <c r="AP2601" s="34"/>
      <c r="AQ2601" s="34"/>
      <c r="AR2601" s="34"/>
      <c r="AS2601" s="34"/>
      <c r="AT2601" s="44" t="s">
        <v>12785</v>
      </c>
      <c r="AU2601" s="44"/>
      <c r="AV2601" s="477" t="str">
        <f t="array" ref="AV2601">_xlfn.IFS(
LEFT(Tabelas!$AI2601,1)="N","DN",
LEFT(Tabelas!$AI2601,1)="C","DC",
LEFT(Tabelas!$AI2601,1)="L","DL",
LEFT(Tabelas!$AI2601,1)="A","DA",
LEFT(Tabelas!$AI2601,1)="G","DG")</f>
        <v>DL</v>
      </c>
      <c r="AW2601" s="34"/>
      <c r="AX2601" s="34"/>
      <c r="AY2601" s="34"/>
      <c r="AZ2601" s="34"/>
      <c r="BA2601" s="34"/>
      <c r="BB2601" s="34"/>
      <c r="BC2601" s="34"/>
      <c r="BD2601" s="44">
        <v>111009</v>
      </c>
      <c r="BE2601" s="34" t="s">
        <v>1379</v>
      </c>
      <c r="BF2601" s="43" t="s">
        <v>318</v>
      </c>
      <c r="BG2601" s="34" t="s">
        <v>509</v>
      </c>
      <c r="BH2601" s="34" t="s">
        <v>278</v>
      </c>
      <c r="BI2601" s="34" t="s">
        <v>1379</v>
      </c>
      <c r="BJ2601" s="44" t="s">
        <v>13232</v>
      </c>
      <c r="BK2601" s="44" t="s">
        <v>13232</v>
      </c>
      <c r="EN2601" s="572">
        <v>506848957</v>
      </c>
      <c r="EO2601" s="561" t="s">
        <v>13249</v>
      </c>
      <c r="EP2601" s="561" t="s">
        <v>320</v>
      </c>
      <c r="EQ2601" s="576">
        <v>167</v>
      </c>
      <c r="ER2601" s="561" t="s">
        <v>4041</v>
      </c>
      <c r="ES2601" s="568"/>
    </row>
    <row r="2602" spans="16:149">
      <c r="P2602" s="503"/>
      <c r="Q2602" s="504"/>
      <c r="R2602" s="505">
        <f t="shared" si="62"/>
        <v>46380</v>
      </c>
      <c r="S2602" s="501"/>
      <c r="T2602" s="497"/>
      <c r="U2602" s="498"/>
      <c r="V2602" s="43">
        <v>336</v>
      </c>
      <c r="W2602" s="34" t="s">
        <v>4952</v>
      </c>
      <c r="X2602" s="44">
        <v>111012</v>
      </c>
      <c r="Y2602" s="34" t="s">
        <v>1659</v>
      </c>
      <c r="Z2602" s="43" t="s">
        <v>318</v>
      </c>
      <c r="AA2602" s="34" t="s">
        <v>509</v>
      </c>
      <c r="AB2602" s="34" t="s">
        <v>278</v>
      </c>
      <c r="AC2602" s="34" t="s">
        <v>13250</v>
      </c>
      <c r="AD2602" s="44" t="s">
        <v>13232</v>
      </c>
      <c r="AE2602" s="44" t="s">
        <v>13232</v>
      </c>
      <c r="AF2602" s="43">
        <v>336</v>
      </c>
      <c r="AG2602" s="34" t="s">
        <v>4952</v>
      </c>
      <c r="AH2602" s="34" t="s">
        <v>4951</v>
      </c>
      <c r="AI2602" s="43" t="s">
        <v>4953</v>
      </c>
      <c r="AJ2602" s="44" t="s">
        <v>4954</v>
      </c>
      <c r="AK2602" s="261">
        <v>2750508</v>
      </c>
      <c r="AL2602" s="44" t="s">
        <v>504</v>
      </c>
      <c r="AM2602" s="44" t="s">
        <v>4958</v>
      </c>
      <c r="AN2602" s="262">
        <v>215802520</v>
      </c>
      <c r="AO2602" s="34"/>
      <c r="AP2602" s="34"/>
      <c r="AQ2602" s="34"/>
      <c r="AR2602" s="34"/>
      <c r="AS2602" s="34"/>
      <c r="AT2602" s="44" t="s">
        <v>12785</v>
      </c>
      <c r="AU2602" s="44"/>
      <c r="AV2602" s="477" t="str">
        <f t="array" ref="AV2602">_xlfn.IFS(
LEFT(Tabelas!$AI2602,1)="N","DN",
LEFT(Tabelas!$AI2602,1)="C","DC",
LEFT(Tabelas!$AI2602,1)="L","DL",
LEFT(Tabelas!$AI2602,1)="A","DA",
LEFT(Tabelas!$AI2602,1)="G","DG")</f>
        <v>DL</v>
      </c>
      <c r="AW2602" s="34"/>
      <c r="AX2602" s="34"/>
      <c r="AY2602" s="34"/>
      <c r="AZ2602" s="34"/>
      <c r="BA2602" s="34"/>
      <c r="BB2602" s="34"/>
      <c r="BC2602" s="34"/>
      <c r="BD2602" s="44">
        <v>111012</v>
      </c>
      <c r="BE2602" s="34" t="s">
        <v>1659</v>
      </c>
      <c r="BF2602" s="43" t="s">
        <v>318</v>
      </c>
      <c r="BG2602" s="34" t="s">
        <v>509</v>
      </c>
      <c r="BH2602" s="34" t="s">
        <v>278</v>
      </c>
      <c r="BI2602" s="34" t="s">
        <v>13250</v>
      </c>
      <c r="BJ2602" s="44" t="s">
        <v>13232</v>
      </c>
      <c r="BK2602" s="44" t="s">
        <v>13232</v>
      </c>
      <c r="EN2602" s="571">
        <v>506859487</v>
      </c>
      <c r="EO2602" s="560" t="s">
        <v>13251</v>
      </c>
      <c r="EP2602" s="560" t="s">
        <v>320</v>
      </c>
      <c r="EQ2602" s="580">
        <v>113</v>
      </c>
      <c r="ER2602" s="560" t="s">
        <v>3007</v>
      </c>
      <c r="ES2602" s="567"/>
    </row>
    <row r="2603" spans="16:149">
      <c r="P2603" s="503"/>
      <c r="Q2603" s="504"/>
      <c r="R2603" s="505">
        <f t="shared" si="62"/>
        <v>46381</v>
      </c>
      <c r="S2603" s="501"/>
      <c r="T2603" s="497"/>
      <c r="U2603" s="498"/>
      <c r="V2603" s="43">
        <v>336</v>
      </c>
      <c r="W2603" s="34" t="s">
        <v>4952</v>
      </c>
      <c r="X2603" s="44">
        <v>111013</v>
      </c>
      <c r="Y2603" s="34" t="s">
        <v>1917</v>
      </c>
      <c r="Z2603" s="43" t="s">
        <v>318</v>
      </c>
      <c r="AA2603" s="34" t="s">
        <v>509</v>
      </c>
      <c r="AB2603" s="34" t="s">
        <v>278</v>
      </c>
      <c r="AC2603" s="34" t="s">
        <v>13252</v>
      </c>
      <c r="AD2603" s="44" t="s">
        <v>13232</v>
      </c>
      <c r="AE2603" s="44" t="s">
        <v>13232</v>
      </c>
      <c r="AF2603" s="43">
        <v>336</v>
      </c>
      <c r="AG2603" s="34" t="s">
        <v>4952</v>
      </c>
      <c r="AH2603" s="34" t="s">
        <v>4951</v>
      </c>
      <c r="AI2603" s="43" t="s">
        <v>4953</v>
      </c>
      <c r="AJ2603" s="44" t="s">
        <v>4954</v>
      </c>
      <c r="AK2603" s="261">
        <v>2750508</v>
      </c>
      <c r="AL2603" s="44" t="s">
        <v>504</v>
      </c>
      <c r="AM2603" s="44" t="s">
        <v>4958</v>
      </c>
      <c r="AN2603" s="262">
        <v>215802520</v>
      </c>
      <c r="AO2603" s="34"/>
      <c r="AP2603" s="34"/>
      <c r="AQ2603" s="34"/>
      <c r="AR2603" s="34"/>
      <c r="AS2603" s="34"/>
      <c r="AT2603" s="44" t="s">
        <v>12785</v>
      </c>
      <c r="AU2603" s="44"/>
      <c r="AV2603" s="477" t="str">
        <f t="array" ref="AV2603">_xlfn.IFS(
LEFT(Tabelas!$AI2603,1)="N","DN",
LEFT(Tabelas!$AI2603,1)="C","DC",
LEFT(Tabelas!$AI2603,1)="L","DL",
LEFT(Tabelas!$AI2603,1)="A","DA",
LEFT(Tabelas!$AI2603,1)="G","DG")</f>
        <v>DL</v>
      </c>
      <c r="AW2603" s="34"/>
      <c r="AX2603" s="34"/>
      <c r="AY2603" s="34"/>
      <c r="AZ2603" s="34"/>
      <c r="BA2603" s="34"/>
      <c r="BB2603" s="34"/>
      <c r="BC2603" s="34"/>
      <c r="BD2603" s="44">
        <v>111013</v>
      </c>
      <c r="BE2603" s="34" t="s">
        <v>1917</v>
      </c>
      <c r="BF2603" s="43" t="s">
        <v>318</v>
      </c>
      <c r="BG2603" s="34" t="s">
        <v>509</v>
      </c>
      <c r="BH2603" s="34" t="s">
        <v>278</v>
      </c>
      <c r="BI2603" s="34" t="s">
        <v>13252</v>
      </c>
      <c r="BJ2603" s="44" t="s">
        <v>13232</v>
      </c>
      <c r="BK2603" s="44" t="s">
        <v>13232</v>
      </c>
      <c r="EN2603" s="572">
        <v>506896625</v>
      </c>
      <c r="EO2603" s="561" t="s">
        <v>13253</v>
      </c>
      <c r="EP2603" s="561" t="s">
        <v>320</v>
      </c>
      <c r="EQ2603" s="576">
        <v>170</v>
      </c>
      <c r="ER2603" s="561" t="s">
        <v>4090</v>
      </c>
      <c r="ES2603" s="568"/>
    </row>
    <row r="2604" spans="16:149">
      <c r="P2604" s="503"/>
      <c r="Q2604" s="504"/>
      <c r="R2604" s="505">
        <f t="shared" si="62"/>
        <v>46382</v>
      </c>
      <c r="S2604" s="501"/>
      <c r="T2604" s="497"/>
      <c r="U2604" s="498"/>
      <c r="V2604" s="43">
        <v>336</v>
      </c>
      <c r="W2604" s="34" t="s">
        <v>4952</v>
      </c>
      <c r="X2604" s="44">
        <v>111014</v>
      </c>
      <c r="Y2604" s="34" t="s">
        <v>2128</v>
      </c>
      <c r="Z2604" s="43" t="s">
        <v>318</v>
      </c>
      <c r="AA2604" s="34" t="s">
        <v>509</v>
      </c>
      <c r="AB2604" s="34" t="s">
        <v>278</v>
      </c>
      <c r="AC2604" s="34" t="s">
        <v>13247</v>
      </c>
      <c r="AD2604" s="44" t="s">
        <v>13232</v>
      </c>
      <c r="AE2604" s="44" t="s">
        <v>13232</v>
      </c>
      <c r="AF2604" s="43">
        <v>336</v>
      </c>
      <c r="AG2604" s="34" t="s">
        <v>4952</v>
      </c>
      <c r="AH2604" s="34" t="s">
        <v>4951</v>
      </c>
      <c r="AI2604" s="43" t="s">
        <v>4953</v>
      </c>
      <c r="AJ2604" s="44" t="s">
        <v>4954</v>
      </c>
      <c r="AK2604" s="261">
        <v>2750508</v>
      </c>
      <c r="AL2604" s="44" t="s">
        <v>504</v>
      </c>
      <c r="AM2604" s="44" t="s">
        <v>4958</v>
      </c>
      <c r="AN2604" s="262">
        <v>215802520</v>
      </c>
      <c r="AO2604" s="34"/>
      <c r="AP2604" s="34"/>
      <c r="AQ2604" s="34"/>
      <c r="AR2604" s="34"/>
      <c r="AS2604" s="34"/>
      <c r="AT2604" s="44" t="s">
        <v>12785</v>
      </c>
      <c r="AU2604" s="44"/>
      <c r="AV2604" s="477" t="str">
        <f t="array" ref="AV2604">_xlfn.IFS(
LEFT(Tabelas!$AI2604,1)="N","DN",
LEFT(Tabelas!$AI2604,1)="C","DC",
LEFT(Tabelas!$AI2604,1)="L","DL",
LEFT(Tabelas!$AI2604,1)="A","DA",
LEFT(Tabelas!$AI2604,1)="G","DG")</f>
        <v>DL</v>
      </c>
      <c r="AW2604" s="34"/>
      <c r="AX2604" s="34"/>
      <c r="AY2604" s="34"/>
      <c r="AZ2604" s="34"/>
      <c r="BA2604" s="34"/>
      <c r="BB2604" s="34"/>
      <c r="BC2604" s="34"/>
      <c r="BD2604" s="44">
        <v>111014</v>
      </c>
      <c r="BE2604" s="34" t="s">
        <v>2128</v>
      </c>
      <c r="BF2604" s="43" t="s">
        <v>318</v>
      </c>
      <c r="BG2604" s="34" t="s">
        <v>509</v>
      </c>
      <c r="BH2604" s="34" t="s">
        <v>278</v>
      </c>
      <c r="BI2604" s="34" t="s">
        <v>13247</v>
      </c>
      <c r="BJ2604" s="44" t="s">
        <v>13232</v>
      </c>
      <c r="BK2604" s="44" t="s">
        <v>13232</v>
      </c>
      <c r="EN2604" s="572">
        <v>507007743</v>
      </c>
      <c r="EO2604" s="561" t="s">
        <v>13254</v>
      </c>
      <c r="EP2604" s="561" t="s">
        <v>320</v>
      </c>
      <c r="EQ2604" s="576">
        <v>162</v>
      </c>
      <c r="ER2604" s="561" t="s">
        <v>3781</v>
      </c>
      <c r="ES2604" s="568"/>
    </row>
    <row r="2605" spans="16:149">
      <c r="P2605" s="503"/>
      <c r="Q2605" s="504"/>
      <c r="R2605" s="505">
        <f t="shared" si="62"/>
        <v>46383</v>
      </c>
      <c r="S2605" s="501"/>
      <c r="T2605" s="497"/>
      <c r="U2605" s="498"/>
      <c r="V2605" s="43">
        <v>338</v>
      </c>
      <c r="W2605" s="34" t="s">
        <v>2428</v>
      </c>
      <c r="X2605" s="44">
        <v>110601</v>
      </c>
      <c r="Y2605" s="34" t="s">
        <v>1102</v>
      </c>
      <c r="Z2605" s="43" t="s">
        <v>318</v>
      </c>
      <c r="AA2605" s="34" t="s">
        <v>278</v>
      </c>
      <c r="AB2605" s="34" t="s">
        <v>278</v>
      </c>
      <c r="AC2605" s="34" t="s">
        <v>1102</v>
      </c>
      <c r="AD2605" s="44" t="s">
        <v>13232</v>
      </c>
      <c r="AE2605" s="44" t="s">
        <v>13232</v>
      </c>
      <c r="AF2605" s="43">
        <v>338</v>
      </c>
      <c r="AG2605" s="34" t="s">
        <v>2428</v>
      </c>
      <c r="AH2605" s="34" t="s">
        <v>13255</v>
      </c>
      <c r="AI2605" s="43" t="s">
        <v>4968</v>
      </c>
      <c r="AJ2605" s="44" t="s">
        <v>4969</v>
      </c>
      <c r="AK2605" s="261">
        <v>1050057</v>
      </c>
      <c r="AL2605" s="44" t="s">
        <v>278</v>
      </c>
      <c r="AM2605" s="44" t="s">
        <v>4973</v>
      </c>
      <c r="AN2605" s="262">
        <v>215802100</v>
      </c>
      <c r="AO2605" s="34"/>
      <c r="AP2605" s="34"/>
      <c r="AQ2605" s="34"/>
      <c r="AR2605" s="34"/>
      <c r="AS2605" s="34"/>
      <c r="AT2605" s="44" t="s">
        <v>12785</v>
      </c>
      <c r="AU2605" s="44"/>
      <c r="AV2605" s="477" t="str">
        <f t="array" ref="AV2605">_xlfn.IFS(
LEFT(Tabelas!$AI2605,1)="N","DN",
LEFT(Tabelas!$AI2605,1)="C","DC",
LEFT(Tabelas!$AI2605,1)="L","DL",
LEFT(Tabelas!$AI2605,1)="A","DA",
LEFT(Tabelas!$AI2605,1)="G","DG")</f>
        <v>DL</v>
      </c>
      <c r="AW2605" s="34"/>
      <c r="AX2605" s="34"/>
      <c r="AY2605" s="34"/>
      <c r="AZ2605" s="34"/>
      <c r="BA2605" s="34"/>
      <c r="BB2605" s="34"/>
      <c r="BC2605" s="34"/>
      <c r="BD2605" s="44">
        <v>110601</v>
      </c>
      <c r="BE2605" s="34" t="s">
        <v>1102</v>
      </c>
      <c r="BF2605" s="43" t="s">
        <v>318</v>
      </c>
      <c r="BG2605" s="34" t="s">
        <v>278</v>
      </c>
      <c r="BH2605" s="34" t="s">
        <v>278</v>
      </c>
      <c r="BI2605" s="34" t="s">
        <v>1102</v>
      </c>
      <c r="BJ2605" s="44" t="s">
        <v>13232</v>
      </c>
      <c r="BK2605" s="44" t="s">
        <v>13232</v>
      </c>
      <c r="EN2605" s="571">
        <v>507033647</v>
      </c>
      <c r="EO2605" s="560" t="s">
        <v>13256</v>
      </c>
      <c r="EP2605" s="560" t="s">
        <v>320</v>
      </c>
      <c r="EQ2605" s="580">
        <v>102</v>
      </c>
      <c r="ER2605" s="560" t="s">
        <v>628</v>
      </c>
      <c r="ES2605" s="567"/>
    </row>
    <row r="2606" spans="16:149">
      <c r="P2606" s="503"/>
      <c r="Q2606" s="504"/>
      <c r="R2606" s="505">
        <f t="shared" si="62"/>
        <v>46384</v>
      </c>
      <c r="S2606" s="501"/>
      <c r="T2606" s="497"/>
      <c r="U2606" s="498"/>
      <c r="V2606" s="43">
        <v>338</v>
      </c>
      <c r="W2606" s="34" t="s">
        <v>2428</v>
      </c>
      <c r="X2606" s="44">
        <v>110602</v>
      </c>
      <c r="Y2606" s="34" t="s">
        <v>1374</v>
      </c>
      <c r="Z2606" s="43" t="s">
        <v>318</v>
      </c>
      <c r="AA2606" s="34" t="s">
        <v>278</v>
      </c>
      <c r="AB2606" s="34" t="s">
        <v>278</v>
      </c>
      <c r="AC2606" s="34" t="s">
        <v>1374</v>
      </c>
      <c r="AD2606" s="44" t="s">
        <v>13232</v>
      </c>
      <c r="AE2606" s="44" t="s">
        <v>13232</v>
      </c>
      <c r="AF2606" s="43">
        <v>338</v>
      </c>
      <c r="AG2606" s="34" t="s">
        <v>2428</v>
      </c>
      <c r="AH2606" s="34" t="s">
        <v>13255</v>
      </c>
      <c r="AI2606" s="43" t="s">
        <v>4968</v>
      </c>
      <c r="AJ2606" s="44" t="s">
        <v>4969</v>
      </c>
      <c r="AK2606" s="261">
        <v>1050057</v>
      </c>
      <c r="AL2606" s="44" t="s">
        <v>278</v>
      </c>
      <c r="AM2606" s="44" t="s">
        <v>4973</v>
      </c>
      <c r="AN2606" s="262">
        <v>215802100</v>
      </c>
      <c r="AO2606" s="34"/>
      <c r="AP2606" s="34"/>
      <c r="AQ2606" s="34"/>
      <c r="AR2606" s="34"/>
      <c r="AS2606" s="34"/>
      <c r="AT2606" s="44" t="s">
        <v>12785</v>
      </c>
      <c r="AU2606" s="44"/>
      <c r="AV2606" s="477" t="str">
        <f t="array" ref="AV2606">_xlfn.IFS(
LEFT(Tabelas!$AI2606,1)="N","DN",
LEFT(Tabelas!$AI2606,1)="C","DC",
LEFT(Tabelas!$AI2606,1)="L","DL",
LEFT(Tabelas!$AI2606,1)="A","DA",
LEFT(Tabelas!$AI2606,1)="G","DG")</f>
        <v>DL</v>
      </c>
      <c r="AW2606" s="34"/>
      <c r="AX2606" s="34"/>
      <c r="AY2606" s="34"/>
      <c r="AZ2606" s="34"/>
      <c r="BA2606" s="34"/>
      <c r="BB2606" s="34"/>
      <c r="BC2606" s="34"/>
      <c r="BD2606" s="44">
        <v>110602</v>
      </c>
      <c r="BE2606" s="34" t="s">
        <v>1374</v>
      </c>
      <c r="BF2606" s="43" t="s">
        <v>318</v>
      </c>
      <c r="BG2606" s="34" t="s">
        <v>278</v>
      </c>
      <c r="BH2606" s="34" t="s">
        <v>278</v>
      </c>
      <c r="BI2606" s="34" t="s">
        <v>1374</v>
      </c>
      <c r="BJ2606" s="44" t="s">
        <v>13232</v>
      </c>
      <c r="BK2606" s="44" t="s">
        <v>13232</v>
      </c>
      <c r="EN2606" s="572">
        <v>507041810</v>
      </c>
      <c r="EO2606" s="561" t="s">
        <v>13257</v>
      </c>
      <c r="EP2606" s="561" t="s">
        <v>320</v>
      </c>
      <c r="EQ2606" s="576">
        <v>166</v>
      </c>
      <c r="ER2606" s="561" t="s">
        <v>3992</v>
      </c>
      <c r="ES2606" s="568"/>
    </row>
    <row r="2607" spans="16:149">
      <c r="P2607" s="503"/>
      <c r="Q2607" s="504"/>
      <c r="R2607" s="505">
        <f t="shared" si="62"/>
        <v>46385</v>
      </c>
      <c r="S2607" s="501"/>
      <c r="T2607" s="497"/>
      <c r="U2607" s="498"/>
      <c r="V2607" s="43">
        <v>338</v>
      </c>
      <c r="W2607" s="34" t="s">
        <v>2428</v>
      </c>
      <c r="X2607" s="44">
        <v>110654</v>
      </c>
      <c r="Y2607" s="34" t="s">
        <v>1438</v>
      </c>
      <c r="Z2607" s="43" t="s">
        <v>318</v>
      </c>
      <c r="AA2607" s="34" t="s">
        <v>278</v>
      </c>
      <c r="AB2607" s="34" t="s">
        <v>278</v>
      </c>
      <c r="AC2607" s="34" t="s">
        <v>1438</v>
      </c>
      <c r="AD2607" s="44" t="s">
        <v>13232</v>
      </c>
      <c r="AE2607" s="44" t="s">
        <v>13232</v>
      </c>
      <c r="AF2607" s="43">
        <v>338</v>
      </c>
      <c r="AG2607" s="34" t="s">
        <v>2428</v>
      </c>
      <c r="AH2607" s="34" t="s">
        <v>13255</v>
      </c>
      <c r="AI2607" s="43" t="s">
        <v>4968</v>
      </c>
      <c r="AJ2607" s="44" t="s">
        <v>4969</v>
      </c>
      <c r="AK2607" s="261">
        <v>1050057</v>
      </c>
      <c r="AL2607" s="44" t="s">
        <v>278</v>
      </c>
      <c r="AM2607" s="44" t="s">
        <v>4973</v>
      </c>
      <c r="AN2607" s="262">
        <v>215802100</v>
      </c>
      <c r="AO2607" s="34"/>
      <c r="AP2607" s="34"/>
      <c r="AQ2607" s="34"/>
      <c r="AR2607" s="34"/>
      <c r="AS2607" s="34"/>
      <c r="AT2607" s="44" t="s">
        <v>12785</v>
      </c>
      <c r="AU2607" s="44"/>
      <c r="AV2607" s="477" t="str">
        <f t="array" ref="AV2607">_xlfn.IFS(
LEFT(Tabelas!$AI2607,1)="N","DN",
LEFT(Tabelas!$AI2607,1)="C","DC",
LEFT(Tabelas!$AI2607,1)="L","DL",
LEFT(Tabelas!$AI2607,1)="A","DA",
LEFT(Tabelas!$AI2607,1)="G","DG")</f>
        <v>DL</v>
      </c>
      <c r="AW2607" s="34"/>
      <c r="AX2607" s="34"/>
      <c r="AY2607" s="34"/>
      <c r="AZ2607" s="34"/>
      <c r="BA2607" s="34"/>
      <c r="BB2607" s="34"/>
      <c r="BC2607" s="34"/>
      <c r="BD2607" s="44">
        <v>110654</v>
      </c>
      <c r="BE2607" s="34" t="s">
        <v>1438</v>
      </c>
      <c r="BF2607" s="43" t="s">
        <v>318</v>
      </c>
      <c r="BG2607" s="34" t="s">
        <v>278</v>
      </c>
      <c r="BH2607" s="34" t="s">
        <v>278</v>
      </c>
      <c r="BI2607" s="34" t="s">
        <v>1438</v>
      </c>
      <c r="BJ2607" s="44" t="s">
        <v>13232</v>
      </c>
      <c r="BK2607" s="44" t="s">
        <v>13232</v>
      </c>
      <c r="EN2607" s="571">
        <v>507314492</v>
      </c>
      <c r="EO2607" s="560" t="s">
        <v>13258</v>
      </c>
      <c r="EP2607" s="560" t="s">
        <v>320</v>
      </c>
      <c r="EQ2607" s="580">
        <v>167</v>
      </c>
      <c r="ER2607" s="560" t="s">
        <v>4041</v>
      </c>
      <c r="ES2607" s="567"/>
    </row>
    <row r="2608" spans="16:149">
      <c r="P2608" s="503"/>
      <c r="Q2608" s="504"/>
      <c r="R2608" s="505">
        <f t="shared" si="62"/>
        <v>46386</v>
      </c>
      <c r="S2608" s="501"/>
      <c r="T2608" s="497"/>
      <c r="U2608" s="498"/>
      <c r="V2608" s="43">
        <v>338</v>
      </c>
      <c r="W2608" s="34" t="s">
        <v>2428</v>
      </c>
      <c r="X2608" s="44">
        <v>110655</v>
      </c>
      <c r="Y2608" s="34" t="s">
        <v>3194</v>
      </c>
      <c r="Z2608" s="43" t="s">
        <v>318</v>
      </c>
      <c r="AA2608" s="34" t="s">
        <v>278</v>
      </c>
      <c r="AB2608" s="34" t="s">
        <v>278</v>
      </c>
      <c r="AC2608" s="34" t="s">
        <v>3194</v>
      </c>
      <c r="AD2608" s="44" t="s">
        <v>13232</v>
      </c>
      <c r="AE2608" s="44" t="s">
        <v>13232</v>
      </c>
      <c r="AF2608" s="43">
        <v>338</v>
      </c>
      <c r="AG2608" s="34" t="s">
        <v>2428</v>
      </c>
      <c r="AH2608" s="34" t="s">
        <v>13255</v>
      </c>
      <c r="AI2608" s="43" t="s">
        <v>4968</v>
      </c>
      <c r="AJ2608" s="44" t="s">
        <v>4969</v>
      </c>
      <c r="AK2608" s="261">
        <v>1050057</v>
      </c>
      <c r="AL2608" s="44" t="s">
        <v>278</v>
      </c>
      <c r="AM2608" s="44" t="s">
        <v>4973</v>
      </c>
      <c r="AN2608" s="262">
        <v>215802100</v>
      </c>
      <c r="AO2608" s="34"/>
      <c r="AP2608" s="34"/>
      <c r="AQ2608" s="34"/>
      <c r="AR2608" s="34"/>
      <c r="AS2608" s="34"/>
      <c r="AT2608" s="44" t="s">
        <v>12785</v>
      </c>
      <c r="AU2608" s="44"/>
      <c r="AV2608" s="477" t="str">
        <f t="array" ref="AV2608">_xlfn.IFS(
LEFT(Tabelas!$AI2608,1)="N","DN",
LEFT(Tabelas!$AI2608,1)="C","DC",
LEFT(Tabelas!$AI2608,1)="L","DL",
LEFT(Tabelas!$AI2608,1)="A","DA",
LEFT(Tabelas!$AI2608,1)="G","DG")</f>
        <v>DL</v>
      </c>
      <c r="AW2608" s="34"/>
      <c r="AX2608" s="34"/>
      <c r="AY2608" s="34"/>
      <c r="AZ2608" s="34"/>
      <c r="BA2608" s="34"/>
      <c r="BB2608" s="34"/>
      <c r="BC2608" s="34"/>
      <c r="BD2608" s="44">
        <v>110655</v>
      </c>
      <c r="BE2608" s="34" t="s">
        <v>3194</v>
      </c>
      <c r="BF2608" s="43" t="s">
        <v>318</v>
      </c>
      <c r="BG2608" s="34" t="s">
        <v>278</v>
      </c>
      <c r="BH2608" s="34" t="s">
        <v>278</v>
      </c>
      <c r="BI2608" s="34" t="s">
        <v>3194</v>
      </c>
      <c r="BJ2608" s="44" t="s">
        <v>13232</v>
      </c>
      <c r="BK2608" s="44" t="s">
        <v>13232</v>
      </c>
      <c r="EN2608" s="572">
        <v>507507860</v>
      </c>
      <c r="EO2608" s="561" t="s">
        <v>13259</v>
      </c>
      <c r="EP2608" s="561" t="s">
        <v>320</v>
      </c>
      <c r="EQ2608" s="576">
        <v>167</v>
      </c>
      <c r="ER2608" s="561" t="s">
        <v>4041</v>
      </c>
      <c r="ES2608" s="568"/>
    </row>
    <row r="2609" spans="16:149" ht="14.25" thickBot="1">
      <c r="P2609" s="506"/>
      <c r="Q2609" s="507"/>
      <c r="R2609" s="508">
        <f t="shared" si="62"/>
        <v>46387</v>
      </c>
      <c r="S2609" s="509"/>
      <c r="T2609" s="510"/>
      <c r="U2609" s="511"/>
      <c r="V2609" s="43">
        <v>338</v>
      </c>
      <c r="W2609" s="34" t="s">
        <v>2428</v>
      </c>
      <c r="X2609" s="44">
        <v>110656</v>
      </c>
      <c r="Y2609" s="34" t="s">
        <v>1741</v>
      </c>
      <c r="Z2609" s="43" t="s">
        <v>318</v>
      </c>
      <c r="AA2609" s="34" t="s">
        <v>278</v>
      </c>
      <c r="AB2609" s="34" t="s">
        <v>278</v>
      </c>
      <c r="AC2609" s="34" t="s">
        <v>1741</v>
      </c>
      <c r="AD2609" s="44" t="s">
        <v>13232</v>
      </c>
      <c r="AE2609" s="44" t="s">
        <v>13232</v>
      </c>
      <c r="AF2609" s="43">
        <v>338</v>
      </c>
      <c r="AG2609" s="34" t="s">
        <v>2428</v>
      </c>
      <c r="AH2609" s="34" t="s">
        <v>13255</v>
      </c>
      <c r="AI2609" s="43" t="s">
        <v>4968</v>
      </c>
      <c r="AJ2609" s="44" t="s">
        <v>4969</v>
      </c>
      <c r="AK2609" s="261">
        <v>1050057</v>
      </c>
      <c r="AL2609" s="44" t="s">
        <v>278</v>
      </c>
      <c r="AM2609" s="44" t="s">
        <v>4973</v>
      </c>
      <c r="AN2609" s="262">
        <v>215802100</v>
      </c>
      <c r="AO2609" s="34"/>
      <c r="AP2609" s="34"/>
      <c r="AQ2609" s="34"/>
      <c r="AR2609" s="34"/>
      <c r="AS2609" s="34"/>
      <c r="AT2609" s="44" t="s">
        <v>12785</v>
      </c>
      <c r="AU2609" s="44"/>
      <c r="AV2609" s="477" t="str">
        <f t="array" ref="AV2609">_xlfn.IFS(
LEFT(Tabelas!$AI2609,1)="N","DN",
LEFT(Tabelas!$AI2609,1)="C","DC",
LEFT(Tabelas!$AI2609,1)="L","DL",
LEFT(Tabelas!$AI2609,1)="A","DA",
LEFT(Tabelas!$AI2609,1)="G","DG")</f>
        <v>DL</v>
      </c>
      <c r="AW2609" s="34"/>
      <c r="AX2609" s="34"/>
      <c r="AY2609" s="34"/>
      <c r="AZ2609" s="34"/>
      <c r="BA2609" s="34"/>
      <c r="BB2609" s="34"/>
      <c r="BC2609" s="34"/>
      <c r="BD2609" s="44">
        <v>110656</v>
      </c>
      <c r="BE2609" s="34" t="s">
        <v>1741</v>
      </c>
      <c r="BF2609" s="43" t="s">
        <v>318</v>
      </c>
      <c r="BG2609" s="34" t="s">
        <v>278</v>
      </c>
      <c r="BH2609" s="34" t="s">
        <v>278</v>
      </c>
      <c r="BI2609" s="34" t="s">
        <v>1741</v>
      </c>
      <c r="BJ2609" s="44" t="s">
        <v>13232</v>
      </c>
      <c r="BK2609" s="44" t="s">
        <v>13232</v>
      </c>
      <c r="EN2609" s="571">
        <v>507555287</v>
      </c>
      <c r="EO2609" s="560" t="s">
        <v>13260</v>
      </c>
      <c r="EP2609" s="560" t="s">
        <v>320</v>
      </c>
      <c r="EQ2609" s="580">
        <v>112</v>
      </c>
      <c r="ER2609" s="560" t="s">
        <v>2868</v>
      </c>
      <c r="ES2609" s="567"/>
    </row>
    <row r="2610" spans="16:149">
      <c r="V2610" s="43">
        <v>338</v>
      </c>
      <c r="W2610" s="34" t="s">
        <v>2428</v>
      </c>
      <c r="X2610" s="44">
        <v>110657</v>
      </c>
      <c r="Y2610" s="34" t="s">
        <v>3397</v>
      </c>
      <c r="Z2610" s="43" t="s">
        <v>318</v>
      </c>
      <c r="AA2610" s="34" t="s">
        <v>278</v>
      </c>
      <c r="AB2610" s="34" t="s">
        <v>278</v>
      </c>
      <c r="AC2610" s="34" t="s">
        <v>3397</v>
      </c>
      <c r="AD2610" s="44" t="s">
        <v>13232</v>
      </c>
      <c r="AE2610" s="44" t="s">
        <v>13232</v>
      </c>
      <c r="AF2610" s="43">
        <v>338</v>
      </c>
      <c r="AG2610" s="34" t="s">
        <v>2428</v>
      </c>
      <c r="AH2610" s="34" t="s">
        <v>13255</v>
      </c>
      <c r="AI2610" s="43" t="s">
        <v>4968</v>
      </c>
      <c r="AJ2610" s="44" t="s">
        <v>4969</v>
      </c>
      <c r="AK2610" s="261">
        <v>1050057</v>
      </c>
      <c r="AL2610" s="44" t="s">
        <v>278</v>
      </c>
      <c r="AM2610" s="44" t="s">
        <v>4973</v>
      </c>
      <c r="AN2610" s="262">
        <v>215802100</v>
      </c>
      <c r="AO2610" s="34"/>
      <c r="AP2610" s="34"/>
      <c r="AQ2610" s="34"/>
      <c r="AR2610" s="34"/>
      <c r="AS2610" s="34"/>
      <c r="AT2610" s="44" t="s">
        <v>12785</v>
      </c>
      <c r="AU2610" s="44"/>
      <c r="AV2610" s="477" t="str">
        <f t="array" ref="AV2610">_xlfn.IFS(
LEFT(Tabelas!$AI2610,1)="N","DN",
LEFT(Tabelas!$AI2610,1)="C","DC",
LEFT(Tabelas!$AI2610,1)="L","DL",
LEFT(Tabelas!$AI2610,1)="A","DA",
LEFT(Tabelas!$AI2610,1)="G","DG")</f>
        <v>DL</v>
      </c>
      <c r="AW2610" s="34"/>
      <c r="AX2610" s="34"/>
      <c r="AY2610" s="34"/>
      <c r="AZ2610" s="34"/>
      <c r="BA2610" s="34"/>
      <c r="BB2610" s="34"/>
      <c r="BC2610" s="34"/>
      <c r="BD2610" s="44">
        <v>110657</v>
      </c>
      <c r="BE2610" s="34" t="s">
        <v>3397</v>
      </c>
      <c r="BF2610" s="43" t="s">
        <v>318</v>
      </c>
      <c r="BG2610" s="34" t="s">
        <v>278</v>
      </c>
      <c r="BH2610" s="34" t="s">
        <v>278</v>
      </c>
      <c r="BI2610" s="34" t="s">
        <v>3397</v>
      </c>
      <c r="BJ2610" s="44" t="s">
        <v>13232</v>
      </c>
      <c r="BK2610" s="44" t="s">
        <v>13232</v>
      </c>
      <c r="EN2610" s="572">
        <v>510834515</v>
      </c>
      <c r="EO2610" s="561" t="s">
        <v>10615</v>
      </c>
      <c r="EP2610" s="561" t="s">
        <v>320</v>
      </c>
      <c r="EQ2610" s="576">
        <v>164</v>
      </c>
      <c r="ER2610" s="561" t="s">
        <v>3901</v>
      </c>
      <c r="ES2610" s="568"/>
    </row>
    <row r="2611" spans="16:149">
      <c r="V2611" s="43">
        <v>338</v>
      </c>
      <c r="W2611" s="34" t="s">
        <v>2428</v>
      </c>
      <c r="X2611" s="44">
        <v>110607</v>
      </c>
      <c r="Y2611" s="34" t="s">
        <v>1655</v>
      </c>
      <c r="Z2611" s="43" t="s">
        <v>318</v>
      </c>
      <c r="AA2611" s="34" t="s">
        <v>278</v>
      </c>
      <c r="AB2611" s="34" t="s">
        <v>278</v>
      </c>
      <c r="AC2611" s="34" t="s">
        <v>1655</v>
      </c>
      <c r="AD2611" s="44" t="s">
        <v>13232</v>
      </c>
      <c r="AE2611" s="44" t="s">
        <v>13232</v>
      </c>
      <c r="AF2611" s="43">
        <v>338</v>
      </c>
      <c r="AG2611" s="34" t="s">
        <v>2428</v>
      </c>
      <c r="AH2611" s="34" t="s">
        <v>13255</v>
      </c>
      <c r="AI2611" s="43" t="s">
        <v>4968</v>
      </c>
      <c r="AJ2611" s="44" t="s">
        <v>4969</v>
      </c>
      <c r="AK2611" s="261">
        <v>1050057</v>
      </c>
      <c r="AL2611" s="44" t="s">
        <v>278</v>
      </c>
      <c r="AM2611" s="44" t="s">
        <v>4973</v>
      </c>
      <c r="AN2611" s="262">
        <v>215802100</v>
      </c>
      <c r="AO2611" s="34"/>
      <c r="AP2611" s="34"/>
      <c r="AQ2611" s="34"/>
      <c r="AR2611" s="34"/>
      <c r="AS2611" s="34"/>
      <c r="AT2611" s="44" t="s">
        <v>12785</v>
      </c>
      <c r="AU2611" s="44"/>
      <c r="AV2611" s="477" t="str">
        <f t="array" ref="AV2611">_xlfn.IFS(
LEFT(Tabelas!$AI2611,1)="N","DN",
LEFT(Tabelas!$AI2611,1)="C","DC",
LEFT(Tabelas!$AI2611,1)="L","DL",
LEFT(Tabelas!$AI2611,1)="A","DA",
LEFT(Tabelas!$AI2611,1)="G","DG")</f>
        <v>DL</v>
      </c>
      <c r="AW2611" s="34"/>
      <c r="AX2611" s="34"/>
      <c r="AY2611" s="34"/>
      <c r="AZ2611" s="34"/>
      <c r="BA2611" s="34"/>
      <c r="BB2611" s="34"/>
      <c r="BC2611" s="34"/>
      <c r="BD2611" s="44">
        <v>110607</v>
      </c>
      <c r="BE2611" s="34" t="s">
        <v>1655</v>
      </c>
      <c r="BF2611" s="43" t="s">
        <v>318</v>
      </c>
      <c r="BG2611" s="34" t="s">
        <v>278</v>
      </c>
      <c r="BH2611" s="34" t="s">
        <v>278</v>
      </c>
      <c r="BI2611" s="34" t="s">
        <v>1655</v>
      </c>
      <c r="BJ2611" s="44" t="s">
        <v>13232</v>
      </c>
      <c r="BK2611" s="44" t="s">
        <v>13232</v>
      </c>
      <c r="EN2611" s="571">
        <v>510836895</v>
      </c>
      <c r="EO2611" s="560" t="s">
        <v>13261</v>
      </c>
      <c r="EP2611" s="560" t="s">
        <v>320</v>
      </c>
      <c r="EQ2611" s="580">
        <v>110</v>
      </c>
      <c r="ER2611" s="560" t="s">
        <v>2579</v>
      </c>
      <c r="ES2611" s="567"/>
    </row>
    <row r="2612" spans="16:149">
      <c r="V2612" s="43">
        <v>338</v>
      </c>
      <c r="W2612" s="34" t="s">
        <v>2428</v>
      </c>
      <c r="X2612" s="44">
        <v>110658</v>
      </c>
      <c r="Y2612" s="34" t="s">
        <v>3480</v>
      </c>
      <c r="Z2612" s="43" t="s">
        <v>318</v>
      </c>
      <c r="AA2612" s="34" t="s">
        <v>278</v>
      </c>
      <c r="AB2612" s="34" t="s">
        <v>278</v>
      </c>
      <c r="AC2612" s="34" t="s">
        <v>3480</v>
      </c>
      <c r="AD2612" s="44" t="s">
        <v>13232</v>
      </c>
      <c r="AE2612" s="44" t="s">
        <v>13232</v>
      </c>
      <c r="AF2612" s="43">
        <v>338</v>
      </c>
      <c r="AG2612" s="34" t="s">
        <v>2428</v>
      </c>
      <c r="AH2612" s="34" t="s">
        <v>13255</v>
      </c>
      <c r="AI2612" s="43" t="s">
        <v>4968</v>
      </c>
      <c r="AJ2612" s="44" t="s">
        <v>4969</v>
      </c>
      <c r="AK2612" s="261">
        <v>1050057</v>
      </c>
      <c r="AL2612" s="44" t="s">
        <v>278</v>
      </c>
      <c r="AM2612" s="44" t="s">
        <v>4973</v>
      </c>
      <c r="AN2612" s="262">
        <v>215802100</v>
      </c>
      <c r="AO2612" s="34"/>
      <c r="AP2612" s="34"/>
      <c r="AQ2612" s="34"/>
      <c r="AR2612" s="34"/>
      <c r="AS2612" s="34"/>
      <c r="AT2612" s="44" t="s">
        <v>12785</v>
      </c>
      <c r="AU2612" s="44"/>
      <c r="AV2612" s="477" t="str">
        <f t="array" ref="AV2612">_xlfn.IFS(
LEFT(Tabelas!$AI2612,1)="N","DN",
LEFT(Tabelas!$AI2612,1)="C","DC",
LEFT(Tabelas!$AI2612,1)="L","DL",
LEFT(Tabelas!$AI2612,1)="A","DA",
LEFT(Tabelas!$AI2612,1)="G","DG")</f>
        <v>DL</v>
      </c>
      <c r="AW2612" s="34"/>
      <c r="AX2612" s="34"/>
      <c r="AY2612" s="34"/>
      <c r="AZ2612" s="34"/>
      <c r="BA2612" s="34"/>
      <c r="BB2612" s="34"/>
      <c r="BC2612" s="34"/>
      <c r="BD2612" s="44">
        <v>110658</v>
      </c>
      <c r="BE2612" s="34" t="s">
        <v>3480</v>
      </c>
      <c r="BF2612" s="43" t="s">
        <v>318</v>
      </c>
      <c r="BG2612" s="34" t="s">
        <v>278</v>
      </c>
      <c r="BH2612" s="34" t="s">
        <v>278</v>
      </c>
      <c r="BI2612" s="34" t="s">
        <v>3480</v>
      </c>
      <c r="BJ2612" s="44" t="s">
        <v>13232</v>
      </c>
      <c r="BK2612" s="44" t="s">
        <v>13232</v>
      </c>
      <c r="EN2612" s="572">
        <v>510837204</v>
      </c>
      <c r="EO2612" s="561" t="s">
        <v>13262</v>
      </c>
      <c r="EP2612" s="561" t="s">
        <v>320</v>
      </c>
      <c r="EQ2612" s="576">
        <v>167</v>
      </c>
      <c r="ER2612" s="561" t="s">
        <v>4041</v>
      </c>
      <c r="ES2612" s="568" t="s">
        <v>12758</v>
      </c>
    </row>
    <row r="2613" spans="16:149">
      <c r="V2613" s="43">
        <v>338</v>
      </c>
      <c r="W2613" s="34" t="s">
        <v>2428</v>
      </c>
      <c r="X2613" s="44">
        <v>110660</v>
      </c>
      <c r="Y2613" s="34" t="s">
        <v>3628</v>
      </c>
      <c r="Z2613" s="43" t="s">
        <v>318</v>
      </c>
      <c r="AA2613" s="34" t="s">
        <v>278</v>
      </c>
      <c r="AB2613" s="34" t="s">
        <v>278</v>
      </c>
      <c r="AC2613" s="34" t="s">
        <v>3628</v>
      </c>
      <c r="AD2613" s="44" t="s">
        <v>13232</v>
      </c>
      <c r="AE2613" s="44" t="s">
        <v>13232</v>
      </c>
      <c r="AF2613" s="43">
        <v>338</v>
      </c>
      <c r="AG2613" s="34" t="s">
        <v>2428</v>
      </c>
      <c r="AH2613" s="34" t="s">
        <v>13255</v>
      </c>
      <c r="AI2613" s="43" t="s">
        <v>4968</v>
      </c>
      <c r="AJ2613" s="44" t="s">
        <v>4969</v>
      </c>
      <c r="AK2613" s="261">
        <v>1050057</v>
      </c>
      <c r="AL2613" s="44" t="s">
        <v>278</v>
      </c>
      <c r="AM2613" s="44" t="s">
        <v>4973</v>
      </c>
      <c r="AN2613" s="262">
        <v>215802100</v>
      </c>
      <c r="AO2613" s="34"/>
      <c r="AP2613" s="34"/>
      <c r="AQ2613" s="34"/>
      <c r="AR2613" s="34"/>
      <c r="AS2613" s="34"/>
      <c r="AT2613" s="44" t="s">
        <v>12785</v>
      </c>
      <c r="AU2613" s="44"/>
      <c r="AV2613" s="477" t="str">
        <f t="array" ref="AV2613">_xlfn.IFS(
LEFT(Tabelas!$AI2613,1)="N","DN",
LEFT(Tabelas!$AI2613,1)="C","DC",
LEFT(Tabelas!$AI2613,1)="L","DL",
LEFT(Tabelas!$AI2613,1)="A","DA",
LEFT(Tabelas!$AI2613,1)="G","DG")</f>
        <v>DL</v>
      </c>
      <c r="AW2613" s="34"/>
      <c r="AX2613" s="34"/>
      <c r="AY2613" s="34"/>
      <c r="AZ2613" s="34"/>
      <c r="BA2613" s="34"/>
      <c r="BB2613" s="34"/>
      <c r="BC2613" s="34"/>
      <c r="BD2613" s="44">
        <v>110660</v>
      </c>
      <c r="BE2613" s="34" t="s">
        <v>3628</v>
      </c>
      <c r="BF2613" s="43" t="s">
        <v>318</v>
      </c>
      <c r="BG2613" s="34" t="s">
        <v>278</v>
      </c>
      <c r="BH2613" s="34" t="s">
        <v>278</v>
      </c>
      <c r="BI2613" s="34" t="s">
        <v>3628</v>
      </c>
      <c r="BJ2613" s="44" t="s">
        <v>13232</v>
      </c>
      <c r="BK2613" s="44" t="s">
        <v>13232</v>
      </c>
      <c r="EN2613" s="571">
        <v>510838642</v>
      </c>
      <c r="EO2613" s="560" t="s">
        <v>13263</v>
      </c>
      <c r="EP2613" s="560" t="s">
        <v>320</v>
      </c>
      <c r="EQ2613" s="580">
        <v>112</v>
      </c>
      <c r="ER2613" s="560" t="s">
        <v>2868</v>
      </c>
      <c r="ES2613" s="567"/>
    </row>
    <row r="2614" spans="16:149">
      <c r="V2614" s="43">
        <v>338</v>
      </c>
      <c r="W2614" s="34" t="s">
        <v>2428</v>
      </c>
      <c r="X2614" s="44">
        <v>110600</v>
      </c>
      <c r="Y2614" s="34" t="s">
        <v>799</v>
      </c>
      <c r="Z2614" s="43" t="s">
        <v>318</v>
      </c>
      <c r="AA2614" s="34" t="s">
        <v>278</v>
      </c>
      <c r="AB2614" s="34" t="s">
        <v>278</v>
      </c>
      <c r="AC2614" s="34" t="s">
        <v>3480</v>
      </c>
      <c r="AD2614" s="44" t="s">
        <v>13232</v>
      </c>
      <c r="AE2614" s="44" t="s">
        <v>13232</v>
      </c>
      <c r="AF2614" s="43">
        <v>338</v>
      </c>
      <c r="AG2614" s="34" t="s">
        <v>2428</v>
      </c>
      <c r="AH2614" s="34" t="s">
        <v>13255</v>
      </c>
      <c r="AI2614" s="43" t="s">
        <v>4968</v>
      </c>
      <c r="AJ2614" s="44" t="s">
        <v>4969</v>
      </c>
      <c r="AK2614" s="261">
        <v>1050057</v>
      </c>
      <c r="AL2614" s="44" t="s">
        <v>278</v>
      </c>
      <c r="AM2614" s="44" t="s">
        <v>4973</v>
      </c>
      <c r="AN2614" s="262">
        <v>215802100</v>
      </c>
      <c r="AO2614" s="34"/>
      <c r="AP2614" s="34"/>
      <c r="AQ2614" s="34"/>
      <c r="AR2614" s="34"/>
      <c r="AS2614" s="34"/>
      <c r="AT2614" s="44" t="s">
        <v>12785</v>
      </c>
      <c r="AU2614" s="44"/>
      <c r="AV2614" s="477" t="str">
        <f t="array" ref="AV2614">_xlfn.IFS(
LEFT(Tabelas!$AI2614,1)="N","DN",
LEFT(Tabelas!$AI2614,1)="C","DC",
LEFT(Tabelas!$AI2614,1)="L","DL",
LEFT(Tabelas!$AI2614,1)="A","DA",
LEFT(Tabelas!$AI2614,1)="G","DG")</f>
        <v>DL</v>
      </c>
      <c r="AW2614" s="34"/>
      <c r="AX2614" s="34"/>
      <c r="AY2614" s="34"/>
      <c r="AZ2614" s="34"/>
      <c r="BA2614" s="34"/>
      <c r="BB2614" s="34"/>
      <c r="BC2614" s="34"/>
      <c r="BD2614" s="44">
        <v>110600</v>
      </c>
      <c r="BE2614" s="34" t="s">
        <v>799</v>
      </c>
      <c r="BF2614" s="43" t="s">
        <v>318</v>
      </c>
      <c r="BG2614" s="34" t="s">
        <v>278</v>
      </c>
      <c r="BH2614" s="34" t="s">
        <v>278</v>
      </c>
      <c r="BI2614" s="34" t="s">
        <v>3480</v>
      </c>
      <c r="BJ2614" s="44" t="s">
        <v>13232</v>
      </c>
      <c r="BK2614" s="44" t="s">
        <v>13232</v>
      </c>
      <c r="EN2614" s="572">
        <v>510839070</v>
      </c>
      <c r="EO2614" s="561" t="s">
        <v>13264</v>
      </c>
      <c r="EP2614" s="561" t="s">
        <v>320</v>
      </c>
      <c r="EQ2614" s="576">
        <v>108</v>
      </c>
      <c r="ER2614" s="561" t="s">
        <v>2224</v>
      </c>
      <c r="ES2614" s="568"/>
    </row>
    <row r="2615" spans="16:149">
      <c r="V2615" s="43">
        <v>338</v>
      </c>
      <c r="W2615" s="34" t="s">
        <v>2428</v>
      </c>
      <c r="X2615" s="44">
        <v>110621</v>
      </c>
      <c r="Y2615" s="34" t="s">
        <v>2664</v>
      </c>
      <c r="Z2615" s="43" t="s">
        <v>318</v>
      </c>
      <c r="AA2615" s="34" t="s">
        <v>278</v>
      </c>
      <c r="AB2615" s="34" t="s">
        <v>278</v>
      </c>
      <c r="AC2615" s="34" t="s">
        <v>2664</v>
      </c>
      <c r="AD2615" s="44" t="s">
        <v>13232</v>
      </c>
      <c r="AE2615" s="44" t="s">
        <v>13232</v>
      </c>
      <c r="AF2615" s="43">
        <v>338</v>
      </c>
      <c r="AG2615" s="34" t="s">
        <v>2428</v>
      </c>
      <c r="AH2615" s="34" t="s">
        <v>13255</v>
      </c>
      <c r="AI2615" s="43" t="s">
        <v>4968</v>
      </c>
      <c r="AJ2615" s="44" t="s">
        <v>4969</v>
      </c>
      <c r="AK2615" s="261">
        <v>1050057</v>
      </c>
      <c r="AL2615" s="44" t="s">
        <v>278</v>
      </c>
      <c r="AM2615" s="44" t="s">
        <v>4973</v>
      </c>
      <c r="AN2615" s="262">
        <v>215802100</v>
      </c>
      <c r="AO2615" s="34"/>
      <c r="AP2615" s="34"/>
      <c r="AQ2615" s="34"/>
      <c r="AR2615" s="34"/>
      <c r="AS2615" s="34"/>
      <c r="AT2615" s="44" t="s">
        <v>12785</v>
      </c>
      <c r="AU2615" s="44"/>
      <c r="AV2615" s="477" t="str">
        <f t="array" ref="AV2615">_xlfn.IFS(
LEFT(Tabelas!$AI2615,1)="N","DN",
LEFT(Tabelas!$AI2615,1)="C","DC",
LEFT(Tabelas!$AI2615,1)="L","DL",
LEFT(Tabelas!$AI2615,1)="A","DA",
LEFT(Tabelas!$AI2615,1)="G","DG")</f>
        <v>DL</v>
      </c>
      <c r="AW2615" s="34"/>
      <c r="AX2615" s="34"/>
      <c r="AY2615" s="34"/>
      <c r="AZ2615" s="34"/>
      <c r="BA2615" s="34"/>
      <c r="BB2615" s="34"/>
      <c r="BC2615" s="34"/>
      <c r="BD2615" s="44">
        <v>110621</v>
      </c>
      <c r="BE2615" s="34" t="s">
        <v>2664</v>
      </c>
      <c r="BF2615" s="43" t="s">
        <v>318</v>
      </c>
      <c r="BG2615" s="34" t="s">
        <v>278</v>
      </c>
      <c r="BH2615" s="34" t="s">
        <v>278</v>
      </c>
      <c r="BI2615" s="34" t="s">
        <v>2664</v>
      </c>
      <c r="BJ2615" s="44" t="s">
        <v>13232</v>
      </c>
      <c r="BK2615" s="44" t="s">
        <v>13232</v>
      </c>
      <c r="EN2615" s="571">
        <v>510839444</v>
      </c>
      <c r="EO2615" s="560" t="s">
        <v>13265</v>
      </c>
      <c r="EP2615" s="560" t="s">
        <v>320</v>
      </c>
      <c r="EQ2615" s="580">
        <v>112</v>
      </c>
      <c r="ER2615" s="560" t="s">
        <v>2868</v>
      </c>
      <c r="ES2615" s="567"/>
    </row>
    <row r="2616" spans="16:149">
      <c r="V2616" s="43">
        <v>338</v>
      </c>
      <c r="W2616" s="34" t="s">
        <v>2428</v>
      </c>
      <c r="X2616" s="44">
        <v>110661</v>
      </c>
      <c r="Y2616" s="34" t="s">
        <v>3692</v>
      </c>
      <c r="Z2616" s="43" t="s">
        <v>318</v>
      </c>
      <c r="AA2616" s="34" t="s">
        <v>278</v>
      </c>
      <c r="AB2616" s="34" t="s">
        <v>278</v>
      </c>
      <c r="AC2616" s="34" t="s">
        <v>3692</v>
      </c>
      <c r="AD2616" s="44" t="s">
        <v>13232</v>
      </c>
      <c r="AE2616" s="44" t="s">
        <v>13232</v>
      </c>
      <c r="AF2616" s="43">
        <v>338</v>
      </c>
      <c r="AG2616" s="34" t="s">
        <v>2428</v>
      </c>
      <c r="AH2616" s="34" t="s">
        <v>13255</v>
      </c>
      <c r="AI2616" s="43" t="s">
        <v>4968</v>
      </c>
      <c r="AJ2616" s="44" t="s">
        <v>4969</v>
      </c>
      <c r="AK2616" s="261">
        <v>1050057</v>
      </c>
      <c r="AL2616" s="44" t="s">
        <v>278</v>
      </c>
      <c r="AM2616" s="44" t="s">
        <v>4973</v>
      </c>
      <c r="AN2616" s="262">
        <v>215802100</v>
      </c>
      <c r="AO2616" s="34"/>
      <c r="AP2616" s="34"/>
      <c r="AQ2616" s="34"/>
      <c r="AR2616" s="34"/>
      <c r="AS2616" s="34"/>
      <c r="AT2616" s="44" t="s">
        <v>12785</v>
      </c>
      <c r="AU2616" s="44"/>
      <c r="AV2616" s="477" t="str">
        <f t="array" ref="AV2616">_xlfn.IFS(
LEFT(Tabelas!$AI2616,1)="N","DN",
LEFT(Tabelas!$AI2616,1)="C","DC",
LEFT(Tabelas!$AI2616,1)="L","DL",
LEFT(Tabelas!$AI2616,1)="A","DA",
LEFT(Tabelas!$AI2616,1)="G","DG")</f>
        <v>DL</v>
      </c>
      <c r="AW2616" s="34"/>
      <c r="AX2616" s="34"/>
      <c r="AY2616" s="34"/>
      <c r="AZ2616" s="34"/>
      <c r="BA2616" s="34"/>
      <c r="BB2616" s="34"/>
      <c r="BC2616" s="34"/>
      <c r="BD2616" s="44">
        <v>110661</v>
      </c>
      <c r="BE2616" s="34" t="s">
        <v>3692</v>
      </c>
      <c r="BF2616" s="43" t="s">
        <v>318</v>
      </c>
      <c r="BG2616" s="34" t="s">
        <v>278</v>
      </c>
      <c r="BH2616" s="34" t="s">
        <v>278</v>
      </c>
      <c r="BI2616" s="34" t="s">
        <v>3692</v>
      </c>
      <c r="BJ2616" s="44" t="s">
        <v>13232</v>
      </c>
      <c r="BK2616" s="44" t="s">
        <v>13232</v>
      </c>
      <c r="EN2616" s="572" t="s">
        <v>13266</v>
      </c>
      <c r="EO2616" s="561" t="s">
        <v>6846</v>
      </c>
      <c r="EP2616" s="561" t="s">
        <v>350</v>
      </c>
      <c r="EQ2616" s="576">
        <v>224</v>
      </c>
      <c r="ER2616" s="561" t="s">
        <v>4524</v>
      </c>
      <c r="ES2616" s="568" t="s">
        <v>6847</v>
      </c>
    </row>
    <row r="2617" spans="16:149">
      <c r="V2617" s="43">
        <v>338</v>
      </c>
      <c r="W2617" s="34" t="s">
        <v>2428</v>
      </c>
      <c r="X2617" s="44">
        <v>110633</v>
      </c>
      <c r="Y2617" s="34" t="s">
        <v>2807</v>
      </c>
      <c r="Z2617" s="43" t="s">
        <v>318</v>
      </c>
      <c r="AA2617" s="34" t="s">
        <v>278</v>
      </c>
      <c r="AB2617" s="34" t="s">
        <v>278</v>
      </c>
      <c r="AC2617" s="34" t="s">
        <v>2807</v>
      </c>
      <c r="AD2617" s="44" t="s">
        <v>13232</v>
      </c>
      <c r="AE2617" s="44" t="s">
        <v>13232</v>
      </c>
      <c r="AF2617" s="43">
        <v>338</v>
      </c>
      <c r="AG2617" s="34" t="s">
        <v>2428</v>
      </c>
      <c r="AH2617" s="34" t="s">
        <v>13255</v>
      </c>
      <c r="AI2617" s="43" t="s">
        <v>4968</v>
      </c>
      <c r="AJ2617" s="44" t="s">
        <v>4969</v>
      </c>
      <c r="AK2617" s="261">
        <v>1050057</v>
      </c>
      <c r="AL2617" s="44" t="s">
        <v>278</v>
      </c>
      <c r="AM2617" s="44" t="s">
        <v>4973</v>
      </c>
      <c r="AN2617" s="262">
        <v>215802100</v>
      </c>
      <c r="AO2617" s="34"/>
      <c r="AP2617" s="34"/>
      <c r="AQ2617" s="34"/>
      <c r="AR2617" s="34"/>
      <c r="AS2617" s="34"/>
      <c r="AT2617" s="44" t="s">
        <v>12785</v>
      </c>
      <c r="AU2617" s="44"/>
      <c r="AV2617" s="477" t="str">
        <f t="array" ref="AV2617">_xlfn.IFS(
LEFT(Tabelas!$AI2617,1)="N","DN",
LEFT(Tabelas!$AI2617,1)="C","DC",
LEFT(Tabelas!$AI2617,1)="L","DL",
LEFT(Tabelas!$AI2617,1)="A","DA",
LEFT(Tabelas!$AI2617,1)="G","DG")</f>
        <v>DL</v>
      </c>
      <c r="AW2617" s="34"/>
      <c r="AX2617" s="34"/>
      <c r="AY2617" s="34"/>
      <c r="AZ2617" s="34"/>
      <c r="BA2617" s="34"/>
      <c r="BB2617" s="34"/>
      <c r="BC2617" s="34"/>
      <c r="BD2617" s="44">
        <v>110633</v>
      </c>
      <c r="BE2617" s="34" t="s">
        <v>2807</v>
      </c>
      <c r="BF2617" s="43" t="s">
        <v>318</v>
      </c>
      <c r="BG2617" s="34" t="s">
        <v>278</v>
      </c>
      <c r="BH2617" s="34" t="s">
        <v>278</v>
      </c>
      <c r="BI2617" s="34" t="s">
        <v>2807</v>
      </c>
      <c r="BJ2617" s="44" t="s">
        <v>13232</v>
      </c>
      <c r="BK2617" s="44" t="s">
        <v>13232</v>
      </c>
      <c r="EN2617" s="572" t="s">
        <v>13267</v>
      </c>
      <c r="EO2617" s="561" t="s">
        <v>13268</v>
      </c>
      <c r="EP2617" s="561" t="s">
        <v>947</v>
      </c>
      <c r="EQ2617" s="576">
        <v>448</v>
      </c>
      <c r="ER2617" s="561" t="s">
        <v>4369</v>
      </c>
      <c r="ES2617" s="568" t="s">
        <v>13269</v>
      </c>
    </row>
    <row r="2618" spans="16:149">
      <c r="V2618" s="43">
        <v>338</v>
      </c>
      <c r="W2618" s="34" t="s">
        <v>2428</v>
      </c>
      <c r="X2618" s="44">
        <v>110662</v>
      </c>
      <c r="Y2618" s="34" t="s">
        <v>3756</v>
      </c>
      <c r="Z2618" s="43" t="s">
        <v>318</v>
      </c>
      <c r="AA2618" s="34" t="s">
        <v>278</v>
      </c>
      <c r="AB2618" s="34" t="s">
        <v>278</v>
      </c>
      <c r="AC2618" s="34" t="s">
        <v>3756</v>
      </c>
      <c r="AD2618" s="44" t="s">
        <v>13232</v>
      </c>
      <c r="AE2618" s="44" t="s">
        <v>13232</v>
      </c>
      <c r="AF2618" s="43">
        <v>338</v>
      </c>
      <c r="AG2618" s="34" t="s">
        <v>2428</v>
      </c>
      <c r="AH2618" s="34" t="s">
        <v>13255</v>
      </c>
      <c r="AI2618" s="43" t="s">
        <v>4968</v>
      </c>
      <c r="AJ2618" s="44" t="s">
        <v>4969</v>
      </c>
      <c r="AK2618" s="261">
        <v>1050057</v>
      </c>
      <c r="AL2618" s="44" t="s">
        <v>278</v>
      </c>
      <c r="AM2618" s="44" t="s">
        <v>4973</v>
      </c>
      <c r="AN2618" s="262">
        <v>215802100</v>
      </c>
      <c r="AO2618" s="34"/>
      <c r="AP2618" s="34"/>
      <c r="AQ2618" s="34"/>
      <c r="AR2618" s="34"/>
      <c r="AS2618" s="34"/>
      <c r="AT2618" s="44" t="s">
        <v>12785</v>
      </c>
      <c r="AU2618" s="44"/>
      <c r="AV2618" s="477" t="str">
        <f t="array" ref="AV2618">_xlfn.IFS(
LEFT(Tabelas!$AI2618,1)="N","DN",
LEFT(Tabelas!$AI2618,1)="C","DC",
LEFT(Tabelas!$AI2618,1)="L","DL",
LEFT(Tabelas!$AI2618,1)="A","DA",
LEFT(Tabelas!$AI2618,1)="G","DG")</f>
        <v>DL</v>
      </c>
      <c r="AW2618" s="34"/>
      <c r="AX2618" s="34"/>
      <c r="AY2618" s="34"/>
      <c r="AZ2618" s="34"/>
      <c r="BA2618" s="34"/>
      <c r="BB2618" s="34"/>
      <c r="BC2618" s="34"/>
      <c r="BD2618" s="44">
        <v>110662</v>
      </c>
      <c r="BE2618" s="34" t="s">
        <v>3756</v>
      </c>
      <c r="BF2618" s="43" t="s">
        <v>318</v>
      </c>
      <c r="BG2618" s="34" t="s">
        <v>278</v>
      </c>
      <c r="BH2618" s="34" t="s">
        <v>278</v>
      </c>
      <c r="BI2618" s="34" t="s">
        <v>3756</v>
      </c>
      <c r="BJ2618" s="44" t="s">
        <v>13232</v>
      </c>
      <c r="BK2618" s="44" t="s">
        <v>13232</v>
      </c>
      <c r="EN2618" s="571" t="s">
        <v>13270</v>
      </c>
      <c r="EO2618" s="560" t="s">
        <v>13271</v>
      </c>
      <c r="EP2618" s="560" t="s">
        <v>947</v>
      </c>
      <c r="EQ2618" s="580">
        <v>400</v>
      </c>
      <c r="ER2618" s="560" t="s">
        <v>3263</v>
      </c>
      <c r="ES2618" s="567"/>
    </row>
    <row r="2619" spans="16:149">
      <c r="V2619" s="43">
        <v>338</v>
      </c>
      <c r="W2619" s="34" t="s">
        <v>2428</v>
      </c>
      <c r="X2619" s="44">
        <v>110663</v>
      </c>
      <c r="Y2619" s="34" t="s">
        <v>3818</v>
      </c>
      <c r="Z2619" s="43" t="s">
        <v>318</v>
      </c>
      <c r="AA2619" s="34" t="s">
        <v>278</v>
      </c>
      <c r="AB2619" s="34" t="s">
        <v>278</v>
      </c>
      <c r="AC2619" s="34" t="s">
        <v>3818</v>
      </c>
      <c r="AD2619" s="44" t="s">
        <v>13232</v>
      </c>
      <c r="AE2619" s="44" t="s">
        <v>13232</v>
      </c>
      <c r="AF2619" s="43">
        <v>338</v>
      </c>
      <c r="AG2619" s="34" t="s">
        <v>2428</v>
      </c>
      <c r="AH2619" s="34" t="s">
        <v>13255</v>
      </c>
      <c r="AI2619" s="43" t="s">
        <v>4968</v>
      </c>
      <c r="AJ2619" s="44" t="s">
        <v>4969</v>
      </c>
      <c r="AK2619" s="261">
        <v>1050057</v>
      </c>
      <c r="AL2619" s="44" t="s">
        <v>278</v>
      </c>
      <c r="AM2619" s="44" t="s">
        <v>4973</v>
      </c>
      <c r="AN2619" s="262">
        <v>215802100</v>
      </c>
      <c r="AO2619" s="34"/>
      <c r="AP2619" s="34"/>
      <c r="AQ2619" s="34"/>
      <c r="AR2619" s="34"/>
      <c r="AS2619" s="34"/>
      <c r="AT2619" s="44" t="s">
        <v>12785</v>
      </c>
      <c r="AU2619" s="44"/>
      <c r="AV2619" s="477" t="str">
        <f t="array" ref="AV2619">_xlfn.IFS(
LEFT(Tabelas!$AI2619,1)="N","DN",
LEFT(Tabelas!$AI2619,1)="C","DC",
LEFT(Tabelas!$AI2619,1)="L","DL",
LEFT(Tabelas!$AI2619,1)="A","DA",
LEFT(Tabelas!$AI2619,1)="G","DG")</f>
        <v>DL</v>
      </c>
      <c r="AW2619" s="34"/>
      <c r="AX2619" s="34"/>
      <c r="AY2619" s="34"/>
      <c r="AZ2619" s="34"/>
      <c r="BA2619" s="34"/>
      <c r="BB2619" s="34"/>
      <c r="BC2619" s="34"/>
      <c r="BD2619" s="44">
        <v>110663</v>
      </c>
      <c r="BE2619" s="34" t="s">
        <v>3818</v>
      </c>
      <c r="BF2619" s="43" t="s">
        <v>318</v>
      </c>
      <c r="BG2619" s="34" t="s">
        <v>278</v>
      </c>
      <c r="BH2619" s="34" t="s">
        <v>278</v>
      </c>
      <c r="BI2619" s="34" t="s">
        <v>3818</v>
      </c>
      <c r="BJ2619" s="44" t="s">
        <v>13232</v>
      </c>
      <c r="BK2619" s="44" t="s">
        <v>13232</v>
      </c>
      <c r="EN2619" s="572" t="s">
        <v>13272</v>
      </c>
      <c r="EO2619" s="561" t="s">
        <v>13273</v>
      </c>
      <c r="EP2619" s="561" t="s">
        <v>1519</v>
      </c>
      <c r="EQ2619" s="576">
        <v>800</v>
      </c>
      <c r="ER2619" s="561" t="s">
        <v>1520</v>
      </c>
      <c r="ES2619" s="568"/>
    </row>
    <row r="2620" spans="16:149">
      <c r="V2620" s="43">
        <v>338</v>
      </c>
      <c r="W2620" s="34" t="s">
        <v>2428</v>
      </c>
      <c r="X2620" s="44">
        <v>110664</v>
      </c>
      <c r="Y2620" s="34" t="s">
        <v>3881</v>
      </c>
      <c r="Z2620" s="43" t="s">
        <v>318</v>
      </c>
      <c r="AA2620" s="34" t="s">
        <v>278</v>
      </c>
      <c r="AB2620" s="34" t="s">
        <v>278</v>
      </c>
      <c r="AC2620" s="34" t="s">
        <v>3881</v>
      </c>
      <c r="AD2620" s="44" t="s">
        <v>13232</v>
      </c>
      <c r="AE2620" s="44" t="s">
        <v>13232</v>
      </c>
      <c r="AF2620" s="43">
        <v>338</v>
      </c>
      <c r="AG2620" s="34" t="s">
        <v>2428</v>
      </c>
      <c r="AH2620" s="34" t="s">
        <v>13255</v>
      </c>
      <c r="AI2620" s="43" t="s">
        <v>4968</v>
      </c>
      <c r="AJ2620" s="44" t="s">
        <v>4969</v>
      </c>
      <c r="AK2620" s="261">
        <v>1050057</v>
      </c>
      <c r="AL2620" s="44" t="s">
        <v>278</v>
      </c>
      <c r="AM2620" s="44" t="s">
        <v>4973</v>
      </c>
      <c r="AN2620" s="262">
        <v>215802100</v>
      </c>
      <c r="AO2620" s="34"/>
      <c r="AP2620" s="34"/>
      <c r="AQ2620" s="34"/>
      <c r="AR2620" s="34"/>
      <c r="AS2620" s="34"/>
      <c r="AT2620" s="44" t="s">
        <v>12785</v>
      </c>
      <c r="AU2620" s="44"/>
      <c r="AV2620" s="477" t="str">
        <f t="array" ref="AV2620">_xlfn.IFS(
LEFT(Tabelas!$AI2620,1)="N","DN",
LEFT(Tabelas!$AI2620,1)="C","DC",
LEFT(Tabelas!$AI2620,1)="L","DL",
LEFT(Tabelas!$AI2620,1)="A","DA",
LEFT(Tabelas!$AI2620,1)="G","DG")</f>
        <v>DL</v>
      </c>
      <c r="AW2620" s="34"/>
      <c r="AX2620" s="34"/>
      <c r="AY2620" s="34"/>
      <c r="AZ2620" s="34"/>
      <c r="BA2620" s="34"/>
      <c r="BB2620" s="34"/>
      <c r="BC2620" s="34"/>
      <c r="BD2620" s="44">
        <v>110664</v>
      </c>
      <c r="BE2620" s="34" t="s">
        <v>3881</v>
      </c>
      <c r="BF2620" s="43" t="s">
        <v>318</v>
      </c>
      <c r="BG2620" s="34" t="s">
        <v>278</v>
      </c>
      <c r="BH2620" s="34" t="s">
        <v>278</v>
      </c>
      <c r="BI2620" s="34" t="s">
        <v>3881</v>
      </c>
      <c r="BJ2620" s="44" t="s">
        <v>13232</v>
      </c>
      <c r="BK2620" s="44" t="s">
        <v>13232</v>
      </c>
      <c r="EN2620" s="571" t="s">
        <v>13274</v>
      </c>
      <c r="EO2620" s="560" t="s">
        <v>13275</v>
      </c>
      <c r="EP2620" s="560" t="s">
        <v>947</v>
      </c>
      <c r="EQ2620" s="580">
        <v>400</v>
      </c>
      <c r="ER2620" s="560" t="s">
        <v>3263</v>
      </c>
      <c r="ES2620" s="567"/>
    </row>
    <row r="2621" spans="16:149">
      <c r="V2621" s="43">
        <v>338</v>
      </c>
      <c r="W2621" s="34" t="s">
        <v>2428</v>
      </c>
      <c r="X2621" s="44">
        <v>110665</v>
      </c>
      <c r="Y2621" s="34" t="s">
        <v>3765</v>
      </c>
      <c r="Z2621" s="43" t="s">
        <v>318</v>
      </c>
      <c r="AA2621" s="34" t="s">
        <v>278</v>
      </c>
      <c r="AB2621" s="34" t="s">
        <v>278</v>
      </c>
      <c r="AC2621" s="34" t="s">
        <v>3765</v>
      </c>
      <c r="AD2621" s="44" t="s">
        <v>13232</v>
      </c>
      <c r="AE2621" s="44" t="s">
        <v>13232</v>
      </c>
      <c r="AF2621" s="43">
        <v>338</v>
      </c>
      <c r="AG2621" s="34" t="s">
        <v>2428</v>
      </c>
      <c r="AH2621" s="34" t="s">
        <v>13255</v>
      </c>
      <c r="AI2621" s="43" t="s">
        <v>4968</v>
      </c>
      <c r="AJ2621" s="44" t="s">
        <v>4969</v>
      </c>
      <c r="AK2621" s="261">
        <v>1050057</v>
      </c>
      <c r="AL2621" s="44" t="s">
        <v>278</v>
      </c>
      <c r="AM2621" s="44" t="s">
        <v>4973</v>
      </c>
      <c r="AN2621" s="262">
        <v>215802100</v>
      </c>
      <c r="AO2621" s="34"/>
      <c r="AP2621" s="34"/>
      <c r="AQ2621" s="34"/>
      <c r="AR2621" s="34"/>
      <c r="AS2621" s="34"/>
      <c r="AT2621" s="44" t="s">
        <v>12785</v>
      </c>
      <c r="AU2621" s="44"/>
      <c r="AV2621" s="477" t="str">
        <f t="array" ref="AV2621">_xlfn.IFS(
LEFT(Tabelas!$AI2621,1)="N","DN",
LEFT(Tabelas!$AI2621,1)="C","DC",
LEFT(Tabelas!$AI2621,1)="L","DL",
LEFT(Tabelas!$AI2621,1)="A","DA",
LEFT(Tabelas!$AI2621,1)="G","DG")</f>
        <v>DL</v>
      </c>
      <c r="AW2621" s="34"/>
      <c r="AX2621" s="34"/>
      <c r="AY2621" s="34"/>
      <c r="AZ2621" s="34"/>
      <c r="BA2621" s="34"/>
      <c r="BB2621" s="34"/>
      <c r="BC2621" s="34"/>
      <c r="BD2621" s="44">
        <v>110665</v>
      </c>
      <c r="BE2621" s="34" t="s">
        <v>3765</v>
      </c>
      <c r="BF2621" s="43" t="s">
        <v>318</v>
      </c>
      <c r="BG2621" s="34" t="s">
        <v>278</v>
      </c>
      <c r="BH2621" s="34" t="s">
        <v>278</v>
      </c>
      <c r="BI2621" s="34" t="s">
        <v>3765</v>
      </c>
      <c r="BJ2621" s="44" t="s">
        <v>13232</v>
      </c>
      <c r="BK2621" s="44" t="s">
        <v>13232</v>
      </c>
      <c r="EN2621" s="571" t="s">
        <v>13276</v>
      </c>
      <c r="EO2621" s="560" t="s">
        <v>13277</v>
      </c>
      <c r="EP2621" s="560" t="s">
        <v>289</v>
      </c>
      <c r="EQ2621" s="580">
        <v>376</v>
      </c>
      <c r="ER2621" s="560" t="s">
        <v>5105</v>
      </c>
      <c r="ES2621" s="567" t="s">
        <v>13278</v>
      </c>
    </row>
    <row r="2622" spans="16:149">
      <c r="V2622" s="43">
        <v>338</v>
      </c>
      <c r="W2622" s="34" t="s">
        <v>2428</v>
      </c>
      <c r="X2622" s="44">
        <v>110666</v>
      </c>
      <c r="Y2622" s="34" t="s">
        <v>3973</v>
      </c>
      <c r="Z2622" s="43" t="s">
        <v>318</v>
      </c>
      <c r="AA2622" s="34" t="s">
        <v>278</v>
      </c>
      <c r="AB2622" s="34" t="s">
        <v>278</v>
      </c>
      <c r="AC2622" s="34" t="s">
        <v>3973</v>
      </c>
      <c r="AD2622" s="44" t="s">
        <v>13232</v>
      </c>
      <c r="AE2622" s="44" t="s">
        <v>13232</v>
      </c>
      <c r="AF2622" s="43">
        <v>338</v>
      </c>
      <c r="AG2622" s="34" t="s">
        <v>2428</v>
      </c>
      <c r="AH2622" s="34" t="s">
        <v>13255</v>
      </c>
      <c r="AI2622" s="43" t="s">
        <v>4968</v>
      </c>
      <c r="AJ2622" s="44" t="s">
        <v>4969</v>
      </c>
      <c r="AK2622" s="261">
        <v>1050057</v>
      </c>
      <c r="AL2622" s="44" t="s">
        <v>278</v>
      </c>
      <c r="AM2622" s="44" t="s">
        <v>4973</v>
      </c>
      <c r="AN2622" s="262">
        <v>215802100</v>
      </c>
      <c r="AO2622" s="34"/>
      <c r="AP2622" s="34"/>
      <c r="AQ2622" s="34"/>
      <c r="AR2622" s="34"/>
      <c r="AS2622" s="34"/>
      <c r="AT2622" s="44" t="s">
        <v>12785</v>
      </c>
      <c r="AU2622" s="44"/>
      <c r="AV2622" s="477" t="str">
        <f t="array" ref="AV2622">_xlfn.IFS(
LEFT(Tabelas!$AI2622,1)="N","DN",
LEFT(Tabelas!$AI2622,1)="C","DC",
LEFT(Tabelas!$AI2622,1)="L","DL",
LEFT(Tabelas!$AI2622,1)="A","DA",
LEFT(Tabelas!$AI2622,1)="G","DG")</f>
        <v>DL</v>
      </c>
      <c r="AW2622" s="34"/>
      <c r="AX2622" s="34"/>
      <c r="AY2622" s="34"/>
      <c r="AZ2622" s="34"/>
      <c r="BA2622" s="34"/>
      <c r="BB2622" s="34"/>
      <c r="BC2622" s="34"/>
      <c r="BD2622" s="44">
        <v>110666</v>
      </c>
      <c r="BE2622" s="34" t="s">
        <v>3973</v>
      </c>
      <c r="BF2622" s="43" t="s">
        <v>318</v>
      </c>
      <c r="BG2622" s="34" t="s">
        <v>278</v>
      </c>
      <c r="BH2622" s="34" t="s">
        <v>278</v>
      </c>
      <c r="BI2622" s="34" t="s">
        <v>3973</v>
      </c>
      <c r="BJ2622" s="44" t="s">
        <v>13232</v>
      </c>
      <c r="BK2622" s="44" t="s">
        <v>13232</v>
      </c>
      <c r="EN2622" s="572" t="s">
        <v>13279</v>
      </c>
      <c r="EO2622" s="561" t="s">
        <v>7738</v>
      </c>
      <c r="EP2622" s="561" t="s">
        <v>289</v>
      </c>
      <c r="EQ2622" s="576">
        <v>330</v>
      </c>
      <c r="ER2622" s="561" t="s">
        <v>4729</v>
      </c>
      <c r="ES2622" s="568"/>
    </row>
    <row r="2623" spans="16:149">
      <c r="V2623" s="43">
        <v>338</v>
      </c>
      <c r="W2623" s="34" t="s">
        <v>2428</v>
      </c>
      <c r="X2623" s="44">
        <v>110667</v>
      </c>
      <c r="Y2623" s="34" t="s">
        <v>3980</v>
      </c>
      <c r="Z2623" s="43" t="s">
        <v>318</v>
      </c>
      <c r="AA2623" s="34" t="s">
        <v>278</v>
      </c>
      <c r="AB2623" s="34" t="s">
        <v>278</v>
      </c>
      <c r="AC2623" s="34" t="s">
        <v>3980</v>
      </c>
      <c r="AD2623" s="44" t="s">
        <v>13232</v>
      </c>
      <c r="AE2623" s="44" t="s">
        <v>13232</v>
      </c>
      <c r="AF2623" s="43">
        <v>338</v>
      </c>
      <c r="AG2623" s="34" t="s">
        <v>2428</v>
      </c>
      <c r="AH2623" s="34" t="s">
        <v>13255</v>
      </c>
      <c r="AI2623" s="43" t="s">
        <v>4968</v>
      </c>
      <c r="AJ2623" s="44" t="s">
        <v>4969</v>
      </c>
      <c r="AK2623" s="261">
        <v>1050057</v>
      </c>
      <c r="AL2623" s="44" t="s">
        <v>278</v>
      </c>
      <c r="AM2623" s="44" t="s">
        <v>4973</v>
      </c>
      <c r="AN2623" s="262">
        <v>215802100</v>
      </c>
      <c r="AO2623" s="34"/>
      <c r="AP2623" s="34"/>
      <c r="AQ2623" s="34"/>
      <c r="AR2623" s="34"/>
      <c r="AS2623" s="34"/>
      <c r="AT2623" s="44" t="s">
        <v>12785</v>
      </c>
      <c r="AU2623" s="44"/>
      <c r="AV2623" s="477" t="str">
        <f t="array" ref="AV2623">_xlfn.IFS(
LEFT(Tabelas!$AI2623,1)="N","DN",
LEFT(Tabelas!$AI2623,1)="C","DC",
LEFT(Tabelas!$AI2623,1)="L","DL",
LEFT(Tabelas!$AI2623,1)="A","DA",
LEFT(Tabelas!$AI2623,1)="G","DG")</f>
        <v>DL</v>
      </c>
      <c r="AW2623" s="34"/>
      <c r="AX2623" s="34"/>
      <c r="AY2623" s="34"/>
      <c r="AZ2623" s="34"/>
      <c r="BA2623" s="34"/>
      <c r="BB2623" s="34"/>
      <c r="BC2623" s="34"/>
      <c r="BD2623" s="44">
        <v>110667</v>
      </c>
      <c r="BE2623" s="34" t="s">
        <v>3980</v>
      </c>
      <c r="BF2623" s="43" t="s">
        <v>318</v>
      </c>
      <c r="BG2623" s="34" t="s">
        <v>278</v>
      </c>
      <c r="BH2623" s="34" t="s">
        <v>278</v>
      </c>
      <c r="BI2623" s="34" t="s">
        <v>3980</v>
      </c>
      <c r="BJ2623" s="44" t="s">
        <v>13232</v>
      </c>
      <c r="BK2623" s="44" t="s">
        <v>13232</v>
      </c>
      <c r="EN2623" s="572" t="s">
        <v>13280</v>
      </c>
      <c r="EO2623" s="561" t="s">
        <v>13281</v>
      </c>
      <c r="EP2623" s="561" t="s">
        <v>289</v>
      </c>
      <c r="EQ2623" s="576">
        <v>338</v>
      </c>
      <c r="ER2623" s="561" t="s">
        <v>2428</v>
      </c>
      <c r="ES2623" s="568"/>
    </row>
    <row r="2624" spans="16:149">
      <c r="V2624" s="43">
        <v>339</v>
      </c>
      <c r="W2624" s="34" t="s">
        <v>307</v>
      </c>
      <c r="X2624" s="44">
        <v>110702</v>
      </c>
      <c r="Y2624" s="34" t="s">
        <v>1103</v>
      </c>
      <c r="Z2624" s="43" t="s">
        <v>318</v>
      </c>
      <c r="AA2624" s="34" t="s">
        <v>505</v>
      </c>
      <c r="AB2624" s="34" t="s">
        <v>278</v>
      </c>
      <c r="AC2624" s="34" t="s">
        <v>1103</v>
      </c>
      <c r="AD2624" s="44" t="s">
        <v>13232</v>
      </c>
      <c r="AE2624" s="44" t="s">
        <v>13232</v>
      </c>
      <c r="AF2624" s="43">
        <v>339</v>
      </c>
      <c r="AG2624" s="34" t="s">
        <v>307</v>
      </c>
      <c r="AH2624" s="34" t="s">
        <v>4982</v>
      </c>
      <c r="AI2624" s="43" t="s">
        <v>4983</v>
      </c>
      <c r="AJ2624" s="44" t="s">
        <v>4984</v>
      </c>
      <c r="AK2624" s="261">
        <v>2670437</v>
      </c>
      <c r="AL2624" s="44" t="s">
        <v>505</v>
      </c>
      <c r="AM2624" s="44" t="s">
        <v>4988</v>
      </c>
      <c r="AN2624" s="262">
        <v>215802570</v>
      </c>
      <c r="AO2624" s="34"/>
      <c r="AP2624" s="34"/>
      <c r="AQ2624" s="34"/>
      <c r="AR2624" s="34"/>
      <c r="AS2624" s="34"/>
      <c r="AT2624" s="44" t="s">
        <v>12785</v>
      </c>
      <c r="AU2624" s="44"/>
      <c r="AV2624" s="477" t="str">
        <f t="array" ref="AV2624">_xlfn.IFS(
LEFT(Tabelas!$AI2624,1)="N","DN",
LEFT(Tabelas!$AI2624,1)="C","DC",
LEFT(Tabelas!$AI2624,1)="L","DL",
LEFT(Tabelas!$AI2624,1)="A","DA",
LEFT(Tabelas!$AI2624,1)="G","DG")</f>
        <v>DL</v>
      </c>
      <c r="AW2624" s="34"/>
      <c r="AX2624" s="34"/>
      <c r="AY2624" s="34"/>
      <c r="AZ2624" s="34"/>
      <c r="BA2624" s="34"/>
      <c r="BB2624" s="34"/>
      <c r="BC2624" s="34"/>
      <c r="BD2624" s="44">
        <v>110702</v>
      </c>
      <c r="BE2624" s="34" t="s">
        <v>1103</v>
      </c>
      <c r="BF2624" s="43" t="s">
        <v>318</v>
      </c>
      <c r="BG2624" s="34" t="s">
        <v>505</v>
      </c>
      <c r="BH2624" s="34" t="s">
        <v>278</v>
      </c>
      <c r="BI2624" s="34" t="s">
        <v>1103</v>
      </c>
      <c r="BJ2624" s="44" t="s">
        <v>13232</v>
      </c>
      <c r="BK2624" s="44" t="s">
        <v>13232</v>
      </c>
      <c r="EN2624" s="571" t="s">
        <v>13282</v>
      </c>
      <c r="EO2624" s="560" t="s">
        <v>7839</v>
      </c>
      <c r="EP2624" s="560" t="s">
        <v>320</v>
      </c>
      <c r="EQ2624" s="580">
        <v>116</v>
      </c>
      <c r="ER2624" s="560" t="s">
        <v>3350</v>
      </c>
      <c r="ES2624" s="567" t="s">
        <v>13283</v>
      </c>
    </row>
    <row r="2625" spans="22:149">
      <c r="V2625" s="43">
        <v>339</v>
      </c>
      <c r="W2625" s="34" t="s">
        <v>307</v>
      </c>
      <c r="X2625" s="44">
        <v>110705</v>
      </c>
      <c r="Y2625" s="34" t="s">
        <v>1375</v>
      </c>
      <c r="Z2625" s="43" t="s">
        <v>318</v>
      </c>
      <c r="AA2625" s="34" t="s">
        <v>505</v>
      </c>
      <c r="AB2625" s="34" t="s">
        <v>278</v>
      </c>
      <c r="AC2625" s="34" t="s">
        <v>1375</v>
      </c>
      <c r="AD2625" s="44" t="s">
        <v>13232</v>
      </c>
      <c r="AE2625" s="44" t="s">
        <v>13232</v>
      </c>
      <c r="AF2625" s="43">
        <v>339</v>
      </c>
      <c r="AG2625" s="34" t="s">
        <v>307</v>
      </c>
      <c r="AH2625" s="34" t="s">
        <v>4982</v>
      </c>
      <c r="AI2625" s="43" t="s">
        <v>4983</v>
      </c>
      <c r="AJ2625" s="44" t="s">
        <v>4984</v>
      </c>
      <c r="AK2625" s="261">
        <v>2670437</v>
      </c>
      <c r="AL2625" s="44" t="s">
        <v>505</v>
      </c>
      <c r="AM2625" s="44" t="s">
        <v>4988</v>
      </c>
      <c r="AN2625" s="262">
        <v>215802570</v>
      </c>
      <c r="AO2625" s="34"/>
      <c r="AP2625" s="34"/>
      <c r="AQ2625" s="34"/>
      <c r="AR2625" s="34"/>
      <c r="AS2625" s="34"/>
      <c r="AT2625" s="44" t="s">
        <v>12785</v>
      </c>
      <c r="AU2625" s="44"/>
      <c r="AV2625" s="477" t="str">
        <f t="array" ref="AV2625">_xlfn.IFS(
LEFT(Tabelas!$AI2625,1)="N","DN",
LEFT(Tabelas!$AI2625,1)="C","DC",
LEFT(Tabelas!$AI2625,1)="L","DL",
LEFT(Tabelas!$AI2625,1)="A","DA",
LEFT(Tabelas!$AI2625,1)="G","DG")</f>
        <v>DL</v>
      </c>
      <c r="AW2625" s="34"/>
      <c r="AX2625" s="34"/>
      <c r="AY2625" s="34"/>
      <c r="AZ2625" s="34"/>
      <c r="BA2625" s="34"/>
      <c r="BB2625" s="34"/>
      <c r="BC2625" s="34"/>
      <c r="BD2625" s="44">
        <v>110705</v>
      </c>
      <c r="BE2625" s="34" t="s">
        <v>1375</v>
      </c>
      <c r="BF2625" s="43" t="s">
        <v>318</v>
      </c>
      <c r="BG2625" s="34" t="s">
        <v>505</v>
      </c>
      <c r="BH2625" s="34" t="s">
        <v>278</v>
      </c>
      <c r="BI2625" s="34" t="s">
        <v>1375</v>
      </c>
      <c r="BJ2625" s="44" t="s">
        <v>13232</v>
      </c>
      <c r="BK2625" s="44" t="s">
        <v>13232</v>
      </c>
      <c r="EN2625" s="572" t="s">
        <v>13284</v>
      </c>
      <c r="EO2625" s="561" t="s">
        <v>7839</v>
      </c>
      <c r="EP2625" s="561" t="s">
        <v>320</v>
      </c>
      <c r="EQ2625" s="576">
        <v>117</v>
      </c>
      <c r="ER2625" s="561" t="s">
        <v>3438</v>
      </c>
      <c r="ES2625" s="568" t="s">
        <v>13283</v>
      </c>
    </row>
    <row r="2626" spans="22:149">
      <c r="V2626" s="43">
        <v>339</v>
      </c>
      <c r="W2626" s="34" t="s">
        <v>307</v>
      </c>
      <c r="X2626" s="44">
        <v>110707</v>
      </c>
      <c r="Y2626" s="34" t="s">
        <v>505</v>
      </c>
      <c r="Z2626" s="43" t="s">
        <v>318</v>
      </c>
      <c r="AA2626" s="34" t="s">
        <v>505</v>
      </c>
      <c r="AB2626" s="34" t="s">
        <v>278</v>
      </c>
      <c r="AC2626" s="34" t="s">
        <v>505</v>
      </c>
      <c r="AD2626" s="44" t="s">
        <v>13232</v>
      </c>
      <c r="AE2626" s="44" t="s">
        <v>13232</v>
      </c>
      <c r="AF2626" s="43">
        <v>339</v>
      </c>
      <c r="AG2626" s="34" t="s">
        <v>307</v>
      </c>
      <c r="AH2626" s="34" t="s">
        <v>4982</v>
      </c>
      <c r="AI2626" s="43" t="s">
        <v>4983</v>
      </c>
      <c r="AJ2626" s="44" t="s">
        <v>4984</v>
      </c>
      <c r="AK2626" s="261">
        <v>2670437</v>
      </c>
      <c r="AL2626" s="44" t="s">
        <v>505</v>
      </c>
      <c r="AM2626" s="44" t="s">
        <v>4988</v>
      </c>
      <c r="AN2626" s="262">
        <v>215802570</v>
      </c>
      <c r="AO2626" s="34"/>
      <c r="AP2626" s="34"/>
      <c r="AQ2626" s="34"/>
      <c r="AR2626" s="34"/>
      <c r="AS2626" s="34"/>
      <c r="AT2626" s="44" t="s">
        <v>12785</v>
      </c>
      <c r="AU2626" s="44"/>
      <c r="AV2626" s="477" t="str">
        <f t="array" ref="AV2626">_xlfn.IFS(
LEFT(Tabelas!$AI2626,1)="N","DN",
LEFT(Tabelas!$AI2626,1)="C","DC",
LEFT(Tabelas!$AI2626,1)="L","DL",
LEFT(Tabelas!$AI2626,1)="A","DA",
LEFT(Tabelas!$AI2626,1)="G","DG")</f>
        <v>DL</v>
      </c>
      <c r="AW2626" s="34"/>
      <c r="AX2626" s="34"/>
      <c r="AY2626" s="34"/>
      <c r="AZ2626" s="34"/>
      <c r="BA2626" s="34"/>
      <c r="BB2626" s="34"/>
      <c r="BC2626" s="34"/>
      <c r="BD2626" s="44">
        <v>110707</v>
      </c>
      <c r="BE2626" s="34" t="s">
        <v>505</v>
      </c>
      <c r="BF2626" s="43" t="s">
        <v>318</v>
      </c>
      <c r="BG2626" s="34" t="s">
        <v>505</v>
      </c>
      <c r="BH2626" s="34" t="s">
        <v>278</v>
      </c>
      <c r="BI2626" s="34" t="s">
        <v>505</v>
      </c>
      <c r="BJ2626" s="44" t="s">
        <v>13232</v>
      </c>
      <c r="BK2626" s="44" t="s">
        <v>13232</v>
      </c>
      <c r="EN2626" s="572" t="s">
        <v>13285</v>
      </c>
      <c r="EO2626" s="561" t="s">
        <v>13286</v>
      </c>
      <c r="EP2626" s="561" t="s">
        <v>350</v>
      </c>
      <c r="EQ2626" s="576">
        <v>290</v>
      </c>
      <c r="ER2626" s="561" t="s">
        <v>4677</v>
      </c>
      <c r="ES2626" s="568" t="s">
        <v>13287</v>
      </c>
    </row>
    <row r="2627" spans="22:149">
      <c r="V2627" s="43">
        <v>339</v>
      </c>
      <c r="W2627" s="34" t="s">
        <v>307</v>
      </c>
      <c r="X2627" s="44">
        <v>110700</v>
      </c>
      <c r="Y2627" s="34" t="s">
        <v>800</v>
      </c>
      <c r="Z2627" s="43" t="s">
        <v>318</v>
      </c>
      <c r="AA2627" s="34" t="s">
        <v>505</v>
      </c>
      <c r="AB2627" s="34" t="s">
        <v>278</v>
      </c>
      <c r="AC2627" s="34" t="s">
        <v>505</v>
      </c>
      <c r="AD2627" s="44" t="s">
        <v>13232</v>
      </c>
      <c r="AE2627" s="44" t="s">
        <v>13232</v>
      </c>
      <c r="AF2627" s="43">
        <v>339</v>
      </c>
      <c r="AG2627" s="34" t="s">
        <v>307</v>
      </c>
      <c r="AH2627" s="34" t="s">
        <v>4982</v>
      </c>
      <c r="AI2627" s="43" t="s">
        <v>4983</v>
      </c>
      <c r="AJ2627" s="44" t="s">
        <v>4984</v>
      </c>
      <c r="AK2627" s="261">
        <v>2670437</v>
      </c>
      <c r="AL2627" s="44" t="s">
        <v>505</v>
      </c>
      <c r="AM2627" s="44" t="s">
        <v>4988</v>
      </c>
      <c r="AN2627" s="262">
        <v>215802570</v>
      </c>
      <c r="AO2627" s="34"/>
      <c r="AP2627" s="34"/>
      <c r="AQ2627" s="34"/>
      <c r="AR2627" s="34"/>
      <c r="AS2627" s="34"/>
      <c r="AT2627" s="44" t="s">
        <v>12785</v>
      </c>
      <c r="AU2627" s="44"/>
      <c r="AV2627" s="477" t="str">
        <f t="array" ref="AV2627">_xlfn.IFS(
LEFT(Tabelas!$AI2627,1)="N","DN",
LEFT(Tabelas!$AI2627,1)="C","DC",
LEFT(Tabelas!$AI2627,1)="L","DL",
LEFT(Tabelas!$AI2627,1)="A","DA",
LEFT(Tabelas!$AI2627,1)="G","DG")</f>
        <v>DL</v>
      </c>
      <c r="AW2627" s="34"/>
      <c r="AX2627" s="34"/>
      <c r="AY2627" s="34"/>
      <c r="AZ2627" s="34"/>
      <c r="BA2627" s="34"/>
      <c r="BB2627" s="34"/>
      <c r="BC2627" s="34"/>
      <c r="BD2627" s="44">
        <v>110700</v>
      </c>
      <c r="BE2627" s="34" t="s">
        <v>800</v>
      </c>
      <c r="BF2627" s="43" t="s">
        <v>318</v>
      </c>
      <c r="BG2627" s="34" t="s">
        <v>505</v>
      </c>
      <c r="BH2627" s="34" t="s">
        <v>278</v>
      </c>
      <c r="BI2627" s="34" t="s">
        <v>505</v>
      </c>
      <c r="BJ2627" s="44" t="s">
        <v>13232</v>
      </c>
      <c r="BK2627" s="44" t="s">
        <v>13232</v>
      </c>
      <c r="EN2627" s="572" t="s">
        <v>13288</v>
      </c>
      <c r="EO2627" s="561" t="s">
        <v>13289</v>
      </c>
      <c r="EP2627" s="561" t="s">
        <v>320</v>
      </c>
      <c r="EQ2627" s="576">
        <v>100</v>
      </c>
      <c r="ER2627" s="561" t="s">
        <v>4630</v>
      </c>
      <c r="ES2627" s="568" t="s">
        <v>13290</v>
      </c>
    </row>
    <row r="2628" spans="22:149">
      <c r="V2628" s="43">
        <v>339</v>
      </c>
      <c r="W2628" s="34" t="s">
        <v>307</v>
      </c>
      <c r="X2628" s="44">
        <v>110708</v>
      </c>
      <c r="Y2628" s="34" t="s">
        <v>1915</v>
      </c>
      <c r="Z2628" s="43" t="s">
        <v>318</v>
      </c>
      <c r="AA2628" s="34" t="s">
        <v>505</v>
      </c>
      <c r="AB2628" s="34" t="s">
        <v>278</v>
      </c>
      <c r="AC2628" s="34" t="s">
        <v>1915</v>
      </c>
      <c r="AD2628" s="44" t="s">
        <v>13232</v>
      </c>
      <c r="AE2628" s="44" t="s">
        <v>13232</v>
      </c>
      <c r="AF2628" s="43">
        <v>339</v>
      </c>
      <c r="AG2628" s="34" t="s">
        <v>307</v>
      </c>
      <c r="AH2628" s="34" t="s">
        <v>4982</v>
      </c>
      <c r="AI2628" s="43" t="s">
        <v>4983</v>
      </c>
      <c r="AJ2628" s="44" t="s">
        <v>4984</v>
      </c>
      <c r="AK2628" s="261">
        <v>2670437</v>
      </c>
      <c r="AL2628" s="44" t="s">
        <v>505</v>
      </c>
      <c r="AM2628" s="44" t="s">
        <v>4988</v>
      </c>
      <c r="AN2628" s="262">
        <v>215802570</v>
      </c>
      <c r="AO2628" s="34"/>
      <c r="AP2628" s="34"/>
      <c r="AQ2628" s="34"/>
      <c r="AR2628" s="34"/>
      <c r="AS2628" s="34"/>
      <c r="AT2628" s="44" t="s">
        <v>12785</v>
      </c>
      <c r="AU2628" s="44"/>
      <c r="AV2628" s="477" t="str">
        <f t="array" ref="AV2628">_xlfn.IFS(
LEFT(Tabelas!$AI2628,1)="N","DN",
LEFT(Tabelas!$AI2628,1)="C","DC",
LEFT(Tabelas!$AI2628,1)="L","DL",
LEFT(Tabelas!$AI2628,1)="A","DA",
LEFT(Tabelas!$AI2628,1)="G","DG")</f>
        <v>DL</v>
      </c>
      <c r="AW2628" s="34"/>
      <c r="AX2628" s="34"/>
      <c r="AY2628" s="34"/>
      <c r="AZ2628" s="34"/>
      <c r="BA2628" s="34"/>
      <c r="BB2628" s="34"/>
      <c r="BC2628" s="34"/>
      <c r="BD2628" s="44">
        <v>110708</v>
      </c>
      <c r="BE2628" s="34" t="s">
        <v>1915</v>
      </c>
      <c r="BF2628" s="43" t="s">
        <v>318</v>
      </c>
      <c r="BG2628" s="34" t="s">
        <v>505</v>
      </c>
      <c r="BH2628" s="34" t="s">
        <v>278</v>
      </c>
      <c r="BI2628" s="34" t="s">
        <v>1915</v>
      </c>
      <c r="BJ2628" s="44" t="s">
        <v>13232</v>
      </c>
      <c r="BK2628" s="44" t="s">
        <v>13232</v>
      </c>
      <c r="EN2628" s="571" t="s">
        <v>13291</v>
      </c>
      <c r="EO2628" s="560" t="s">
        <v>13292</v>
      </c>
      <c r="EP2628" s="560" t="s">
        <v>320</v>
      </c>
      <c r="EQ2628" s="580">
        <v>163</v>
      </c>
      <c r="ER2628" s="560" t="s">
        <v>3841</v>
      </c>
      <c r="ES2628" s="567"/>
    </row>
    <row r="2629" spans="22:149">
      <c r="V2629" s="43">
        <v>339</v>
      </c>
      <c r="W2629" s="34" t="s">
        <v>307</v>
      </c>
      <c r="X2629" s="44">
        <v>110731</v>
      </c>
      <c r="Y2629" s="34" t="s">
        <v>2948</v>
      </c>
      <c r="Z2629" s="43" t="s">
        <v>318</v>
      </c>
      <c r="AA2629" s="34" t="s">
        <v>505</v>
      </c>
      <c r="AB2629" s="34" t="s">
        <v>278</v>
      </c>
      <c r="AC2629" s="34" t="s">
        <v>13293</v>
      </c>
      <c r="AD2629" s="44" t="s">
        <v>13232</v>
      </c>
      <c r="AE2629" s="44" t="s">
        <v>13232</v>
      </c>
      <c r="AF2629" s="43">
        <v>339</v>
      </c>
      <c r="AG2629" s="34" t="s">
        <v>307</v>
      </c>
      <c r="AH2629" s="34" t="s">
        <v>4982</v>
      </c>
      <c r="AI2629" s="43" t="s">
        <v>4983</v>
      </c>
      <c r="AJ2629" s="44" t="s">
        <v>4984</v>
      </c>
      <c r="AK2629" s="261">
        <v>2670437</v>
      </c>
      <c r="AL2629" s="44" t="s">
        <v>505</v>
      </c>
      <c r="AM2629" s="44" t="s">
        <v>4988</v>
      </c>
      <c r="AN2629" s="262">
        <v>215802570</v>
      </c>
      <c r="AO2629" s="34"/>
      <c r="AP2629" s="34"/>
      <c r="AQ2629" s="34"/>
      <c r="AR2629" s="34"/>
      <c r="AS2629" s="34"/>
      <c r="AT2629" s="44" t="s">
        <v>12785</v>
      </c>
      <c r="AU2629" s="44"/>
      <c r="AV2629" s="477" t="str">
        <f t="array" ref="AV2629">_xlfn.IFS(
LEFT(Tabelas!$AI2629,1)="N","DN",
LEFT(Tabelas!$AI2629,1)="C","DC",
LEFT(Tabelas!$AI2629,1)="L","DL",
LEFT(Tabelas!$AI2629,1)="A","DA",
LEFT(Tabelas!$AI2629,1)="G","DG")</f>
        <v>DL</v>
      </c>
      <c r="AW2629" s="34"/>
      <c r="AX2629" s="34"/>
      <c r="AY2629" s="34"/>
      <c r="AZ2629" s="34"/>
      <c r="BA2629" s="34"/>
      <c r="BB2629" s="34"/>
      <c r="BC2629" s="34"/>
      <c r="BD2629" s="44">
        <v>110731</v>
      </c>
      <c r="BE2629" s="34" t="s">
        <v>2948</v>
      </c>
      <c r="BF2629" s="43" t="s">
        <v>318</v>
      </c>
      <c r="BG2629" s="34" t="s">
        <v>505</v>
      </c>
      <c r="BH2629" s="34" t="s">
        <v>278</v>
      </c>
      <c r="BI2629" s="34" t="s">
        <v>13293</v>
      </c>
      <c r="BJ2629" s="44" t="s">
        <v>13232</v>
      </c>
      <c r="BK2629" s="44" t="s">
        <v>13232</v>
      </c>
      <c r="EN2629" s="571" t="s">
        <v>13294</v>
      </c>
      <c r="EO2629" s="560" t="s">
        <v>13295</v>
      </c>
      <c r="EP2629" s="560" t="s">
        <v>289</v>
      </c>
      <c r="EQ2629" s="580">
        <v>384</v>
      </c>
      <c r="ER2629" s="560" t="s">
        <v>5163</v>
      </c>
      <c r="ES2629" s="567" t="s">
        <v>13296</v>
      </c>
    </row>
    <row r="2630" spans="22:149">
      <c r="V2630" s="43">
        <v>339</v>
      </c>
      <c r="W2630" s="34" t="s">
        <v>307</v>
      </c>
      <c r="X2630" s="44">
        <v>110726</v>
      </c>
      <c r="Y2630" s="34" t="s">
        <v>2125</v>
      </c>
      <c r="Z2630" s="43" t="s">
        <v>318</v>
      </c>
      <c r="AA2630" s="34" t="s">
        <v>505</v>
      </c>
      <c r="AB2630" s="34" t="s">
        <v>278</v>
      </c>
      <c r="AC2630" s="34" t="s">
        <v>13297</v>
      </c>
      <c r="AD2630" s="44" t="s">
        <v>13232</v>
      </c>
      <c r="AE2630" s="44" t="s">
        <v>13232</v>
      </c>
      <c r="AF2630" s="43">
        <v>339</v>
      </c>
      <c r="AG2630" s="34" t="s">
        <v>307</v>
      </c>
      <c r="AH2630" s="34" t="s">
        <v>4982</v>
      </c>
      <c r="AI2630" s="43" t="s">
        <v>4983</v>
      </c>
      <c r="AJ2630" s="44" t="s">
        <v>4984</v>
      </c>
      <c r="AK2630" s="261">
        <v>2670437</v>
      </c>
      <c r="AL2630" s="44" t="s">
        <v>505</v>
      </c>
      <c r="AM2630" s="44" t="s">
        <v>4988</v>
      </c>
      <c r="AN2630" s="262">
        <v>215802570</v>
      </c>
      <c r="AO2630" s="34"/>
      <c r="AP2630" s="34"/>
      <c r="AQ2630" s="34"/>
      <c r="AR2630" s="34"/>
      <c r="AS2630" s="34"/>
      <c r="AT2630" s="44" t="s">
        <v>12785</v>
      </c>
      <c r="AU2630" s="44"/>
      <c r="AV2630" s="477" t="str">
        <f t="array" ref="AV2630">_xlfn.IFS(
LEFT(Tabelas!$AI2630,1)="N","DN",
LEFT(Tabelas!$AI2630,1)="C","DC",
LEFT(Tabelas!$AI2630,1)="L","DL",
LEFT(Tabelas!$AI2630,1)="A","DA",
LEFT(Tabelas!$AI2630,1)="G","DG")</f>
        <v>DL</v>
      </c>
      <c r="AW2630" s="34"/>
      <c r="AX2630" s="34"/>
      <c r="AY2630" s="34"/>
      <c r="AZ2630" s="34"/>
      <c r="BA2630" s="34"/>
      <c r="BB2630" s="34"/>
      <c r="BC2630" s="34"/>
      <c r="BD2630" s="44">
        <v>110726</v>
      </c>
      <c r="BE2630" s="34" t="s">
        <v>2125</v>
      </c>
      <c r="BF2630" s="43" t="s">
        <v>318</v>
      </c>
      <c r="BG2630" s="34" t="s">
        <v>505</v>
      </c>
      <c r="BH2630" s="34" t="s">
        <v>278</v>
      </c>
      <c r="BI2630" s="34" t="s">
        <v>13297</v>
      </c>
      <c r="BJ2630" s="44" t="s">
        <v>13232</v>
      </c>
      <c r="BK2630" s="44" t="s">
        <v>13232</v>
      </c>
      <c r="EN2630" s="571" t="s">
        <v>13298</v>
      </c>
      <c r="EO2630" s="560" t="s">
        <v>13299</v>
      </c>
      <c r="EP2630" s="560" t="s">
        <v>320</v>
      </c>
      <c r="EQ2630" s="580">
        <v>113</v>
      </c>
      <c r="ER2630" s="560" t="s">
        <v>3007</v>
      </c>
      <c r="ES2630" s="567"/>
    </row>
    <row r="2631" spans="22:149">
      <c r="V2631" s="43">
        <v>339</v>
      </c>
      <c r="W2631" s="34" t="s">
        <v>307</v>
      </c>
      <c r="X2631" s="44">
        <v>110727</v>
      </c>
      <c r="Y2631" s="34" t="s">
        <v>2323</v>
      </c>
      <c r="Z2631" s="43" t="s">
        <v>318</v>
      </c>
      <c r="AA2631" s="34" t="s">
        <v>505</v>
      </c>
      <c r="AB2631" s="34" t="s">
        <v>278</v>
      </c>
      <c r="AC2631" s="34" t="s">
        <v>13300</v>
      </c>
      <c r="AD2631" s="44" t="s">
        <v>13232</v>
      </c>
      <c r="AE2631" s="44" t="s">
        <v>13232</v>
      </c>
      <c r="AF2631" s="43">
        <v>339</v>
      </c>
      <c r="AG2631" s="34" t="s">
        <v>307</v>
      </c>
      <c r="AH2631" s="34" t="s">
        <v>4982</v>
      </c>
      <c r="AI2631" s="43" t="s">
        <v>4983</v>
      </c>
      <c r="AJ2631" s="44" t="s">
        <v>4984</v>
      </c>
      <c r="AK2631" s="261">
        <v>2670437</v>
      </c>
      <c r="AL2631" s="44" t="s">
        <v>505</v>
      </c>
      <c r="AM2631" s="44" t="s">
        <v>4988</v>
      </c>
      <c r="AN2631" s="262">
        <v>215802570</v>
      </c>
      <c r="AO2631" s="34"/>
      <c r="AP2631" s="34"/>
      <c r="AQ2631" s="34"/>
      <c r="AR2631" s="34"/>
      <c r="AS2631" s="34"/>
      <c r="AT2631" s="44" t="s">
        <v>12785</v>
      </c>
      <c r="AU2631" s="44"/>
      <c r="AV2631" s="477" t="str">
        <f t="array" ref="AV2631">_xlfn.IFS(
LEFT(Tabelas!$AI2631,1)="N","DN",
LEFT(Tabelas!$AI2631,1)="C","DC",
LEFT(Tabelas!$AI2631,1)="L","DL",
LEFT(Tabelas!$AI2631,1)="A","DA",
LEFT(Tabelas!$AI2631,1)="G","DG")</f>
        <v>DL</v>
      </c>
      <c r="AW2631" s="34"/>
      <c r="AX2631" s="34"/>
      <c r="AY2631" s="34"/>
      <c r="AZ2631" s="34"/>
      <c r="BA2631" s="34"/>
      <c r="BB2631" s="34"/>
      <c r="BC2631" s="34"/>
      <c r="BD2631" s="44">
        <v>110727</v>
      </c>
      <c r="BE2631" s="34" t="s">
        <v>2323</v>
      </c>
      <c r="BF2631" s="43" t="s">
        <v>318</v>
      </c>
      <c r="BG2631" s="34" t="s">
        <v>505</v>
      </c>
      <c r="BH2631" s="34" t="s">
        <v>278</v>
      </c>
      <c r="BI2631" s="34" t="s">
        <v>13300</v>
      </c>
      <c r="BJ2631" s="44" t="s">
        <v>13232</v>
      </c>
      <c r="BK2631" s="44" t="s">
        <v>13232</v>
      </c>
      <c r="EN2631" s="572" t="s">
        <v>13301</v>
      </c>
      <c r="EO2631" s="561" t="s">
        <v>13302</v>
      </c>
      <c r="EP2631" s="561" t="s">
        <v>289</v>
      </c>
      <c r="EQ2631" s="576">
        <v>345</v>
      </c>
      <c r="ER2631" s="561" t="s">
        <v>645</v>
      </c>
      <c r="ES2631" s="568" t="s">
        <v>13303</v>
      </c>
    </row>
    <row r="2632" spans="22:149">
      <c r="V2632" s="43">
        <v>339</v>
      </c>
      <c r="W2632" s="34" t="s">
        <v>307</v>
      </c>
      <c r="X2632" s="44">
        <v>110729</v>
      </c>
      <c r="Y2632" s="34" t="s">
        <v>2665</v>
      </c>
      <c r="Z2632" s="43" t="s">
        <v>318</v>
      </c>
      <c r="AA2632" s="34" t="s">
        <v>505</v>
      </c>
      <c r="AB2632" s="34" t="s">
        <v>278</v>
      </c>
      <c r="AC2632" s="34" t="s">
        <v>13304</v>
      </c>
      <c r="AD2632" s="44" t="s">
        <v>13232</v>
      </c>
      <c r="AE2632" s="44" t="s">
        <v>13232</v>
      </c>
      <c r="AF2632" s="43">
        <v>339</v>
      </c>
      <c r="AG2632" s="34" t="s">
        <v>307</v>
      </c>
      <c r="AH2632" s="34" t="s">
        <v>4982</v>
      </c>
      <c r="AI2632" s="43" t="s">
        <v>4983</v>
      </c>
      <c r="AJ2632" s="44" t="s">
        <v>4984</v>
      </c>
      <c r="AK2632" s="261">
        <v>2670437</v>
      </c>
      <c r="AL2632" s="44" t="s">
        <v>505</v>
      </c>
      <c r="AM2632" s="44" t="s">
        <v>4988</v>
      </c>
      <c r="AN2632" s="262">
        <v>215802570</v>
      </c>
      <c r="AO2632" s="34"/>
      <c r="AP2632" s="34"/>
      <c r="AQ2632" s="34"/>
      <c r="AR2632" s="34"/>
      <c r="AS2632" s="34"/>
      <c r="AT2632" s="44" t="s">
        <v>12785</v>
      </c>
      <c r="AU2632" s="44"/>
      <c r="AV2632" s="477" t="str">
        <f t="array" ref="AV2632">_xlfn.IFS(
LEFT(Tabelas!$AI2632,1)="N","DN",
LEFT(Tabelas!$AI2632,1)="C","DC",
LEFT(Tabelas!$AI2632,1)="L","DL",
LEFT(Tabelas!$AI2632,1)="A","DA",
LEFT(Tabelas!$AI2632,1)="G","DG")</f>
        <v>DL</v>
      </c>
      <c r="AW2632" s="34"/>
      <c r="AX2632" s="34"/>
      <c r="AY2632" s="34"/>
      <c r="AZ2632" s="34"/>
      <c r="BA2632" s="34"/>
      <c r="BB2632" s="34"/>
      <c r="BC2632" s="34"/>
      <c r="BD2632" s="44">
        <v>110729</v>
      </c>
      <c r="BE2632" s="34" t="s">
        <v>2665</v>
      </c>
      <c r="BF2632" s="43" t="s">
        <v>318</v>
      </c>
      <c r="BG2632" s="34" t="s">
        <v>505</v>
      </c>
      <c r="BH2632" s="34" t="s">
        <v>278</v>
      </c>
      <c r="BI2632" s="34" t="s">
        <v>13304</v>
      </c>
      <c r="BJ2632" s="44" t="s">
        <v>13232</v>
      </c>
      <c r="BK2632" s="44" t="s">
        <v>13232</v>
      </c>
      <c r="EN2632" s="571" t="s">
        <v>13305</v>
      </c>
      <c r="EO2632" s="560" t="s">
        <v>13302</v>
      </c>
      <c r="EP2632" s="560" t="s">
        <v>289</v>
      </c>
      <c r="EQ2632" s="580">
        <v>346</v>
      </c>
      <c r="ER2632" s="560" t="s">
        <v>5058</v>
      </c>
      <c r="ES2632" s="567"/>
    </row>
    <row r="2633" spans="22:149">
      <c r="V2633" s="43">
        <v>339</v>
      </c>
      <c r="W2633" s="34" t="s">
        <v>307</v>
      </c>
      <c r="X2633" s="44">
        <v>110728</v>
      </c>
      <c r="Y2633" s="34" t="s">
        <v>2502</v>
      </c>
      <c r="Z2633" s="43" t="s">
        <v>318</v>
      </c>
      <c r="AA2633" s="34" t="s">
        <v>505</v>
      </c>
      <c r="AB2633" s="34" t="s">
        <v>278</v>
      </c>
      <c r="AC2633" s="34" t="s">
        <v>13306</v>
      </c>
      <c r="AD2633" s="44" t="s">
        <v>13232</v>
      </c>
      <c r="AE2633" s="44" t="s">
        <v>13232</v>
      </c>
      <c r="AF2633" s="43">
        <v>339</v>
      </c>
      <c r="AG2633" s="34" t="s">
        <v>307</v>
      </c>
      <c r="AH2633" s="34" t="s">
        <v>4982</v>
      </c>
      <c r="AI2633" s="43" t="s">
        <v>4983</v>
      </c>
      <c r="AJ2633" s="44" t="s">
        <v>4984</v>
      </c>
      <c r="AK2633" s="261">
        <v>2670437</v>
      </c>
      <c r="AL2633" s="44" t="s">
        <v>505</v>
      </c>
      <c r="AM2633" s="44" t="s">
        <v>4988</v>
      </c>
      <c r="AN2633" s="262">
        <v>215802570</v>
      </c>
      <c r="AO2633" s="34"/>
      <c r="AP2633" s="34"/>
      <c r="AQ2633" s="34"/>
      <c r="AR2633" s="34"/>
      <c r="AS2633" s="34"/>
      <c r="AT2633" s="44" t="s">
        <v>12785</v>
      </c>
      <c r="AU2633" s="44"/>
      <c r="AV2633" s="477" t="str">
        <f t="array" ref="AV2633">_xlfn.IFS(
LEFT(Tabelas!$AI2633,1)="N","DN",
LEFT(Tabelas!$AI2633,1)="C","DC",
LEFT(Tabelas!$AI2633,1)="L","DL",
LEFT(Tabelas!$AI2633,1)="A","DA",
LEFT(Tabelas!$AI2633,1)="G","DG")</f>
        <v>DL</v>
      </c>
      <c r="AW2633" s="34"/>
      <c r="AX2633" s="34"/>
      <c r="AY2633" s="34"/>
      <c r="AZ2633" s="34"/>
      <c r="BA2633" s="34"/>
      <c r="BB2633" s="34"/>
      <c r="BC2633" s="34"/>
      <c r="BD2633" s="44">
        <v>110728</v>
      </c>
      <c r="BE2633" s="34" t="s">
        <v>2502</v>
      </c>
      <c r="BF2633" s="43" t="s">
        <v>318</v>
      </c>
      <c r="BG2633" s="34" t="s">
        <v>505</v>
      </c>
      <c r="BH2633" s="34" t="s">
        <v>278</v>
      </c>
      <c r="BI2633" s="34" t="s">
        <v>13306</v>
      </c>
      <c r="BJ2633" s="44" t="s">
        <v>13232</v>
      </c>
      <c r="BK2633" s="44" t="s">
        <v>13232</v>
      </c>
      <c r="EN2633" s="571" t="s">
        <v>13307</v>
      </c>
      <c r="EO2633" s="560" t="s">
        <v>13308</v>
      </c>
      <c r="EP2633" s="560" t="s">
        <v>289</v>
      </c>
      <c r="EQ2633" s="580">
        <v>323</v>
      </c>
      <c r="ER2633" s="560" t="s">
        <v>4864</v>
      </c>
      <c r="ES2633" s="567" t="s">
        <v>13309</v>
      </c>
    </row>
    <row r="2634" spans="22:149">
      <c r="V2634" s="43">
        <v>339</v>
      </c>
      <c r="W2634" s="34" t="s">
        <v>307</v>
      </c>
      <c r="X2634" s="44">
        <v>110730</v>
      </c>
      <c r="Y2634" s="34" t="s">
        <v>2808</v>
      </c>
      <c r="Z2634" s="43" t="s">
        <v>318</v>
      </c>
      <c r="AA2634" s="34" t="s">
        <v>505</v>
      </c>
      <c r="AB2634" s="34" t="s">
        <v>278</v>
      </c>
      <c r="AC2634" s="34" t="s">
        <v>13310</v>
      </c>
      <c r="AD2634" s="44" t="s">
        <v>13232</v>
      </c>
      <c r="AE2634" s="44" t="s">
        <v>13232</v>
      </c>
      <c r="AF2634" s="43">
        <v>339</v>
      </c>
      <c r="AG2634" s="34" t="s">
        <v>307</v>
      </c>
      <c r="AH2634" s="34" t="s">
        <v>4982</v>
      </c>
      <c r="AI2634" s="43" t="s">
        <v>4983</v>
      </c>
      <c r="AJ2634" s="44" t="s">
        <v>4984</v>
      </c>
      <c r="AK2634" s="261">
        <v>2670437</v>
      </c>
      <c r="AL2634" s="44" t="s">
        <v>505</v>
      </c>
      <c r="AM2634" s="44" t="s">
        <v>4988</v>
      </c>
      <c r="AN2634" s="262">
        <v>215802570</v>
      </c>
      <c r="AO2634" s="34"/>
      <c r="AP2634" s="34"/>
      <c r="AQ2634" s="34"/>
      <c r="AR2634" s="34"/>
      <c r="AS2634" s="34"/>
      <c r="AT2634" s="44" t="s">
        <v>12785</v>
      </c>
      <c r="AU2634" s="44"/>
      <c r="AV2634" s="477" t="str">
        <f t="array" ref="AV2634">_xlfn.IFS(
LEFT(Tabelas!$AI2634,1)="N","DN",
LEFT(Tabelas!$AI2634,1)="C","DC",
LEFT(Tabelas!$AI2634,1)="L","DL",
LEFT(Tabelas!$AI2634,1)="A","DA",
LEFT(Tabelas!$AI2634,1)="G","DG")</f>
        <v>DL</v>
      </c>
      <c r="AW2634" s="34"/>
      <c r="AX2634" s="34"/>
      <c r="AY2634" s="34"/>
      <c r="AZ2634" s="34"/>
      <c r="BA2634" s="34"/>
      <c r="BB2634" s="34"/>
      <c r="BC2634" s="34"/>
      <c r="BD2634" s="44">
        <v>110730</v>
      </c>
      <c r="BE2634" s="34" t="s">
        <v>2808</v>
      </c>
      <c r="BF2634" s="43" t="s">
        <v>318</v>
      </c>
      <c r="BG2634" s="34" t="s">
        <v>505</v>
      </c>
      <c r="BH2634" s="34" t="s">
        <v>278</v>
      </c>
      <c r="BI2634" s="34" t="s">
        <v>13310</v>
      </c>
      <c r="BJ2634" s="44" t="s">
        <v>13232</v>
      </c>
      <c r="BK2634" s="44" t="s">
        <v>13232</v>
      </c>
      <c r="EN2634" s="572" t="s">
        <v>13311</v>
      </c>
      <c r="EO2634" s="561" t="s">
        <v>13312</v>
      </c>
      <c r="EP2634" s="561" t="s">
        <v>289</v>
      </c>
      <c r="EQ2634" s="576">
        <v>330</v>
      </c>
      <c r="ER2634" s="561" t="s">
        <v>4729</v>
      </c>
      <c r="ES2634" s="568"/>
    </row>
    <row r="2635" spans="22:149">
      <c r="V2635" s="43">
        <v>339</v>
      </c>
      <c r="W2635" s="34" t="s">
        <v>307</v>
      </c>
      <c r="X2635" s="44">
        <v>110902</v>
      </c>
      <c r="Y2635" s="34" t="s">
        <v>1105</v>
      </c>
      <c r="Z2635" s="43" t="s">
        <v>318</v>
      </c>
      <c r="AA2635" s="34" t="s">
        <v>507</v>
      </c>
      <c r="AB2635" s="34" t="s">
        <v>278</v>
      </c>
      <c r="AC2635" s="34" t="s">
        <v>1105</v>
      </c>
      <c r="AD2635" s="44" t="s">
        <v>13232</v>
      </c>
      <c r="AE2635" s="44" t="s">
        <v>13232</v>
      </c>
      <c r="AF2635" s="43">
        <v>339</v>
      </c>
      <c r="AG2635" s="34" t="s">
        <v>307</v>
      </c>
      <c r="AH2635" s="34" t="s">
        <v>4982</v>
      </c>
      <c r="AI2635" s="43" t="s">
        <v>4983</v>
      </c>
      <c r="AJ2635" s="44" t="s">
        <v>4984</v>
      </c>
      <c r="AK2635" s="261">
        <v>2670437</v>
      </c>
      <c r="AL2635" s="44" t="s">
        <v>505</v>
      </c>
      <c r="AM2635" s="44" t="s">
        <v>4988</v>
      </c>
      <c r="AN2635" s="262">
        <v>215802570</v>
      </c>
      <c r="AO2635" s="34"/>
      <c r="AP2635" s="34"/>
      <c r="AQ2635" s="34"/>
      <c r="AR2635" s="34"/>
      <c r="AS2635" s="34"/>
      <c r="AT2635" s="44" t="s">
        <v>12785</v>
      </c>
      <c r="AU2635" s="44"/>
      <c r="AV2635" s="477" t="str">
        <f t="array" ref="AV2635">_xlfn.IFS(
LEFT(Tabelas!$AI2635,1)="N","DN",
LEFT(Tabelas!$AI2635,1)="C","DC",
LEFT(Tabelas!$AI2635,1)="L","DL",
LEFT(Tabelas!$AI2635,1)="A","DA",
LEFT(Tabelas!$AI2635,1)="G","DG")</f>
        <v>DL</v>
      </c>
      <c r="AW2635" s="34"/>
      <c r="AX2635" s="34"/>
      <c r="AY2635" s="34"/>
      <c r="AZ2635" s="34"/>
      <c r="BA2635" s="34"/>
      <c r="BB2635" s="34"/>
      <c r="BC2635" s="34"/>
      <c r="BD2635" s="44">
        <v>110902</v>
      </c>
      <c r="BE2635" s="34" t="s">
        <v>1105</v>
      </c>
      <c r="BF2635" s="43" t="s">
        <v>318</v>
      </c>
      <c r="BG2635" s="34" t="s">
        <v>507</v>
      </c>
      <c r="BH2635" s="34" t="s">
        <v>278</v>
      </c>
      <c r="BI2635" s="34" t="s">
        <v>1105</v>
      </c>
      <c r="BJ2635" s="44" t="s">
        <v>13232</v>
      </c>
      <c r="BK2635" s="44" t="s">
        <v>13232</v>
      </c>
      <c r="EN2635" s="572" t="s">
        <v>13313</v>
      </c>
      <c r="EO2635" s="561" t="s">
        <v>13314</v>
      </c>
      <c r="EP2635" s="561" t="s">
        <v>289</v>
      </c>
      <c r="EQ2635" s="576">
        <v>323</v>
      </c>
      <c r="ER2635" s="561" t="s">
        <v>4864</v>
      </c>
      <c r="ES2635" s="568" t="s">
        <v>8972</v>
      </c>
    </row>
    <row r="2636" spans="22:149">
      <c r="V2636" s="43">
        <v>339</v>
      </c>
      <c r="W2636" s="34" t="s">
        <v>307</v>
      </c>
      <c r="X2636" s="44">
        <v>110904</v>
      </c>
      <c r="Y2636" s="34" t="s">
        <v>1377</v>
      </c>
      <c r="Z2636" s="43" t="s">
        <v>318</v>
      </c>
      <c r="AA2636" s="34" t="s">
        <v>507</v>
      </c>
      <c r="AB2636" s="34" t="s">
        <v>278</v>
      </c>
      <c r="AC2636" s="34" t="s">
        <v>1377</v>
      </c>
      <c r="AD2636" s="44" t="s">
        <v>13232</v>
      </c>
      <c r="AE2636" s="44" t="s">
        <v>13232</v>
      </c>
      <c r="AF2636" s="43">
        <v>339</v>
      </c>
      <c r="AG2636" s="34" t="s">
        <v>307</v>
      </c>
      <c r="AH2636" s="34" t="s">
        <v>4982</v>
      </c>
      <c r="AI2636" s="43" t="s">
        <v>4983</v>
      </c>
      <c r="AJ2636" s="44" t="s">
        <v>4984</v>
      </c>
      <c r="AK2636" s="261">
        <v>2670437</v>
      </c>
      <c r="AL2636" s="44" t="s">
        <v>505</v>
      </c>
      <c r="AM2636" s="44" t="s">
        <v>4988</v>
      </c>
      <c r="AN2636" s="262">
        <v>215802570</v>
      </c>
      <c r="AO2636" s="34"/>
      <c r="AP2636" s="34"/>
      <c r="AQ2636" s="34"/>
      <c r="AR2636" s="34"/>
      <c r="AS2636" s="34"/>
      <c r="AT2636" s="44" t="s">
        <v>12785</v>
      </c>
      <c r="AU2636" s="44"/>
      <c r="AV2636" s="477" t="str">
        <f t="array" ref="AV2636">_xlfn.IFS(
LEFT(Tabelas!$AI2636,1)="N","DN",
LEFT(Tabelas!$AI2636,1)="C","DC",
LEFT(Tabelas!$AI2636,1)="L","DL",
LEFT(Tabelas!$AI2636,1)="A","DA",
LEFT(Tabelas!$AI2636,1)="G","DG")</f>
        <v>DL</v>
      </c>
      <c r="AW2636" s="34"/>
      <c r="AX2636" s="34"/>
      <c r="AY2636" s="34"/>
      <c r="AZ2636" s="34"/>
      <c r="BA2636" s="34"/>
      <c r="BB2636" s="34"/>
      <c r="BC2636" s="34"/>
      <c r="BD2636" s="44">
        <v>110904</v>
      </c>
      <c r="BE2636" s="34" t="s">
        <v>1377</v>
      </c>
      <c r="BF2636" s="43" t="s">
        <v>318</v>
      </c>
      <c r="BG2636" s="34" t="s">
        <v>507</v>
      </c>
      <c r="BH2636" s="34" t="s">
        <v>278</v>
      </c>
      <c r="BI2636" s="34" t="s">
        <v>1377</v>
      </c>
      <c r="BJ2636" s="44" t="s">
        <v>13232</v>
      </c>
      <c r="BK2636" s="44" t="s">
        <v>13232</v>
      </c>
      <c r="EN2636" s="571" t="s">
        <v>13315</v>
      </c>
      <c r="EO2636" s="560" t="s">
        <v>13316</v>
      </c>
      <c r="EP2636" s="560" t="s">
        <v>289</v>
      </c>
      <c r="EQ2636" s="580">
        <v>375</v>
      </c>
      <c r="ER2636" s="560" t="s">
        <v>5091</v>
      </c>
      <c r="ES2636" s="567" t="s">
        <v>9130</v>
      </c>
    </row>
    <row r="2637" spans="22:149">
      <c r="V2637" s="43">
        <v>339</v>
      </c>
      <c r="W2637" s="34" t="s">
        <v>307</v>
      </c>
      <c r="X2637" s="44">
        <v>110906</v>
      </c>
      <c r="Y2637" s="34" t="s">
        <v>1657</v>
      </c>
      <c r="Z2637" s="43" t="s">
        <v>318</v>
      </c>
      <c r="AA2637" s="34" t="s">
        <v>507</v>
      </c>
      <c r="AB2637" s="34" t="s">
        <v>278</v>
      </c>
      <c r="AC2637" s="34" t="s">
        <v>1657</v>
      </c>
      <c r="AD2637" s="44" t="s">
        <v>13232</v>
      </c>
      <c r="AE2637" s="44" t="s">
        <v>13232</v>
      </c>
      <c r="AF2637" s="43">
        <v>339</v>
      </c>
      <c r="AG2637" s="34" t="s">
        <v>307</v>
      </c>
      <c r="AH2637" s="34" t="s">
        <v>4982</v>
      </c>
      <c r="AI2637" s="43" t="s">
        <v>4983</v>
      </c>
      <c r="AJ2637" s="44" t="s">
        <v>4984</v>
      </c>
      <c r="AK2637" s="261">
        <v>2670437</v>
      </c>
      <c r="AL2637" s="44" t="s">
        <v>505</v>
      </c>
      <c r="AM2637" s="44" t="s">
        <v>4988</v>
      </c>
      <c r="AN2637" s="262">
        <v>215802570</v>
      </c>
      <c r="AO2637" s="34"/>
      <c r="AP2637" s="34"/>
      <c r="AQ2637" s="34"/>
      <c r="AR2637" s="34"/>
      <c r="AS2637" s="34"/>
      <c r="AT2637" s="44" t="s">
        <v>12785</v>
      </c>
      <c r="AU2637" s="44"/>
      <c r="AV2637" s="477" t="str">
        <f t="array" ref="AV2637">_xlfn.IFS(
LEFT(Tabelas!$AI2637,1)="N","DN",
LEFT(Tabelas!$AI2637,1)="C","DC",
LEFT(Tabelas!$AI2637,1)="L","DL",
LEFT(Tabelas!$AI2637,1)="A","DA",
LEFT(Tabelas!$AI2637,1)="G","DG")</f>
        <v>DL</v>
      </c>
      <c r="AW2637" s="34"/>
      <c r="AX2637" s="34"/>
      <c r="AY2637" s="34"/>
      <c r="AZ2637" s="34"/>
      <c r="BA2637" s="34"/>
      <c r="BB2637" s="34"/>
      <c r="BC2637" s="34"/>
      <c r="BD2637" s="44">
        <v>110906</v>
      </c>
      <c r="BE2637" s="34" t="s">
        <v>1657</v>
      </c>
      <c r="BF2637" s="43" t="s">
        <v>318</v>
      </c>
      <c r="BG2637" s="34" t="s">
        <v>507</v>
      </c>
      <c r="BH2637" s="34" t="s">
        <v>278</v>
      </c>
      <c r="BI2637" s="34" t="s">
        <v>1657</v>
      </c>
      <c r="BJ2637" s="44" t="s">
        <v>13232</v>
      </c>
      <c r="BK2637" s="44" t="s">
        <v>13232</v>
      </c>
      <c r="EN2637" s="571" t="s">
        <v>13317</v>
      </c>
      <c r="EO2637" s="560" t="s">
        <v>9169</v>
      </c>
      <c r="EP2637" s="560" t="s">
        <v>289</v>
      </c>
      <c r="EQ2637" s="580">
        <v>300</v>
      </c>
      <c r="ER2637" s="560" t="s">
        <v>4916</v>
      </c>
      <c r="ES2637" s="567"/>
    </row>
    <row r="2638" spans="22:149">
      <c r="V2638" s="43">
        <v>339</v>
      </c>
      <c r="W2638" s="34" t="s">
        <v>307</v>
      </c>
      <c r="X2638" s="44">
        <v>110909</v>
      </c>
      <c r="Y2638" s="34" t="s">
        <v>507</v>
      </c>
      <c r="Z2638" s="43" t="s">
        <v>318</v>
      </c>
      <c r="AA2638" s="34" t="s">
        <v>507</v>
      </c>
      <c r="AB2638" s="34" t="s">
        <v>278</v>
      </c>
      <c r="AC2638" s="34" t="s">
        <v>507</v>
      </c>
      <c r="AD2638" s="44" t="s">
        <v>13232</v>
      </c>
      <c r="AE2638" s="44" t="s">
        <v>13232</v>
      </c>
      <c r="AF2638" s="43">
        <v>339</v>
      </c>
      <c r="AG2638" s="34" t="s">
        <v>307</v>
      </c>
      <c r="AH2638" s="34" t="s">
        <v>4982</v>
      </c>
      <c r="AI2638" s="43" t="s">
        <v>4983</v>
      </c>
      <c r="AJ2638" s="44" t="s">
        <v>4984</v>
      </c>
      <c r="AK2638" s="261">
        <v>2670437</v>
      </c>
      <c r="AL2638" s="44" t="s">
        <v>505</v>
      </c>
      <c r="AM2638" s="44" t="s">
        <v>4988</v>
      </c>
      <c r="AN2638" s="262">
        <v>215802570</v>
      </c>
      <c r="AO2638" s="34"/>
      <c r="AP2638" s="34"/>
      <c r="AQ2638" s="34"/>
      <c r="AR2638" s="34"/>
      <c r="AS2638" s="34"/>
      <c r="AT2638" s="44" t="s">
        <v>12785</v>
      </c>
      <c r="AU2638" s="44"/>
      <c r="AV2638" s="477" t="str">
        <f t="array" ref="AV2638">_xlfn.IFS(
LEFT(Tabelas!$AI2638,1)="N","DN",
LEFT(Tabelas!$AI2638,1)="C","DC",
LEFT(Tabelas!$AI2638,1)="L","DL",
LEFT(Tabelas!$AI2638,1)="A","DA",
LEFT(Tabelas!$AI2638,1)="G","DG")</f>
        <v>DL</v>
      </c>
      <c r="AW2638" s="34"/>
      <c r="AX2638" s="34"/>
      <c r="AY2638" s="34"/>
      <c r="AZ2638" s="34"/>
      <c r="BA2638" s="34"/>
      <c r="BB2638" s="34"/>
      <c r="BC2638" s="34"/>
      <c r="BD2638" s="44">
        <v>110909</v>
      </c>
      <c r="BE2638" s="34" t="s">
        <v>507</v>
      </c>
      <c r="BF2638" s="43" t="s">
        <v>318</v>
      </c>
      <c r="BG2638" s="34" t="s">
        <v>507</v>
      </c>
      <c r="BH2638" s="34" t="s">
        <v>278</v>
      </c>
      <c r="BI2638" s="34" t="s">
        <v>507</v>
      </c>
      <c r="BJ2638" s="44" t="s">
        <v>13232</v>
      </c>
      <c r="BK2638" s="44" t="s">
        <v>13232</v>
      </c>
      <c r="EN2638" s="571" t="s">
        <v>13318</v>
      </c>
      <c r="EO2638" s="560" t="s">
        <v>13319</v>
      </c>
      <c r="EP2638" s="560" t="s">
        <v>947</v>
      </c>
      <c r="EQ2638" s="580">
        <v>448</v>
      </c>
      <c r="ER2638" s="560" t="s">
        <v>4369</v>
      </c>
      <c r="ES2638" s="567" t="s">
        <v>13320</v>
      </c>
    </row>
    <row r="2639" spans="22:149">
      <c r="V2639" s="43">
        <v>339</v>
      </c>
      <c r="W2639" s="34" t="s">
        <v>307</v>
      </c>
      <c r="X2639" s="44">
        <v>110900</v>
      </c>
      <c r="Y2639" s="34" t="s">
        <v>802</v>
      </c>
      <c r="Z2639" s="43" t="s">
        <v>318</v>
      </c>
      <c r="AA2639" s="34" t="s">
        <v>507</v>
      </c>
      <c r="AB2639" s="34" t="s">
        <v>278</v>
      </c>
      <c r="AC2639" s="34" t="s">
        <v>507</v>
      </c>
      <c r="AD2639" s="44" t="s">
        <v>13232</v>
      </c>
      <c r="AE2639" s="44" t="s">
        <v>13232</v>
      </c>
      <c r="AF2639" s="43">
        <v>339</v>
      </c>
      <c r="AG2639" s="34" t="s">
        <v>307</v>
      </c>
      <c r="AH2639" s="34" t="s">
        <v>4982</v>
      </c>
      <c r="AI2639" s="43" t="s">
        <v>4983</v>
      </c>
      <c r="AJ2639" s="44" t="s">
        <v>4984</v>
      </c>
      <c r="AK2639" s="261">
        <v>2670437</v>
      </c>
      <c r="AL2639" s="44" t="s">
        <v>505</v>
      </c>
      <c r="AM2639" s="44" t="s">
        <v>4988</v>
      </c>
      <c r="AN2639" s="262">
        <v>215802570</v>
      </c>
      <c r="AO2639" s="34"/>
      <c r="AP2639" s="34"/>
      <c r="AQ2639" s="34"/>
      <c r="AR2639" s="34"/>
      <c r="AS2639" s="34"/>
      <c r="AT2639" s="44" t="s">
        <v>12785</v>
      </c>
      <c r="AU2639" s="44"/>
      <c r="AV2639" s="477" t="str">
        <f t="array" ref="AV2639">_xlfn.IFS(
LEFT(Tabelas!$AI2639,1)="N","DN",
LEFT(Tabelas!$AI2639,1)="C","DC",
LEFT(Tabelas!$AI2639,1)="L","DL",
LEFT(Tabelas!$AI2639,1)="A","DA",
LEFT(Tabelas!$AI2639,1)="G","DG")</f>
        <v>DL</v>
      </c>
      <c r="AW2639" s="34"/>
      <c r="AX2639" s="34"/>
      <c r="AY2639" s="34"/>
      <c r="AZ2639" s="34"/>
      <c r="BA2639" s="34"/>
      <c r="BB2639" s="34"/>
      <c r="BC2639" s="34"/>
      <c r="BD2639" s="44">
        <v>110900</v>
      </c>
      <c r="BE2639" s="34" t="s">
        <v>802</v>
      </c>
      <c r="BF2639" s="43" t="s">
        <v>318</v>
      </c>
      <c r="BG2639" s="34" t="s">
        <v>507</v>
      </c>
      <c r="BH2639" s="34" t="s">
        <v>278</v>
      </c>
      <c r="BI2639" s="34" t="s">
        <v>507</v>
      </c>
      <c r="BJ2639" s="44" t="s">
        <v>13232</v>
      </c>
      <c r="BK2639" s="44" t="s">
        <v>13232</v>
      </c>
      <c r="EN2639" s="571" t="s">
        <v>13321</v>
      </c>
      <c r="EO2639" s="560" t="s">
        <v>13322</v>
      </c>
      <c r="EP2639" s="560" t="s">
        <v>289</v>
      </c>
      <c r="EQ2639" s="580">
        <v>300</v>
      </c>
      <c r="ER2639" s="560" t="s">
        <v>4916</v>
      </c>
      <c r="ES2639" s="567"/>
    </row>
    <row r="2640" spans="22:149">
      <c r="V2640" s="43">
        <v>339</v>
      </c>
      <c r="W2640" s="34" t="s">
        <v>307</v>
      </c>
      <c r="X2640" s="44">
        <v>110911</v>
      </c>
      <c r="Y2640" s="34" t="s">
        <v>2127</v>
      </c>
      <c r="Z2640" s="43" t="s">
        <v>318</v>
      </c>
      <c r="AA2640" s="34" t="s">
        <v>507</v>
      </c>
      <c r="AB2640" s="34" t="s">
        <v>278</v>
      </c>
      <c r="AC2640" s="34" t="s">
        <v>2127</v>
      </c>
      <c r="AD2640" s="44" t="s">
        <v>13232</v>
      </c>
      <c r="AE2640" s="44" t="s">
        <v>13232</v>
      </c>
      <c r="AF2640" s="43">
        <v>339</v>
      </c>
      <c r="AG2640" s="34" t="s">
        <v>307</v>
      </c>
      <c r="AH2640" s="34" t="s">
        <v>4982</v>
      </c>
      <c r="AI2640" s="43" t="s">
        <v>4983</v>
      </c>
      <c r="AJ2640" s="44" t="s">
        <v>4984</v>
      </c>
      <c r="AK2640" s="261">
        <v>2670437</v>
      </c>
      <c r="AL2640" s="44" t="s">
        <v>505</v>
      </c>
      <c r="AM2640" s="44" t="s">
        <v>4988</v>
      </c>
      <c r="AN2640" s="262">
        <v>215802570</v>
      </c>
      <c r="AO2640" s="34"/>
      <c r="AP2640" s="34"/>
      <c r="AQ2640" s="34"/>
      <c r="AR2640" s="34"/>
      <c r="AS2640" s="34"/>
      <c r="AT2640" s="44" t="s">
        <v>12785</v>
      </c>
      <c r="AU2640" s="44"/>
      <c r="AV2640" s="477" t="str">
        <f t="array" ref="AV2640">_xlfn.IFS(
LEFT(Tabelas!$AI2640,1)="N","DN",
LEFT(Tabelas!$AI2640,1)="C","DC",
LEFT(Tabelas!$AI2640,1)="L","DL",
LEFT(Tabelas!$AI2640,1)="A","DA",
LEFT(Tabelas!$AI2640,1)="G","DG")</f>
        <v>DL</v>
      </c>
      <c r="AW2640" s="34"/>
      <c r="AX2640" s="34"/>
      <c r="AY2640" s="34"/>
      <c r="AZ2640" s="34"/>
      <c r="BA2640" s="34"/>
      <c r="BB2640" s="34"/>
      <c r="BC2640" s="34"/>
      <c r="BD2640" s="44">
        <v>110911</v>
      </c>
      <c r="BE2640" s="34" t="s">
        <v>2127</v>
      </c>
      <c r="BF2640" s="43" t="s">
        <v>318</v>
      </c>
      <c r="BG2640" s="34" t="s">
        <v>507</v>
      </c>
      <c r="BH2640" s="34" t="s">
        <v>278</v>
      </c>
      <c r="BI2640" s="34" t="s">
        <v>2127</v>
      </c>
      <c r="BJ2640" s="44" t="s">
        <v>13232</v>
      </c>
      <c r="BK2640" s="44" t="s">
        <v>13232</v>
      </c>
      <c r="EN2640" s="572" t="s">
        <v>13323</v>
      </c>
      <c r="EO2640" s="561" t="s">
        <v>13324</v>
      </c>
      <c r="EP2640" s="561" t="s">
        <v>289</v>
      </c>
      <c r="EQ2640" s="576">
        <v>300</v>
      </c>
      <c r="ER2640" s="561" t="s">
        <v>4916</v>
      </c>
      <c r="ES2640" s="568" t="s">
        <v>13325</v>
      </c>
    </row>
    <row r="2641" spans="22:149">
      <c r="V2641" s="43">
        <v>339</v>
      </c>
      <c r="W2641" s="34" t="s">
        <v>307</v>
      </c>
      <c r="X2641" s="44">
        <v>110913</v>
      </c>
      <c r="Y2641" s="34" t="s">
        <v>2325</v>
      </c>
      <c r="Z2641" s="43" t="s">
        <v>318</v>
      </c>
      <c r="AA2641" s="34" t="s">
        <v>507</v>
      </c>
      <c r="AB2641" s="34" t="s">
        <v>278</v>
      </c>
      <c r="AC2641" s="34" t="s">
        <v>2325</v>
      </c>
      <c r="AD2641" s="44" t="s">
        <v>13232</v>
      </c>
      <c r="AE2641" s="44" t="s">
        <v>13232</v>
      </c>
      <c r="AF2641" s="43">
        <v>339</v>
      </c>
      <c r="AG2641" s="34" t="s">
        <v>307</v>
      </c>
      <c r="AH2641" s="34" t="s">
        <v>4982</v>
      </c>
      <c r="AI2641" s="43" t="s">
        <v>4983</v>
      </c>
      <c r="AJ2641" s="44" t="s">
        <v>4984</v>
      </c>
      <c r="AK2641" s="261">
        <v>2670437</v>
      </c>
      <c r="AL2641" s="44" t="s">
        <v>505</v>
      </c>
      <c r="AM2641" s="44" t="s">
        <v>4988</v>
      </c>
      <c r="AN2641" s="262">
        <v>215802570</v>
      </c>
      <c r="AO2641" s="34"/>
      <c r="AP2641" s="34"/>
      <c r="AQ2641" s="34"/>
      <c r="AR2641" s="34"/>
      <c r="AS2641" s="34"/>
      <c r="AT2641" s="44" t="s">
        <v>12785</v>
      </c>
      <c r="AU2641" s="44"/>
      <c r="AV2641" s="477" t="str">
        <f t="array" ref="AV2641">_xlfn.IFS(
LEFT(Tabelas!$AI2641,1)="N","DN",
LEFT(Tabelas!$AI2641,1)="C","DC",
LEFT(Tabelas!$AI2641,1)="L","DL",
LEFT(Tabelas!$AI2641,1)="A","DA",
LEFT(Tabelas!$AI2641,1)="G","DG")</f>
        <v>DL</v>
      </c>
      <c r="AW2641" s="34"/>
      <c r="AX2641" s="34"/>
      <c r="AY2641" s="34"/>
      <c r="AZ2641" s="34"/>
      <c r="BA2641" s="34"/>
      <c r="BB2641" s="34"/>
      <c r="BC2641" s="34"/>
      <c r="BD2641" s="44">
        <v>110913</v>
      </c>
      <c r="BE2641" s="34" t="s">
        <v>2325</v>
      </c>
      <c r="BF2641" s="43" t="s">
        <v>318</v>
      </c>
      <c r="BG2641" s="34" t="s">
        <v>507</v>
      </c>
      <c r="BH2641" s="34" t="s">
        <v>278</v>
      </c>
      <c r="BI2641" s="34" t="s">
        <v>2325</v>
      </c>
      <c r="BJ2641" s="44" t="s">
        <v>13232</v>
      </c>
      <c r="BK2641" s="44" t="s">
        <v>13232</v>
      </c>
      <c r="EN2641" s="571" t="s">
        <v>13326</v>
      </c>
      <c r="EO2641" s="560" t="s">
        <v>13327</v>
      </c>
      <c r="EP2641" s="560" t="s">
        <v>289</v>
      </c>
      <c r="EQ2641" s="580">
        <v>323</v>
      </c>
      <c r="ER2641" s="560" t="s">
        <v>4864</v>
      </c>
      <c r="ES2641" s="567" t="s">
        <v>9536</v>
      </c>
    </row>
    <row r="2642" spans="22:149">
      <c r="V2642" s="43">
        <v>339</v>
      </c>
      <c r="W2642" s="34" t="s">
        <v>307</v>
      </c>
      <c r="X2642" s="44">
        <v>110918</v>
      </c>
      <c r="Y2642" s="34" t="s">
        <v>2504</v>
      </c>
      <c r="Z2642" s="43" t="s">
        <v>318</v>
      </c>
      <c r="AA2642" s="34" t="s">
        <v>507</v>
      </c>
      <c r="AB2642" s="34" t="s">
        <v>278</v>
      </c>
      <c r="AC2642" s="34" t="s">
        <v>13328</v>
      </c>
      <c r="AD2642" s="44" t="s">
        <v>13232</v>
      </c>
      <c r="AE2642" s="44" t="s">
        <v>13232</v>
      </c>
      <c r="AF2642" s="43">
        <v>339</v>
      </c>
      <c r="AG2642" s="34" t="s">
        <v>307</v>
      </c>
      <c r="AH2642" s="34" t="s">
        <v>4982</v>
      </c>
      <c r="AI2642" s="43" t="s">
        <v>4983</v>
      </c>
      <c r="AJ2642" s="44" t="s">
        <v>4984</v>
      </c>
      <c r="AK2642" s="261">
        <v>2670437</v>
      </c>
      <c r="AL2642" s="44" t="s">
        <v>505</v>
      </c>
      <c r="AM2642" s="44" t="s">
        <v>4988</v>
      </c>
      <c r="AN2642" s="262">
        <v>215802570</v>
      </c>
      <c r="AO2642" s="34"/>
      <c r="AP2642" s="34"/>
      <c r="AQ2642" s="34"/>
      <c r="AR2642" s="34"/>
      <c r="AS2642" s="34"/>
      <c r="AT2642" s="44" t="s">
        <v>12785</v>
      </c>
      <c r="AU2642" s="44"/>
      <c r="AV2642" s="477" t="str">
        <f t="array" ref="AV2642">_xlfn.IFS(
LEFT(Tabelas!$AI2642,1)="N","DN",
LEFT(Tabelas!$AI2642,1)="C","DC",
LEFT(Tabelas!$AI2642,1)="L","DL",
LEFT(Tabelas!$AI2642,1)="A","DA",
LEFT(Tabelas!$AI2642,1)="G","DG")</f>
        <v>DL</v>
      </c>
      <c r="AW2642" s="34"/>
      <c r="AX2642" s="34"/>
      <c r="AY2642" s="34"/>
      <c r="AZ2642" s="34"/>
      <c r="BA2642" s="34"/>
      <c r="BB2642" s="34"/>
      <c r="BC2642" s="34"/>
      <c r="BD2642" s="44">
        <v>110918</v>
      </c>
      <c r="BE2642" s="34" t="s">
        <v>2504</v>
      </c>
      <c r="BF2642" s="43" t="s">
        <v>318</v>
      </c>
      <c r="BG2642" s="34" t="s">
        <v>507</v>
      </c>
      <c r="BH2642" s="34" t="s">
        <v>278</v>
      </c>
      <c r="BI2642" s="34" t="s">
        <v>13328</v>
      </c>
      <c r="BJ2642" s="44" t="s">
        <v>13232</v>
      </c>
      <c r="BK2642" s="44" t="s">
        <v>13232</v>
      </c>
      <c r="EN2642" s="572" t="s">
        <v>13329</v>
      </c>
      <c r="EO2642" s="561" t="s">
        <v>13330</v>
      </c>
      <c r="EP2642" s="561" t="s">
        <v>289</v>
      </c>
      <c r="EQ2642" s="576">
        <v>323</v>
      </c>
      <c r="ER2642" s="561" t="s">
        <v>4864</v>
      </c>
      <c r="ES2642" s="568" t="s">
        <v>9541</v>
      </c>
    </row>
    <row r="2643" spans="22:149">
      <c r="V2643" s="43">
        <v>339</v>
      </c>
      <c r="W2643" s="34" t="s">
        <v>307</v>
      </c>
      <c r="X2643" s="44">
        <v>110920</v>
      </c>
      <c r="Y2643" s="34" t="s">
        <v>2809</v>
      </c>
      <c r="Z2643" s="43" t="s">
        <v>318</v>
      </c>
      <c r="AA2643" s="34" t="s">
        <v>507</v>
      </c>
      <c r="AB2643" s="34" t="s">
        <v>278</v>
      </c>
      <c r="AC2643" s="34" t="s">
        <v>13331</v>
      </c>
      <c r="AD2643" s="44" t="s">
        <v>13232</v>
      </c>
      <c r="AE2643" s="44" t="s">
        <v>13232</v>
      </c>
      <c r="AF2643" s="43">
        <v>339</v>
      </c>
      <c r="AG2643" s="34" t="s">
        <v>307</v>
      </c>
      <c r="AH2643" s="34" t="s">
        <v>4982</v>
      </c>
      <c r="AI2643" s="43" t="s">
        <v>4983</v>
      </c>
      <c r="AJ2643" s="44" t="s">
        <v>4984</v>
      </c>
      <c r="AK2643" s="261">
        <v>2670437</v>
      </c>
      <c r="AL2643" s="44" t="s">
        <v>505</v>
      </c>
      <c r="AM2643" s="44" t="s">
        <v>4988</v>
      </c>
      <c r="AN2643" s="262">
        <v>215802570</v>
      </c>
      <c r="AO2643" s="34"/>
      <c r="AP2643" s="34"/>
      <c r="AQ2643" s="34"/>
      <c r="AR2643" s="34"/>
      <c r="AS2643" s="34"/>
      <c r="AT2643" s="44" t="s">
        <v>12785</v>
      </c>
      <c r="AU2643" s="44"/>
      <c r="AV2643" s="477" t="str">
        <f t="array" ref="AV2643">_xlfn.IFS(
LEFT(Tabelas!$AI2643,1)="N","DN",
LEFT(Tabelas!$AI2643,1)="C","DC",
LEFT(Tabelas!$AI2643,1)="L","DL",
LEFT(Tabelas!$AI2643,1)="A","DA",
LEFT(Tabelas!$AI2643,1)="G","DG")</f>
        <v>DL</v>
      </c>
      <c r="AW2643" s="34"/>
      <c r="AX2643" s="34"/>
      <c r="AY2643" s="34"/>
      <c r="AZ2643" s="34"/>
      <c r="BA2643" s="34"/>
      <c r="BB2643" s="34"/>
      <c r="BC2643" s="34"/>
      <c r="BD2643" s="44">
        <v>110920</v>
      </c>
      <c r="BE2643" s="34" t="s">
        <v>2809</v>
      </c>
      <c r="BF2643" s="43" t="s">
        <v>318</v>
      </c>
      <c r="BG2643" s="34" t="s">
        <v>507</v>
      </c>
      <c r="BH2643" s="34" t="s">
        <v>278</v>
      </c>
      <c r="BI2643" s="34" t="s">
        <v>13331</v>
      </c>
      <c r="BJ2643" s="44" t="s">
        <v>13232</v>
      </c>
      <c r="BK2643" s="44" t="s">
        <v>13232</v>
      </c>
      <c r="EN2643" s="571" t="s">
        <v>13332</v>
      </c>
      <c r="EO2643" s="560" t="s">
        <v>13333</v>
      </c>
      <c r="EP2643" s="560" t="s">
        <v>320</v>
      </c>
      <c r="EQ2643" s="580">
        <v>100</v>
      </c>
      <c r="ER2643" s="560" t="s">
        <v>4630</v>
      </c>
      <c r="ES2643" s="567"/>
    </row>
    <row r="2644" spans="22:149">
      <c r="V2644" s="43">
        <v>339</v>
      </c>
      <c r="W2644" s="34" t="s">
        <v>307</v>
      </c>
      <c r="X2644" s="44">
        <v>110921</v>
      </c>
      <c r="Y2644" s="34" t="s">
        <v>2949</v>
      </c>
      <c r="Z2644" s="43" t="s">
        <v>318</v>
      </c>
      <c r="AA2644" s="34" t="s">
        <v>507</v>
      </c>
      <c r="AB2644" s="34" t="s">
        <v>278</v>
      </c>
      <c r="AC2644" s="34" t="s">
        <v>13334</v>
      </c>
      <c r="AD2644" s="44" t="s">
        <v>13232</v>
      </c>
      <c r="AE2644" s="44" t="s">
        <v>13232</v>
      </c>
      <c r="AF2644" s="43">
        <v>339</v>
      </c>
      <c r="AG2644" s="34" t="s">
        <v>307</v>
      </c>
      <c r="AH2644" s="34" t="s">
        <v>4982</v>
      </c>
      <c r="AI2644" s="43" t="s">
        <v>4983</v>
      </c>
      <c r="AJ2644" s="44" t="s">
        <v>4984</v>
      </c>
      <c r="AK2644" s="261">
        <v>2670437</v>
      </c>
      <c r="AL2644" s="44" t="s">
        <v>505</v>
      </c>
      <c r="AM2644" s="44" t="s">
        <v>4988</v>
      </c>
      <c r="AN2644" s="262">
        <v>215802570</v>
      </c>
      <c r="AO2644" s="34"/>
      <c r="AP2644" s="34"/>
      <c r="AQ2644" s="34"/>
      <c r="AR2644" s="34"/>
      <c r="AS2644" s="34"/>
      <c r="AT2644" s="44" t="s">
        <v>12785</v>
      </c>
      <c r="AU2644" s="44"/>
      <c r="AV2644" s="477" t="str">
        <f t="array" ref="AV2644">_xlfn.IFS(
LEFT(Tabelas!$AI2644,1)="N","DN",
LEFT(Tabelas!$AI2644,1)="C","DC",
LEFT(Tabelas!$AI2644,1)="L","DL",
LEFT(Tabelas!$AI2644,1)="A","DA",
LEFT(Tabelas!$AI2644,1)="G","DG")</f>
        <v>DL</v>
      </c>
      <c r="AW2644" s="34"/>
      <c r="AX2644" s="34"/>
      <c r="AY2644" s="34"/>
      <c r="AZ2644" s="34"/>
      <c r="BA2644" s="34"/>
      <c r="BB2644" s="34"/>
      <c r="BC2644" s="34"/>
      <c r="BD2644" s="44">
        <v>110921</v>
      </c>
      <c r="BE2644" s="34" t="s">
        <v>2949</v>
      </c>
      <c r="BF2644" s="43" t="s">
        <v>318</v>
      </c>
      <c r="BG2644" s="34" t="s">
        <v>507</v>
      </c>
      <c r="BH2644" s="34" t="s">
        <v>278</v>
      </c>
      <c r="BI2644" s="34" t="s">
        <v>13334</v>
      </c>
      <c r="BJ2644" s="44" t="s">
        <v>13232</v>
      </c>
      <c r="BK2644" s="44" t="s">
        <v>13232</v>
      </c>
      <c r="EN2644" s="572" t="s">
        <v>13335</v>
      </c>
      <c r="EO2644" s="561" t="s">
        <v>9578</v>
      </c>
      <c r="EP2644" s="561" t="s">
        <v>320</v>
      </c>
      <c r="EQ2644" s="576">
        <v>120</v>
      </c>
      <c r="ER2644" s="561" t="s">
        <v>3654</v>
      </c>
      <c r="ES2644" s="568" t="s">
        <v>9579</v>
      </c>
    </row>
    <row r="2645" spans="22:149">
      <c r="V2645" s="43">
        <v>339</v>
      </c>
      <c r="W2645" s="34" t="s">
        <v>307</v>
      </c>
      <c r="X2645" s="44">
        <v>110919</v>
      </c>
      <c r="Y2645" s="34" t="s">
        <v>2667</v>
      </c>
      <c r="Z2645" s="43" t="s">
        <v>318</v>
      </c>
      <c r="AA2645" s="34" t="s">
        <v>507</v>
      </c>
      <c r="AB2645" s="34" t="s">
        <v>278</v>
      </c>
      <c r="AC2645" s="34" t="s">
        <v>13336</v>
      </c>
      <c r="AD2645" s="44" t="s">
        <v>13232</v>
      </c>
      <c r="AE2645" s="44" t="s">
        <v>13232</v>
      </c>
      <c r="AF2645" s="43">
        <v>339</v>
      </c>
      <c r="AG2645" s="34" t="s">
        <v>307</v>
      </c>
      <c r="AH2645" s="34" t="s">
        <v>4982</v>
      </c>
      <c r="AI2645" s="43" t="s">
        <v>4983</v>
      </c>
      <c r="AJ2645" s="44" t="s">
        <v>4984</v>
      </c>
      <c r="AK2645" s="261">
        <v>2670437</v>
      </c>
      <c r="AL2645" s="44" t="s">
        <v>505</v>
      </c>
      <c r="AM2645" s="44" t="s">
        <v>4988</v>
      </c>
      <c r="AN2645" s="262">
        <v>215802570</v>
      </c>
      <c r="AO2645" s="34"/>
      <c r="AP2645" s="34"/>
      <c r="AQ2645" s="34"/>
      <c r="AR2645" s="34"/>
      <c r="AS2645" s="34"/>
      <c r="AT2645" s="44" t="s">
        <v>12785</v>
      </c>
      <c r="AU2645" s="44"/>
      <c r="AV2645" s="477" t="str">
        <f t="array" ref="AV2645">_xlfn.IFS(
LEFT(Tabelas!$AI2645,1)="N","DN",
LEFT(Tabelas!$AI2645,1)="C","DC",
LEFT(Tabelas!$AI2645,1)="L","DL",
LEFT(Tabelas!$AI2645,1)="A","DA",
LEFT(Tabelas!$AI2645,1)="G","DG")</f>
        <v>DL</v>
      </c>
      <c r="AW2645" s="34"/>
      <c r="AX2645" s="34"/>
      <c r="AY2645" s="34"/>
      <c r="AZ2645" s="34"/>
      <c r="BA2645" s="34"/>
      <c r="BB2645" s="34"/>
      <c r="BC2645" s="34"/>
      <c r="BD2645" s="44">
        <v>110919</v>
      </c>
      <c r="BE2645" s="34" t="s">
        <v>2667</v>
      </c>
      <c r="BF2645" s="43" t="s">
        <v>318</v>
      </c>
      <c r="BG2645" s="34" t="s">
        <v>507</v>
      </c>
      <c r="BH2645" s="34" t="s">
        <v>278</v>
      </c>
      <c r="BI2645" s="34" t="s">
        <v>13336</v>
      </c>
      <c r="BJ2645" s="44" t="s">
        <v>13232</v>
      </c>
      <c r="BK2645" s="44" t="s">
        <v>13232</v>
      </c>
      <c r="EN2645" s="572" t="s">
        <v>13337</v>
      </c>
      <c r="EO2645" s="561" t="s">
        <v>13338</v>
      </c>
      <c r="EP2645" s="561" t="s">
        <v>289</v>
      </c>
      <c r="EQ2645" s="576">
        <v>338</v>
      </c>
      <c r="ER2645" s="561" t="s">
        <v>2428</v>
      </c>
      <c r="ES2645" s="568" t="s">
        <v>13339</v>
      </c>
    </row>
    <row r="2646" spans="22:149">
      <c r="V2646" s="43">
        <v>339</v>
      </c>
      <c r="W2646" s="34" t="s">
        <v>307</v>
      </c>
      <c r="X2646" s="44">
        <v>110922</v>
      </c>
      <c r="Y2646" s="34" t="s">
        <v>3078</v>
      </c>
      <c r="Z2646" s="43" t="s">
        <v>318</v>
      </c>
      <c r="AA2646" s="34" t="s">
        <v>507</v>
      </c>
      <c r="AB2646" s="34" t="s">
        <v>278</v>
      </c>
      <c r="AC2646" s="34" t="s">
        <v>13340</v>
      </c>
      <c r="AD2646" s="44" t="s">
        <v>13232</v>
      </c>
      <c r="AE2646" s="44" t="s">
        <v>13232</v>
      </c>
      <c r="AF2646" s="43">
        <v>339</v>
      </c>
      <c r="AG2646" s="34" t="s">
        <v>307</v>
      </c>
      <c r="AH2646" s="34" t="s">
        <v>4982</v>
      </c>
      <c r="AI2646" s="43" t="s">
        <v>4983</v>
      </c>
      <c r="AJ2646" s="44" t="s">
        <v>4984</v>
      </c>
      <c r="AK2646" s="261">
        <v>2670437</v>
      </c>
      <c r="AL2646" s="44" t="s">
        <v>505</v>
      </c>
      <c r="AM2646" s="44" t="s">
        <v>4988</v>
      </c>
      <c r="AN2646" s="262">
        <v>215802570</v>
      </c>
      <c r="AO2646" s="34"/>
      <c r="AP2646" s="34"/>
      <c r="AQ2646" s="34"/>
      <c r="AR2646" s="34"/>
      <c r="AS2646" s="34"/>
      <c r="AT2646" s="44" t="s">
        <v>12785</v>
      </c>
      <c r="AU2646" s="44"/>
      <c r="AV2646" s="477" t="str">
        <f t="array" ref="AV2646">_xlfn.IFS(
LEFT(Tabelas!$AI2646,1)="N","DN",
LEFT(Tabelas!$AI2646,1)="C","DC",
LEFT(Tabelas!$AI2646,1)="L","DL",
LEFT(Tabelas!$AI2646,1)="A","DA",
LEFT(Tabelas!$AI2646,1)="G","DG")</f>
        <v>DL</v>
      </c>
      <c r="AW2646" s="34"/>
      <c r="AX2646" s="34"/>
      <c r="AY2646" s="34"/>
      <c r="AZ2646" s="34"/>
      <c r="BA2646" s="34"/>
      <c r="BB2646" s="34"/>
      <c r="BC2646" s="34"/>
      <c r="BD2646" s="44">
        <v>110922</v>
      </c>
      <c r="BE2646" s="34" t="s">
        <v>3078</v>
      </c>
      <c r="BF2646" s="43" t="s">
        <v>318</v>
      </c>
      <c r="BG2646" s="34" t="s">
        <v>507</v>
      </c>
      <c r="BH2646" s="34" t="s">
        <v>278</v>
      </c>
      <c r="BI2646" s="34" t="s">
        <v>13340</v>
      </c>
      <c r="BJ2646" s="44" t="s">
        <v>13232</v>
      </c>
      <c r="BK2646" s="44" t="s">
        <v>13232</v>
      </c>
      <c r="EN2646" s="571" t="s">
        <v>13341</v>
      </c>
      <c r="EO2646" s="560" t="s">
        <v>13342</v>
      </c>
      <c r="EP2646" s="560" t="s">
        <v>289</v>
      </c>
      <c r="EQ2646" s="580">
        <v>300</v>
      </c>
      <c r="ER2646" s="560" t="s">
        <v>4916</v>
      </c>
      <c r="ES2646" s="567" t="s">
        <v>13343</v>
      </c>
    </row>
    <row r="2647" spans="22:149">
      <c r="V2647" s="43">
        <v>341</v>
      </c>
      <c r="W2647" s="34" t="s">
        <v>2038</v>
      </c>
      <c r="X2647" s="44">
        <v>110100</v>
      </c>
      <c r="Y2647" s="34" t="s">
        <v>794</v>
      </c>
      <c r="Z2647" s="43" t="s">
        <v>318</v>
      </c>
      <c r="AA2647" s="34" t="s">
        <v>341</v>
      </c>
      <c r="AB2647" s="34" t="s">
        <v>278</v>
      </c>
      <c r="AC2647" s="34" t="s">
        <v>13344</v>
      </c>
      <c r="AD2647" s="44" t="s">
        <v>350</v>
      </c>
      <c r="AE2647" s="44" t="s">
        <v>3578</v>
      </c>
      <c r="AF2647" s="43">
        <v>341</v>
      </c>
      <c r="AG2647" s="34" t="s">
        <v>2038</v>
      </c>
      <c r="AH2647" s="34" t="s">
        <v>4210</v>
      </c>
      <c r="AI2647" s="43" t="s">
        <v>4209</v>
      </c>
      <c r="AJ2647" s="44" t="s">
        <v>4211</v>
      </c>
      <c r="AK2647" s="261">
        <v>2560362</v>
      </c>
      <c r="AL2647" s="44" t="s">
        <v>512</v>
      </c>
      <c r="AM2647" s="44" t="s">
        <v>4214</v>
      </c>
      <c r="AN2647" s="262">
        <v>261146900</v>
      </c>
      <c r="AO2647" s="34"/>
      <c r="AP2647" s="34"/>
      <c r="AQ2647" s="34"/>
      <c r="AR2647" s="34"/>
      <c r="AS2647" s="34"/>
      <c r="AT2647" s="44" t="s">
        <v>12785</v>
      </c>
      <c r="AU2647" s="44"/>
      <c r="AV2647" s="477" t="str">
        <f t="array" ref="AV2647">_xlfn.IFS(
LEFT(Tabelas!$AI2647,1)="N","DN",
LEFT(Tabelas!$AI2647,1)="C","DC",
LEFT(Tabelas!$AI2647,1)="L","DL",
LEFT(Tabelas!$AI2647,1)="A","DA",
LEFT(Tabelas!$AI2647,1)="G","DG")</f>
        <v>DL</v>
      </c>
      <c r="AW2647" s="34"/>
      <c r="AX2647" s="34"/>
      <c r="AY2647" s="34"/>
      <c r="AZ2647" s="34"/>
      <c r="BA2647" s="34"/>
      <c r="BB2647" s="34"/>
      <c r="BC2647" s="34"/>
      <c r="BD2647" s="44">
        <v>110100</v>
      </c>
      <c r="BE2647" s="34" t="s">
        <v>794</v>
      </c>
      <c r="BF2647" s="43" t="s">
        <v>318</v>
      </c>
      <c r="BG2647" s="34" t="s">
        <v>341</v>
      </c>
      <c r="BH2647" s="34" t="s">
        <v>278</v>
      </c>
      <c r="BI2647" s="34" t="s">
        <v>13344</v>
      </c>
      <c r="BJ2647" s="44" t="s">
        <v>350</v>
      </c>
      <c r="BK2647" s="44" t="s">
        <v>3578</v>
      </c>
      <c r="EN2647" s="572" t="s">
        <v>13345</v>
      </c>
      <c r="EO2647" s="561" t="s">
        <v>9698</v>
      </c>
      <c r="EP2647" s="561" t="s">
        <v>289</v>
      </c>
      <c r="EQ2647" s="576">
        <v>376</v>
      </c>
      <c r="ER2647" s="561" t="s">
        <v>5105</v>
      </c>
      <c r="ES2647" s="568" t="s">
        <v>13343</v>
      </c>
    </row>
    <row r="2648" spans="22:149">
      <c r="V2648" s="43">
        <v>341</v>
      </c>
      <c r="W2648" s="34" t="s">
        <v>2038</v>
      </c>
      <c r="X2648" s="44">
        <v>110106</v>
      </c>
      <c r="Y2648" s="34" t="s">
        <v>1097</v>
      </c>
      <c r="Z2648" s="43" t="s">
        <v>318</v>
      </c>
      <c r="AA2648" s="34" t="s">
        <v>341</v>
      </c>
      <c r="AB2648" s="34" t="s">
        <v>278</v>
      </c>
      <c r="AC2648" s="34" t="s">
        <v>1097</v>
      </c>
      <c r="AD2648" s="44" t="s">
        <v>350</v>
      </c>
      <c r="AE2648" s="44" t="s">
        <v>3578</v>
      </c>
      <c r="AF2648" s="43">
        <v>341</v>
      </c>
      <c r="AG2648" s="34" t="s">
        <v>2038</v>
      </c>
      <c r="AH2648" s="34" t="s">
        <v>4210</v>
      </c>
      <c r="AI2648" s="43" t="s">
        <v>4209</v>
      </c>
      <c r="AJ2648" s="44" t="s">
        <v>4211</v>
      </c>
      <c r="AK2648" s="261">
        <v>2560362</v>
      </c>
      <c r="AL2648" s="44" t="s">
        <v>512</v>
      </c>
      <c r="AM2648" s="44" t="s">
        <v>4214</v>
      </c>
      <c r="AN2648" s="262">
        <v>261146900</v>
      </c>
      <c r="AO2648" s="34"/>
      <c r="AP2648" s="34"/>
      <c r="AQ2648" s="34"/>
      <c r="AR2648" s="34"/>
      <c r="AS2648" s="34"/>
      <c r="AT2648" s="44" t="s">
        <v>12785</v>
      </c>
      <c r="AU2648" s="44"/>
      <c r="AV2648" s="477" t="str">
        <f t="array" ref="AV2648">_xlfn.IFS(
LEFT(Tabelas!$AI2648,1)="N","DN",
LEFT(Tabelas!$AI2648,1)="C","DC",
LEFT(Tabelas!$AI2648,1)="L","DL",
LEFT(Tabelas!$AI2648,1)="A","DA",
LEFT(Tabelas!$AI2648,1)="G","DG")</f>
        <v>DL</v>
      </c>
      <c r="AW2648" s="34"/>
      <c r="AX2648" s="34"/>
      <c r="AY2648" s="34"/>
      <c r="AZ2648" s="34"/>
      <c r="BA2648" s="34"/>
      <c r="BB2648" s="34"/>
      <c r="BC2648" s="34"/>
      <c r="BD2648" s="44">
        <v>110106</v>
      </c>
      <c r="BE2648" s="34" t="s">
        <v>1097</v>
      </c>
      <c r="BF2648" s="43" t="s">
        <v>318</v>
      </c>
      <c r="BG2648" s="34" t="s">
        <v>341</v>
      </c>
      <c r="BH2648" s="34" t="s">
        <v>278</v>
      </c>
      <c r="BI2648" s="34" t="s">
        <v>1097</v>
      </c>
      <c r="BJ2648" s="44" t="s">
        <v>350</v>
      </c>
      <c r="BK2648" s="44" t="s">
        <v>3578</v>
      </c>
      <c r="EN2648" s="572" t="s">
        <v>13346</v>
      </c>
      <c r="EO2648" s="561" t="s">
        <v>13347</v>
      </c>
      <c r="EP2648" s="561" t="s">
        <v>350</v>
      </c>
      <c r="EQ2648" s="576">
        <v>226</v>
      </c>
      <c r="ER2648" s="561" t="s">
        <v>4561</v>
      </c>
      <c r="ES2648" s="568" t="s">
        <v>9846</v>
      </c>
    </row>
    <row r="2649" spans="22:149">
      <c r="V2649" s="43">
        <v>341</v>
      </c>
      <c r="W2649" s="34" t="s">
        <v>2038</v>
      </c>
      <c r="X2649" s="44">
        <v>110107</v>
      </c>
      <c r="Y2649" s="34" t="s">
        <v>1370</v>
      </c>
      <c r="Z2649" s="43" t="s">
        <v>318</v>
      </c>
      <c r="AA2649" s="34" t="s">
        <v>341</v>
      </c>
      <c r="AB2649" s="34" t="s">
        <v>278</v>
      </c>
      <c r="AC2649" s="34" t="s">
        <v>1370</v>
      </c>
      <c r="AD2649" s="44" t="s">
        <v>350</v>
      </c>
      <c r="AE2649" s="44" t="s">
        <v>3578</v>
      </c>
      <c r="AF2649" s="43">
        <v>341</v>
      </c>
      <c r="AG2649" s="34" t="s">
        <v>2038</v>
      </c>
      <c r="AH2649" s="34" t="s">
        <v>4210</v>
      </c>
      <c r="AI2649" s="43" t="s">
        <v>4209</v>
      </c>
      <c r="AJ2649" s="44" t="s">
        <v>4211</v>
      </c>
      <c r="AK2649" s="261">
        <v>2560362</v>
      </c>
      <c r="AL2649" s="44" t="s">
        <v>512</v>
      </c>
      <c r="AM2649" s="44" t="s">
        <v>4214</v>
      </c>
      <c r="AN2649" s="262">
        <v>261146900</v>
      </c>
      <c r="AO2649" s="34"/>
      <c r="AP2649" s="34"/>
      <c r="AQ2649" s="34"/>
      <c r="AR2649" s="34"/>
      <c r="AS2649" s="34"/>
      <c r="AT2649" s="44" t="s">
        <v>12785</v>
      </c>
      <c r="AU2649" s="44"/>
      <c r="AV2649" s="477" t="str">
        <f t="array" ref="AV2649">_xlfn.IFS(
LEFT(Tabelas!$AI2649,1)="N","DN",
LEFT(Tabelas!$AI2649,1)="C","DC",
LEFT(Tabelas!$AI2649,1)="L","DL",
LEFT(Tabelas!$AI2649,1)="A","DA",
LEFT(Tabelas!$AI2649,1)="G","DG")</f>
        <v>DL</v>
      </c>
      <c r="AW2649" s="34"/>
      <c r="AX2649" s="34"/>
      <c r="AY2649" s="34"/>
      <c r="AZ2649" s="34"/>
      <c r="BA2649" s="34"/>
      <c r="BB2649" s="34"/>
      <c r="BC2649" s="34"/>
      <c r="BD2649" s="44">
        <v>110107</v>
      </c>
      <c r="BE2649" s="34" t="s">
        <v>1370</v>
      </c>
      <c r="BF2649" s="43" t="s">
        <v>318</v>
      </c>
      <c r="BG2649" s="34" t="s">
        <v>341</v>
      </c>
      <c r="BH2649" s="34" t="s">
        <v>278</v>
      </c>
      <c r="BI2649" s="34" t="s">
        <v>1370</v>
      </c>
      <c r="BJ2649" s="44" t="s">
        <v>350</v>
      </c>
      <c r="BK2649" s="44" t="s">
        <v>3578</v>
      </c>
      <c r="EN2649" s="572" t="s">
        <v>13348</v>
      </c>
      <c r="EO2649" s="561" t="s">
        <v>13349</v>
      </c>
      <c r="EP2649" s="561" t="s">
        <v>947</v>
      </c>
      <c r="EQ2649" s="576">
        <v>400</v>
      </c>
      <c r="ER2649" s="561" t="s">
        <v>3263</v>
      </c>
      <c r="ES2649" s="568"/>
    </row>
    <row r="2650" spans="22:149">
      <c r="V2650" s="43">
        <v>341</v>
      </c>
      <c r="W2650" s="34" t="s">
        <v>2038</v>
      </c>
      <c r="X2650" s="44">
        <v>110108</v>
      </c>
      <c r="Y2650" s="34" t="s">
        <v>1650</v>
      </c>
      <c r="Z2650" s="43" t="s">
        <v>318</v>
      </c>
      <c r="AA2650" s="34" t="s">
        <v>341</v>
      </c>
      <c r="AB2650" s="34" t="s">
        <v>278</v>
      </c>
      <c r="AC2650" s="34" t="s">
        <v>1650</v>
      </c>
      <c r="AD2650" s="44" t="s">
        <v>350</v>
      </c>
      <c r="AE2650" s="44" t="s">
        <v>3578</v>
      </c>
      <c r="AF2650" s="43">
        <v>341</v>
      </c>
      <c r="AG2650" s="34" t="s">
        <v>2038</v>
      </c>
      <c r="AH2650" s="34" t="s">
        <v>4210</v>
      </c>
      <c r="AI2650" s="43" t="s">
        <v>4209</v>
      </c>
      <c r="AJ2650" s="44" t="s">
        <v>4211</v>
      </c>
      <c r="AK2650" s="261">
        <v>2560362</v>
      </c>
      <c r="AL2650" s="44" t="s">
        <v>512</v>
      </c>
      <c r="AM2650" s="44" t="s">
        <v>4214</v>
      </c>
      <c r="AN2650" s="262">
        <v>261146900</v>
      </c>
      <c r="AO2650" s="34"/>
      <c r="AP2650" s="34"/>
      <c r="AQ2650" s="34"/>
      <c r="AR2650" s="34"/>
      <c r="AS2650" s="34"/>
      <c r="AT2650" s="44" t="s">
        <v>12785</v>
      </c>
      <c r="AU2650" s="44"/>
      <c r="AV2650" s="477" t="str">
        <f t="array" ref="AV2650">_xlfn.IFS(
LEFT(Tabelas!$AI2650,1)="N","DN",
LEFT(Tabelas!$AI2650,1)="C","DC",
LEFT(Tabelas!$AI2650,1)="L","DL",
LEFT(Tabelas!$AI2650,1)="A","DA",
LEFT(Tabelas!$AI2650,1)="G","DG")</f>
        <v>DL</v>
      </c>
      <c r="AW2650" s="34"/>
      <c r="AX2650" s="34"/>
      <c r="AY2650" s="34"/>
      <c r="AZ2650" s="34"/>
      <c r="BA2650" s="34"/>
      <c r="BB2650" s="34"/>
      <c r="BC2650" s="34"/>
      <c r="BD2650" s="44">
        <v>110108</v>
      </c>
      <c r="BE2650" s="34" t="s">
        <v>1650</v>
      </c>
      <c r="BF2650" s="43" t="s">
        <v>318</v>
      </c>
      <c r="BG2650" s="34" t="s">
        <v>341</v>
      </c>
      <c r="BH2650" s="34" t="s">
        <v>278</v>
      </c>
      <c r="BI2650" s="34" t="s">
        <v>1650</v>
      </c>
      <c r="BJ2650" s="44" t="s">
        <v>350</v>
      </c>
      <c r="BK2650" s="44" t="s">
        <v>3578</v>
      </c>
      <c r="EN2650" s="571" t="s">
        <v>13350</v>
      </c>
      <c r="EO2650" s="560" t="s">
        <v>13351</v>
      </c>
      <c r="EP2650" s="560" t="s">
        <v>289</v>
      </c>
      <c r="EQ2650" s="580">
        <v>300</v>
      </c>
      <c r="ER2650" s="560" t="s">
        <v>4916</v>
      </c>
      <c r="ES2650" s="567"/>
    </row>
    <row r="2651" spans="22:149">
      <c r="V2651" s="43">
        <v>341</v>
      </c>
      <c r="W2651" s="34" t="s">
        <v>2038</v>
      </c>
      <c r="X2651" s="44">
        <v>110109</v>
      </c>
      <c r="Y2651" s="34" t="s">
        <v>1910</v>
      </c>
      <c r="Z2651" s="43" t="s">
        <v>318</v>
      </c>
      <c r="AA2651" s="34" t="s">
        <v>341</v>
      </c>
      <c r="AB2651" s="34" t="s">
        <v>278</v>
      </c>
      <c r="AC2651" s="34" t="s">
        <v>1910</v>
      </c>
      <c r="AD2651" s="44" t="s">
        <v>350</v>
      </c>
      <c r="AE2651" s="44" t="s">
        <v>3578</v>
      </c>
      <c r="AF2651" s="43">
        <v>341</v>
      </c>
      <c r="AG2651" s="34" t="s">
        <v>2038</v>
      </c>
      <c r="AH2651" s="34" t="s">
        <v>4210</v>
      </c>
      <c r="AI2651" s="43" t="s">
        <v>4209</v>
      </c>
      <c r="AJ2651" s="44" t="s">
        <v>4211</v>
      </c>
      <c r="AK2651" s="261">
        <v>2560362</v>
      </c>
      <c r="AL2651" s="44" t="s">
        <v>512</v>
      </c>
      <c r="AM2651" s="44" t="s">
        <v>4214</v>
      </c>
      <c r="AN2651" s="262">
        <v>261146900</v>
      </c>
      <c r="AO2651" s="34"/>
      <c r="AP2651" s="34"/>
      <c r="AQ2651" s="34"/>
      <c r="AR2651" s="34"/>
      <c r="AS2651" s="34"/>
      <c r="AT2651" s="44" t="s">
        <v>12785</v>
      </c>
      <c r="AU2651" s="44"/>
      <c r="AV2651" s="477" t="str">
        <f t="array" ref="AV2651">_xlfn.IFS(
LEFT(Tabelas!$AI2651,1)="N","DN",
LEFT(Tabelas!$AI2651,1)="C","DC",
LEFT(Tabelas!$AI2651,1)="L","DL",
LEFT(Tabelas!$AI2651,1)="A","DA",
LEFT(Tabelas!$AI2651,1)="G","DG")</f>
        <v>DL</v>
      </c>
      <c r="AW2651" s="34"/>
      <c r="AX2651" s="34"/>
      <c r="AY2651" s="34"/>
      <c r="AZ2651" s="34"/>
      <c r="BA2651" s="34"/>
      <c r="BB2651" s="34"/>
      <c r="BC2651" s="34"/>
      <c r="BD2651" s="44">
        <v>110109</v>
      </c>
      <c r="BE2651" s="34" t="s">
        <v>1910</v>
      </c>
      <c r="BF2651" s="43" t="s">
        <v>318</v>
      </c>
      <c r="BG2651" s="34" t="s">
        <v>341</v>
      </c>
      <c r="BH2651" s="34" t="s">
        <v>278</v>
      </c>
      <c r="BI2651" s="34" t="s">
        <v>1910</v>
      </c>
      <c r="BJ2651" s="44" t="s">
        <v>350</v>
      </c>
      <c r="BK2651" s="44" t="s">
        <v>3578</v>
      </c>
      <c r="EN2651" s="572" t="s">
        <v>13352</v>
      </c>
      <c r="EO2651" s="561" t="s">
        <v>9874</v>
      </c>
      <c r="EP2651" s="561" t="s">
        <v>320</v>
      </c>
      <c r="EQ2651" s="576">
        <v>103</v>
      </c>
      <c r="ER2651" s="561" t="s">
        <v>938</v>
      </c>
      <c r="ES2651" s="568" t="s">
        <v>9875</v>
      </c>
    </row>
    <row r="2652" spans="22:149">
      <c r="V2652" s="43">
        <v>341</v>
      </c>
      <c r="W2652" s="34" t="s">
        <v>2038</v>
      </c>
      <c r="X2652" s="44">
        <v>110118</v>
      </c>
      <c r="Y2652" s="34" t="s">
        <v>2663</v>
      </c>
      <c r="Z2652" s="43" t="s">
        <v>318</v>
      </c>
      <c r="AA2652" s="34" t="s">
        <v>341</v>
      </c>
      <c r="AB2652" s="34" t="s">
        <v>278</v>
      </c>
      <c r="AC2652" s="34" t="s">
        <v>13353</v>
      </c>
      <c r="AD2652" s="44" t="s">
        <v>350</v>
      </c>
      <c r="AE2652" s="44" t="s">
        <v>3578</v>
      </c>
      <c r="AF2652" s="43">
        <v>341</v>
      </c>
      <c r="AG2652" s="34" t="s">
        <v>2038</v>
      </c>
      <c r="AH2652" s="34" t="s">
        <v>4210</v>
      </c>
      <c r="AI2652" s="43" t="s">
        <v>4209</v>
      </c>
      <c r="AJ2652" s="44" t="s">
        <v>4211</v>
      </c>
      <c r="AK2652" s="261">
        <v>2560362</v>
      </c>
      <c r="AL2652" s="44" t="s">
        <v>512</v>
      </c>
      <c r="AM2652" s="44" t="s">
        <v>4214</v>
      </c>
      <c r="AN2652" s="262">
        <v>261146900</v>
      </c>
      <c r="AO2652" s="34"/>
      <c r="AP2652" s="34"/>
      <c r="AQ2652" s="34"/>
      <c r="AR2652" s="34"/>
      <c r="AS2652" s="34"/>
      <c r="AT2652" s="44" t="s">
        <v>12785</v>
      </c>
      <c r="AU2652" s="44"/>
      <c r="AV2652" s="477" t="str">
        <f t="array" ref="AV2652">_xlfn.IFS(
LEFT(Tabelas!$AI2652,1)="N","DN",
LEFT(Tabelas!$AI2652,1)="C","DC",
LEFT(Tabelas!$AI2652,1)="L","DL",
LEFT(Tabelas!$AI2652,1)="A","DA",
LEFT(Tabelas!$AI2652,1)="G","DG")</f>
        <v>DL</v>
      </c>
      <c r="AW2652" s="34"/>
      <c r="AX2652" s="34"/>
      <c r="AY2652" s="34"/>
      <c r="AZ2652" s="34"/>
      <c r="BA2652" s="34"/>
      <c r="BB2652" s="34"/>
      <c r="BC2652" s="34"/>
      <c r="BD2652" s="44">
        <v>110118</v>
      </c>
      <c r="BE2652" s="34" t="s">
        <v>2663</v>
      </c>
      <c r="BF2652" s="43" t="s">
        <v>318</v>
      </c>
      <c r="BG2652" s="34" t="s">
        <v>341</v>
      </c>
      <c r="BH2652" s="34" t="s">
        <v>278</v>
      </c>
      <c r="BI2652" s="34" t="s">
        <v>13353</v>
      </c>
      <c r="BJ2652" s="44" t="s">
        <v>350</v>
      </c>
      <c r="BK2652" s="44" t="s">
        <v>3578</v>
      </c>
      <c r="EN2652" s="571" t="s">
        <v>13354</v>
      </c>
      <c r="EO2652" s="560" t="s">
        <v>9874</v>
      </c>
      <c r="EP2652" s="560" t="s">
        <v>320</v>
      </c>
      <c r="EQ2652" s="580">
        <v>104</v>
      </c>
      <c r="ER2652" s="560" t="s">
        <v>1225</v>
      </c>
      <c r="ES2652" s="567" t="s">
        <v>9875</v>
      </c>
    </row>
    <row r="2653" spans="22:149">
      <c r="V2653" s="43">
        <v>341</v>
      </c>
      <c r="W2653" s="34" t="s">
        <v>2038</v>
      </c>
      <c r="X2653" s="44">
        <v>110117</v>
      </c>
      <c r="Y2653" s="34" t="s">
        <v>2498</v>
      </c>
      <c r="Z2653" s="43" t="s">
        <v>318</v>
      </c>
      <c r="AA2653" s="34" t="s">
        <v>341</v>
      </c>
      <c r="AB2653" s="34" t="s">
        <v>278</v>
      </c>
      <c r="AC2653" s="34" t="s">
        <v>13355</v>
      </c>
      <c r="AD2653" s="44" t="s">
        <v>350</v>
      </c>
      <c r="AE2653" s="44" t="s">
        <v>3578</v>
      </c>
      <c r="AF2653" s="43">
        <v>341</v>
      </c>
      <c r="AG2653" s="34" t="s">
        <v>2038</v>
      </c>
      <c r="AH2653" s="34" t="s">
        <v>4210</v>
      </c>
      <c r="AI2653" s="43" t="s">
        <v>4209</v>
      </c>
      <c r="AJ2653" s="44" t="s">
        <v>4211</v>
      </c>
      <c r="AK2653" s="261">
        <v>2560362</v>
      </c>
      <c r="AL2653" s="44" t="s">
        <v>512</v>
      </c>
      <c r="AM2653" s="44" t="s">
        <v>4214</v>
      </c>
      <c r="AN2653" s="262">
        <v>261146900</v>
      </c>
      <c r="AO2653" s="34"/>
      <c r="AP2653" s="34"/>
      <c r="AQ2653" s="34"/>
      <c r="AR2653" s="34"/>
      <c r="AS2653" s="34"/>
      <c r="AT2653" s="44" t="s">
        <v>12785</v>
      </c>
      <c r="AU2653" s="44"/>
      <c r="AV2653" s="477" t="str">
        <f t="array" ref="AV2653">_xlfn.IFS(
LEFT(Tabelas!$AI2653,1)="N","DN",
LEFT(Tabelas!$AI2653,1)="C","DC",
LEFT(Tabelas!$AI2653,1)="L","DL",
LEFT(Tabelas!$AI2653,1)="A","DA",
LEFT(Tabelas!$AI2653,1)="G","DG")</f>
        <v>DL</v>
      </c>
      <c r="AW2653" s="34"/>
      <c r="AX2653" s="34"/>
      <c r="AY2653" s="34"/>
      <c r="AZ2653" s="34"/>
      <c r="BA2653" s="34"/>
      <c r="BB2653" s="34"/>
      <c r="BC2653" s="34"/>
      <c r="BD2653" s="44">
        <v>110117</v>
      </c>
      <c r="BE2653" s="34" t="s">
        <v>2498</v>
      </c>
      <c r="BF2653" s="43" t="s">
        <v>318</v>
      </c>
      <c r="BG2653" s="34" t="s">
        <v>341</v>
      </c>
      <c r="BH2653" s="34" t="s">
        <v>278</v>
      </c>
      <c r="BI2653" s="34" t="s">
        <v>13355</v>
      </c>
      <c r="BJ2653" s="44" t="s">
        <v>350</v>
      </c>
      <c r="BK2653" s="44" t="s">
        <v>3578</v>
      </c>
      <c r="EN2653" s="572" t="s">
        <v>13356</v>
      </c>
      <c r="EO2653" s="561" t="s">
        <v>13357</v>
      </c>
      <c r="EP2653" s="561" t="s">
        <v>350</v>
      </c>
      <c r="EQ2653" s="576">
        <v>225</v>
      </c>
      <c r="ER2653" s="561" t="s">
        <v>4542</v>
      </c>
      <c r="ES2653" s="568"/>
    </row>
    <row r="2654" spans="22:149">
      <c r="V2654" s="43">
        <v>341</v>
      </c>
      <c r="W2654" s="34" t="s">
        <v>2038</v>
      </c>
      <c r="X2654" s="44">
        <v>110119</v>
      </c>
      <c r="Y2654" s="34" t="s">
        <v>2806</v>
      </c>
      <c r="Z2654" s="43" t="s">
        <v>318</v>
      </c>
      <c r="AA2654" s="34" t="s">
        <v>341</v>
      </c>
      <c r="AB2654" s="34" t="s">
        <v>278</v>
      </c>
      <c r="AC2654" s="34" t="s">
        <v>13344</v>
      </c>
      <c r="AD2654" s="44" t="s">
        <v>350</v>
      </c>
      <c r="AE2654" s="44" t="s">
        <v>3578</v>
      </c>
      <c r="AF2654" s="43">
        <v>341</v>
      </c>
      <c r="AG2654" s="34" t="s">
        <v>2038</v>
      </c>
      <c r="AH2654" s="34" t="s">
        <v>4210</v>
      </c>
      <c r="AI2654" s="43" t="s">
        <v>4209</v>
      </c>
      <c r="AJ2654" s="44" t="s">
        <v>4211</v>
      </c>
      <c r="AK2654" s="261">
        <v>2560362</v>
      </c>
      <c r="AL2654" s="44" t="s">
        <v>512</v>
      </c>
      <c r="AM2654" s="44" t="s">
        <v>4214</v>
      </c>
      <c r="AN2654" s="262">
        <v>261146900</v>
      </c>
      <c r="AO2654" s="34"/>
      <c r="AP2654" s="34"/>
      <c r="AQ2654" s="34"/>
      <c r="AR2654" s="34"/>
      <c r="AS2654" s="34"/>
      <c r="AT2654" s="44" t="s">
        <v>12785</v>
      </c>
      <c r="AU2654" s="44"/>
      <c r="AV2654" s="477" t="str">
        <f t="array" ref="AV2654">_xlfn.IFS(
LEFT(Tabelas!$AI2654,1)="N","DN",
LEFT(Tabelas!$AI2654,1)="C","DC",
LEFT(Tabelas!$AI2654,1)="L","DL",
LEFT(Tabelas!$AI2654,1)="A","DA",
LEFT(Tabelas!$AI2654,1)="G","DG")</f>
        <v>DL</v>
      </c>
      <c r="AW2654" s="34"/>
      <c r="AX2654" s="34"/>
      <c r="AY2654" s="34"/>
      <c r="AZ2654" s="34"/>
      <c r="BA2654" s="34"/>
      <c r="BB2654" s="34"/>
      <c r="BC2654" s="34"/>
      <c r="BD2654" s="44">
        <v>110119</v>
      </c>
      <c r="BE2654" s="34" t="s">
        <v>2806</v>
      </c>
      <c r="BF2654" s="43" t="s">
        <v>318</v>
      </c>
      <c r="BG2654" s="34" t="s">
        <v>341</v>
      </c>
      <c r="BH2654" s="34" t="s">
        <v>278</v>
      </c>
      <c r="BI2654" s="34" t="s">
        <v>13344</v>
      </c>
      <c r="BJ2654" s="44" t="s">
        <v>350</v>
      </c>
      <c r="BK2654" s="44" t="s">
        <v>3578</v>
      </c>
      <c r="EN2654" s="571" t="s">
        <v>13358</v>
      </c>
      <c r="EO2654" s="560" t="s">
        <v>9919</v>
      </c>
      <c r="EP2654" s="560" t="s">
        <v>350</v>
      </c>
      <c r="EQ2654" s="580">
        <v>272</v>
      </c>
      <c r="ER2654" s="560" t="s">
        <v>4711</v>
      </c>
      <c r="ES2654" s="567" t="s">
        <v>13359</v>
      </c>
    </row>
    <row r="2655" spans="22:149">
      <c r="V2655" s="43">
        <v>341</v>
      </c>
      <c r="W2655" s="34" t="s">
        <v>2038</v>
      </c>
      <c r="X2655" s="44">
        <v>110120</v>
      </c>
      <c r="Y2655" s="34" t="s">
        <v>2946</v>
      </c>
      <c r="Z2655" s="43" t="s">
        <v>318</v>
      </c>
      <c r="AA2655" s="34" t="s">
        <v>341</v>
      </c>
      <c r="AB2655" s="34" t="s">
        <v>278</v>
      </c>
      <c r="AC2655" s="34" t="s">
        <v>13360</v>
      </c>
      <c r="AD2655" s="44" t="s">
        <v>350</v>
      </c>
      <c r="AE2655" s="44" t="s">
        <v>3578</v>
      </c>
      <c r="AF2655" s="43">
        <v>341</v>
      </c>
      <c r="AG2655" s="34" t="s">
        <v>2038</v>
      </c>
      <c r="AH2655" s="34" t="s">
        <v>4210</v>
      </c>
      <c r="AI2655" s="43" t="s">
        <v>4209</v>
      </c>
      <c r="AJ2655" s="44" t="s">
        <v>4211</v>
      </c>
      <c r="AK2655" s="261">
        <v>2560362</v>
      </c>
      <c r="AL2655" s="44" t="s">
        <v>512</v>
      </c>
      <c r="AM2655" s="44" t="s">
        <v>4214</v>
      </c>
      <c r="AN2655" s="262">
        <v>261146900</v>
      </c>
      <c r="AO2655" s="34"/>
      <c r="AP2655" s="34"/>
      <c r="AQ2655" s="34"/>
      <c r="AR2655" s="34"/>
      <c r="AS2655" s="34"/>
      <c r="AT2655" s="44" t="s">
        <v>12785</v>
      </c>
      <c r="AU2655" s="44"/>
      <c r="AV2655" s="477" t="str">
        <f t="array" ref="AV2655">_xlfn.IFS(
LEFT(Tabelas!$AI2655,1)="N","DN",
LEFT(Tabelas!$AI2655,1)="C","DC",
LEFT(Tabelas!$AI2655,1)="L","DL",
LEFT(Tabelas!$AI2655,1)="A","DA",
LEFT(Tabelas!$AI2655,1)="G","DG")</f>
        <v>DL</v>
      </c>
      <c r="AW2655" s="34"/>
      <c r="AX2655" s="34"/>
      <c r="AY2655" s="34"/>
      <c r="AZ2655" s="34"/>
      <c r="BA2655" s="34"/>
      <c r="BB2655" s="34"/>
      <c r="BC2655" s="34"/>
      <c r="BD2655" s="44">
        <v>110120</v>
      </c>
      <c r="BE2655" s="34" t="s">
        <v>2946</v>
      </c>
      <c r="BF2655" s="43" t="s">
        <v>318</v>
      </c>
      <c r="BG2655" s="34" t="s">
        <v>341</v>
      </c>
      <c r="BH2655" s="34" t="s">
        <v>278</v>
      </c>
      <c r="BI2655" s="34" t="s">
        <v>13360</v>
      </c>
      <c r="BJ2655" s="44" t="s">
        <v>350</v>
      </c>
      <c r="BK2655" s="44" t="s">
        <v>3578</v>
      </c>
      <c r="EN2655" s="571" t="s">
        <v>13361</v>
      </c>
      <c r="EO2655" s="560" t="s">
        <v>13362</v>
      </c>
      <c r="EP2655" s="560" t="s">
        <v>289</v>
      </c>
      <c r="EQ2655" s="580">
        <v>300</v>
      </c>
      <c r="ER2655" s="560" t="s">
        <v>4916</v>
      </c>
      <c r="ES2655" s="567" t="s">
        <v>13363</v>
      </c>
    </row>
    <row r="2656" spans="22:149">
      <c r="V2656" s="43">
        <v>341</v>
      </c>
      <c r="W2656" s="34" t="s">
        <v>2038</v>
      </c>
      <c r="X2656" s="44">
        <v>110121</v>
      </c>
      <c r="Y2656" s="34" t="s">
        <v>3077</v>
      </c>
      <c r="Z2656" s="43" t="s">
        <v>318</v>
      </c>
      <c r="AA2656" s="34" t="s">
        <v>341</v>
      </c>
      <c r="AB2656" s="34" t="s">
        <v>278</v>
      </c>
      <c r="AC2656" s="34" t="s">
        <v>13364</v>
      </c>
      <c r="AD2656" s="44" t="s">
        <v>350</v>
      </c>
      <c r="AE2656" s="44" t="s">
        <v>3578</v>
      </c>
      <c r="AF2656" s="43">
        <v>341</v>
      </c>
      <c r="AG2656" s="34" t="s">
        <v>2038</v>
      </c>
      <c r="AH2656" s="34" t="s">
        <v>4210</v>
      </c>
      <c r="AI2656" s="43" t="s">
        <v>4209</v>
      </c>
      <c r="AJ2656" s="44" t="s">
        <v>4211</v>
      </c>
      <c r="AK2656" s="261">
        <v>2560362</v>
      </c>
      <c r="AL2656" s="44" t="s">
        <v>512</v>
      </c>
      <c r="AM2656" s="44" t="s">
        <v>4214</v>
      </c>
      <c r="AN2656" s="262">
        <v>261146900</v>
      </c>
      <c r="AO2656" s="34"/>
      <c r="AP2656" s="34"/>
      <c r="AQ2656" s="34"/>
      <c r="AR2656" s="34"/>
      <c r="AS2656" s="34"/>
      <c r="AT2656" s="44" t="s">
        <v>12785</v>
      </c>
      <c r="AU2656" s="44"/>
      <c r="AV2656" s="477" t="str">
        <f t="array" ref="AV2656">_xlfn.IFS(
LEFT(Tabelas!$AI2656,1)="N","DN",
LEFT(Tabelas!$AI2656,1)="C","DC",
LEFT(Tabelas!$AI2656,1)="L","DL",
LEFT(Tabelas!$AI2656,1)="A","DA",
LEFT(Tabelas!$AI2656,1)="G","DG")</f>
        <v>DL</v>
      </c>
      <c r="AW2656" s="34"/>
      <c r="AX2656" s="34"/>
      <c r="AY2656" s="34"/>
      <c r="AZ2656" s="34"/>
      <c r="BA2656" s="34"/>
      <c r="BB2656" s="34"/>
      <c r="BC2656" s="34"/>
      <c r="BD2656" s="44">
        <v>110121</v>
      </c>
      <c r="BE2656" s="34" t="s">
        <v>3077</v>
      </c>
      <c r="BF2656" s="43" t="s">
        <v>318</v>
      </c>
      <c r="BG2656" s="34" t="s">
        <v>341</v>
      </c>
      <c r="BH2656" s="34" t="s">
        <v>278</v>
      </c>
      <c r="BI2656" s="34" t="s">
        <v>13364</v>
      </c>
      <c r="BJ2656" s="44" t="s">
        <v>350</v>
      </c>
      <c r="BK2656" s="44" t="s">
        <v>3578</v>
      </c>
      <c r="EN2656" s="571" t="s">
        <v>13365</v>
      </c>
      <c r="EO2656" s="560" t="s">
        <v>13366</v>
      </c>
      <c r="EP2656" s="560" t="s">
        <v>289</v>
      </c>
      <c r="EQ2656" s="580">
        <v>300</v>
      </c>
      <c r="ER2656" s="560" t="s">
        <v>4916</v>
      </c>
      <c r="ES2656" s="567"/>
    </row>
    <row r="2657" spans="22:149">
      <c r="V2657" s="43">
        <v>341</v>
      </c>
      <c r="W2657" s="34" t="s">
        <v>2038</v>
      </c>
      <c r="X2657" s="44">
        <v>110113</v>
      </c>
      <c r="Y2657" s="34" t="s">
        <v>2121</v>
      </c>
      <c r="Z2657" s="43" t="s">
        <v>318</v>
      </c>
      <c r="AA2657" s="34" t="s">
        <v>341</v>
      </c>
      <c r="AB2657" s="34" t="s">
        <v>278</v>
      </c>
      <c r="AC2657" s="34" t="s">
        <v>2121</v>
      </c>
      <c r="AD2657" s="44" t="s">
        <v>350</v>
      </c>
      <c r="AE2657" s="44" t="s">
        <v>3578</v>
      </c>
      <c r="AF2657" s="43">
        <v>341</v>
      </c>
      <c r="AG2657" s="34" t="s">
        <v>2038</v>
      </c>
      <c r="AH2657" s="34" t="s">
        <v>4210</v>
      </c>
      <c r="AI2657" s="43" t="s">
        <v>4209</v>
      </c>
      <c r="AJ2657" s="44" t="s">
        <v>4211</v>
      </c>
      <c r="AK2657" s="261">
        <v>2560362</v>
      </c>
      <c r="AL2657" s="44" t="s">
        <v>512</v>
      </c>
      <c r="AM2657" s="44" t="s">
        <v>4214</v>
      </c>
      <c r="AN2657" s="262">
        <v>261146900</v>
      </c>
      <c r="AO2657" s="34"/>
      <c r="AP2657" s="34"/>
      <c r="AQ2657" s="34"/>
      <c r="AR2657" s="34"/>
      <c r="AS2657" s="34"/>
      <c r="AT2657" s="44" t="s">
        <v>12785</v>
      </c>
      <c r="AU2657" s="44"/>
      <c r="AV2657" s="477" t="str">
        <f t="array" ref="AV2657">_xlfn.IFS(
LEFT(Tabelas!$AI2657,1)="N","DN",
LEFT(Tabelas!$AI2657,1)="C","DC",
LEFT(Tabelas!$AI2657,1)="L","DL",
LEFT(Tabelas!$AI2657,1)="A","DA",
LEFT(Tabelas!$AI2657,1)="G","DG")</f>
        <v>DL</v>
      </c>
      <c r="AW2657" s="34"/>
      <c r="AX2657" s="34"/>
      <c r="AY2657" s="34"/>
      <c r="AZ2657" s="34"/>
      <c r="BA2657" s="34"/>
      <c r="BB2657" s="34"/>
      <c r="BC2657" s="34"/>
      <c r="BD2657" s="44">
        <v>110113</v>
      </c>
      <c r="BE2657" s="34" t="s">
        <v>2121</v>
      </c>
      <c r="BF2657" s="43" t="s">
        <v>318</v>
      </c>
      <c r="BG2657" s="34" t="s">
        <v>341</v>
      </c>
      <c r="BH2657" s="34" t="s">
        <v>278</v>
      </c>
      <c r="BI2657" s="34" t="s">
        <v>2121</v>
      </c>
      <c r="BJ2657" s="44" t="s">
        <v>350</v>
      </c>
      <c r="BK2657" s="44" t="s">
        <v>3578</v>
      </c>
      <c r="EN2657" s="572" t="s">
        <v>13367</v>
      </c>
      <c r="EO2657" s="561" t="s">
        <v>10131</v>
      </c>
      <c r="EP2657" s="561" t="s">
        <v>370</v>
      </c>
      <c r="EQ2657" s="576">
        <v>557</v>
      </c>
      <c r="ER2657" s="561" t="s">
        <v>5518</v>
      </c>
      <c r="ES2657" s="568" t="s">
        <v>13368</v>
      </c>
    </row>
    <row r="2658" spans="22:149">
      <c r="V2658" s="43">
        <v>341</v>
      </c>
      <c r="W2658" s="34" t="s">
        <v>2038</v>
      </c>
      <c r="X2658" s="44">
        <v>110114</v>
      </c>
      <c r="Y2658" s="34" t="s">
        <v>2320</v>
      </c>
      <c r="Z2658" s="43" t="s">
        <v>318</v>
      </c>
      <c r="AA2658" s="34" t="s">
        <v>341</v>
      </c>
      <c r="AB2658" s="34" t="s">
        <v>278</v>
      </c>
      <c r="AC2658" s="34" t="s">
        <v>2320</v>
      </c>
      <c r="AD2658" s="44" t="s">
        <v>350</v>
      </c>
      <c r="AE2658" s="44" t="s">
        <v>3578</v>
      </c>
      <c r="AF2658" s="43">
        <v>341</v>
      </c>
      <c r="AG2658" s="34" t="s">
        <v>2038</v>
      </c>
      <c r="AH2658" s="34" t="s">
        <v>4210</v>
      </c>
      <c r="AI2658" s="43" t="s">
        <v>4209</v>
      </c>
      <c r="AJ2658" s="44" t="s">
        <v>4211</v>
      </c>
      <c r="AK2658" s="261">
        <v>2560362</v>
      </c>
      <c r="AL2658" s="44" t="s">
        <v>512</v>
      </c>
      <c r="AM2658" s="44" t="s">
        <v>4214</v>
      </c>
      <c r="AN2658" s="262">
        <v>261146900</v>
      </c>
      <c r="AO2658" s="34"/>
      <c r="AP2658" s="34"/>
      <c r="AQ2658" s="34"/>
      <c r="AR2658" s="34"/>
      <c r="AS2658" s="34"/>
      <c r="AT2658" s="44" t="s">
        <v>12785</v>
      </c>
      <c r="AU2658" s="44"/>
      <c r="AV2658" s="477" t="str">
        <f t="array" ref="AV2658">_xlfn.IFS(
LEFT(Tabelas!$AI2658,1)="N","DN",
LEFT(Tabelas!$AI2658,1)="C","DC",
LEFT(Tabelas!$AI2658,1)="L","DL",
LEFT(Tabelas!$AI2658,1)="A","DA",
LEFT(Tabelas!$AI2658,1)="G","DG")</f>
        <v>DL</v>
      </c>
      <c r="AW2658" s="34"/>
      <c r="AX2658" s="34"/>
      <c r="AY2658" s="34"/>
      <c r="AZ2658" s="34"/>
      <c r="BA2658" s="34"/>
      <c r="BB2658" s="34"/>
      <c r="BC2658" s="34"/>
      <c r="BD2658" s="44">
        <v>110114</v>
      </c>
      <c r="BE2658" s="34" t="s">
        <v>2320</v>
      </c>
      <c r="BF2658" s="43" t="s">
        <v>318</v>
      </c>
      <c r="BG2658" s="34" t="s">
        <v>341</v>
      </c>
      <c r="BH2658" s="34" t="s">
        <v>278</v>
      </c>
      <c r="BI2658" s="34" t="s">
        <v>2320</v>
      </c>
      <c r="BJ2658" s="44" t="s">
        <v>350</v>
      </c>
      <c r="BK2658" s="44" t="s">
        <v>3578</v>
      </c>
      <c r="EN2658" s="571" t="s">
        <v>13369</v>
      </c>
      <c r="EO2658" s="560" t="s">
        <v>13370</v>
      </c>
      <c r="EP2658" s="560" t="s">
        <v>350</v>
      </c>
      <c r="EQ2658" s="580">
        <v>225</v>
      </c>
      <c r="ER2658" s="560" t="s">
        <v>4542</v>
      </c>
      <c r="ES2658" s="567"/>
    </row>
    <row r="2659" spans="22:149">
      <c r="V2659" s="43">
        <v>341</v>
      </c>
      <c r="W2659" s="34" t="s">
        <v>2038</v>
      </c>
      <c r="X2659" s="44">
        <v>110201</v>
      </c>
      <c r="Y2659" s="34" t="s">
        <v>1098</v>
      </c>
      <c r="Z2659" s="43" t="s">
        <v>318</v>
      </c>
      <c r="AA2659" s="34" t="s">
        <v>501</v>
      </c>
      <c r="AB2659" s="34" t="s">
        <v>278</v>
      </c>
      <c r="AC2659" s="34" t="s">
        <v>1098</v>
      </c>
      <c r="AD2659" s="44" t="s">
        <v>350</v>
      </c>
      <c r="AE2659" s="44" t="s">
        <v>3578</v>
      </c>
      <c r="AF2659" s="43">
        <v>341</v>
      </c>
      <c r="AG2659" s="34" t="s">
        <v>2038</v>
      </c>
      <c r="AH2659" s="34" t="s">
        <v>4210</v>
      </c>
      <c r="AI2659" s="43" t="s">
        <v>4209</v>
      </c>
      <c r="AJ2659" s="44" t="s">
        <v>4211</v>
      </c>
      <c r="AK2659" s="261">
        <v>2560362</v>
      </c>
      <c r="AL2659" s="44" t="s">
        <v>512</v>
      </c>
      <c r="AM2659" s="44" t="s">
        <v>4214</v>
      </c>
      <c r="AN2659" s="262">
        <v>261146900</v>
      </c>
      <c r="AO2659" s="34"/>
      <c r="AP2659" s="34"/>
      <c r="AQ2659" s="34"/>
      <c r="AR2659" s="34"/>
      <c r="AS2659" s="34"/>
      <c r="AT2659" s="44" t="s">
        <v>12785</v>
      </c>
      <c r="AU2659" s="44"/>
      <c r="AV2659" s="477" t="str">
        <f t="array" ref="AV2659">_xlfn.IFS(
LEFT(Tabelas!$AI2659,1)="N","DN",
LEFT(Tabelas!$AI2659,1)="C","DC",
LEFT(Tabelas!$AI2659,1)="L","DL",
LEFT(Tabelas!$AI2659,1)="A","DA",
LEFT(Tabelas!$AI2659,1)="G","DG")</f>
        <v>DL</v>
      </c>
      <c r="AW2659" s="34"/>
      <c r="AX2659" s="34"/>
      <c r="AY2659" s="34"/>
      <c r="AZ2659" s="34"/>
      <c r="BA2659" s="34"/>
      <c r="BB2659" s="34"/>
      <c r="BC2659" s="34"/>
      <c r="BD2659" s="44">
        <v>110201</v>
      </c>
      <c r="BE2659" s="34" t="s">
        <v>1098</v>
      </c>
      <c r="BF2659" s="43" t="s">
        <v>318</v>
      </c>
      <c r="BG2659" s="34" t="s">
        <v>501</v>
      </c>
      <c r="BH2659" s="34" t="s">
        <v>278</v>
      </c>
      <c r="BI2659" s="34" t="s">
        <v>1098</v>
      </c>
      <c r="BJ2659" s="44" t="s">
        <v>350</v>
      </c>
      <c r="BK2659" s="44" t="s">
        <v>3578</v>
      </c>
      <c r="EN2659" s="571" t="s">
        <v>13371</v>
      </c>
      <c r="EO2659" s="560" t="s">
        <v>13372</v>
      </c>
      <c r="EP2659" s="560" t="s">
        <v>320</v>
      </c>
      <c r="EQ2659" s="580">
        <v>163</v>
      </c>
      <c r="ER2659" s="560" t="s">
        <v>3841</v>
      </c>
      <c r="ES2659" s="567" t="s">
        <v>13373</v>
      </c>
    </row>
    <row r="2660" spans="22:149">
      <c r="V2660" s="43">
        <v>341</v>
      </c>
      <c r="W2660" s="34" t="s">
        <v>2038</v>
      </c>
      <c r="X2660" s="44">
        <v>110202</v>
      </c>
      <c r="Y2660" s="34" t="s">
        <v>501</v>
      </c>
      <c r="Z2660" s="43" t="s">
        <v>318</v>
      </c>
      <c r="AA2660" s="34" t="s">
        <v>501</v>
      </c>
      <c r="AB2660" s="34" t="s">
        <v>278</v>
      </c>
      <c r="AC2660" s="34" t="s">
        <v>501</v>
      </c>
      <c r="AD2660" s="44" t="s">
        <v>350</v>
      </c>
      <c r="AE2660" s="44" t="s">
        <v>3578</v>
      </c>
      <c r="AF2660" s="43">
        <v>341</v>
      </c>
      <c r="AG2660" s="34" t="s">
        <v>2038</v>
      </c>
      <c r="AH2660" s="34" t="s">
        <v>4210</v>
      </c>
      <c r="AI2660" s="43" t="s">
        <v>4209</v>
      </c>
      <c r="AJ2660" s="44" t="s">
        <v>4211</v>
      </c>
      <c r="AK2660" s="261">
        <v>2560362</v>
      </c>
      <c r="AL2660" s="44" t="s">
        <v>512</v>
      </c>
      <c r="AM2660" s="44" t="s">
        <v>4214</v>
      </c>
      <c r="AN2660" s="262">
        <v>261146900</v>
      </c>
      <c r="AO2660" s="34"/>
      <c r="AP2660" s="34"/>
      <c r="AQ2660" s="34"/>
      <c r="AR2660" s="34"/>
      <c r="AS2660" s="34"/>
      <c r="AT2660" s="44" t="s">
        <v>12785</v>
      </c>
      <c r="AU2660" s="44"/>
      <c r="AV2660" s="477" t="str">
        <f t="array" ref="AV2660">_xlfn.IFS(
LEFT(Tabelas!$AI2660,1)="N","DN",
LEFT(Tabelas!$AI2660,1)="C","DC",
LEFT(Tabelas!$AI2660,1)="L","DL",
LEFT(Tabelas!$AI2660,1)="A","DA",
LEFT(Tabelas!$AI2660,1)="G","DG")</f>
        <v>DL</v>
      </c>
      <c r="AW2660" s="34"/>
      <c r="AX2660" s="34"/>
      <c r="AY2660" s="34"/>
      <c r="AZ2660" s="34"/>
      <c r="BA2660" s="34"/>
      <c r="BB2660" s="34"/>
      <c r="BC2660" s="34"/>
      <c r="BD2660" s="44">
        <v>110202</v>
      </c>
      <c r="BE2660" s="34" t="s">
        <v>501</v>
      </c>
      <c r="BF2660" s="43" t="s">
        <v>318</v>
      </c>
      <c r="BG2660" s="34" t="s">
        <v>501</v>
      </c>
      <c r="BH2660" s="34" t="s">
        <v>278</v>
      </c>
      <c r="BI2660" s="34" t="s">
        <v>501</v>
      </c>
      <c r="BJ2660" s="44" t="s">
        <v>350</v>
      </c>
      <c r="BK2660" s="44" t="s">
        <v>3578</v>
      </c>
      <c r="EN2660" s="572" t="s">
        <v>13374</v>
      </c>
      <c r="EO2660" s="561" t="s">
        <v>13375</v>
      </c>
      <c r="EP2660" s="561" t="s">
        <v>289</v>
      </c>
      <c r="EQ2660" s="576">
        <v>300</v>
      </c>
      <c r="ER2660" s="561" t="s">
        <v>4916</v>
      </c>
      <c r="ES2660" s="568" t="s">
        <v>13376</v>
      </c>
    </row>
    <row r="2661" spans="22:149">
      <c r="V2661" s="43">
        <v>341</v>
      </c>
      <c r="W2661" s="34" t="s">
        <v>2038</v>
      </c>
      <c r="X2661" s="44">
        <v>110200</v>
      </c>
      <c r="Y2661" s="34" t="s">
        <v>795</v>
      </c>
      <c r="Z2661" s="43" t="s">
        <v>318</v>
      </c>
      <c r="AA2661" s="34" t="s">
        <v>501</v>
      </c>
      <c r="AB2661" s="34" t="s">
        <v>278</v>
      </c>
      <c r="AC2661" s="34" t="s">
        <v>501</v>
      </c>
      <c r="AD2661" s="44" t="s">
        <v>350</v>
      </c>
      <c r="AE2661" s="44" t="s">
        <v>3578</v>
      </c>
      <c r="AF2661" s="43">
        <v>341</v>
      </c>
      <c r="AG2661" s="34" t="s">
        <v>2038</v>
      </c>
      <c r="AH2661" s="34" t="s">
        <v>4210</v>
      </c>
      <c r="AI2661" s="43" t="s">
        <v>4209</v>
      </c>
      <c r="AJ2661" s="44" t="s">
        <v>4211</v>
      </c>
      <c r="AK2661" s="261">
        <v>2560362</v>
      </c>
      <c r="AL2661" s="44" t="s">
        <v>512</v>
      </c>
      <c r="AM2661" s="44" t="s">
        <v>4214</v>
      </c>
      <c r="AN2661" s="262">
        <v>261146900</v>
      </c>
      <c r="AO2661" s="34"/>
      <c r="AP2661" s="34"/>
      <c r="AQ2661" s="34"/>
      <c r="AR2661" s="34"/>
      <c r="AS2661" s="34"/>
      <c r="AT2661" s="44" t="s">
        <v>12785</v>
      </c>
      <c r="AU2661" s="44"/>
      <c r="AV2661" s="477" t="str">
        <f t="array" ref="AV2661">_xlfn.IFS(
LEFT(Tabelas!$AI2661,1)="N","DN",
LEFT(Tabelas!$AI2661,1)="C","DC",
LEFT(Tabelas!$AI2661,1)="L","DL",
LEFT(Tabelas!$AI2661,1)="A","DA",
LEFT(Tabelas!$AI2661,1)="G","DG")</f>
        <v>DL</v>
      </c>
      <c r="AW2661" s="34"/>
      <c r="AX2661" s="34"/>
      <c r="AY2661" s="34"/>
      <c r="AZ2661" s="34"/>
      <c r="BA2661" s="34"/>
      <c r="BB2661" s="34"/>
      <c r="BC2661" s="34"/>
      <c r="BD2661" s="44">
        <v>110200</v>
      </c>
      <c r="BE2661" s="34" t="s">
        <v>795</v>
      </c>
      <c r="BF2661" s="43" t="s">
        <v>318</v>
      </c>
      <c r="BG2661" s="34" t="s">
        <v>501</v>
      </c>
      <c r="BH2661" s="34" t="s">
        <v>278</v>
      </c>
      <c r="BI2661" s="34" t="s">
        <v>501</v>
      </c>
      <c r="BJ2661" s="44" t="s">
        <v>350</v>
      </c>
      <c r="BK2661" s="44" t="s">
        <v>3578</v>
      </c>
      <c r="EN2661" s="572" t="s">
        <v>13377</v>
      </c>
      <c r="EO2661" s="561" t="s">
        <v>13378</v>
      </c>
      <c r="EP2661" s="561" t="s">
        <v>289</v>
      </c>
      <c r="EQ2661" s="576">
        <v>323</v>
      </c>
      <c r="ER2661" s="561" t="s">
        <v>4864</v>
      </c>
      <c r="ES2661" s="568" t="s">
        <v>10367</v>
      </c>
    </row>
    <row r="2662" spans="22:149">
      <c r="V2662" s="43">
        <v>341</v>
      </c>
      <c r="W2662" s="34" t="s">
        <v>2038</v>
      </c>
      <c r="X2662" s="44">
        <v>110203</v>
      </c>
      <c r="Y2662" s="34" t="s">
        <v>1651</v>
      </c>
      <c r="Z2662" s="43" t="s">
        <v>318</v>
      </c>
      <c r="AA2662" s="34" t="s">
        <v>501</v>
      </c>
      <c r="AB2662" s="34" t="s">
        <v>278</v>
      </c>
      <c r="AC2662" s="34" t="s">
        <v>1651</v>
      </c>
      <c r="AD2662" s="44" t="s">
        <v>350</v>
      </c>
      <c r="AE2662" s="44" t="s">
        <v>3578</v>
      </c>
      <c r="AF2662" s="43">
        <v>341</v>
      </c>
      <c r="AG2662" s="34" t="s">
        <v>2038</v>
      </c>
      <c r="AH2662" s="34" t="s">
        <v>4210</v>
      </c>
      <c r="AI2662" s="43" t="s">
        <v>4209</v>
      </c>
      <c r="AJ2662" s="44" t="s">
        <v>4211</v>
      </c>
      <c r="AK2662" s="261">
        <v>2560362</v>
      </c>
      <c r="AL2662" s="44" t="s">
        <v>512</v>
      </c>
      <c r="AM2662" s="44" t="s">
        <v>4214</v>
      </c>
      <c r="AN2662" s="262">
        <v>261146900</v>
      </c>
      <c r="AO2662" s="34"/>
      <c r="AP2662" s="34"/>
      <c r="AQ2662" s="34"/>
      <c r="AR2662" s="34"/>
      <c r="AS2662" s="34"/>
      <c r="AT2662" s="44" t="s">
        <v>12785</v>
      </c>
      <c r="AU2662" s="44"/>
      <c r="AV2662" s="477" t="str">
        <f t="array" ref="AV2662">_xlfn.IFS(
LEFT(Tabelas!$AI2662,1)="N","DN",
LEFT(Tabelas!$AI2662,1)="C","DC",
LEFT(Tabelas!$AI2662,1)="L","DL",
LEFT(Tabelas!$AI2662,1)="A","DA",
LEFT(Tabelas!$AI2662,1)="G","DG")</f>
        <v>DL</v>
      </c>
      <c r="AW2662" s="34"/>
      <c r="AX2662" s="34"/>
      <c r="AY2662" s="34"/>
      <c r="AZ2662" s="34"/>
      <c r="BA2662" s="34"/>
      <c r="BB2662" s="34"/>
      <c r="BC2662" s="34"/>
      <c r="BD2662" s="44">
        <v>110203</v>
      </c>
      <c r="BE2662" s="34" t="s">
        <v>1651</v>
      </c>
      <c r="BF2662" s="43" t="s">
        <v>318</v>
      </c>
      <c r="BG2662" s="34" t="s">
        <v>501</v>
      </c>
      <c r="BH2662" s="34" t="s">
        <v>278</v>
      </c>
      <c r="BI2662" s="34" t="s">
        <v>1651</v>
      </c>
      <c r="BJ2662" s="44" t="s">
        <v>350</v>
      </c>
      <c r="BK2662" s="44" t="s">
        <v>3578</v>
      </c>
      <c r="EN2662" s="572" t="s">
        <v>13379</v>
      </c>
      <c r="EO2662" s="561" t="s">
        <v>13380</v>
      </c>
      <c r="EP2662" s="561" t="s">
        <v>289</v>
      </c>
      <c r="EQ2662" s="576">
        <v>384</v>
      </c>
      <c r="ER2662" s="561" t="s">
        <v>5163</v>
      </c>
      <c r="ES2662" s="568"/>
    </row>
    <row r="2663" spans="22:149">
      <c r="V2663" s="43">
        <v>341</v>
      </c>
      <c r="W2663" s="34" t="s">
        <v>2038</v>
      </c>
      <c r="X2663" s="44">
        <v>110204</v>
      </c>
      <c r="Y2663" s="34" t="s">
        <v>1911</v>
      </c>
      <c r="Z2663" s="43" t="s">
        <v>318</v>
      </c>
      <c r="AA2663" s="34" t="s">
        <v>501</v>
      </c>
      <c r="AB2663" s="34" t="s">
        <v>278</v>
      </c>
      <c r="AC2663" s="34" t="s">
        <v>13381</v>
      </c>
      <c r="AD2663" s="44" t="s">
        <v>350</v>
      </c>
      <c r="AE2663" s="44" t="s">
        <v>3578</v>
      </c>
      <c r="AF2663" s="43">
        <v>341</v>
      </c>
      <c r="AG2663" s="34" t="s">
        <v>2038</v>
      </c>
      <c r="AH2663" s="34" t="s">
        <v>4210</v>
      </c>
      <c r="AI2663" s="43" t="s">
        <v>4209</v>
      </c>
      <c r="AJ2663" s="44" t="s">
        <v>4211</v>
      </c>
      <c r="AK2663" s="261">
        <v>2560362</v>
      </c>
      <c r="AL2663" s="44" t="s">
        <v>512</v>
      </c>
      <c r="AM2663" s="44" t="s">
        <v>4214</v>
      </c>
      <c r="AN2663" s="262">
        <v>261146900</v>
      </c>
      <c r="AO2663" s="34"/>
      <c r="AP2663" s="34"/>
      <c r="AQ2663" s="34"/>
      <c r="AR2663" s="34"/>
      <c r="AS2663" s="34"/>
      <c r="AT2663" s="44" t="s">
        <v>12785</v>
      </c>
      <c r="AU2663" s="44"/>
      <c r="AV2663" s="477" t="str">
        <f t="array" ref="AV2663">_xlfn.IFS(
LEFT(Tabelas!$AI2663,1)="N","DN",
LEFT(Tabelas!$AI2663,1)="C","DC",
LEFT(Tabelas!$AI2663,1)="L","DL",
LEFT(Tabelas!$AI2663,1)="A","DA",
LEFT(Tabelas!$AI2663,1)="G","DG")</f>
        <v>DL</v>
      </c>
      <c r="AW2663" s="34"/>
      <c r="AX2663" s="34"/>
      <c r="AY2663" s="34"/>
      <c r="AZ2663" s="34"/>
      <c r="BA2663" s="34"/>
      <c r="BB2663" s="34"/>
      <c r="BC2663" s="34"/>
      <c r="BD2663" s="44">
        <v>110204</v>
      </c>
      <c r="BE2663" s="34" t="s">
        <v>1911</v>
      </c>
      <c r="BF2663" s="43" t="s">
        <v>318</v>
      </c>
      <c r="BG2663" s="34" t="s">
        <v>501</v>
      </c>
      <c r="BH2663" s="34" t="s">
        <v>278</v>
      </c>
      <c r="BI2663" s="34" t="s">
        <v>13381</v>
      </c>
      <c r="BJ2663" s="44" t="s">
        <v>350</v>
      </c>
      <c r="BK2663" s="44" t="s">
        <v>3578</v>
      </c>
      <c r="EN2663" s="572" t="s">
        <v>13382</v>
      </c>
      <c r="EO2663" s="561" t="s">
        <v>13383</v>
      </c>
      <c r="EP2663" s="561" t="s">
        <v>350</v>
      </c>
      <c r="EQ2663" s="576">
        <v>224</v>
      </c>
      <c r="ER2663" s="561" t="s">
        <v>4524</v>
      </c>
      <c r="ES2663" s="568" t="s">
        <v>10428</v>
      </c>
    </row>
    <row r="2664" spans="22:149">
      <c r="V2664" s="43">
        <v>341</v>
      </c>
      <c r="W2664" s="34" t="s">
        <v>2038</v>
      </c>
      <c r="X2664" s="44">
        <v>110800</v>
      </c>
      <c r="Y2664" s="34" t="s">
        <v>801</v>
      </c>
      <c r="Z2664" s="43" t="s">
        <v>318</v>
      </c>
      <c r="AA2664" s="34" t="s">
        <v>506</v>
      </c>
      <c r="AB2664" s="34" t="s">
        <v>278</v>
      </c>
      <c r="AC2664" s="34" t="s">
        <v>13384</v>
      </c>
      <c r="AD2664" s="44" t="s">
        <v>350</v>
      </c>
      <c r="AE2664" s="44" t="s">
        <v>3578</v>
      </c>
      <c r="AF2664" s="43">
        <v>341</v>
      </c>
      <c r="AG2664" s="34" t="s">
        <v>2038</v>
      </c>
      <c r="AH2664" s="34" t="s">
        <v>4210</v>
      </c>
      <c r="AI2664" s="43" t="s">
        <v>4209</v>
      </c>
      <c r="AJ2664" s="44" t="s">
        <v>4211</v>
      </c>
      <c r="AK2664" s="261">
        <v>2560362</v>
      </c>
      <c r="AL2664" s="44" t="s">
        <v>512</v>
      </c>
      <c r="AM2664" s="44" t="s">
        <v>4214</v>
      </c>
      <c r="AN2664" s="262">
        <v>261146900</v>
      </c>
      <c r="AO2664" s="34"/>
      <c r="AP2664" s="34"/>
      <c r="AQ2664" s="34"/>
      <c r="AR2664" s="34"/>
      <c r="AS2664" s="34"/>
      <c r="AT2664" s="44" t="s">
        <v>12785</v>
      </c>
      <c r="AU2664" s="44"/>
      <c r="AV2664" s="477" t="str">
        <f t="array" ref="AV2664">_xlfn.IFS(
LEFT(Tabelas!$AI2664,1)="N","DN",
LEFT(Tabelas!$AI2664,1)="C","DC",
LEFT(Tabelas!$AI2664,1)="L","DL",
LEFT(Tabelas!$AI2664,1)="A","DA",
LEFT(Tabelas!$AI2664,1)="G","DG")</f>
        <v>DL</v>
      </c>
      <c r="AW2664" s="34"/>
      <c r="AX2664" s="34"/>
      <c r="AY2664" s="34"/>
      <c r="AZ2664" s="34"/>
      <c r="BA2664" s="34"/>
      <c r="BB2664" s="34"/>
      <c r="BC2664" s="34"/>
      <c r="BD2664" s="44">
        <v>110800</v>
      </c>
      <c r="BE2664" s="34" t="s">
        <v>801</v>
      </c>
      <c r="BF2664" s="43" t="s">
        <v>318</v>
      </c>
      <c r="BG2664" s="34" t="s">
        <v>506</v>
      </c>
      <c r="BH2664" s="34" t="s">
        <v>278</v>
      </c>
      <c r="BI2664" s="34" t="s">
        <v>13384</v>
      </c>
      <c r="BJ2664" s="44" t="s">
        <v>350</v>
      </c>
      <c r="BK2664" s="44" t="s">
        <v>3578</v>
      </c>
      <c r="EN2664" s="571" t="s">
        <v>13385</v>
      </c>
      <c r="EO2664" s="560" t="s">
        <v>10431</v>
      </c>
      <c r="EP2664" s="560" t="s">
        <v>289</v>
      </c>
      <c r="EQ2664" s="580">
        <v>337</v>
      </c>
      <c r="ER2664" s="560" t="s">
        <v>13386</v>
      </c>
      <c r="ES2664" s="567" t="s">
        <v>13387</v>
      </c>
    </row>
    <row r="2665" spans="22:149">
      <c r="V2665" s="43">
        <v>341</v>
      </c>
      <c r="W2665" s="34" t="s">
        <v>2038</v>
      </c>
      <c r="X2665" s="44">
        <v>110803</v>
      </c>
      <c r="Y2665" s="34" t="s">
        <v>1104</v>
      </c>
      <c r="Z2665" s="43" t="s">
        <v>318</v>
      </c>
      <c r="AA2665" s="34" t="s">
        <v>506</v>
      </c>
      <c r="AB2665" s="34" t="s">
        <v>278</v>
      </c>
      <c r="AC2665" s="34" t="s">
        <v>1104</v>
      </c>
      <c r="AD2665" s="44" t="s">
        <v>350</v>
      </c>
      <c r="AE2665" s="44" t="s">
        <v>3578</v>
      </c>
      <c r="AF2665" s="43">
        <v>341</v>
      </c>
      <c r="AG2665" s="34" t="s">
        <v>2038</v>
      </c>
      <c r="AH2665" s="34" t="s">
        <v>4210</v>
      </c>
      <c r="AI2665" s="43" t="s">
        <v>4209</v>
      </c>
      <c r="AJ2665" s="44" t="s">
        <v>4211</v>
      </c>
      <c r="AK2665" s="261">
        <v>2560362</v>
      </c>
      <c r="AL2665" s="44" t="s">
        <v>512</v>
      </c>
      <c r="AM2665" s="44" t="s">
        <v>4214</v>
      </c>
      <c r="AN2665" s="262">
        <v>261146900</v>
      </c>
      <c r="AO2665" s="34"/>
      <c r="AP2665" s="34"/>
      <c r="AQ2665" s="34"/>
      <c r="AR2665" s="34"/>
      <c r="AS2665" s="34"/>
      <c r="AT2665" s="44" t="s">
        <v>12785</v>
      </c>
      <c r="AU2665" s="44"/>
      <c r="AV2665" s="477" t="str">
        <f t="array" ref="AV2665">_xlfn.IFS(
LEFT(Tabelas!$AI2665,1)="N","DN",
LEFT(Tabelas!$AI2665,1)="C","DC",
LEFT(Tabelas!$AI2665,1)="L","DL",
LEFT(Tabelas!$AI2665,1)="A","DA",
LEFT(Tabelas!$AI2665,1)="G","DG")</f>
        <v>DL</v>
      </c>
      <c r="AW2665" s="34"/>
      <c r="AX2665" s="34"/>
      <c r="AY2665" s="34"/>
      <c r="AZ2665" s="34"/>
      <c r="BA2665" s="34"/>
      <c r="BB2665" s="34"/>
      <c r="BC2665" s="34"/>
      <c r="BD2665" s="44">
        <v>110803</v>
      </c>
      <c r="BE2665" s="34" t="s">
        <v>1104</v>
      </c>
      <c r="BF2665" s="43" t="s">
        <v>318</v>
      </c>
      <c r="BG2665" s="34" t="s">
        <v>506</v>
      </c>
      <c r="BH2665" s="34" t="s">
        <v>278</v>
      </c>
      <c r="BI2665" s="34" t="s">
        <v>1104</v>
      </c>
      <c r="BJ2665" s="44" t="s">
        <v>350</v>
      </c>
      <c r="BK2665" s="44" t="s">
        <v>3578</v>
      </c>
      <c r="EN2665" s="572" t="s">
        <v>13388</v>
      </c>
      <c r="EO2665" s="561" t="s">
        <v>10452</v>
      </c>
      <c r="EP2665" s="561" t="s">
        <v>289</v>
      </c>
      <c r="EQ2665" s="576">
        <v>332</v>
      </c>
      <c r="ER2665" s="561" t="s">
        <v>4896</v>
      </c>
      <c r="ES2665" s="568"/>
    </row>
    <row r="2666" spans="22:149">
      <c r="V2666" s="43">
        <v>341</v>
      </c>
      <c r="W2666" s="34" t="s">
        <v>2038</v>
      </c>
      <c r="X2666" s="44">
        <v>110805</v>
      </c>
      <c r="Y2666" s="34" t="s">
        <v>1376</v>
      </c>
      <c r="Z2666" s="43" t="s">
        <v>318</v>
      </c>
      <c r="AA2666" s="34" t="s">
        <v>506</v>
      </c>
      <c r="AB2666" s="34" t="s">
        <v>278</v>
      </c>
      <c r="AC2666" s="34" t="s">
        <v>1376</v>
      </c>
      <c r="AD2666" s="44" t="s">
        <v>350</v>
      </c>
      <c r="AE2666" s="44" t="s">
        <v>3578</v>
      </c>
      <c r="AF2666" s="43">
        <v>341</v>
      </c>
      <c r="AG2666" s="34" t="s">
        <v>2038</v>
      </c>
      <c r="AH2666" s="34" t="s">
        <v>4210</v>
      </c>
      <c r="AI2666" s="43" t="s">
        <v>4209</v>
      </c>
      <c r="AJ2666" s="44" t="s">
        <v>4211</v>
      </c>
      <c r="AK2666" s="261">
        <v>2560362</v>
      </c>
      <c r="AL2666" s="44" t="s">
        <v>512</v>
      </c>
      <c r="AM2666" s="44" t="s">
        <v>4214</v>
      </c>
      <c r="AN2666" s="262">
        <v>261146900</v>
      </c>
      <c r="AO2666" s="34"/>
      <c r="AP2666" s="34"/>
      <c r="AQ2666" s="34"/>
      <c r="AR2666" s="34"/>
      <c r="AS2666" s="34"/>
      <c r="AT2666" s="44" t="s">
        <v>12785</v>
      </c>
      <c r="AU2666" s="44"/>
      <c r="AV2666" s="477" t="str">
        <f t="array" ref="AV2666">_xlfn.IFS(
LEFT(Tabelas!$AI2666,1)="N","DN",
LEFT(Tabelas!$AI2666,1)="C","DC",
LEFT(Tabelas!$AI2666,1)="L","DL",
LEFT(Tabelas!$AI2666,1)="A","DA",
LEFT(Tabelas!$AI2666,1)="G","DG")</f>
        <v>DL</v>
      </c>
      <c r="AW2666" s="34"/>
      <c r="AX2666" s="34"/>
      <c r="AY2666" s="34"/>
      <c r="AZ2666" s="34"/>
      <c r="BA2666" s="34"/>
      <c r="BB2666" s="34"/>
      <c r="BC2666" s="34"/>
      <c r="BD2666" s="44">
        <v>110805</v>
      </c>
      <c r="BE2666" s="34" t="s">
        <v>1376</v>
      </c>
      <c r="BF2666" s="43" t="s">
        <v>318</v>
      </c>
      <c r="BG2666" s="34" t="s">
        <v>506</v>
      </c>
      <c r="BH2666" s="34" t="s">
        <v>278</v>
      </c>
      <c r="BI2666" s="34" t="s">
        <v>1376</v>
      </c>
      <c r="BJ2666" s="44" t="s">
        <v>350</v>
      </c>
      <c r="BK2666" s="44" t="s">
        <v>3578</v>
      </c>
      <c r="EN2666" s="572" t="s">
        <v>13389</v>
      </c>
      <c r="EO2666" s="561" t="s">
        <v>10514</v>
      </c>
      <c r="EP2666" s="561" t="s">
        <v>947</v>
      </c>
      <c r="EQ2666" s="576">
        <v>443</v>
      </c>
      <c r="ER2666" s="561" t="s">
        <v>3797</v>
      </c>
      <c r="ES2666" s="568" t="s">
        <v>13390</v>
      </c>
    </row>
    <row r="2667" spans="22:149">
      <c r="V2667" s="43">
        <v>341</v>
      </c>
      <c r="W2667" s="34" t="s">
        <v>2038</v>
      </c>
      <c r="X2667" s="44">
        <v>110810</v>
      </c>
      <c r="Y2667" s="34" t="s">
        <v>2126</v>
      </c>
      <c r="Z2667" s="43" t="s">
        <v>318</v>
      </c>
      <c r="AA2667" s="34" t="s">
        <v>506</v>
      </c>
      <c r="AB2667" s="34" t="s">
        <v>278</v>
      </c>
      <c r="AC2667" s="34" t="s">
        <v>2126</v>
      </c>
      <c r="AD2667" s="44" t="s">
        <v>350</v>
      </c>
      <c r="AE2667" s="44" t="s">
        <v>3578</v>
      </c>
      <c r="AF2667" s="43">
        <v>341</v>
      </c>
      <c r="AG2667" s="34" t="s">
        <v>2038</v>
      </c>
      <c r="AH2667" s="34" t="s">
        <v>4210</v>
      </c>
      <c r="AI2667" s="43" t="s">
        <v>4209</v>
      </c>
      <c r="AJ2667" s="44" t="s">
        <v>4211</v>
      </c>
      <c r="AK2667" s="261">
        <v>2560362</v>
      </c>
      <c r="AL2667" s="44" t="s">
        <v>512</v>
      </c>
      <c r="AM2667" s="44" t="s">
        <v>4214</v>
      </c>
      <c r="AN2667" s="262">
        <v>261146900</v>
      </c>
      <c r="AO2667" s="34"/>
      <c r="AP2667" s="34"/>
      <c r="AQ2667" s="34"/>
      <c r="AR2667" s="34"/>
      <c r="AS2667" s="34"/>
      <c r="AT2667" s="44" t="s">
        <v>12785</v>
      </c>
      <c r="AU2667" s="44"/>
      <c r="AV2667" s="477" t="str">
        <f t="array" ref="AV2667">_xlfn.IFS(
LEFT(Tabelas!$AI2667,1)="N","DN",
LEFT(Tabelas!$AI2667,1)="C","DC",
LEFT(Tabelas!$AI2667,1)="L","DL",
LEFT(Tabelas!$AI2667,1)="A","DA",
LEFT(Tabelas!$AI2667,1)="G","DG")</f>
        <v>DL</v>
      </c>
      <c r="AW2667" s="34"/>
      <c r="AX2667" s="34"/>
      <c r="AY2667" s="34"/>
      <c r="AZ2667" s="34"/>
      <c r="BA2667" s="34"/>
      <c r="BB2667" s="34"/>
      <c r="BC2667" s="34"/>
      <c r="BD2667" s="44">
        <v>110810</v>
      </c>
      <c r="BE2667" s="34" t="s">
        <v>2126</v>
      </c>
      <c r="BF2667" s="43" t="s">
        <v>318</v>
      </c>
      <c r="BG2667" s="34" t="s">
        <v>506</v>
      </c>
      <c r="BH2667" s="34" t="s">
        <v>278</v>
      </c>
      <c r="BI2667" s="34" t="s">
        <v>2126</v>
      </c>
      <c r="BJ2667" s="44" t="s">
        <v>350</v>
      </c>
      <c r="BK2667" s="44" t="s">
        <v>3578</v>
      </c>
      <c r="EN2667" s="571" t="s">
        <v>13391</v>
      </c>
      <c r="EO2667" s="560" t="s">
        <v>13392</v>
      </c>
      <c r="EP2667" s="560" t="s">
        <v>289</v>
      </c>
      <c r="EQ2667" s="580">
        <v>300</v>
      </c>
      <c r="ER2667" s="560" t="s">
        <v>4916</v>
      </c>
      <c r="ES2667" s="567" t="s">
        <v>13393</v>
      </c>
    </row>
    <row r="2668" spans="22:149">
      <c r="V2668" s="43">
        <v>341</v>
      </c>
      <c r="W2668" s="34" t="s">
        <v>2038</v>
      </c>
      <c r="X2668" s="44">
        <v>110806</v>
      </c>
      <c r="Y2668" s="34" t="s">
        <v>1656</v>
      </c>
      <c r="Z2668" s="43" t="s">
        <v>318</v>
      </c>
      <c r="AA2668" s="34" t="s">
        <v>506</v>
      </c>
      <c r="AB2668" s="34" t="s">
        <v>278</v>
      </c>
      <c r="AC2668" s="34" t="s">
        <v>1656</v>
      </c>
      <c r="AD2668" s="44" t="s">
        <v>350</v>
      </c>
      <c r="AE2668" s="44" t="s">
        <v>3578</v>
      </c>
      <c r="AF2668" s="43">
        <v>341</v>
      </c>
      <c r="AG2668" s="34" t="s">
        <v>2038</v>
      </c>
      <c r="AH2668" s="34" t="s">
        <v>4210</v>
      </c>
      <c r="AI2668" s="43" t="s">
        <v>4209</v>
      </c>
      <c r="AJ2668" s="44" t="s">
        <v>4211</v>
      </c>
      <c r="AK2668" s="261">
        <v>2560362</v>
      </c>
      <c r="AL2668" s="44" t="s">
        <v>512</v>
      </c>
      <c r="AM2668" s="44" t="s">
        <v>4214</v>
      </c>
      <c r="AN2668" s="262">
        <v>261146900</v>
      </c>
      <c r="AO2668" s="34"/>
      <c r="AP2668" s="34"/>
      <c r="AQ2668" s="34"/>
      <c r="AR2668" s="34"/>
      <c r="AS2668" s="34"/>
      <c r="AT2668" s="44" t="s">
        <v>12785</v>
      </c>
      <c r="AU2668" s="44"/>
      <c r="AV2668" s="477" t="str">
        <f t="array" ref="AV2668">_xlfn.IFS(
LEFT(Tabelas!$AI2668,1)="N","DN",
LEFT(Tabelas!$AI2668,1)="C","DC",
LEFT(Tabelas!$AI2668,1)="L","DL",
LEFT(Tabelas!$AI2668,1)="A","DA",
LEFT(Tabelas!$AI2668,1)="G","DG")</f>
        <v>DL</v>
      </c>
      <c r="AW2668" s="34"/>
      <c r="AX2668" s="34"/>
      <c r="AY2668" s="34"/>
      <c r="AZ2668" s="34"/>
      <c r="BA2668" s="34"/>
      <c r="BB2668" s="34"/>
      <c r="BC2668" s="34"/>
      <c r="BD2668" s="44">
        <v>110806</v>
      </c>
      <c r="BE2668" s="34" t="s">
        <v>1656</v>
      </c>
      <c r="BF2668" s="43" t="s">
        <v>318</v>
      </c>
      <c r="BG2668" s="34" t="s">
        <v>506</v>
      </c>
      <c r="BH2668" s="34" t="s">
        <v>278</v>
      </c>
      <c r="BI2668" s="34" t="s">
        <v>1656</v>
      </c>
      <c r="BJ2668" s="44" t="s">
        <v>350</v>
      </c>
      <c r="BK2668" s="44" t="s">
        <v>3578</v>
      </c>
      <c r="EN2668" s="572" t="s">
        <v>13394</v>
      </c>
      <c r="EO2668" s="561" t="s">
        <v>13395</v>
      </c>
      <c r="EP2668" s="561" t="s">
        <v>289</v>
      </c>
      <c r="EQ2668" s="576">
        <v>300</v>
      </c>
      <c r="ER2668" s="561" t="s">
        <v>4916</v>
      </c>
      <c r="ES2668" s="568" t="s">
        <v>13396</v>
      </c>
    </row>
    <row r="2669" spans="22:149">
      <c r="V2669" s="43">
        <v>341</v>
      </c>
      <c r="W2669" s="34" t="s">
        <v>2038</v>
      </c>
      <c r="X2669" s="44">
        <v>110812</v>
      </c>
      <c r="Y2669" s="34" t="s">
        <v>2324</v>
      </c>
      <c r="Z2669" s="43" t="s">
        <v>318</v>
      </c>
      <c r="AA2669" s="34" t="s">
        <v>506</v>
      </c>
      <c r="AB2669" s="34" t="s">
        <v>278</v>
      </c>
      <c r="AC2669" s="34" t="s">
        <v>13384</v>
      </c>
      <c r="AD2669" s="44" t="s">
        <v>350</v>
      </c>
      <c r="AE2669" s="44" t="s">
        <v>3578</v>
      </c>
      <c r="AF2669" s="43">
        <v>341</v>
      </c>
      <c r="AG2669" s="34" t="s">
        <v>2038</v>
      </c>
      <c r="AH2669" s="34" t="s">
        <v>4210</v>
      </c>
      <c r="AI2669" s="43" t="s">
        <v>4209</v>
      </c>
      <c r="AJ2669" s="44" t="s">
        <v>4211</v>
      </c>
      <c r="AK2669" s="261">
        <v>2560362</v>
      </c>
      <c r="AL2669" s="44" t="s">
        <v>512</v>
      </c>
      <c r="AM2669" s="44" t="s">
        <v>4214</v>
      </c>
      <c r="AN2669" s="262">
        <v>261146900</v>
      </c>
      <c r="AO2669" s="34"/>
      <c r="AP2669" s="34"/>
      <c r="AQ2669" s="34"/>
      <c r="AR2669" s="34"/>
      <c r="AS2669" s="34"/>
      <c r="AT2669" s="44" t="s">
        <v>12785</v>
      </c>
      <c r="AU2669" s="44"/>
      <c r="AV2669" s="477" t="str">
        <f t="array" ref="AV2669">_xlfn.IFS(
LEFT(Tabelas!$AI2669,1)="N","DN",
LEFT(Tabelas!$AI2669,1)="C","DC",
LEFT(Tabelas!$AI2669,1)="L","DL",
LEFT(Tabelas!$AI2669,1)="A","DA",
LEFT(Tabelas!$AI2669,1)="G","DG")</f>
        <v>DL</v>
      </c>
      <c r="AW2669" s="34"/>
      <c r="AX2669" s="34"/>
      <c r="AY2669" s="34"/>
      <c r="AZ2669" s="34"/>
      <c r="BA2669" s="34"/>
      <c r="BB2669" s="34"/>
      <c r="BC2669" s="34"/>
      <c r="BD2669" s="44">
        <v>110812</v>
      </c>
      <c r="BE2669" s="34" t="s">
        <v>2324</v>
      </c>
      <c r="BF2669" s="43" t="s">
        <v>318</v>
      </c>
      <c r="BG2669" s="34" t="s">
        <v>506</v>
      </c>
      <c r="BH2669" s="34" t="s">
        <v>278</v>
      </c>
      <c r="BI2669" s="34" t="s">
        <v>13384</v>
      </c>
      <c r="BJ2669" s="44" t="s">
        <v>350</v>
      </c>
      <c r="BK2669" s="44" t="s">
        <v>3578</v>
      </c>
      <c r="EN2669" s="571" t="s">
        <v>13397</v>
      </c>
      <c r="EO2669" s="560" t="s">
        <v>10638</v>
      </c>
      <c r="EP2669" s="560" t="s">
        <v>320</v>
      </c>
      <c r="EQ2669" s="580">
        <v>166</v>
      </c>
      <c r="ER2669" s="560" t="s">
        <v>3992</v>
      </c>
      <c r="ES2669" s="567" t="s">
        <v>10639</v>
      </c>
    </row>
    <row r="2670" spans="22:149">
      <c r="V2670" s="43">
        <v>341</v>
      </c>
      <c r="W2670" s="34" t="s">
        <v>2038</v>
      </c>
      <c r="X2670" s="44">
        <v>110813</v>
      </c>
      <c r="Y2670" s="34" t="s">
        <v>2503</v>
      </c>
      <c r="Z2670" s="43" t="s">
        <v>318</v>
      </c>
      <c r="AA2670" s="34" t="s">
        <v>506</v>
      </c>
      <c r="AB2670" s="34" t="s">
        <v>278</v>
      </c>
      <c r="AC2670" s="34" t="s">
        <v>13398</v>
      </c>
      <c r="AD2670" s="44" t="s">
        <v>350</v>
      </c>
      <c r="AE2670" s="44" t="s">
        <v>3578</v>
      </c>
      <c r="AF2670" s="43">
        <v>341</v>
      </c>
      <c r="AG2670" s="34" t="s">
        <v>2038</v>
      </c>
      <c r="AH2670" s="34" t="s">
        <v>4210</v>
      </c>
      <c r="AI2670" s="43" t="s">
        <v>4209</v>
      </c>
      <c r="AJ2670" s="44" t="s">
        <v>4211</v>
      </c>
      <c r="AK2670" s="261">
        <v>2560362</v>
      </c>
      <c r="AL2670" s="44" t="s">
        <v>512</v>
      </c>
      <c r="AM2670" s="44" t="s">
        <v>4214</v>
      </c>
      <c r="AN2670" s="262">
        <v>261146900</v>
      </c>
      <c r="AO2670" s="34"/>
      <c r="AP2670" s="34"/>
      <c r="AQ2670" s="34"/>
      <c r="AR2670" s="34"/>
      <c r="AS2670" s="34"/>
      <c r="AT2670" s="44" t="s">
        <v>12785</v>
      </c>
      <c r="AU2670" s="44"/>
      <c r="AV2670" s="477" t="str">
        <f t="array" ref="AV2670">_xlfn.IFS(
LEFT(Tabelas!$AI2670,1)="N","DN",
LEFT(Tabelas!$AI2670,1)="C","DC",
LEFT(Tabelas!$AI2670,1)="L","DL",
LEFT(Tabelas!$AI2670,1)="A","DA",
LEFT(Tabelas!$AI2670,1)="G","DG")</f>
        <v>DL</v>
      </c>
      <c r="AW2670" s="34"/>
      <c r="AX2670" s="34"/>
      <c r="AY2670" s="34"/>
      <c r="AZ2670" s="34"/>
      <c r="BA2670" s="34"/>
      <c r="BB2670" s="34"/>
      <c r="BC2670" s="34"/>
      <c r="BD2670" s="44">
        <v>110813</v>
      </c>
      <c r="BE2670" s="34" t="s">
        <v>2503</v>
      </c>
      <c r="BF2670" s="43" t="s">
        <v>318</v>
      </c>
      <c r="BG2670" s="34" t="s">
        <v>506</v>
      </c>
      <c r="BH2670" s="34" t="s">
        <v>278</v>
      </c>
      <c r="BI2670" s="34" t="s">
        <v>13398</v>
      </c>
      <c r="BJ2670" s="44" t="s">
        <v>350</v>
      </c>
      <c r="BK2670" s="44" t="s">
        <v>3578</v>
      </c>
      <c r="EN2670" s="571" t="s">
        <v>13399</v>
      </c>
      <c r="EO2670" s="560" t="s">
        <v>13400</v>
      </c>
      <c r="EP2670" s="560" t="s">
        <v>320</v>
      </c>
      <c r="EQ2670" s="580">
        <v>103</v>
      </c>
      <c r="ER2670" s="560" t="s">
        <v>938</v>
      </c>
      <c r="ES2670" s="567" t="s">
        <v>10766</v>
      </c>
    </row>
    <row r="2671" spans="22:149">
      <c r="V2671" s="43">
        <v>341</v>
      </c>
      <c r="W2671" s="34" t="s">
        <v>2038</v>
      </c>
      <c r="X2671" s="44">
        <v>110814</v>
      </c>
      <c r="Y2671" s="34" t="s">
        <v>2666</v>
      </c>
      <c r="Z2671" s="43" t="s">
        <v>318</v>
      </c>
      <c r="AA2671" s="34" t="s">
        <v>506</v>
      </c>
      <c r="AB2671" s="34" t="s">
        <v>278</v>
      </c>
      <c r="AC2671" s="34" t="s">
        <v>13401</v>
      </c>
      <c r="AD2671" s="44" t="s">
        <v>350</v>
      </c>
      <c r="AE2671" s="44" t="s">
        <v>3578</v>
      </c>
      <c r="AF2671" s="43">
        <v>341</v>
      </c>
      <c r="AG2671" s="34" t="s">
        <v>2038</v>
      </c>
      <c r="AH2671" s="34" t="s">
        <v>4210</v>
      </c>
      <c r="AI2671" s="43" t="s">
        <v>4209</v>
      </c>
      <c r="AJ2671" s="44" t="s">
        <v>4211</v>
      </c>
      <c r="AK2671" s="261">
        <v>2560362</v>
      </c>
      <c r="AL2671" s="44" t="s">
        <v>512</v>
      </c>
      <c r="AM2671" s="44" t="s">
        <v>4214</v>
      </c>
      <c r="AN2671" s="262">
        <v>261146900</v>
      </c>
      <c r="AO2671" s="34"/>
      <c r="AP2671" s="34"/>
      <c r="AQ2671" s="34"/>
      <c r="AR2671" s="34"/>
      <c r="AS2671" s="34"/>
      <c r="AT2671" s="44" t="s">
        <v>12785</v>
      </c>
      <c r="AU2671" s="44"/>
      <c r="AV2671" s="477" t="str">
        <f t="array" ref="AV2671">_xlfn.IFS(
LEFT(Tabelas!$AI2671,1)="N","DN",
LEFT(Tabelas!$AI2671,1)="C","DC",
LEFT(Tabelas!$AI2671,1)="L","DL",
LEFT(Tabelas!$AI2671,1)="A","DA",
LEFT(Tabelas!$AI2671,1)="G","DG")</f>
        <v>DL</v>
      </c>
      <c r="AW2671" s="34"/>
      <c r="AX2671" s="34"/>
      <c r="AY2671" s="34"/>
      <c r="AZ2671" s="34"/>
      <c r="BA2671" s="34"/>
      <c r="BB2671" s="34"/>
      <c r="BC2671" s="34"/>
      <c r="BD2671" s="44">
        <v>110814</v>
      </c>
      <c r="BE2671" s="34" t="s">
        <v>2666</v>
      </c>
      <c r="BF2671" s="43" t="s">
        <v>318</v>
      </c>
      <c r="BG2671" s="34" t="s">
        <v>506</v>
      </c>
      <c r="BH2671" s="34" t="s">
        <v>278</v>
      </c>
      <c r="BI2671" s="34" t="s">
        <v>13401</v>
      </c>
      <c r="BJ2671" s="44" t="s">
        <v>350</v>
      </c>
      <c r="BK2671" s="44" t="s">
        <v>3578</v>
      </c>
      <c r="EN2671" s="572" t="s">
        <v>13402</v>
      </c>
      <c r="EO2671" s="561" t="s">
        <v>13400</v>
      </c>
      <c r="EP2671" s="561" t="s">
        <v>320</v>
      </c>
      <c r="EQ2671" s="576">
        <v>120</v>
      </c>
      <c r="ER2671" s="561" t="s">
        <v>3654</v>
      </c>
      <c r="ES2671" s="568" t="s">
        <v>10766</v>
      </c>
    </row>
    <row r="2672" spans="22:149">
      <c r="V2672" s="43">
        <v>341</v>
      </c>
      <c r="W2672" s="34" t="s">
        <v>2038</v>
      </c>
      <c r="X2672" s="44">
        <v>110808</v>
      </c>
      <c r="Y2672" s="34" t="s">
        <v>1916</v>
      </c>
      <c r="Z2672" s="43" t="s">
        <v>318</v>
      </c>
      <c r="AA2672" s="34" t="s">
        <v>506</v>
      </c>
      <c r="AB2672" s="34" t="s">
        <v>278</v>
      </c>
      <c r="AC2672" s="34" t="s">
        <v>1916</v>
      </c>
      <c r="AD2672" s="44" t="s">
        <v>350</v>
      </c>
      <c r="AE2672" s="44" t="s">
        <v>3578</v>
      </c>
      <c r="AF2672" s="43">
        <v>341</v>
      </c>
      <c r="AG2672" s="34" t="s">
        <v>2038</v>
      </c>
      <c r="AH2672" s="34" t="s">
        <v>4210</v>
      </c>
      <c r="AI2672" s="43" t="s">
        <v>4209</v>
      </c>
      <c r="AJ2672" s="44" t="s">
        <v>4211</v>
      </c>
      <c r="AK2672" s="261">
        <v>2560362</v>
      </c>
      <c r="AL2672" s="44" t="s">
        <v>512</v>
      </c>
      <c r="AM2672" s="44" t="s">
        <v>4214</v>
      </c>
      <c r="AN2672" s="262">
        <v>261146900</v>
      </c>
      <c r="AO2672" s="34"/>
      <c r="AP2672" s="34"/>
      <c r="AQ2672" s="34"/>
      <c r="AR2672" s="34"/>
      <c r="AS2672" s="34"/>
      <c r="AT2672" s="44" t="s">
        <v>12785</v>
      </c>
      <c r="AU2672" s="44"/>
      <c r="AV2672" s="477" t="str">
        <f t="array" ref="AV2672">_xlfn.IFS(
LEFT(Tabelas!$AI2672,1)="N","DN",
LEFT(Tabelas!$AI2672,1)="C","DC",
LEFT(Tabelas!$AI2672,1)="L","DL",
LEFT(Tabelas!$AI2672,1)="A","DA",
LEFT(Tabelas!$AI2672,1)="G","DG")</f>
        <v>DL</v>
      </c>
      <c r="AW2672" s="34"/>
      <c r="AX2672" s="34"/>
      <c r="AY2672" s="34"/>
      <c r="AZ2672" s="34"/>
      <c r="BA2672" s="34"/>
      <c r="BB2672" s="34"/>
      <c r="BC2672" s="34"/>
      <c r="BD2672" s="44">
        <v>110808</v>
      </c>
      <c r="BE2672" s="34" t="s">
        <v>1916</v>
      </c>
      <c r="BF2672" s="43" t="s">
        <v>318</v>
      </c>
      <c r="BG2672" s="34" t="s">
        <v>506</v>
      </c>
      <c r="BH2672" s="34" t="s">
        <v>278</v>
      </c>
      <c r="BI2672" s="34" t="s">
        <v>1916</v>
      </c>
      <c r="BJ2672" s="44" t="s">
        <v>350</v>
      </c>
      <c r="BK2672" s="44" t="s">
        <v>3578</v>
      </c>
      <c r="EN2672" s="572" t="s">
        <v>13403</v>
      </c>
      <c r="EO2672" s="561" t="s">
        <v>13404</v>
      </c>
      <c r="EP2672" s="561" t="s">
        <v>350</v>
      </c>
      <c r="EQ2672" s="576">
        <v>268</v>
      </c>
      <c r="ER2672" s="561" t="s">
        <v>4659</v>
      </c>
      <c r="ES2672" s="568" t="s">
        <v>13405</v>
      </c>
    </row>
    <row r="2673" spans="22:149">
      <c r="V2673" s="43">
        <v>341</v>
      </c>
      <c r="W2673" s="34" t="s">
        <v>2038</v>
      </c>
      <c r="X2673" s="44">
        <v>111201</v>
      </c>
      <c r="Y2673" s="34" t="s">
        <v>1109</v>
      </c>
      <c r="Z2673" s="43" t="s">
        <v>318</v>
      </c>
      <c r="AA2673" s="34" t="s">
        <v>511</v>
      </c>
      <c r="AB2673" s="34" t="s">
        <v>278</v>
      </c>
      <c r="AC2673" s="34" t="s">
        <v>1109</v>
      </c>
      <c r="AD2673" s="44" t="s">
        <v>350</v>
      </c>
      <c r="AE2673" s="44" t="s">
        <v>3578</v>
      </c>
      <c r="AF2673" s="43">
        <v>341</v>
      </c>
      <c r="AG2673" s="34" t="s">
        <v>2038</v>
      </c>
      <c r="AH2673" s="34" t="s">
        <v>4210</v>
      </c>
      <c r="AI2673" s="43" t="s">
        <v>4209</v>
      </c>
      <c r="AJ2673" s="44" t="s">
        <v>4211</v>
      </c>
      <c r="AK2673" s="261">
        <v>2560362</v>
      </c>
      <c r="AL2673" s="44" t="s">
        <v>512</v>
      </c>
      <c r="AM2673" s="44" t="s">
        <v>4214</v>
      </c>
      <c r="AN2673" s="262">
        <v>261146900</v>
      </c>
      <c r="AO2673" s="34"/>
      <c r="AP2673" s="34"/>
      <c r="AQ2673" s="34"/>
      <c r="AR2673" s="34"/>
      <c r="AS2673" s="34"/>
      <c r="AT2673" s="44" t="s">
        <v>12785</v>
      </c>
      <c r="AU2673" s="44"/>
      <c r="AV2673" s="477" t="str">
        <f t="array" ref="AV2673">_xlfn.IFS(
LEFT(Tabelas!$AI2673,1)="N","DN",
LEFT(Tabelas!$AI2673,1)="C","DC",
LEFT(Tabelas!$AI2673,1)="L","DL",
LEFT(Tabelas!$AI2673,1)="A","DA",
LEFT(Tabelas!$AI2673,1)="G","DG")</f>
        <v>DL</v>
      </c>
      <c r="AW2673" s="34"/>
      <c r="AX2673" s="34"/>
      <c r="AY2673" s="34"/>
      <c r="AZ2673" s="34"/>
      <c r="BA2673" s="34"/>
      <c r="BB2673" s="34"/>
      <c r="BC2673" s="34"/>
      <c r="BD2673" s="44">
        <v>111201</v>
      </c>
      <c r="BE2673" s="34" t="s">
        <v>1109</v>
      </c>
      <c r="BF2673" s="43" t="s">
        <v>318</v>
      </c>
      <c r="BG2673" s="34" t="s">
        <v>511</v>
      </c>
      <c r="BH2673" s="34" t="s">
        <v>278</v>
      </c>
      <c r="BI2673" s="34" t="s">
        <v>1109</v>
      </c>
      <c r="BJ2673" s="44" t="s">
        <v>350</v>
      </c>
      <c r="BK2673" s="44" t="s">
        <v>3578</v>
      </c>
      <c r="EN2673" s="572" t="s">
        <v>13406</v>
      </c>
      <c r="EO2673" s="561" t="s">
        <v>13407</v>
      </c>
      <c r="EP2673" s="561" t="s">
        <v>289</v>
      </c>
      <c r="EQ2673" s="576">
        <v>300</v>
      </c>
      <c r="ER2673" s="561" t="s">
        <v>4916</v>
      </c>
      <c r="ES2673" s="568"/>
    </row>
    <row r="2674" spans="22:149">
      <c r="V2674" s="43">
        <v>341</v>
      </c>
      <c r="W2674" s="34" t="s">
        <v>2038</v>
      </c>
      <c r="X2674" s="44">
        <v>111202</v>
      </c>
      <c r="Y2674" s="34" t="s">
        <v>1381</v>
      </c>
      <c r="Z2674" s="43" t="s">
        <v>318</v>
      </c>
      <c r="AA2674" s="34" t="s">
        <v>511</v>
      </c>
      <c r="AB2674" s="34" t="s">
        <v>278</v>
      </c>
      <c r="AC2674" s="34" t="s">
        <v>1381</v>
      </c>
      <c r="AD2674" s="44" t="s">
        <v>350</v>
      </c>
      <c r="AE2674" s="44" t="s">
        <v>3578</v>
      </c>
      <c r="AF2674" s="43">
        <v>341</v>
      </c>
      <c r="AG2674" s="34" t="s">
        <v>2038</v>
      </c>
      <c r="AH2674" s="34" t="s">
        <v>4210</v>
      </c>
      <c r="AI2674" s="43" t="s">
        <v>4209</v>
      </c>
      <c r="AJ2674" s="44" t="s">
        <v>4211</v>
      </c>
      <c r="AK2674" s="261">
        <v>2560362</v>
      </c>
      <c r="AL2674" s="44" t="s">
        <v>512</v>
      </c>
      <c r="AM2674" s="44" t="s">
        <v>4214</v>
      </c>
      <c r="AN2674" s="262">
        <v>261146900</v>
      </c>
      <c r="AO2674" s="34"/>
      <c r="AP2674" s="34"/>
      <c r="AQ2674" s="34"/>
      <c r="AR2674" s="34"/>
      <c r="AS2674" s="34"/>
      <c r="AT2674" s="44" t="s">
        <v>12785</v>
      </c>
      <c r="AU2674" s="44"/>
      <c r="AV2674" s="477" t="str">
        <f t="array" ref="AV2674">_xlfn.IFS(
LEFT(Tabelas!$AI2674,1)="N","DN",
LEFT(Tabelas!$AI2674,1)="C","DC",
LEFT(Tabelas!$AI2674,1)="L","DL",
LEFT(Tabelas!$AI2674,1)="A","DA",
LEFT(Tabelas!$AI2674,1)="G","DG")</f>
        <v>DL</v>
      </c>
      <c r="AW2674" s="34"/>
      <c r="AX2674" s="34"/>
      <c r="AY2674" s="34"/>
      <c r="AZ2674" s="34"/>
      <c r="BA2674" s="34"/>
      <c r="BB2674" s="34"/>
      <c r="BC2674" s="34"/>
      <c r="BD2674" s="44">
        <v>111202</v>
      </c>
      <c r="BE2674" s="34" t="s">
        <v>1381</v>
      </c>
      <c r="BF2674" s="43" t="s">
        <v>318</v>
      </c>
      <c r="BG2674" s="34" t="s">
        <v>511</v>
      </c>
      <c r="BH2674" s="34" t="s">
        <v>278</v>
      </c>
      <c r="BI2674" s="34" t="s">
        <v>1381</v>
      </c>
      <c r="BJ2674" s="44" t="s">
        <v>350</v>
      </c>
      <c r="BK2674" s="44" t="s">
        <v>3578</v>
      </c>
      <c r="EN2674" s="571" t="s">
        <v>13408</v>
      </c>
      <c r="EO2674" s="560" t="s">
        <v>13409</v>
      </c>
      <c r="EP2674" s="560" t="s">
        <v>289</v>
      </c>
      <c r="EQ2674" s="580">
        <v>300</v>
      </c>
      <c r="ER2674" s="560" t="s">
        <v>4916</v>
      </c>
      <c r="ES2674" s="567"/>
    </row>
    <row r="2675" spans="22:149">
      <c r="V2675" s="43">
        <v>341</v>
      </c>
      <c r="W2675" s="34" t="s">
        <v>2038</v>
      </c>
      <c r="X2675" s="44">
        <v>111203</v>
      </c>
      <c r="Y2675" s="34" t="s">
        <v>1661</v>
      </c>
      <c r="Z2675" s="43" t="s">
        <v>318</v>
      </c>
      <c r="AA2675" s="34" t="s">
        <v>511</v>
      </c>
      <c r="AB2675" s="34" t="s">
        <v>278</v>
      </c>
      <c r="AC2675" s="34" t="s">
        <v>1661</v>
      </c>
      <c r="AD2675" s="44" t="s">
        <v>350</v>
      </c>
      <c r="AE2675" s="44" t="s">
        <v>3578</v>
      </c>
      <c r="AF2675" s="43">
        <v>341</v>
      </c>
      <c r="AG2675" s="34" t="s">
        <v>2038</v>
      </c>
      <c r="AH2675" s="34" t="s">
        <v>4210</v>
      </c>
      <c r="AI2675" s="43" t="s">
        <v>4209</v>
      </c>
      <c r="AJ2675" s="44" t="s">
        <v>4211</v>
      </c>
      <c r="AK2675" s="261">
        <v>2560362</v>
      </c>
      <c r="AL2675" s="44" t="s">
        <v>512</v>
      </c>
      <c r="AM2675" s="44" t="s">
        <v>4214</v>
      </c>
      <c r="AN2675" s="262">
        <v>261146900</v>
      </c>
      <c r="AO2675" s="34"/>
      <c r="AP2675" s="34"/>
      <c r="AQ2675" s="34"/>
      <c r="AR2675" s="34"/>
      <c r="AS2675" s="34"/>
      <c r="AT2675" s="44" t="s">
        <v>12785</v>
      </c>
      <c r="AU2675" s="44"/>
      <c r="AV2675" s="477" t="str">
        <f t="array" ref="AV2675">_xlfn.IFS(
LEFT(Tabelas!$AI2675,1)="N","DN",
LEFT(Tabelas!$AI2675,1)="C","DC",
LEFT(Tabelas!$AI2675,1)="L","DL",
LEFT(Tabelas!$AI2675,1)="A","DA",
LEFT(Tabelas!$AI2675,1)="G","DG")</f>
        <v>DL</v>
      </c>
      <c r="AW2675" s="34"/>
      <c r="AX2675" s="34"/>
      <c r="AY2675" s="34"/>
      <c r="AZ2675" s="34"/>
      <c r="BA2675" s="34"/>
      <c r="BB2675" s="34"/>
      <c r="BC2675" s="34"/>
      <c r="BD2675" s="44">
        <v>111203</v>
      </c>
      <c r="BE2675" s="34" t="s">
        <v>1661</v>
      </c>
      <c r="BF2675" s="43" t="s">
        <v>318</v>
      </c>
      <c r="BG2675" s="34" t="s">
        <v>511</v>
      </c>
      <c r="BH2675" s="34" t="s">
        <v>278</v>
      </c>
      <c r="BI2675" s="34" t="s">
        <v>1661</v>
      </c>
      <c r="BJ2675" s="44" t="s">
        <v>350</v>
      </c>
      <c r="BK2675" s="44" t="s">
        <v>3578</v>
      </c>
      <c r="EN2675" s="572" t="s">
        <v>13410</v>
      </c>
      <c r="EO2675" s="561" t="s">
        <v>13411</v>
      </c>
      <c r="EP2675" s="561" t="s">
        <v>1519</v>
      </c>
      <c r="EQ2675" s="576">
        <v>800</v>
      </c>
      <c r="ER2675" s="561" t="s">
        <v>1520</v>
      </c>
      <c r="ES2675" s="568"/>
    </row>
    <row r="2676" spans="22:149">
      <c r="V2676" s="43">
        <v>341</v>
      </c>
      <c r="W2676" s="34" t="s">
        <v>2038</v>
      </c>
      <c r="X2676" s="44">
        <v>111200</v>
      </c>
      <c r="Y2676" s="34" t="s">
        <v>806</v>
      </c>
      <c r="Z2676" s="43" t="s">
        <v>318</v>
      </c>
      <c r="AA2676" s="34" t="s">
        <v>511</v>
      </c>
      <c r="AB2676" s="34" t="s">
        <v>278</v>
      </c>
      <c r="AC2676" s="34" t="s">
        <v>1661</v>
      </c>
      <c r="AD2676" s="44" t="s">
        <v>350</v>
      </c>
      <c r="AE2676" s="44" t="s">
        <v>3578</v>
      </c>
      <c r="AF2676" s="43">
        <v>341</v>
      </c>
      <c r="AG2676" s="34" t="s">
        <v>2038</v>
      </c>
      <c r="AH2676" s="34" t="s">
        <v>4210</v>
      </c>
      <c r="AI2676" s="43" t="s">
        <v>4209</v>
      </c>
      <c r="AJ2676" s="44" t="s">
        <v>4211</v>
      </c>
      <c r="AK2676" s="261">
        <v>2560362</v>
      </c>
      <c r="AL2676" s="44" t="s">
        <v>512</v>
      </c>
      <c r="AM2676" s="44" t="s">
        <v>4214</v>
      </c>
      <c r="AN2676" s="262">
        <v>261146900</v>
      </c>
      <c r="AO2676" s="34"/>
      <c r="AP2676" s="34"/>
      <c r="AQ2676" s="34"/>
      <c r="AR2676" s="34"/>
      <c r="AS2676" s="34"/>
      <c r="AT2676" s="44" t="s">
        <v>12785</v>
      </c>
      <c r="AU2676" s="44"/>
      <c r="AV2676" s="477" t="str">
        <f t="array" ref="AV2676">_xlfn.IFS(
LEFT(Tabelas!$AI2676,1)="N","DN",
LEFT(Tabelas!$AI2676,1)="C","DC",
LEFT(Tabelas!$AI2676,1)="L","DL",
LEFT(Tabelas!$AI2676,1)="A","DA",
LEFT(Tabelas!$AI2676,1)="G","DG")</f>
        <v>DL</v>
      </c>
      <c r="AW2676" s="34"/>
      <c r="AX2676" s="34"/>
      <c r="AY2676" s="34"/>
      <c r="AZ2676" s="34"/>
      <c r="BA2676" s="34"/>
      <c r="BB2676" s="34"/>
      <c r="BC2676" s="34"/>
      <c r="BD2676" s="44">
        <v>111200</v>
      </c>
      <c r="BE2676" s="34" t="s">
        <v>806</v>
      </c>
      <c r="BF2676" s="43" t="s">
        <v>318</v>
      </c>
      <c r="BG2676" s="34" t="s">
        <v>511</v>
      </c>
      <c r="BH2676" s="34" t="s">
        <v>278</v>
      </c>
      <c r="BI2676" s="34" t="s">
        <v>1661</v>
      </c>
      <c r="BJ2676" s="44" t="s">
        <v>350</v>
      </c>
      <c r="BK2676" s="44" t="s">
        <v>3578</v>
      </c>
      <c r="EN2676" s="572" t="s">
        <v>13412</v>
      </c>
      <c r="EO2676" s="561" t="s">
        <v>13413</v>
      </c>
      <c r="EP2676" s="561" t="s">
        <v>289</v>
      </c>
      <c r="EQ2676" s="576">
        <v>300</v>
      </c>
      <c r="ER2676" s="561" t="s">
        <v>4916</v>
      </c>
      <c r="ES2676" s="568" t="s">
        <v>13414</v>
      </c>
    </row>
    <row r="2677" spans="22:149">
      <c r="V2677" s="43">
        <v>341</v>
      </c>
      <c r="W2677" s="34" t="s">
        <v>2038</v>
      </c>
      <c r="X2677" s="44">
        <v>111306</v>
      </c>
      <c r="Y2677" s="34" t="s">
        <v>1110</v>
      </c>
      <c r="Z2677" s="43" t="s">
        <v>318</v>
      </c>
      <c r="AA2677" s="34" t="s">
        <v>512</v>
      </c>
      <c r="AB2677" s="34" t="s">
        <v>278</v>
      </c>
      <c r="AC2677" s="34" t="s">
        <v>1110</v>
      </c>
      <c r="AD2677" s="44" t="s">
        <v>350</v>
      </c>
      <c r="AE2677" s="44" t="s">
        <v>3578</v>
      </c>
      <c r="AF2677" s="43">
        <v>341</v>
      </c>
      <c r="AG2677" s="34" t="s">
        <v>2038</v>
      </c>
      <c r="AH2677" s="34" t="s">
        <v>4210</v>
      </c>
      <c r="AI2677" s="43" t="s">
        <v>4209</v>
      </c>
      <c r="AJ2677" s="44" t="s">
        <v>4211</v>
      </c>
      <c r="AK2677" s="261">
        <v>2560362</v>
      </c>
      <c r="AL2677" s="44" t="s">
        <v>512</v>
      </c>
      <c r="AM2677" s="44" t="s">
        <v>4214</v>
      </c>
      <c r="AN2677" s="262">
        <v>261146900</v>
      </c>
      <c r="AO2677" s="34"/>
      <c r="AP2677" s="34"/>
      <c r="AQ2677" s="34"/>
      <c r="AR2677" s="34"/>
      <c r="AS2677" s="34"/>
      <c r="AT2677" s="44" t="s">
        <v>12785</v>
      </c>
      <c r="AU2677" s="44"/>
      <c r="AV2677" s="477" t="str">
        <f t="array" ref="AV2677">_xlfn.IFS(
LEFT(Tabelas!$AI2677,1)="N","DN",
LEFT(Tabelas!$AI2677,1)="C","DC",
LEFT(Tabelas!$AI2677,1)="L","DL",
LEFT(Tabelas!$AI2677,1)="A","DA",
LEFT(Tabelas!$AI2677,1)="G","DG")</f>
        <v>DL</v>
      </c>
      <c r="AW2677" s="34"/>
      <c r="AX2677" s="34"/>
      <c r="AY2677" s="34"/>
      <c r="AZ2677" s="34"/>
      <c r="BA2677" s="34"/>
      <c r="BB2677" s="34"/>
      <c r="BC2677" s="34"/>
      <c r="BD2677" s="44">
        <v>111306</v>
      </c>
      <c r="BE2677" s="34" t="s">
        <v>1110</v>
      </c>
      <c r="BF2677" s="43" t="s">
        <v>318</v>
      </c>
      <c r="BG2677" s="34" t="s">
        <v>512</v>
      </c>
      <c r="BH2677" s="34" t="s">
        <v>278</v>
      </c>
      <c r="BI2677" s="34" t="s">
        <v>1110</v>
      </c>
      <c r="BJ2677" s="44" t="s">
        <v>350</v>
      </c>
      <c r="BK2677" s="44" t="s">
        <v>3578</v>
      </c>
      <c r="EN2677" s="572" t="s">
        <v>13415</v>
      </c>
      <c r="EO2677" s="561" t="s">
        <v>11518</v>
      </c>
      <c r="EP2677" s="561" t="s">
        <v>289</v>
      </c>
      <c r="EQ2677" s="576">
        <v>376</v>
      </c>
      <c r="ER2677" s="561" t="s">
        <v>5105</v>
      </c>
      <c r="ES2677" s="568" t="s">
        <v>13416</v>
      </c>
    </row>
    <row r="2678" spans="22:149">
      <c r="V2678" s="43">
        <v>341</v>
      </c>
      <c r="W2678" s="34" t="s">
        <v>2038</v>
      </c>
      <c r="X2678" s="44">
        <v>111310</v>
      </c>
      <c r="Y2678" s="34" t="s">
        <v>1382</v>
      </c>
      <c r="Z2678" s="43" t="s">
        <v>318</v>
      </c>
      <c r="AA2678" s="34" t="s">
        <v>512</v>
      </c>
      <c r="AB2678" s="34" t="s">
        <v>278</v>
      </c>
      <c r="AC2678" s="34" t="s">
        <v>1382</v>
      </c>
      <c r="AD2678" s="44" t="s">
        <v>350</v>
      </c>
      <c r="AE2678" s="44" t="s">
        <v>3578</v>
      </c>
      <c r="AF2678" s="43">
        <v>341</v>
      </c>
      <c r="AG2678" s="34" t="s">
        <v>2038</v>
      </c>
      <c r="AH2678" s="34" t="s">
        <v>4210</v>
      </c>
      <c r="AI2678" s="43" t="s">
        <v>4209</v>
      </c>
      <c r="AJ2678" s="44" t="s">
        <v>4211</v>
      </c>
      <c r="AK2678" s="261">
        <v>2560362</v>
      </c>
      <c r="AL2678" s="44" t="s">
        <v>512</v>
      </c>
      <c r="AM2678" s="44" t="s">
        <v>4214</v>
      </c>
      <c r="AN2678" s="262">
        <v>261146900</v>
      </c>
      <c r="AO2678" s="34"/>
      <c r="AP2678" s="34"/>
      <c r="AQ2678" s="34"/>
      <c r="AR2678" s="34"/>
      <c r="AS2678" s="34"/>
      <c r="AT2678" s="44" t="s">
        <v>12785</v>
      </c>
      <c r="AU2678" s="44"/>
      <c r="AV2678" s="477" t="str">
        <f t="array" ref="AV2678">_xlfn.IFS(
LEFT(Tabelas!$AI2678,1)="N","DN",
LEFT(Tabelas!$AI2678,1)="C","DC",
LEFT(Tabelas!$AI2678,1)="L","DL",
LEFT(Tabelas!$AI2678,1)="A","DA",
LEFT(Tabelas!$AI2678,1)="G","DG")</f>
        <v>DL</v>
      </c>
      <c r="AW2678" s="34"/>
      <c r="AX2678" s="34"/>
      <c r="AY2678" s="34"/>
      <c r="AZ2678" s="34"/>
      <c r="BA2678" s="34"/>
      <c r="BB2678" s="34"/>
      <c r="BC2678" s="34"/>
      <c r="BD2678" s="44">
        <v>111310</v>
      </c>
      <c r="BE2678" s="34" t="s">
        <v>1382</v>
      </c>
      <c r="BF2678" s="43" t="s">
        <v>318</v>
      </c>
      <c r="BG2678" s="34" t="s">
        <v>512</v>
      </c>
      <c r="BH2678" s="34" t="s">
        <v>278</v>
      </c>
      <c r="BI2678" s="34" t="s">
        <v>1382</v>
      </c>
      <c r="BJ2678" s="44" t="s">
        <v>350</v>
      </c>
      <c r="BK2678" s="44" t="s">
        <v>3578</v>
      </c>
      <c r="EN2678" s="572" t="s">
        <v>13417</v>
      </c>
      <c r="EO2678" s="561" t="s">
        <v>13418</v>
      </c>
      <c r="EP2678" s="561" t="s">
        <v>1519</v>
      </c>
      <c r="EQ2678" s="576">
        <v>800</v>
      </c>
      <c r="ER2678" s="561" t="s">
        <v>1520</v>
      </c>
      <c r="ES2678" s="568"/>
    </row>
    <row r="2679" spans="22:149">
      <c r="V2679" s="43">
        <v>341</v>
      </c>
      <c r="W2679" s="34" t="s">
        <v>2038</v>
      </c>
      <c r="X2679" s="44">
        <v>111311</v>
      </c>
      <c r="Y2679" s="34" t="s">
        <v>1662</v>
      </c>
      <c r="Z2679" s="43" t="s">
        <v>318</v>
      </c>
      <c r="AA2679" s="34" t="s">
        <v>512</v>
      </c>
      <c r="AB2679" s="34" t="s">
        <v>278</v>
      </c>
      <c r="AC2679" s="34" t="s">
        <v>1662</v>
      </c>
      <c r="AD2679" s="44" t="s">
        <v>350</v>
      </c>
      <c r="AE2679" s="44" t="s">
        <v>3578</v>
      </c>
      <c r="AF2679" s="43">
        <v>341</v>
      </c>
      <c r="AG2679" s="34" t="s">
        <v>2038</v>
      </c>
      <c r="AH2679" s="34" t="s">
        <v>4210</v>
      </c>
      <c r="AI2679" s="43" t="s">
        <v>4209</v>
      </c>
      <c r="AJ2679" s="44" t="s">
        <v>4211</v>
      </c>
      <c r="AK2679" s="261">
        <v>2560362</v>
      </c>
      <c r="AL2679" s="44" t="s">
        <v>512</v>
      </c>
      <c r="AM2679" s="44" t="s">
        <v>4214</v>
      </c>
      <c r="AN2679" s="262">
        <v>261146900</v>
      </c>
      <c r="AO2679" s="34"/>
      <c r="AP2679" s="34"/>
      <c r="AQ2679" s="34"/>
      <c r="AR2679" s="34"/>
      <c r="AS2679" s="34"/>
      <c r="AT2679" s="44" t="s">
        <v>12785</v>
      </c>
      <c r="AU2679" s="44"/>
      <c r="AV2679" s="477" t="str">
        <f t="array" ref="AV2679">_xlfn.IFS(
LEFT(Tabelas!$AI2679,1)="N","DN",
LEFT(Tabelas!$AI2679,1)="C","DC",
LEFT(Tabelas!$AI2679,1)="L","DL",
LEFT(Tabelas!$AI2679,1)="A","DA",
LEFT(Tabelas!$AI2679,1)="G","DG")</f>
        <v>DL</v>
      </c>
      <c r="AW2679" s="34"/>
      <c r="AX2679" s="34"/>
      <c r="AY2679" s="34"/>
      <c r="AZ2679" s="34"/>
      <c r="BA2679" s="34"/>
      <c r="BB2679" s="34"/>
      <c r="BC2679" s="34"/>
      <c r="BD2679" s="44">
        <v>111311</v>
      </c>
      <c r="BE2679" s="34" t="s">
        <v>1662</v>
      </c>
      <c r="BF2679" s="43" t="s">
        <v>318</v>
      </c>
      <c r="BG2679" s="34" t="s">
        <v>512</v>
      </c>
      <c r="BH2679" s="34" t="s">
        <v>278</v>
      </c>
      <c r="BI2679" s="34" t="s">
        <v>1662</v>
      </c>
      <c r="BJ2679" s="44" t="s">
        <v>350</v>
      </c>
      <c r="BK2679" s="44" t="s">
        <v>3578</v>
      </c>
      <c r="EN2679" s="572" t="s">
        <v>13419</v>
      </c>
      <c r="EO2679" s="561" t="s">
        <v>13420</v>
      </c>
      <c r="EP2679" s="561" t="s">
        <v>350</v>
      </c>
      <c r="EQ2679" s="576">
        <v>224</v>
      </c>
      <c r="ER2679" s="561" t="s">
        <v>4524</v>
      </c>
      <c r="ES2679" s="568" t="s">
        <v>11562</v>
      </c>
    </row>
    <row r="2680" spans="22:149">
      <c r="V2680" s="43">
        <v>341</v>
      </c>
      <c r="W2680" s="34" t="s">
        <v>2038</v>
      </c>
      <c r="X2680" s="44">
        <v>111314</v>
      </c>
      <c r="Y2680" s="34" t="s">
        <v>1919</v>
      </c>
      <c r="Z2680" s="43" t="s">
        <v>318</v>
      </c>
      <c r="AA2680" s="34" t="s">
        <v>512</v>
      </c>
      <c r="AB2680" s="34" t="s">
        <v>278</v>
      </c>
      <c r="AC2680" s="34" t="s">
        <v>1919</v>
      </c>
      <c r="AD2680" s="44" t="s">
        <v>350</v>
      </c>
      <c r="AE2680" s="44" t="s">
        <v>3578</v>
      </c>
      <c r="AF2680" s="43">
        <v>341</v>
      </c>
      <c r="AG2680" s="34" t="s">
        <v>2038</v>
      </c>
      <c r="AH2680" s="34" t="s">
        <v>4210</v>
      </c>
      <c r="AI2680" s="43" t="s">
        <v>4209</v>
      </c>
      <c r="AJ2680" s="44" t="s">
        <v>4211</v>
      </c>
      <c r="AK2680" s="261">
        <v>2560362</v>
      </c>
      <c r="AL2680" s="44" t="s">
        <v>512</v>
      </c>
      <c r="AM2680" s="44" t="s">
        <v>4214</v>
      </c>
      <c r="AN2680" s="262">
        <v>261146900</v>
      </c>
      <c r="AO2680" s="34"/>
      <c r="AP2680" s="34"/>
      <c r="AQ2680" s="34"/>
      <c r="AR2680" s="34"/>
      <c r="AS2680" s="34"/>
      <c r="AT2680" s="44" t="s">
        <v>12785</v>
      </c>
      <c r="AU2680" s="44"/>
      <c r="AV2680" s="477" t="str">
        <f t="array" ref="AV2680">_xlfn.IFS(
LEFT(Tabelas!$AI2680,1)="N","DN",
LEFT(Tabelas!$AI2680,1)="C","DC",
LEFT(Tabelas!$AI2680,1)="L","DL",
LEFT(Tabelas!$AI2680,1)="A","DA",
LEFT(Tabelas!$AI2680,1)="G","DG")</f>
        <v>DL</v>
      </c>
      <c r="AW2680" s="34"/>
      <c r="AX2680" s="34"/>
      <c r="AY2680" s="34"/>
      <c r="AZ2680" s="34"/>
      <c r="BA2680" s="34"/>
      <c r="BB2680" s="34"/>
      <c r="BC2680" s="34"/>
      <c r="BD2680" s="44">
        <v>111314</v>
      </c>
      <c r="BE2680" s="34" t="s">
        <v>1919</v>
      </c>
      <c r="BF2680" s="43" t="s">
        <v>318</v>
      </c>
      <c r="BG2680" s="34" t="s">
        <v>512</v>
      </c>
      <c r="BH2680" s="34" t="s">
        <v>278</v>
      </c>
      <c r="BI2680" s="34" t="s">
        <v>1919</v>
      </c>
      <c r="BJ2680" s="44" t="s">
        <v>350</v>
      </c>
      <c r="BK2680" s="44" t="s">
        <v>3578</v>
      </c>
      <c r="EN2680" s="572" t="s">
        <v>13421</v>
      </c>
      <c r="EO2680" s="561" t="s">
        <v>13422</v>
      </c>
      <c r="EP2680" s="561" t="s">
        <v>320</v>
      </c>
      <c r="EQ2680" s="576">
        <v>100</v>
      </c>
      <c r="ER2680" s="561" t="s">
        <v>4630</v>
      </c>
      <c r="ES2680" s="568" t="s">
        <v>11596</v>
      </c>
    </row>
    <row r="2681" spans="22:149">
      <c r="V2681" s="43">
        <v>341</v>
      </c>
      <c r="W2681" s="34" t="s">
        <v>2038</v>
      </c>
      <c r="X2681" s="44">
        <v>111316</v>
      </c>
      <c r="Y2681" s="34" t="s">
        <v>2130</v>
      </c>
      <c r="Z2681" s="43" t="s">
        <v>318</v>
      </c>
      <c r="AA2681" s="34" t="s">
        <v>512</v>
      </c>
      <c r="AB2681" s="34" t="s">
        <v>278</v>
      </c>
      <c r="AC2681" s="34" t="s">
        <v>2130</v>
      </c>
      <c r="AD2681" s="44" t="s">
        <v>350</v>
      </c>
      <c r="AE2681" s="44" t="s">
        <v>3578</v>
      </c>
      <c r="AF2681" s="43">
        <v>341</v>
      </c>
      <c r="AG2681" s="34" t="s">
        <v>2038</v>
      </c>
      <c r="AH2681" s="34" t="s">
        <v>4210</v>
      </c>
      <c r="AI2681" s="43" t="s">
        <v>4209</v>
      </c>
      <c r="AJ2681" s="44" t="s">
        <v>4211</v>
      </c>
      <c r="AK2681" s="261">
        <v>2560362</v>
      </c>
      <c r="AL2681" s="44" t="s">
        <v>512</v>
      </c>
      <c r="AM2681" s="44" t="s">
        <v>4214</v>
      </c>
      <c r="AN2681" s="262">
        <v>261146900</v>
      </c>
      <c r="AO2681" s="34"/>
      <c r="AP2681" s="34"/>
      <c r="AQ2681" s="34"/>
      <c r="AR2681" s="34"/>
      <c r="AS2681" s="34"/>
      <c r="AT2681" s="44" t="s">
        <v>12785</v>
      </c>
      <c r="AU2681" s="44"/>
      <c r="AV2681" s="477" t="str">
        <f t="array" ref="AV2681">_xlfn.IFS(
LEFT(Tabelas!$AI2681,1)="N","DN",
LEFT(Tabelas!$AI2681,1)="C","DC",
LEFT(Tabelas!$AI2681,1)="L","DL",
LEFT(Tabelas!$AI2681,1)="A","DA",
LEFT(Tabelas!$AI2681,1)="G","DG")</f>
        <v>DL</v>
      </c>
      <c r="AW2681" s="34"/>
      <c r="AX2681" s="34"/>
      <c r="AY2681" s="34"/>
      <c r="AZ2681" s="34"/>
      <c r="BA2681" s="34"/>
      <c r="BB2681" s="34"/>
      <c r="BC2681" s="34"/>
      <c r="BD2681" s="44">
        <v>111316</v>
      </c>
      <c r="BE2681" s="34" t="s">
        <v>2130</v>
      </c>
      <c r="BF2681" s="43" t="s">
        <v>318</v>
      </c>
      <c r="BG2681" s="34" t="s">
        <v>512</v>
      </c>
      <c r="BH2681" s="34" t="s">
        <v>278</v>
      </c>
      <c r="BI2681" s="34" t="s">
        <v>2130</v>
      </c>
      <c r="BJ2681" s="44" t="s">
        <v>350</v>
      </c>
      <c r="BK2681" s="44" t="s">
        <v>3578</v>
      </c>
      <c r="EN2681" s="572" t="s">
        <v>13423</v>
      </c>
      <c r="EO2681" s="561" t="s">
        <v>13424</v>
      </c>
      <c r="EP2681" s="561" t="s">
        <v>370</v>
      </c>
      <c r="EQ2681" s="576">
        <v>555</v>
      </c>
      <c r="ER2681" s="561" t="s">
        <v>371</v>
      </c>
      <c r="ES2681" s="568" t="s">
        <v>13425</v>
      </c>
    </row>
    <row r="2682" spans="22:149">
      <c r="V2682" s="43">
        <v>341</v>
      </c>
      <c r="W2682" s="34" t="s">
        <v>2038</v>
      </c>
      <c r="X2682" s="44">
        <v>111300</v>
      </c>
      <c r="Y2682" s="34" t="s">
        <v>807</v>
      </c>
      <c r="Z2682" s="43" t="s">
        <v>318</v>
      </c>
      <c r="AA2682" s="34" t="s">
        <v>512</v>
      </c>
      <c r="AB2682" s="34" t="s">
        <v>278</v>
      </c>
      <c r="AC2682" s="34" t="s">
        <v>13426</v>
      </c>
      <c r="AD2682" s="44" t="s">
        <v>350</v>
      </c>
      <c r="AE2682" s="44" t="s">
        <v>3578</v>
      </c>
      <c r="AF2682" s="43">
        <v>341</v>
      </c>
      <c r="AG2682" s="34" t="s">
        <v>2038</v>
      </c>
      <c r="AH2682" s="34" t="s">
        <v>4210</v>
      </c>
      <c r="AI2682" s="43" t="s">
        <v>4209</v>
      </c>
      <c r="AJ2682" s="44" t="s">
        <v>4211</v>
      </c>
      <c r="AK2682" s="261">
        <v>2560362</v>
      </c>
      <c r="AL2682" s="44" t="s">
        <v>512</v>
      </c>
      <c r="AM2682" s="44" t="s">
        <v>4214</v>
      </c>
      <c r="AN2682" s="262">
        <v>261146900</v>
      </c>
      <c r="AO2682" s="34"/>
      <c r="AP2682" s="34"/>
      <c r="AQ2682" s="34"/>
      <c r="AR2682" s="34"/>
      <c r="AS2682" s="34"/>
      <c r="AT2682" s="44" t="s">
        <v>12785</v>
      </c>
      <c r="AU2682" s="44"/>
      <c r="AV2682" s="477" t="str">
        <f t="array" ref="AV2682">_xlfn.IFS(
LEFT(Tabelas!$AI2682,1)="N","DN",
LEFT(Tabelas!$AI2682,1)="C","DC",
LEFT(Tabelas!$AI2682,1)="L","DL",
LEFT(Tabelas!$AI2682,1)="A","DA",
LEFT(Tabelas!$AI2682,1)="G","DG")</f>
        <v>DL</v>
      </c>
      <c r="AW2682" s="34"/>
      <c r="AX2682" s="34"/>
      <c r="AY2682" s="34"/>
      <c r="AZ2682" s="34"/>
      <c r="BA2682" s="34"/>
      <c r="BB2682" s="34"/>
      <c r="BC2682" s="34"/>
      <c r="BD2682" s="44">
        <v>111300</v>
      </c>
      <c r="BE2682" s="34" t="s">
        <v>807</v>
      </c>
      <c r="BF2682" s="43" t="s">
        <v>318</v>
      </c>
      <c r="BG2682" s="34" t="s">
        <v>512</v>
      </c>
      <c r="BH2682" s="34" t="s">
        <v>278</v>
      </c>
      <c r="BI2682" s="34" t="s">
        <v>13426</v>
      </c>
      <c r="BJ2682" s="44" t="s">
        <v>350</v>
      </c>
      <c r="BK2682" s="44" t="s">
        <v>3578</v>
      </c>
      <c r="EN2682" s="572" t="s">
        <v>13427</v>
      </c>
      <c r="EO2682" s="561" t="s">
        <v>13428</v>
      </c>
      <c r="EP2682" s="561" t="s">
        <v>350</v>
      </c>
      <c r="EQ2682" s="576">
        <v>225</v>
      </c>
      <c r="ER2682" s="561" t="s">
        <v>4542</v>
      </c>
      <c r="ES2682" s="568"/>
    </row>
    <row r="2683" spans="22:149">
      <c r="V2683" s="43">
        <v>341</v>
      </c>
      <c r="W2683" s="34" t="s">
        <v>2038</v>
      </c>
      <c r="X2683" s="44">
        <v>111317</v>
      </c>
      <c r="Y2683" s="34" t="s">
        <v>2327</v>
      </c>
      <c r="Z2683" s="43" t="s">
        <v>318</v>
      </c>
      <c r="AA2683" s="34" t="s">
        <v>512</v>
      </c>
      <c r="AB2683" s="34" t="s">
        <v>278</v>
      </c>
      <c r="AC2683" s="34" t="s">
        <v>2327</v>
      </c>
      <c r="AD2683" s="44" t="s">
        <v>350</v>
      </c>
      <c r="AE2683" s="44" t="s">
        <v>3578</v>
      </c>
      <c r="AF2683" s="43">
        <v>341</v>
      </c>
      <c r="AG2683" s="34" t="s">
        <v>2038</v>
      </c>
      <c r="AH2683" s="34" t="s">
        <v>4210</v>
      </c>
      <c r="AI2683" s="43" t="s">
        <v>4209</v>
      </c>
      <c r="AJ2683" s="44" t="s">
        <v>4211</v>
      </c>
      <c r="AK2683" s="261">
        <v>2560362</v>
      </c>
      <c r="AL2683" s="44" t="s">
        <v>512</v>
      </c>
      <c r="AM2683" s="44" t="s">
        <v>4214</v>
      </c>
      <c r="AN2683" s="262">
        <v>261146900</v>
      </c>
      <c r="AO2683" s="34"/>
      <c r="AP2683" s="34"/>
      <c r="AQ2683" s="34"/>
      <c r="AR2683" s="34"/>
      <c r="AS2683" s="34"/>
      <c r="AT2683" s="44" t="s">
        <v>12785</v>
      </c>
      <c r="AU2683" s="44"/>
      <c r="AV2683" s="477" t="str">
        <f t="array" ref="AV2683">_xlfn.IFS(
LEFT(Tabelas!$AI2683,1)="N","DN",
LEFT(Tabelas!$AI2683,1)="C","DC",
LEFT(Tabelas!$AI2683,1)="L","DL",
LEFT(Tabelas!$AI2683,1)="A","DA",
LEFT(Tabelas!$AI2683,1)="G","DG")</f>
        <v>DL</v>
      </c>
      <c r="AW2683" s="34"/>
      <c r="AX2683" s="34"/>
      <c r="AY2683" s="34"/>
      <c r="AZ2683" s="34"/>
      <c r="BA2683" s="34"/>
      <c r="BB2683" s="34"/>
      <c r="BC2683" s="34"/>
      <c r="BD2683" s="44">
        <v>111317</v>
      </c>
      <c r="BE2683" s="34" t="s">
        <v>2327</v>
      </c>
      <c r="BF2683" s="43" t="s">
        <v>318</v>
      </c>
      <c r="BG2683" s="34" t="s">
        <v>512</v>
      </c>
      <c r="BH2683" s="34" t="s">
        <v>278</v>
      </c>
      <c r="BI2683" s="34" t="s">
        <v>2327</v>
      </c>
      <c r="BJ2683" s="44" t="s">
        <v>350</v>
      </c>
      <c r="BK2683" s="44" t="s">
        <v>3578</v>
      </c>
      <c r="EN2683" s="571" t="s">
        <v>13429</v>
      </c>
      <c r="EO2683" s="560" t="s">
        <v>11610</v>
      </c>
      <c r="EP2683" s="560" t="s">
        <v>350</v>
      </c>
      <c r="EQ2683" s="580">
        <v>269</v>
      </c>
      <c r="ER2683" s="560" t="s">
        <v>4677</v>
      </c>
      <c r="ES2683" s="567"/>
    </row>
    <row r="2684" spans="22:149">
      <c r="V2684" s="43">
        <v>341</v>
      </c>
      <c r="W2684" s="34" t="s">
        <v>2038</v>
      </c>
      <c r="X2684" s="44">
        <v>111321</v>
      </c>
      <c r="Y2684" s="34" t="s">
        <v>2669</v>
      </c>
      <c r="Z2684" s="43" t="s">
        <v>318</v>
      </c>
      <c r="AA2684" s="34" t="s">
        <v>512</v>
      </c>
      <c r="AB2684" s="34" t="s">
        <v>278</v>
      </c>
      <c r="AC2684" s="34" t="s">
        <v>13430</v>
      </c>
      <c r="AD2684" s="44" t="s">
        <v>350</v>
      </c>
      <c r="AE2684" s="44" t="s">
        <v>3578</v>
      </c>
      <c r="AF2684" s="43">
        <v>341</v>
      </c>
      <c r="AG2684" s="34" t="s">
        <v>2038</v>
      </c>
      <c r="AH2684" s="34" t="s">
        <v>4210</v>
      </c>
      <c r="AI2684" s="43" t="s">
        <v>4209</v>
      </c>
      <c r="AJ2684" s="44" t="s">
        <v>4211</v>
      </c>
      <c r="AK2684" s="261">
        <v>2560362</v>
      </c>
      <c r="AL2684" s="44" t="s">
        <v>512</v>
      </c>
      <c r="AM2684" s="44" t="s">
        <v>4214</v>
      </c>
      <c r="AN2684" s="262">
        <v>261146900</v>
      </c>
      <c r="AO2684" s="34"/>
      <c r="AP2684" s="34"/>
      <c r="AQ2684" s="34"/>
      <c r="AR2684" s="34"/>
      <c r="AS2684" s="34"/>
      <c r="AT2684" s="44" t="s">
        <v>12785</v>
      </c>
      <c r="AU2684" s="44"/>
      <c r="AV2684" s="477" t="str">
        <f t="array" ref="AV2684">_xlfn.IFS(
LEFT(Tabelas!$AI2684,1)="N","DN",
LEFT(Tabelas!$AI2684,1)="C","DC",
LEFT(Tabelas!$AI2684,1)="L","DL",
LEFT(Tabelas!$AI2684,1)="A","DA",
LEFT(Tabelas!$AI2684,1)="G","DG")</f>
        <v>DL</v>
      </c>
      <c r="AW2684" s="34"/>
      <c r="AX2684" s="34"/>
      <c r="AY2684" s="34"/>
      <c r="AZ2684" s="34"/>
      <c r="BA2684" s="34"/>
      <c r="BB2684" s="34"/>
      <c r="BC2684" s="34"/>
      <c r="BD2684" s="44">
        <v>111321</v>
      </c>
      <c r="BE2684" s="34" t="s">
        <v>2669</v>
      </c>
      <c r="BF2684" s="43" t="s">
        <v>318</v>
      </c>
      <c r="BG2684" s="34" t="s">
        <v>512</v>
      </c>
      <c r="BH2684" s="34" t="s">
        <v>278</v>
      </c>
      <c r="BI2684" s="34" t="s">
        <v>13430</v>
      </c>
      <c r="BJ2684" s="44" t="s">
        <v>350</v>
      </c>
      <c r="BK2684" s="44" t="s">
        <v>3578</v>
      </c>
      <c r="EN2684" s="572" t="s">
        <v>13431</v>
      </c>
      <c r="EO2684" s="561" t="s">
        <v>11620</v>
      </c>
      <c r="EP2684" s="561" t="s">
        <v>289</v>
      </c>
      <c r="EQ2684" s="576">
        <v>345</v>
      </c>
      <c r="ER2684" s="561" t="s">
        <v>645</v>
      </c>
      <c r="ES2684" s="568"/>
    </row>
    <row r="2685" spans="22:149">
      <c r="V2685" s="43">
        <v>341</v>
      </c>
      <c r="W2685" s="34" t="s">
        <v>2038</v>
      </c>
      <c r="X2685" s="44">
        <v>111322</v>
      </c>
      <c r="Y2685" s="34" t="s">
        <v>2811</v>
      </c>
      <c r="Z2685" s="43" t="s">
        <v>318</v>
      </c>
      <c r="AA2685" s="34" t="s">
        <v>512</v>
      </c>
      <c r="AB2685" s="34" t="s">
        <v>278</v>
      </c>
      <c r="AC2685" s="34" t="s">
        <v>13432</v>
      </c>
      <c r="AD2685" s="44" t="s">
        <v>350</v>
      </c>
      <c r="AE2685" s="44" t="s">
        <v>3578</v>
      </c>
      <c r="AF2685" s="43">
        <v>341</v>
      </c>
      <c r="AG2685" s="34" t="s">
        <v>2038</v>
      </c>
      <c r="AH2685" s="34" t="s">
        <v>4210</v>
      </c>
      <c r="AI2685" s="43" t="s">
        <v>4209</v>
      </c>
      <c r="AJ2685" s="44" t="s">
        <v>4211</v>
      </c>
      <c r="AK2685" s="261">
        <v>2560362</v>
      </c>
      <c r="AL2685" s="44" t="s">
        <v>512</v>
      </c>
      <c r="AM2685" s="44" t="s">
        <v>4214</v>
      </c>
      <c r="AN2685" s="262">
        <v>261146900</v>
      </c>
      <c r="AO2685" s="34"/>
      <c r="AP2685" s="34"/>
      <c r="AQ2685" s="34"/>
      <c r="AR2685" s="34"/>
      <c r="AS2685" s="34"/>
      <c r="AT2685" s="44" t="s">
        <v>12785</v>
      </c>
      <c r="AU2685" s="44"/>
      <c r="AV2685" s="477" t="str">
        <f t="array" ref="AV2685">_xlfn.IFS(
LEFT(Tabelas!$AI2685,1)="N","DN",
LEFT(Tabelas!$AI2685,1)="C","DC",
LEFT(Tabelas!$AI2685,1)="L","DL",
LEFT(Tabelas!$AI2685,1)="A","DA",
LEFT(Tabelas!$AI2685,1)="G","DG")</f>
        <v>DL</v>
      </c>
      <c r="AW2685" s="34"/>
      <c r="AX2685" s="34"/>
      <c r="AY2685" s="34"/>
      <c r="AZ2685" s="34"/>
      <c r="BA2685" s="34"/>
      <c r="BB2685" s="34"/>
      <c r="BC2685" s="34"/>
      <c r="BD2685" s="44">
        <v>111322</v>
      </c>
      <c r="BE2685" s="34" t="s">
        <v>2811</v>
      </c>
      <c r="BF2685" s="43" t="s">
        <v>318</v>
      </c>
      <c r="BG2685" s="34" t="s">
        <v>512</v>
      </c>
      <c r="BH2685" s="34" t="s">
        <v>278</v>
      </c>
      <c r="BI2685" s="34" t="s">
        <v>13432</v>
      </c>
      <c r="BJ2685" s="44" t="s">
        <v>350</v>
      </c>
      <c r="BK2685" s="44" t="s">
        <v>3578</v>
      </c>
      <c r="EN2685" s="572" t="s">
        <v>13433</v>
      </c>
      <c r="EO2685" s="561" t="s">
        <v>13434</v>
      </c>
      <c r="EP2685" s="561" t="s">
        <v>13435</v>
      </c>
      <c r="EQ2685" s="576">
        <v>851</v>
      </c>
      <c r="ER2685" s="561" t="s">
        <v>13436</v>
      </c>
      <c r="ES2685" s="568"/>
    </row>
    <row r="2686" spans="22:149">
      <c r="V2686" s="43">
        <v>341</v>
      </c>
      <c r="W2686" s="34" t="s">
        <v>2038</v>
      </c>
      <c r="X2686" s="44">
        <v>111323</v>
      </c>
      <c r="Y2686" s="34" t="s">
        <v>2951</v>
      </c>
      <c r="Z2686" s="43" t="s">
        <v>318</v>
      </c>
      <c r="AA2686" s="34" t="s">
        <v>512</v>
      </c>
      <c r="AB2686" s="34" t="s">
        <v>278</v>
      </c>
      <c r="AC2686" s="34" t="s">
        <v>13437</v>
      </c>
      <c r="AD2686" s="44" t="s">
        <v>350</v>
      </c>
      <c r="AE2686" s="44" t="s">
        <v>3578</v>
      </c>
      <c r="AF2686" s="43">
        <v>341</v>
      </c>
      <c r="AG2686" s="34" t="s">
        <v>2038</v>
      </c>
      <c r="AH2686" s="34" t="s">
        <v>4210</v>
      </c>
      <c r="AI2686" s="43" t="s">
        <v>4209</v>
      </c>
      <c r="AJ2686" s="44" t="s">
        <v>4211</v>
      </c>
      <c r="AK2686" s="261">
        <v>2560362</v>
      </c>
      <c r="AL2686" s="44" t="s">
        <v>512</v>
      </c>
      <c r="AM2686" s="44" t="s">
        <v>4214</v>
      </c>
      <c r="AN2686" s="262">
        <v>261146900</v>
      </c>
      <c r="AO2686" s="34"/>
      <c r="AP2686" s="34"/>
      <c r="AQ2686" s="34"/>
      <c r="AR2686" s="34"/>
      <c r="AS2686" s="34"/>
      <c r="AT2686" s="44" t="s">
        <v>12785</v>
      </c>
      <c r="AU2686" s="44"/>
      <c r="AV2686" s="477" t="str">
        <f t="array" ref="AV2686">_xlfn.IFS(
LEFT(Tabelas!$AI2686,1)="N","DN",
LEFT(Tabelas!$AI2686,1)="C","DC",
LEFT(Tabelas!$AI2686,1)="L","DL",
LEFT(Tabelas!$AI2686,1)="A","DA",
LEFT(Tabelas!$AI2686,1)="G","DG")</f>
        <v>DL</v>
      </c>
      <c r="AW2686" s="34"/>
      <c r="AX2686" s="34"/>
      <c r="AY2686" s="34"/>
      <c r="AZ2686" s="34"/>
      <c r="BA2686" s="34"/>
      <c r="BB2686" s="34"/>
      <c r="BC2686" s="34"/>
      <c r="BD2686" s="44">
        <v>111323</v>
      </c>
      <c r="BE2686" s="34" t="s">
        <v>2951</v>
      </c>
      <c r="BF2686" s="43" t="s">
        <v>318</v>
      </c>
      <c r="BG2686" s="34" t="s">
        <v>512</v>
      </c>
      <c r="BH2686" s="34" t="s">
        <v>278</v>
      </c>
      <c r="BI2686" s="34" t="s">
        <v>13437</v>
      </c>
      <c r="BJ2686" s="44" t="s">
        <v>350</v>
      </c>
      <c r="BK2686" s="44" t="s">
        <v>3578</v>
      </c>
      <c r="EN2686" s="571" t="s">
        <v>13438</v>
      </c>
      <c r="EO2686" s="560" t="s">
        <v>13439</v>
      </c>
      <c r="EP2686" s="560" t="s">
        <v>289</v>
      </c>
      <c r="EQ2686" s="580">
        <v>376</v>
      </c>
      <c r="ER2686" s="560" t="s">
        <v>5105</v>
      </c>
      <c r="ES2686" s="567" t="s">
        <v>13440</v>
      </c>
    </row>
    <row r="2687" spans="22:149">
      <c r="V2687" s="43">
        <v>341</v>
      </c>
      <c r="W2687" s="34" t="s">
        <v>2038</v>
      </c>
      <c r="X2687" s="44">
        <v>111324</v>
      </c>
      <c r="Y2687" s="34" t="s">
        <v>3080</v>
      </c>
      <c r="Z2687" s="43" t="s">
        <v>318</v>
      </c>
      <c r="AA2687" s="34" t="s">
        <v>512</v>
      </c>
      <c r="AB2687" s="34" t="s">
        <v>278</v>
      </c>
      <c r="AC2687" s="34" t="s">
        <v>13441</v>
      </c>
      <c r="AD2687" s="44" t="s">
        <v>350</v>
      </c>
      <c r="AE2687" s="44" t="s">
        <v>3578</v>
      </c>
      <c r="AF2687" s="43">
        <v>341</v>
      </c>
      <c r="AG2687" s="34" t="s">
        <v>2038</v>
      </c>
      <c r="AH2687" s="34" t="s">
        <v>4210</v>
      </c>
      <c r="AI2687" s="43" t="s">
        <v>4209</v>
      </c>
      <c r="AJ2687" s="44" t="s">
        <v>4211</v>
      </c>
      <c r="AK2687" s="261">
        <v>2560362</v>
      </c>
      <c r="AL2687" s="44" t="s">
        <v>512</v>
      </c>
      <c r="AM2687" s="44" t="s">
        <v>4214</v>
      </c>
      <c r="AN2687" s="262">
        <v>261146900</v>
      </c>
      <c r="AO2687" s="34"/>
      <c r="AP2687" s="34"/>
      <c r="AQ2687" s="34"/>
      <c r="AR2687" s="34"/>
      <c r="AS2687" s="34"/>
      <c r="AT2687" s="44" t="s">
        <v>12785</v>
      </c>
      <c r="AU2687" s="44"/>
      <c r="AV2687" s="477" t="str">
        <f t="array" ref="AV2687">_xlfn.IFS(
LEFT(Tabelas!$AI2687,1)="N","DN",
LEFT(Tabelas!$AI2687,1)="C","DC",
LEFT(Tabelas!$AI2687,1)="L","DL",
LEFT(Tabelas!$AI2687,1)="A","DA",
LEFT(Tabelas!$AI2687,1)="G","DG")</f>
        <v>DL</v>
      </c>
      <c r="AW2687" s="34"/>
      <c r="AX2687" s="34"/>
      <c r="AY2687" s="34"/>
      <c r="AZ2687" s="34"/>
      <c r="BA2687" s="34"/>
      <c r="BB2687" s="34"/>
      <c r="BC2687" s="34"/>
      <c r="BD2687" s="44">
        <v>111324</v>
      </c>
      <c r="BE2687" s="34" t="s">
        <v>3080</v>
      </c>
      <c r="BF2687" s="43" t="s">
        <v>318</v>
      </c>
      <c r="BG2687" s="34" t="s">
        <v>512</v>
      </c>
      <c r="BH2687" s="34" t="s">
        <v>278</v>
      </c>
      <c r="BI2687" s="34" t="s">
        <v>13441</v>
      </c>
      <c r="BJ2687" s="44" t="s">
        <v>350</v>
      </c>
      <c r="BK2687" s="44" t="s">
        <v>3578</v>
      </c>
      <c r="EN2687" s="572" t="s">
        <v>13442</v>
      </c>
      <c r="EO2687" s="561" t="s">
        <v>13443</v>
      </c>
      <c r="EP2687" s="561" t="s">
        <v>947</v>
      </c>
      <c r="EQ2687" s="576">
        <v>454</v>
      </c>
      <c r="ER2687" s="561" t="s">
        <v>5380</v>
      </c>
      <c r="ES2687" s="568"/>
    </row>
    <row r="2688" spans="22:149">
      <c r="V2688" s="43">
        <v>341</v>
      </c>
      <c r="W2688" s="34" t="s">
        <v>2038</v>
      </c>
      <c r="X2688" s="44">
        <v>111325</v>
      </c>
      <c r="Y2688" s="34" t="s">
        <v>3195</v>
      </c>
      <c r="Z2688" s="43" t="s">
        <v>318</v>
      </c>
      <c r="AA2688" s="34" t="s">
        <v>512</v>
      </c>
      <c r="AB2688" s="34" t="s">
        <v>278</v>
      </c>
      <c r="AC2688" s="34" t="s">
        <v>13444</v>
      </c>
      <c r="AD2688" s="44" t="s">
        <v>350</v>
      </c>
      <c r="AE2688" s="44" t="s">
        <v>3578</v>
      </c>
      <c r="AF2688" s="43">
        <v>341</v>
      </c>
      <c r="AG2688" s="34" t="s">
        <v>2038</v>
      </c>
      <c r="AH2688" s="34" t="s">
        <v>4210</v>
      </c>
      <c r="AI2688" s="43" t="s">
        <v>4209</v>
      </c>
      <c r="AJ2688" s="44" t="s">
        <v>4211</v>
      </c>
      <c r="AK2688" s="261">
        <v>2560362</v>
      </c>
      <c r="AL2688" s="44" t="s">
        <v>512</v>
      </c>
      <c r="AM2688" s="44" t="s">
        <v>4214</v>
      </c>
      <c r="AN2688" s="262">
        <v>261146900</v>
      </c>
      <c r="AO2688" s="34"/>
      <c r="AP2688" s="34"/>
      <c r="AQ2688" s="34"/>
      <c r="AR2688" s="34"/>
      <c r="AS2688" s="34"/>
      <c r="AT2688" s="44" t="s">
        <v>12785</v>
      </c>
      <c r="AU2688" s="44"/>
      <c r="AV2688" s="477" t="str">
        <f t="array" ref="AV2688">_xlfn.IFS(
LEFT(Tabelas!$AI2688,1)="N","DN",
LEFT(Tabelas!$AI2688,1)="C","DC",
LEFT(Tabelas!$AI2688,1)="L","DL",
LEFT(Tabelas!$AI2688,1)="A","DA",
LEFT(Tabelas!$AI2688,1)="G","DG")</f>
        <v>DL</v>
      </c>
      <c r="AW2688" s="34"/>
      <c r="AX2688" s="34"/>
      <c r="AY2688" s="34"/>
      <c r="AZ2688" s="34"/>
      <c r="BA2688" s="34"/>
      <c r="BB2688" s="34"/>
      <c r="BC2688" s="34"/>
      <c r="BD2688" s="44">
        <v>111325</v>
      </c>
      <c r="BE2688" s="34" t="s">
        <v>3195</v>
      </c>
      <c r="BF2688" s="43" t="s">
        <v>318</v>
      </c>
      <c r="BG2688" s="34" t="s">
        <v>512</v>
      </c>
      <c r="BH2688" s="34" t="s">
        <v>278</v>
      </c>
      <c r="BI2688" s="34" t="s">
        <v>13444</v>
      </c>
      <c r="BJ2688" s="44" t="s">
        <v>350</v>
      </c>
      <c r="BK2688" s="44" t="s">
        <v>3578</v>
      </c>
      <c r="EN2688" s="571" t="s">
        <v>13445</v>
      </c>
      <c r="EO2688" s="560" t="s">
        <v>13446</v>
      </c>
      <c r="EP2688" s="560" t="s">
        <v>370</v>
      </c>
      <c r="EQ2688" s="580">
        <v>555</v>
      </c>
      <c r="ER2688" s="560" t="s">
        <v>371</v>
      </c>
      <c r="ES2688" s="567" t="s">
        <v>13447</v>
      </c>
    </row>
    <row r="2689" spans="22:149">
      <c r="V2689" s="43">
        <v>341</v>
      </c>
      <c r="W2689" s="34" t="s">
        <v>2038</v>
      </c>
      <c r="X2689" s="44">
        <v>111326</v>
      </c>
      <c r="Y2689" s="34" t="s">
        <v>13448</v>
      </c>
      <c r="Z2689" s="43" t="s">
        <v>318</v>
      </c>
      <c r="AA2689" s="34" t="s">
        <v>512</v>
      </c>
      <c r="AB2689" s="34" t="s">
        <v>278</v>
      </c>
      <c r="AC2689" s="34" t="s">
        <v>13426</v>
      </c>
      <c r="AD2689" s="44" t="s">
        <v>350</v>
      </c>
      <c r="AE2689" s="44" t="s">
        <v>3578</v>
      </c>
      <c r="AF2689" s="43">
        <v>341</v>
      </c>
      <c r="AG2689" s="34" t="s">
        <v>2038</v>
      </c>
      <c r="AH2689" s="34" t="s">
        <v>4210</v>
      </c>
      <c r="AI2689" s="43" t="s">
        <v>4209</v>
      </c>
      <c r="AJ2689" s="44" t="s">
        <v>4211</v>
      </c>
      <c r="AK2689" s="261">
        <v>2560362</v>
      </c>
      <c r="AL2689" s="44" t="s">
        <v>512</v>
      </c>
      <c r="AM2689" s="44" t="s">
        <v>4214</v>
      </c>
      <c r="AN2689" s="262">
        <v>261146900</v>
      </c>
      <c r="AO2689" s="34"/>
      <c r="AP2689" s="34"/>
      <c r="AQ2689" s="34"/>
      <c r="AR2689" s="34"/>
      <c r="AS2689" s="34"/>
      <c r="AT2689" s="44" t="s">
        <v>12785</v>
      </c>
      <c r="AU2689" s="44"/>
      <c r="AV2689" s="477" t="str">
        <f t="array" ref="AV2689">_xlfn.IFS(
LEFT(Tabelas!$AI2689,1)="N","DN",
LEFT(Tabelas!$AI2689,1)="C","DC",
LEFT(Tabelas!$AI2689,1)="L","DL",
LEFT(Tabelas!$AI2689,1)="A","DA",
LEFT(Tabelas!$AI2689,1)="G","DG")</f>
        <v>DL</v>
      </c>
      <c r="AW2689" s="34"/>
      <c r="AX2689" s="34"/>
      <c r="AY2689" s="34"/>
      <c r="AZ2689" s="34"/>
      <c r="BA2689" s="34"/>
      <c r="BB2689" s="34"/>
      <c r="BC2689" s="34"/>
      <c r="BD2689" s="44">
        <v>111326</v>
      </c>
      <c r="BE2689" s="34" t="s">
        <v>13448</v>
      </c>
      <c r="BF2689" s="43" t="s">
        <v>318</v>
      </c>
      <c r="BG2689" s="34" t="s">
        <v>512</v>
      </c>
      <c r="BH2689" s="34" t="s">
        <v>278</v>
      </c>
      <c r="BI2689" s="34" t="s">
        <v>13426</v>
      </c>
      <c r="BJ2689" s="44" t="s">
        <v>350</v>
      </c>
      <c r="BK2689" s="44" t="s">
        <v>3578</v>
      </c>
      <c r="EN2689" s="572" t="s">
        <v>13449</v>
      </c>
      <c r="EO2689" s="561" t="s">
        <v>11844</v>
      </c>
      <c r="EP2689" s="561" t="s">
        <v>320</v>
      </c>
      <c r="EQ2689" s="576">
        <v>119</v>
      </c>
      <c r="ER2689" s="561" t="s">
        <v>3588</v>
      </c>
      <c r="ES2689" s="568" t="s">
        <v>13450</v>
      </c>
    </row>
    <row r="2690" spans="22:149">
      <c r="V2690" s="43">
        <v>341</v>
      </c>
      <c r="W2690" s="34" t="s">
        <v>2038</v>
      </c>
      <c r="X2690" s="44">
        <v>111318</v>
      </c>
      <c r="Y2690" s="34" t="s">
        <v>2121</v>
      </c>
      <c r="Z2690" s="43" t="s">
        <v>318</v>
      </c>
      <c r="AA2690" s="34" t="s">
        <v>512</v>
      </c>
      <c r="AB2690" s="34" t="s">
        <v>278</v>
      </c>
      <c r="AC2690" s="34" t="s">
        <v>2121</v>
      </c>
      <c r="AD2690" s="44" t="s">
        <v>350</v>
      </c>
      <c r="AE2690" s="44" t="s">
        <v>3578</v>
      </c>
      <c r="AF2690" s="43">
        <v>341</v>
      </c>
      <c r="AG2690" s="34" t="s">
        <v>2038</v>
      </c>
      <c r="AH2690" s="34" t="s">
        <v>4210</v>
      </c>
      <c r="AI2690" s="43" t="s">
        <v>4209</v>
      </c>
      <c r="AJ2690" s="44" t="s">
        <v>4211</v>
      </c>
      <c r="AK2690" s="261">
        <v>2560362</v>
      </c>
      <c r="AL2690" s="44" t="s">
        <v>512</v>
      </c>
      <c r="AM2690" s="44" t="s">
        <v>4214</v>
      </c>
      <c r="AN2690" s="262">
        <v>261146900</v>
      </c>
      <c r="AO2690" s="34"/>
      <c r="AP2690" s="34"/>
      <c r="AQ2690" s="34"/>
      <c r="AR2690" s="34"/>
      <c r="AS2690" s="34"/>
      <c r="AT2690" s="44" t="s">
        <v>12785</v>
      </c>
      <c r="AU2690" s="44"/>
      <c r="AV2690" s="477" t="str">
        <f t="array" ref="AV2690">_xlfn.IFS(
LEFT(Tabelas!$AI2690,1)="N","DN",
LEFT(Tabelas!$AI2690,1)="C","DC",
LEFT(Tabelas!$AI2690,1)="L","DL",
LEFT(Tabelas!$AI2690,1)="A","DA",
LEFT(Tabelas!$AI2690,1)="G","DG")</f>
        <v>DL</v>
      </c>
      <c r="AW2690" s="34"/>
      <c r="AX2690" s="34"/>
      <c r="AY2690" s="34"/>
      <c r="AZ2690" s="34"/>
      <c r="BA2690" s="34"/>
      <c r="BB2690" s="34"/>
      <c r="BC2690" s="34"/>
      <c r="BD2690" s="44">
        <v>111318</v>
      </c>
      <c r="BE2690" s="34" t="s">
        <v>2121</v>
      </c>
      <c r="BF2690" s="43" t="s">
        <v>318</v>
      </c>
      <c r="BG2690" s="34" t="s">
        <v>512</v>
      </c>
      <c r="BH2690" s="34" t="s">
        <v>278</v>
      </c>
      <c r="BI2690" s="34" t="s">
        <v>2121</v>
      </c>
      <c r="BJ2690" s="44" t="s">
        <v>350</v>
      </c>
      <c r="BK2690" s="44" t="s">
        <v>3578</v>
      </c>
      <c r="EN2690" s="572" t="s">
        <v>13451</v>
      </c>
      <c r="EO2690" s="561" t="s">
        <v>13452</v>
      </c>
      <c r="EP2690" s="561" t="s">
        <v>320</v>
      </c>
      <c r="EQ2690" s="576">
        <v>166</v>
      </c>
      <c r="ER2690" s="561" t="s">
        <v>3992</v>
      </c>
      <c r="ES2690" s="568"/>
    </row>
    <row r="2691" spans="22:149">
      <c r="V2691" s="43">
        <v>342</v>
      </c>
      <c r="W2691" s="34" t="s">
        <v>5009</v>
      </c>
      <c r="X2691" s="44">
        <v>111412</v>
      </c>
      <c r="Y2691" s="34" t="s">
        <v>1663</v>
      </c>
      <c r="Z2691" s="43" t="s">
        <v>318</v>
      </c>
      <c r="AA2691" s="34" t="s">
        <v>513</v>
      </c>
      <c r="AB2691" s="34" t="s">
        <v>278</v>
      </c>
      <c r="AC2691" s="34" t="s">
        <v>13453</v>
      </c>
      <c r="AD2691" s="44" t="s">
        <v>13232</v>
      </c>
      <c r="AE2691" s="44" t="s">
        <v>13232</v>
      </c>
      <c r="AF2691" s="43">
        <v>342</v>
      </c>
      <c r="AG2691" s="34" t="s">
        <v>5009</v>
      </c>
      <c r="AH2691" s="34" t="s">
        <v>5008</v>
      </c>
      <c r="AI2691" s="43" t="s">
        <v>5010</v>
      </c>
      <c r="AJ2691" s="44" t="s">
        <v>5011</v>
      </c>
      <c r="AK2691" s="261">
        <v>2600186</v>
      </c>
      <c r="AL2691" s="44" t="s">
        <v>513</v>
      </c>
      <c r="AM2691" s="44" t="s">
        <v>5015</v>
      </c>
      <c r="AN2691" s="262">
        <v>263146930</v>
      </c>
      <c r="AO2691" s="34"/>
      <c r="AP2691" s="34"/>
      <c r="AQ2691" s="34"/>
      <c r="AR2691" s="34"/>
      <c r="AS2691" s="34"/>
      <c r="AT2691" s="44" t="s">
        <v>12785</v>
      </c>
      <c r="AU2691" s="44"/>
      <c r="AV2691" s="477" t="str">
        <f t="array" ref="AV2691">_xlfn.IFS(
LEFT(Tabelas!$AI2691,1)="N","DN",
LEFT(Tabelas!$AI2691,1)="C","DC",
LEFT(Tabelas!$AI2691,1)="L","DL",
LEFT(Tabelas!$AI2691,1)="A","DA",
LEFT(Tabelas!$AI2691,1)="G","DG")</f>
        <v>DL</v>
      </c>
      <c r="AW2691" s="34"/>
      <c r="AX2691" s="34"/>
      <c r="AY2691" s="34"/>
      <c r="AZ2691" s="34"/>
      <c r="BA2691" s="34"/>
      <c r="BB2691" s="34"/>
      <c r="BC2691" s="34"/>
      <c r="BD2691" s="44">
        <v>111412</v>
      </c>
      <c r="BE2691" s="34" t="s">
        <v>1663</v>
      </c>
      <c r="BF2691" s="43" t="s">
        <v>318</v>
      </c>
      <c r="BG2691" s="34" t="s">
        <v>513</v>
      </c>
      <c r="BH2691" s="34" t="s">
        <v>278</v>
      </c>
      <c r="BI2691" s="34" t="s">
        <v>13453</v>
      </c>
      <c r="BJ2691" s="44" t="s">
        <v>13232</v>
      </c>
      <c r="BK2691" s="44" t="s">
        <v>13232</v>
      </c>
      <c r="EN2691" s="572" t="s">
        <v>13454</v>
      </c>
      <c r="EO2691" s="561" t="s">
        <v>13455</v>
      </c>
      <c r="EP2691" s="561" t="s">
        <v>320</v>
      </c>
      <c r="EQ2691" s="576">
        <v>162</v>
      </c>
      <c r="ER2691" s="561" t="s">
        <v>3781</v>
      </c>
      <c r="ES2691" s="568"/>
    </row>
    <row r="2692" spans="22:149">
      <c r="V2692" s="43">
        <v>342</v>
      </c>
      <c r="W2692" s="34" t="s">
        <v>5009</v>
      </c>
      <c r="X2692" s="44">
        <v>111413</v>
      </c>
      <c r="Y2692" s="34" t="s">
        <v>1920</v>
      </c>
      <c r="Z2692" s="43" t="s">
        <v>318</v>
      </c>
      <c r="AA2692" s="34" t="s">
        <v>513</v>
      </c>
      <c r="AB2692" s="34" t="s">
        <v>278</v>
      </c>
      <c r="AC2692" s="34" t="s">
        <v>13456</v>
      </c>
      <c r="AD2692" s="44" t="s">
        <v>13232</v>
      </c>
      <c r="AE2692" s="44" t="s">
        <v>13232</v>
      </c>
      <c r="AF2692" s="43">
        <v>342</v>
      </c>
      <c r="AG2692" s="34" t="s">
        <v>5009</v>
      </c>
      <c r="AH2692" s="34" t="s">
        <v>5008</v>
      </c>
      <c r="AI2692" s="43" t="s">
        <v>5010</v>
      </c>
      <c r="AJ2692" s="44" t="s">
        <v>5011</v>
      </c>
      <c r="AK2692" s="261">
        <v>2600186</v>
      </c>
      <c r="AL2692" s="44" t="s">
        <v>513</v>
      </c>
      <c r="AM2692" s="44" t="s">
        <v>5015</v>
      </c>
      <c r="AN2692" s="262">
        <v>263146930</v>
      </c>
      <c r="AO2692" s="34"/>
      <c r="AP2692" s="34"/>
      <c r="AQ2692" s="34"/>
      <c r="AR2692" s="34"/>
      <c r="AS2692" s="34"/>
      <c r="AT2692" s="44" t="s">
        <v>12785</v>
      </c>
      <c r="AU2692" s="44"/>
      <c r="AV2692" s="477" t="str">
        <f t="array" ref="AV2692">_xlfn.IFS(
LEFT(Tabelas!$AI2692,1)="N","DN",
LEFT(Tabelas!$AI2692,1)="C","DC",
LEFT(Tabelas!$AI2692,1)="L","DL",
LEFT(Tabelas!$AI2692,1)="A","DA",
LEFT(Tabelas!$AI2692,1)="G","DG")</f>
        <v>DL</v>
      </c>
      <c r="AW2692" s="34"/>
      <c r="AX2692" s="34"/>
      <c r="AY2692" s="34"/>
      <c r="AZ2692" s="34"/>
      <c r="BA2692" s="34"/>
      <c r="BB2692" s="34"/>
      <c r="BC2692" s="34"/>
      <c r="BD2692" s="44">
        <v>111413</v>
      </c>
      <c r="BE2692" s="34" t="s">
        <v>1920</v>
      </c>
      <c r="BF2692" s="43" t="s">
        <v>318</v>
      </c>
      <c r="BG2692" s="34" t="s">
        <v>513</v>
      </c>
      <c r="BH2692" s="34" t="s">
        <v>278</v>
      </c>
      <c r="BI2692" s="34" t="s">
        <v>13456</v>
      </c>
      <c r="BJ2692" s="44" t="s">
        <v>13232</v>
      </c>
      <c r="BK2692" s="44" t="s">
        <v>13232</v>
      </c>
      <c r="EN2692" s="571" t="s">
        <v>13457</v>
      </c>
      <c r="EO2692" s="560" t="s">
        <v>13458</v>
      </c>
      <c r="EP2692" s="560" t="s">
        <v>289</v>
      </c>
      <c r="EQ2692" s="580">
        <v>300</v>
      </c>
      <c r="ER2692" s="560" t="s">
        <v>4916</v>
      </c>
      <c r="ES2692" s="567" t="s">
        <v>13459</v>
      </c>
    </row>
    <row r="2693" spans="22:149">
      <c r="V2693" s="43">
        <v>342</v>
      </c>
      <c r="W2693" s="34" t="s">
        <v>5009</v>
      </c>
      <c r="X2693" s="44">
        <v>111414</v>
      </c>
      <c r="Y2693" s="34" t="s">
        <v>2131</v>
      </c>
      <c r="Z2693" s="43" t="s">
        <v>318</v>
      </c>
      <c r="AA2693" s="34" t="s">
        <v>513</v>
      </c>
      <c r="AB2693" s="34" t="s">
        <v>278</v>
      </c>
      <c r="AC2693" s="34" t="s">
        <v>13460</v>
      </c>
      <c r="AD2693" s="44" t="s">
        <v>13232</v>
      </c>
      <c r="AE2693" s="44" t="s">
        <v>13232</v>
      </c>
      <c r="AF2693" s="43">
        <v>342</v>
      </c>
      <c r="AG2693" s="34" t="s">
        <v>5009</v>
      </c>
      <c r="AH2693" s="34" t="s">
        <v>5008</v>
      </c>
      <c r="AI2693" s="43" t="s">
        <v>5010</v>
      </c>
      <c r="AJ2693" s="44" t="s">
        <v>5011</v>
      </c>
      <c r="AK2693" s="261">
        <v>2600186</v>
      </c>
      <c r="AL2693" s="44" t="s">
        <v>513</v>
      </c>
      <c r="AM2693" s="44" t="s">
        <v>5015</v>
      </c>
      <c r="AN2693" s="262">
        <v>263146930</v>
      </c>
      <c r="AO2693" s="34"/>
      <c r="AP2693" s="34"/>
      <c r="AQ2693" s="34"/>
      <c r="AR2693" s="34"/>
      <c r="AS2693" s="34"/>
      <c r="AT2693" s="44" t="s">
        <v>12785</v>
      </c>
      <c r="AU2693" s="44"/>
      <c r="AV2693" s="477" t="str">
        <f t="array" ref="AV2693">_xlfn.IFS(
LEFT(Tabelas!$AI2693,1)="N","DN",
LEFT(Tabelas!$AI2693,1)="C","DC",
LEFT(Tabelas!$AI2693,1)="L","DL",
LEFT(Tabelas!$AI2693,1)="A","DA",
LEFT(Tabelas!$AI2693,1)="G","DG")</f>
        <v>DL</v>
      </c>
      <c r="AW2693" s="34"/>
      <c r="AX2693" s="34"/>
      <c r="AY2693" s="34"/>
      <c r="AZ2693" s="34"/>
      <c r="BA2693" s="34"/>
      <c r="BB2693" s="34"/>
      <c r="BC2693" s="34"/>
      <c r="BD2693" s="44">
        <v>111414</v>
      </c>
      <c r="BE2693" s="34" t="s">
        <v>2131</v>
      </c>
      <c r="BF2693" s="43" t="s">
        <v>318</v>
      </c>
      <c r="BG2693" s="34" t="s">
        <v>513</v>
      </c>
      <c r="BH2693" s="34" t="s">
        <v>278</v>
      </c>
      <c r="BI2693" s="34" t="s">
        <v>13460</v>
      </c>
      <c r="BJ2693" s="44" t="s">
        <v>13232</v>
      </c>
      <c r="BK2693" s="44" t="s">
        <v>13232</v>
      </c>
      <c r="EN2693" s="571" t="s">
        <v>13461</v>
      </c>
      <c r="EO2693" s="560" t="s">
        <v>13462</v>
      </c>
      <c r="EP2693" s="560" t="s">
        <v>350</v>
      </c>
      <c r="EQ2693" s="580">
        <v>200</v>
      </c>
      <c r="ER2693" s="560" t="s">
        <v>5084</v>
      </c>
      <c r="ES2693" s="567" t="s">
        <v>13463</v>
      </c>
    </row>
    <row r="2694" spans="22:149">
      <c r="V2694" s="43">
        <v>342</v>
      </c>
      <c r="W2694" s="34" t="s">
        <v>5009</v>
      </c>
      <c r="X2694" s="44">
        <v>111415</v>
      </c>
      <c r="Y2694" s="34" t="s">
        <v>2328</v>
      </c>
      <c r="Z2694" s="43" t="s">
        <v>318</v>
      </c>
      <c r="AA2694" s="34" t="s">
        <v>513</v>
      </c>
      <c r="AB2694" s="34" t="s">
        <v>278</v>
      </c>
      <c r="AC2694" s="34" t="s">
        <v>13464</v>
      </c>
      <c r="AD2694" s="44" t="s">
        <v>13232</v>
      </c>
      <c r="AE2694" s="44" t="s">
        <v>13232</v>
      </c>
      <c r="AF2694" s="43">
        <v>342</v>
      </c>
      <c r="AG2694" s="34" t="s">
        <v>5009</v>
      </c>
      <c r="AH2694" s="34" t="s">
        <v>5008</v>
      </c>
      <c r="AI2694" s="43" t="s">
        <v>5010</v>
      </c>
      <c r="AJ2694" s="44" t="s">
        <v>5011</v>
      </c>
      <c r="AK2694" s="261">
        <v>2600186</v>
      </c>
      <c r="AL2694" s="44" t="s">
        <v>513</v>
      </c>
      <c r="AM2694" s="44" t="s">
        <v>5015</v>
      </c>
      <c r="AN2694" s="262">
        <v>263146930</v>
      </c>
      <c r="AO2694" s="34"/>
      <c r="AP2694" s="34"/>
      <c r="AQ2694" s="34"/>
      <c r="AR2694" s="34"/>
      <c r="AS2694" s="34"/>
      <c r="AT2694" s="44" t="s">
        <v>12785</v>
      </c>
      <c r="AU2694" s="44"/>
      <c r="AV2694" s="477" t="str">
        <f t="array" ref="AV2694">_xlfn.IFS(
LEFT(Tabelas!$AI2694,1)="N","DN",
LEFT(Tabelas!$AI2694,1)="C","DC",
LEFT(Tabelas!$AI2694,1)="L","DL",
LEFT(Tabelas!$AI2694,1)="A","DA",
LEFT(Tabelas!$AI2694,1)="G","DG")</f>
        <v>DL</v>
      </c>
      <c r="AW2694" s="34"/>
      <c r="AX2694" s="34"/>
      <c r="AY2694" s="34"/>
      <c r="AZ2694" s="34"/>
      <c r="BA2694" s="34"/>
      <c r="BB2694" s="34"/>
      <c r="BC2694" s="34"/>
      <c r="BD2694" s="44">
        <v>111415</v>
      </c>
      <c r="BE2694" s="34" t="s">
        <v>2328</v>
      </c>
      <c r="BF2694" s="43" t="s">
        <v>318</v>
      </c>
      <c r="BG2694" s="34" t="s">
        <v>513</v>
      </c>
      <c r="BH2694" s="34" t="s">
        <v>278</v>
      </c>
      <c r="BI2694" s="34" t="s">
        <v>13464</v>
      </c>
      <c r="BJ2694" s="44" t="s">
        <v>13232</v>
      </c>
      <c r="BK2694" s="44" t="s">
        <v>13232</v>
      </c>
      <c r="EN2694" s="571" t="s">
        <v>13465</v>
      </c>
      <c r="EO2694" s="560" t="s">
        <v>13466</v>
      </c>
      <c r="EP2694" s="560" t="s">
        <v>289</v>
      </c>
      <c r="EQ2694" s="580">
        <v>376</v>
      </c>
      <c r="ER2694" s="560" t="s">
        <v>5105</v>
      </c>
      <c r="ES2694" s="567" t="s">
        <v>13467</v>
      </c>
    </row>
    <row r="2695" spans="22:149">
      <c r="V2695" s="43">
        <v>342</v>
      </c>
      <c r="W2695" s="34" t="s">
        <v>5009</v>
      </c>
      <c r="X2695" s="44">
        <v>111408</v>
      </c>
      <c r="Y2695" s="34" t="s">
        <v>1111</v>
      </c>
      <c r="Z2695" s="43" t="s">
        <v>318</v>
      </c>
      <c r="AA2695" s="34" t="s">
        <v>513</v>
      </c>
      <c r="AB2695" s="34" t="s">
        <v>278</v>
      </c>
      <c r="AC2695" s="34" t="s">
        <v>1111</v>
      </c>
      <c r="AD2695" s="44" t="s">
        <v>13232</v>
      </c>
      <c r="AE2695" s="44" t="s">
        <v>13232</v>
      </c>
      <c r="AF2695" s="43">
        <v>342</v>
      </c>
      <c r="AG2695" s="34" t="s">
        <v>5009</v>
      </c>
      <c r="AH2695" s="34" t="s">
        <v>5008</v>
      </c>
      <c r="AI2695" s="43" t="s">
        <v>5010</v>
      </c>
      <c r="AJ2695" s="44" t="s">
        <v>5011</v>
      </c>
      <c r="AK2695" s="261">
        <v>2600186</v>
      </c>
      <c r="AL2695" s="44" t="s">
        <v>513</v>
      </c>
      <c r="AM2695" s="44" t="s">
        <v>5015</v>
      </c>
      <c r="AN2695" s="262">
        <v>263146930</v>
      </c>
      <c r="AO2695" s="34"/>
      <c r="AP2695" s="34"/>
      <c r="AQ2695" s="34"/>
      <c r="AR2695" s="34"/>
      <c r="AS2695" s="34"/>
      <c r="AT2695" s="44" t="s">
        <v>12785</v>
      </c>
      <c r="AU2695" s="44"/>
      <c r="AV2695" s="477" t="str">
        <f t="array" ref="AV2695">_xlfn.IFS(
LEFT(Tabelas!$AI2695,1)="N","DN",
LEFT(Tabelas!$AI2695,1)="C","DC",
LEFT(Tabelas!$AI2695,1)="L","DL",
LEFT(Tabelas!$AI2695,1)="A","DA",
LEFT(Tabelas!$AI2695,1)="G","DG")</f>
        <v>DL</v>
      </c>
      <c r="AW2695" s="34"/>
      <c r="AX2695" s="34"/>
      <c r="AY2695" s="34"/>
      <c r="AZ2695" s="34"/>
      <c r="BA2695" s="34"/>
      <c r="BB2695" s="34"/>
      <c r="BC2695" s="34"/>
      <c r="BD2695" s="44">
        <v>111408</v>
      </c>
      <c r="BE2695" s="34" t="s">
        <v>1111</v>
      </c>
      <c r="BF2695" s="43" t="s">
        <v>318</v>
      </c>
      <c r="BG2695" s="34" t="s">
        <v>513</v>
      </c>
      <c r="BH2695" s="34" t="s">
        <v>278</v>
      </c>
      <c r="BI2695" s="34" t="s">
        <v>1111</v>
      </c>
      <c r="BJ2695" s="44" t="s">
        <v>13232</v>
      </c>
      <c r="BK2695" s="44" t="s">
        <v>13232</v>
      </c>
      <c r="EN2695" s="571" t="s">
        <v>13468</v>
      </c>
      <c r="EO2695" s="560" t="s">
        <v>12108</v>
      </c>
      <c r="EP2695" s="560" t="s">
        <v>289</v>
      </c>
      <c r="EQ2695" s="580">
        <v>384</v>
      </c>
      <c r="ER2695" s="560" t="s">
        <v>5163</v>
      </c>
      <c r="ES2695" s="567" t="s">
        <v>13469</v>
      </c>
    </row>
    <row r="2696" spans="22:149">
      <c r="V2696" s="43">
        <v>342</v>
      </c>
      <c r="W2696" s="34" t="s">
        <v>5009</v>
      </c>
      <c r="X2696" s="44">
        <v>111409</v>
      </c>
      <c r="Y2696" s="34" t="s">
        <v>513</v>
      </c>
      <c r="Z2696" s="43" t="s">
        <v>318</v>
      </c>
      <c r="AA2696" s="34" t="s">
        <v>513</v>
      </c>
      <c r="AB2696" s="34" t="s">
        <v>278</v>
      </c>
      <c r="AC2696" s="34" t="s">
        <v>513</v>
      </c>
      <c r="AD2696" s="44" t="s">
        <v>13232</v>
      </c>
      <c r="AE2696" s="44" t="s">
        <v>13232</v>
      </c>
      <c r="AF2696" s="43">
        <v>342</v>
      </c>
      <c r="AG2696" s="34" t="s">
        <v>5009</v>
      </c>
      <c r="AH2696" s="34" t="s">
        <v>5008</v>
      </c>
      <c r="AI2696" s="43" t="s">
        <v>5010</v>
      </c>
      <c r="AJ2696" s="44" t="s">
        <v>5011</v>
      </c>
      <c r="AK2696" s="261">
        <v>2600186</v>
      </c>
      <c r="AL2696" s="44" t="s">
        <v>513</v>
      </c>
      <c r="AM2696" s="44" t="s">
        <v>5015</v>
      </c>
      <c r="AN2696" s="262">
        <v>263146930</v>
      </c>
      <c r="AO2696" s="34"/>
      <c r="AP2696" s="34"/>
      <c r="AQ2696" s="34"/>
      <c r="AR2696" s="34"/>
      <c r="AS2696" s="34"/>
      <c r="AT2696" s="44" t="s">
        <v>12785</v>
      </c>
      <c r="AU2696" s="44"/>
      <c r="AV2696" s="477" t="str">
        <f t="array" ref="AV2696">_xlfn.IFS(
LEFT(Tabelas!$AI2696,1)="N","DN",
LEFT(Tabelas!$AI2696,1)="C","DC",
LEFT(Tabelas!$AI2696,1)="L","DL",
LEFT(Tabelas!$AI2696,1)="A","DA",
LEFT(Tabelas!$AI2696,1)="G","DG")</f>
        <v>DL</v>
      </c>
      <c r="AW2696" s="34"/>
      <c r="AX2696" s="34"/>
      <c r="AY2696" s="34"/>
      <c r="AZ2696" s="34"/>
      <c r="BA2696" s="34"/>
      <c r="BB2696" s="34"/>
      <c r="BC2696" s="34"/>
      <c r="BD2696" s="44">
        <v>111409</v>
      </c>
      <c r="BE2696" s="34" t="s">
        <v>513</v>
      </c>
      <c r="BF2696" s="43" t="s">
        <v>318</v>
      </c>
      <c r="BG2696" s="34" t="s">
        <v>513</v>
      </c>
      <c r="BH2696" s="34" t="s">
        <v>278</v>
      </c>
      <c r="BI2696" s="34" t="s">
        <v>513</v>
      </c>
      <c r="BJ2696" s="44" t="s">
        <v>13232</v>
      </c>
      <c r="BK2696" s="44" t="s">
        <v>13232</v>
      </c>
      <c r="EN2696" s="571" t="s">
        <v>13470</v>
      </c>
      <c r="EO2696" s="560" t="s">
        <v>13471</v>
      </c>
      <c r="EP2696" s="560" t="s">
        <v>320</v>
      </c>
      <c r="EQ2696" s="580">
        <v>103</v>
      </c>
      <c r="ER2696" s="560" t="s">
        <v>938</v>
      </c>
      <c r="ES2696" s="567" t="s">
        <v>13472</v>
      </c>
    </row>
    <row r="2697" spans="22:149">
      <c r="V2697" s="43">
        <v>342</v>
      </c>
      <c r="W2697" s="34" t="s">
        <v>5009</v>
      </c>
      <c r="X2697" s="44">
        <v>111400</v>
      </c>
      <c r="Y2697" s="34" t="s">
        <v>808</v>
      </c>
      <c r="Z2697" s="43" t="s">
        <v>318</v>
      </c>
      <c r="AA2697" s="34" t="s">
        <v>513</v>
      </c>
      <c r="AB2697" s="34" t="s">
        <v>278</v>
      </c>
      <c r="AC2697" s="34" t="s">
        <v>513</v>
      </c>
      <c r="AD2697" s="44" t="s">
        <v>13232</v>
      </c>
      <c r="AE2697" s="44" t="s">
        <v>13232</v>
      </c>
      <c r="AF2697" s="43">
        <v>342</v>
      </c>
      <c r="AG2697" s="34" t="s">
        <v>5009</v>
      </c>
      <c r="AH2697" s="34" t="s">
        <v>5008</v>
      </c>
      <c r="AI2697" s="43" t="s">
        <v>5010</v>
      </c>
      <c r="AJ2697" s="44" t="s">
        <v>5011</v>
      </c>
      <c r="AK2697" s="261">
        <v>2600186</v>
      </c>
      <c r="AL2697" s="44" t="s">
        <v>513</v>
      </c>
      <c r="AM2697" s="44" t="s">
        <v>5015</v>
      </c>
      <c r="AN2697" s="262">
        <v>263146930</v>
      </c>
      <c r="AO2697" s="34"/>
      <c r="AP2697" s="34"/>
      <c r="AQ2697" s="34"/>
      <c r="AR2697" s="34"/>
      <c r="AS2697" s="34"/>
      <c r="AT2697" s="44" t="s">
        <v>12785</v>
      </c>
      <c r="AU2697" s="44"/>
      <c r="AV2697" s="477" t="str">
        <f t="array" ref="AV2697">_xlfn.IFS(
LEFT(Tabelas!$AI2697,1)="N","DN",
LEFT(Tabelas!$AI2697,1)="C","DC",
LEFT(Tabelas!$AI2697,1)="L","DL",
LEFT(Tabelas!$AI2697,1)="A","DA",
LEFT(Tabelas!$AI2697,1)="G","DG")</f>
        <v>DL</v>
      </c>
      <c r="AW2697" s="34"/>
      <c r="AX2697" s="34"/>
      <c r="AY2697" s="34"/>
      <c r="AZ2697" s="34"/>
      <c r="BA2697" s="34"/>
      <c r="BB2697" s="34"/>
      <c r="BC2697" s="34"/>
      <c r="BD2697" s="44">
        <v>111400</v>
      </c>
      <c r="BE2697" s="34" t="s">
        <v>808</v>
      </c>
      <c r="BF2697" s="43" t="s">
        <v>318</v>
      </c>
      <c r="BG2697" s="34" t="s">
        <v>513</v>
      </c>
      <c r="BH2697" s="34" t="s">
        <v>278</v>
      </c>
      <c r="BI2697" s="34" t="s">
        <v>513</v>
      </c>
      <c r="BJ2697" s="44" t="s">
        <v>13232</v>
      </c>
      <c r="BK2697" s="44" t="s">
        <v>13232</v>
      </c>
      <c r="EN2697" s="571" t="s">
        <v>13473</v>
      </c>
      <c r="EO2697" s="560" t="s">
        <v>12296</v>
      </c>
      <c r="EP2697" s="560" t="s">
        <v>350</v>
      </c>
      <c r="EQ2697" s="580">
        <v>226</v>
      </c>
      <c r="ER2697" s="560" t="s">
        <v>4561</v>
      </c>
      <c r="ES2697" s="567" t="s">
        <v>13474</v>
      </c>
    </row>
    <row r="2698" spans="22:149">
      <c r="V2698" s="43">
        <v>344</v>
      </c>
      <c r="W2698" s="34" t="s">
        <v>5026</v>
      </c>
      <c r="X2698" s="44">
        <v>150300</v>
      </c>
      <c r="Y2698" s="34" t="s">
        <v>866</v>
      </c>
      <c r="Z2698" s="43" t="s">
        <v>318</v>
      </c>
      <c r="AA2698" s="34" t="s">
        <v>564</v>
      </c>
      <c r="AB2698" s="34" t="s">
        <v>282</v>
      </c>
      <c r="AC2698" s="34" t="s">
        <v>13475</v>
      </c>
      <c r="AD2698" s="44" t="s">
        <v>13232</v>
      </c>
      <c r="AE2698" s="44" t="s">
        <v>13232</v>
      </c>
      <c r="AF2698" s="43">
        <v>344</v>
      </c>
      <c r="AG2698" s="34" t="s">
        <v>5026</v>
      </c>
      <c r="AH2698" s="34" t="s">
        <v>5025</v>
      </c>
      <c r="AI2698" s="43" t="s">
        <v>5027</v>
      </c>
      <c r="AJ2698" s="44" t="s">
        <v>5028</v>
      </c>
      <c r="AK2698" s="261">
        <v>2804538</v>
      </c>
      <c r="AL2698" s="44" t="s">
        <v>564</v>
      </c>
      <c r="AM2698" s="44" t="s">
        <v>5032</v>
      </c>
      <c r="AN2698" s="262">
        <v>215802280</v>
      </c>
      <c r="AO2698" s="34"/>
      <c r="AP2698" s="34"/>
      <c r="AQ2698" s="34"/>
      <c r="AR2698" s="34"/>
      <c r="AS2698" s="34"/>
      <c r="AT2698" s="44" t="s">
        <v>12785</v>
      </c>
      <c r="AU2698" s="44"/>
      <c r="AV2698" s="477" t="str">
        <f t="array" ref="AV2698">_xlfn.IFS(
LEFT(Tabelas!$AI2698,1)="N","DN",
LEFT(Tabelas!$AI2698,1)="C","DC",
LEFT(Tabelas!$AI2698,1)="L","DL",
LEFT(Tabelas!$AI2698,1)="A","DA",
LEFT(Tabelas!$AI2698,1)="G","DG")</f>
        <v>DL</v>
      </c>
      <c r="AW2698" s="34"/>
      <c r="AX2698" s="34"/>
      <c r="AY2698" s="34"/>
      <c r="AZ2698" s="34"/>
      <c r="BA2698" s="34"/>
      <c r="BB2698" s="34"/>
      <c r="BC2698" s="34"/>
      <c r="BD2698" s="44">
        <v>150300</v>
      </c>
      <c r="BE2698" s="34" t="s">
        <v>866</v>
      </c>
      <c r="BF2698" s="43" t="s">
        <v>318</v>
      </c>
      <c r="BG2698" s="34" t="s">
        <v>564</v>
      </c>
      <c r="BH2698" s="34" t="s">
        <v>282</v>
      </c>
      <c r="BI2698" s="34" t="s">
        <v>13475</v>
      </c>
      <c r="BJ2698" s="44" t="s">
        <v>13232</v>
      </c>
      <c r="BK2698" s="44" t="s">
        <v>13232</v>
      </c>
      <c r="EN2698" s="571" t="s">
        <v>13476</v>
      </c>
      <c r="EO2698" s="560" t="s">
        <v>13477</v>
      </c>
      <c r="EP2698" s="560" t="s">
        <v>350</v>
      </c>
      <c r="EQ2698" s="580">
        <v>223</v>
      </c>
      <c r="ER2698" s="560" t="s">
        <v>4503</v>
      </c>
      <c r="ES2698" s="567" t="s">
        <v>13478</v>
      </c>
    </row>
    <row r="2699" spans="22:149">
      <c r="V2699" s="43">
        <v>344</v>
      </c>
      <c r="W2699" s="34" t="s">
        <v>5026</v>
      </c>
      <c r="X2699" s="44">
        <v>150303</v>
      </c>
      <c r="Y2699" s="34" t="s">
        <v>1159</v>
      </c>
      <c r="Z2699" s="43" t="s">
        <v>318</v>
      </c>
      <c r="AA2699" s="34" t="s">
        <v>564</v>
      </c>
      <c r="AB2699" s="34" t="s">
        <v>282</v>
      </c>
      <c r="AC2699" s="34" t="s">
        <v>1159</v>
      </c>
      <c r="AD2699" s="44" t="s">
        <v>13232</v>
      </c>
      <c r="AE2699" s="44" t="s">
        <v>13232</v>
      </c>
      <c r="AF2699" s="43">
        <v>344</v>
      </c>
      <c r="AG2699" s="34" t="s">
        <v>5026</v>
      </c>
      <c r="AH2699" s="34" t="s">
        <v>5025</v>
      </c>
      <c r="AI2699" s="43" t="s">
        <v>5027</v>
      </c>
      <c r="AJ2699" s="44" t="s">
        <v>5028</v>
      </c>
      <c r="AK2699" s="261">
        <v>2804538</v>
      </c>
      <c r="AL2699" s="44" t="s">
        <v>564</v>
      </c>
      <c r="AM2699" s="44" t="s">
        <v>5032</v>
      </c>
      <c r="AN2699" s="262">
        <v>215802280</v>
      </c>
      <c r="AO2699" s="34"/>
      <c r="AP2699" s="34"/>
      <c r="AQ2699" s="34"/>
      <c r="AR2699" s="34"/>
      <c r="AS2699" s="34"/>
      <c r="AT2699" s="44" t="s">
        <v>12785</v>
      </c>
      <c r="AU2699" s="44"/>
      <c r="AV2699" s="477" t="str">
        <f t="array" ref="AV2699">_xlfn.IFS(
LEFT(Tabelas!$AI2699,1)="N","DN",
LEFT(Tabelas!$AI2699,1)="C","DC",
LEFT(Tabelas!$AI2699,1)="L","DL",
LEFT(Tabelas!$AI2699,1)="A","DA",
LEFT(Tabelas!$AI2699,1)="G","DG")</f>
        <v>DL</v>
      </c>
      <c r="AW2699" s="34"/>
      <c r="AX2699" s="34"/>
      <c r="AY2699" s="34"/>
      <c r="AZ2699" s="34"/>
      <c r="BA2699" s="34"/>
      <c r="BB2699" s="34"/>
      <c r="BC2699" s="34"/>
      <c r="BD2699" s="44">
        <v>150303</v>
      </c>
      <c r="BE2699" s="34" t="s">
        <v>1159</v>
      </c>
      <c r="BF2699" s="43" t="s">
        <v>318</v>
      </c>
      <c r="BG2699" s="34" t="s">
        <v>564</v>
      </c>
      <c r="BH2699" s="34" t="s">
        <v>282</v>
      </c>
      <c r="BI2699" s="34" t="s">
        <v>1159</v>
      </c>
      <c r="BJ2699" s="44" t="s">
        <v>13232</v>
      </c>
      <c r="BK2699" s="44" t="s">
        <v>13232</v>
      </c>
      <c r="EN2699" s="571" t="s">
        <v>13479</v>
      </c>
      <c r="EO2699" s="560" t="s">
        <v>12360</v>
      </c>
      <c r="EP2699" s="560" t="s">
        <v>289</v>
      </c>
      <c r="EQ2699" s="580">
        <v>300</v>
      </c>
      <c r="ER2699" s="560" t="s">
        <v>4916</v>
      </c>
      <c r="ES2699" s="567" t="s">
        <v>13480</v>
      </c>
    </row>
    <row r="2700" spans="22:149">
      <c r="V2700" s="43">
        <v>344</v>
      </c>
      <c r="W2700" s="34" t="s">
        <v>5026</v>
      </c>
      <c r="X2700" s="44">
        <v>150312</v>
      </c>
      <c r="Y2700" s="34" t="s">
        <v>1433</v>
      </c>
      <c r="Z2700" s="43" t="s">
        <v>318</v>
      </c>
      <c r="AA2700" s="34" t="s">
        <v>564</v>
      </c>
      <c r="AB2700" s="34" t="s">
        <v>282</v>
      </c>
      <c r="AC2700" s="34" t="s">
        <v>13475</v>
      </c>
      <c r="AD2700" s="44" t="s">
        <v>13232</v>
      </c>
      <c r="AE2700" s="44" t="s">
        <v>13232</v>
      </c>
      <c r="AF2700" s="43">
        <v>344</v>
      </c>
      <c r="AG2700" s="34" t="s">
        <v>5026</v>
      </c>
      <c r="AH2700" s="34" t="s">
        <v>5025</v>
      </c>
      <c r="AI2700" s="43" t="s">
        <v>5027</v>
      </c>
      <c r="AJ2700" s="44" t="s">
        <v>5028</v>
      </c>
      <c r="AK2700" s="261">
        <v>2804538</v>
      </c>
      <c r="AL2700" s="44" t="s">
        <v>564</v>
      </c>
      <c r="AM2700" s="44" t="s">
        <v>5032</v>
      </c>
      <c r="AN2700" s="262">
        <v>215802280</v>
      </c>
      <c r="AO2700" s="34"/>
      <c r="AP2700" s="34"/>
      <c r="AQ2700" s="34"/>
      <c r="AR2700" s="34"/>
      <c r="AS2700" s="34"/>
      <c r="AT2700" s="44" t="s">
        <v>12785</v>
      </c>
      <c r="AU2700" s="44"/>
      <c r="AV2700" s="477" t="str">
        <f t="array" ref="AV2700">_xlfn.IFS(
LEFT(Tabelas!$AI2700,1)="N","DN",
LEFT(Tabelas!$AI2700,1)="C","DC",
LEFT(Tabelas!$AI2700,1)="L","DL",
LEFT(Tabelas!$AI2700,1)="A","DA",
LEFT(Tabelas!$AI2700,1)="G","DG")</f>
        <v>DL</v>
      </c>
      <c r="AW2700" s="34"/>
      <c r="AX2700" s="34"/>
      <c r="AY2700" s="34"/>
      <c r="AZ2700" s="34"/>
      <c r="BA2700" s="34"/>
      <c r="BB2700" s="34"/>
      <c r="BC2700" s="34"/>
      <c r="BD2700" s="44">
        <v>150312</v>
      </c>
      <c r="BE2700" s="34" t="s">
        <v>1433</v>
      </c>
      <c r="BF2700" s="43" t="s">
        <v>318</v>
      </c>
      <c r="BG2700" s="34" t="s">
        <v>564</v>
      </c>
      <c r="BH2700" s="34" t="s">
        <v>282</v>
      </c>
      <c r="BI2700" s="34" t="s">
        <v>13475</v>
      </c>
      <c r="BJ2700" s="44" t="s">
        <v>13232</v>
      </c>
      <c r="BK2700" s="44" t="s">
        <v>13232</v>
      </c>
      <c r="EN2700" s="572" t="s">
        <v>13481</v>
      </c>
      <c r="EO2700" s="561" t="s">
        <v>13482</v>
      </c>
      <c r="EP2700" s="561" t="s">
        <v>289</v>
      </c>
      <c r="EQ2700" s="576">
        <v>382</v>
      </c>
      <c r="ER2700" s="561" t="s">
        <v>5135</v>
      </c>
      <c r="ES2700" s="568" t="s">
        <v>13480</v>
      </c>
    </row>
    <row r="2701" spans="22:149">
      <c r="V2701" s="43">
        <v>344</v>
      </c>
      <c r="W2701" s="34" t="s">
        <v>5026</v>
      </c>
      <c r="X2701" s="44">
        <v>150313</v>
      </c>
      <c r="Y2701" s="34" t="s">
        <v>1713</v>
      </c>
      <c r="Z2701" s="43" t="s">
        <v>318</v>
      </c>
      <c r="AA2701" s="34" t="s">
        <v>564</v>
      </c>
      <c r="AB2701" s="34" t="s">
        <v>282</v>
      </c>
      <c r="AC2701" s="34" t="s">
        <v>13483</v>
      </c>
      <c r="AD2701" s="44" t="s">
        <v>13232</v>
      </c>
      <c r="AE2701" s="44" t="s">
        <v>13232</v>
      </c>
      <c r="AF2701" s="43">
        <v>344</v>
      </c>
      <c r="AG2701" s="34" t="s">
        <v>5026</v>
      </c>
      <c r="AH2701" s="34" t="s">
        <v>5025</v>
      </c>
      <c r="AI2701" s="43" t="s">
        <v>5027</v>
      </c>
      <c r="AJ2701" s="44" t="s">
        <v>5028</v>
      </c>
      <c r="AK2701" s="261">
        <v>2804538</v>
      </c>
      <c r="AL2701" s="44" t="s">
        <v>564</v>
      </c>
      <c r="AM2701" s="44" t="s">
        <v>5032</v>
      </c>
      <c r="AN2701" s="262">
        <v>215802280</v>
      </c>
      <c r="AO2701" s="34"/>
      <c r="AP2701" s="34"/>
      <c r="AQ2701" s="34"/>
      <c r="AR2701" s="34"/>
      <c r="AS2701" s="34"/>
      <c r="AT2701" s="44" t="s">
        <v>12785</v>
      </c>
      <c r="AU2701" s="44"/>
      <c r="AV2701" s="477" t="str">
        <f t="array" ref="AV2701">_xlfn.IFS(
LEFT(Tabelas!$AI2701,1)="N","DN",
LEFT(Tabelas!$AI2701,1)="C","DC",
LEFT(Tabelas!$AI2701,1)="L","DL",
LEFT(Tabelas!$AI2701,1)="A","DA",
LEFT(Tabelas!$AI2701,1)="G","DG")</f>
        <v>DL</v>
      </c>
      <c r="AW2701" s="34"/>
      <c r="AX2701" s="34"/>
      <c r="AY2701" s="34"/>
      <c r="AZ2701" s="34"/>
      <c r="BA2701" s="34"/>
      <c r="BB2701" s="34"/>
      <c r="BC2701" s="34"/>
      <c r="BD2701" s="44">
        <v>150313</v>
      </c>
      <c r="BE2701" s="34" t="s">
        <v>1713</v>
      </c>
      <c r="BF2701" s="43" t="s">
        <v>318</v>
      </c>
      <c r="BG2701" s="34" t="s">
        <v>564</v>
      </c>
      <c r="BH2701" s="34" t="s">
        <v>282</v>
      </c>
      <c r="BI2701" s="34" t="s">
        <v>13483</v>
      </c>
      <c r="BJ2701" s="44" t="s">
        <v>13232</v>
      </c>
      <c r="BK2701" s="44" t="s">
        <v>13232</v>
      </c>
      <c r="EN2701" s="571" t="s">
        <v>13484</v>
      </c>
      <c r="EO2701" s="560" t="s">
        <v>13485</v>
      </c>
      <c r="EP2701" s="560" t="s">
        <v>947</v>
      </c>
      <c r="EQ2701" s="580">
        <v>451</v>
      </c>
      <c r="ER2701" s="560" t="s">
        <v>4104</v>
      </c>
      <c r="ES2701" s="567" t="s">
        <v>13486</v>
      </c>
    </row>
    <row r="2702" spans="22:149">
      <c r="V2702" s="43">
        <v>344</v>
      </c>
      <c r="W2702" s="34" t="s">
        <v>5026</v>
      </c>
      <c r="X2702" s="44">
        <v>150314</v>
      </c>
      <c r="Y2702" s="34" t="s">
        <v>1964</v>
      </c>
      <c r="Z2702" s="43" t="s">
        <v>318</v>
      </c>
      <c r="AA2702" s="34" t="s">
        <v>564</v>
      </c>
      <c r="AB2702" s="34" t="s">
        <v>282</v>
      </c>
      <c r="AC2702" s="34" t="s">
        <v>13487</v>
      </c>
      <c r="AD2702" s="44" t="s">
        <v>13232</v>
      </c>
      <c r="AE2702" s="44" t="s">
        <v>13232</v>
      </c>
      <c r="AF2702" s="43">
        <v>344</v>
      </c>
      <c r="AG2702" s="34" t="s">
        <v>5026</v>
      </c>
      <c r="AH2702" s="34" t="s">
        <v>5025</v>
      </c>
      <c r="AI2702" s="43" t="s">
        <v>5027</v>
      </c>
      <c r="AJ2702" s="44" t="s">
        <v>5028</v>
      </c>
      <c r="AK2702" s="261">
        <v>2804538</v>
      </c>
      <c r="AL2702" s="44" t="s">
        <v>564</v>
      </c>
      <c r="AM2702" s="44" t="s">
        <v>5032</v>
      </c>
      <c r="AN2702" s="262">
        <v>215802280</v>
      </c>
      <c r="AO2702" s="34"/>
      <c r="AP2702" s="34"/>
      <c r="AQ2702" s="34"/>
      <c r="AR2702" s="34"/>
      <c r="AS2702" s="34"/>
      <c r="AT2702" s="44" t="s">
        <v>12785</v>
      </c>
      <c r="AU2702" s="44"/>
      <c r="AV2702" s="477" t="str">
        <f t="array" ref="AV2702">_xlfn.IFS(
LEFT(Tabelas!$AI2702,1)="N","DN",
LEFT(Tabelas!$AI2702,1)="C","DC",
LEFT(Tabelas!$AI2702,1)="L","DL",
LEFT(Tabelas!$AI2702,1)="A","DA",
LEFT(Tabelas!$AI2702,1)="G","DG")</f>
        <v>DL</v>
      </c>
      <c r="AW2702" s="34"/>
      <c r="AX2702" s="34"/>
      <c r="AY2702" s="34"/>
      <c r="AZ2702" s="34"/>
      <c r="BA2702" s="34"/>
      <c r="BB2702" s="34"/>
      <c r="BC2702" s="34"/>
      <c r="BD2702" s="44">
        <v>150314</v>
      </c>
      <c r="BE2702" s="34" t="s">
        <v>1964</v>
      </c>
      <c r="BF2702" s="43" t="s">
        <v>318</v>
      </c>
      <c r="BG2702" s="34" t="s">
        <v>564</v>
      </c>
      <c r="BH2702" s="34" t="s">
        <v>282</v>
      </c>
      <c r="BI2702" s="34" t="s">
        <v>13487</v>
      </c>
      <c r="BJ2702" s="44" t="s">
        <v>13232</v>
      </c>
      <c r="BK2702" s="44" t="s">
        <v>13232</v>
      </c>
      <c r="EN2702" s="571" t="s">
        <v>13488</v>
      </c>
      <c r="EO2702" s="560" t="s">
        <v>13489</v>
      </c>
      <c r="EP2702" s="560" t="s">
        <v>289</v>
      </c>
      <c r="EQ2702" s="580">
        <v>300</v>
      </c>
      <c r="ER2702" s="560" t="s">
        <v>4916</v>
      </c>
      <c r="ES2702" s="567" t="s">
        <v>13490</v>
      </c>
    </row>
    <row r="2703" spans="22:149">
      <c r="V2703" s="43">
        <v>344</v>
      </c>
      <c r="W2703" s="34" t="s">
        <v>5026</v>
      </c>
      <c r="X2703" s="44">
        <v>150315</v>
      </c>
      <c r="Y2703" s="34" t="s">
        <v>2162</v>
      </c>
      <c r="Z2703" s="43" t="s">
        <v>318</v>
      </c>
      <c r="AA2703" s="34" t="s">
        <v>564</v>
      </c>
      <c r="AB2703" s="34" t="s">
        <v>282</v>
      </c>
      <c r="AC2703" s="34" t="s">
        <v>13491</v>
      </c>
      <c r="AD2703" s="44" t="s">
        <v>13232</v>
      </c>
      <c r="AE2703" s="44" t="s">
        <v>13232</v>
      </c>
      <c r="AF2703" s="43">
        <v>344</v>
      </c>
      <c r="AG2703" s="34" t="s">
        <v>5026</v>
      </c>
      <c r="AH2703" s="34" t="s">
        <v>5025</v>
      </c>
      <c r="AI2703" s="43" t="s">
        <v>5027</v>
      </c>
      <c r="AJ2703" s="44" t="s">
        <v>5028</v>
      </c>
      <c r="AK2703" s="261">
        <v>2804538</v>
      </c>
      <c r="AL2703" s="44" t="s">
        <v>564</v>
      </c>
      <c r="AM2703" s="44" t="s">
        <v>5032</v>
      </c>
      <c r="AN2703" s="262">
        <v>215802280</v>
      </c>
      <c r="AO2703" s="34"/>
      <c r="AP2703" s="34"/>
      <c r="AQ2703" s="34"/>
      <c r="AR2703" s="34"/>
      <c r="AS2703" s="34"/>
      <c r="AT2703" s="44" t="s">
        <v>12785</v>
      </c>
      <c r="AU2703" s="44"/>
      <c r="AV2703" s="477" t="str">
        <f t="array" ref="AV2703">_xlfn.IFS(
LEFT(Tabelas!$AI2703,1)="N","DN",
LEFT(Tabelas!$AI2703,1)="C","DC",
LEFT(Tabelas!$AI2703,1)="L","DL",
LEFT(Tabelas!$AI2703,1)="A","DA",
LEFT(Tabelas!$AI2703,1)="G","DG")</f>
        <v>DL</v>
      </c>
      <c r="AW2703" s="34"/>
      <c r="AX2703" s="34"/>
      <c r="AY2703" s="34"/>
      <c r="AZ2703" s="34"/>
      <c r="BA2703" s="34"/>
      <c r="BB2703" s="34"/>
      <c r="BC2703" s="34"/>
      <c r="BD2703" s="44">
        <v>150315</v>
      </c>
      <c r="BE2703" s="34" t="s">
        <v>2162</v>
      </c>
      <c r="BF2703" s="43" t="s">
        <v>318</v>
      </c>
      <c r="BG2703" s="34" t="s">
        <v>564</v>
      </c>
      <c r="BH2703" s="34" t="s">
        <v>282</v>
      </c>
      <c r="BI2703" s="34" t="s">
        <v>13491</v>
      </c>
      <c r="BJ2703" s="44" t="s">
        <v>13232</v>
      </c>
      <c r="BK2703" s="44" t="s">
        <v>13232</v>
      </c>
      <c r="EN2703" s="571" t="s">
        <v>13492</v>
      </c>
      <c r="EO2703" s="560" t="s">
        <v>6151</v>
      </c>
      <c r="EP2703" s="560" t="s">
        <v>320</v>
      </c>
      <c r="EQ2703" s="580">
        <v>119</v>
      </c>
      <c r="ER2703" s="560" t="s">
        <v>3588</v>
      </c>
      <c r="ES2703" s="567"/>
    </row>
    <row r="2704" spans="22:149">
      <c r="V2704" s="43">
        <v>345</v>
      </c>
      <c r="W2704" s="34" t="s">
        <v>645</v>
      </c>
      <c r="X2704" s="44">
        <v>150400</v>
      </c>
      <c r="Y2704" s="34" t="s">
        <v>867</v>
      </c>
      <c r="Z2704" s="43" t="s">
        <v>318</v>
      </c>
      <c r="AA2704" s="34" t="s">
        <v>565</v>
      </c>
      <c r="AB2704" s="34" t="s">
        <v>282</v>
      </c>
      <c r="AC2704" s="34" t="s">
        <v>13493</v>
      </c>
      <c r="AD2704" s="44" t="s">
        <v>13232</v>
      </c>
      <c r="AE2704" s="44" t="s">
        <v>13232</v>
      </c>
      <c r="AF2704" s="43">
        <v>345</v>
      </c>
      <c r="AG2704" s="34" t="s">
        <v>645</v>
      </c>
      <c r="AH2704" s="34" t="s">
        <v>13494</v>
      </c>
      <c r="AI2704" s="43" t="s">
        <v>5043</v>
      </c>
      <c r="AJ2704" s="44" t="s">
        <v>5044</v>
      </c>
      <c r="AK2704" s="261">
        <v>2830349</v>
      </c>
      <c r="AL2704" s="44" t="s">
        <v>565</v>
      </c>
      <c r="AM2704" s="44" t="s">
        <v>5048</v>
      </c>
      <c r="AN2704" s="262">
        <v>215802430</v>
      </c>
      <c r="AO2704" s="34"/>
      <c r="AP2704" s="34"/>
      <c r="AQ2704" s="34"/>
      <c r="AR2704" s="34"/>
      <c r="AS2704" s="34"/>
      <c r="AT2704" s="44" t="s">
        <v>12785</v>
      </c>
      <c r="AU2704" s="44"/>
      <c r="AV2704" s="477" t="str">
        <f t="array" ref="AV2704">_xlfn.IFS(
LEFT(Tabelas!$AI2704,1)="N","DN",
LEFT(Tabelas!$AI2704,1)="C","DC",
LEFT(Tabelas!$AI2704,1)="L","DL",
LEFT(Tabelas!$AI2704,1)="A","DA",
LEFT(Tabelas!$AI2704,1)="G","DG")</f>
        <v>DL</v>
      </c>
      <c r="AW2704" s="34"/>
      <c r="AX2704" s="34"/>
      <c r="AY2704" s="34"/>
      <c r="AZ2704" s="34"/>
      <c r="BA2704" s="34"/>
      <c r="BB2704" s="34"/>
      <c r="BC2704" s="34"/>
      <c r="BD2704" s="44">
        <v>150400</v>
      </c>
      <c r="BE2704" s="34" t="s">
        <v>867</v>
      </c>
      <c r="BF2704" s="43" t="s">
        <v>318</v>
      </c>
      <c r="BG2704" s="34" t="s">
        <v>565</v>
      </c>
      <c r="BH2704" s="34" t="s">
        <v>282</v>
      </c>
      <c r="BI2704" s="34" t="s">
        <v>13493</v>
      </c>
      <c r="BJ2704" s="44" t="s">
        <v>13232</v>
      </c>
      <c r="BK2704" s="44" t="s">
        <v>13232</v>
      </c>
      <c r="EN2704" s="571" t="s">
        <v>13495</v>
      </c>
      <c r="EO2704" s="560" t="s">
        <v>12402</v>
      </c>
      <c r="EP2704" s="560" t="s">
        <v>320</v>
      </c>
      <c r="EQ2704" s="580">
        <v>103</v>
      </c>
      <c r="ER2704" s="560" t="s">
        <v>938</v>
      </c>
      <c r="ES2704" s="567" t="s">
        <v>12403</v>
      </c>
    </row>
    <row r="2705" spans="22:149">
      <c r="V2705" s="43">
        <v>345</v>
      </c>
      <c r="W2705" s="34" t="s">
        <v>645</v>
      </c>
      <c r="X2705" s="44">
        <v>150407</v>
      </c>
      <c r="Y2705" s="34" t="s">
        <v>1160</v>
      </c>
      <c r="Z2705" s="43" t="s">
        <v>318</v>
      </c>
      <c r="AA2705" s="34" t="s">
        <v>565</v>
      </c>
      <c r="AB2705" s="34" t="s">
        <v>282</v>
      </c>
      <c r="AC2705" s="34" t="s">
        <v>1160</v>
      </c>
      <c r="AD2705" s="44" t="s">
        <v>13232</v>
      </c>
      <c r="AE2705" s="44" t="s">
        <v>13232</v>
      </c>
      <c r="AF2705" s="43">
        <v>345</v>
      </c>
      <c r="AG2705" s="34" t="s">
        <v>645</v>
      </c>
      <c r="AH2705" s="34" t="s">
        <v>13494</v>
      </c>
      <c r="AI2705" s="43" t="s">
        <v>5043</v>
      </c>
      <c r="AJ2705" s="44" t="s">
        <v>5044</v>
      </c>
      <c r="AK2705" s="261">
        <v>2830349</v>
      </c>
      <c r="AL2705" s="44" t="s">
        <v>565</v>
      </c>
      <c r="AM2705" s="44" t="s">
        <v>5048</v>
      </c>
      <c r="AN2705" s="262">
        <v>215802430</v>
      </c>
      <c r="AO2705" s="34"/>
      <c r="AP2705" s="34"/>
      <c r="AQ2705" s="34"/>
      <c r="AR2705" s="34"/>
      <c r="AS2705" s="34"/>
      <c r="AT2705" s="44" t="s">
        <v>12785</v>
      </c>
      <c r="AU2705" s="44"/>
      <c r="AV2705" s="477" t="str">
        <f t="array" ref="AV2705">_xlfn.IFS(
LEFT(Tabelas!$AI2705,1)="N","DN",
LEFT(Tabelas!$AI2705,1)="C","DC",
LEFT(Tabelas!$AI2705,1)="L","DL",
LEFT(Tabelas!$AI2705,1)="A","DA",
LEFT(Tabelas!$AI2705,1)="G","DG")</f>
        <v>DL</v>
      </c>
      <c r="AW2705" s="34"/>
      <c r="AX2705" s="34"/>
      <c r="AY2705" s="34"/>
      <c r="AZ2705" s="34"/>
      <c r="BA2705" s="34"/>
      <c r="BB2705" s="34"/>
      <c r="BC2705" s="34"/>
      <c r="BD2705" s="44">
        <v>150407</v>
      </c>
      <c r="BE2705" s="34" t="s">
        <v>1160</v>
      </c>
      <c r="BF2705" s="43" t="s">
        <v>318</v>
      </c>
      <c r="BG2705" s="34" t="s">
        <v>565</v>
      </c>
      <c r="BH2705" s="34" t="s">
        <v>282</v>
      </c>
      <c r="BI2705" s="34" t="s">
        <v>1160</v>
      </c>
      <c r="BJ2705" s="44" t="s">
        <v>13232</v>
      </c>
      <c r="BK2705" s="44" t="s">
        <v>13232</v>
      </c>
      <c r="EN2705" s="572" t="s">
        <v>13496</v>
      </c>
      <c r="EO2705" s="561" t="s">
        <v>12402</v>
      </c>
      <c r="EP2705" s="561" t="s">
        <v>320</v>
      </c>
      <c r="EQ2705" s="576">
        <v>120</v>
      </c>
      <c r="ER2705" s="561" t="s">
        <v>3654</v>
      </c>
      <c r="ES2705" s="568" t="s">
        <v>12403</v>
      </c>
    </row>
    <row r="2706" spans="22:149">
      <c r="V2706" s="43">
        <v>345</v>
      </c>
      <c r="W2706" s="34" t="s">
        <v>645</v>
      </c>
      <c r="X2706" s="44">
        <v>150409</v>
      </c>
      <c r="Y2706" s="34" t="s">
        <v>1434</v>
      </c>
      <c r="Z2706" s="43" t="s">
        <v>318</v>
      </c>
      <c r="AA2706" s="34" t="s">
        <v>565</v>
      </c>
      <c r="AB2706" s="34" t="s">
        <v>282</v>
      </c>
      <c r="AC2706" s="34" t="s">
        <v>13497</v>
      </c>
      <c r="AD2706" s="44" t="s">
        <v>13232</v>
      </c>
      <c r="AE2706" s="44" t="s">
        <v>13232</v>
      </c>
      <c r="AF2706" s="43">
        <v>345</v>
      </c>
      <c r="AG2706" s="34" t="s">
        <v>645</v>
      </c>
      <c r="AH2706" s="34" t="s">
        <v>13494</v>
      </c>
      <c r="AI2706" s="43" t="s">
        <v>5043</v>
      </c>
      <c r="AJ2706" s="44" t="s">
        <v>5044</v>
      </c>
      <c r="AK2706" s="261">
        <v>2830349</v>
      </c>
      <c r="AL2706" s="44" t="s">
        <v>565</v>
      </c>
      <c r="AM2706" s="44" t="s">
        <v>5048</v>
      </c>
      <c r="AN2706" s="262">
        <v>215802430</v>
      </c>
      <c r="AO2706" s="34"/>
      <c r="AP2706" s="34"/>
      <c r="AQ2706" s="34"/>
      <c r="AR2706" s="34"/>
      <c r="AS2706" s="34"/>
      <c r="AT2706" s="44" t="s">
        <v>12785</v>
      </c>
      <c r="AU2706" s="44"/>
      <c r="AV2706" s="477" t="str">
        <f t="array" ref="AV2706">_xlfn.IFS(
LEFT(Tabelas!$AI2706,1)="N","DN",
LEFT(Tabelas!$AI2706,1)="C","DC",
LEFT(Tabelas!$AI2706,1)="L","DL",
LEFT(Tabelas!$AI2706,1)="A","DA",
LEFT(Tabelas!$AI2706,1)="G","DG")</f>
        <v>DL</v>
      </c>
      <c r="AW2706" s="34"/>
      <c r="AX2706" s="34"/>
      <c r="AY2706" s="34"/>
      <c r="AZ2706" s="34"/>
      <c r="BA2706" s="34"/>
      <c r="BB2706" s="34"/>
      <c r="BC2706" s="34"/>
      <c r="BD2706" s="44">
        <v>150409</v>
      </c>
      <c r="BE2706" s="34" t="s">
        <v>1434</v>
      </c>
      <c r="BF2706" s="43" t="s">
        <v>318</v>
      </c>
      <c r="BG2706" s="34" t="s">
        <v>565</v>
      </c>
      <c r="BH2706" s="34" t="s">
        <v>282</v>
      </c>
      <c r="BI2706" s="34" t="s">
        <v>13497</v>
      </c>
      <c r="BJ2706" s="44" t="s">
        <v>13232</v>
      </c>
      <c r="BK2706" s="44" t="s">
        <v>13232</v>
      </c>
      <c r="EN2706" s="572" t="s">
        <v>13498</v>
      </c>
      <c r="EO2706" s="561" t="s">
        <v>6242</v>
      </c>
      <c r="EP2706" s="561" t="s">
        <v>350</v>
      </c>
      <c r="EQ2706" s="576">
        <v>271</v>
      </c>
      <c r="ER2706" s="561" t="s">
        <v>4694</v>
      </c>
      <c r="ES2706" s="568"/>
    </row>
    <row r="2707" spans="22:149">
      <c r="V2707" s="43">
        <v>345</v>
      </c>
      <c r="W2707" s="34" t="s">
        <v>645</v>
      </c>
      <c r="X2707" s="44">
        <v>150410</v>
      </c>
      <c r="Y2707" s="34" t="s">
        <v>1714</v>
      </c>
      <c r="Z2707" s="43" t="s">
        <v>318</v>
      </c>
      <c r="AA2707" s="34" t="s">
        <v>565</v>
      </c>
      <c r="AB2707" s="34" t="s">
        <v>282</v>
      </c>
      <c r="AC2707" s="34" t="s">
        <v>13493</v>
      </c>
      <c r="AD2707" s="44" t="s">
        <v>13232</v>
      </c>
      <c r="AE2707" s="44" t="s">
        <v>13232</v>
      </c>
      <c r="AF2707" s="43">
        <v>345</v>
      </c>
      <c r="AG2707" s="34" t="s">
        <v>645</v>
      </c>
      <c r="AH2707" s="34" t="s">
        <v>13494</v>
      </c>
      <c r="AI2707" s="43" t="s">
        <v>5043</v>
      </c>
      <c r="AJ2707" s="44" t="s">
        <v>5044</v>
      </c>
      <c r="AK2707" s="261">
        <v>2830349</v>
      </c>
      <c r="AL2707" s="44" t="s">
        <v>565</v>
      </c>
      <c r="AM2707" s="44" t="s">
        <v>5048</v>
      </c>
      <c r="AN2707" s="262">
        <v>215802430</v>
      </c>
      <c r="AO2707" s="34"/>
      <c r="AP2707" s="34"/>
      <c r="AQ2707" s="34"/>
      <c r="AR2707" s="34"/>
      <c r="AS2707" s="34"/>
      <c r="AT2707" s="44" t="s">
        <v>12785</v>
      </c>
      <c r="AU2707" s="44"/>
      <c r="AV2707" s="477" t="str">
        <f t="array" ref="AV2707">_xlfn.IFS(
LEFT(Tabelas!$AI2707,1)="N","DN",
LEFT(Tabelas!$AI2707,1)="C","DC",
LEFT(Tabelas!$AI2707,1)="L","DL",
LEFT(Tabelas!$AI2707,1)="A","DA",
LEFT(Tabelas!$AI2707,1)="G","DG")</f>
        <v>DL</v>
      </c>
      <c r="AW2707" s="34"/>
      <c r="AX2707" s="34"/>
      <c r="AY2707" s="34"/>
      <c r="AZ2707" s="34"/>
      <c r="BA2707" s="34"/>
      <c r="BB2707" s="34"/>
      <c r="BC2707" s="34"/>
      <c r="BD2707" s="44">
        <v>150410</v>
      </c>
      <c r="BE2707" s="34" t="s">
        <v>1714</v>
      </c>
      <c r="BF2707" s="43" t="s">
        <v>318</v>
      </c>
      <c r="BG2707" s="34" t="s">
        <v>565</v>
      </c>
      <c r="BH2707" s="34" t="s">
        <v>282</v>
      </c>
      <c r="BI2707" s="34" t="s">
        <v>13493</v>
      </c>
      <c r="BJ2707" s="44" t="s">
        <v>13232</v>
      </c>
      <c r="BK2707" s="44" t="s">
        <v>13232</v>
      </c>
      <c r="EN2707" s="571" t="s">
        <v>13499</v>
      </c>
      <c r="EO2707" s="560" t="s">
        <v>13500</v>
      </c>
      <c r="EP2707" s="560" t="s">
        <v>370</v>
      </c>
      <c r="EQ2707" s="580">
        <v>555</v>
      </c>
      <c r="ER2707" s="560" t="s">
        <v>371</v>
      </c>
      <c r="ES2707" s="567" t="s">
        <v>13501</v>
      </c>
    </row>
    <row r="2708" spans="22:149">
      <c r="V2708" s="43">
        <v>345</v>
      </c>
      <c r="W2708" s="34" t="s">
        <v>645</v>
      </c>
      <c r="X2708" s="44">
        <v>150411</v>
      </c>
      <c r="Y2708" s="34" t="s">
        <v>1965</v>
      </c>
      <c r="Z2708" s="43" t="s">
        <v>318</v>
      </c>
      <c r="AA2708" s="34" t="s">
        <v>565</v>
      </c>
      <c r="AB2708" s="34" t="s">
        <v>282</v>
      </c>
      <c r="AC2708" s="34" t="s">
        <v>13502</v>
      </c>
      <c r="AD2708" s="44" t="s">
        <v>13232</v>
      </c>
      <c r="AE2708" s="44" t="s">
        <v>13232</v>
      </c>
      <c r="AF2708" s="43">
        <v>345</v>
      </c>
      <c r="AG2708" s="34" t="s">
        <v>645</v>
      </c>
      <c r="AH2708" s="34" t="s">
        <v>13494</v>
      </c>
      <c r="AI2708" s="43" t="s">
        <v>5043</v>
      </c>
      <c r="AJ2708" s="44" t="s">
        <v>5044</v>
      </c>
      <c r="AK2708" s="261">
        <v>2830349</v>
      </c>
      <c r="AL2708" s="44" t="s">
        <v>565</v>
      </c>
      <c r="AM2708" s="44" t="s">
        <v>5048</v>
      </c>
      <c r="AN2708" s="262">
        <v>215802430</v>
      </c>
      <c r="AO2708" s="34"/>
      <c r="AP2708" s="34"/>
      <c r="AQ2708" s="34"/>
      <c r="AR2708" s="34"/>
      <c r="AS2708" s="34"/>
      <c r="AT2708" s="44" t="s">
        <v>12785</v>
      </c>
      <c r="AU2708" s="44"/>
      <c r="AV2708" s="477" t="str">
        <f t="array" ref="AV2708">_xlfn.IFS(
LEFT(Tabelas!$AI2708,1)="N","DN",
LEFT(Tabelas!$AI2708,1)="C","DC",
LEFT(Tabelas!$AI2708,1)="L","DL",
LEFT(Tabelas!$AI2708,1)="A","DA",
LEFT(Tabelas!$AI2708,1)="G","DG")</f>
        <v>DL</v>
      </c>
      <c r="AW2708" s="34"/>
      <c r="AX2708" s="34"/>
      <c r="AY2708" s="34"/>
      <c r="AZ2708" s="34"/>
      <c r="BA2708" s="34"/>
      <c r="BB2708" s="34"/>
      <c r="BC2708" s="34"/>
      <c r="BD2708" s="44">
        <v>150411</v>
      </c>
      <c r="BE2708" s="34" t="s">
        <v>1965</v>
      </c>
      <c r="BF2708" s="43" t="s">
        <v>318</v>
      </c>
      <c r="BG2708" s="34" t="s">
        <v>565</v>
      </c>
      <c r="BH2708" s="34" t="s">
        <v>282</v>
      </c>
      <c r="BI2708" s="34" t="s">
        <v>13502</v>
      </c>
      <c r="BJ2708" s="44" t="s">
        <v>13232</v>
      </c>
      <c r="BK2708" s="44" t="s">
        <v>13232</v>
      </c>
      <c r="EN2708" s="572" t="s">
        <v>13503</v>
      </c>
      <c r="EO2708" s="561" t="s">
        <v>13504</v>
      </c>
      <c r="EP2708" s="561" t="s">
        <v>1519</v>
      </c>
      <c r="EQ2708" s="576">
        <v>800</v>
      </c>
      <c r="ER2708" s="561" t="s">
        <v>1520</v>
      </c>
      <c r="ES2708" s="568" t="s">
        <v>13505</v>
      </c>
    </row>
    <row r="2709" spans="22:149">
      <c r="V2709" s="43">
        <v>345</v>
      </c>
      <c r="W2709" s="34" t="s">
        <v>645</v>
      </c>
      <c r="X2709" s="44">
        <v>150601</v>
      </c>
      <c r="Y2709" s="34" t="s">
        <v>1162</v>
      </c>
      <c r="Z2709" s="43" t="s">
        <v>318</v>
      </c>
      <c r="AA2709" s="34" t="s">
        <v>567</v>
      </c>
      <c r="AB2709" s="34" t="s">
        <v>282</v>
      </c>
      <c r="AC2709" s="34" t="s">
        <v>1162</v>
      </c>
      <c r="AD2709" s="44" t="s">
        <v>13232</v>
      </c>
      <c r="AE2709" s="44" t="s">
        <v>13232</v>
      </c>
      <c r="AF2709" s="43">
        <v>345</v>
      </c>
      <c r="AG2709" s="34" t="s">
        <v>645</v>
      </c>
      <c r="AH2709" s="34" t="s">
        <v>13494</v>
      </c>
      <c r="AI2709" s="43" t="s">
        <v>5043</v>
      </c>
      <c r="AJ2709" s="44" t="s">
        <v>5044</v>
      </c>
      <c r="AK2709" s="261">
        <v>2830349</v>
      </c>
      <c r="AL2709" s="44" t="s">
        <v>565</v>
      </c>
      <c r="AM2709" s="44" t="s">
        <v>5048</v>
      </c>
      <c r="AN2709" s="262">
        <v>215802430</v>
      </c>
      <c r="AO2709" s="34"/>
      <c r="AP2709" s="34"/>
      <c r="AQ2709" s="34"/>
      <c r="AR2709" s="34"/>
      <c r="AS2709" s="34"/>
      <c r="AT2709" s="44" t="s">
        <v>12785</v>
      </c>
      <c r="AU2709" s="44"/>
      <c r="AV2709" s="477" t="str">
        <f t="array" ref="AV2709">_xlfn.IFS(
LEFT(Tabelas!$AI2709,1)="N","DN",
LEFT(Tabelas!$AI2709,1)="C","DC",
LEFT(Tabelas!$AI2709,1)="L","DL",
LEFT(Tabelas!$AI2709,1)="A","DA",
LEFT(Tabelas!$AI2709,1)="G","DG")</f>
        <v>DL</v>
      </c>
      <c r="AW2709" s="34"/>
      <c r="AX2709" s="34"/>
      <c r="AY2709" s="34"/>
      <c r="AZ2709" s="34"/>
      <c r="BA2709" s="34"/>
      <c r="BB2709" s="34"/>
      <c r="BC2709" s="34"/>
      <c r="BD2709" s="44">
        <v>150601</v>
      </c>
      <c r="BE2709" s="34" t="s">
        <v>1162</v>
      </c>
      <c r="BF2709" s="43" t="s">
        <v>318</v>
      </c>
      <c r="BG2709" s="34" t="s">
        <v>567</v>
      </c>
      <c r="BH2709" s="34" t="s">
        <v>282</v>
      </c>
      <c r="BI2709" s="34" t="s">
        <v>1162</v>
      </c>
      <c r="BJ2709" s="44" t="s">
        <v>13232</v>
      </c>
      <c r="BK2709" s="44" t="s">
        <v>13232</v>
      </c>
      <c r="EN2709" s="571" t="s">
        <v>13506</v>
      </c>
      <c r="EO2709" s="560" t="s">
        <v>13507</v>
      </c>
      <c r="EP2709" s="560" t="s">
        <v>320</v>
      </c>
      <c r="EQ2709" s="580">
        <v>170</v>
      </c>
      <c r="ER2709" s="560" t="s">
        <v>4090</v>
      </c>
      <c r="ES2709" s="567" t="s">
        <v>13508</v>
      </c>
    </row>
    <row r="2710" spans="22:149">
      <c r="V2710" s="43">
        <v>345</v>
      </c>
      <c r="W2710" s="34" t="s">
        <v>645</v>
      </c>
      <c r="X2710" s="44">
        <v>150603</v>
      </c>
      <c r="Y2710" s="34" t="s">
        <v>567</v>
      </c>
      <c r="Z2710" s="43" t="s">
        <v>318</v>
      </c>
      <c r="AA2710" s="34" t="s">
        <v>567</v>
      </c>
      <c r="AB2710" s="34" t="s">
        <v>282</v>
      </c>
      <c r="AC2710" s="34" t="s">
        <v>567</v>
      </c>
      <c r="AD2710" s="44" t="s">
        <v>13232</v>
      </c>
      <c r="AE2710" s="44" t="s">
        <v>13232</v>
      </c>
      <c r="AF2710" s="43">
        <v>345</v>
      </c>
      <c r="AG2710" s="34" t="s">
        <v>645</v>
      </c>
      <c r="AH2710" s="34" t="s">
        <v>13494</v>
      </c>
      <c r="AI2710" s="43" t="s">
        <v>5043</v>
      </c>
      <c r="AJ2710" s="44" t="s">
        <v>5044</v>
      </c>
      <c r="AK2710" s="261">
        <v>2830349</v>
      </c>
      <c r="AL2710" s="44" t="s">
        <v>565</v>
      </c>
      <c r="AM2710" s="44" t="s">
        <v>5048</v>
      </c>
      <c r="AN2710" s="262">
        <v>215802430</v>
      </c>
      <c r="AO2710" s="34"/>
      <c r="AP2710" s="34"/>
      <c r="AQ2710" s="34"/>
      <c r="AR2710" s="34"/>
      <c r="AS2710" s="34"/>
      <c r="AT2710" s="44" t="s">
        <v>12785</v>
      </c>
      <c r="AU2710" s="44"/>
      <c r="AV2710" s="477" t="str">
        <f t="array" ref="AV2710">_xlfn.IFS(
LEFT(Tabelas!$AI2710,1)="N","DN",
LEFT(Tabelas!$AI2710,1)="C","DC",
LEFT(Tabelas!$AI2710,1)="L","DL",
LEFT(Tabelas!$AI2710,1)="A","DA",
LEFT(Tabelas!$AI2710,1)="G","DG")</f>
        <v>DL</v>
      </c>
      <c r="AW2710" s="34"/>
      <c r="AX2710" s="34"/>
      <c r="AY2710" s="34"/>
      <c r="AZ2710" s="34"/>
      <c r="BA2710" s="34"/>
      <c r="BB2710" s="34"/>
      <c r="BC2710" s="34"/>
      <c r="BD2710" s="44">
        <v>150603</v>
      </c>
      <c r="BE2710" s="34" t="s">
        <v>567</v>
      </c>
      <c r="BF2710" s="43" t="s">
        <v>318</v>
      </c>
      <c r="BG2710" s="34" t="s">
        <v>567</v>
      </c>
      <c r="BH2710" s="34" t="s">
        <v>282</v>
      </c>
      <c r="BI2710" s="34" t="s">
        <v>567</v>
      </c>
      <c r="BJ2710" s="44" t="s">
        <v>13232</v>
      </c>
      <c r="BK2710" s="44" t="s">
        <v>13232</v>
      </c>
      <c r="EN2710" s="572" t="s">
        <v>13509</v>
      </c>
      <c r="EO2710" s="561" t="s">
        <v>6672</v>
      </c>
      <c r="EP2710" s="561" t="s">
        <v>289</v>
      </c>
      <c r="EQ2710" s="576">
        <v>330</v>
      </c>
      <c r="ER2710" s="561" t="s">
        <v>4729</v>
      </c>
      <c r="ES2710" s="568" t="s">
        <v>6673</v>
      </c>
    </row>
    <row r="2711" spans="22:149">
      <c r="V2711" s="43">
        <v>345</v>
      </c>
      <c r="W2711" s="34" t="s">
        <v>645</v>
      </c>
      <c r="X2711" s="44">
        <v>150600</v>
      </c>
      <c r="Y2711" s="34" t="s">
        <v>869</v>
      </c>
      <c r="Z2711" s="43" t="s">
        <v>318</v>
      </c>
      <c r="AA2711" s="34" t="s">
        <v>567</v>
      </c>
      <c r="AB2711" s="34" t="s">
        <v>282</v>
      </c>
      <c r="AC2711" s="34" t="s">
        <v>567</v>
      </c>
      <c r="AD2711" s="44" t="s">
        <v>13232</v>
      </c>
      <c r="AE2711" s="44" t="s">
        <v>13232</v>
      </c>
      <c r="AF2711" s="43">
        <v>345</v>
      </c>
      <c r="AG2711" s="34" t="s">
        <v>645</v>
      </c>
      <c r="AH2711" s="34" t="s">
        <v>13494</v>
      </c>
      <c r="AI2711" s="43" t="s">
        <v>5043</v>
      </c>
      <c r="AJ2711" s="44" t="s">
        <v>5044</v>
      </c>
      <c r="AK2711" s="261">
        <v>2830349</v>
      </c>
      <c r="AL2711" s="44" t="s">
        <v>565</v>
      </c>
      <c r="AM2711" s="44" t="s">
        <v>5048</v>
      </c>
      <c r="AN2711" s="262">
        <v>215802430</v>
      </c>
      <c r="AO2711" s="34"/>
      <c r="AP2711" s="34"/>
      <c r="AQ2711" s="34"/>
      <c r="AR2711" s="34"/>
      <c r="AS2711" s="34"/>
      <c r="AT2711" s="44" t="s">
        <v>12785</v>
      </c>
      <c r="AU2711" s="44"/>
      <c r="AV2711" s="477" t="str">
        <f t="array" ref="AV2711">_xlfn.IFS(
LEFT(Tabelas!$AI2711,1)="N","DN",
LEFT(Tabelas!$AI2711,1)="C","DC",
LEFT(Tabelas!$AI2711,1)="L","DL",
LEFT(Tabelas!$AI2711,1)="A","DA",
LEFT(Tabelas!$AI2711,1)="G","DG")</f>
        <v>DL</v>
      </c>
      <c r="AW2711" s="34"/>
      <c r="AX2711" s="34"/>
      <c r="AY2711" s="34"/>
      <c r="AZ2711" s="34"/>
      <c r="BA2711" s="34"/>
      <c r="BB2711" s="34"/>
      <c r="BC2711" s="34"/>
      <c r="BD2711" s="44">
        <v>150600</v>
      </c>
      <c r="BE2711" s="34" t="s">
        <v>869</v>
      </c>
      <c r="BF2711" s="43" t="s">
        <v>318</v>
      </c>
      <c r="BG2711" s="34" t="s">
        <v>567</v>
      </c>
      <c r="BH2711" s="34" t="s">
        <v>282</v>
      </c>
      <c r="BI2711" s="34" t="s">
        <v>567</v>
      </c>
      <c r="BJ2711" s="44" t="s">
        <v>13232</v>
      </c>
      <c r="BK2711" s="44" t="s">
        <v>13232</v>
      </c>
      <c r="EN2711" s="571" t="s">
        <v>13510</v>
      </c>
      <c r="EO2711" s="560" t="s">
        <v>13511</v>
      </c>
      <c r="EP2711" s="560" t="s">
        <v>289</v>
      </c>
      <c r="EQ2711" s="580">
        <v>332</v>
      </c>
      <c r="ER2711" s="560" t="s">
        <v>4896</v>
      </c>
      <c r="ES2711" s="567"/>
    </row>
    <row r="2712" spans="22:149">
      <c r="V2712" s="43">
        <v>345</v>
      </c>
      <c r="W2712" s="34" t="s">
        <v>645</v>
      </c>
      <c r="X2712" s="44">
        <v>150607</v>
      </c>
      <c r="Y2712" s="34" t="s">
        <v>1715</v>
      </c>
      <c r="Z2712" s="43" t="s">
        <v>318</v>
      </c>
      <c r="AA2712" s="34" t="s">
        <v>567</v>
      </c>
      <c r="AB2712" s="34" t="s">
        <v>282</v>
      </c>
      <c r="AC2712" s="34" t="s">
        <v>13512</v>
      </c>
      <c r="AD2712" s="44" t="s">
        <v>13232</v>
      </c>
      <c r="AE2712" s="44" t="s">
        <v>13232</v>
      </c>
      <c r="AF2712" s="43">
        <v>345</v>
      </c>
      <c r="AG2712" s="34" t="s">
        <v>645</v>
      </c>
      <c r="AH2712" s="34" t="s">
        <v>13494</v>
      </c>
      <c r="AI2712" s="43" t="s">
        <v>5043</v>
      </c>
      <c r="AJ2712" s="44" t="s">
        <v>5044</v>
      </c>
      <c r="AK2712" s="261">
        <v>2830349</v>
      </c>
      <c r="AL2712" s="44" t="s">
        <v>565</v>
      </c>
      <c r="AM2712" s="44" t="s">
        <v>5048</v>
      </c>
      <c r="AN2712" s="262">
        <v>215802430</v>
      </c>
      <c r="AO2712" s="34"/>
      <c r="AP2712" s="34"/>
      <c r="AQ2712" s="34"/>
      <c r="AR2712" s="34"/>
      <c r="AS2712" s="34"/>
      <c r="AT2712" s="44" t="s">
        <v>12785</v>
      </c>
      <c r="AU2712" s="44"/>
      <c r="AV2712" s="477" t="str">
        <f t="array" ref="AV2712">_xlfn.IFS(
LEFT(Tabelas!$AI2712,1)="N","DN",
LEFT(Tabelas!$AI2712,1)="C","DC",
LEFT(Tabelas!$AI2712,1)="L","DL",
LEFT(Tabelas!$AI2712,1)="A","DA",
LEFT(Tabelas!$AI2712,1)="G","DG")</f>
        <v>DL</v>
      </c>
      <c r="AW2712" s="34"/>
      <c r="AX2712" s="34"/>
      <c r="AY2712" s="34"/>
      <c r="AZ2712" s="34"/>
      <c r="BA2712" s="34"/>
      <c r="BB2712" s="34"/>
      <c r="BC2712" s="34"/>
      <c r="BD2712" s="44">
        <v>150607</v>
      </c>
      <c r="BE2712" s="34" t="s">
        <v>1715</v>
      </c>
      <c r="BF2712" s="43" t="s">
        <v>318</v>
      </c>
      <c r="BG2712" s="34" t="s">
        <v>567</v>
      </c>
      <c r="BH2712" s="34" t="s">
        <v>282</v>
      </c>
      <c r="BI2712" s="34" t="s">
        <v>13512</v>
      </c>
      <c r="BJ2712" s="44" t="s">
        <v>13232</v>
      </c>
      <c r="BK2712" s="44" t="s">
        <v>13232</v>
      </c>
      <c r="EN2712" s="572" t="s">
        <v>13513</v>
      </c>
      <c r="EO2712" s="561" t="s">
        <v>13514</v>
      </c>
      <c r="EP2712" s="561" t="s">
        <v>289</v>
      </c>
      <c r="EQ2712" s="576">
        <v>336</v>
      </c>
      <c r="ER2712" s="561" t="s">
        <v>4952</v>
      </c>
      <c r="ES2712" s="568"/>
    </row>
    <row r="2713" spans="22:149">
      <c r="V2713" s="43">
        <v>345</v>
      </c>
      <c r="W2713" s="34" t="s">
        <v>645</v>
      </c>
      <c r="X2713" s="44">
        <v>150608</v>
      </c>
      <c r="Y2713" s="34" t="s">
        <v>1967</v>
      </c>
      <c r="Z2713" s="43" t="s">
        <v>318</v>
      </c>
      <c r="AA2713" s="34" t="s">
        <v>567</v>
      </c>
      <c r="AB2713" s="34" t="s">
        <v>282</v>
      </c>
      <c r="AC2713" s="34" t="s">
        <v>13515</v>
      </c>
      <c r="AD2713" s="44" t="s">
        <v>13232</v>
      </c>
      <c r="AE2713" s="44" t="s">
        <v>13232</v>
      </c>
      <c r="AF2713" s="43">
        <v>345</v>
      </c>
      <c r="AG2713" s="34" t="s">
        <v>645</v>
      </c>
      <c r="AH2713" s="34" t="s">
        <v>13494</v>
      </c>
      <c r="AI2713" s="43" t="s">
        <v>5043</v>
      </c>
      <c r="AJ2713" s="44" t="s">
        <v>5044</v>
      </c>
      <c r="AK2713" s="261">
        <v>2830349</v>
      </c>
      <c r="AL2713" s="44" t="s">
        <v>565</v>
      </c>
      <c r="AM2713" s="44" t="s">
        <v>5048</v>
      </c>
      <c r="AN2713" s="262">
        <v>215802430</v>
      </c>
      <c r="AO2713" s="34"/>
      <c r="AP2713" s="34"/>
      <c r="AQ2713" s="34"/>
      <c r="AR2713" s="34"/>
      <c r="AS2713" s="34"/>
      <c r="AT2713" s="44" t="s">
        <v>12785</v>
      </c>
      <c r="AU2713" s="44"/>
      <c r="AV2713" s="477" t="str">
        <f t="array" ref="AV2713">_xlfn.IFS(
LEFT(Tabelas!$AI2713,1)="N","DN",
LEFT(Tabelas!$AI2713,1)="C","DC",
LEFT(Tabelas!$AI2713,1)="L","DL",
LEFT(Tabelas!$AI2713,1)="A","DA",
LEFT(Tabelas!$AI2713,1)="G","DG")</f>
        <v>DL</v>
      </c>
      <c r="AW2713" s="34"/>
      <c r="AX2713" s="34"/>
      <c r="AY2713" s="34"/>
      <c r="AZ2713" s="34"/>
      <c r="BA2713" s="34"/>
      <c r="BB2713" s="34"/>
      <c r="BC2713" s="34"/>
      <c r="BD2713" s="44">
        <v>150608</v>
      </c>
      <c r="BE2713" s="34" t="s">
        <v>1967</v>
      </c>
      <c r="BF2713" s="43" t="s">
        <v>318</v>
      </c>
      <c r="BG2713" s="34" t="s">
        <v>567</v>
      </c>
      <c r="BH2713" s="34" t="s">
        <v>282</v>
      </c>
      <c r="BI2713" s="34" t="s">
        <v>13515</v>
      </c>
      <c r="BJ2713" s="44" t="s">
        <v>13232</v>
      </c>
      <c r="BK2713" s="44" t="s">
        <v>13232</v>
      </c>
      <c r="EN2713" s="571" t="s">
        <v>13516</v>
      </c>
      <c r="EO2713" s="560" t="s">
        <v>13516</v>
      </c>
      <c r="EP2713" s="560" t="s">
        <v>320</v>
      </c>
      <c r="EQ2713" s="580">
        <v>105</v>
      </c>
      <c r="ER2713" s="560" t="s">
        <v>1498</v>
      </c>
      <c r="ES2713" s="567"/>
    </row>
    <row r="2714" spans="22:149">
      <c r="V2714" s="43">
        <v>346</v>
      </c>
      <c r="W2714" s="34" t="s">
        <v>5058</v>
      </c>
      <c r="X2714" s="44">
        <v>150201</v>
      </c>
      <c r="Y2714" s="34" t="s">
        <v>563</v>
      </c>
      <c r="Z2714" s="43" t="s">
        <v>318</v>
      </c>
      <c r="AA2714" s="34" t="s">
        <v>563</v>
      </c>
      <c r="AB2714" s="34" t="s">
        <v>282</v>
      </c>
      <c r="AC2714" s="34" t="s">
        <v>563</v>
      </c>
      <c r="AD2714" s="44" t="s">
        <v>13232</v>
      </c>
      <c r="AE2714" s="44" t="s">
        <v>13232</v>
      </c>
      <c r="AF2714" s="43">
        <v>346</v>
      </c>
      <c r="AG2714" s="34" t="s">
        <v>5058</v>
      </c>
      <c r="AH2714" s="34" t="s">
        <v>13517</v>
      </c>
      <c r="AI2714" s="43" t="s">
        <v>5043</v>
      </c>
      <c r="AJ2714" s="44" t="s">
        <v>5059</v>
      </c>
      <c r="AK2714" s="261">
        <v>2870310</v>
      </c>
      <c r="AL2714" s="44" t="s">
        <v>568</v>
      </c>
      <c r="AM2714" s="44" t="s">
        <v>5063</v>
      </c>
      <c r="AN2714" s="262">
        <v>215802480</v>
      </c>
      <c r="AO2714" s="34"/>
      <c r="AP2714" s="34"/>
      <c r="AQ2714" s="34"/>
      <c r="AR2714" s="34"/>
      <c r="AS2714" s="34"/>
      <c r="AT2714" s="44" t="s">
        <v>12785</v>
      </c>
      <c r="AU2714" s="44"/>
      <c r="AV2714" s="477" t="str">
        <f t="array" ref="AV2714">_xlfn.IFS(
LEFT(Tabelas!$AI2714,1)="N","DN",
LEFT(Tabelas!$AI2714,1)="C","DC",
LEFT(Tabelas!$AI2714,1)="L","DL",
LEFT(Tabelas!$AI2714,1)="A","DA",
LEFT(Tabelas!$AI2714,1)="G","DG")</f>
        <v>DL</v>
      </c>
      <c r="AW2714" s="34"/>
      <c r="AX2714" s="34"/>
      <c r="AY2714" s="34"/>
      <c r="AZ2714" s="34"/>
      <c r="BA2714" s="34"/>
      <c r="BB2714" s="34"/>
      <c r="BC2714" s="34"/>
      <c r="BD2714" s="44">
        <v>150201</v>
      </c>
      <c r="BE2714" s="34" t="s">
        <v>563</v>
      </c>
      <c r="BF2714" s="43" t="s">
        <v>318</v>
      </c>
      <c r="BG2714" s="34" t="s">
        <v>563</v>
      </c>
      <c r="BH2714" s="34" t="s">
        <v>282</v>
      </c>
      <c r="BI2714" s="34" t="s">
        <v>563</v>
      </c>
      <c r="BJ2714" s="44" t="s">
        <v>13232</v>
      </c>
      <c r="BK2714" s="44" t="s">
        <v>13232</v>
      </c>
      <c r="EN2714" s="572" t="s">
        <v>13518</v>
      </c>
      <c r="EO2714" s="561" t="s">
        <v>13518</v>
      </c>
      <c r="EP2714" s="561" t="s">
        <v>320</v>
      </c>
      <c r="EQ2714" s="576">
        <v>108</v>
      </c>
      <c r="ER2714" s="561" t="s">
        <v>2224</v>
      </c>
      <c r="ES2714" s="568"/>
    </row>
    <row r="2715" spans="22:149">
      <c r="V2715" s="43">
        <v>346</v>
      </c>
      <c r="W2715" s="34" t="s">
        <v>5058</v>
      </c>
      <c r="X2715" s="44">
        <v>150200</v>
      </c>
      <c r="Y2715" s="34" t="s">
        <v>865</v>
      </c>
      <c r="Z2715" s="43" t="s">
        <v>318</v>
      </c>
      <c r="AA2715" s="34" t="s">
        <v>563</v>
      </c>
      <c r="AB2715" s="34" t="s">
        <v>282</v>
      </c>
      <c r="AC2715" s="34" t="s">
        <v>563</v>
      </c>
      <c r="AD2715" s="44" t="s">
        <v>13232</v>
      </c>
      <c r="AE2715" s="44" t="s">
        <v>13232</v>
      </c>
      <c r="AF2715" s="43">
        <v>346</v>
      </c>
      <c r="AG2715" s="34" t="s">
        <v>5058</v>
      </c>
      <c r="AH2715" s="34" t="s">
        <v>13517</v>
      </c>
      <c r="AI2715" s="43" t="s">
        <v>5043</v>
      </c>
      <c r="AJ2715" s="44" t="s">
        <v>5059</v>
      </c>
      <c r="AK2715" s="261">
        <v>2870310</v>
      </c>
      <c r="AL2715" s="44" t="s">
        <v>568</v>
      </c>
      <c r="AM2715" s="44" t="s">
        <v>5063</v>
      </c>
      <c r="AN2715" s="262">
        <v>215802480</v>
      </c>
      <c r="AO2715" s="34"/>
      <c r="AP2715" s="34"/>
      <c r="AQ2715" s="34"/>
      <c r="AR2715" s="34"/>
      <c r="AS2715" s="34"/>
      <c r="AT2715" s="44" t="s">
        <v>12785</v>
      </c>
      <c r="AU2715" s="44"/>
      <c r="AV2715" s="477" t="str">
        <f t="array" ref="AV2715">_xlfn.IFS(
LEFT(Tabelas!$AI2715,1)="N","DN",
LEFT(Tabelas!$AI2715,1)="C","DC",
LEFT(Tabelas!$AI2715,1)="L","DL",
LEFT(Tabelas!$AI2715,1)="A","DA",
LEFT(Tabelas!$AI2715,1)="G","DG")</f>
        <v>DL</v>
      </c>
      <c r="AW2715" s="34"/>
      <c r="AX2715" s="34"/>
      <c r="AY2715" s="34"/>
      <c r="AZ2715" s="34"/>
      <c r="BA2715" s="34"/>
      <c r="BB2715" s="34"/>
      <c r="BC2715" s="34"/>
      <c r="BD2715" s="44">
        <v>150200</v>
      </c>
      <c r="BE2715" s="34" t="s">
        <v>865</v>
      </c>
      <c r="BF2715" s="43" t="s">
        <v>318</v>
      </c>
      <c r="BG2715" s="34" t="s">
        <v>563</v>
      </c>
      <c r="BH2715" s="34" t="s">
        <v>282</v>
      </c>
      <c r="BI2715" s="34" t="s">
        <v>563</v>
      </c>
      <c r="BJ2715" s="44" t="s">
        <v>13232</v>
      </c>
      <c r="BK2715" s="44" t="s">
        <v>13232</v>
      </c>
      <c r="EN2715" s="571" t="s">
        <v>13519</v>
      </c>
      <c r="EO2715" s="560" t="s">
        <v>13519</v>
      </c>
      <c r="EP2715" s="560" t="s">
        <v>350</v>
      </c>
      <c r="EQ2715" s="580">
        <v>200</v>
      </c>
      <c r="ER2715" s="560" t="s">
        <v>5084</v>
      </c>
      <c r="ES2715" s="567"/>
    </row>
    <row r="2716" spans="22:149">
      <c r="V2716" s="43">
        <v>346</v>
      </c>
      <c r="W2716" s="34" t="s">
        <v>5058</v>
      </c>
      <c r="X2716" s="44">
        <v>150202</v>
      </c>
      <c r="Y2716" s="34" t="s">
        <v>1432</v>
      </c>
      <c r="Z2716" s="43" t="s">
        <v>318</v>
      </c>
      <c r="AA2716" s="34" t="s">
        <v>563</v>
      </c>
      <c r="AB2716" s="34" t="s">
        <v>282</v>
      </c>
      <c r="AC2716" s="34" t="s">
        <v>1432</v>
      </c>
      <c r="AD2716" s="44" t="s">
        <v>13232</v>
      </c>
      <c r="AE2716" s="44" t="s">
        <v>13232</v>
      </c>
      <c r="AF2716" s="43">
        <v>346</v>
      </c>
      <c r="AG2716" s="34" t="s">
        <v>5058</v>
      </c>
      <c r="AH2716" s="34" t="s">
        <v>13517</v>
      </c>
      <c r="AI2716" s="43" t="s">
        <v>5043</v>
      </c>
      <c r="AJ2716" s="44" t="s">
        <v>5059</v>
      </c>
      <c r="AK2716" s="261">
        <v>2870310</v>
      </c>
      <c r="AL2716" s="44" t="s">
        <v>568</v>
      </c>
      <c r="AM2716" s="44" t="s">
        <v>5063</v>
      </c>
      <c r="AN2716" s="262">
        <v>215802480</v>
      </c>
      <c r="AO2716" s="34"/>
      <c r="AP2716" s="34"/>
      <c r="AQ2716" s="34"/>
      <c r="AR2716" s="34"/>
      <c r="AS2716" s="34"/>
      <c r="AT2716" s="44" t="s">
        <v>12785</v>
      </c>
      <c r="AU2716" s="44"/>
      <c r="AV2716" s="477" t="str">
        <f t="array" ref="AV2716">_xlfn.IFS(
LEFT(Tabelas!$AI2716,1)="N","DN",
LEFT(Tabelas!$AI2716,1)="C","DC",
LEFT(Tabelas!$AI2716,1)="L","DL",
LEFT(Tabelas!$AI2716,1)="A","DA",
LEFT(Tabelas!$AI2716,1)="G","DG")</f>
        <v>DL</v>
      </c>
      <c r="AW2716" s="34"/>
      <c r="AX2716" s="34"/>
      <c r="AY2716" s="34"/>
      <c r="AZ2716" s="34"/>
      <c r="BA2716" s="34"/>
      <c r="BB2716" s="34"/>
      <c r="BC2716" s="34"/>
      <c r="BD2716" s="44">
        <v>150202</v>
      </c>
      <c r="BE2716" s="34" t="s">
        <v>1432</v>
      </c>
      <c r="BF2716" s="43" t="s">
        <v>318</v>
      </c>
      <c r="BG2716" s="34" t="s">
        <v>563</v>
      </c>
      <c r="BH2716" s="34" t="s">
        <v>282</v>
      </c>
      <c r="BI2716" s="34" t="s">
        <v>1432</v>
      </c>
      <c r="BJ2716" s="44" t="s">
        <v>13232</v>
      </c>
      <c r="BK2716" s="44" t="s">
        <v>13232</v>
      </c>
      <c r="EN2716" s="572" t="s">
        <v>13520</v>
      </c>
      <c r="EO2716" s="561" t="s">
        <v>13520</v>
      </c>
      <c r="EP2716" s="561" t="s">
        <v>350</v>
      </c>
      <c r="EQ2716" s="576">
        <v>224</v>
      </c>
      <c r="ER2716" s="561" t="s">
        <v>4524</v>
      </c>
      <c r="ES2716" s="568"/>
    </row>
    <row r="2717" spans="22:149">
      <c r="V2717" s="43">
        <v>346</v>
      </c>
      <c r="W2717" s="34" t="s">
        <v>5058</v>
      </c>
      <c r="X2717" s="44">
        <v>150203</v>
      </c>
      <c r="Y2717" s="34" t="s">
        <v>1712</v>
      </c>
      <c r="Z2717" s="43" t="s">
        <v>318</v>
      </c>
      <c r="AA2717" s="34" t="s">
        <v>563</v>
      </c>
      <c r="AB2717" s="34" t="s">
        <v>282</v>
      </c>
      <c r="AC2717" s="34" t="s">
        <v>1712</v>
      </c>
      <c r="AD2717" s="44" t="s">
        <v>13232</v>
      </c>
      <c r="AE2717" s="44" t="s">
        <v>13232</v>
      </c>
      <c r="AF2717" s="43">
        <v>346</v>
      </c>
      <c r="AG2717" s="34" t="s">
        <v>5058</v>
      </c>
      <c r="AH2717" s="34" t="s">
        <v>13517</v>
      </c>
      <c r="AI2717" s="43" t="s">
        <v>5043</v>
      </c>
      <c r="AJ2717" s="44" t="s">
        <v>5059</v>
      </c>
      <c r="AK2717" s="261">
        <v>2870310</v>
      </c>
      <c r="AL2717" s="44" t="s">
        <v>568</v>
      </c>
      <c r="AM2717" s="44" t="s">
        <v>5063</v>
      </c>
      <c r="AN2717" s="262">
        <v>215802480</v>
      </c>
      <c r="AO2717" s="34"/>
      <c r="AP2717" s="34"/>
      <c r="AQ2717" s="34"/>
      <c r="AR2717" s="34"/>
      <c r="AS2717" s="34"/>
      <c r="AT2717" s="44" t="s">
        <v>12785</v>
      </c>
      <c r="AU2717" s="44"/>
      <c r="AV2717" s="477" t="str">
        <f t="array" ref="AV2717">_xlfn.IFS(
LEFT(Tabelas!$AI2717,1)="N","DN",
LEFT(Tabelas!$AI2717,1)="C","DC",
LEFT(Tabelas!$AI2717,1)="L","DL",
LEFT(Tabelas!$AI2717,1)="A","DA",
LEFT(Tabelas!$AI2717,1)="G","DG")</f>
        <v>DL</v>
      </c>
      <c r="AW2717" s="34"/>
      <c r="AX2717" s="34"/>
      <c r="AY2717" s="34"/>
      <c r="AZ2717" s="34"/>
      <c r="BA2717" s="34"/>
      <c r="BB2717" s="34"/>
      <c r="BC2717" s="34"/>
      <c r="BD2717" s="44">
        <v>150203</v>
      </c>
      <c r="BE2717" s="34" t="s">
        <v>1712</v>
      </c>
      <c r="BF2717" s="43" t="s">
        <v>318</v>
      </c>
      <c r="BG2717" s="34" t="s">
        <v>563</v>
      </c>
      <c r="BH2717" s="34" t="s">
        <v>282</v>
      </c>
      <c r="BI2717" s="34" t="s">
        <v>1712</v>
      </c>
      <c r="BJ2717" s="44" t="s">
        <v>13232</v>
      </c>
      <c r="BK2717" s="44" t="s">
        <v>13232</v>
      </c>
      <c r="EN2717" s="571" t="s">
        <v>13521</v>
      </c>
      <c r="EO2717" s="560" t="s">
        <v>13521</v>
      </c>
      <c r="EP2717" s="560" t="s">
        <v>289</v>
      </c>
      <c r="EQ2717" s="580">
        <v>300</v>
      </c>
      <c r="ER2717" s="560" t="s">
        <v>4916</v>
      </c>
      <c r="ES2717" s="567"/>
    </row>
    <row r="2718" spans="22:149">
      <c r="V2718" s="43">
        <v>346</v>
      </c>
      <c r="W2718" s="34" t="s">
        <v>5058</v>
      </c>
      <c r="X2718" s="44">
        <v>150701</v>
      </c>
      <c r="Y2718" s="34" t="s">
        <v>1163</v>
      </c>
      <c r="Z2718" s="43" t="s">
        <v>318</v>
      </c>
      <c r="AA2718" s="34" t="s">
        <v>568</v>
      </c>
      <c r="AB2718" s="34" t="s">
        <v>282</v>
      </c>
      <c r="AC2718" s="34" t="s">
        <v>1163</v>
      </c>
      <c r="AD2718" s="44" t="s">
        <v>13232</v>
      </c>
      <c r="AE2718" s="44" t="s">
        <v>13232</v>
      </c>
      <c r="AF2718" s="43">
        <v>346</v>
      </c>
      <c r="AG2718" s="34" t="s">
        <v>5058</v>
      </c>
      <c r="AH2718" s="34" t="s">
        <v>5057</v>
      </c>
      <c r="AI2718" s="43" t="s">
        <v>5043</v>
      </c>
      <c r="AJ2718" s="44" t="s">
        <v>5059</v>
      </c>
      <c r="AK2718" s="261">
        <v>2870310</v>
      </c>
      <c r="AL2718" s="44" t="s">
        <v>568</v>
      </c>
      <c r="AM2718" s="44" t="s">
        <v>5063</v>
      </c>
      <c r="AN2718" s="262">
        <v>215802480</v>
      </c>
      <c r="AO2718" s="34"/>
      <c r="AP2718" s="34"/>
      <c r="AQ2718" s="34"/>
      <c r="AR2718" s="34"/>
      <c r="AS2718" s="34"/>
      <c r="AT2718" s="44" t="s">
        <v>12785</v>
      </c>
      <c r="AU2718" s="44"/>
      <c r="AV2718" s="477" t="str">
        <f t="array" ref="AV2718">_xlfn.IFS(
LEFT(Tabelas!$AI2718,1)="N","DN",
LEFT(Tabelas!$AI2718,1)="C","DC",
LEFT(Tabelas!$AI2718,1)="L","DL",
LEFT(Tabelas!$AI2718,1)="A","DA",
LEFT(Tabelas!$AI2718,1)="G","DG")</f>
        <v>DL</v>
      </c>
      <c r="AW2718" s="34"/>
      <c r="AX2718" s="34"/>
      <c r="AY2718" s="34"/>
      <c r="AZ2718" s="34"/>
      <c r="BA2718" s="34"/>
      <c r="BB2718" s="34"/>
      <c r="BC2718" s="34"/>
      <c r="BD2718" s="44">
        <v>150701</v>
      </c>
      <c r="BE2718" s="34" t="s">
        <v>1163</v>
      </c>
      <c r="BF2718" s="43" t="s">
        <v>318</v>
      </c>
      <c r="BG2718" s="34" t="s">
        <v>568</v>
      </c>
      <c r="BH2718" s="34" t="s">
        <v>282</v>
      </c>
      <c r="BI2718" s="34" t="s">
        <v>1163</v>
      </c>
      <c r="BJ2718" s="44" t="s">
        <v>13232</v>
      </c>
      <c r="BK2718" s="44" t="s">
        <v>13232</v>
      </c>
      <c r="EN2718" s="572" t="s">
        <v>13522</v>
      </c>
      <c r="EO2718" s="561" t="s">
        <v>13522</v>
      </c>
      <c r="EP2718" s="561" t="s">
        <v>289</v>
      </c>
      <c r="EQ2718" s="576">
        <v>336</v>
      </c>
      <c r="ER2718" s="561" t="s">
        <v>4952</v>
      </c>
      <c r="ES2718" s="568"/>
    </row>
    <row r="2719" spans="22:149">
      <c r="V2719" s="43">
        <v>346</v>
      </c>
      <c r="W2719" s="34" t="s">
        <v>5058</v>
      </c>
      <c r="X2719" s="44">
        <v>150700</v>
      </c>
      <c r="Y2719" s="34" t="s">
        <v>870</v>
      </c>
      <c r="Z2719" s="43" t="s">
        <v>318</v>
      </c>
      <c r="AA2719" s="34" t="s">
        <v>568</v>
      </c>
      <c r="AB2719" s="34" t="s">
        <v>282</v>
      </c>
      <c r="AC2719" s="34" t="s">
        <v>13523</v>
      </c>
      <c r="AD2719" s="44" t="s">
        <v>13232</v>
      </c>
      <c r="AE2719" s="44" t="s">
        <v>13232</v>
      </c>
      <c r="AF2719" s="43">
        <v>346</v>
      </c>
      <c r="AG2719" s="34" t="s">
        <v>5058</v>
      </c>
      <c r="AH2719" s="34" t="s">
        <v>13517</v>
      </c>
      <c r="AI2719" s="43" t="s">
        <v>5043</v>
      </c>
      <c r="AJ2719" s="44" t="s">
        <v>5059</v>
      </c>
      <c r="AK2719" s="261">
        <v>2870310</v>
      </c>
      <c r="AL2719" s="44" t="s">
        <v>568</v>
      </c>
      <c r="AM2719" s="44" t="s">
        <v>5063</v>
      </c>
      <c r="AN2719" s="262">
        <v>215802480</v>
      </c>
      <c r="AO2719" s="34"/>
      <c r="AP2719" s="34"/>
      <c r="AQ2719" s="34"/>
      <c r="AR2719" s="34"/>
      <c r="AS2719" s="34"/>
      <c r="AT2719" s="44" t="s">
        <v>12785</v>
      </c>
      <c r="AU2719" s="44"/>
      <c r="AV2719" s="477" t="str">
        <f t="array" ref="AV2719">_xlfn.IFS(
LEFT(Tabelas!$AI2719,1)="N","DN",
LEFT(Tabelas!$AI2719,1)="C","DC",
LEFT(Tabelas!$AI2719,1)="L","DL",
LEFT(Tabelas!$AI2719,1)="A","DA",
LEFT(Tabelas!$AI2719,1)="G","DG")</f>
        <v>DL</v>
      </c>
      <c r="AW2719" s="34"/>
      <c r="AX2719" s="34"/>
      <c r="AY2719" s="34"/>
      <c r="AZ2719" s="34"/>
      <c r="BA2719" s="34"/>
      <c r="BB2719" s="34"/>
      <c r="BC2719" s="34"/>
      <c r="BD2719" s="44">
        <v>150700</v>
      </c>
      <c r="BE2719" s="34" t="s">
        <v>870</v>
      </c>
      <c r="BF2719" s="43" t="s">
        <v>318</v>
      </c>
      <c r="BG2719" s="34" t="s">
        <v>568</v>
      </c>
      <c r="BH2719" s="34" t="s">
        <v>282</v>
      </c>
      <c r="BI2719" s="34" t="s">
        <v>13523</v>
      </c>
      <c r="BJ2719" s="44" t="s">
        <v>13232</v>
      </c>
      <c r="BK2719" s="44" t="s">
        <v>13232</v>
      </c>
      <c r="EN2719" s="571" t="s">
        <v>13524</v>
      </c>
      <c r="EO2719" s="560" t="s">
        <v>13524</v>
      </c>
      <c r="EP2719" s="560" t="s">
        <v>289</v>
      </c>
      <c r="EQ2719" s="580">
        <v>338</v>
      </c>
      <c r="ER2719" s="560" t="s">
        <v>2428</v>
      </c>
      <c r="ES2719" s="567"/>
    </row>
    <row r="2720" spans="22:149">
      <c r="V2720" s="43">
        <v>346</v>
      </c>
      <c r="W2720" s="34" t="s">
        <v>5058</v>
      </c>
      <c r="X2720" s="44">
        <v>150704</v>
      </c>
      <c r="Y2720" s="34" t="s">
        <v>1436</v>
      </c>
      <c r="Z2720" s="43" t="s">
        <v>318</v>
      </c>
      <c r="AA2720" s="34" t="s">
        <v>568</v>
      </c>
      <c r="AB2720" s="34" t="s">
        <v>282</v>
      </c>
      <c r="AC2720" s="34" t="s">
        <v>1436</v>
      </c>
      <c r="AD2720" s="44" t="s">
        <v>13232</v>
      </c>
      <c r="AE2720" s="44" t="s">
        <v>13232</v>
      </c>
      <c r="AF2720" s="43">
        <v>346</v>
      </c>
      <c r="AG2720" s="34" t="s">
        <v>5058</v>
      </c>
      <c r="AH2720" s="34" t="s">
        <v>13517</v>
      </c>
      <c r="AI2720" s="43" t="s">
        <v>5043</v>
      </c>
      <c r="AJ2720" s="44" t="s">
        <v>5059</v>
      </c>
      <c r="AK2720" s="261">
        <v>2870310</v>
      </c>
      <c r="AL2720" s="44" t="s">
        <v>568</v>
      </c>
      <c r="AM2720" s="44" t="s">
        <v>5063</v>
      </c>
      <c r="AN2720" s="262">
        <v>215802480</v>
      </c>
      <c r="AO2720" s="34"/>
      <c r="AP2720" s="34"/>
      <c r="AQ2720" s="34"/>
      <c r="AR2720" s="34"/>
      <c r="AS2720" s="34"/>
      <c r="AT2720" s="44" t="s">
        <v>12785</v>
      </c>
      <c r="AU2720" s="44"/>
      <c r="AV2720" s="477" t="str">
        <f t="array" ref="AV2720">_xlfn.IFS(
LEFT(Tabelas!$AI2720,1)="N","DN",
LEFT(Tabelas!$AI2720,1)="C","DC",
LEFT(Tabelas!$AI2720,1)="L","DL",
LEFT(Tabelas!$AI2720,1)="A","DA",
LEFT(Tabelas!$AI2720,1)="G","DG")</f>
        <v>DL</v>
      </c>
      <c r="AW2720" s="34"/>
      <c r="AX2720" s="34"/>
      <c r="AY2720" s="34"/>
      <c r="AZ2720" s="34"/>
      <c r="BA2720" s="34"/>
      <c r="BB2720" s="34"/>
      <c r="BC2720" s="34"/>
      <c r="BD2720" s="44">
        <v>150704</v>
      </c>
      <c r="BE2720" s="34" t="s">
        <v>1436</v>
      </c>
      <c r="BF2720" s="43" t="s">
        <v>318</v>
      </c>
      <c r="BG2720" s="34" t="s">
        <v>568</v>
      </c>
      <c r="BH2720" s="34" t="s">
        <v>282</v>
      </c>
      <c r="BI2720" s="34" t="s">
        <v>1436</v>
      </c>
      <c r="BJ2720" s="44" t="s">
        <v>13232</v>
      </c>
      <c r="BK2720" s="44" t="s">
        <v>13232</v>
      </c>
      <c r="EN2720" s="572" t="s">
        <v>13525</v>
      </c>
      <c r="EO2720" s="561" t="s">
        <v>13525</v>
      </c>
      <c r="EP2720" s="561" t="s">
        <v>947</v>
      </c>
      <c r="EQ2720" s="576">
        <v>450</v>
      </c>
      <c r="ER2720" s="561" t="s">
        <v>4312</v>
      </c>
      <c r="ES2720" s="568"/>
    </row>
    <row r="2721" spans="22:149">
      <c r="V2721" s="43">
        <v>346</v>
      </c>
      <c r="W2721" s="34" t="s">
        <v>5058</v>
      </c>
      <c r="X2721" s="44">
        <v>150709</v>
      </c>
      <c r="Y2721" s="34" t="s">
        <v>1716</v>
      </c>
      <c r="Z2721" s="43" t="s">
        <v>318</v>
      </c>
      <c r="AA2721" s="34" t="s">
        <v>568</v>
      </c>
      <c r="AB2721" s="34" t="s">
        <v>282</v>
      </c>
      <c r="AC2721" s="34" t="s">
        <v>13526</v>
      </c>
      <c r="AD2721" s="44" t="s">
        <v>13232</v>
      </c>
      <c r="AE2721" s="44" t="s">
        <v>13232</v>
      </c>
      <c r="AF2721" s="43">
        <v>346</v>
      </c>
      <c r="AG2721" s="34" t="s">
        <v>5058</v>
      </c>
      <c r="AH2721" s="34" t="s">
        <v>13517</v>
      </c>
      <c r="AI2721" s="43" t="s">
        <v>5043</v>
      </c>
      <c r="AJ2721" s="44" t="s">
        <v>5059</v>
      </c>
      <c r="AK2721" s="261">
        <v>2870310</v>
      </c>
      <c r="AL2721" s="44" t="s">
        <v>568</v>
      </c>
      <c r="AM2721" s="44" t="s">
        <v>5063</v>
      </c>
      <c r="AN2721" s="262">
        <v>215802480</v>
      </c>
      <c r="AO2721" s="34"/>
      <c r="AP2721" s="34"/>
      <c r="AQ2721" s="34"/>
      <c r="AR2721" s="34"/>
      <c r="AS2721" s="34"/>
      <c r="AT2721" s="44" t="s">
        <v>12785</v>
      </c>
      <c r="AU2721" s="44"/>
      <c r="AV2721" s="477" t="str">
        <f t="array" ref="AV2721">_xlfn.IFS(
LEFT(Tabelas!$AI2721,1)="N","DN",
LEFT(Tabelas!$AI2721,1)="C","DC",
LEFT(Tabelas!$AI2721,1)="L","DL",
LEFT(Tabelas!$AI2721,1)="A","DA",
LEFT(Tabelas!$AI2721,1)="G","DG")</f>
        <v>DL</v>
      </c>
      <c r="AW2721" s="34"/>
      <c r="AX2721" s="34"/>
      <c r="AY2721" s="34"/>
      <c r="AZ2721" s="34"/>
      <c r="BA2721" s="34"/>
      <c r="BB2721" s="34"/>
      <c r="BC2721" s="34"/>
      <c r="BD2721" s="44">
        <v>150709</v>
      </c>
      <c r="BE2721" s="34" t="s">
        <v>1716</v>
      </c>
      <c r="BF2721" s="43" t="s">
        <v>318</v>
      </c>
      <c r="BG2721" s="34" t="s">
        <v>568</v>
      </c>
      <c r="BH2721" s="34" t="s">
        <v>282</v>
      </c>
      <c r="BI2721" s="34" t="s">
        <v>13526</v>
      </c>
      <c r="BJ2721" s="44" t="s">
        <v>13232</v>
      </c>
      <c r="BK2721" s="44" t="s">
        <v>13232</v>
      </c>
      <c r="EN2721" s="571" t="s">
        <v>13527</v>
      </c>
      <c r="EO2721" s="560" t="s">
        <v>13527</v>
      </c>
      <c r="EP2721" s="560" t="s">
        <v>370</v>
      </c>
      <c r="EQ2721" s="580">
        <v>587</v>
      </c>
      <c r="ER2721" s="560" t="s">
        <v>5546</v>
      </c>
      <c r="ES2721" s="567"/>
    </row>
    <row r="2722" spans="22:149">
      <c r="V2722" s="43">
        <v>346</v>
      </c>
      <c r="W2722" s="34" t="s">
        <v>5058</v>
      </c>
      <c r="X2722" s="44">
        <v>150710</v>
      </c>
      <c r="Y2722" s="34" t="s">
        <v>1968</v>
      </c>
      <c r="Z2722" s="43" t="s">
        <v>318</v>
      </c>
      <c r="AA2722" s="34" t="s">
        <v>568</v>
      </c>
      <c r="AB2722" s="34" t="s">
        <v>282</v>
      </c>
      <c r="AC2722" s="34" t="s">
        <v>13523</v>
      </c>
      <c r="AD2722" s="44" t="s">
        <v>13232</v>
      </c>
      <c r="AE2722" s="44" t="s">
        <v>13232</v>
      </c>
      <c r="AF2722" s="43">
        <v>346</v>
      </c>
      <c r="AG2722" s="34" t="s">
        <v>5058</v>
      </c>
      <c r="AH2722" s="34" t="s">
        <v>13517</v>
      </c>
      <c r="AI2722" s="43" t="s">
        <v>5043</v>
      </c>
      <c r="AJ2722" s="44" t="s">
        <v>5059</v>
      </c>
      <c r="AK2722" s="261">
        <v>2870310</v>
      </c>
      <c r="AL2722" s="44" t="s">
        <v>568</v>
      </c>
      <c r="AM2722" s="44" t="s">
        <v>5063</v>
      </c>
      <c r="AN2722" s="262">
        <v>215802480</v>
      </c>
      <c r="AO2722" s="34"/>
      <c r="AP2722" s="34"/>
      <c r="AQ2722" s="34"/>
      <c r="AR2722" s="34"/>
      <c r="AS2722" s="34"/>
      <c r="AT2722" s="44" t="s">
        <v>12785</v>
      </c>
      <c r="AU2722" s="44"/>
      <c r="AV2722" s="477" t="str">
        <f t="array" ref="AV2722">_xlfn.IFS(
LEFT(Tabelas!$AI2722,1)="N","DN",
LEFT(Tabelas!$AI2722,1)="C","DC",
LEFT(Tabelas!$AI2722,1)="L","DL",
LEFT(Tabelas!$AI2722,1)="A","DA",
LEFT(Tabelas!$AI2722,1)="G","DG")</f>
        <v>DL</v>
      </c>
      <c r="AW2722" s="34"/>
      <c r="AX2722" s="34"/>
      <c r="AY2722" s="34"/>
      <c r="AZ2722" s="34"/>
      <c r="BA2722" s="34"/>
      <c r="BB2722" s="34"/>
      <c r="BC2722" s="34"/>
      <c r="BD2722" s="44">
        <v>150710</v>
      </c>
      <c r="BE2722" s="34" t="s">
        <v>1968</v>
      </c>
      <c r="BF2722" s="43" t="s">
        <v>318</v>
      </c>
      <c r="BG2722" s="34" t="s">
        <v>568</v>
      </c>
      <c r="BH2722" s="34" t="s">
        <v>282</v>
      </c>
      <c r="BI2722" s="34" t="s">
        <v>13523</v>
      </c>
      <c r="BJ2722" s="44" t="s">
        <v>13232</v>
      </c>
      <c r="BK2722" s="44" t="s">
        <v>13232</v>
      </c>
      <c r="EN2722" s="571" t="s">
        <v>13528</v>
      </c>
      <c r="EO2722" s="560" t="s">
        <v>13529</v>
      </c>
      <c r="EP2722" s="560" t="s">
        <v>1519</v>
      </c>
      <c r="EQ2722" s="580">
        <v>800</v>
      </c>
      <c r="ER2722" s="560" t="s">
        <v>1520</v>
      </c>
      <c r="ES2722" s="567"/>
    </row>
    <row r="2723" spans="22:149">
      <c r="V2723" s="43">
        <v>346</v>
      </c>
      <c r="W2723" s="34" t="s">
        <v>5058</v>
      </c>
      <c r="X2723" s="44">
        <v>150711</v>
      </c>
      <c r="Y2723" s="34" t="s">
        <v>2163</v>
      </c>
      <c r="Z2723" s="43" t="s">
        <v>318</v>
      </c>
      <c r="AA2723" s="34" t="s">
        <v>568</v>
      </c>
      <c r="AB2723" s="34" t="s">
        <v>282</v>
      </c>
      <c r="AC2723" s="34" t="s">
        <v>13530</v>
      </c>
      <c r="AD2723" s="44" t="s">
        <v>13232</v>
      </c>
      <c r="AE2723" s="44" t="s">
        <v>13232</v>
      </c>
      <c r="AF2723" s="43">
        <v>346</v>
      </c>
      <c r="AG2723" s="34" t="s">
        <v>5058</v>
      </c>
      <c r="AH2723" s="34" t="s">
        <v>13517</v>
      </c>
      <c r="AI2723" s="43" t="s">
        <v>5043</v>
      </c>
      <c r="AJ2723" s="44" t="s">
        <v>5059</v>
      </c>
      <c r="AK2723" s="261">
        <v>2870310</v>
      </c>
      <c r="AL2723" s="44" t="s">
        <v>568</v>
      </c>
      <c r="AM2723" s="44" t="s">
        <v>5063</v>
      </c>
      <c r="AN2723" s="262">
        <v>215802480</v>
      </c>
      <c r="AO2723" s="34"/>
      <c r="AP2723" s="34"/>
      <c r="AQ2723" s="34"/>
      <c r="AR2723" s="34"/>
      <c r="AS2723" s="34"/>
      <c r="AT2723" s="44" t="s">
        <v>12785</v>
      </c>
      <c r="AU2723" s="44"/>
      <c r="AV2723" s="477" t="str">
        <f t="array" ref="AV2723">_xlfn.IFS(
LEFT(Tabelas!$AI2723,1)="N","DN",
LEFT(Tabelas!$AI2723,1)="C","DC",
LEFT(Tabelas!$AI2723,1)="L","DL",
LEFT(Tabelas!$AI2723,1)="A","DA",
LEFT(Tabelas!$AI2723,1)="G","DG")</f>
        <v>DL</v>
      </c>
      <c r="AW2723" s="34"/>
      <c r="AX2723" s="34"/>
      <c r="AY2723" s="34"/>
      <c r="AZ2723" s="34"/>
      <c r="BA2723" s="34"/>
      <c r="BB2723" s="34"/>
      <c r="BC2723" s="34"/>
      <c r="BD2723" s="44">
        <v>150711</v>
      </c>
      <c r="BE2723" s="34" t="s">
        <v>2163</v>
      </c>
      <c r="BF2723" s="43" t="s">
        <v>318</v>
      </c>
      <c r="BG2723" s="34" t="s">
        <v>568</v>
      </c>
      <c r="BH2723" s="34" t="s">
        <v>282</v>
      </c>
      <c r="BI2723" s="34" t="s">
        <v>13530</v>
      </c>
      <c r="BJ2723" s="44" t="s">
        <v>13232</v>
      </c>
      <c r="BK2723" s="44" t="s">
        <v>13232</v>
      </c>
      <c r="EN2723" s="572" t="s">
        <v>13531</v>
      </c>
      <c r="EO2723" s="561" t="s">
        <v>13531</v>
      </c>
      <c r="EP2723" s="561" t="s">
        <v>1519</v>
      </c>
      <c r="EQ2723" s="576">
        <v>800</v>
      </c>
      <c r="ER2723" s="561" t="s">
        <v>1520</v>
      </c>
      <c r="ES2723" s="568"/>
    </row>
    <row r="2724" spans="22:149">
      <c r="V2724" s="43">
        <v>347</v>
      </c>
      <c r="W2724" s="34" t="s">
        <v>5074</v>
      </c>
      <c r="X2724" s="44">
        <v>150802</v>
      </c>
      <c r="Y2724" s="34" t="s">
        <v>569</v>
      </c>
      <c r="Z2724" s="43" t="s">
        <v>318</v>
      </c>
      <c r="AA2724" s="34" t="s">
        <v>569</v>
      </c>
      <c r="AB2724" s="34" t="s">
        <v>282</v>
      </c>
      <c r="AC2724" s="34" t="s">
        <v>569</v>
      </c>
      <c r="AD2724" s="44" t="s">
        <v>13232</v>
      </c>
      <c r="AE2724" s="44" t="s">
        <v>13232</v>
      </c>
      <c r="AF2724" s="43">
        <v>347</v>
      </c>
      <c r="AG2724" s="34" t="s">
        <v>5074</v>
      </c>
      <c r="AH2724" s="34" t="s">
        <v>5073</v>
      </c>
      <c r="AI2724" s="43" t="s">
        <v>5075</v>
      </c>
      <c r="AJ2724" s="44" t="s">
        <v>5076</v>
      </c>
      <c r="AK2724" s="261">
        <v>2910397</v>
      </c>
      <c r="AL2724" s="44" t="s">
        <v>282</v>
      </c>
      <c r="AM2724" s="44" t="s">
        <v>5080</v>
      </c>
      <c r="AN2724" s="262">
        <v>265146870</v>
      </c>
      <c r="AO2724" s="34"/>
      <c r="AP2724" s="34"/>
      <c r="AQ2724" s="34"/>
      <c r="AR2724" s="34"/>
      <c r="AS2724" s="34"/>
      <c r="AT2724" s="44" t="s">
        <v>12785</v>
      </c>
      <c r="AU2724" s="44"/>
      <c r="AV2724" s="477" t="str">
        <f t="array" ref="AV2724">_xlfn.IFS(
LEFT(Tabelas!$AI2724,1)="N","DN",
LEFT(Tabelas!$AI2724,1)="C","DC",
LEFT(Tabelas!$AI2724,1)="L","DL",
LEFT(Tabelas!$AI2724,1)="A","DA",
LEFT(Tabelas!$AI2724,1)="G","DG")</f>
        <v>DL</v>
      </c>
      <c r="AW2724" s="34"/>
      <c r="AX2724" s="34"/>
      <c r="AY2724" s="34"/>
      <c r="AZ2724" s="34"/>
      <c r="BA2724" s="34"/>
      <c r="BB2724" s="34"/>
      <c r="BC2724" s="34"/>
      <c r="BD2724" s="44">
        <v>150802</v>
      </c>
      <c r="BE2724" s="34" t="s">
        <v>569</v>
      </c>
      <c r="BF2724" s="43" t="s">
        <v>318</v>
      </c>
      <c r="BG2724" s="34" t="s">
        <v>569</v>
      </c>
      <c r="BH2724" s="34" t="s">
        <v>282</v>
      </c>
      <c r="BI2724" s="34" t="s">
        <v>569</v>
      </c>
      <c r="BJ2724" s="44" t="s">
        <v>13232</v>
      </c>
      <c r="BK2724" s="44" t="s">
        <v>13232</v>
      </c>
      <c r="EN2724" s="571" t="s">
        <v>13532</v>
      </c>
      <c r="EO2724" s="560" t="s">
        <v>13533</v>
      </c>
      <c r="EP2724" s="560" t="s">
        <v>1519</v>
      </c>
      <c r="EQ2724" s="580">
        <v>800</v>
      </c>
      <c r="ER2724" s="560" t="s">
        <v>1520</v>
      </c>
      <c r="ES2724" s="567"/>
    </row>
    <row r="2725" spans="22:149">
      <c r="V2725" s="43">
        <v>347</v>
      </c>
      <c r="W2725" s="34" t="s">
        <v>5074</v>
      </c>
      <c r="X2725" s="44">
        <v>150800</v>
      </c>
      <c r="Y2725" s="34" t="s">
        <v>871</v>
      </c>
      <c r="Z2725" s="43" t="s">
        <v>318</v>
      </c>
      <c r="AA2725" s="34" t="s">
        <v>569</v>
      </c>
      <c r="AB2725" s="34" t="s">
        <v>282</v>
      </c>
      <c r="AC2725" s="34" t="s">
        <v>569</v>
      </c>
      <c r="AD2725" s="44" t="s">
        <v>13232</v>
      </c>
      <c r="AE2725" s="44" t="s">
        <v>13232</v>
      </c>
      <c r="AF2725" s="43">
        <v>347</v>
      </c>
      <c r="AG2725" s="34" t="s">
        <v>5074</v>
      </c>
      <c r="AH2725" s="34" t="s">
        <v>5073</v>
      </c>
      <c r="AI2725" s="43" t="s">
        <v>5075</v>
      </c>
      <c r="AJ2725" s="44" t="s">
        <v>5076</v>
      </c>
      <c r="AK2725" s="261">
        <v>2910397</v>
      </c>
      <c r="AL2725" s="44" t="s">
        <v>282</v>
      </c>
      <c r="AM2725" s="44" t="s">
        <v>5080</v>
      </c>
      <c r="AN2725" s="262">
        <v>265146870</v>
      </c>
      <c r="AO2725" s="34"/>
      <c r="AP2725" s="34"/>
      <c r="AQ2725" s="34"/>
      <c r="AR2725" s="34"/>
      <c r="AS2725" s="34"/>
      <c r="AT2725" s="44" t="s">
        <v>12785</v>
      </c>
      <c r="AU2725" s="44"/>
      <c r="AV2725" s="477" t="str">
        <f t="array" ref="AV2725">_xlfn.IFS(
LEFT(Tabelas!$AI2725,1)="N","DN",
LEFT(Tabelas!$AI2725,1)="C","DC",
LEFT(Tabelas!$AI2725,1)="L","DL",
LEFT(Tabelas!$AI2725,1)="A","DA",
LEFT(Tabelas!$AI2725,1)="G","DG")</f>
        <v>DL</v>
      </c>
      <c r="AW2725" s="34"/>
      <c r="AX2725" s="34"/>
      <c r="AY2725" s="34"/>
      <c r="AZ2725" s="34"/>
      <c r="BA2725" s="34"/>
      <c r="BB2725" s="34"/>
      <c r="BC2725" s="34"/>
      <c r="BD2725" s="44">
        <v>150800</v>
      </c>
      <c r="BE2725" s="34" t="s">
        <v>871</v>
      </c>
      <c r="BF2725" s="43" t="s">
        <v>318</v>
      </c>
      <c r="BG2725" s="34" t="s">
        <v>569</v>
      </c>
      <c r="BH2725" s="34" t="s">
        <v>282</v>
      </c>
      <c r="BI2725" s="34" t="s">
        <v>569</v>
      </c>
      <c r="BJ2725" s="44" t="s">
        <v>13232</v>
      </c>
      <c r="BK2725" s="44" t="s">
        <v>13232</v>
      </c>
      <c r="EN2725" s="572" t="s">
        <v>13534</v>
      </c>
      <c r="EO2725" s="561" t="s">
        <v>13534</v>
      </c>
      <c r="EP2725" s="561" t="s">
        <v>1519</v>
      </c>
      <c r="EQ2725" s="576">
        <v>800</v>
      </c>
      <c r="ER2725" s="561" t="s">
        <v>1520</v>
      </c>
      <c r="ES2725" s="568"/>
    </row>
    <row r="2726" spans="22:149">
      <c r="V2726" s="43">
        <v>347</v>
      </c>
      <c r="W2726" s="34" t="s">
        <v>5074</v>
      </c>
      <c r="X2726" s="44">
        <v>150803</v>
      </c>
      <c r="Y2726" s="34" t="s">
        <v>1437</v>
      </c>
      <c r="Z2726" s="43" t="s">
        <v>318</v>
      </c>
      <c r="AA2726" s="34" t="s">
        <v>569</v>
      </c>
      <c r="AB2726" s="34" t="s">
        <v>282</v>
      </c>
      <c r="AC2726" s="34" t="s">
        <v>1437</v>
      </c>
      <c r="AD2726" s="44" t="s">
        <v>13232</v>
      </c>
      <c r="AE2726" s="44" t="s">
        <v>13232</v>
      </c>
      <c r="AF2726" s="43">
        <v>347</v>
      </c>
      <c r="AG2726" s="34" t="s">
        <v>5074</v>
      </c>
      <c r="AH2726" s="34" t="s">
        <v>5073</v>
      </c>
      <c r="AI2726" s="43" t="s">
        <v>5075</v>
      </c>
      <c r="AJ2726" s="44" t="s">
        <v>5076</v>
      </c>
      <c r="AK2726" s="261">
        <v>2910397</v>
      </c>
      <c r="AL2726" s="44" t="s">
        <v>282</v>
      </c>
      <c r="AM2726" s="44" t="s">
        <v>5080</v>
      </c>
      <c r="AN2726" s="262">
        <v>265146870</v>
      </c>
      <c r="AO2726" s="34"/>
      <c r="AP2726" s="34"/>
      <c r="AQ2726" s="34"/>
      <c r="AR2726" s="34"/>
      <c r="AS2726" s="34"/>
      <c r="AT2726" s="44" t="s">
        <v>12785</v>
      </c>
      <c r="AU2726" s="44"/>
      <c r="AV2726" s="477" t="str">
        <f t="array" ref="AV2726">_xlfn.IFS(
LEFT(Tabelas!$AI2726,1)="N","DN",
LEFT(Tabelas!$AI2726,1)="C","DC",
LEFT(Tabelas!$AI2726,1)="L","DL",
LEFT(Tabelas!$AI2726,1)="A","DA",
LEFT(Tabelas!$AI2726,1)="G","DG")</f>
        <v>DL</v>
      </c>
      <c r="AW2726" s="34"/>
      <c r="AX2726" s="34"/>
      <c r="AY2726" s="34"/>
      <c r="AZ2726" s="34"/>
      <c r="BA2726" s="34"/>
      <c r="BB2726" s="34"/>
      <c r="BC2726" s="34"/>
      <c r="BD2726" s="44">
        <v>150803</v>
      </c>
      <c r="BE2726" s="34" t="s">
        <v>1437</v>
      </c>
      <c r="BF2726" s="43" t="s">
        <v>318</v>
      </c>
      <c r="BG2726" s="34" t="s">
        <v>569</v>
      </c>
      <c r="BH2726" s="34" t="s">
        <v>282</v>
      </c>
      <c r="BI2726" s="34" t="s">
        <v>1437</v>
      </c>
      <c r="BJ2726" s="44" t="s">
        <v>13232</v>
      </c>
      <c r="BK2726" s="44" t="s">
        <v>13232</v>
      </c>
      <c r="EN2726" s="571" t="s">
        <v>13535</v>
      </c>
      <c r="EO2726" s="560" t="s">
        <v>13535</v>
      </c>
      <c r="EP2726" s="560" t="s">
        <v>1519</v>
      </c>
      <c r="EQ2726" s="580">
        <v>800</v>
      </c>
      <c r="ER2726" s="560" t="s">
        <v>1520</v>
      </c>
      <c r="ES2726" s="567"/>
    </row>
    <row r="2727" spans="22:149">
      <c r="V2727" s="43">
        <v>347</v>
      </c>
      <c r="W2727" s="34" t="s">
        <v>5074</v>
      </c>
      <c r="X2727" s="44">
        <v>150804</v>
      </c>
      <c r="Y2727" s="34" t="s">
        <v>1717</v>
      </c>
      <c r="Z2727" s="43" t="s">
        <v>318</v>
      </c>
      <c r="AA2727" s="34" t="s">
        <v>569</v>
      </c>
      <c r="AB2727" s="34" t="s">
        <v>282</v>
      </c>
      <c r="AC2727" s="34" t="s">
        <v>1717</v>
      </c>
      <c r="AD2727" s="44" t="s">
        <v>13232</v>
      </c>
      <c r="AE2727" s="44" t="s">
        <v>13232</v>
      </c>
      <c r="AF2727" s="43">
        <v>347</v>
      </c>
      <c r="AG2727" s="34" t="s">
        <v>5074</v>
      </c>
      <c r="AH2727" s="34" t="s">
        <v>5073</v>
      </c>
      <c r="AI2727" s="43" t="s">
        <v>5075</v>
      </c>
      <c r="AJ2727" s="44" t="s">
        <v>5076</v>
      </c>
      <c r="AK2727" s="261">
        <v>2910397</v>
      </c>
      <c r="AL2727" s="44" t="s">
        <v>282</v>
      </c>
      <c r="AM2727" s="44" t="s">
        <v>5080</v>
      </c>
      <c r="AN2727" s="262">
        <v>265146870</v>
      </c>
      <c r="AO2727" s="34"/>
      <c r="AP2727" s="34"/>
      <c r="AQ2727" s="34"/>
      <c r="AR2727" s="34"/>
      <c r="AS2727" s="34"/>
      <c r="AT2727" s="44" t="s">
        <v>12785</v>
      </c>
      <c r="AU2727" s="44"/>
      <c r="AV2727" s="477" t="str">
        <f t="array" ref="AV2727">_xlfn.IFS(
LEFT(Tabelas!$AI2727,1)="N","DN",
LEFT(Tabelas!$AI2727,1)="C","DC",
LEFT(Tabelas!$AI2727,1)="L","DL",
LEFT(Tabelas!$AI2727,1)="A","DA",
LEFT(Tabelas!$AI2727,1)="G","DG")</f>
        <v>DL</v>
      </c>
      <c r="AW2727" s="34"/>
      <c r="AX2727" s="34"/>
      <c r="AY2727" s="34"/>
      <c r="AZ2727" s="34"/>
      <c r="BA2727" s="34"/>
      <c r="BB2727" s="34"/>
      <c r="BC2727" s="34"/>
      <c r="BD2727" s="44">
        <v>150804</v>
      </c>
      <c r="BE2727" s="34" t="s">
        <v>1717</v>
      </c>
      <c r="BF2727" s="43" t="s">
        <v>318</v>
      </c>
      <c r="BG2727" s="34" t="s">
        <v>569</v>
      </c>
      <c r="BH2727" s="34" t="s">
        <v>282</v>
      </c>
      <c r="BI2727" s="34" t="s">
        <v>1717</v>
      </c>
      <c r="BJ2727" s="44" t="s">
        <v>13232</v>
      </c>
      <c r="BK2727" s="44" t="s">
        <v>13232</v>
      </c>
      <c r="EN2727" s="572" t="s">
        <v>13536</v>
      </c>
      <c r="EO2727" s="561" t="s">
        <v>13536</v>
      </c>
      <c r="EP2727" s="561" t="s">
        <v>1519</v>
      </c>
      <c r="EQ2727" s="576">
        <v>800</v>
      </c>
      <c r="ER2727" s="561" t="s">
        <v>1520</v>
      </c>
      <c r="ES2727" s="568"/>
    </row>
    <row r="2728" spans="22:149">
      <c r="V2728" s="43">
        <v>347</v>
      </c>
      <c r="W2728" s="34" t="s">
        <v>5074</v>
      </c>
      <c r="X2728" s="44">
        <v>150806</v>
      </c>
      <c r="Y2728" s="34" t="s">
        <v>1969</v>
      </c>
      <c r="Z2728" s="43" t="s">
        <v>318</v>
      </c>
      <c r="AA2728" s="34" t="s">
        <v>569</v>
      </c>
      <c r="AB2728" s="34" t="s">
        <v>282</v>
      </c>
      <c r="AC2728" s="34" t="s">
        <v>13537</v>
      </c>
      <c r="AD2728" s="44" t="s">
        <v>13232</v>
      </c>
      <c r="AE2728" s="44" t="s">
        <v>13232</v>
      </c>
      <c r="AF2728" s="43">
        <v>347</v>
      </c>
      <c r="AG2728" s="34" t="s">
        <v>5074</v>
      </c>
      <c r="AH2728" s="34" t="s">
        <v>5073</v>
      </c>
      <c r="AI2728" s="43" t="s">
        <v>5075</v>
      </c>
      <c r="AJ2728" s="44" t="s">
        <v>5076</v>
      </c>
      <c r="AK2728" s="261">
        <v>2910397</v>
      </c>
      <c r="AL2728" s="44" t="s">
        <v>282</v>
      </c>
      <c r="AM2728" s="44" t="s">
        <v>5080</v>
      </c>
      <c r="AN2728" s="262">
        <v>265146870</v>
      </c>
      <c r="AO2728" s="34"/>
      <c r="AP2728" s="34"/>
      <c r="AQ2728" s="34"/>
      <c r="AR2728" s="34"/>
      <c r="AS2728" s="34"/>
      <c r="AT2728" s="44" t="s">
        <v>12785</v>
      </c>
      <c r="AU2728" s="44"/>
      <c r="AV2728" s="477" t="str">
        <f t="array" ref="AV2728">_xlfn.IFS(
LEFT(Tabelas!$AI2728,1)="N","DN",
LEFT(Tabelas!$AI2728,1)="C","DC",
LEFT(Tabelas!$AI2728,1)="L","DL",
LEFT(Tabelas!$AI2728,1)="A","DA",
LEFT(Tabelas!$AI2728,1)="G","DG")</f>
        <v>DL</v>
      </c>
      <c r="AW2728" s="34"/>
      <c r="AX2728" s="34"/>
      <c r="AY2728" s="34"/>
      <c r="AZ2728" s="34"/>
      <c r="BA2728" s="34"/>
      <c r="BB2728" s="34"/>
      <c r="BC2728" s="34"/>
      <c r="BD2728" s="44">
        <v>150806</v>
      </c>
      <c r="BE2728" s="34" t="s">
        <v>1969</v>
      </c>
      <c r="BF2728" s="43" t="s">
        <v>318</v>
      </c>
      <c r="BG2728" s="34" t="s">
        <v>569</v>
      </c>
      <c r="BH2728" s="34" t="s">
        <v>282</v>
      </c>
      <c r="BI2728" s="34" t="s">
        <v>13537</v>
      </c>
      <c r="BJ2728" s="44" t="s">
        <v>13232</v>
      </c>
      <c r="BK2728" s="44" t="s">
        <v>13232</v>
      </c>
      <c r="EN2728" s="571" t="s">
        <v>13538</v>
      </c>
      <c r="EO2728" s="560" t="s">
        <v>13539</v>
      </c>
      <c r="EP2728" s="560" t="s">
        <v>1519</v>
      </c>
      <c r="EQ2728" s="580">
        <v>800</v>
      </c>
      <c r="ER2728" s="560" t="s">
        <v>1520</v>
      </c>
      <c r="ES2728" s="567"/>
    </row>
    <row r="2729" spans="22:149">
      <c r="V2729" s="43">
        <v>347</v>
      </c>
      <c r="W2729" s="34" t="s">
        <v>5074</v>
      </c>
      <c r="X2729" s="44">
        <v>151207</v>
      </c>
      <c r="Y2729" s="34" t="s">
        <v>1441</v>
      </c>
      <c r="Z2729" s="43" t="s">
        <v>318</v>
      </c>
      <c r="AA2729" s="34" t="s">
        <v>282</v>
      </c>
      <c r="AB2729" s="34" t="s">
        <v>282</v>
      </c>
      <c r="AC2729" s="34" t="s">
        <v>1441</v>
      </c>
      <c r="AD2729" s="44" t="s">
        <v>13232</v>
      </c>
      <c r="AE2729" s="44" t="s">
        <v>13232</v>
      </c>
      <c r="AF2729" s="43">
        <v>347</v>
      </c>
      <c r="AG2729" s="34" t="s">
        <v>5074</v>
      </c>
      <c r="AH2729" s="34" t="s">
        <v>5073</v>
      </c>
      <c r="AI2729" s="43" t="s">
        <v>5075</v>
      </c>
      <c r="AJ2729" s="44" t="s">
        <v>5076</v>
      </c>
      <c r="AK2729" s="261">
        <v>2910397</v>
      </c>
      <c r="AL2729" s="44" t="s">
        <v>282</v>
      </c>
      <c r="AM2729" s="44" t="s">
        <v>5080</v>
      </c>
      <c r="AN2729" s="262">
        <v>265146870</v>
      </c>
      <c r="AO2729" s="34"/>
      <c r="AP2729" s="34"/>
      <c r="AQ2729" s="34"/>
      <c r="AR2729" s="34"/>
      <c r="AS2729" s="34"/>
      <c r="AT2729" s="44" t="s">
        <v>12785</v>
      </c>
      <c r="AU2729" s="44"/>
      <c r="AV2729" s="477" t="str">
        <f t="array" ref="AV2729">_xlfn.IFS(
LEFT(Tabelas!$AI2729,1)="N","DN",
LEFT(Tabelas!$AI2729,1)="C","DC",
LEFT(Tabelas!$AI2729,1)="L","DL",
LEFT(Tabelas!$AI2729,1)="A","DA",
LEFT(Tabelas!$AI2729,1)="G","DG")</f>
        <v>DL</v>
      </c>
      <c r="AW2729" s="34"/>
      <c r="AX2729" s="34"/>
      <c r="AY2729" s="34"/>
      <c r="AZ2729" s="34"/>
      <c r="BA2729" s="34"/>
      <c r="BB2729" s="34"/>
      <c r="BC2729" s="34"/>
      <c r="BD2729" s="44">
        <v>151207</v>
      </c>
      <c r="BE2729" s="34" t="s">
        <v>1441</v>
      </c>
      <c r="BF2729" s="43" t="s">
        <v>318</v>
      </c>
      <c r="BG2729" s="34" t="s">
        <v>282</v>
      </c>
      <c r="BH2729" s="34" t="s">
        <v>282</v>
      </c>
      <c r="BI2729" s="34" t="s">
        <v>1441</v>
      </c>
      <c r="BJ2729" s="44" t="s">
        <v>13232</v>
      </c>
      <c r="BK2729" s="44" t="s">
        <v>13232</v>
      </c>
      <c r="EN2729" s="572" t="s">
        <v>13540</v>
      </c>
      <c r="EO2729" s="561" t="s">
        <v>13540</v>
      </c>
      <c r="EP2729" s="561" t="s">
        <v>1519</v>
      </c>
      <c r="EQ2729" s="576">
        <v>800</v>
      </c>
      <c r="ER2729" s="561" t="s">
        <v>1520</v>
      </c>
      <c r="ES2729" s="568"/>
    </row>
    <row r="2730" spans="22:149">
      <c r="V2730" s="43">
        <v>347</v>
      </c>
      <c r="W2730" s="34" t="s">
        <v>5074</v>
      </c>
      <c r="X2730" s="44">
        <v>151208</v>
      </c>
      <c r="Y2730" s="34" t="s">
        <v>1721</v>
      </c>
      <c r="Z2730" s="43" t="s">
        <v>318</v>
      </c>
      <c r="AA2730" s="34" t="s">
        <v>282</v>
      </c>
      <c r="AB2730" s="34" t="s">
        <v>282</v>
      </c>
      <c r="AC2730" s="34" t="s">
        <v>1721</v>
      </c>
      <c r="AD2730" s="44" t="s">
        <v>13232</v>
      </c>
      <c r="AE2730" s="44" t="s">
        <v>13232</v>
      </c>
      <c r="AF2730" s="43">
        <v>347</v>
      </c>
      <c r="AG2730" s="34" t="s">
        <v>5074</v>
      </c>
      <c r="AH2730" s="34" t="s">
        <v>5073</v>
      </c>
      <c r="AI2730" s="43" t="s">
        <v>5075</v>
      </c>
      <c r="AJ2730" s="44" t="s">
        <v>5076</v>
      </c>
      <c r="AK2730" s="261">
        <v>2910397</v>
      </c>
      <c r="AL2730" s="44" t="s">
        <v>282</v>
      </c>
      <c r="AM2730" s="44" t="s">
        <v>5080</v>
      </c>
      <c r="AN2730" s="262">
        <v>265146870</v>
      </c>
      <c r="AO2730" s="34"/>
      <c r="AP2730" s="34"/>
      <c r="AQ2730" s="34"/>
      <c r="AR2730" s="34"/>
      <c r="AS2730" s="34"/>
      <c r="AT2730" s="44" t="s">
        <v>12785</v>
      </c>
      <c r="AU2730" s="44"/>
      <c r="AV2730" s="477" t="str">
        <f t="array" ref="AV2730">_xlfn.IFS(
LEFT(Tabelas!$AI2730,1)="N","DN",
LEFT(Tabelas!$AI2730,1)="C","DC",
LEFT(Tabelas!$AI2730,1)="L","DL",
LEFT(Tabelas!$AI2730,1)="A","DA",
LEFT(Tabelas!$AI2730,1)="G","DG")</f>
        <v>DL</v>
      </c>
      <c r="AW2730" s="34"/>
      <c r="AX2730" s="34"/>
      <c r="AY2730" s="34"/>
      <c r="AZ2730" s="34"/>
      <c r="BA2730" s="34"/>
      <c r="BB2730" s="34"/>
      <c r="BC2730" s="34"/>
      <c r="BD2730" s="44">
        <v>151208</v>
      </c>
      <c r="BE2730" s="34" t="s">
        <v>1721</v>
      </c>
      <c r="BF2730" s="43" t="s">
        <v>318</v>
      </c>
      <c r="BG2730" s="34" t="s">
        <v>282</v>
      </c>
      <c r="BH2730" s="34" t="s">
        <v>282</v>
      </c>
      <c r="BI2730" s="34" t="s">
        <v>1721</v>
      </c>
      <c r="BJ2730" s="44" t="s">
        <v>13232</v>
      </c>
      <c r="BK2730" s="44" t="s">
        <v>13232</v>
      </c>
      <c r="EN2730" s="571" t="s">
        <v>13541</v>
      </c>
      <c r="EO2730" s="560" t="s">
        <v>13541</v>
      </c>
      <c r="EP2730" s="560" t="s">
        <v>1519</v>
      </c>
      <c r="EQ2730" s="580">
        <v>800</v>
      </c>
      <c r="ER2730" s="560" t="s">
        <v>1520</v>
      </c>
      <c r="ES2730" s="567"/>
    </row>
    <row r="2731" spans="22:149">
      <c r="V2731" s="43">
        <v>347</v>
      </c>
      <c r="W2731" s="34" t="s">
        <v>5074</v>
      </c>
      <c r="X2731" s="44">
        <v>151200</v>
      </c>
      <c r="Y2731" s="34" t="s">
        <v>875</v>
      </c>
      <c r="Z2731" s="43" t="s">
        <v>318</v>
      </c>
      <c r="AA2731" s="34" t="s">
        <v>282</v>
      </c>
      <c r="AB2731" s="34" t="s">
        <v>282</v>
      </c>
      <c r="AC2731" s="34" t="s">
        <v>13542</v>
      </c>
      <c r="AD2731" s="44" t="s">
        <v>13232</v>
      </c>
      <c r="AE2731" s="44" t="s">
        <v>13232</v>
      </c>
      <c r="AF2731" s="43">
        <v>347</v>
      </c>
      <c r="AG2731" s="34" t="s">
        <v>5074</v>
      </c>
      <c r="AH2731" s="34" t="s">
        <v>5073</v>
      </c>
      <c r="AI2731" s="43" t="s">
        <v>5075</v>
      </c>
      <c r="AJ2731" s="44" t="s">
        <v>5076</v>
      </c>
      <c r="AK2731" s="261">
        <v>2910397</v>
      </c>
      <c r="AL2731" s="44" t="s">
        <v>282</v>
      </c>
      <c r="AM2731" s="44" t="s">
        <v>5080</v>
      </c>
      <c r="AN2731" s="262">
        <v>265146870</v>
      </c>
      <c r="AO2731" s="34"/>
      <c r="AP2731" s="34"/>
      <c r="AQ2731" s="34"/>
      <c r="AR2731" s="34"/>
      <c r="AS2731" s="34"/>
      <c r="AT2731" s="44" t="s">
        <v>12785</v>
      </c>
      <c r="AU2731" s="44"/>
      <c r="AV2731" s="477" t="str">
        <f t="array" ref="AV2731">_xlfn.IFS(
LEFT(Tabelas!$AI2731,1)="N","DN",
LEFT(Tabelas!$AI2731,1)="C","DC",
LEFT(Tabelas!$AI2731,1)="L","DL",
LEFT(Tabelas!$AI2731,1)="A","DA",
LEFT(Tabelas!$AI2731,1)="G","DG")</f>
        <v>DL</v>
      </c>
      <c r="AW2731" s="34"/>
      <c r="AX2731" s="34"/>
      <c r="AY2731" s="34"/>
      <c r="AZ2731" s="34"/>
      <c r="BA2731" s="34"/>
      <c r="BB2731" s="34"/>
      <c r="BC2731" s="34"/>
      <c r="BD2731" s="44">
        <v>151200</v>
      </c>
      <c r="BE2731" s="34" t="s">
        <v>875</v>
      </c>
      <c r="BF2731" s="43" t="s">
        <v>318</v>
      </c>
      <c r="BG2731" s="34" t="s">
        <v>282</v>
      </c>
      <c r="BH2731" s="34" t="s">
        <v>282</v>
      </c>
      <c r="BI2731" s="34" t="s">
        <v>13542</v>
      </c>
      <c r="BJ2731" s="44" t="s">
        <v>13232</v>
      </c>
      <c r="BK2731" s="44" t="s">
        <v>13232</v>
      </c>
      <c r="EN2731" s="572" t="s">
        <v>13543</v>
      </c>
      <c r="EO2731" s="561" t="s">
        <v>13544</v>
      </c>
      <c r="EP2731" s="561" t="s">
        <v>1519</v>
      </c>
      <c r="EQ2731" s="576">
        <v>800</v>
      </c>
      <c r="ER2731" s="561" t="s">
        <v>1520</v>
      </c>
      <c r="ES2731" s="568"/>
    </row>
    <row r="2732" spans="22:149">
      <c r="V2732" s="43">
        <v>347</v>
      </c>
      <c r="W2732" s="34" t="s">
        <v>5074</v>
      </c>
      <c r="X2732" s="44">
        <v>151205</v>
      </c>
      <c r="Y2732" s="34" t="s">
        <v>1167</v>
      </c>
      <c r="Z2732" s="43" t="s">
        <v>318</v>
      </c>
      <c r="AA2732" s="34" t="s">
        <v>282</v>
      </c>
      <c r="AB2732" s="34" t="s">
        <v>282</v>
      </c>
      <c r="AC2732" s="34" t="s">
        <v>1167</v>
      </c>
      <c r="AD2732" s="44" t="s">
        <v>13232</v>
      </c>
      <c r="AE2732" s="44" t="s">
        <v>13232</v>
      </c>
      <c r="AF2732" s="43">
        <v>347</v>
      </c>
      <c r="AG2732" s="34" t="s">
        <v>5074</v>
      </c>
      <c r="AH2732" s="34" t="s">
        <v>5073</v>
      </c>
      <c r="AI2732" s="43" t="s">
        <v>5075</v>
      </c>
      <c r="AJ2732" s="44" t="s">
        <v>5076</v>
      </c>
      <c r="AK2732" s="261">
        <v>2910397</v>
      </c>
      <c r="AL2732" s="44" t="s">
        <v>282</v>
      </c>
      <c r="AM2732" s="44" t="s">
        <v>5080</v>
      </c>
      <c r="AN2732" s="262">
        <v>265146870</v>
      </c>
      <c r="AO2732" s="34"/>
      <c r="AP2732" s="34"/>
      <c r="AQ2732" s="34"/>
      <c r="AR2732" s="34"/>
      <c r="AS2732" s="34"/>
      <c r="AT2732" s="44" t="s">
        <v>12785</v>
      </c>
      <c r="AU2732" s="44"/>
      <c r="AV2732" s="477" t="str">
        <f t="array" ref="AV2732">_xlfn.IFS(
LEFT(Tabelas!$AI2732,1)="N","DN",
LEFT(Tabelas!$AI2732,1)="C","DC",
LEFT(Tabelas!$AI2732,1)="L","DL",
LEFT(Tabelas!$AI2732,1)="A","DA",
LEFT(Tabelas!$AI2732,1)="G","DG")</f>
        <v>DL</v>
      </c>
      <c r="AW2732" s="34"/>
      <c r="AX2732" s="34"/>
      <c r="AY2732" s="34"/>
      <c r="AZ2732" s="34"/>
      <c r="BA2732" s="34"/>
      <c r="BB2732" s="34"/>
      <c r="BC2732" s="34"/>
      <c r="BD2732" s="44">
        <v>151205</v>
      </c>
      <c r="BE2732" s="34" t="s">
        <v>1167</v>
      </c>
      <c r="BF2732" s="43" t="s">
        <v>318</v>
      </c>
      <c r="BG2732" s="34" t="s">
        <v>282</v>
      </c>
      <c r="BH2732" s="34" t="s">
        <v>282</v>
      </c>
      <c r="BI2732" s="34" t="s">
        <v>1167</v>
      </c>
      <c r="BJ2732" s="44" t="s">
        <v>13232</v>
      </c>
      <c r="BK2732" s="44" t="s">
        <v>13232</v>
      </c>
      <c r="EN2732" s="572" t="s">
        <v>13545</v>
      </c>
      <c r="EO2732" s="561" t="s">
        <v>13546</v>
      </c>
      <c r="EP2732" s="561" t="s">
        <v>320</v>
      </c>
      <c r="EQ2732" s="576">
        <v>104</v>
      </c>
      <c r="ER2732" s="561" t="s">
        <v>1225</v>
      </c>
      <c r="ES2732" s="568"/>
    </row>
    <row r="2733" spans="22:149">
      <c r="V2733" s="43">
        <v>347</v>
      </c>
      <c r="W2733" s="34" t="s">
        <v>5074</v>
      </c>
      <c r="X2733" s="44">
        <v>151209</v>
      </c>
      <c r="Y2733" s="34" t="s">
        <v>1972</v>
      </c>
      <c r="Z2733" s="43" t="s">
        <v>318</v>
      </c>
      <c r="AA2733" s="34" t="s">
        <v>282</v>
      </c>
      <c r="AB2733" s="34" t="s">
        <v>282</v>
      </c>
      <c r="AC2733" s="34" t="s">
        <v>13547</v>
      </c>
      <c r="AD2733" s="44" t="s">
        <v>13232</v>
      </c>
      <c r="AE2733" s="44" t="s">
        <v>13232</v>
      </c>
      <c r="AF2733" s="43">
        <v>347</v>
      </c>
      <c r="AG2733" s="34" t="s">
        <v>5074</v>
      </c>
      <c r="AH2733" s="34" t="s">
        <v>5073</v>
      </c>
      <c r="AI2733" s="43" t="s">
        <v>5075</v>
      </c>
      <c r="AJ2733" s="44" t="s">
        <v>5076</v>
      </c>
      <c r="AK2733" s="261">
        <v>2910397</v>
      </c>
      <c r="AL2733" s="44" t="s">
        <v>282</v>
      </c>
      <c r="AM2733" s="44" t="s">
        <v>5080</v>
      </c>
      <c r="AN2733" s="262">
        <v>265146870</v>
      </c>
      <c r="AO2733" s="34"/>
      <c r="AP2733" s="34"/>
      <c r="AQ2733" s="34"/>
      <c r="AR2733" s="34"/>
      <c r="AS2733" s="34"/>
      <c r="AT2733" s="44" t="s">
        <v>12785</v>
      </c>
      <c r="AU2733" s="44"/>
      <c r="AV2733" s="477" t="str">
        <f t="array" ref="AV2733">_xlfn.IFS(
LEFT(Tabelas!$AI2733,1)="N","DN",
LEFT(Tabelas!$AI2733,1)="C","DC",
LEFT(Tabelas!$AI2733,1)="L","DL",
LEFT(Tabelas!$AI2733,1)="A","DA",
LEFT(Tabelas!$AI2733,1)="G","DG")</f>
        <v>DL</v>
      </c>
      <c r="AW2733" s="34"/>
      <c r="AX2733" s="34"/>
      <c r="AY2733" s="34"/>
      <c r="AZ2733" s="34"/>
      <c r="BA2733" s="34"/>
      <c r="BB2733" s="34"/>
      <c r="BC2733" s="34"/>
      <c r="BD2733" s="44">
        <v>151209</v>
      </c>
      <c r="BE2733" s="34" t="s">
        <v>1972</v>
      </c>
      <c r="BF2733" s="43" t="s">
        <v>318</v>
      </c>
      <c r="BG2733" s="34" t="s">
        <v>282</v>
      </c>
      <c r="BH2733" s="34" t="s">
        <v>282</v>
      </c>
      <c r="BI2733" s="34" t="s">
        <v>13547</v>
      </c>
      <c r="BJ2733" s="44" t="s">
        <v>13232</v>
      </c>
      <c r="BK2733" s="44" t="s">
        <v>13232</v>
      </c>
      <c r="EN2733" s="571" t="s">
        <v>13548</v>
      </c>
      <c r="EO2733" s="560" t="s">
        <v>13549</v>
      </c>
      <c r="EP2733" s="560" t="s">
        <v>289</v>
      </c>
      <c r="EQ2733" s="580">
        <v>344</v>
      </c>
      <c r="ER2733" s="560" t="s">
        <v>5026</v>
      </c>
      <c r="ES2733" s="567" t="s">
        <v>13550</v>
      </c>
    </row>
    <row r="2734" spans="22:149">
      <c r="V2734" s="43">
        <v>347</v>
      </c>
      <c r="W2734" s="34" t="s">
        <v>5074</v>
      </c>
      <c r="X2734" s="44">
        <v>151210</v>
      </c>
      <c r="Y2734" s="34" t="s">
        <v>2165</v>
      </c>
      <c r="Z2734" s="43" t="s">
        <v>318</v>
      </c>
      <c r="AA2734" s="34" t="s">
        <v>282</v>
      </c>
      <c r="AB2734" s="34" t="s">
        <v>282</v>
      </c>
      <c r="AC2734" s="34" t="s">
        <v>13542</v>
      </c>
      <c r="AD2734" s="44" t="s">
        <v>13232</v>
      </c>
      <c r="AE2734" s="44" t="s">
        <v>13232</v>
      </c>
      <c r="AF2734" s="43">
        <v>347</v>
      </c>
      <c r="AG2734" s="34" t="s">
        <v>5074</v>
      </c>
      <c r="AH2734" s="34" t="s">
        <v>5073</v>
      </c>
      <c r="AI2734" s="43" t="s">
        <v>5075</v>
      </c>
      <c r="AJ2734" s="44" t="s">
        <v>5076</v>
      </c>
      <c r="AK2734" s="261">
        <v>2910397</v>
      </c>
      <c r="AL2734" s="44" t="s">
        <v>282</v>
      </c>
      <c r="AM2734" s="44" t="s">
        <v>5080</v>
      </c>
      <c r="AN2734" s="262">
        <v>265146870</v>
      </c>
      <c r="AO2734" s="34"/>
      <c r="AP2734" s="34"/>
      <c r="AQ2734" s="34"/>
      <c r="AR2734" s="34"/>
      <c r="AS2734" s="34"/>
      <c r="AT2734" s="44" t="s">
        <v>12785</v>
      </c>
      <c r="AU2734" s="44"/>
      <c r="AV2734" s="477" t="str">
        <f t="array" ref="AV2734">_xlfn.IFS(
LEFT(Tabelas!$AI2734,1)="N","DN",
LEFT(Tabelas!$AI2734,1)="C","DC",
LEFT(Tabelas!$AI2734,1)="L","DL",
LEFT(Tabelas!$AI2734,1)="A","DA",
LEFT(Tabelas!$AI2734,1)="G","DG")</f>
        <v>DL</v>
      </c>
      <c r="AW2734" s="34"/>
      <c r="AX2734" s="34"/>
      <c r="AY2734" s="34"/>
      <c r="AZ2734" s="34"/>
      <c r="BA2734" s="34"/>
      <c r="BB2734" s="34"/>
      <c r="BC2734" s="34"/>
      <c r="BD2734" s="44">
        <v>151210</v>
      </c>
      <c r="BE2734" s="34" t="s">
        <v>2165</v>
      </c>
      <c r="BF2734" s="43" t="s">
        <v>318</v>
      </c>
      <c r="BG2734" s="34" t="s">
        <v>282</v>
      </c>
      <c r="BH2734" s="34" t="s">
        <v>282</v>
      </c>
      <c r="BI2734" s="34" t="s">
        <v>13542</v>
      </c>
      <c r="BJ2734" s="44" t="s">
        <v>13232</v>
      </c>
      <c r="BK2734" s="44" t="s">
        <v>13232</v>
      </c>
      <c r="EN2734" s="571" t="s">
        <v>13551</v>
      </c>
      <c r="EO2734" s="560" t="s">
        <v>13552</v>
      </c>
      <c r="EP2734" s="560" t="s">
        <v>1519</v>
      </c>
      <c r="EQ2734" s="580">
        <v>800</v>
      </c>
      <c r="ER2734" s="560" t="s">
        <v>1520</v>
      </c>
      <c r="ES2734" s="567"/>
    </row>
    <row r="2735" spans="22:149">
      <c r="V2735" s="43">
        <v>375</v>
      </c>
      <c r="W2735" s="34" t="s">
        <v>5091</v>
      </c>
      <c r="X2735" s="44">
        <v>140504</v>
      </c>
      <c r="Y2735" s="34" t="s">
        <v>1953</v>
      </c>
      <c r="Z2735" s="43" t="s">
        <v>318</v>
      </c>
      <c r="AA2735" s="34" t="s">
        <v>547</v>
      </c>
      <c r="AB2735" s="34" t="s">
        <v>281</v>
      </c>
      <c r="AC2735" s="34" t="s">
        <v>1953</v>
      </c>
      <c r="AD2735" s="44" t="s">
        <v>947</v>
      </c>
      <c r="AE2735" s="44" t="s">
        <v>12968</v>
      </c>
      <c r="AF2735" s="43">
        <v>375</v>
      </c>
      <c r="AG2735" s="34" t="s">
        <v>5091</v>
      </c>
      <c r="AH2735" s="34" t="s">
        <v>5090</v>
      </c>
      <c r="AI2735" s="43" t="s">
        <v>4051</v>
      </c>
      <c r="AJ2735" s="44" t="s">
        <v>5092</v>
      </c>
      <c r="AK2735" s="261">
        <v>2120080</v>
      </c>
      <c r="AL2735" s="44" t="s">
        <v>558</v>
      </c>
      <c r="AM2735" s="44" t="s">
        <v>5096</v>
      </c>
      <c r="AN2735" s="262">
        <v>263146900</v>
      </c>
      <c r="AO2735" s="34"/>
      <c r="AP2735" s="34"/>
      <c r="AQ2735" s="34"/>
      <c r="AR2735" s="34"/>
      <c r="AS2735" s="34"/>
      <c r="AT2735" s="44" t="s">
        <v>12785</v>
      </c>
      <c r="AU2735" s="44"/>
      <c r="AV2735" s="477" t="str">
        <f t="array" ref="AV2735">_xlfn.IFS(
LEFT(Tabelas!$AI2735,1)="N","DN",
LEFT(Tabelas!$AI2735,1)="C","DC",
LEFT(Tabelas!$AI2735,1)="L","DL",
LEFT(Tabelas!$AI2735,1)="A","DA",
LEFT(Tabelas!$AI2735,1)="G","DG")</f>
        <v>DL</v>
      </c>
      <c r="AW2735" s="34"/>
      <c r="AX2735" s="34"/>
      <c r="AY2735" s="34"/>
      <c r="AZ2735" s="34"/>
      <c r="BA2735" s="34"/>
      <c r="BB2735" s="34"/>
      <c r="BC2735" s="34"/>
      <c r="BD2735" s="44">
        <v>140504</v>
      </c>
      <c r="BE2735" s="34" t="s">
        <v>1953</v>
      </c>
      <c r="BF2735" s="43" t="s">
        <v>318</v>
      </c>
      <c r="BG2735" s="34" t="s">
        <v>547</v>
      </c>
      <c r="BH2735" s="34" t="s">
        <v>281</v>
      </c>
      <c r="BI2735" s="34" t="s">
        <v>1953</v>
      </c>
      <c r="BJ2735" s="44" t="s">
        <v>947</v>
      </c>
      <c r="BK2735" s="44" t="s">
        <v>12968</v>
      </c>
      <c r="EN2735" s="572" t="s">
        <v>13553</v>
      </c>
      <c r="EO2735" s="561" t="s">
        <v>13554</v>
      </c>
      <c r="EP2735" s="561" t="s">
        <v>1519</v>
      </c>
      <c r="EQ2735" s="576">
        <v>800</v>
      </c>
      <c r="ER2735" s="561" t="s">
        <v>1520</v>
      </c>
      <c r="ES2735" s="568"/>
    </row>
    <row r="2736" spans="22:149">
      <c r="V2736" s="43">
        <v>375</v>
      </c>
      <c r="W2736" s="34" t="s">
        <v>5091</v>
      </c>
      <c r="X2736" s="44">
        <v>140501</v>
      </c>
      <c r="Y2736" s="34" t="s">
        <v>547</v>
      </c>
      <c r="Z2736" s="43" t="s">
        <v>318</v>
      </c>
      <c r="AA2736" s="34" t="s">
        <v>547</v>
      </c>
      <c r="AB2736" s="34" t="s">
        <v>281</v>
      </c>
      <c r="AC2736" s="34" t="s">
        <v>547</v>
      </c>
      <c r="AD2736" s="44" t="s">
        <v>947</v>
      </c>
      <c r="AE2736" s="44" t="s">
        <v>12968</v>
      </c>
      <c r="AF2736" s="43">
        <v>375</v>
      </c>
      <c r="AG2736" s="34" t="s">
        <v>5091</v>
      </c>
      <c r="AH2736" s="34" t="s">
        <v>5090</v>
      </c>
      <c r="AI2736" s="43" t="s">
        <v>4051</v>
      </c>
      <c r="AJ2736" s="44" t="s">
        <v>5092</v>
      </c>
      <c r="AK2736" s="261">
        <v>2120080</v>
      </c>
      <c r="AL2736" s="44" t="s">
        <v>558</v>
      </c>
      <c r="AM2736" s="44" t="s">
        <v>5096</v>
      </c>
      <c r="AN2736" s="262">
        <v>263146900</v>
      </c>
      <c r="AO2736" s="34"/>
      <c r="AP2736" s="34"/>
      <c r="AQ2736" s="34"/>
      <c r="AR2736" s="34"/>
      <c r="AS2736" s="34"/>
      <c r="AT2736" s="44" t="s">
        <v>12785</v>
      </c>
      <c r="AU2736" s="44"/>
      <c r="AV2736" s="477" t="str">
        <f t="array" ref="AV2736">_xlfn.IFS(
LEFT(Tabelas!$AI2736,1)="N","DN",
LEFT(Tabelas!$AI2736,1)="C","DC",
LEFT(Tabelas!$AI2736,1)="L","DL",
LEFT(Tabelas!$AI2736,1)="A","DA",
LEFT(Tabelas!$AI2736,1)="G","DG")</f>
        <v>DL</v>
      </c>
      <c r="AW2736" s="34"/>
      <c r="AX2736" s="34"/>
      <c r="AY2736" s="34"/>
      <c r="AZ2736" s="34"/>
      <c r="BA2736" s="34"/>
      <c r="BB2736" s="34"/>
      <c r="BC2736" s="34"/>
      <c r="BD2736" s="44">
        <v>140501</v>
      </c>
      <c r="BE2736" s="34" t="s">
        <v>547</v>
      </c>
      <c r="BF2736" s="43" t="s">
        <v>318</v>
      </c>
      <c r="BG2736" s="34" t="s">
        <v>547</v>
      </c>
      <c r="BH2736" s="34" t="s">
        <v>281</v>
      </c>
      <c r="BI2736" s="34" t="s">
        <v>547</v>
      </c>
      <c r="BJ2736" s="44" t="s">
        <v>947</v>
      </c>
      <c r="BK2736" s="44" t="s">
        <v>12968</v>
      </c>
      <c r="EN2736" s="572" t="s">
        <v>13555</v>
      </c>
      <c r="EO2736" s="561" t="s">
        <v>13555</v>
      </c>
      <c r="EP2736" s="561" t="s">
        <v>320</v>
      </c>
      <c r="EQ2736" s="576">
        <v>100</v>
      </c>
      <c r="ER2736" s="561" t="s">
        <v>4630</v>
      </c>
      <c r="ES2736" s="568"/>
    </row>
    <row r="2737" spans="22:149">
      <c r="V2737" s="43">
        <v>375</v>
      </c>
      <c r="W2737" s="34" t="s">
        <v>5091</v>
      </c>
      <c r="X2737" s="44">
        <v>140500</v>
      </c>
      <c r="Y2737" s="34" t="s">
        <v>847</v>
      </c>
      <c r="Z2737" s="43" t="s">
        <v>318</v>
      </c>
      <c r="AA2737" s="34" t="s">
        <v>547</v>
      </c>
      <c r="AB2737" s="34" t="s">
        <v>281</v>
      </c>
      <c r="AC2737" s="34" t="s">
        <v>547</v>
      </c>
      <c r="AD2737" s="44" t="s">
        <v>947</v>
      </c>
      <c r="AE2737" s="44" t="s">
        <v>12968</v>
      </c>
      <c r="AF2737" s="43">
        <v>375</v>
      </c>
      <c r="AG2737" s="34" t="s">
        <v>5091</v>
      </c>
      <c r="AH2737" s="34" t="s">
        <v>5090</v>
      </c>
      <c r="AI2737" s="43" t="s">
        <v>4051</v>
      </c>
      <c r="AJ2737" s="44" t="s">
        <v>5092</v>
      </c>
      <c r="AK2737" s="261">
        <v>2120080</v>
      </c>
      <c r="AL2737" s="44" t="s">
        <v>558</v>
      </c>
      <c r="AM2737" s="44" t="s">
        <v>5096</v>
      </c>
      <c r="AN2737" s="262">
        <v>263146900</v>
      </c>
      <c r="AO2737" s="34"/>
      <c r="AP2737" s="34"/>
      <c r="AQ2737" s="34"/>
      <c r="AR2737" s="34"/>
      <c r="AS2737" s="34"/>
      <c r="AT2737" s="44" t="s">
        <v>12785</v>
      </c>
      <c r="AU2737" s="44"/>
      <c r="AV2737" s="477" t="str">
        <f t="array" ref="AV2737">_xlfn.IFS(
LEFT(Tabelas!$AI2737,1)="N","DN",
LEFT(Tabelas!$AI2737,1)="C","DC",
LEFT(Tabelas!$AI2737,1)="L","DL",
LEFT(Tabelas!$AI2737,1)="A","DA",
LEFT(Tabelas!$AI2737,1)="G","DG")</f>
        <v>DL</v>
      </c>
      <c r="AW2737" s="34"/>
      <c r="AX2737" s="34"/>
      <c r="AY2737" s="34"/>
      <c r="AZ2737" s="34"/>
      <c r="BA2737" s="34"/>
      <c r="BB2737" s="34"/>
      <c r="BC2737" s="34"/>
      <c r="BD2737" s="44">
        <v>140500</v>
      </c>
      <c r="BE2737" s="34" t="s">
        <v>847</v>
      </c>
      <c r="BF2737" s="43" t="s">
        <v>318</v>
      </c>
      <c r="BG2737" s="34" t="s">
        <v>547</v>
      </c>
      <c r="BH2737" s="34" t="s">
        <v>281</v>
      </c>
      <c r="BI2737" s="34" t="s">
        <v>547</v>
      </c>
      <c r="BJ2737" s="44" t="s">
        <v>947</v>
      </c>
      <c r="BK2737" s="44" t="s">
        <v>12968</v>
      </c>
      <c r="EN2737" s="571" t="s">
        <v>13556</v>
      </c>
      <c r="EO2737" s="560" t="s">
        <v>13556</v>
      </c>
      <c r="EP2737" s="560" t="s">
        <v>350</v>
      </c>
      <c r="EQ2737" s="580">
        <v>200</v>
      </c>
      <c r="ER2737" s="560" t="s">
        <v>5084</v>
      </c>
      <c r="ES2737" s="567"/>
    </row>
    <row r="2738" spans="22:149">
      <c r="V2738" s="43">
        <v>375</v>
      </c>
      <c r="W2738" s="34" t="s">
        <v>5091</v>
      </c>
      <c r="X2738" s="44">
        <v>140502</v>
      </c>
      <c r="Y2738" s="34" t="s">
        <v>1416</v>
      </c>
      <c r="Z2738" s="43" t="s">
        <v>318</v>
      </c>
      <c r="AA2738" s="34" t="s">
        <v>547</v>
      </c>
      <c r="AB2738" s="34" t="s">
        <v>281</v>
      </c>
      <c r="AC2738" s="34" t="s">
        <v>1416</v>
      </c>
      <c r="AD2738" s="44" t="s">
        <v>947</v>
      </c>
      <c r="AE2738" s="44" t="s">
        <v>12968</v>
      </c>
      <c r="AF2738" s="43">
        <v>375</v>
      </c>
      <c r="AG2738" s="34" t="s">
        <v>5091</v>
      </c>
      <c r="AH2738" s="34" t="s">
        <v>5090</v>
      </c>
      <c r="AI2738" s="43" t="s">
        <v>4051</v>
      </c>
      <c r="AJ2738" s="44" t="s">
        <v>5092</v>
      </c>
      <c r="AK2738" s="261">
        <v>2120080</v>
      </c>
      <c r="AL2738" s="44" t="s">
        <v>558</v>
      </c>
      <c r="AM2738" s="44" t="s">
        <v>5096</v>
      </c>
      <c r="AN2738" s="262">
        <v>263146900</v>
      </c>
      <c r="AO2738" s="34"/>
      <c r="AP2738" s="34"/>
      <c r="AQ2738" s="34"/>
      <c r="AR2738" s="34"/>
      <c r="AS2738" s="34"/>
      <c r="AT2738" s="44" t="s">
        <v>12785</v>
      </c>
      <c r="AU2738" s="44"/>
      <c r="AV2738" s="477" t="str">
        <f t="array" ref="AV2738">_xlfn.IFS(
LEFT(Tabelas!$AI2738,1)="N","DN",
LEFT(Tabelas!$AI2738,1)="C","DC",
LEFT(Tabelas!$AI2738,1)="L","DL",
LEFT(Tabelas!$AI2738,1)="A","DA",
LEFT(Tabelas!$AI2738,1)="G","DG")</f>
        <v>DL</v>
      </c>
      <c r="AW2738" s="34"/>
      <c r="AX2738" s="34"/>
      <c r="AY2738" s="34"/>
      <c r="AZ2738" s="34"/>
      <c r="BA2738" s="34"/>
      <c r="BB2738" s="34"/>
      <c r="BC2738" s="34"/>
      <c r="BD2738" s="44">
        <v>140502</v>
      </c>
      <c r="BE2738" s="34" t="s">
        <v>1416</v>
      </c>
      <c r="BF2738" s="43" t="s">
        <v>318</v>
      </c>
      <c r="BG2738" s="34" t="s">
        <v>547</v>
      </c>
      <c r="BH2738" s="34" t="s">
        <v>281</v>
      </c>
      <c r="BI2738" s="34" t="s">
        <v>1416</v>
      </c>
      <c r="BJ2738" s="44" t="s">
        <v>947</v>
      </c>
      <c r="BK2738" s="44" t="s">
        <v>12968</v>
      </c>
      <c r="EN2738" s="572" t="s">
        <v>13557</v>
      </c>
      <c r="EO2738" s="561" t="s">
        <v>13557</v>
      </c>
      <c r="EP2738" s="561" t="s">
        <v>289</v>
      </c>
      <c r="EQ2738" s="576">
        <v>300</v>
      </c>
      <c r="ER2738" s="561" t="s">
        <v>4916</v>
      </c>
      <c r="ES2738" s="568"/>
    </row>
    <row r="2739" spans="22:149">
      <c r="V2739" s="43">
        <v>375</v>
      </c>
      <c r="W2739" s="34" t="s">
        <v>5091</v>
      </c>
      <c r="X2739" s="44">
        <v>140503</v>
      </c>
      <c r="Y2739" s="34" t="s">
        <v>1697</v>
      </c>
      <c r="Z2739" s="43" t="s">
        <v>318</v>
      </c>
      <c r="AA2739" s="34" t="s">
        <v>547</v>
      </c>
      <c r="AB2739" s="34" t="s">
        <v>281</v>
      </c>
      <c r="AC2739" s="34" t="s">
        <v>1697</v>
      </c>
      <c r="AD2739" s="44" t="s">
        <v>947</v>
      </c>
      <c r="AE2739" s="44" t="s">
        <v>12968</v>
      </c>
      <c r="AF2739" s="43">
        <v>375</v>
      </c>
      <c r="AG2739" s="34" t="s">
        <v>5091</v>
      </c>
      <c r="AH2739" s="34" t="s">
        <v>5090</v>
      </c>
      <c r="AI2739" s="43" t="s">
        <v>4051</v>
      </c>
      <c r="AJ2739" s="44" t="s">
        <v>5092</v>
      </c>
      <c r="AK2739" s="261">
        <v>2120080</v>
      </c>
      <c r="AL2739" s="44" t="s">
        <v>558</v>
      </c>
      <c r="AM2739" s="44" t="s">
        <v>5096</v>
      </c>
      <c r="AN2739" s="262">
        <v>263146900</v>
      </c>
      <c r="AO2739" s="34"/>
      <c r="AP2739" s="34"/>
      <c r="AQ2739" s="34"/>
      <c r="AR2739" s="34"/>
      <c r="AS2739" s="34"/>
      <c r="AT2739" s="44" t="s">
        <v>12785</v>
      </c>
      <c r="AU2739" s="44"/>
      <c r="AV2739" s="477" t="str">
        <f t="array" ref="AV2739">_xlfn.IFS(
LEFT(Tabelas!$AI2739,1)="N","DN",
LEFT(Tabelas!$AI2739,1)="C","DC",
LEFT(Tabelas!$AI2739,1)="L","DL",
LEFT(Tabelas!$AI2739,1)="A","DA",
LEFT(Tabelas!$AI2739,1)="G","DG")</f>
        <v>DL</v>
      </c>
      <c r="AW2739" s="34"/>
      <c r="AX2739" s="34"/>
      <c r="AY2739" s="34"/>
      <c r="AZ2739" s="34"/>
      <c r="BA2739" s="34"/>
      <c r="BB2739" s="34"/>
      <c r="BC2739" s="34"/>
      <c r="BD2739" s="44">
        <v>140503</v>
      </c>
      <c r="BE2739" s="34" t="s">
        <v>1697</v>
      </c>
      <c r="BF2739" s="43" t="s">
        <v>318</v>
      </c>
      <c r="BG2739" s="34" t="s">
        <v>547</v>
      </c>
      <c r="BH2739" s="34" t="s">
        <v>281</v>
      </c>
      <c r="BI2739" s="34" t="s">
        <v>1697</v>
      </c>
      <c r="BJ2739" s="44" t="s">
        <v>947</v>
      </c>
      <c r="BK2739" s="44" t="s">
        <v>12968</v>
      </c>
      <c r="EN2739" s="571" t="s">
        <v>13558</v>
      </c>
      <c r="EO2739" s="560" t="s">
        <v>13558</v>
      </c>
      <c r="EP2739" s="560" t="s">
        <v>1519</v>
      </c>
      <c r="EQ2739" s="580">
        <v>800</v>
      </c>
      <c r="ER2739" s="560" t="s">
        <v>1520</v>
      </c>
      <c r="ES2739" s="567"/>
    </row>
    <row r="2740" spans="22:149">
      <c r="V2740" s="43">
        <v>375</v>
      </c>
      <c r="W2740" s="34" t="s">
        <v>5091</v>
      </c>
      <c r="X2740" s="44">
        <v>140907</v>
      </c>
      <c r="Y2740" s="34" t="s">
        <v>1956</v>
      </c>
      <c r="Z2740" s="43" t="s">
        <v>1223</v>
      </c>
      <c r="AA2740" s="34" t="s">
        <v>551</v>
      </c>
      <c r="AB2740" s="34" t="s">
        <v>281</v>
      </c>
      <c r="AC2740" s="34" t="s">
        <v>1956</v>
      </c>
      <c r="AD2740" s="44" t="s">
        <v>947</v>
      </c>
      <c r="AE2740" s="44" t="s">
        <v>12968</v>
      </c>
      <c r="AF2740" s="43">
        <v>375</v>
      </c>
      <c r="AG2740" s="34" t="s">
        <v>5091</v>
      </c>
      <c r="AH2740" s="34" t="s">
        <v>5090</v>
      </c>
      <c r="AI2740" s="43" t="s">
        <v>4051</v>
      </c>
      <c r="AJ2740" s="44" t="s">
        <v>5092</v>
      </c>
      <c r="AK2740" s="261">
        <v>2120080</v>
      </c>
      <c r="AL2740" s="44" t="s">
        <v>558</v>
      </c>
      <c r="AM2740" s="44" t="s">
        <v>5096</v>
      </c>
      <c r="AN2740" s="262">
        <v>263146900</v>
      </c>
      <c r="AO2740" s="34"/>
      <c r="AP2740" s="34"/>
      <c r="AQ2740" s="34"/>
      <c r="AR2740" s="34"/>
      <c r="AS2740" s="34"/>
      <c r="AT2740" s="44" t="s">
        <v>12785</v>
      </c>
      <c r="AU2740" s="44"/>
      <c r="AV2740" s="477" t="str">
        <f t="array" ref="AV2740">_xlfn.IFS(
LEFT(Tabelas!$AI2740,1)="N","DN",
LEFT(Tabelas!$AI2740,1)="C","DC",
LEFT(Tabelas!$AI2740,1)="L","DL",
LEFT(Tabelas!$AI2740,1)="A","DA",
LEFT(Tabelas!$AI2740,1)="G","DG")</f>
        <v>DL</v>
      </c>
      <c r="AW2740" s="34"/>
      <c r="AX2740" s="34"/>
      <c r="AY2740" s="34"/>
      <c r="AZ2740" s="34"/>
      <c r="BA2740" s="34"/>
      <c r="BB2740" s="34"/>
      <c r="BC2740" s="34"/>
      <c r="BD2740" s="44">
        <v>140907</v>
      </c>
      <c r="BE2740" s="34" t="s">
        <v>1956</v>
      </c>
      <c r="BF2740" s="43" t="s">
        <v>1223</v>
      </c>
      <c r="BG2740" s="34" t="s">
        <v>551</v>
      </c>
      <c r="BH2740" s="34" t="s">
        <v>281</v>
      </c>
      <c r="BI2740" s="34" t="s">
        <v>1956</v>
      </c>
      <c r="BJ2740" s="44" t="s">
        <v>947</v>
      </c>
      <c r="BK2740" s="44" t="s">
        <v>12968</v>
      </c>
      <c r="EN2740" s="572" t="s">
        <v>13559</v>
      </c>
      <c r="EO2740" s="561" t="s">
        <v>8017</v>
      </c>
      <c r="EP2740" s="561" t="s">
        <v>1519</v>
      </c>
      <c r="EQ2740" s="576">
        <v>800</v>
      </c>
      <c r="ER2740" s="561" t="s">
        <v>1520</v>
      </c>
      <c r="ES2740" s="568"/>
    </row>
    <row r="2741" spans="22:149">
      <c r="V2741" s="43">
        <v>375</v>
      </c>
      <c r="W2741" s="34" t="s">
        <v>5091</v>
      </c>
      <c r="X2741" s="44">
        <v>140905</v>
      </c>
      <c r="Y2741" s="34" t="s">
        <v>1523</v>
      </c>
      <c r="Z2741" s="43" t="s">
        <v>1223</v>
      </c>
      <c r="AA2741" s="34" t="s">
        <v>551</v>
      </c>
      <c r="AB2741" s="34" t="s">
        <v>281</v>
      </c>
      <c r="AC2741" s="34" t="s">
        <v>1523</v>
      </c>
      <c r="AD2741" s="44" t="s">
        <v>947</v>
      </c>
      <c r="AE2741" s="44" t="s">
        <v>12968</v>
      </c>
      <c r="AF2741" s="43">
        <v>375</v>
      </c>
      <c r="AG2741" s="34" t="s">
        <v>5091</v>
      </c>
      <c r="AH2741" s="34" t="s">
        <v>5090</v>
      </c>
      <c r="AI2741" s="43" t="s">
        <v>4051</v>
      </c>
      <c r="AJ2741" s="44" t="s">
        <v>5092</v>
      </c>
      <c r="AK2741" s="261">
        <v>2120080</v>
      </c>
      <c r="AL2741" s="44" t="s">
        <v>558</v>
      </c>
      <c r="AM2741" s="44" t="s">
        <v>5096</v>
      </c>
      <c r="AN2741" s="262">
        <v>263146900</v>
      </c>
      <c r="AO2741" s="34"/>
      <c r="AP2741" s="34"/>
      <c r="AQ2741" s="34"/>
      <c r="AR2741" s="34"/>
      <c r="AS2741" s="34"/>
      <c r="AT2741" s="44" t="s">
        <v>12785</v>
      </c>
      <c r="AU2741" s="44"/>
      <c r="AV2741" s="477" t="str">
        <f t="array" ref="AV2741">_xlfn.IFS(
LEFT(Tabelas!$AI2741,1)="N","DN",
LEFT(Tabelas!$AI2741,1)="C","DC",
LEFT(Tabelas!$AI2741,1)="L","DL",
LEFT(Tabelas!$AI2741,1)="A","DA",
LEFT(Tabelas!$AI2741,1)="G","DG")</f>
        <v>DL</v>
      </c>
      <c r="AW2741" s="34"/>
      <c r="AX2741" s="34"/>
      <c r="AY2741" s="34"/>
      <c r="AZ2741" s="34"/>
      <c r="BA2741" s="34"/>
      <c r="BB2741" s="34"/>
      <c r="BC2741" s="34"/>
      <c r="BD2741" s="44">
        <v>140905</v>
      </c>
      <c r="BE2741" s="34" t="s">
        <v>1523</v>
      </c>
      <c r="BF2741" s="43" t="s">
        <v>1223</v>
      </c>
      <c r="BG2741" s="34" t="s">
        <v>551</v>
      </c>
      <c r="BH2741" s="34" t="s">
        <v>281</v>
      </c>
      <c r="BI2741" s="34" t="s">
        <v>1523</v>
      </c>
      <c r="BJ2741" s="44" t="s">
        <v>947</v>
      </c>
      <c r="BK2741" s="44" t="s">
        <v>12968</v>
      </c>
      <c r="EN2741" s="571" t="s">
        <v>13560</v>
      </c>
      <c r="EO2741" s="560" t="s">
        <v>13561</v>
      </c>
      <c r="EP2741" s="560" t="s">
        <v>1519</v>
      </c>
      <c r="EQ2741" s="580">
        <v>800</v>
      </c>
      <c r="ER2741" s="560" t="s">
        <v>1520</v>
      </c>
      <c r="ES2741" s="567"/>
    </row>
    <row r="2742" spans="22:149">
      <c r="V2742" s="43">
        <v>375</v>
      </c>
      <c r="W2742" s="34" t="s">
        <v>5091</v>
      </c>
      <c r="X2742" s="44">
        <v>140900</v>
      </c>
      <c r="Y2742" s="34" t="s">
        <v>851</v>
      </c>
      <c r="Z2742" s="43" t="s">
        <v>1223</v>
      </c>
      <c r="AA2742" s="34" t="s">
        <v>551</v>
      </c>
      <c r="AB2742" s="34" t="s">
        <v>281</v>
      </c>
      <c r="AC2742" s="34" t="s">
        <v>13562</v>
      </c>
      <c r="AD2742" s="44" t="s">
        <v>947</v>
      </c>
      <c r="AE2742" s="44" t="s">
        <v>12968</v>
      </c>
      <c r="AF2742" s="43">
        <v>375</v>
      </c>
      <c r="AG2742" s="34" t="s">
        <v>5091</v>
      </c>
      <c r="AH2742" s="34" t="s">
        <v>5090</v>
      </c>
      <c r="AI2742" s="43" t="s">
        <v>4051</v>
      </c>
      <c r="AJ2742" s="44" t="s">
        <v>5092</v>
      </c>
      <c r="AK2742" s="261">
        <v>2120080</v>
      </c>
      <c r="AL2742" s="44" t="s">
        <v>558</v>
      </c>
      <c r="AM2742" s="44" t="s">
        <v>5096</v>
      </c>
      <c r="AN2742" s="262">
        <v>263146900</v>
      </c>
      <c r="AO2742" s="34"/>
      <c r="AP2742" s="34"/>
      <c r="AQ2742" s="34"/>
      <c r="AR2742" s="34"/>
      <c r="AS2742" s="34"/>
      <c r="AT2742" s="44" t="s">
        <v>12785</v>
      </c>
      <c r="AU2742" s="44"/>
      <c r="AV2742" s="477" t="str">
        <f t="array" ref="AV2742">_xlfn.IFS(
LEFT(Tabelas!$AI2742,1)="N","DN",
LEFT(Tabelas!$AI2742,1)="C","DC",
LEFT(Tabelas!$AI2742,1)="L","DL",
LEFT(Tabelas!$AI2742,1)="A","DA",
LEFT(Tabelas!$AI2742,1)="G","DG")</f>
        <v>DL</v>
      </c>
      <c r="AW2742" s="34"/>
      <c r="AX2742" s="34"/>
      <c r="AY2742" s="34"/>
      <c r="AZ2742" s="34"/>
      <c r="BA2742" s="34"/>
      <c r="BB2742" s="34"/>
      <c r="BC2742" s="34"/>
      <c r="BD2742" s="44">
        <v>140900</v>
      </c>
      <c r="BE2742" s="34" t="s">
        <v>851</v>
      </c>
      <c r="BF2742" s="43" t="s">
        <v>1223</v>
      </c>
      <c r="BG2742" s="34" t="s">
        <v>551</v>
      </c>
      <c r="BH2742" s="34" t="s">
        <v>281</v>
      </c>
      <c r="BI2742" s="34" t="s">
        <v>13562</v>
      </c>
      <c r="BJ2742" s="44" t="s">
        <v>947</v>
      </c>
      <c r="BK2742" s="44" t="s">
        <v>12968</v>
      </c>
      <c r="EN2742" s="572" t="s">
        <v>13563</v>
      </c>
      <c r="EO2742" s="561" t="s">
        <v>9688</v>
      </c>
      <c r="EP2742" s="561" t="s">
        <v>1519</v>
      </c>
      <c r="EQ2742" s="576">
        <v>800</v>
      </c>
      <c r="ER2742" s="561" t="s">
        <v>1520</v>
      </c>
      <c r="ES2742" s="568"/>
    </row>
    <row r="2743" spans="22:149">
      <c r="V2743" s="43">
        <v>375</v>
      </c>
      <c r="W2743" s="34" t="s">
        <v>5091</v>
      </c>
      <c r="X2743" s="44">
        <v>140902</v>
      </c>
      <c r="Y2743" s="34" t="s">
        <v>1146</v>
      </c>
      <c r="Z2743" s="43" t="s">
        <v>1223</v>
      </c>
      <c r="AA2743" s="34" t="s">
        <v>551</v>
      </c>
      <c r="AB2743" s="34" t="s">
        <v>281</v>
      </c>
      <c r="AC2743" s="34" t="s">
        <v>1146</v>
      </c>
      <c r="AD2743" s="44" t="s">
        <v>947</v>
      </c>
      <c r="AE2743" s="44" t="s">
        <v>12968</v>
      </c>
      <c r="AF2743" s="43">
        <v>375</v>
      </c>
      <c r="AG2743" s="34" t="s">
        <v>5091</v>
      </c>
      <c r="AH2743" s="34" t="s">
        <v>5090</v>
      </c>
      <c r="AI2743" s="43" t="s">
        <v>4051</v>
      </c>
      <c r="AJ2743" s="44" t="s">
        <v>5092</v>
      </c>
      <c r="AK2743" s="261">
        <v>2120080</v>
      </c>
      <c r="AL2743" s="44" t="s">
        <v>558</v>
      </c>
      <c r="AM2743" s="44" t="s">
        <v>5096</v>
      </c>
      <c r="AN2743" s="262">
        <v>263146900</v>
      </c>
      <c r="AO2743" s="34"/>
      <c r="AP2743" s="34"/>
      <c r="AQ2743" s="34"/>
      <c r="AR2743" s="34"/>
      <c r="AS2743" s="34"/>
      <c r="AT2743" s="44" t="s">
        <v>12785</v>
      </c>
      <c r="AU2743" s="44"/>
      <c r="AV2743" s="477" t="str">
        <f t="array" ref="AV2743">_xlfn.IFS(
LEFT(Tabelas!$AI2743,1)="N","DN",
LEFT(Tabelas!$AI2743,1)="C","DC",
LEFT(Tabelas!$AI2743,1)="L","DL",
LEFT(Tabelas!$AI2743,1)="A","DA",
LEFT(Tabelas!$AI2743,1)="G","DG")</f>
        <v>DL</v>
      </c>
      <c r="AW2743" s="34"/>
      <c r="AX2743" s="34"/>
      <c r="AY2743" s="34"/>
      <c r="AZ2743" s="34"/>
      <c r="BA2743" s="34"/>
      <c r="BB2743" s="34"/>
      <c r="BC2743" s="34"/>
      <c r="BD2743" s="44">
        <v>140902</v>
      </c>
      <c r="BE2743" s="34" t="s">
        <v>1146</v>
      </c>
      <c r="BF2743" s="43" t="s">
        <v>1223</v>
      </c>
      <c r="BG2743" s="34" t="s">
        <v>551</v>
      </c>
      <c r="BH2743" s="34" t="s">
        <v>281</v>
      </c>
      <c r="BI2743" s="34" t="s">
        <v>1146</v>
      </c>
      <c r="BJ2743" s="44" t="s">
        <v>947</v>
      </c>
      <c r="BK2743" s="44" t="s">
        <v>12968</v>
      </c>
      <c r="EN2743" s="571" t="s">
        <v>13564</v>
      </c>
      <c r="EO2743" s="560" t="s">
        <v>9906</v>
      </c>
      <c r="EP2743" s="560" t="s">
        <v>1519</v>
      </c>
      <c r="EQ2743" s="580">
        <v>800</v>
      </c>
      <c r="ER2743" s="560" t="s">
        <v>1520</v>
      </c>
      <c r="ES2743" s="567"/>
    </row>
    <row r="2744" spans="22:149">
      <c r="V2744" s="43">
        <v>375</v>
      </c>
      <c r="W2744" s="34" t="s">
        <v>5091</v>
      </c>
      <c r="X2744" s="44">
        <v>140908</v>
      </c>
      <c r="Y2744" s="34" t="s">
        <v>2156</v>
      </c>
      <c r="Z2744" s="43" t="s">
        <v>1223</v>
      </c>
      <c r="AA2744" s="34" t="s">
        <v>551</v>
      </c>
      <c r="AB2744" s="34" t="s">
        <v>281</v>
      </c>
      <c r="AC2744" s="34" t="s">
        <v>2156</v>
      </c>
      <c r="AD2744" s="44" t="s">
        <v>947</v>
      </c>
      <c r="AE2744" s="44" t="s">
        <v>12968</v>
      </c>
      <c r="AF2744" s="43">
        <v>375</v>
      </c>
      <c r="AG2744" s="34" t="s">
        <v>5091</v>
      </c>
      <c r="AH2744" s="34" t="s">
        <v>5090</v>
      </c>
      <c r="AI2744" s="43" t="s">
        <v>4051</v>
      </c>
      <c r="AJ2744" s="44" t="s">
        <v>5092</v>
      </c>
      <c r="AK2744" s="261">
        <v>2120080</v>
      </c>
      <c r="AL2744" s="44" t="s">
        <v>558</v>
      </c>
      <c r="AM2744" s="44" t="s">
        <v>5096</v>
      </c>
      <c r="AN2744" s="262">
        <v>263146900</v>
      </c>
      <c r="AO2744" s="34"/>
      <c r="AP2744" s="34"/>
      <c r="AQ2744" s="34"/>
      <c r="AR2744" s="34"/>
      <c r="AS2744" s="34"/>
      <c r="AT2744" s="44" t="s">
        <v>12785</v>
      </c>
      <c r="AU2744" s="44"/>
      <c r="AV2744" s="477" t="str">
        <f t="array" ref="AV2744">_xlfn.IFS(
LEFT(Tabelas!$AI2744,1)="N","DN",
LEFT(Tabelas!$AI2744,1)="C","DC",
LEFT(Tabelas!$AI2744,1)="L","DL",
LEFT(Tabelas!$AI2744,1)="A","DA",
LEFT(Tabelas!$AI2744,1)="G","DG")</f>
        <v>DL</v>
      </c>
      <c r="AW2744" s="34"/>
      <c r="AX2744" s="34"/>
      <c r="AY2744" s="34"/>
      <c r="AZ2744" s="34"/>
      <c r="BA2744" s="34"/>
      <c r="BB2744" s="34"/>
      <c r="BC2744" s="34"/>
      <c r="BD2744" s="44">
        <v>140908</v>
      </c>
      <c r="BE2744" s="34" t="s">
        <v>2156</v>
      </c>
      <c r="BF2744" s="43" t="s">
        <v>1223</v>
      </c>
      <c r="BG2744" s="34" t="s">
        <v>551</v>
      </c>
      <c r="BH2744" s="34" t="s">
        <v>281</v>
      </c>
      <c r="BI2744" s="34" t="s">
        <v>2156</v>
      </c>
      <c r="BJ2744" s="44" t="s">
        <v>947</v>
      </c>
      <c r="BK2744" s="44" t="s">
        <v>12968</v>
      </c>
      <c r="EN2744" s="572" t="s">
        <v>13565</v>
      </c>
      <c r="EO2744" s="561" t="s">
        <v>9961</v>
      </c>
      <c r="EP2744" s="561" t="s">
        <v>1519</v>
      </c>
      <c r="EQ2744" s="576">
        <v>800</v>
      </c>
      <c r="ER2744" s="561" t="s">
        <v>1520</v>
      </c>
      <c r="ES2744" s="568"/>
    </row>
    <row r="2745" spans="22:149">
      <c r="V2745" s="43">
        <v>375</v>
      </c>
      <c r="W2745" s="34" t="s">
        <v>5091</v>
      </c>
      <c r="X2745" s="44">
        <v>140903</v>
      </c>
      <c r="Y2745" s="34" t="s">
        <v>1420</v>
      </c>
      <c r="Z2745" s="43" t="s">
        <v>1223</v>
      </c>
      <c r="AA2745" s="34" t="s">
        <v>551</v>
      </c>
      <c r="AB2745" s="34" t="s">
        <v>281</v>
      </c>
      <c r="AC2745" s="34" t="s">
        <v>1420</v>
      </c>
      <c r="AD2745" s="44" t="s">
        <v>947</v>
      </c>
      <c r="AE2745" s="44" t="s">
        <v>12968</v>
      </c>
      <c r="AF2745" s="43">
        <v>375</v>
      </c>
      <c r="AG2745" s="34" t="s">
        <v>5091</v>
      </c>
      <c r="AH2745" s="34" t="s">
        <v>5090</v>
      </c>
      <c r="AI2745" s="43" t="s">
        <v>4051</v>
      </c>
      <c r="AJ2745" s="44" t="s">
        <v>5092</v>
      </c>
      <c r="AK2745" s="261">
        <v>2120080</v>
      </c>
      <c r="AL2745" s="44" t="s">
        <v>558</v>
      </c>
      <c r="AM2745" s="44" t="s">
        <v>5096</v>
      </c>
      <c r="AN2745" s="262">
        <v>263146900</v>
      </c>
      <c r="AO2745" s="34"/>
      <c r="AP2745" s="34"/>
      <c r="AQ2745" s="34"/>
      <c r="AR2745" s="34"/>
      <c r="AS2745" s="34"/>
      <c r="AT2745" s="44" t="s">
        <v>12785</v>
      </c>
      <c r="AU2745" s="44"/>
      <c r="AV2745" s="477" t="str">
        <f t="array" ref="AV2745">_xlfn.IFS(
LEFT(Tabelas!$AI2745,1)="N","DN",
LEFT(Tabelas!$AI2745,1)="C","DC",
LEFT(Tabelas!$AI2745,1)="L","DL",
LEFT(Tabelas!$AI2745,1)="A","DA",
LEFT(Tabelas!$AI2745,1)="G","DG")</f>
        <v>DL</v>
      </c>
      <c r="AW2745" s="34"/>
      <c r="AX2745" s="34"/>
      <c r="AY2745" s="34"/>
      <c r="AZ2745" s="34"/>
      <c r="BA2745" s="34"/>
      <c r="BB2745" s="34"/>
      <c r="BC2745" s="34"/>
      <c r="BD2745" s="44">
        <v>140903</v>
      </c>
      <c r="BE2745" s="34" t="s">
        <v>1420</v>
      </c>
      <c r="BF2745" s="43" t="s">
        <v>1223</v>
      </c>
      <c r="BG2745" s="34" t="s">
        <v>551</v>
      </c>
      <c r="BH2745" s="34" t="s">
        <v>281</v>
      </c>
      <c r="BI2745" s="34" t="s">
        <v>1420</v>
      </c>
      <c r="BJ2745" s="44" t="s">
        <v>947</v>
      </c>
      <c r="BK2745" s="44" t="s">
        <v>12968</v>
      </c>
      <c r="EN2745" s="571" t="s">
        <v>13566</v>
      </c>
      <c r="EO2745" s="560" t="s">
        <v>11373</v>
      </c>
      <c r="EP2745" s="560" t="s">
        <v>1519</v>
      </c>
      <c r="EQ2745" s="580">
        <v>800</v>
      </c>
      <c r="ER2745" s="560" t="s">
        <v>1520</v>
      </c>
      <c r="ES2745" s="567"/>
    </row>
    <row r="2746" spans="22:149">
      <c r="V2746" s="43">
        <v>375</v>
      </c>
      <c r="W2746" s="34" t="s">
        <v>5091</v>
      </c>
      <c r="X2746" s="44">
        <v>140909</v>
      </c>
      <c r="Y2746" s="34" t="s">
        <v>2351</v>
      </c>
      <c r="Z2746" s="43" t="s">
        <v>1223</v>
      </c>
      <c r="AA2746" s="34" t="s">
        <v>551</v>
      </c>
      <c r="AB2746" s="34" t="s">
        <v>281</v>
      </c>
      <c r="AC2746" s="34" t="s">
        <v>13562</v>
      </c>
      <c r="AD2746" s="44" t="s">
        <v>947</v>
      </c>
      <c r="AE2746" s="44" t="s">
        <v>12968</v>
      </c>
      <c r="AF2746" s="43">
        <v>375</v>
      </c>
      <c r="AG2746" s="34" t="s">
        <v>5091</v>
      </c>
      <c r="AH2746" s="34" t="s">
        <v>5090</v>
      </c>
      <c r="AI2746" s="43" t="s">
        <v>4051</v>
      </c>
      <c r="AJ2746" s="44" t="s">
        <v>5092</v>
      </c>
      <c r="AK2746" s="261">
        <v>2120080</v>
      </c>
      <c r="AL2746" s="44" t="s">
        <v>558</v>
      </c>
      <c r="AM2746" s="44" t="s">
        <v>5096</v>
      </c>
      <c r="AN2746" s="262">
        <v>263146900</v>
      </c>
      <c r="AO2746" s="34"/>
      <c r="AP2746" s="34"/>
      <c r="AQ2746" s="34"/>
      <c r="AR2746" s="34"/>
      <c r="AS2746" s="34"/>
      <c r="AT2746" s="44" t="s">
        <v>12785</v>
      </c>
      <c r="AU2746" s="44"/>
      <c r="AV2746" s="477" t="str">
        <f t="array" ref="AV2746">_xlfn.IFS(
LEFT(Tabelas!$AI2746,1)="N","DN",
LEFT(Tabelas!$AI2746,1)="C","DC",
LEFT(Tabelas!$AI2746,1)="L","DL",
LEFT(Tabelas!$AI2746,1)="A","DA",
LEFT(Tabelas!$AI2746,1)="G","DG")</f>
        <v>DL</v>
      </c>
      <c r="AW2746" s="34"/>
      <c r="AX2746" s="34"/>
      <c r="AY2746" s="34"/>
      <c r="AZ2746" s="34"/>
      <c r="BA2746" s="34"/>
      <c r="BB2746" s="34"/>
      <c r="BC2746" s="34"/>
      <c r="BD2746" s="44">
        <v>140909</v>
      </c>
      <c r="BE2746" s="34" t="s">
        <v>2351</v>
      </c>
      <c r="BF2746" s="43" t="s">
        <v>1223</v>
      </c>
      <c r="BG2746" s="34" t="s">
        <v>551</v>
      </c>
      <c r="BH2746" s="34" t="s">
        <v>281</v>
      </c>
      <c r="BI2746" s="34" t="s">
        <v>13562</v>
      </c>
      <c r="BJ2746" s="44" t="s">
        <v>947</v>
      </c>
      <c r="BK2746" s="44" t="s">
        <v>12968</v>
      </c>
      <c r="EN2746" s="572" t="s">
        <v>13567</v>
      </c>
      <c r="EO2746" s="561" t="s">
        <v>11577</v>
      </c>
      <c r="EP2746" s="561" t="s">
        <v>1519</v>
      </c>
      <c r="EQ2746" s="576">
        <v>800</v>
      </c>
      <c r="ER2746" s="561" t="s">
        <v>1520</v>
      </c>
      <c r="ES2746" s="568"/>
    </row>
    <row r="2747" spans="22:149">
      <c r="V2747" s="43">
        <v>375</v>
      </c>
      <c r="W2747" s="34" t="s">
        <v>5091</v>
      </c>
      <c r="X2747" s="44">
        <v>141502</v>
      </c>
      <c r="Y2747" s="34" t="s">
        <v>1152</v>
      </c>
      <c r="Z2747" s="43" t="s">
        <v>318</v>
      </c>
      <c r="AA2747" s="34" t="s">
        <v>558</v>
      </c>
      <c r="AB2747" s="34" t="s">
        <v>281</v>
      </c>
      <c r="AC2747" s="34" t="s">
        <v>1152</v>
      </c>
      <c r="AD2747" s="44" t="s">
        <v>947</v>
      </c>
      <c r="AE2747" s="44" t="s">
        <v>12968</v>
      </c>
      <c r="AF2747" s="43">
        <v>375</v>
      </c>
      <c r="AG2747" s="34" t="s">
        <v>5091</v>
      </c>
      <c r="AH2747" s="34" t="s">
        <v>5090</v>
      </c>
      <c r="AI2747" s="43" t="s">
        <v>4051</v>
      </c>
      <c r="AJ2747" s="44" t="s">
        <v>5092</v>
      </c>
      <c r="AK2747" s="261">
        <v>2120080</v>
      </c>
      <c r="AL2747" s="44" t="s">
        <v>558</v>
      </c>
      <c r="AM2747" s="44" t="s">
        <v>5096</v>
      </c>
      <c r="AN2747" s="262">
        <v>263146900</v>
      </c>
      <c r="AO2747" s="34"/>
      <c r="AP2747" s="34"/>
      <c r="AQ2747" s="34"/>
      <c r="AR2747" s="34"/>
      <c r="AS2747" s="34"/>
      <c r="AT2747" s="44" t="s">
        <v>12785</v>
      </c>
      <c r="AU2747" s="44"/>
      <c r="AV2747" s="477" t="str">
        <f t="array" ref="AV2747">_xlfn.IFS(
LEFT(Tabelas!$AI2747,1)="N","DN",
LEFT(Tabelas!$AI2747,1)="C","DC",
LEFT(Tabelas!$AI2747,1)="L","DL",
LEFT(Tabelas!$AI2747,1)="A","DA",
LEFT(Tabelas!$AI2747,1)="G","DG")</f>
        <v>DL</v>
      </c>
      <c r="AW2747" s="34"/>
      <c r="AX2747" s="34"/>
      <c r="AY2747" s="34"/>
      <c r="AZ2747" s="34"/>
      <c r="BA2747" s="34"/>
      <c r="BB2747" s="34"/>
      <c r="BC2747" s="34"/>
      <c r="BD2747" s="44">
        <v>141502</v>
      </c>
      <c r="BE2747" s="34" t="s">
        <v>1152</v>
      </c>
      <c r="BF2747" s="43" t="s">
        <v>318</v>
      </c>
      <c r="BG2747" s="34" t="s">
        <v>558</v>
      </c>
      <c r="BH2747" s="34" t="s">
        <v>281</v>
      </c>
      <c r="BI2747" s="34" t="s">
        <v>1152</v>
      </c>
      <c r="BJ2747" s="44" t="s">
        <v>947</v>
      </c>
      <c r="BK2747" s="44" t="s">
        <v>12968</v>
      </c>
      <c r="EN2747" s="571" t="s">
        <v>13568</v>
      </c>
      <c r="EO2747" s="560" t="s">
        <v>13569</v>
      </c>
      <c r="EP2747" s="560" t="s">
        <v>1519</v>
      </c>
      <c r="EQ2747" s="580">
        <v>800</v>
      </c>
      <c r="ER2747" s="560" t="s">
        <v>1520</v>
      </c>
      <c r="ES2747" s="567"/>
    </row>
    <row r="2748" spans="22:149">
      <c r="V2748" s="43">
        <v>375</v>
      </c>
      <c r="W2748" s="34" t="s">
        <v>5091</v>
      </c>
      <c r="X2748" s="44">
        <v>141503</v>
      </c>
      <c r="Y2748" s="34" t="s">
        <v>1426</v>
      </c>
      <c r="Z2748" s="43" t="s">
        <v>318</v>
      </c>
      <c r="AA2748" s="34" t="s">
        <v>558</v>
      </c>
      <c r="AB2748" s="34" t="s">
        <v>281</v>
      </c>
      <c r="AC2748" s="34" t="s">
        <v>1426</v>
      </c>
      <c r="AD2748" s="44" t="s">
        <v>947</v>
      </c>
      <c r="AE2748" s="44" t="s">
        <v>12968</v>
      </c>
      <c r="AF2748" s="43">
        <v>375</v>
      </c>
      <c r="AG2748" s="34" t="s">
        <v>5091</v>
      </c>
      <c r="AH2748" s="34" t="s">
        <v>5090</v>
      </c>
      <c r="AI2748" s="43" t="s">
        <v>4051</v>
      </c>
      <c r="AJ2748" s="44" t="s">
        <v>5092</v>
      </c>
      <c r="AK2748" s="261">
        <v>2120080</v>
      </c>
      <c r="AL2748" s="44" t="s">
        <v>558</v>
      </c>
      <c r="AM2748" s="44" t="s">
        <v>5096</v>
      </c>
      <c r="AN2748" s="262">
        <v>263146900</v>
      </c>
      <c r="AO2748" s="34"/>
      <c r="AP2748" s="34"/>
      <c r="AQ2748" s="34"/>
      <c r="AR2748" s="34"/>
      <c r="AS2748" s="34"/>
      <c r="AT2748" s="44" t="s">
        <v>12785</v>
      </c>
      <c r="AU2748" s="44"/>
      <c r="AV2748" s="477" t="str">
        <f t="array" ref="AV2748">_xlfn.IFS(
LEFT(Tabelas!$AI2748,1)="N","DN",
LEFT(Tabelas!$AI2748,1)="C","DC",
LEFT(Tabelas!$AI2748,1)="L","DL",
LEFT(Tabelas!$AI2748,1)="A","DA",
LEFT(Tabelas!$AI2748,1)="G","DG")</f>
        <v>DL</v>
      </c>
      <c r="AW2748" s="34"/>
      <c r="AX2748" s="34"/>
      <c r="AY2748" s="34"/>
      <c r="AZ2748" s="34"/>
      <c r="BA2748" s="34"/>
      <c r="BB2748" s="34"/>
      <c r="BC2748" s="34"/>
      <c r="BD2748" s="44">
        <v>141503</v>
      </c>
      <c r="BE2748" s="34" t="s">
        <v>1426</v>
      </c>
      <c r="BF2748" s="43" t="s">
        <v>318</v>
      </c>
      <c r="BG2748" s="34" t="s">
        <v>558</v>
      </c>
      <c r="BH2748" s="34" t="s">
        <v>281</v>
      </c>
      <c r="BI2748" s="34" t="s">
        <v>1426</v>
      </c>
      <c r="BJ2748" s="44" t="s">
        <v>947</v>
      </c>
      <c r="BK2748" s="44" t="s">
        <v>12968</v>
      </c>
      <c r="EN2748" s="572" t="s">
        <v>13570</v>
      </c>
      <c r="EO2748" s="561" t="s">
        <v>13571</v>
      </c>
      <c r="EP2748" s="561" t="s">
        <v>1519</v>
      </c>
      <c r="EQ2748" s="576">
        <v>800</v>
      </c>
      <c r="ER2748" s="561" t="s">
        <v>1520</v>
      </c>
      <c r="ES2748" s="568"/>
    </row>
    <row r="2749" spans="22:149">
      <c r="V2749" s="43">
        <v>375</v>
      </c>
      <c r="W2749" s="34" t="s">
        <v>5091</v>
      </c>
      <c r="X2749" s="44">
        <v>141500</v>
      </c>
      <c r="Y2749" s="34" t="s">
        <v>858</v>
      </c>
      <c r="Z2749" s="43" t="s">
        <v>318</v>
      </c>
      <c r="AA2749" s="34" t="s">
        <v>558</v>
      </c>
      <c r="AB2749" s="34" t="s">
        <v>281</v>
      </c>
      <c r="AC2749" s="34" t="s">
        <v>13572</v>
      </c>
      <c r="AD2749" s="44" t="s">
        <v>947</v>
      </c>
      <c r="AE2749" s="44" t="s">
        <v>12968</v>
      </c>
      <c r="AF2749" s="43">
        <v>375</v>
      </c>
      <c r="AG2749" s="34" t="s">
        <v>5091</v>
      </c>
      <c r="AH2749" s="34" t="s">
        <v>5090</v>
      </c>
      <c r="AI2749" s="43" t="s">
        <v>4051</v>
      </c>
      <c r="AJ2749" s="44" t="s">
        <v>5092</v>
      </c>
      <c r="AK2749" s="261">
        <v>2120080</v>
      </c>
      <c r="AL2749" s="44" t="s">
        <v>558</v>
      </c>
      <c r="AM2749" s="44" t="s">
        <v>5096</v>
      </c>
      <c r="AN2749" s="262">
        <v>263146900</v>
      </c>
      <c r="AO2749" s="34"/>
      <c r="AP2749" s="34"/>
      <c r="AQ2749" s="34"/>
      <c r="AR2749" s="34"/>
      <c r="AS2749" s="34"/>
      <c r="AT2749" s="44" t="s">
        <v>12785</v>
      </c>
      <c r="AU2749" s="44"/>
      <c r="AV2749" s="477" t="str">
        <f t="array" ref="AV2749">_xlfn.IFS(
LEFT(Tabelas!$AI2749,1)="N","DN",
LEFT(Tabelas!$AI2749,1)="C","DC",
LEFT(Tabelas!$AI2749,1)="L","DL",
LEFT(Tabelas!$AI2749,1)="A","DA",
LEFT(Tabelas!$AI2749,1)="G","DG")</f>
        <v>DL</v>
      </c>
      <c r="AW2749" s="34"/>
      <c r="AX2749" s="34"/>
      <c r="AY2749" s="34"/>
      <c r="AZ2749" s="34"/>
      <c r="BA2749" s="34"/>
      <c r="BB2749" s="34"/>
      <c r="BC2749" s="34"/>
      <c r="BD2749" s="44">
        <v>141500</v>
      </c>
      <c r="BE2749" s="34" t="s">
        <v>858</v>
      </c>
      <c r="BF2749" s="43" t="s">
        <v>318</v>
      </c>
      <c r="BG2749" s="34" t="s">
        <v>558</v>
      </c>
      <c r="BH2749" s="34" t="s">
        <v>281</v>
      </c>
      <c r="BI2749" s="34" t="s">
        <v>13572</v>
      </c>
      <c r="BJ2749" s="44" t="s">
        <v>947</v>
      </c>
      <c r="BK2749" s="44" t="s">
        <v>12968</v>
      </c>
      <c r="EN2749" s="571" t="s">
        <v>13573</v>
      </c>
      <c r="EO2749" s="560" t="s">
        <v>13573</v>
      </c>
      <c r="EP2749" s="560" t="s">
        <v>1519</v>
      </c>
      <c r="EQ2749" s="580">
        <v>800</v>
      </c>
      <c r="ER2749" s="560" t="s">
        <v>1520</v>
      </c>
      <c r="ES2749" s="567" t="s">
        <v>13574</v>
      </c>
    </row>
    <row r="2750" spans="22:149">
      <c r="V2750" s="43">
        <v>375</v>
      </c>
      <c r="W2750" s="34" t="s">
        <v>5091</v>
      </c>
      <c r="X2750" s="44">
        <v>141507</v>
      </c>
      <c r="Y2750" s="34" t="s">
        <v>1706</v>
      </c>
      <c r="Z2750" s="43" t="s">
        <v>318</v>
      </c>
      <c r="AA2750" s="34" t="s">
        <v>558</v>
      </c>
      <c r="AB2750" s="34" t="s">
        <v>281</v>
      </c>
      <c r="AC2750" s="34" t="s">
        <v>13575</v>
      </c>
      <c r="AD2750" s="44" t="s">
        <v>947</v>
      </c>
      <c r="AE2750" s="44" t="s">
        <v>12968</v>
      </c>
      <c r="AF2750" s="43">
        <v>375</v>
      </c>
      <c r="AG2750" s="34" t="s">
        <v>5091</v>
      </c>
      <c r="AH2750" s="34" t="s">
        <v>5090</v>
      </c>
      <c r="AI2750" s="43" t="s">
        <v>4051</v>
      </c>
      <c r="AJ2750" s="44" t="s">
        <v>5092</v>
      </c>
      <c r="AK2750" s="261">
        <v>2120080</v>
      </c>
      <c r="AL2750" s="44" t="s">
        <v>558</v>
      </c>
      <c r="AM2750" s="44" t="s">
        <v>5096</v>
      </c>
      <c r="AN2750" s="262">
        <v>263146900</v>
      </c>
      <c r="AO2750" s="34"/>
      <c r="AP2750" s="34"/>
      <c r="AQ2750" s="34"/>
      <c r="AR2750" s="34"/>
      <c r="AS2750" s="34"/>
      <c r="AT2750" s="44" t="s">
        <v>12785</v>
      </c>
      <c r="AU2750" s="44"/>
      <c r="AV2750" s="477" t="str">
        <f t="array" ref="AV2750">_xlfn.IFS(
LEFT(Tabelas!$AI2750,1)="N","DN",
LEFT(Tabelas!$AI2750,1)="C","DC",
LEFT(Tabelas!$AI2750,1)="L","DL",
LEFT(Tabelas!$AI2750,1)="A","DA",
LEFT(Tabelas!$AI2750,1)="G","DG")</f>
        <v>DL</v>
      </c>
      <c r="AW2750" s="34"/>
      <c r="AX2750" s="34"/>
      <c r="AY2750" s="34"/>
      <c r="AZ2750" s="34"/>
      <c r="BA2750" s="34"/>
      <c r="BB2750" s="34"/>
      <c r="BC2750" s="34"/>
      <c r="BD2750" s="44">
        <v>141507</v>
      </c>
      <c r="BE2750" s="34" t="s">
        <v>1706</v>
      </c>
      <c r="BF2750" s="43" t="s">
        <v>318</v>
      </c>
      <c r="BG2750" s="34" t="s">
        <v>558</v>
      </c>
      <c r="BH2750" s="34" t="s">
        <v>281</v>
      </c>
      <c r="BI2750" s="34" t="s">
        <v>13575</v>
      </c>
      <c r="BJ2750" s="44" t="s">
        <v>947</v>
      </c>
      <c r="BK2750" s="44" t="s">
        <v>12968</v>
      </c>
      <c r="EN2750" s="572" t="s">
        <v>13576</v>
      </c>
      <c r="EO2750" s="561" t="s">
        <v>13577</v>
      </c>
      <c r="EP2750" s="561" t="s">
        <v>1519</v>
      </c>
      <c r="EQ2750" s="576">
        <v>800</v>
      </c>
      <c r="ER2750" s="561" t="s">
        <v>1520</v>
      </c>
      <c r="ES2750" s="568"/>
    </row>
    <row r="2751" spans="22:149">
      <c r="V2751" s="43">
        <v>375</v>
      </c>
      <c r="W2751" s="34" t="s">
        <v>5091</v>
      </c>
      <c r="X2751" s="44">
        <v>141508</v>
      </c>
      <c r="Y2751" s="34" t="s">
        <v>1959</v>
      </c>
      <c r="Z2751" s="43" t="s">
        <v>318</v>
      </c>
      <c r="AA2751" s="34" t="s">
        <v>558</v>
      </c>
      <c r="AB2751" s="34" t="s">
        <v>281</v>
      </c>
      <c r="AC2751" s="34" t="s">
        <v>13572</v>
      </c>
      <c r="AD2751" s="44" t="s">
        <v>947</v>
      </c>
      <c r="AE2751" s="44" t="s">
        <v>12968</v>
      </c>
      <c r="AF2751" s="43">
        <v>375</v>
      </c>
      <c r="AG2751" s="34" t="s">
        <v>5091</v>
      </c>
      <c r="AH2751" s="34" t="s">
        <v>5090</v>
      </c>
      <c r="AI2751" s="43" t="s">
        <v>4051</v>
      </c>
      <c r="AJ2751" s="44" t="s">
        <v>5092</v>
      </c>
      <c r="AK2751" s="261">
        <v>2120080</v>
      </c>
      <c r="AL2751" s="44" t="s">
        <v>558</v>
      </c>
      <c r="AM2751" s="44" t="s">
        <v>5096</v>
      </c>
      <c r="AN2751" s="262">
        <v>263146900</v>
      </c>
      <c r="AO2751" s="34"/>
      <c r="AP2751" s="34"/>
      <c r="AQ2751" s="34"/>
      <c r="AR2751" s="34"/>
      <c r="AS2751" s="34"/>
      <c r="AT2751" s="44" t="s">
        <v>12785</v>
      </c>
      <c r="AU2751" s="44"/>
      <c r="AV2751" s="477" t="str">
        <f t="array" ref="AV2751">_xlfn.IFS(
LEFT(Tabelas!$AI2751,1)="N","DN",
LEFT(Tabelas!$AI2751,1)="C","DC",
LEFT(Tabelas!$AI2751,1)="L","DL",
LEFT(Tabelas!$AI2751,1)="A","DA",
LEFT(Tabelas!$AI2751,1)="G","DG")</f>
        <v>DL</v>
      </c>
      <c r="AW2751" s="34"/>
      <c r="AX2751" s="34"/>
      <c r="AY2751" s="34"/>
      <c r="AZ2751" s="34"/>
      <c r="BA2751" s="34"/>
      <c r="BB2751" s="34"/>
      <c r="BC2751" s="34"/>
      <c r="BD2751" s="44">
        <v>141508</v>
      </c>
      <c r="BE2751" s="34" t="s">
        <v>1959</v>
      </c>
      <c r="BF2751" s="43" t="s">
        <v>318</v>
      </c>
      <c r="BG2751" s="34" t="s">
        <v>558</v>
      </c>
      <c r="BH2751" s="34" t="s">
        <v>281</v>
      </c>
      <c r="BI2751" s="34" t="s">
        <v>13572</v>
      </c>
      <c r="BJ2751" s="44" t="s">
        <v>947</v>
      </c>
      <c r="BK2751" s="44" t="s">
        <v>12968</v>
      </c>
      <c r="EN2751" s="571" t="s">
        <v>13578</v>
      </c>
      <c r="EO2751" s="560" t="s">
        <v>13579</v>
      </c>
      <c r="EP2751" s="560" t="s">
        <v>289</v>
      </c>
      <c r="EQ2751" s="580">
        <v>335</v>
      </c>
      <c r="ER2751" s="560" t="s">
        <v>1244</v>
      </c>
      <c r="ES2751" s="567"/>
    </row>
    <row r="2752" spans="22:149">
      <c r="V2752" s="43">
        <v>376</v>
      </c>
      <c r="W2752" s="34" t="s">
        <v>5105</v>
      </c>
      <c r="X2752" s="44">
        <v>100100</v>
      </c>
      <c r="Y2752" s="34" t="s">
        <v>778</v>
      </c>
      <c r="Z2752" s="43" t="s">
        <v>318</v>
      </c>
      <c r="AA2752" s="34" t="s">
        <v>340</v>
      </c>
      <c r="AB2752" s="34" t="s">
        <v>277</v>
      </c>
      <c r="AC2752" s="34" t="s">
        <v>13580</v>
      </c>
      <c r="AD2752" s="44" t="s">
        <v>350</v>
      </c>
      <c r="AE2752" s="44" t="s">
        <v>3578</v>
      </c>
      <c r="AF2752" s="43">
        <v>376</v>
      </c>
      <c r="AG2752" s="34" t="s">
        <v>5105</v>
      </c>
      <c r="AH2752" s="34" t="s">
        <v>1509</v>
      </c>
      <c r="AI2752" s="43" t="s">
        <v>1508</v>
      </c>
      <c r="AJ2752" s="44" t="s">
        <v>1510</v>
      </c>
      <c r="AK2752" s="261">
        <v>2460019</v>
      </c>
      <c r="AL2752" s="44" t="s">
        <v>340</v>
      </c>
      <c r="AM2752" s="44" t="s">
        <v>1513</v>
      </c>
      <c r="AN2752" s="262">
        <v>262095140</v>
      </c>
      <c r="AO2752" s="34"/>
      <c r="AP2752" s="34"/>
      <c r="AQ2752" s="34"/>
      <c r="AR2752" s="34"/>
      <c r="AS2752" s="34"/>
      <c r="AT2752" s="44" t="s">
        <v>12785</v>
      </c>
      <c r="AU2752" s="44"/>
      <c r="AV2752" s="477" t="str">
        <f t="array" ref="AV2752">_xlfn.IFS(
LEFT(Tabelas!$AI2752,1)="N","DN",
LEFT(Tabelas!$AI2752,1)="C","DC",
LEFT(Tabelas!$AI2752,1)="L","DL",
LEFT(Tabelas!$AI2752,1)="A","DA",
LEFT(Tabelas!$AI2752,1)="G","DG")</f>
        <v>DL</v>
      </c>
      <c r="AW2752" s="34"/>
      <c r="AX2752" s="34"/>
      <c r="AY2752" s="34"/>
      <c r="AZ2752" s="34"/>
      <c r="BA2752" s="34"/>
      <c r="BB2752" s="34"/>
      <c r="BC2752" s="34"/>
      <c r="BD2752" s="44">
        <v>100100</v>
      </c>
      <c r="BE2752" s="34" t="s">
        <v>778</v>
      </c>
      <c r="BF2752" s="43" t="s">
        <v>318</v>
      </c>
      <c r="BG2752" s="34" t="s">
        <v>340</v>
      </c>
      <c r="BH2752" s="34" t="s">
        <v>277</v>
      </c>
      <c r="BI2752" s="34" t="s">
        <v>13580</v>
      </c>
      <c r="BJ2752" s="44" t="s">
        <v>350</v>
      </c>
      <c r="BK2752" s="44" t="s">
        <v>3578</v>
      </c>
      <c r="EN2752" s="572" t="s">
        <v>13581</v>
      </c>
      <c r="EO2752" s="561" t="s">
        <v>13581</v>
      </c>
      <c r="EP2752" s="561" t="s">
        <v>1519</v>
      </c>
      <c r="EQ2752" s="576">
        <v>800</v>
      </c>
      <c r="ER2752" s="561" t="s">
        <v>1520</v>
      </c>
      <c r="ES2752" s="568" t="s">
        <v>13574</v>
      </c>
    </row>
    <row r="2753" spans="22:149">
      <c r="V2753" s="43">
        <v>376</v>
      </c>
      <c r="W2753" s="34" t="s">
        <v>5105</v>
      </c>
      <c r="X2753" s="44">
        <v>100102</v>
      </c>
      <c r="Y2753" s="34" t="s">
        <v>1083</v>
      </c>
      <c r="Z2753" s="43" t="s">
        <v>318</v>
      </c>
      <c r="AA2753" s="34" t="s">
        <v>340</v>
      </c>
      <c r="AB2753" s="34" t="s">
        <v>277</v>
      </c>
      <c r="AC2753" s="34" t="s">
        <v>1083</v>
      </c>
      <c r="AD2753" s="44" t="s">
        <v>350</v>
      </c>
      <c r="AE2753" s="44" t="s">
        <v>3578</v>
      </c>
      <c r="AF2753" s="43">
        <v>376</v>
      </c>
      <c r="AG2753" s="34" t="s">
        <v>5105</v>
      </c>
      <c r="AH2753" s="34" t="s">
        <v>1509</v>
      </c>
      <c r="AI2753" s="43" t="s">
        <v>1508</v>
      </c>
      <c r="AJ2753" s="44" t="s">
        <v>1510</v>
      </c>
      <c r="AK2753" s="261">
        <v>2460019</v>
      </c>
      <c r="AL2753" s="44" t="s">
        <v>340</v>
      </c>
      <c r="AM2753" s="44" t="s">
        <v>1513</v>
      </c>
      <c r="AN2753" s="262">
        <v>262095140</v>
      </c>
      <c r="AO2753" s="34"/>
      <c r="AP2753" s="34"/>
      <c r="AQ2753" s="34"/>
      <c r="AR2753" s="34"/>
      <c r="AS2753" s="34"/>
      <c r="AT2753" s="44" t="s">
        <v>12785</v>
      </c>
      <c r="AU2753" s="44"/>
      <c r="AV2753" s="477" t="str">
        <f t="array" ref="AV2753">_xlfn.IFS(
LEFT(Tabelas!$AI2753,1)="N","DN",
LEFT(Tabelas!$AI2753,1)="C","DC",
LEFT(Tabelas!$AI2753,1)="L","DL",
LEFT(Tabelas!$AI2753,1)="A","DA",
LEFT(Tabelas!$AI2753,1)="G","DG")</f>
        <v>DL</v>
      </c>
      <c r="AW2753" s="34"/>
      <c r="AX2753" s="34"/>
      <c r="AY2753" s="34"/>
      <c r="AZ2753" s="34"/>
      <c r="BA2753" s="34"/>
      <c r="BB2753" s="34"/>
      <c r="BC2753" s="34"/>
      <c r="BD2753" s="44">
        <v>100102</v>
      </c>
      <c r="BE2753" s="34" t="s">
        <v>1083</v>
      </c>
      <c r="BF2753" s="43" t="s">
        <v>318</v>
      </c>
      <c r="BG2753" s="34" t="s">
        <v>340</v>
      </c>
      <c r="BH2753" s="34" t="s">
        <v>277</v>
      </c>
      <c r="BI2753" s="34" t="s">
        <v>1083</v>
      </c>
      <c r="BJ2753" s="44" t="s">
        <v>350</v>
      </c>
      <c r="BK2753" s="44" t="s">
        <v>3578</v>
      </c>
      <c r="EN2753" s="571" t="s">
        <v>13582</v>
      </c>
      <c r="EO2753" s="560" t="s">
        <v>13583</v>
      </c>
      <c r="EP2753" s="560" t="s">
        <v>350</v>
      </c>
      <c r="EQ2753" s="580">
        <v>220</v>
      </c>
      <c r="ER2753" s="560" t="s">
        <v>4434</v>
      </c>
      <c r="ES2753" s="567"/>
    </row>
    <row r="2754" spans="22:149">
      <c r="V2754" s="43">
        <v>376</v>
      </c>
      <c r="W2754" s="34" t="s">
        <v>5105</v>
      </c>
      <c r="X2754" s="44">
        <v>100120</v>
      </c>
      <c r="Y2754" s="34" t="s">
        <v>2941</v>
      </c>
      <c r="Z2754" s="43" t="s">
        <v>318</v>
      </c>
      <c r="AA2754" s="34" t="s">
        <v>340</v>
      </c>
      <c r="AB2754" s="34" t="s">
        <v>277</v>
      </c>
      <c r="AC2754" s="34" t="s">
        <v>2941</v>
      </c>
      <c r="AD2754" s="44" t="s">
        <v>350</v>
      </c>
      <c r="AE2754" s="44" t="s">
        <v>3578</v>
      </c>
      <c r="AF2754" s="43">
        <v>376</v>
      </c>
      <c r="AG2754" s="34" t="s">
        <v>5105</v>
      </c>
      <c r="AH2754" s="34" t="s">
        <v>1509</v>
      </c>
      <c r="AI2754" s="43" t="s">
        <v>1508</v>
      </c>
      <c r="AJ2754" s="44" t="s">
        <v>1510</v>
      </c>
      <c r="AK2754" s="261">
        <v>2460019</v>
      </c>
      <c r="AL2754" s="44" t="s">
        <v>340</v>
      </c>
      <c r="AM2754" s="44" t="s">
        <v>1513</v>
      </c>
      <c r="AN2754" s="262">
        <v>262095140</v>
      </c>
      <c r="AO2754" s="34"/>
      <c r="AP2754" s="34"/>
      <c r="AQ2754" s="34"/>
      <c r="AR2754" s="34"/>
      <c r="AS2754" s="34"/>
      <c r="AT2754" s="44" t="s">
        <v>12785</v>
      </c>
      <c r="AU2754" s="44"/>
      <c r="AV2754" s="477" t="str">
        <f t="array" ref="AV2754">_xlfn.IFS(
LEFT(Tabelas!$AI2754,1)="N","DN",
LEFT(Tabelas!$AI2754,1)="C","DC",
LEFT(Tabelas!$AI2754,1)="L","DL",
LEFT(Tabelas!$AI2754,1)="A","DA",
LEFT(Tabelas!$AI2754,1)="G","DG")</f>
        <v>DL</v>
      </c>
      <c r="AW2754" s="34"/>
      <c r="AX2754" s="34"/>
      <c r="AY2754" s="34"/>
      <c r="AZ2754" s="34"/>
      <c r="BA2754" s="34"/>
      <c r="BB2754" s="34"/>
      <c r="BC2754" s="34"/>
      <c r="BD2754" s="44">
        <v>100120</v>
      </c>
      <c r="BE2754" s="34" t="s">
        <v>2941</v>
      </c>
      <c r="BF2754" s="43" t="s">
        <v>318</v>
      </c>
      <c r="BG2754" s="34" t="s">
        <v>340</v>
      </c>
      <c r="BH2754" s="34" t="s">
        <v>277</v>
      </c>
      <c r="BI2754" s="34" t="s">
        <v>2941</v>
      </c>
      <c r="BJ2754" s="44" t="s">
        <v>350</v>
      </c>
      <c r="BK2754" s="44" t="s">
        <v>3578</v>
      </c>
      <c r="EN2754" s="572" t="s">
        <v>13584</v>
      </c>
      <c r="EO2754" s="561" t="s">
        <v>13584</v>
      </c>
      <c r="EP2754" s="561" t="s">
        <v>1519</v>
      </c>
      <c r="EQ2754" s="576">
        <v>800</v>
      </c>
      <c r="ER2754" s="561" t="s">
        <v>1520</v>
      </c>
      <c r="ES2754" s="568"/>
    </row>
    <row r="2755" spans="22:149">
      <c r="V2755" s="43">
        <v>376</v>
      </c>
      <c r="W2755" s="34" t="s">
        <v>5105</v>
      </c>
      <c r="X2755" s="44">
        <v>100104</v>
      </c>
      <c r="Y2755" s="34" t="s">
        <v>1357</v>
      </c>
      <c r="Z2755" s="43" t="s">
        <v>318</v>
      </c>
      <c r="AA2755" s="34" t="s">
        <v>340</v>
      </c>
      <c r="AB2755" s="34" t="s">
        <v>277</v>
      </c>
      <c r="AC2755" s="34" t="s">
        <v>1357</v>
      </c>
      <c r="AD2755" s="44" t="s">
        <v>350</v>
      </c>
      <c r="AE2755" s="44" t="s">
        <v>3578</v>
      </c>
      <c r="AF2755" s="43">
        <v>376</v>
      </c>
      <c r="AG2755" s="34" t="s">
        <v>5105</v>
      </c>
      <c r="AH2755" s="34" t="s">
        <v>1509</v>
      </c>
      <c r="AI2755" s="43" t="s">
        <v>1508</v>
      </c>
      <c r="AJ2755" s="44" t="s">
        <v>1510</v>
      </c>
      <c r="AK2755" s="261">
        <v>2460019</v>
      </c>
      <c r="AL2755" s="44" t="s">
        <v>340</v>
      </c>
      <c r="AM2755" s="44" t="s">
        <v>1513</v>
      </c>
      <c r="AN2755" s="262">
        <v>262095140</v>
      </c>
      <c r="AO2755" s="34"/>
      <c r="AP2755" s="34"/>
      <c r="AQ2755" s="34"/>
      <c r="AR2755" s="34"/>
      <c r="AS2755" s="34"/>
      <c r="AT2755" s="44" t="s">
        <v>12785</v>
      </c>
      <c r="AU2755" s="44"/>
      <c r="AV2755" s="477" t="str">
        <f t="array" ref="AV2755">_xlfn.IFS(
LEFT(Tabelas!$AI2755,1)="N","DN",
LEFT(Tabelas!$AI2755,1)="C","DC",
LEFT(Tabelas!$AI2755,1)="L","DL",
LEFT(Tabelas!$AI2755,1)="A","DA",
LEFT(Tabelas!$AI2755,1)="G","DG")</f>
        <v>DL</v>
      </c>
      <c r="AW2755" s="34"/>
      <c r="AX2755" s="34"/>
      <c r="AY2755" s="34"/>
      <c r="AZ2755" s="34"/>
      <c r="BA2755" s="34"/>
      <c r="BB2755" s="34"/>
      <c r="BC2755" s="34"/>
      <c r="BD2755" s="44">
        <v>100104</v>
      </c>
      <c r="BE2755" s="34" t="s">
        <v>1357</v>
      </c>
      <c r="BF2755" s="43" t="s">
        <v>318</v>
      </c>
      <c r="BG2755" s="34" t="s">
        <v>340</v>
      </c>
      <c r="BH2755" s="34" t="s">
        <v>277</v>
      </c>
      <c r="BI2755" s="34" t="s">
        <v>1357</v>
      </c>
      <c r="BJ2755" s="44" t="s">
        <v>350</v>
      </c>
      <c r="BK2755" s="44" t="s">
        <v>3578</v>
      </c>
      <c r="EN2755" s="571" t="s">
        <v>13585</v>
      </c>
      <c r="EO2755" s="560" t="s">
        <v>13585</v>
      </c>
      <c r="EP2755" s="560" t="s">
        <v>1519</v>
      </c>
      <c r="EQ2755" s="580">
        <v>800</v>
      </c>
      <c r="ER2755" s="560" t="s">
        <v>1520</v>
      </c>
      <c r="ES2755" s="567"/>
    </row>
    <row r="2756" spans="22:149">
      <c r="V2756" s="43">
        <v>376</v>
      </c>
      <c r="W2756" s="34" t="s">
        <v>5105</v>
      </c>
      <c r="X2756" s="44">
        <v>100105</v>
      </c>
      <c r="Y2756" s="34" t="s">
        <v>1636</v>
      </c>
      <c r="Z2756" s="43" t="s">
        <v>318</v>
      </c>
      <c r="AA2756" s="34" t="s">
        <v>340</v>
      </c>
      <c r="AB2756" s="34" t="s">
        <v>277</v>
      </c>
      <c r="AC2756" s="34" t="s">
        <v>1636</v>
      </c>
      <c r="AD2756" s="44" t="s">
        <v>350</v>
      </c>
      <c r="AE2756" s="44" t="s">
        <v>3578</v>
      </c>
      <c r="AF2756" s="43">
        <v>376</v>
      </c>
      <c r="AG2756" s="34" t="s">
        <v>5105</v>
      </c>
      <c r="AH2756" s="34" t="s">
        <v>1509</v>
      </c>
      <c r="AI2756" s="43" t="s">
        <v>1508</v>
      </c>
      <c r="AJ2756" s="44" t="s">
        <v>1510</v>
      </c>
      <c r="AK2756" s="261">
        <v>2460019</v>
      </c>
      <c r="AL2756" s="44" t="s">
        <v>340</v>
      </c>
      <c r="AM2756" s="44" t="s">
        <v>1513</v>
      </c>
      <c r="AN2756" s="262">
        <v>262095140</v>
      </c>
      <c r="AO2756" s="34"/>
      <c r="AP2756" s="34"/>
      <c r="AQ2756" s="34"/>
      <c r="AR2756" s="34"/>
      <c r="AS2756" s="34"/>
      <c r="AT2756" s="44" t="s">
        <v>12785</v>
      </c>
      <c r="AU2756" s="44"/>
      <c r="AV2756" s="477" t="str">
        <f t="array" ref="AV2756">_xlfn.IFS(
LEFT(Tabelas!$AI2756,1)="N","DN",
LEFT(Tabelas!$AI2756,1)="C","DC",
LEFT(Tabelas!$AI2756,1)="L","DL",
LEFT(Tabelas!$AI2756,1)="A","DA",
LEFT(Tabelas!$AI2756,1)="G","DG")</f>
        <v>DL</v>
      </c>
      <c r="AW2756" s="34"/>
      <c r="AX2756" s="34"/>
      <c r="AY2756" s="34"/>
      <c r="AZ2756" s="34"/>
      <c r="BA2756" s="34"/>
      <c r="BB2756" s="34"/>
      <c r="BC2756" s="34"/>
      <c r="BD2756" s="44">
        <v>100105</v>
      </c>
      <c r="BE2756" s="34" t="s">
        <v>1636</v>
      </c>
      <c r="BF2756" s="43" t="s">
        <v>318</v>
      </c>
      <c r="BG2756" s="34" t="s">
        <v>340</v>
      </c>
      <c r="BH2756" s="34" t="s">
        <v>277</v>
      </c>
      <c r="BI2756" s="34" t="s">
        <v>1636</v>
      </c>
      <c r="BJ2756" s="44" t="s">
        <v>350</v>
      </c>
      <c r="BK2756" s="44" t="s">
        <v>3578</v>
      </c>
      <c r="EN2756" s="572" t="s">
        <v>13586</v>
      </c>
      <c r="EO2756" s="561" t="s">
        <v>13587</v>
      </c>
      <c r="EP2756" s="561" t="s">
        <v>370</v>
      </c>
      <c r="EQ2756" s="576">
        <v>556</v>
      </c>
      <c r="ER2756" s="561" t="s">
        <v>3143</v>
      </c>
      <c r="ES2756" s="568"/>
    </row>
    <row r="2757" spans="22:149">
      <c r="V2757" s="43">
        <v>376</v>
      </c>
      <c r="W2757" s="34" t="s">
        <v>5105</v>
      </c>
      <c r="X2757" s="44">
        <v>100106</v>
      </c>
      <c r="Y2757" s="34" t="s">
        <v>1900</v>
      </c>
      <c r="Z2757" s="43" t="s">
        <v>318</v>
      </c>
      <c r="AA2757" s="34" t="s">
        <v>340</v>
      </c>
      <c r="AB2757" s="34" t="s">
        <v>277</v>
      </c>
      <c r="AC2757" s="34" t="s">
        <v>1900</v>
      </c>
      <c r="AD2757" s="44" t="s">
        <v>350</v>
      </c>
      <c r="AE2757" s="44" t="s">
        <v>3578</v>
      </c>
      <c r="AF2757" s="43">
        <v>376</v>
      </c>
      <c r="AG2757" s="34" t="s">
        <v>5105</v>
      </c>
      <c r="AH2757" s="34" t="s">
        <v>1509</v>
      </c>
      <c r="AI2757" s="43" t="s">
        <v>1508</v>
      </c>
      <c r="AJ2757" s="44" t="s">
        <v>1510</v>
      </c>
      <c r="AK2757" s="261">
        <v>2460019</v>
      </c>
      <c r="AL2757" s="44" t="s">
        <v>340</v>
      </c>
      <c r="AM2757" s="44" t="s">
        <v>1513</v>
      </c>
      <c r="AN2757" s="262">
        <v>262095140</v>
      </c>
      <c r="AO2757" s="34"/>
      <c r="AP2757" s="34"/>
      <c r="AQ2757" s="34"/>
      <c r="AR2757" s="34"/>
      <c r="AS2757" s="34"/>
      <c r="AT2757" s="44" t="s">
        <v>12785</v>
      </c>
      <c r="AU2757" s="44"/>
      <c r="AV2757" s="477" t="str">
        <f t="array" ref="AV2757">_xlfn.IFS(
LEFT(Tabelas!$AI2757,1)="N","DN",
LEFT(Tabelas!$AI2757,1)="C","DC",
LEFT(Tabelas!$AI2757,1)="L","DL",
LEFT(Tabelas!$AI2757,1)="A","DA",
LEFT(Tabelas!$AI2757,1)="G","DG")</f>
        <v>DL</v>
      </c>
      <c r="AW2757" s="34"/>
      <c r="AX2757" s="34"/>
      <c r="AY2757" s="34"/>
      <c r="AZ2757" s="34"/>
      <c r="BA2757" s="34"/>
      <c r="BB2757" s="34"/>
      <c r="BC2757" s="34"/>
      <c r="BD2757" s="44">
        <v>100106</v>
      </c>
      <c r="BE2757" s="34" t="s">
        <v>1900</v>
      </c>
      <c r="BF2757" s="43" t="s">
        <v>318</v>
      </c>
      <c r="BG2757" s="34" t="s">
        <v>340</v>
      </c>
      <c r="BH2757" s="34" t="s">
        <v>277</v>
      </c>
      <c r="BI2757" s="34" t="s">
        <v>1900</v>
      </c>
      <c r="BJ2757" s="44" t="s">
        <v>350</v>
      </c>
      <c r="BK2757" s="44" t="s">
        <v>3578</v>
      </c>
      <c r="EN2757" s="571" t="s">
        <v>13588</v>
      </c>
      <c r="EO2757" s="560" t="s">
        <v>13588</v>
      </c>
      <c r="EP2757" s="560" t="s">
        <v>1519</v>
      </c>
      <c r="EQ2757" s="580">
        <v>800</v>
      </c>
      <c r="ER2757" s="560" t="s">
        <v>1520</v>
      </c>
      <c r="ES2757" s="567"/>
    </row>
    <row r="2758" spans="22:149">
      <c r="V2758" s="43">
        <v>376</v>
      </c>
      <c r="W2758" s="34" t="s">
        <v>5105</v>
      </c>
      <c r="X2758" s="44">
        <v>100108</v>
      </c>
      <c r="Y2758" s="34" t="s">
        <v>2113</v>
      </c>
      <c r="Z2758" s="43" t="s">
        <v>318</v>
      </c>
      <c r="AA2758" s="34" t="s">
        <v>340</v>
      </c>
      <c r="AB2758" s="34" t="s">
        <v>277</v>
      </c>
      <c r="AC2758" s="34" t="s">
        <v>2113</v>
      </c>
      <c r="AD2758" s="44" t="s">
        <v>350</v>
      </c>
      <c r="AE2758" s="44" t="s">
        <v>3578</v>
      </c>
      <c r="AF2758" s="43">
        <v>376</v>
      </c>
      <c r="AG2758" s="34" t="s">
        <v>5105</v>
      </c>
      <c r="AH2758" s="34" t="s">
        <v>1509</v>
      </c>
      <c r="AI2758" s="43" t="s">
        <v>1508</v>
      </c>
      <c r="AJ2758" s="44" t="s">
        <v>1510</v>
      </c>
      <c r="AK2758" s="261">
        <v>2460019</v>
      </c>
      <c r="AL2758" s="44" t="s">
        <v>340</v>
      </c>
      <c r="AM2758" s="44" t="s">
        <v>1513</v>
      </c>
      <c r="AN2758" s="262">
        <v>262095140</v>
      </c>
      <c r="AO2758" s="34"/>
      <c r="AP2758" s="34"/>
      <c r="AQ2758" s="34"/>
      <c r="AR2758" s="34"/>
      <c r="AS2758" s="34"/>
      <c r="AT2758" s="44" t="s">
        <v>12785</v>
      </c>
      <c r="AU2758" s="44"/>
      <c r="AV2758" s="477" t="str">
        <f t="array" ref="AV2758">_xlfn.IFS(
LEFT(Tabelas!$AI2758,1)="N","DN",
LEFT(Tabelas!$AI2758,1)="C","DC",
LEFT(Tabelas!$AI2758,1)="L","DL",
LEFT(Tabelas!$AI2758,1)="A","DA",
LEFT(Tabelas!$AI2758,1)="G","DG")</f>
        <v>DL</v>
      </c>
      <c r="AW2758" s="34"/>
      <c r="AX2758" s="34"/>
      <c r="AY2758" s="34"/>
      <c r="AZ2758" s="34"/>
      <c r="BA2758" s="34"/>
      <c r="BB2758" s="34"/>
      <c r="BC2758" s="34"/>
      <c r="BD2758" s="44">
        <v>100108</v>
      </c>
      <c r="BE2758" s="34" t="s">
        <v>2113</v>
      </c>
      <c r="BF2758" s="43" t="s">
        <v>318</v>
      </c>
      <c r="BG2758" s="34" t="s">
        <v>340</v>
      </c>
      <c r="BH2758" s="34" t="s">
        <v>277</v>
      </c>
      <c r="BI2758" s="34" t="s">
        <v>2113</v>
      </c>
      <c r="BJ2758" s="44" t="s">
        <v>350</v>
      </c>
      <c r="BK2758" s="44" t="s">
        <v>3578</v>
      </c>
      <c r="EN2758" s="572" t="s">
        <v>13589</v>
      </c>
      <c r="EO2758" s="561" t="s">
        <v>13589</v>
      </c>
      <c r="EP2758" s="561" t="s">
        <v>1519</v>
      </c>
      <c r="EQ2758" s="576">
        <v>800</v>
      </c>
      <c r="ER2758" s="561" t="s">
        <v>1520</v>
      </c>
      <c r="ES2758" s="568"/>
    </row>
    <row r="2759" spans="22:149">
      <c r="V2759" s="43">
        <v>376</v>
      </c>
      <c r="W2759" s="34" t="s">
        <v>5105</v>
      </c>
      <c r="X2759" s="44">
        <v>100109</v>
      </c>
      <c r="Y2759" s="34" t="s">
        <v>2314</v>
      </c>
      <c r="Z2759" s="43" t="s">
        <v>318</v>
      </c>
      <c r="AA2759" s="34" t="s">
        <v>340</v>
      </c>
      <c r="AB2759" s="34" t="s">
        <v>277</v>
      </c>
      <c r="AC2759" s="34" t="s">
        <v>2314</v>
      </c>
      <c r="AD2759" s="44" t="s">
        <v>350</v>
      </c>
      <c r="AE2759" s="44" t="s">
        <v>3578</v>
      </c>
      <c r="AF2759" s="43">
        <v>376</v>
      </c>
      <c r="AG2759" s="34" t="s">
        <v>5105</v>
      </c>
      <c r="AH2759" s="34" t="s">
        <v>1509</v>
      </c>
      <c r="AI2759" s="43" t="s">
        <v>1508</v>
      </c>
      <c r="AJ2759" s="44" t="s">
        <v>1510</v>
      </c>
      <c r="AK2759" s="261">
        <v>2460019</v>
      </c>
      <c r="AL2759" s="44" t="s">
        <v>340</v>
      </c>
      <c r="AM2759" s="44" t="s">
        <v>1513</v>
      </c>
      <c r="AN2759" s="262">
        <v>262095140</v>
      </c>
      <c r="AO2759" s="34"/>
      <c r="AP2759" s="34"/>
      <c r="AQ2759" s="34"/>
      <c r="AR2759" s="34"/>
      <c r="AS2759" s="34"/>
      <c r="AT2759" s="44" t="s">
        <v>12785</v>
      </c>
      <c r="AU2759" s="44"/>
      <c r="AV2759" s="477" t="str">
        <f t="array" ref="AV2759">_xlfn.IFS(
LEFT(Tabelas!$AI2759,1)="N","DN",
LEFT(Tabelas!$AI2759,1)="C","DC",
LEFT(Tabelas!$AI2759,1)="L","DL",
LEFT(Tabelas!$AI2759,1)="A","DA",
LEFT(Tabelas!$AI2759,1)="G","DG")</f>
        <v>DL</v>
      </c>
      <c r="AW2759" s="34"/>
      <c r="AX2759" s="34"/>
      <c r="AY2759" s="34"/>
      <c r="AZ2759" s="34"/>
      <c r="BA2759" s="34"/>
      <c r="BB2759" s="34"/>
      <c r="BC2759" s="34"/>
      <c r="BD2759" s="44">
        <v>100109</v>
      </c>
      <c r="BE2759" s="34" t="s">
        <v>2314</v>
      </c>
      <c r="BF2759" s="43" t="s">
        <v>318</v>
      </c>
      <c r="BG2759" s="34" t="s">
        <v>340</v>
      </c>
      <c r="BH2759" s="34" t="s">
        <v>277</v>
      </c>
      <c r="BI2759" s="34" t="s">
        <v>2314</v>
      </c>
      <c r="BJ2759" s="44" t="s">
        <v>350</v>
      </c>
      <c r="BK2759" s="44" t="s">
        <v>3578</v>
      </c>
      <c r="EN2759" s="571" t="s">
        <v>13590</v>
      </c>
      <c r="EO2759" s="560" t="s">
        <v>13591</v>
      </c>
      <c r="EP2759" s="560" t="s">
        <v>1519</v>
      </c>
      <c r="EQ2759" s="580">
        <v>800</v>
      </c>
      <c r="ER2759" s="560" t="s">
        <v>1520</v>
      </c>
      <c r="ES2759" s="567"/>
    </row>
    <row r="2760" spans="22:149">
      <c r="V2760" s="43">
        <v>376</v>
      </c>
      <c r="W2760" s="34" t="s">
        <v>5105</v>
      </c>
      <c r="X2760" s="44">
        <v>100112</v>
      </c>
      <c r="Y2760" s="34" t="s">
        <v>2493</v>
      </c>
      <c r="Z2760" s="43" t="s">
        <v>318</v>
      </c>
      <c r="AA2760" s="34" t="s">
        <v>340</v>
      </c>
      <c r="AB2760" s="34" t="s">
        <v>277</v>
      </c>
      <c r="AC2760" s="34" t="s">
        <v>2493</v>
      </c>
      <c r="AD2760" s="44" t="s">
        <v>350</v>
      </c>
      <c r="AE2760" s="44" t="s">
        <v>3578</v>
      </c>
      <c r="AF2760" s="43">
        <v>376</v>
      </c>
      <c r="AG2760" s="34" t="s">
        <v>5105</v>
      </c>
      <c r="AH2760" s="34" t="s">
        <v>1509</v>
      </c>
      <c r="AI2760" s="43" t="s">
        <v>1508</v>
      </c>
      <c r="AJ2760" s="44" t="s">
        <v>1510</v>
      </c>
      <c r="AK2760" s="261">
        <v>2460019</v>
      </c>
      <c r="AL2760" s="44" t="s">
        <v>340</v>
      </c>
      <c r="AM2760" s="44" t="s">
        <v>1513</v>
      </c>
      <c r="AN2760" s="262">
        <v>262095140</v>
      </c>
      <c r="AO2760" s="34"/>
      <c r="AP2760" s="34"/>
      <c r="AQ2760" s="34"/>
      <c r="AR2760" s="34"/>
      <c r="AS2760" s="34"/>
      <c r="AT2760" s="44" t="s">
        <v>12785</v>
      </c>
      <c r="AU2760" s="44"/>
      <c r="AV2760" s="477" t="str">
        <f t="array" ref="AV2760">_xlfn.IFS(
LEFT(Tabelas!$AI2760,1)="N","DN",
LEFT(Tabelas!$AI2760,1)="C","DC",
LEFT(Tabelas!$AI2760,1)="L","DL",
LEFT(Tabelas!$AI2760,1)="A","DA",
LEFT(Tabelas!$AI2760,1)="G","DG")</f>
        <v>DL</v>
      </c>
      <c r="AW2760" s="34"/>
      <c r="AX2760" s="34"/>
      <c r="AY2760" s="34"/>
      <c r="AZ2760" s="34"/>
      <c r="BA2760" s="34"/>
      <c r="BB2760" s="34"/>
      <c r="BC2760" s="34"/>
      <c r="BD2760" s="44">
        <v>100112</v>
      </c>
      <c r="BE2760" s="34" t="s">
        <v>2493</v>
      </c>
      <c r="BF2760" s="43" t="s">
        <v>318</v>
      </c>
      <c r="BG2760" s="34" t="s">
        <v>340</v>
      </c>
      <c r="BH2760" s="34" t="s">
        <v>277</v>
      </c>
      <c r="BI2760" s="34" t="s">
        <v>2493</v>
      </c>
      <c r="BJ2760" s="44" t="s">
        <v>350</v>
      </c>
      <c r="BK2760" s="44" t="s">
        <v>3578</v>
      </c>
      <c r="EN2760" s="572" t="s">
        <v>13592</v>
      </c>
      <c r="EO2760" s="561" t="s">
        <v>13593</v>
      </c>
      <c r="EP2760" s="561" t="s">
        <v>1519</v>
      </c>
      <c r="EQ2760" s="576">
        <v>800</v>
      </c>
      <c r="ER2760" s="561" t="s">
        <v>1520</v>
      </c>
      <c r="ES2760" s="568"/>
    </row>
    <row r="2761" spans="22:149">
      <c r="V2761" s="43">
        <v>376</v>
      </c>
      <c r="W2761" s="34" t="s">
        <v>5105</v>
      </c>
      <c r="X2761" s="44">
        <v>100114</v>
      </c>
      <c r="Y2761" s="34" t="s">
        <v>2658</v>
      </c>
      <c r="Z2761" s="43" t="s">
        <v>318</v>
      </c>
      <c r="AA2761" s="34" t="s">
        <v>340</v>
      </c>
      <c r="AB2761" s="34" t="s">
        <v>277</v>
      </c>
      <c r="AC2761" s="34" t="s">
        <v>2658</v>
      </c>
      <c r="AD2761" s="44" t="s">
        <v>350</v>
      </c>
      <c r="AE2761" s="44" t="s">
        <v>3578</v>
      </c>
      <c r="AF2761" s="43">
        <v>376</v>
      </c>
      <c r="AG2761" s="34" t="s">
        <v>5105</v>
      </c>
      <c r="AH2761" s="34" t="s">
        <v>1509</v>
      </c>
      <c r="AI2761" s="43" t="s">
        <v>1508</v>
      </c>
      <c r="AJ2761" s="44" t="s">
        <v>1510</v>
      </c>
      <c r="AK2761" s="261">
        <v>2460019</v>
      </c>
      <c r="AL2761" s="44" t="s">
        <v>340</v>
      </c>
      <c r="AM2761" s="44" t="s">
        <v>1513</v>
      </c>
      <c r="AN2761" s="262">
        <v>262095140</v>
      </c>
      <c r="AO2761" s="34"/>
      <c r="AP2761" s="34"/>
      <c r="AQ2761" s="34"/>
      <c r="AR2761" s="34"/>
      <c r="AS2761" s="34"/>
      <c r="AT2761" s="44" t="s">
        <v>12785</v>
      </c>
      <c r="AU2761" s="44"/>
      <c r="AV2761" s="477" t="str">
        <f t="array" ref="AV2761">_xlfn.IFS(
LEFT(Tabelas!$AI2761,1)="N","DN",
LEFT(Tabelas!$AI2761,1)="C","DC",
LEFT(Tabelas!$AI2761,1)="L","DL",
LEFT(Tabelas!$AI2761,1)="A","DA",
LEFT(Tabelas!$AI2761,1)="G","DG")</f>
        <v>DL</v>
      </c>
      <c r="AW2761" s="34"/>
      <c r="AX2761" s="34"/>
      <c r="AY2761" s="34"/>
      <c r="AZ2761" s="34"/>
      <c r="BA2761" s="34"/>
      <c r="BB2761" s="34"/>
      <c r="BC2761" s="34"/>
      <c r="BD2761" s="44">
        <v>100114</v>
      </c>
      <c r="BE2761" s="34" t="s">
        <v>2658</v>
      </c>
      <c r="BF2761" s="43" t="s">
        <v>318</v>
      </c>
      <c r="BG2761" s="34" t="s">
        <v>340</v>
      </c>
      <c r="BH2761" s="34" t="s">
        <v>277</v>
      </c>
      <c r="BI2761" s="34" t="s">
        <v>2658</v>
      </c>
      <c r="BJ2761" s="44" t="s">
        <v>350</v>
      </c>
      <c r="BK2761" s="44" t="s">
        <v>3578</v>
      </c>
      <c r="EN2761" s="571" t="s">
        <v>13594</v>
      </c>
      <c r="EO2761" s="560" t="s">
        <v>13594</v>
      </c>
      <c r="EP2761" s="560" t="s">
        <v>1519</v>
      </c>
      <c r="EQ2761" s="580">
        <v>800</v>
      </c>
      <c r="ER2761" s="560" t="s">
        <v>1520</v>
      </c>
      <c r="ES2761" s="567" t="s">
        <v>13574</v>
      </c>
    </row>
    <row r="2762" spans="22:149">
      <c r="V2762" s="43">
        <v>376</v>
      </c>
      <c r="W2762" s="34" t="s">
        <v>5105</v>
      </c>
      <c r="X2762" s="44">
        <v>100121</v>
      </c>
      <c r="Y2762" s="34" t="s">
        <v>3073</v>
      </c>
      <c r="Z2762" s="43" t="s">
        <v>318</v>
      </c>
      <c r="AA2762" s="34" t="s">
        <v>340</v>
      </c>
      <c r="AB2762" s="34" t="s">
        <v>277</v>
      </c>
      <c r="AC2762" s="34" t="s">
        <v>13580</v>
      </c>
      <c r="AD2762" s="44" t="s">
        <v>350</v>
      </c>
      <c r="AE2762" s="44" t="s">
        <v>3578</v>
      </c>
      <c r="AF2762" s="43">
        <v>376</v>
      </c>
      <c r="AG2762" s="34" t="s">
        <v>5105</v>
      </c>
      <c r="AH2762" s="34" t="s">
        <v>1509</v>
      </c>
      <c r="AI2762" s="43" t="s">
        <v>1508</v>
      </c>
      <c r="AJ2762" s="44" t="s">
        <v>1510</v>
      </c>
      <c r="AK2762" s="261">
        <v>2460019</v>
      </c>
      <c r="AL2762" s="44" t="s">
        <v>340</v>
      </c>
      <c r="AM2762" s="44" t="s">
        <v>1513</v>
      </c>
      <c r="AN2762" s="262">
        <v>262095140</v>
      </c>
      <c r="AO2762" s="34"/>
      <c r="AP2762" s="34"/>
      <c r="AQ2762" s="34"/>
      <c r="AR2762" s="34"/>
      <c r="AS2762" s="34"/>
      <c r="AT2762" s="44" t="s">
        <v>12785</v>
      </c>
      <c r="AU2762" s="44"/>
      <c r="AV2762" s="477" t="str">
        <f t="array" ref="AV2762">_xlfn.IFS(
LEFT(Tabelas!$AI2762,1)="N","DN",
LEFT(Tabelas!$AI2762,1)="C","DC",
LEFT(Tabelas!$AI2762,1)="L","DL",
LEFT(Tabelas!$AI2762,1)="A","DA",
LEFT(Tabelas!$AI2762,1)="G","DG")</f>
        <v>DL</v>
      </c>
      <c r="AW2762" s="34"/>
      <c r="AX2762" s="34"/>
      <c r="AY2762" s="34"/>
      <c r="AZ2762" s="34"/>
      <c r="BA2762" s="34"/>
      <c r="BB2762" s="34"/>
      <c r="BC2762" s="34"/>
      <c r="BD2762" s="44">
        <v>100121</v>
      </c>
      <c r="BE2762" s="34" t="s">
        <v>3073</v>
      </c>
      <c r="BF2762" s="43" t="s">
        <v>318</v>
      </c>
      <c r="BG2762" s="34" t="s">
        <v>340</v>
      </c>
      <c r="BH2762" s="34" t="s">
        <v>277</v>
      </c>
      <c r="BI2762" s="34" t="s">
        <v>13580</v>
      </c>
      <c r="BJ2762" s="44" t="s">
        <v>350</v>
      </c>
      <c r="BK2762" s="44" t="s">
        <v>3578</v>
      </c>
      <c r="EN2762" s="572" t="s">
        <v>13595</v>
      </c>
      <c r="EO2762" s="561" t="s">
        <v>13596</v>
      </c>
      <c r="EP2762" s="561" t="s">
        <v>1519</v>
      </c>
      <c r="EQ2762" s="576">
        <v>800</v>
      </c>
      <c r="ER2762" s="561" t="s">
        <v>1520</v>
      </c>
      <c r="ES2762" s="568"/>
    </row>
    <row r="2763" spans="22:149">
      <c r="V2763" s="43">
        <v>376</v>
      </c>
      <c r="W2763" s="34" t="s">
        <v>5105</v>
      </c>
      <c r="X2763" s="44">
        <v>100122</v>
      </c>
      <c r="Y2763" s="34" t="s">
        <v>3190</v>
      </c>
      <c r="Z2763" s="43" t="s">
        <v>318</v>
      </c>
      <c r="AA2763" s="34" t="s">
        <v>340</v>
      </c>
      <c r="AB2763" s="34" t="s">
        <v>277</v>
      </c>
      <c r="AC2763" s="34" t="s">
        <v>13597</v>
      </c>
      <c r="AD2763" s="44" t="s">
        <v>350</v>
      </c>
      <c r="AE2763" s="44" t="s">
        <v>3578</v>
      </c>
      <c r="AF2763" s="43">
        <v>376</v>
      </c>
      <c r="AG2763" s="34" t="s">
        <v>5105</v>
      </c>
      <c r="AH2763" s="34" t="s">
        <v>1509</v>
      </c>
      <c r="AI2763" s="43" t="s">
        <v>1508</v>
      </c>
      <c r="AJ2763" s="44" t="s">
        <v>1510</v>
      </c>
      <c r="AK2763" s="261">
        <v>2460019</v>
      </c>
      <c r="AL2763" s="44" t="s">
        <v>340</v>
      </c>
      <c r="AM2763" s="44" t="s">
        <v>1513</v>
      </c>
      <c r="AN2763" s="262">
        <v>262095140</v>
      </c>
      <c r="AO2763" s="34"/>
      <c r="AP2763" s="34"/>
      <c r="AQ2763" s="34"/>
      <c r="AR2763" s="34"/>
      <c r="AS2763" s="34"/>
      <c r="AT2763" s="44" t="s">
        <v>12785</v>
      </c>
      <c r="AU2763" s="44"/>
      <c r="AV2763" s="477" t="str">
        <f t="array" ref="AV2763">_xlfn.IFS(
LEFT(Tabelas!$AI2763,1)="N","DN",
LEFT(Tabelas!$AI2763,1)="C","DC",
LEFT(Tabelas!$AI2763,1)="L","DL",
LEFT(Tabelas!$AI2763,1)="A","DA",
LEFT(Tabelas!$AI2763,1)="G","DG")</f>
        <v>DL</v>
      </c>
      <c r="AW2763" s="34"/>
      <c r="AX2763" s="34"/>
      <c r="AY2763" s="34"/>
      <c r="AZ2763" s="34"/>
      <c r="BA2763" s="34"/>
      <c r="BB2763" s="34"/>
      <c r="BC2763" s="34"/>
      <c r="BD2763" s="44">
        <v>100122</v>
      </c>
      <c r="BE2763" s="34" t="s">
        <v>3190</v>
      </c>
      <c r="BF2763" s="43" t="s">
        <v>318</v>
      </c>
      <c r="BG2763" s="34" t="s">
        <v>340</v>
      </c>
      <c r="BH2763" s="34" t="s">
        <v>277</v>
      </c>
      <c r="BI2763" s="34" t="s">
        <v>13597</v>
      </c>
      <c r="BJ2763" s="44" t="s">
        <v>350</v>
      </c>
      <c r="BK2763" s="44" t="s">
        <v>3578</v>
      </c>
      <c r="EN2763" s="571" t="s">
        <v>13598</v>
      </c>
      <c r="EO2763" s="560" t="s">
        <v>13598</v>
      </c>
      <c r="EP2763" s="560" t="s">
        <v>289</v>
      </c>
      <c r="EQ2763" s="580">
        <v>300</v>
      </c>
      <c r="ER2763" s="560" t="s">
        <v>4916</v>
      </c>
      <c r="ES2763" s="567"/>
    </row>
    <row r="2764" spans="22:149">
      <c r="V2764" s="43">
        <v>376</v>
      </c>
      <c r="W2764" s="34" t="s">
        <v>5105</v>
      </c>
      <c r="X2764" s="44">
        <v>100123</v>
      </c>
      <c r="Y2764" s="34" t="s">
        <v>3306</v>
      </c>
      <c r="Z2764" s="43" t="s">
        <v>318</v>
      </c>
      <c r="AA2764" s="34" t="s">
        <v>340</v>
      </c>
      <c r="AB2764" s="34" t="s">
        <v>277</v>
      </c>
      <c r="AC2764" s="34" t="s">
        <v>13599</v>
      </c>
      <c r="AD2764" s="44" t="s">
        <v>350</v>
      </c>
      <c r="AE2764" s="44" t="s">
        <v>3578</v>
      </c>
      <c r="AF2764" s="43">
        <v>376</v>
      </c>
      <c r="AG2764" s="34" t="s">
        <v>5105</v>
      </c>
      <c r="AH2764" s="34" t="s">
        <v>1509</v>
      </c>
      <c r="AI2764" s="43" t="s">
        <v>1508</v>
      </c>
      <c r="AJ2764" s="44" t="s">
        <v>1510</v>
      </c>
      <c r="AK2764" s="261">
        <v>2460019</v>
      </c>
      <c r="AL2764" s="44" t="s">
        <v>340</v>
      </c>
      <c r="AM2764" s="44" t="s">
        <v>1513</v>
      </c>
      <c r="AN2764" s="262">
        <v>262095140</v>
      </c>
      <c r="AO2764" s="34"/>
      <c r="AP2764" s="34"/>
      <c r="AQ2764" s="34"/>
      <c r="AR2764" s="34"/>
      <c r="AS2764" s="34"/>
      <c r="AT2764" s="44" t="s">
        <v>12785</v>
      </c>
      <c r="AU2764" s="44"/>
      <c r="AV2764" s="477" t="str">
        <f t="array" ref="AV2764">_xlfn.IFS(
LEFT(Tabelas!$AI2764,1)="N","DN",
LEFT(Tabelas!$AI2764,1)="C","DC",
LEFT(Tabelas!$AI2764,1)="L","DL",
LEFT(Tabelas!$AI2764,1)="A","DA",
LEFT(Tabelas!$AI2764,1)="G","DG")</f>
        <v>DL</v>
      </c>
      <c r="AW2764" s="34"/>
      <c r="AX2764" s="34"/>
      <c r="AY2764" s="34"/>
      <c r="AZ2764" s="34"/>
      <c r="BA2764" s="34"/>
      <c r="BB2764" s="34"/>
      <c r="BC2764" s="34"/>
      <c r="BD2764" s="44">
        <v>100123</v>
      </c>
      <c r="BE2764" s="34" t="s">
        <v>3306</v>
      </c>
      <c r="BF2764" s="43" t="s">
        <v>318</v>
      </c>
      <c r="BG2764" s="34" t="s">
        <v>340</v>
      </c>
      <c r="BH2764" s="34" t="s">
        <v>277</v>
      </c>
      <c r="BI2764" s="34" t="s">
        <v>13599</v>
      </c>
      <c r="BJ2764" s="44" t="s">
        <v>350</v>
      </c>
      <c r="BK2764" s="44" t="s">
        <v>3578</v>
      </c>
      <c r="EN2764" s="571" t="s">
        <v>13600</v>
      </c>
      <c r="EO2764" s="560" t="s">
        <v>13600</v>
      </c>
      <c r="EP2764" s="560" t="s">
        <v>1519</v>
      </c>
      <c r="EQ2764" s="580">
        <v>800</v>
      </c>
      <c r="ER2764" s="560" t="s">
        <v>1520</v>
      </c>
      <c r="ES2764" s="567"/>
    </row>
    <row r="2765" spans="22:149">
      <c r="V2765" s="43">
        <v>376</v>
      </c>
      <c r="W2765" s="34" t="s">
        <v>5105</v>
      </c>
      <c r="X2765" s="44">
        <v>100116</v>
      </c>
      <c r="Y2765" s="34" t="s">
        <v>1916</v>
      </c>
      <c r="Z2765" s="43" t="s">
        <v>318</v>
      </c>
      <c r="AA2765" s="34" t="s">
        <v>340</v>
      </c>
      <c r="AB2765" s="34" t="s">
        <v>277</v>
      </c>
      <c r="AC2765" s="34" t="s">
        <v>1916</v>
      </c>
      <c r="AD2765" s="44" t="s">
        <v>350</v>
      </c>
      <c r="AE2765" s="44" t="s">
        <v>3578</v>
      </c>
      <c r="AF2765" s="43">
        <v>376</v>
      </c>
      <c r="AG2765" s="34" t="s">
        <v>5105</v>
      </c>
      <c r="AH2765" s="34" t="s">
        <v>1509</v>
      </c>
      <c r="AI2765" s="43" t="s">
        <v>1508</v>
      </c>
      <c r="AJ2765" s="44" t="s">
        <v>1510</v>
      </c>
      <c r="AK2765" s="261">
        <v>2460019</v>
      </c>
      <c r="AL2765" s="44" t="s">
        <v>340</v>
      </c>
      <c r="AM2765" s="44" t="s">
        <v>1513</v>
      </c>
      <c r="AN2765" s="262">
        <v>262095140</v>
      </c>
      <c r="AO2765" s="34"/>
      <c r="AP2765" s="34"/>
      <c r="AQ2765" s="34"/>
      <c r="AR2765" s="34"/>
      <c r="AS2765" s="34"/>
      <c r="AT2765" s="44" t="s">
        <v>12785</v>
      </c>
      <c r="AU2765" s="44"/>
      <c r="AV2765" s="477" t="str">
        <f t="array" ref="AV2765">_xlfn.IFS(
LEFT(Tabelas!$AI2765,1)="N","DN",
LEFT(Tabelas!$AI2765,1)="C","DC",
LEFT(Tabelas!$AI2765,1)="L","DL",
LEFT(Tabelas!$AI2765,1)="A","DA",
LEFT(Tabelas!$AI2765,1)="G","DG")</f>
        <v>DL</v>
      </c>
      <c r="AW2765" s="34"/>
      <c r="AX2765" s="34"/>
      <c r="AY2765" s="34"/>
      <c r="AZ2765" s="34"/>
      <c r="BA2765" s="34"/>
      <c r="BB2765" s="34"/>
      <c r="BC2765" s="34"/>
      <c r="BD2765" s="44">
        <v>100116</v>
      </c>
      <c r="BE2765" s="34" t="s">
        <v>1916</v>
      </c>
      <c r="BF2765" s="43" t="s">
        <v>318</v>
      </c>
      <c r="BG2765" s="34" t="s">
        <v>340</v>
      </c>
      <c r="BH2765" s="34" t="s">
        <v>277</v>
      </c>
      <c r="BI2765" s="34" t="s">
        <v>1916</v>
      </c>
      <c r="BJ2765" s="44" t="s">
        <v>350</v>
      </c>
      <c r="BK2765" s="44" t="s">
        <v>3578</v>
      </c>
      <c r="EN2765" s="572" t="s">
        <v>13601</v>
      </c>
      <c r="EO2765" s="561" t="s">
        <v>13601</v>
      </c>
      <c r="EP2765" s="561" t="s">
        <v>289</v>
      </c>
      <c r="EQ2765" s="576">
        <v>383</v>
      </c>
      <c r="ER2765" s="561" t="s">
        <v>2597</v>
      </c>
      <c r="ES2765" s="568"/>
    </row>
    <row r="2766" spans="22:149">
      <c r="V2766" s="43">
        <v>376</v>
      </c>
      <c r="W2766" s="34" t="s">
        <v>5105</v>
      </c>
      <c r="X2766" s="44">
        <v>101101</v>
      </c>
      <c r="Y2766" s="34" t="s">
        <v>1091</v>
      </c>
      <c r="Z2766" s="43" t="s">
        <v>318</v>
      </c>
      <c r="AA2766" s="34" t="s">
        <v>495</v>
      </c>
      <c r="AB2766" s="34" t="s">
        <v>277</v>
      </c>
      <c r="AC2766" s="34" t="s">
        <v>1091</v>
      </c>
      <c r="AD2766" s="44" t="s">
        <v>350</v>
      </c>
      <c r="AE2766" s="44" t="s">
        <v>3578</v>
      </c>
      <c r="AF2766" s="43">
        <v>376</v>
      </c>
      <c r="AG2766" s="34" t="s">
        <v>5105</v>
      </c>
      <c r="AH2766" s="34" t="s">
        <v>1509</v>
      </c>
      <c r="AI2766" s="43" t="s">
        <v>1508</v>
      </c>
      <c r="AJ2766" s="44" t="s">
        <v>1510</v>
      </c>
      <c r="AK2766" s="261">
        <v>2460019</v>
      </c>
      <c r="AL2766" s="44" t="s">
        <v>340</v>
      </c>
      <c r="AM2766" s="44" t="s">
        <v>1513</v>
      </c>
      <c r="AN2766" s="262">
        <v>262095140</v>
      </c>
      <c r="AO2766" s="34"/>
      <c r="AP2766" s="34"/>
      <c r="AQ2766" s="34"/>
      <c r="AR2766" s="34"/>
      <c r="AS2766" s="34"/>
      <c r="AT2766" s="44" t="s">
        <v>12785</v>
      </c>
      <c r="AU2766" s="44"/>
      <c r="AV2766" s="477" t="str">
        <f t="array" ref="AV2766">_xlfn.IFS(
LEFT(Tabelas!$AI2766,1)="N","DN",
LEFT(Tabelas!$AI2766,1)="C","DC",
LEFT(Tabelas!$AI2766,1)="L","DL",
LEFT(Tabelas!$AI2766,1)="A","DA",
LEFT(Tabelas!$AI2766,1)="G","DG")</f>
        <v>DL</v>
      </c>
      <c r="AW2766" s="34"/>
      <c r="AX2766" s="34"/>
      <c r="AY2766" s="34"/>
      <c r="AZ2766" s="34"/>
      <c r="BA2766" s="34"/>
      <c r="BB2766" s="34"/>
      <c r="BC2766" s="34"/>
      <c r="BD2766" s="44">
        <v>101101</v>
      </c>
      <c r="BE2766" s="34" t="s">
        <v>1091</v>
      </c>
      <c r="BF2766" s="43" t="s">
        <v>318</v>
      </c>
      <c r="BG2766" s="34" t="s">
        <v>495</v>
      </c>
      <c r="BH2766" s="34" t="s">
        <v>277</v>
      </c>
      <c r="BI2766" s="34" t="s">
        <v>1091</v>
      </c>
      <c r="BJ2766" s="44" t="s">
        <v>350</v>
      </c>
      <c r="BK2766" s="44" t="s">
        <v>3578</v>
      </c>
      <c r="EN2766" s="572" t="s">
        <v>13602</v>
      </c>
      <c r="EO2766" s="561" t="s">
        <v>13602</v>
      </c>
      <c r="EP2766" s="561" t="s">
        <v>1519</v>
      </c>
      <c r="EQ2766" s="576">
        <v>800</v>
      </c>
      <c r="ER2766" s="561" t="s">
        <v>1520</v>
      </c>
      <c r="ES2766" s="568"/>
    </row>
    <row r="2767" spans="22:149">
      <c r="V2767" s="43">
        <v>376</v>
      </c>
      <c r="W2767" s="34" t="s">
        <v>5105</v>
      </c>
      <c r="X2767" s="44">
        <v>101102</v>
      </c>
      <c r="Y2767" s="34" t="s">
        <v>495</v>
      </c>
      <c r="Z2767" s="43" t="s">
        <v>318</v>
      </c>
      <c r="AA2767" s="34" t="s">
        <v>495</v>
      </c>
      <c r="AB2767" s="34" t="s">
        <v>277</v>
      </c>
      <c r="AC2767" s="34" t="s">
        <v>495</v>
      </c>
      <c r="AD2767" s="44" t="s">
        <v>350</v>
      </c>
      <c r="AE2767" s="44" t="s">
        <v>3578</v>
      </c>
      <c r="AF2767" s="43">
        <v>376</v>
      </c>
      <c r="AG2767" s="34" t="s">
        <v>5105</v>
      </c>
      <c r="AH2767" s="34" t="s">
        <v>1509</v>
      </c>
      <c r="AI2767" s="43" t="s">
        <v>1508</v>
      </c>
      <c r="AJ2767" s="44" t="s">
        <v>1510</v>
      </c>
      <c r="AK2767" s="261">
        <v>2460019</v>
      </c>
      <c r="AL2767" s="44" t="s">
        <v>340</v>
      </c>
      <c r="AM2767" s="44" t="s">
        <v>1513</v>
      </c>
      <c r="AN2767" s="262">
        <v>262095140</v>
      </c>
      <c r="AO2767" s="34"/>
      <c r="AP2767" s="34"/>
      <c r="AQ2767" s="34"/>
      <c r="AR2767" s="34"/>
      <c r="AS2767" s="34"/>
      <c r="AT2767" s="44" t="s">
        <v>12785</v>
      </c>
      <c r="AU2767" s="44"/>
      <c r="AV2767" s="477" t="str">
        <f t="array" ref="AV2767">_xlfn.IFS(
LEFT(Tabelas!$AI2767,1)="N","DN",
LEFT(Tabelas!$AI2767,1)="C","DC",
LEFT(Tabelas!$AI2767,1)="L","DL",
LEFT(Tabelas!$AI2767,1)="A","DA",
LEFT(Tabelas!$AI2767,1)="G","DG")</f>
        <v>DL</v>
      </c>
      <c r="AW2767" s="34"/>
      <c r="AX2767" s="34"/>
      <c r="AY2767" s="34"/>
      <c r="AZ2767" s="34"/>
      <c r="BA2767" s="34"/>
      <c r="BB2767" s="34"/>
      <c r="BC2767" s="34"/>
      <c r="BD2767" s="44">
        <v>101102</v>
      </c>
      <c r="BE2767" s="34" t="s">
        <v>495</v>
      </c>
      <c r="BF2767" s="43" t="s">
        <v>318</v>
      </c>
      <c r="BG2767" s="34" t="s">
        <v>495</v>
      </c>
      <c r="BH2767" s="34" t="s">
        <v>277</v>
      </c>
      <c r="BI2767" s="34" t="s">
        <v>495</v>
      </c>
      <c r="BJ2767" s="44" t="s">
        <v>350</v>
      </c>
      <c r="BK2767" s="44" t="s">
        <v>3578</v>
      </c>
      <c r="EN2767" s="571" t="s">
        <v>13603</v>
      </c>
      <c r="EO2767" s="560" t="s">
        <v>13603</v>
      </c>
      <c r="EP2767" s="560" t="s">
        <v>320</v>
      </c>
      <c r="EQ2767" s="580">
        <v>100</v>
      </c>
      <c r="ER2767" s="560" t="s">
        <v>4630</v>
      </c>
      <c r="ES2767" s="567"/>
    </row>
    <row r="2768" spans="22:149">
      <c r="V2768" s="43">
        <v>376</v>
      </c>
      <c r="W2768" s="34" t="s">
        <v>5105</v>
      </c>
      <c r="X2768" s="44">
        <v>101100</v>
      </c>
      <c r="Y2768" s="34" t="s">
        <v>788</v>
      </c>
      <c r="Z2768" s="43" t="s">
        <v>318</v>
      </c>
      <c r="AA2768" s="34" t="s">
        <v>495</v>
      </c>
      <c r="AB2768" s="34" t="s">
        <v>277</v>
      </c>
      <c r="AC2768" s="34" t="s">
        <v>495</v>
      </c>
      <c r="AD2768" s="44" t="s">
        <v>350</v>
      </c>
      <c r="AE2768" s="44" t="s">
        <v>3578</v>
      </c>
      <c r="AF2768" s="43">
        <v>376</v>
      </c>
      <c r="AG2768" s="34" t="s">
        <v>5105</v>
      </c>
      <c r="AH2768" s="34" t="s">
        <v>1509</v>
      </c>
      <c r="AI2768" s="43" t="s">
        <v>1508</v>
      </c>
      <c r="AJ2768" s="44" t="s">
        <v>1510</v>
      </c>
      <c r="AK2768" s="261">
        <v>2460019</v>
      </c>
      <c r="AL2768" s="44" t="s">
        <v>340</v>
      </c>
      <c r="AM2768" s="44" t="s">
        <v>1513</v>
      </c>
      <c r="AN2768" s="262">
        <v>262095140</v>
      </c>
      <c r="AO2768" s="34"/>
      <c r="AP2768" s="34"/>
      <c r="AQ2768" s="34"/>
      <c r="AR2768" s="34"/>
      <c r="AS2768" s="34"/>
      <c r="AT2768" s="44" t="s">
        <v>12785</v>
      </c>
      <c r="AU2768" s="44"/>
      <c r="AV2768" s="477" t="str">
        <f t="array" ref="AV2768">_xlfn.IFS(
LEFT(Tabelas!$AI2768,1)="N","DN",
LEFT(Tabelas!$AI2768,1)="C","DC",
LEFT(Tabelas!$AI2768,1)="L","DL",
LEFT(Tabelas!$AI2768,1)="A","DA",
LEFT(Tabelas!$AI2768,1)="G","DG")</f>
        <v>DL</v>
      </c>
      <c r="AW2768" s="34"/>
      <c r="AX2768" s="34"/>
      <c r="AY2768" s="34"/>
      <c r="AZ2768" s="34"/>
      <c r="BA2768" s="34"/>
      <c r="BB2768" s="34"/>
      <c r="BC2768" s="34"/>
      <c r="BD2768" s="44">
        <v>101100</v>
      </c>
      <c r="BE2768" s="34" t="s">
        <v>788</v>
      </c>
      <c r="BF2768" s="43" t="s">
        <v>318</v>
      </c>
      <c r="BG2768" s="34" t="s">
        <v>495</v>
      </c>
      <c r="BH2768" s="34" t="s">
        <v>277</v>
      </c>
      <c r="BI2768" s="34" t="s">
        <v>495</v>
      </c>
      <c r="BJ2768" s="44" t="s">
        <v>350</v>
      </c>
      <c r="BK2768" s="44" t="s">
        <v>3578</v>
      </c>
      <c r="EN2768" s="571" t="s">
        <v>13604</v>
      </c>
      <c r="EO2768" s="560" t="s">
        <v>13604</v>
      </c>
      <c r="EP2768" s="560" t="s">
        <v>350</v>
      </c>
      <c r="EQ2768" s="580">
        <v>200</v>
      </c>
      <c r="ER2768" s="560" t="s">
        <v>5084</v>
      </c>
      <c r="ES2768" s="567"/>
    </row>
    <row r="2769" spans="22:149">
      <c r="V2769" s="43">
        <v>376</v>
      </c>
      <c r="W2769" s="34" t="s">
        <v>5105</v>
      </c>
      <c r="X2769" s="44">
        <v>101103</v>
      </c>
      <c r="Y2769" s="34" t="s">
        <v>1644</v>
      </c>
      <c r="Z2769" s="43" t="s">
        <v>318</v>
      </c>
      <c r="AA2769" s="34" t="s">
        <v>495</v>
      </c>
      <c r="AB2769" s="34" t="s">
        <v>277</v>
      </c>
      <c r="AC2769" s="34" t="s">
        <v>1644</v>
      </c>
      <c r="AD2769" s="44" t="s">
        <v>350</v>
      </c>
      <c r="AE2769" s="44" t="s">
        <v>3578</v>
      </c>
      <c r="AF2769" s="43">
        <v>376</v>
      </c>
      <c r="AG2769" s="34" t="s">
        <v>5105</v>
      </c>
      <c r="AH2769" s="34" t="s">
        <v>1509</v>
      </c>
      <c r="AI2769" s="43" t="s">
        <v>1508</v>
      </c>
      <c r="AJ2769" s="44" t="s">
        <v>1510</v>
      </c>
      <c r="AK2769" s="261">
        <v>2460019</v>
      </c>
      <c r="AL2769" s="44" t="s">
        <v>340</v>
      </c>
      <c r="AM2769" s="44" t="s">
        <v>1513</v>
      </c>
      <c r="AN2769" s="262">
        <v>262095140</v>
      </c>
      <c r="AO2769" s="34"/>
      <c r="AP2769" s="34"/>
      <c r="AQ2769" s="34"/>
      <c r="AR2769" s="34"/>
      <c r="AS2769" s="34"/>
      <c r="AT2769" s="44" t="s">
        <v>12785</v>
      </c>
      <c r="AU2769" s="44"/>
      <c r="AV2769" s="477" t="str">
        <f t="array" ref="AV2769">_xlfn.IFS(
LEFT(Tabelas!$AI2769,1)="N","DN",
LEFT(Tabelas!$AI2769,1)="C","DC",
LEFT(Tabelas!$AI2769,1)="L","DL",
LEFT(Tabelas!$AI2769,1)="A","DA",
LEFT(Tabelas!$AI2769,1)="G","DG")</f>
        <v>DL</v>
      </c>
      <c r="AW2769" s="34"/>
      <c r="AX2769" s="34"/>
      <c r="AY2769" s="34"/>
      <c r="AZ2769" s="34"/>
      <c r="BA2769" s="34"/>
      <c r="BB2769" s="34"/>
      <c r="BC2769" s="34"/>
      <c r="BD2769" s="44">
        <v>101103</v>
      </c>
      <c r="BE2769" s="34" t="s">
        <v>1644</v>
      </c>
      <c r="BF2769" s="43" t="s">
        <v>318</v>
      </c>
      <c r="BG2769" s="34" t="s">
        <v>495</v>
      </c>
      <c r="BH2769" s="34" t="s">
        <v>277</v>
      </c>
      <c r="BI2769" s="34" t="s">
        <v>1644</v>
      </c>
      <c r="BJ2769" s="44" t="s">
        <v>350</v>
      </c>
      <c r="BK2769" s="44" t="s">
        <v>3578</v>
      </c>
      <c r="EN2769" s="572" t="s">
        <v>13605</v>
      </c>
      <c r="EO2769" s="561" t="s">
        <v>13605</v>
      </c>
      <c r="EP2769" s="561" t="s">
        <v>289</v>
      </c>
      <c r="EQ2769" s="576">
        <v>300</v>
      </c>
      <c r="ER2769" s="561" t="s">
        <v>4916</v>
      </c>
      <c r="ES2769" s="568"/>
    </row>
    <row r="2770" spans="22:149">
      <c r="V2770" s="43">
        <v>379</v>
      </c>
      <c r="W2770" s="34" t="s">
        <v>2245</v>
      </c>
      <c r="X2770" s="44">
        <v>111102</v>
      </c>
      <c r="Y2770" s="34" t="s">
        <v>1108</v>
      </c>
      <c r="Z2770" s="43" t="s">
        <v>318</v>
      </c>
      <c r="AA2770" s="34" t="s">
        <v>510</v>
      </c>
      <c r="AB2770" s="34" t="s">
        <v>278</v>
      </c>
      <c r="AC2770" s="34" t="s">
        <v>1108</v>
      </c>
      <c r="AD2770" s="44" t="s">
        <v>13232</v>
      </c>
      <c r="AE2770" s="44" t="s">
        <v>13232</v>
      </c>
      <c r="AF2770" s="43">
        <v>379</v>
      </c>
      <c r="AG2770" s="34" t="s">
        <v>2245</v>
      </c>
      <c r="AH2770" s="34" t="s">
        <v>5118</v>
      </c>
      <c r="AI2770" s="43" t="s">
        <v>5119</v>
      </c>
      <c r="AJ2770" s="44" t="s">
        <v>5120</v>
      </c>
      <c r="AK2770" s="261">
        <v>2710575</v>
      </c>
      <c r="AL2770" s="44" t="s">
        <v>510</v>
      </c>
      <c r="AM2770" s="44" t="s">
        <v>5124</v>
      </c>
      <c r="AN2770" s="262">
        <v>215802830</v>
      </c>
      <c r="AO2770" s="34"/>
      <c r="AP2770" s="34"/>
      <c r="AQ2770" s="34"/>
      <c r="AR2770" s="34"/>
      <c r="AS2770" s="34"/>
      <c r="AT2770" s="44" t="s">
        <v>12785</v>
      </c>
      <c r="AU2770" s="44"/>
      <c r="AV2770" s="477" t="str">
        <f t="array" ref="AV2770">_xlfn.IFS(
LEFT(Tabelas!$AI2770,1)="N","DN",
LEFT(Tabelas!$AI2770,1)="C","DC",
LEFT(Tabelas!$AI2770,1)="L","DL",
LEFT(Tabelas!$AI2770,1)="A","DA",
LEFT(Tabelas!$AI2770,1)="G","DG")</f>
        <v>DL</v>
      </c>
      <c r="AW2770" s="34"/>
      <c r="AX2770" s="34"/>
      <c r="AY2770" s="34"/>
      <c r="AZ2770" s="34"/>
      <c r="BA2770" s="34"/>
      <c r="BB2770" s="34"/>
      <c r="BC2770" s="34"/>
      <c r="BD2770" s="44">
        <v>111102</v>
      </c>
      <c r="BE2770" s="34" t="s">
        <v>1108</v>
      </c>
      <c r="BF2770" s="43" t="s">
        <v>318</v>
      </c>
      <c r="BG2770" s="34" t="s">
        <v>510</v>
      </c>
      <c r="BH2770" s="34" t="s">
        <v>278</v>
      </c>
      <c r="BI2770" s="34" t="s">
        <v>1108</v>
      </c>
      <c r="BJ2770" s="44" t="s">
        <v>13232</v>
      </c>
      <c r="BK2770" s="44" t="s">
        <v>13232</v>
      </c>
      <c r="EN2770" s="572" t="s">
        <v>13606</v>
      </c>
      <c r="EO2770" s="561" t="s">
        <v>13606</v>
      </c>
      <c r="EP2770" s="561" t="s">
        <v>370</v>
      </c>
      <c r="EQ2770" s="576">
        <v>500</v>
      </c>
      <c r="ER2770" s="561" t="s">
        <v>966</v>
      </c>
      <c r="ES2770" s="568"/>
    </row>
    <row r="2771" spans="22:149">
      <c r="V2771" s="43">
        <v>379</v>
      </c>
      <c r="W2771" s="34" t="s">
        <v>2245</v>
      </c>
      <c r="X2771" s="44">
        <v>111115</v>
      </c>
      <c r="Y2771" s="34" t="s">
        <v>1918</v>
      </c>
      <c r="Z2771" s="43" t="s">
        <v>318</v>
      </c>
      <c r="AA2771" s="34" t="s">
        <v>510</v>
      </c>
      <c r="AB2771" s="34" t="s">
        <v>278</v>
      </c>
      <c r="AC2771" s="34" t="s">
        <v>1918</v>
      </c>
      <c r="AD2771" s="44" t="s">
        <v>13232</v>
      </c>
      <c r="AE2771" s="44" t="s">
        <v>13232</v>
      </c>
      <c r="AF2771" s="43">
        <v>379</v>
      </c>
      <c r="AG2771" s="34" t="s">
        <v>2245</v>
      </c>
      <c r="AH2771" s="34" t="s">
        <v>5118</v>
      </c>
      <c r="AI2771" s="43" t="s">
        <v>5119</v>
      </c>
      <c r="AJ2771" s="44" t="s">
        <v>5120</v>
      </c>
      <c r="AK2771" s="261">
        <v>2710575</v>
      </c>
      <c r="AL2771" s="44" t="s">
        <v>510</v>
      </c>
      <c r="AM2771" s="44" t="s">
        <v>5124</v>
      </c>
      <c r="AN2771" s="262">
        <v>215802830</v>
      </c>
      <c r="AO2771" s="34"/>
      <c r="AP2771" s="34"/>
      <c r="AQ2771" s="34"/>
      <c r="AR2771" s="34"/>
      <c r="AS2771" s="34"/>
      <c r="AT2771" s="44" t="s">
        <v>12785</v>
      </c>
      <c r="AU2771" s="44"/>
      <c r="AV2771" s="477" t="str">
        <f t="array" ref="AV2771">_xlfn.IFS(
LEFT(Tabelas!$AI2771,1)="N","DN",
LEFT(Tabelas!$AI2771,1)="C","DC",
LEFT(Tabelas!$AI2771,1)="L","DL",
LEFT(Tabelas!$AI2771,1)="A","DA",
LEFT(Tabelas!$AI2771,1)="G","DG")</f>
        <v>DL</v>
      </c>
      <c r="AW2771" s="34"/>
      <c r="AX2771" s="34"/>
      <c r="AY2771" s="34"/>
      <c r="AZ2771" s="34"/>
      <c r="BA2771" s="34"/>
      <c r="BB2771" s="34"/>
      <c r="BC2771" s="34"/>
      <c r="BD2771" s="44">
        <v>111115</v>
      </c>
      <c r="BE2771" s="34" t="s">
        <v>1918</v>
      </c>
      <c r="BF2771" s="43" t="s">
        <v>318</v>
      </c>
      <c r="BG2771" s="34" t="s">
        <v>510</v>
      </c>
      <c r="BH2771" s="34" t="s">
        <v>278</v>
      </c>
      <c r="BI2771" s="34" t="s">
        <v>1918</v>
      </c>
      <c r="BJ2771" s="44" t="s">
        <v>13232</v>
      </c>
      <c r="BK2771" s="44" t="s">
        <v>13232</v>
      </c>
      <c r="EN2771" s="572" t="s">
        <v>13607</v>
      </c>
      <c r="EO2771" s="561" t="s">
        <v>13607</v>
      </c>
      <c r="EP2771" s="561" t="s">
        <v>1519</v>
      </c>
      <c r="EQ2771" s="576">
        <v>800</v>
      </c>
      <c r="ER2771" s="561" t="s">
        <v>1520</v>
      </c>
      <c r="ES2771" s="568"/>
    </row>
    <row r="2772" spans="22:149" ht="14.25" thickBot="1">
      <c r="V2772" s="43">
        <v>379</v>
      </c>
      <c r="W2772" s="34" t="s">
        <v>2245</v>
      </c>
      <c r="X2772" s="44">
        <v>111105</v>
      </c>
      <c r="Y2772" s="34" t="s">
        <v>1380</v>
      </c>
      <c r="Z2772" s="43" t="s">
        <v>318</v>
      </c>
      <c r="AA2772" s="34" t="s">
        <v>510</v>
      </c>
      <c r="AB2772" s="34" t="s">
        <v>278</v>
      </c>
      <c r="AC2772" s="34" t="s">
        <v>1380</v>
      </c>
      <c r="AD2772" s="44" t="s">
        <v>13232</v>
      </c>
      <c r="AE2772" s="44" t="s">
        <v>13232</v>
      </c>
      <c r="AF2772" s="43">
        <v>379</v>
      </c>
      <c r="AG2772" s="34" t="s">
        <v>2245</v>
      </c>
      <c r="AH2772" s="34" t="s">
        <v>5118</v>
      </c>
      <c r="AI2772" s="43" t="s">
        <v>5119</v>
      </c>
      <c r="AJ2772" s="44" t="s">
        <v>5120</v>
      </c>
      <c r="AK2772" s="261">
        <v>2710575</v>
      </c>
      <c r="AL2772" s="44" t="s">
        <v>510</v>
      </c>
      <c r="AM2772" s="44" t="s">
        <v>5124</v>
      </c>
      <c r="AN2772" s="262">
        <v>215802830</v>
      </c>
      <c r="AO2772" s="34"/>
      <c r="AP2772" s="34"/>
      <c r="AQ2772" s="34"/>
      <c r="AR2772" s="34"/>
      <c r="AS2772" s="34"/>
      <c r="AT2772" s="44" t="s">
        <v>12785</v>
      </c>
      <c r="AU2772" s="44"/>
      <c r="AV2772" s="477" t="str">
        <f t="array" ref="AV2772">_xlfn.IFS(
LEFT(Tabelas!$AI2772,1)="N","DN",
LEFT(Tabelas!$AI2772,1)="C","DC",
LEFT(Tabelas!$AI2772,1)="L","DL",
LEFT(Tabelas!$AI2772,1)="A","DA",
LEFT(Tabelas!$AI2772,1)="G","DG")</f>
        <v>DL</v>
      </c>
      <c r="AW2772" s="34"/>
      <c r="AX2772" s="34"/>
      <c r="AY2772" s="34"/>
      <c r="AZ2772" s="34"/>
      <c r="BA2772" s="34"/>
      <c r="BB2772" s="34"/>
      <c r="BC2772" s="34"/>
      <c r="BD2772" s="44">
        <v>111105</v>
      </c>
      <c r="BE2772" s="34" t="s">
        <v>1380</v>
      </c>
      <c r="BF2772" s="43" t="s">
        <v>318</v>
      </c>
      <c r="BG2772" s="34" t="s">
        <v>510</v>
      </c>
      <c r="BH2772" s="34" t="s">
        <v>278</v>
      </c>
      <c r="BI2772" s="34" t="s">
        <v>1380</v>
      </c>
      <c r="BJ2772" s="44" t="s">
        <v>13232</v>
      </c>
      <c r="BK2772" s="44" t="s">
        <v>13232</v>
      </c>
      <c r="EN2772" s="574" t="s">
        <v>13608</v>
      </c>
      <c r="EO2772" s="569" t="s">
        <v>13608</v>
      </c>
      <c r="EP2772" s="569" t="s">
        <v>1519</v>
      </c>
      <c r="EQ2772" s="581">
        <v>800</v>
      </c>
      <c r="ER2772" s="569" t="s">
        <v>1520</v>
      </c>
      <c r="ES2772" s="570"/>
    </row>
    <row r="2773" spans="22:149">
      <c r="V2773" s="43">
        <v>379</v>
      </c>
      <c r="W2773" s="34" t="s">
        <v>2245</v>
      </c>
      <c r="X2773" s="44">
        <v>111108</v>
      </c>
      <c r="Y2773" s="34" t="s">
        <v>1660</v>
      </c>
      <c r="Z2773" s="43" t="s">
        <v>318</v>
      </c>
      <c r="AA2773" s="34" t="s">
        <v>510</v>
      </c>
      <c r="AB2773" s="34" t="s">
        <v>278</v>
      </c>
      <c r="AC2773" s="34" t="s">
        <v>1660</v>
      </c>
      <c r="AD2773" s="44" t="s">
        <v>13232</v>
      </c>
      <c r="AE2773" s="44" t="s">
        <v>13232</v>
      </c>
      <c r="AF2773" s="43">
        <v>379</v>
      </c>
      <c r="AG2773" s="34" t="s">
        <v>2245</v>
      </c>
      <c r="AH2773" s="34" t="s">
        <v>5118</v>
      </c>
      <c r="AI2773" s="43" t="s">
        <v>5119</v>
      </c>
      <c r="AJ2773" s="44" t="s">
        <v>5120</v>
      </c>
      <c r="AK2773" s="261">
        <v>2710575</v>
      </c>
      <c r="AL2773" s="44" t="s">
        <v>510</v>
      </c>
      <c r="AM2773" s="44" t="s">
        <v>5124</v>
      </c>
      <c r="AN2773" s="262">
        <v>215802830</v>
      </c>
      <c r="AO2773" s="34"/>
      <c r="AP2773" s="34"/>
      <c r="AQ2773" s="34"/>
      <c r="AR2773" s="34"/>
      <c r="AS2773" s="34"/>
      <c r="AT2773" s="44" t="s">
        <v>12785</v>
      </c>
      <c r="AU2773" s="44"/>
      <c r="AV2773" s="477" t="str">
        <f t="array" ref="AV2773">_xlfn.IFS(
LEFT(Tabelas!$AI2773,1)="N","DN",
LEFT(Tabelas!$AI2773,1)="C","DC",
LEFT(Tabelas!$AI2773,1)="L","DL",
LEFT(Tabelas!$AI2773,1)="A","DA",
LEFT(Tabelas!$AI2773,1)="G","DG")</f>
        <v>DL</v>
      </c>
      <c r="AW2773" s="34"/>
      <c r="AX2773" s="34"/>
      <c r="AY2773" s="34"/>
      <c r="AZ2773" s="34"/>
      <c r="BA2773" s="34"/>
      <c r="BB2773" s="34"/>
      <c r="BC2773" s="34"/>
      <c r="BD2773" s="44">
        <v>111108</v>
      </c>
      <c r="BE2773" s="34" t="s">
        <v>1660</v>
      </c>
      <c r="BF2773" s="43" t="s">
        <v>318</v>
      </c>
      <c r="BG2773" s="34" t="s">
        <v>510</v>
      </c>
      <c r="BH2773" s="34" t="s">
        <v>278</v>
      </c>
      <c r="BI2773" s="34" t="s">
        <v>1660</v>
      </c>
      <c r="BJ2773" s="44" t="s">
        <v>13232</v>
      </c>
      <c r="BK2773" s="44" t="s">
        <v>13232</v>
      </c>
      <c r="EN2773" s="575"/>
      <c r="EO2773" s="563"/>
      <c r="EP2773" s="563"/>
      <c r="EQ2773" s="575"/>
      <c r="ER2773" s="563"/>
      <c r="ES2773" s="563"/>
    </row>
    <row r="2774" spans="22:149">
      <c r="V2774" s="43">
        <v>379</v>
      </c>
      <c r="W2774" s="34" t="s">
        <v>2245</v>
      </c>
      <c r="X2774" s="44">
        <v>111100</v>
      </c>
      <c r="Y2774" s="34" t="s">
        <v>805</v>
      </c>
      <c r="Z2774" s="43" t="s">
        <v>318</v>
      </c>
      <c r="AA2774" s="34" t="s">
        <v>510</v>
      </c>
      <c r="AB2774" s="34" t="s">
        <v>278</v>
      </c>
      <c r="AC2774" s="34" t="s">
        <v>13609</v>
      </c>
      <c r="AD2774" s="44" t="s">
        <v>13232</v>
      </c>
      <c r="AE2774" s="44" t="s">
        <v>13232</v>
      </c>
      <c r="AF2774" s="43">
        <v>379</v>
      </c>
      <c r="AG2774" s="34" t="s">
        <v>2245</v>
      </c>
      <c r="AH2774" s="34" t="s">
        <v>5118</v>
      </c>
      <c r="AI2774" s="43" t="s">
        <v>5119</v>
      </c>
      <c r="AJ2774" s="44" t="s">
        <v>5120</v>
      </c>
      <c r="AK2774" s="261">
        <v>2710575</v>
      </c>
      <c r="AL2774" s="44" t="s">
        <v>510</v>
      </c>
      <c r="AM2774" s="44" t="s">
        <v>5124</v>
      </c>
      <c r="AN2774" s="262">
        <v>215802830</v>
      </c>
      <c r="AO2774" s="34"/>
      <c r="AP2774" s="34"/>
      <c r="AQ2774" s="34"/>
      <c r="AR2774" s="34"/>
      <c r="AS2774" s="34"/>
      <c r="AT2774" s="44" t="s">
        <v>12785</v>
      </c>
      <c r="AU2774" s="44"/>
      <c r="AV2774" s="477" t="str">
        <f t="array" ref="AV2774">_xlfn.IFS(
LEFT(Tabelas!$AI2774,1)="N","DN",
LEFT(Tabelas!$AI2774,1)="C","DC",
LEFT(Tabelas!$AI2774,1)="L","DL",
LEFT(Tabelas!$AI2774,1)="A","DA",
LEFT(Tabelas!$AI2774,1)="G","DG")</f>
        <v>DL</v>
      </c>
      <c r="AW2774" s="34"/>
      <c r="AX2774" s="34"/>
      <c r="AY2774" s="34"/>
      <c r="AZ2774" s="34"/>
      <c r="BA2774" s="34"/>
      <c r="BB2774" s="34"/>
      <c r="BC2774" s="34"/>
      <c r="BD2774" s="44">
        <v>111100</v>
      </c>
      <c r="BE2774" s="34" t="s">
        <v>805</v>
      </c>
      <c r="BF2774" s="43" t="s">
        <v>318</v>
      </c>
      <c r="BG2774" s="34" t="s">
        <v>510</v>
      </c>
      <c r="BH2774" s="34" t="s">
        <v>278</v>
      </c>
      <c r="BI2774" s="34" t="s">
        <v>13609</v>
      </c>
      <c r="BJ2774" s="44" t="s">
        <v>13232</v>
      </c>
      <c r="BK2774" s="44" t="s">
        <v>13232</v>
      </c>
      <c r="EN2774" s="576"/>
      <c r="EO2774" s="561"/>
      <c r="EP2774" s="561"/>
      <c r="EQ2774" s="576"/>
      <c r="ER2774" s="561"/>
      <c r="ES2774" s="561"/>
    </row>
    <row r="2775" spans="22:149">
      <c r="V2775" s="43">
        <v>379</v>
      </c>
      <c r="W2775" s="34" t="s">
        <v>2245</v>
      </c>
      <c r="X2775" s="44">
        <v>111123</v>
      </c>
      <c r="Y2775" s="34" t="s">
        <v>2326</v>
      </c>
      <c r="Z2775" s="43" t="s">
        <v>318</v>
      </c>
      <c r="AA2775" s="34" t="s">
        <v>510</v>
      </c>
      <c r="AB2775" s="34" t="s">
        <v>278</v>
      </c>
      <c r="AC2775" s="34" t="s">
        <v>13610</v>
      </c>
      <c r="AD2775" s="44" t="s">
        <v>13232</v>
      </c>
      <c r="AE2775" s="44" t="s">
        <v>13232</v>
      </c>
      <c r="AF2775" s="43">
        <v>379</v>
      </c>
      <c r="AG2775" s="34" t="s">
        <v>2245</v>
      </c>
      <c r="AH2775" s="34" t="s">
        <v>5118</v>
      </c>
      <c r="AI2775" s="43" t="s">
        <v>5119</v>
      </c>
      <c r="AJ2775" s="44" t="s">
        <v>5120</v>
      </c>
      <c r="AK2775" s="261">
        <v>2710575</v>
      </c>
      <c r="AL2775" s="44" t="s">
        <v>510</v>
      </c>
      <c r="AM2775" s="44" t="s">
        <v>5124</v>
      </c>
      <c r="AN2775" s="262">
        <v>215802830</v>
      </c>
      <c r="AO2775" s="34"/>
      <c r="AP2775" s="34"/>
      <c r="AQ2775" s="34"/>
      <c r="AR2775" s="34"/>
      <c r="AS2775" s="34"/>
      <c r="AT2775" s="44" t="s">
        <v>12785</v>
      </c>
      <c r="AU2775" s="44"/>
      <c r="AV2775" s="477" t="str">
        <f t="array" ref="AV2775">_xlfn.IFS(
LEFT(Tabelas!$AI2775,1)="N","DN",
LEFT(Tabelas!$AI2775,1)="C","DC",
LEFT(Tabelas!$AI2775,1)="L","DL",
LEFT(Tabelas!$AI2775,1)="A","DA",
LEFT(Tabelas!$AI2775,1)="G","DG")</f>
        <v>DL</v>
      </c>
      <c r="AW2775" s="34"/>
      <c r="AX2775" s="34"/>
      <c r="AY2775" s="34"/>
      <c r="AZ2775" s="34"/>
      <c r="BA2775" s="34"/>
      <c r="BB2775" s="34"/>
      <c r="BC2775" s="34"/>
      <c r="BD2775" s="44">
        <v>111123</v>
      </c>
      <c r="BE2775" s="34" t="s">
        <v>2326</v>
      </c>
      <c r="BF2775" s="43" t="s">
        <v>318</v>
      </c>
      <c r="BG2775" s="34" t="s">
        <v>510</v>
      </c>
      <c r="BH2775" s="34" t="s">
        <v>278</v>
      </c>
      <c r="BI2775" s="34" t="s">
        <v>13610</v>
      </c>
      <c r="BJ2775" s="44" t="s">
        <v>13232</v>
      </c>
      <c r="BK2775" s="44" t="s">
        <v>13232</v>
      </c>
      <c r="EN2775" s="576"/>
      <c r="EO2775" s="561"/>
      <c r="EP2775" s="561"/>
      <c r="EQ2775" s="576"/>
      <c r="ER2775" s="561"/>
      <c r="ES2775" s="561"/>
    </row>
    <row r="2776" spans="22:149">
      <c r="V2776" s="43">
        <v>379</v>
      </c>
      <c r="W2776" s="34" t="s">
        <v>2245</v>
      </c>
      <c r="X2776" s="44">
        <v>111122</v>
      </c>
      <c r="Y2776" s="34" t="s">
        <v>2129</v>
      </c>
      <c r="Z2776" s="43" t="s">
        <v>318</v>
      </c>
      <c r="AA2776" s="34" t="s">
        <v>510</v>
      </c>
      <c r="AB2776" s="34" t="s">
        <v>278</v>
      </c>
      <c r="AC2776" s="34" t="s">
        <v>13611</v>
      </c>
      <c r="AD2776" s="44" t="s">
        <v>13232</v>
      </c>
      <c r="AE2776" s="44" t="s">
        <v>13232</v>
      </c>
      <c r="AF2776" s="43">
        <v>379</v>
      </c>
      <c r="AG2776" s="34" t="s">
        <v>2245</v>
      </c>
      <c r="AH2776" s="34" t="s">
        <v>5118</v>
      </c>
      <c r="AI2776" s="43" t="s">
        <v>5119</v>
      </c>
      <c r="AJ2776" s="44" t="s">
        <v>5120</v>
      </c>
      <c r="AK2776" s="261">
        <v>2710575</v>
      </c>
      <c r="AL2776" s="44" t="s">
        <v>510</v>
      </c>
      <c r="AM2776" s="44" t="s">
        <v>5124</v>
      </c>
      <c r="AN2776" s="262">
        <v>215802830</v>
      </c>
      <c r="AO2776" s="34"/>
      <c r="AP2776" s="34"/>
      <c r="AQ2776" s="34"/>
      <c r="AR2776" s="34"/>
      <c r="AS2776" s="34"/>
      <c r="AT2776" s="44" t="s">
        <v>12785</v>
      </c>
      <c r="AU2776" s="44"/>
      <c r="AV2776" s="477" t="str">
        <f t="array" ref="AV2776">_xlfn.IFS(
LEFT(Tabelas!$AI2776,1)="N","DN",
LEFT(Tabelas!$AI2776,1)="C","DC",
LEFT(Tabelas!$AI2776,1)="L","DL",
LEFT(Tabelas!$AI2776,1)="A","DA",
LEFT(Tabelas!$AI2776,1)="G","DG")</f>
        <v>DL</v>
      </c>
      <c r="AW2776" s="34"/>
      <c r="AX2776" s="34"/>
      <c r="AY2776" s="34"/>
      <c r="AZ2776" s="34"/>
      <c r="BA2776" s="34"/>
      <c r="BB2776" s="34"/>
      <c r="BC2776" s="34"/>
      <c r="BD2776" s="44">
        <v>111122</v>
      </c>
      <c r="BE2776" s="34" t="s">
        <v>2129</v>
      </c>
      <c r="BF2776" s="43" t="s">
        <v>318</v>
      </c>
      <c r="BG2776" s="34" t="s">
        <v>510</v>
      </c>
      <c r="BH2776" s="34" t="s">
        <v>278</v>
      </c>
      <c r="BI2776" s="34" t="s">
        <v>13611</v>
      </c>
      <c r="BJ2776" s="44" t="s">
        <v>13232</v>
      </c>
      <c r="BK2776" s="44" t="s">
        <v>13232</v>
      </c>
      <c r="EN2776" s="576"/>
      <c r="EO2776" s="561"/>
      <c r="EP2776" s="561"/>
      <c r="EQ2776" s="576"/>
      <c r="ER2776" s="561"/>
      <c r="ES2776" s="561"/>
    </row>
    <row r="2777" spans="22:149">
      <c r="V2777" s="43">
        <v>379</v>
      </c>
      <c r="W2777" s="34" t="s">
        <v>2245</v>
      </c>
      <c r="X2777" s="44">
        <v>111125</v>
      </c>
      <c r="Y2777" s="34" t="s">
        <v>2668</v>
      </c>
      <c r="Z2777" s="43" t="s">
        <v>318</v>
      </c>
      <c r="AA2777" s="34" t="s">
        <v>510</v>
      </c>
      <c r="AB2777" s="34" t="s">
        <v>278</v>
      </c>
      <c r="AC2777" s="34" t="s">
        <v>13612</v>
      </c>
      <c r="AD2777" s="44" t="s">
        <v>13232</v>
      </c>
      <c r="AE2777" s="44" t="s">
        <v>13232</v>
      </c>
      <c r="AF2777" s="43">
        <v>379</v>
      </c>
      <c r="AG2777" s="34" t="s">
        <v>2245</v>
      </c>
      <c r="AH2777" s="34" t="s">
        <v>5118</v>
      </c>
      <c r="AI2777" s="43" t="s">
        <v>5119</v>
      </c>
      <c r="AJ2777" s="44" t="s">
        <v>5120</v>
      </c>
      <c r="AK2777" s="261">
        <v>2710575</v>
      </c>
      <c r="AL2777" s="44" t="s">
        <v>510</v>
      </c>
      <c r="AM2777" s="44" t="s">
        <v>5124</v>
      </c>
      <c r="AN2777" s="262">
        <v>215802830</v>
      </c>
      <c r="AO2777" s="34"/>
      <c r="AP2777" s="34"/>
      <c r="AQ2777" s="34"/>
      <c r="AR2777" s="34"/>
      <c r="AS2777" s="34"/>
      <c r="AT2777" s="44" t="s">
        <v>12785</v>
      </c>
      <c r="AU2777" s="44"/>
      <c r="AV2777" s="477" t="str">
        <f t="array" ref="AV2777">_xlfn.IFS(
LEFT(Tabelas!$AI2777,1)="N","DN",
LEFT(Tabelas!$AI2777,1)="C","DC",
LEFT(Tabelas!$AI2777,1)="L","DL",
LEFT(Tabelas!$AI2777,1)="A","DA",
LEFT(Tabelas!$AI2777,1)="G","DG")</f>
        <v>DL</v>
      </c>
      <c r="AW2777" s="34"/>
      <c r="AX2777" s="34"/>
      <c r="AY2777" s="34"/>
      <c r="AZ2777" s="34"/>
      <c r="BA2777" s="34"/>
      <c r="BB2777" s="34"/>
      <c r="BC2777" s="34"/>
      <c r="BD2777" s="44">
        <v>111125</v>
      </c>
      <c r="BE2777" s="34" t="s">
        <v>2668</v>
      </c>
      <c r="BF2777" s="43" t="s">
        <v>318</v>
      </c>
      <c r="BG2777" s="34" t="s">
        <v>510</v>
      </c>
      <c r="BH2777" s="34" t="s">
        <v>278</v>
      </c>
      <c r="BI2777" s="34" t="s">
        <v>13612</v>
      </c>
      <c r="BJ2777" s="44" t="s">
        <v>13232</v>
      </c>
      <c r="BK2777" s="44" t="s">
        <v>13232</v>
      </c>
      <c r="EN2777" s="576"/>
      <c r="EO2777" s="561"/>
      <c r="EP2777" s="561"/>
      <c r="EQ2777" s="576"/>
      <c r="ER2777" s="561"/>
      <c r="ES2777" s="561"/>
    </row>
    <row r="2778" spans="22:149">
      <c r="V2778" s="43">
        <v>379</v>
      </c>
      <c r="W2778" s="34" t="s">
        <v>2245</v>
      </c>
      <c r="X2778" s="44">
        <v>111126</v>
      </c>
      <c r="Y2778" s="34" t="s">
        <v>2810</v>
      </c>
      <c r="Z2778" s="43" t="s">
        <v>318</v>
      </c>
      <c r="AA2778" s="34" t="s">
        <v>510</v>
      </c>
      <c r="AB2778" s="34" t="s">
        <v>278</v>
      </c>
      <c r="AC2778" s="34" t="s">
        <v>13613</v>
      </c>
      <c r="AD2778" s="44" t="s">
        <v>13232</v>
      </c>
      <c r="AE2778" s="44" t="s">
        <v>13232</v>
      </c>
      <c r="AF2778" s="43">
        <v>379</v>
      </c>
      <c r="AG2778" s="34" t="s">
        <v>2245</v>
      </c>
      <c r="AH2778" s="34" t="s">
        <v>5118</v>
      </c>
      <c r="AI2778" s="43" t="s">
        <v>5119</v>
      </c>
      <c r="AJ2778" s="44" t="s">
        <v>5120</v>
      </c>
      <c r="AK2778" s="261">
        <v>2710575</v>
      </c>
      <c r="AL2778" s="44" t="s">
        <v>510</v>
      </c>
      <c r="AM2778" s="44" t="s">
        <v>5124</v>
      </c>
      <c r="AN2778" s="262">
        <v>215802830</v>
      </c>
      <c r="AO2778" s="34"/>
      <c r="AP2778" s="34"/>
      <c r="AQ2778" s="34"/>
      <c r="AR2778" s="34"/>
      <c r="AS2778" s="34"/>
      <c r="AT2778" s="44" t="s">
        <v>12785</v>
      </c>
      <c r="AU2778" s="44"/>
      <c r="AV2778" s="477" t="str">
        <f t="array" ref="AV2778">_xlfn.IFS(
LEFT(Tabelas!$AI2778,1)="N","DN",
LEFT(Tabelas!$AI2778,1)="C","DC",
LEFT(Tabelas!$AI2778,1)="L","DL",
LEFT(Tabelas!$AI2778,1)="A","DA",
LEFT(Tabelas!$AI2778,1)="G","DG")</f>
        <v>DL</v>
      </c>
      <c r="AW2778" s="34"/>
      <c r="AX2778" s="34"/>
      <c r="AY2778" s="34"/>
      <c r="AZ2778" s="34"/>
      <c r="BA2778" s="34"/>
      <c r="BB2778" s="34"/>
      <c r="BC2778" s="34"/>
      <c r="BD2778" s="44">
        <v>111126</v>
      </c>
      <c r="BE2778" s="34" t="s">
        <v>2810</v>
      </c>
      <c r="BF2778" s="43" t="s">
        <v>318</v>
      </c>
      <c r="BG2778" s="34" t="s">
        <v>510</v>
      </c>
      <c r="BH2778" s="34" t="s">
        <v>278</v>
      </c>
      <c r="BI2778" s="34" t="s">
        <v>13613</v>
      </c>
      <c r="BJ2778" s="44" t="s">
        <v>13232</v>
      </c>
      <c r="BK2778" s="44" t="s">
        <v>13232</v>
      </c>
      <c r="EN2778" s="576"/>
      <c r="EO2778" s="561"/>
      <c r="EP2778" s="561"/>
      <c r="EQ2778" s="576"/>
      <c r="ER2778" s="561"/>
      <c r="ES2778" s="561"/>
    </row>
    <row r="2779" spans="22:149">
      <c r="V2779" s="43">
        <v>379</v>
      </c>
      <c r="W2779" s="34" t="s">
        <v>2245</v>
      </c>
      <c r="X2779" s="44">
        <v>111127</v>
      </c>
      <c r="Y2779" s="34" t="s">
        <v>2950</v>
      </c>
      <c r="Z2779" s="43" t="s">
        <v>318</v>
      </c>
      <c r="AA2779" s="34" t="s">
        <v>510</v>
      </c>
      <c r="AB2779" s="34" t="s">
        <v>278</v>
      </c>
      <c r="AC2779" s="34" t="s">
        <v>13614</v>
      </c>
      <c r="AD2779" s="44" t="s">
        <v>13232</v>
      </c>
      <c r="AE2779" s="44" t="s">
        <v>13232</v>
      </c>
      <c r="AF2779" s="43">
        <v>379</v>
      </c>
      <c r="AG2779" s="34" t="s">
        <v>2245</v>
      </c>
      <c r="AH2779" s="34" t="s">
        <v>5118</v>
      </c>
      <c r="AI2779" s="43" t="s">
        <v>5119</v>
      </c>
      <c r="AJ2779" s="44" t="s">
        <v>5120</v>
      </c>
      <c r="AK2779" s="261">
        <v>2710575</v>
      </c>
      <c r="AL2779" s="44" t="s">
        <v>510</v>
      </c>
      <c r="AM2779" s="44" t="s">
        <v>5124</v>
      </c>
      <c r="AN2779" s="262">
        <v>215802830</v>
      </c>
      <c r="AO2779" s="34"/>
      <c r="AP2779" s="34"/>
      <c r="AQ2779" s="34"/>
      <c r="AR2779" s="34"/>
      <c r="AS2779" s="34"/>
      <c r="AT2779" s="44" t="s">
        <v>12785</v>
      </c>
      <c r="AU2779" s="44"/>
      <c r="AV2779" s="477" t="str">
        <f t="array" ref="AV2779">_xlfn.IFS(
LEFT(Tabelas!$AI2779,1)="N","DN",
LEFT(Tabelas!$AI2779,1)="C","DC",
LEFT(Tabelas!$AI2779,1)="L","DL",
LEFT(Tabelas!$AI2779,1)="A","DA",
LEFT(Tabelas!$AI2779,1)="G","DG")</f>
        <v>DL</v>
      </c>
      <c r="AW2779" s="34"/>
      <c r="AX2779" s="34"/>
      <c r="AY2779" s="34"/>
      <c r="AZ2779" s="34"/>
      <c r="BA2779" s="34"/>
      <c r="BB2779" s="34"/>
      <c r="BC2779" s="34"/>
      <c r="BD2779" s="44">
        <v>111127</v>
      </c>
      <c r="BE2779" s="34" t="s">
        <v>2950</v>
      </c>
      <c r="BF2779" s="43" t="s">
        <v>318</v>
      </c>
      <c r="BG2779" s="34" t="s">
        <v>510</v>
      </c>
      <c r="BH2779" s="34" t="s">
        <v>278</v>
      </c>
      <c r="BI2779" s="34" t="s">
        <v>13614</v>
      </c>
      <c r="BJ2779" s="44" t="s">
        <v>13232</v>
      </c>
      <c r="BK2779" s="44" t="s">
        <v>13232</v>
      </c>
      <c r="EN2779" s="576"/>
      <c r="EO2779" s="561"/>
      <c r="EP2779" s="561"/>
      <c r="EQ2779" s="576"/>
      <c r="ER2779" s="561"/>
      <c r="ES2779" s="561"/>
    </row>
    <row r="2780" spans="22:149">
      <c r="V2780" s="43">
        <v>379</v>
      </c>
      <c r="W2780" s="34" t="s">
        <v>2245</v>
      </c>
      <c r="X2780" s="44">
        <v>111128</v>
      </c>
      <c r="Y2780" s="34" t="s">
        <v>3079</v>
      </c>
      <c r="Z2780" s="43" t="s">
        <v>318</v>
      </c>
      <c r="AA2780" s="34" t="s">
        <v>510</v>
      </c>
      <c r="AB2780" s="34" t="s">
        <v>278</v>
      </c>
      <c r="AC2780" s="34" t="s">
        <v>13609</v>
      </c>
      <c r="AD2780" s="44" t="s">
        <v>13232</v>
      </c>
      <c r="AE2780" s="44" t="s">
        <v>13232</v>
      </c>
      <c r="AF2780" s="43">
        <v>379</v>
      </c>
      <c r="AG2780" s="34" t="s">
        <v>2245</v>
      </c>
      <c r="AH2780" s="34" t="s">
        <v>5118</v>
      </c>
      <c r="AI2780" s="43" t="s">
        <v>5119</v>
      </c>
      <c r="AJ2780" s="44" t="s">
        <v>5120</v>
      </c>
      <c r="AK2780" s="261">
        <v>2710575</v>
      </c>
      <c r="AL2780" s="44" t="s">
        <v>510</v>
      </c>
      <c r="AM2780" s="44" t="s">
        <v>5124</v>
      </c>
      <c r="AN2780" s="262">
        <v>215802830</v>
      </c>
      <c r="AO2780" s="34"/>
      <c r="AP2780" s="34"/>
      <c r="AQ2780" s="34"/>
      <c r="AR2780" s="34"/>
      <c r="AS2780" s="34"/>
      <c r="AT2780" s="44" t="s">
        <v>12785</v>
      </c>
      <c r="AU2780" s="44"/>
      <c r="AV2780" s="477" t="str">
        <f t="array" ref="AV2780">_xlfn.IFS(
LEFT(Tabelas!$AI2780,1)="N","DN",
LEFT(Tabelas!$AI2780,1)="C","DC",
LEFT(Tabelas!$AI2780,1)="L","DL",
LEFT(Tabelas!$AI2780,1)="A","DA",
LEFT(Tabelas!$AI2780,1)="G","DG")</f>
        <v>DL</v>
      </c>
      <c r="AW2780" s="34"/>
      <c r="AX2780" s="34"/>
      <c r="AY2780" s="34"/>
      <c r="AZ2780" s="34"/>
      <c r="BA2780" s="34"/>
      <c r="BB2780" s="34"/>
      <c r="BC2780" s="34"/>
      <c r="BD2780" s="44">
        <v>111128</v>
      </c>
      <c r="BE2780" s="34" t="s">
        <v>3079</v>
      </c>
      <c r="BF2780" s="43" t="s">
        <v>318</v>
      </c>
      <c r="BG2780" s="34" t="s">
        <v>510</v>
      </c>
      <c r="BH2780" s="34" t="s">
        <v>278</v>
      </c>
      <c r="BI2780" s="34" t="s">
        <v>13609</v>
      </c>
      <c r="BJ2780" s="44" t="s">
        <v>13232</v>
      </c>
      <c r="BK2780" s="44" t="s">
        <v>13232</v>
      </c>
      <c r="EN2780" s="576"/>
      <c r="EO2780" s="561"/>
      <c r="EP2780" s="561"/>
      <c r="EQ2780" s="576"/>
      <c r="ER2780" s="561"/>
      <c r="ES2780" s="561"/>
    </row>
    <row r="2781" spans="22:149">
      <c r="V2781" s="43">
        <v>379</v>
      </c>
      <c r="W2781" s="34" t="s">
        <v>2245</v>
      </c>
      <c r="X2781" s="44">
        <v>111124</v>
      </c>
      <c r="Y2781" s="34" t="s">
        <v>2505</v>
      </c>
      <c r="Z2781" s="43" t="s">
        <v>318</v>
      </c>
      <c r="AA2781" s="34" t="s">
        <v>510</v>
      </c>
      <c r="AB2781" s="34" t="s">
        <v>278</v>
      </c>
      <c r="AC2781" s="34" t="s">
        <v>13615</v>
      </c>
      <c r="AD2781" s="44" t="s">
        <v>13232</v>
      </c>
      <c r="AE2781" s="44" t="s">
        <v>13232</v>
      </c>
      <c r="AF2781" s="43">
        <v>379</v>
      </c>
      <c r="AG2781" s="34" t="s">
        <v>2245</v>
      </c>
      <c r="AH2781" s="34" t="s">
        <v>5118</v>
      </c>
      <c r="AI2781" s="43" t="s">
        <v>5119</v>
      </c>
      <c r="AJ2781" s="44" t="s">
        <v>5120</v>
      </c>
      <c r="AK2781" s="261">
        <v>2710575</v>
      </c>
      <c r="AL2781" s="44" t="s">
        <v>510</v>
      </c>
      <c r="AM2781" s="44" t="s">
        <v>5124</v>
      </c>
      <c r="AN2781" s="262">
        <v>215802830</v>
      </c>
      <c r="AO2781" s="34"/>
      <c r="AP2781" s="34"/>
      <c r="AQ2781" s="34"/>
      <c r="AR2781" s="34"/>
      <c r="AS2781" s="34"/>
      <c r="AT2781" s="44" t="s">
        <v>12785</v>
      </c>
      <c r="AU2781" s="44"/>
      <c r="AV2781" s="477" t="str">
        <f t="array" ref="AV2781">_xlfn.IFS(
LEFT(Tabelas!$AI2781,1)="N","DN",
LEFT(Tabelas!$AI2781,1)="C","DC",
LEFT(Tabelas!$AI2781,1)="L","DL",
LEFT(Tabelas!$AI2781,1)="A","DA",
LEFT(Tabelas!$AI2781,1)="G","DG")</f>
        <v>DL</v>
      </c>
      <c r="AW2781" s="34"/>
      <c r="AX2781" s="34"/>
      <c r="AY2781" s="34"/>
      <c r="AZ2781" s="34"/>
      <c r="BA2781" s="34"/>
      <c r="BB2781" s="34"/>
      <c r="BC2781" s="34"/>
      <c r="BD2781" s="44">
        <v>111124</v>
      </c>
      <c r="BE2781" s="34" t="s">
        <v>2505</v>
      </c>
      <c r="BF2781" s="43" t="s">
        <v>318</v>
      </c>
      <c r="BG2781" s="34" t="s">
        <v>510</v>
      </c>
      <c r="BH2781" s="34" t="s">
        <v>278</v>
      </c>
      <c r="BI2781" s="34" t="s">
        <v>13615</v>
      </c>
      <c r="BJ2781" s="44" t="s">
        <v>13232</v>
      </c>
      <c r="BK2781" s="44" t="s">
        <v>13232</v>
      </c>
      <c r="EN2781" s="576"/>
      <c r="EO2781" s="561"/>
      <c r="EP2781" s="561"/>
      <c r="EQ2781" s="576"/>
      <c r="ER2781" s="561"/>
      <c r="ES2781" s="561"/>
    </row>
    <row r="2782" spans="22:149">
      <c r="V2782" s="43">
        <v>382</v>
      </c>
      <c r="W2782" s="34" t="s">
        <v>5135</v>
      </c>
      <c r="X2782" s="44">
        <v>110608</v>
      </c>
      <c r="Y2782" s="34" t="s">
        <v>1914</v>
      </c>
      <c r="Z2782" s="43" t="s">
        <v>318</v>
      </c>
      <c r="AA2782" s="34" t="s">
        <v>278</v>
      </c>
      <c r="AB2782" s="34" t="s">
        <v>278</v>
      </c>
      <c r="AC2782" s="34" t="s">
        <v>1914</v>
      </c>
      <c r="AD2782" s="44" t="s">
        <v>13232</v>
      </c>
      <c r="AE2782" s="44" t="s">
        <v>13232</v>
      </c>
      <c r="AF2782" s="43">
        <v>382</v>
      </c>
      <c r="AG2782" s="34" t="s">
        <v>5135</v>
      </c>
      <c r="AH2782" s="34" t="s">
        <v>5134</v>
      </c>
      <c r="AI2782" s="43" t="s">
        <v>4968</v>
      </c>
      <c r="AJ2782" s="44" t="s">
        <v>5136</v>
      </c>
      <c r="AK2782" s="261">
        <v>1500487</v>
      </c>
      <c r="AL2782" s="44" t="s">
        <v>278</v>
      </c>
      <c r="AM2782" s="44" t="s">
        <v>5139</v>
      </c>
      <c r="AN2782" s="262">
        <v>215802190</v>
      </c>
      <c r="AO2782" s="34"/>
      <c r="AP2782" s="34"/>
      <c r="AQ2782" s="34"/>
      <c r="AR2782" s="34"/>
      <c r="AS2782" s="34"/>
      <c r="AT2782" s="44" t="s">
        <v>12785</v>
      </c>
      <c r="AU2782" s="44"/>
      <c r="AV2782" s="477" t="str">
        <f t="array" ref="AV2782">_xlfn.IFS(
LEFT(Tabelas!$AI2782,1)="N","DN",
LEFT(Tabelas!$AI2782,1)="C","DC",
LEFT(Tabelas!$AI2782,1)="L","DL",
LEFT(Tabelas!$AI2782,1)="A","DA",
LEFT(Tabelas!$AI2782,1)="G","DG")</f>
        <v>DL</v>
      </c>
      <c r="AW2782" s="34"/>
      <c r="AX2782" s="34"/>
      <c r="AY2782" s="34"/>
      <c r="AZ2782" s="34"/>
      <c r="BA2782" s="34"/>
      <c r="BB2782" s="34"/>
      <c r="BC2782" s="34"/>
      <c r="BD2782" s="44">
        <v>110608</v>
      </c>
      <c r="BE2782" s="34" t="s">
        <v>1914</v>
      </c>
      <c r="BF2782" s="43" t="s">
        <v>318</v>
      </c>
      <c r="BG2782" s="34" t="s">
        <v>278</v>
      </c>
      <c r="BH2782" s="34" t="s">
        <v>278</v>
      </c>
      <c r="BI2782" s="34" t="s">
        <v>1914</v>
      </c>
      <c r="BJ2782" s="44" t="s">
        <v>13232</v>
      </c>
      <c r="BK2782" s="44" t="s">
        <v>13232</v>
      </c>
      <c r="EN2782" s="576"/>
      <c r="EO2782" s="561"/>
      <c r="EP2782" s="561"/>
      <c r="EQ2782" s="576"/>
      <c r="ER2782" s="561"/>
      <c r="ES2782" s="561"/>
    </row>
    <row r="2783" spans="22:149">
      <c r="V2783" s="43">
        <v>382</v>
      </c>
      <c r="W2783" s="34" t="s">
        <v>5135</v>
      </c>
      <c r="X2783" s="44">
        <v>110659</v>
      </c>
      <c r="Y2783" s="34" t="s">
        <v>3557</v>
      </c>
      <c r="Z2783" s="43" t="s">
        <v>318</v>
      </c>
      <c r="AA2783" s="34" t="s">
        <v>278</v>
      </c>
      <c r="AB2783" s="34" t="s">
        <v>278</v>
      </c>
      <c r="AC2783" s="34" t="s">
        <v>3557</v>
      </c>
      <c r="AD2783" s="44" t="s">
        <v>13232</v>
      </c>
      <c r="AE2783" s="44" t="s">
        <v>13232</v>
      </c>
      <c r="AF2783" s="43">
        <v>382</v>
      </c>
      <c r="AG2783" s="34" t="s">
        <v>5135</v>
      </c>
      <c r="AH2783" s="34" t="s">
        <v>5134</v>
      </c>
      <c r="AI2783" s="43" t="s">
        <v>4968</v>
      </c>
      <c r="AJ2783" s="44" t="s">
        <v>5136</v>
      </c>
      <c r="AK2783" s="261">
        <v>1500487</v>
      </c>
      <c r="AL2783" s="44" t="s">
        <v>278</v>
      </c>
      <c r="AM2783" s="44" t="s">
        <v>5139</v>
      </c>
      <c r="AN2783" s="262">
        <v>215802190</v>
      </c>
      <c r="AO2783" s="34"/>
      <c r="AP2783" s="34"/>
      <c r="AQ2783" s="34"/>
      <c r="AR2783" s="34"/>
      <c r="AS2783" s="34"/>
      <c r="AT2783" s="44" t="s">
        <v>12785</v>
      </c>
      <c r="AU2783" s="44"/>
      <c r="AV2783" s="477" t="str">
        <f t="array" ref="AV2783">_xlfn.IFS(
LEFT(Tabelas!$AI2783,1)="N","DN",
LEFT(Tabelas!$AI2783,1)="C","DC",
LEFT(Tabelas!$AI2783,1)="L","DL",
LEFT(Tabelas!$AI2783,1)="A","DA",
LEFT(Tabelas!$AI2783,1)="G","DG")</f>
        <v>DL</v>
      </c>
      <c r="AW2783" s="34"/>
      <c r="AX2783" s="34"/>
      <c r="AY2783" s="34"/>
      <c r="AZ2783" s="34"/>
      <c r="BA2783" s="34"/>
      <c r="BB2783" s="34"/>
      <c r="BC2783" s="34"/>
      <c r="BD2783" s="44">
        <v>110659</v>
      </c>
      <c r="BE2783" s="34" t="s">
        <v>3557</v>
      </c>
      <c r="BF2783" s="43" t="s">
        <v>318</v>
      </c>
      <c r="BG2783" s="34" t="s">
        <v>278</v>
      </c>
      <c r="BH2783" s="34" t="s">
        <v>278</v>
      </c>
      <c r="BI2783" s="34" t="s">
        <v>3557</v>
      </c>
      <c r="BJ2783" s="44" t="s">
        <v>13232</v>
      </c>
      <c r="BK2783" s="44" t="s">
        <v>13232</v>
      </c>
      <c r="EN2783" s="576"/>
      <c r="EO2783" s="561"/>
      <c r="EP2783" s="561"/>
      <c r="EQ2783" s="576"/>
      <c r="ER2783" s="561"/>
      <c r="ES2783" s="561"/>
    </row>
    <row r="2784" spans="22:149">
      <c r="V2784" s="43">
        <v>382</v>
      </c>
      <c r="W2784" s="34" t="s">
        <v>5135</v>
      </c>
      <c r="X2784" s="44">
        <v>110610</v>
      </c>
      <c r="Y2784" s="34" t="s">
        <v>2124</v>
      </c>
      <c r="Z2784" s="43" t="s">
        <v>318</v>
      </c>
      <c r="AA2784" s="34" t="s">
        <v>278</v>
      </c>
      <c r="AB2784" s="34" t="s">
        <v>278</v>
      </c>
      <c r="AC2784" s="34" t="s">
        <v>2124</v>
      </c>
      <c r="AD2784" s="44" t="s">
        <v>13232</v>
      </c>
      <c r="AE2784" s="44" t="s">
        <v>13232</v>
      </c>
      <c r="AF2784" s="43">
        <v>382</v>
      </c>
      <c r="AG2784" s="34" t="s">
        <v>5135</v>
      </c>
      <c r="AH2784" s="34" t="s">
        <v>5134</v>
      </c>
      <c r="AI2784" s="43" t="s">
        <v>4968</v>
      </c>
      <c r="AJ2784" s="44" t="s">
        <v>5136</v>
      </c>
      <c r="AK2784" s="261">
        <v>1500487</v>
      </c>
      <c r="AL2784" s="44" t="s">
        <v>278</v>
      </c>
      <c r="AM2784" s="44" t="s">
        <v>5139</v>
      </c>
      <c r="AN2784" s="262">
        <v>215802190</v>
      </c>
      <c r="AO2784" s="34"/>
      <c r="AP2784" s="34"/>
      <c r="AQ2784" s="34"/>
      <c r="AR2784" s="34"/>
      <c r="AS2784" s="34"/>
      <c r="AT2784" s="44" t="s">
        <v>12785</v>
      </c>
      <c r="AU2784" s="44"/>
      <c r="AV2784" s="477" t="str">
        <f t="array" ref="AV2784">_xlfn.IFS(
LEFT(Tabelas!$AI2784,1)="N","DN",
LEFT(Tabelas!$AI2784,1)="C","DC",
LEFT(Tabelas!$AI2784,1)="L","DL",
LEFT(Tabelas!$AI2784,1)="A","DA",
LEFT(Tabelas!$AI2784,1)="G","DG")</f>
        <v>DL</v>
      </c>
      <c r="AW2784" s="34"/>
      <c r="AX2784" s="34"/>
      <c r="AY2784" s="34"/>
      <c r="AZ2784" s="34"/>
      <c r="BA2784" s="34"/>
      <c r="BB2784" s="34"/>
      <c r="BC2784" s="34"/>
      <c r="BD2784" s="44">
        <v>110610</v>
      </c>
      <c r="BE2784" s="34" t="s">
        <v>2124</v>
      </c>
      <c r="BF2784" s="43" t="s">
        <v>318</v>
      </c>
      <c r="BG2784" s="34" t="s">
        <v>278</v>
      </c>
      <c r="BH2784" s="34" t="s">
        <v>278</v>
      </c>
      <c r="BI2784" s="34" t="s">
        <v>2124</v>
      </c>
      <c r="BJ2784" s="44" t="s">
        <v>13232</v>
      </c>
      <c r="BK2784" s="44" t="s">
        <v>13232</v>
      </c>
      <c r="EN2784" s="576"/>
      <c r="EO2784" s="561"/>
      <c r="EP2784" s="561"/>
      <c r="EQ2784" s="576"/>
      <c r="ER2784" s="561"/>
      <c r="ES2784" s="561"/>
    </row>
    <row r="2785" spans="22:149">
      <c r="V2785" s="43">
        <v>382</v>
      </c>
      <c r="W2785" s="34" t="s">
        <v>5135</v>
      </c>
      <c r="X2785" s="44">
        <v>110611</v>
      </c>
      <c r="Y2785" s="34" t="s">
        <v>1648</v>
      </c>
      <c r="Z2785" s="43" t="s">
        <v>318</v>
      </c>
      <c r="AA2785" s="34" t="s">
        <v>278</v>
      </c>
      <c r="AB2785" s="34" t="s">
        <v>278</v>
      </c>
      <c r="AC2785" s="34" t="s">
        <v>1648</v>
      </c>
      <c r="AD2785" s="44" t="s">
        <v>13232</v>
      </c>
      <c r="AE2785" s="44" t="s">
        <v>13232</v>
      </c>
      <c r="AF2785" s="43">
        <v>382</v>
      </c>
      <c r="AG2785" s="34" t="s">
        <v>5135</v>
      </c>
      <c r="AH2785" s="34" t="s">
        <v>5134</v>
      </c>
      <c r="AI2785" s="43" t="s">
        <v>4968</v>
      </c>
      <c r="AJ2785" s="44" t="s">
        <v>5136</v>
      </c>
      <c r="AK2785" s="261">
        <v>1500487</v>
      </c>
      <c r="AL2785" s="44" t="s">
        <v>278</v>
      </c>
      <c r="AM2785" s="44" t="s">
        <v>5139</v>
      </c>
      <c r="AN2785" s="262">
        <v>215802190</v>
      </c>
      <c r="AO2785" s="34"/>
      <c r="AP2785" s="34"/>
      <c r="AQ2785" s="34"/>
      <c r="AR2785" s="34"/>
      <c r="AS2785" s="34"/>
      <c r="AT2785" s="44" t="s">
        <v>12785</v>
      </c>
      <c r="AU2785" s="44"/>
      <c r="AV2785" s="477" t="str">
        <f t="array" ref="AV2785">_xlfn.IFS(
LEFT(Tabelas!$AI2785,1)="N","DN",
LEFT(Tabelas!$AI2785,1)="C","DC",
LEFT(Tabelas!$AI2785,1)="L","DL",
LEFT(Tabelas!$AI2785,1)="A","DA",
LEFT(Tabelas!$AI2785,1)="G","DG")</f>
        <v>DL</v>
      </c>
      <c r="AW2785" s="34"/>
      <c r="AX2785" s="34"/>
      <c r="AY2785" s="34"/>
      <c r="AZ2785" s="34"/>
      <c r="BA2785" s="34"/>
      <c r="BB2785" s="34"/>
      <c r="BC2785" s="34"/>
      <c r="BD2785" s="44">
        <v>110611</v>
      </c>
      <c r="BE2785" s="34" t="s">
        <v>1648</v>
      </c>
      <c r="BF2785" s="43" t="s">
        <v>318</v>
      </c>
      <c r="BG2785" s="34" t="s">
        <v>278</v>
      </c>
      <c r="BH2785" s="34" t="s">
        <v>278</v>
      </c>
      <c r="BI2785" s="34" t="s">
        <v>1648</v>
      </c>
      <c r="BJ2785" s="44" t="s">
        <v>13232</v>
      </c>
      <c r="BK2785" s="44" t="s">
        <v>13232</v>
      </c>
      <c r="EN2785" s="576"/>
      <c r="EO2785" s="561"/>
      <c r="EP2785" s="561"/>
      <c r="EQ2785" s="576"/>
      <c r="ER2785" s="561"/>
      <c r="ES2785" s="561"/>
    </row>
    <row r="2786" spans="22:149">
      <c r="V2786" s="43">
        <v>382</v>
      </c>
      <c r="W2786" s="34" t="s">
        <v>5135</v>
      </c>
      <c r="X2786" s="44">
        <v>110618</v>
      </c>
      <c r="Y2786" s="34" t="s">
        <v>2501</v>
      </c>
      <c r="Z2786" s="43" t="s">
        <v>318</v>
      </c>
      <c r="AA2786" s="34" t="s">
        <v>278</v>
      </c>
      <c r="AB2786" s="34" t="s">
        <v>278</v>
      </c>
      <c r="AC2786" s="34" t="s">
        <v>2501</v>
      </c>
      <c r="AD2786" s="44" t="s">
        <v>13232</v>
      </c>
      <c r="AE2786" s="44" t="s">
        <v>13232</v>
      </c>
      <c r="AF2786" s="43">
        <v>382</v>
      </c>
      <c r="AG2786" s="34" t="s">
        <v>5135</v>
      </c>
      <c r="AH2786" s="34" t="s">
        <v>5134</v>
      </c>
      <c r="AI2786" s="43" t="s">
        <v>4968</v>
      </c>
      <c r="AJ2786" s="44" t="s">
        <v>5136</v>
      </c>
      <c r="AK2786" s="261">
        <v>1500487</v>
      </c>
      <c r="AL2786" s="44" t="s">
        <v>278</v>
      </c>
      <c r="AM2786" s="44" t="s">
        <v>5139</v>
      </c>
      <c r="AN2786" s="262">
        <v>215802190</v>
      </c>
      <c r="AO2786" s="34"/>
      <c r="AP2786" s="34"/>
      <c r="AQ2786" s="34"/>
      <c r="AR2786" s="34"/>
      <c r="AS2786" s="34"/>
      <c r="AT2786" s="44" t="s">
        <v>12785</v>
      </c>
      <c r="AU2786" s="44"/>
      <c r="AV2786" s="477" t="str">
        <f t="array" ref="AV2786">_xlfn.IFS(
LEFT(Tabelas!$AI2786,1)="N","DN",
LEFT(Tabelas!$AI2786,1)="C","DC",
LEFT(Tabelas!$AI2786,1)="L","DL",
LEFT(Tabelas!$AI2786,1)="A","DA",
LEFT(Tabelas!$AI2786,1)="G","DG")</f>
        <v>DL</v>
      </c>
      <c r="AW2786" s="34"/>
      <c r="AX2786" s="34"/>
      <c r="AY2786" s="34"/>
      <c r="AZ2786" s="34"/>
      <c r="BA2786" s="34"/>
      <c r="BB2786" s="34"/>
      <c r="BC2786" s="34"/>
      <c r="BD2786" s="44">
        <v>110618</v>
      </c>
      <c r="BE2786" s="34" t="s">
        <v>2501</v>
      </c>
      <c r="BF2786" s="43" t="s">
        <v>318</v>
      </c>
      <c r="BG2786" s="34" t="s">
        <v>278</v>
      </c>
      <c r="BH2786" s="34" t="s">
        <v>278</v>
      </c>
      <c r="BI2786" s="34" t="s">
        <v>2501</v>
      </c>
      <c r="BJ2786" s="44" t="s">
        <v>13232</v>
      </c>
      <c r="BK2786" s="44" t="s">
        <v>13232</v>
      </c>
      <c r="EN2786" s="576"/>
      <c r="EO2786" s="561"/>
      <c r="EP2786" s="561"/>
      <c r="EQ2786" s="576"/>
      <c r="ER2786" s="561"/>
      <c r="ES2786" s="561"/>
    </row>
    <row r="2787" spans="22:149">
      <c r="V2787" s="43">
        <v>382</v>
      </c>
      <c r="W2787" s="34" t="s">
        <v>5135</v>
      </c>
      <c r="X2787" s="44">
        <v>110639</v>
      </c>
      <c r="Y2787" s="34" t="s">
        <v>2947</v>
      </c>
      <c r="Z2787" s="43" t="s">
        <v>318</v>
      </c>
      <c r="AA2787" s="34" t="s">
        <v>278</v>
      </c>
      <c r="AB2787" s="34" t="s">
        <v>278</v>
      </c>
      <c r="AC2787" s="34" t="s">
        <v>2947</v>
      </c>
      <c r="AD2787" s="44" t="s">
        <v>13232</v>
      </c>
      <c r="AE2787" s="44" t="s">
        <v>13232</v>
      </c>
      <c r="AF2787" s="43">
        <v>382</v>
      </c>
      <c r="AG2787" s="34" t="s">
        <v>5135</v>
      </c>
      <c r="AH2787" s="34" t="s">
        <v>5134</v>
      </c>
      <c r="AI2787" s="43" t="s">
        <v>4968</v>
      </c>
      <c r="AJ2787" s="44" t="s">
        <v>5136</v>
      </c>
      <c r="AK2787" s="261">
        <v>1500487</v>
      </c>
      <c r="AL2787" s="44" t="s">
        <v>278</v>
      </c>
      <c r="AM2787" s="44" t="s">
        <v>5139</v>
      </c>
      <c r="AN2787" s="262">
        <v>215802190</v>
      </c>
      <c r="AO2787" s="34"/>
      <c r="AP2787" s="34"/>
      <c r="AQ2787" s="34"/>
      <c r="AR2787" s="34"/>
      <c r="AS2787" s="34"/>
      <c r="AT2787" s="44" t="s">
        <v>12785</v>
      </c>
      <c r="AU2787" s="44"/>
      <c r="AV2787" s="477" t="str">
        <f t="array" ref="AV2787">_xlfn.IFS(
LEFT(Tabelas!$AI2787,1)="N","DN",
LEFT(Tabelas!$AI2787,1)="C","DC",
LEFT(Tabelas!$AI2787,1)="L","DL",
LEFT(Tabelas!$AI2787,1)="A","DA",
LEFT(Tabelas!$AI2787,1)="G","DG")</f>
        <v>DL</v>
      </c>
      <c r="AW2787" s="34"/>
      <c r="AX2787" s="34"/>
      <c r="AY2787" s="34"/>
      <c r="AZ2787" s="34"/>
      <c r="BA2787" s="34"/>
      <c r="BB2787" s="34"/>
      <c r="BC2787" s="34"/>
      <c r="BD2787" s="44">
        <v>110639</v>
      </c>
      <c r="BE2787" s="34" t="s">
        <v>2947</v>
      </c>
      <c r="BF2787" s="43" t="s">
        <v>318</v>
      </c>
      <c r="BG2787" s="34" t="s">
        <v>278</v>
      </c>
      <c r="BH2787" s="34" t="s">
        <v>278</v>
      </c>
      <c r="BI2787" s="34" t="s">
        <v>2947</v>
      </c>
      <c r="BJ2787" s="44" t="s">
        <v>13232</v>
      </c>
      <c r="BK2787" s="44" t="s">
        <v>13232</v>
      </c>
      <c r="EN2787" s="576"/>
      <c r="EO2787" s="561"/>
      <c r="EP2787" s="561"/>
      <c r="EQ2787" s="576"/>
      <c r="ER2787" s="561"/>
      <c r="ES2787" s="561"/>
    </row>
    <row r="2788" spans="22:149">
      <c r="V2788" s="43">
        <v>383</v>
      </c>
      <c r="W2788" s="34" t="s">
        <v>2597</v>
      </c>
      <c r="X2788" s="44">
        <v>151002</v>
      </c>
      <c r="Y2788" s="34" t="s">
        <v>1165</v>
      </c>
      <c r="Z2788" s="43" t="s">
        <v>318</v>
      </c>
      <c r="AA2788" s="34" t="s">
        <v>571</v>
      </c>
      <c r="AB2788" s="34" t="s">
        <v>282</v>
      </c>
      <c r="AC2788" s="34" t="s">
        <v>1165</v>
      </c>
      <c r="AD2788" s="44" t="s">
        <v>13232</v>
      </c>
      <c r="AE2788" s="44" t="s">
        <v>13232</v>
      </c>
      <c r="AF2788" s="43">
        <v>383</v>
      </c>
      <c r="AG2788" s="34" t="s">
        <v>2597</v>
      </c>
      <c r="AH2788" s="34" t="s">
        <v>5148</v>
      </c>
      <c r="AI2788" s="43" t="s">
        <v>5149</v>
      </c>
      <c r="AJ2788" s="44" t="s">
        <v>5150</v>
      </c>
      <c r="AK2788" s="261">
        <v>2845545</v>
      </c>
      <c r="AL2788" s="44" t="s">
        <v>1165</v>
      </c>
      <c r="AM2788" s="44" t="s">
        <v>5154</v>
      </c>
      <c r="AN2788" s="262">
        <v>215802740</v>
      </c>
      <c r="AO2788" s="34"/>
      <c r="AP2788" s="34"/>
      <c r="AQ2788" s="34"/>
      <c r="AR2788" s="34"/>
      <c r="AS2788" s="34"/>
      <c r="AT2788" s="44" t="s">
        <v>12785</v>
      </c>
      <c r="AU2788" s="44"/>
      <c r="AV2788" s="477" t="str">
        <f t="array" ref="AV2788">_xlfn.IFS(
LEFT(Tabelas!$AI2788,1)="N","DN",
LEFT(Tabelas!$AI2788,1)="C","DC",
LEFT(Tabelas!$AI2788,1)="L","DL",
LEFT(Tabelas!$AI2788,1)="A","DA",
LEFT(Tabelas!$AI2788,1)="G","DG")</f>
        <v>DL</v>
      </c>
      <c r="AW2788" s="34"/>
      <c r="AX2788" s="34"/>
      <c r="AY2788" s="34"/>
      <c r="AZ2788" s="34"/>
      <c r="BA2788" s="34"/>
      <c r="BB2788" s="34"/>
      <c r="BC2788" s="34"/>
      <c r="BD2788" s="44">
        <v>151002</v>
      </c>
      <c r="BE2788" s="34" t="s">
        <v>1165</v>
      </c>
      <c r="BF2788" s="43" t="s">
        <v>318</v>
      </c>
      <c r="BG2788" s="34" t="s">
        <v>571</v>
      </c>
      <c r="BH2788" s="34" t="s">
        <v>282</v>
      </c>
      <c r="BI2788" s="34" t="s">
        <v>1165</v>
      </c>
      <c r="BJ2788" s="44" t="s">
        <v>13232</v>
      </c>
      <c r="BK2788" s="44" t="s">
        <v>13232</v>
      </c>
      <c r="EN2788" s="576"/>
      <c r="EO2788" s="561"/>
      <c r="EP2788" s="561"/>
      <c r="EQ2788" s="576"/>
      <c r="ER2788" s="561"/>
      <c r="ES2788" s="561"/>
    </row>
    <row r="2789" spans="22:149">
      <c r="V2789" s="43">
        <v>383</v>
      </c>
      <c r="W2789" s="34" t="s">
        <v>2597</v>
      </c>
      <c r="X2789" s="44">
        <v>151005</v>
      </c>
      <c r="Y2789" s="34" t="s">
        <v>1439</v>
      </c>
      <c r="Z2789" s="43" t="s">
        <v>318</v>
      </c>
      <c r="AA2789" s="34" t="s">
        <v>571</v>
      </c>
      <c r="AB2789" s="34" t="s">
        <v>282</v>
      </c>
      <c r="AC2789" s="34" t="s">
        <v>1439</v>
      </c>
      <c r="AD2789" s="44" t="s">
        <v>13232</v>
      </c>
      <c r="AE2789" s="44" t="s">
        <v>13232</v>
      </c>
      <c r="AF2789" s="43">
        <v>383</v>
      </c>
      <c r="AG2789" s="34" t="s">
        <v>2597</v>
      </c>
      <c r="AH2789" s="34" t="s">
        <v>5148</v>
      </c>
      <c r="AI2789" s="43" t="s">
        <v>5149</v>
      </c>
      <c r="AJ2789" s="44" t="s">
        <v>5150</v>
      </c>
      <c r="AK2789" s="261">
        <v>2845545</v>
      </c>
      <c r="AL2789" s="44" t="s">
        <v>1165</v>
      </c>
      <c r="AM2789" s="44" t="s">
        <v>5154</v>
      </c>
      <c r="AN2789" s="262">
        <v>215802740</v>
      </c>
      <c r="AO2789" s="34"/>
      <c r="AP2789" s="34"/>
      <c r="AQ2789" s="34"/>
      <c r="AR2789" s="34"/>
      <c r="AS2789" s="34"/>
      <c r="AT2789" s="44" t="s">
        <v>12785</v>
      </c>
      <c r="AU2789" s="44"/>
      <c r="AV2789" s="477" t="str">
        <f t="array" ref="AV2789">_xlfn.IFS(
LEFT(Tabelas!$AI2789,1)="N","DN",
LEFT(Tabelas!$AI2789,1)="C","DC",
LEFT(Tabelas!$AI2789,1)="L","DL",
LEFT(Tabelas!$AI2789,1)="A","DA",
LEFT(Tabelas!$AI2789,1)="G","DG")</f>
        <v>DL</v>
      </c>
      <c r="AW2789" s="34"/>
      <c r="AX2789" s="34"/>
      <c r="AY2789" s="34"/>
      <c r="AZ2789" s="34"/>
      <c r="BA2789" s="34"/>
      <c r="BB2789" s="34"/>
      <c r="BC2789" s="34"/>
      <c r="BD2789" s="44">
        <v>151005</v>
      </c>
      <c r="BE2789" s="34" t="s">
        <v>1439</v>
      </c>
      <c r="BF2789" s="43" t="s">
        <v>318</v>
      </c>
      <c r="BG2789" s="34" t="s">
        <v>571</v>
      </c>
      <c r="BH2789" s="34" t="s">
        <v>282</v>
      </c>
      <c r="BI2789" s="34" t="s">
        <v>1439</v>
      </c>
      <c r="BJ2789" s="44" t="s">
        <v>13232</v>
      </c>
      <c r="BK2789" s="44" t="s">
        <v>13232</v>
      </c>
      <c r="EN2789" s="576"/>
      <c r="EO2789" s="561"/>
      <c r="EP2789" s="561"/>
      <c r="EQ2789" s="576"/>
      <c r="ER2789" s="561"/>
      <c r="ES2789" s="561"/>
    </row>
    <row r="2790" spans="22:149">
      <c r="V2790" s="43">
        <v>383</v>
      </c>
      <c r="W2790" s="34" t="s">
        <v>2597</v>
      </c>
      <c r="X2790" s="44">
        <v>151006</v>
      </c>
      <c r="Y2790" s="34" t="s">
        <v>1719</v>
      </c>
      <c r="Z2790" s="43" t="s">
        <v>318</v>
      </c>
      <c r="AA2790" s="34" t="s">
        <v>571</v>
      </c>
      <c r="AB2790" s="34" t="s">
        <v>282</v>
      </c>
      <c r="AC2790" s="34" t="s">
        <v>1719</v>
      </c>
      <c r="AD2790" s="44" t="s">
        <v>13232</v>
      </c>
      <c r="AE2790" s="44" t="s">
        <v>13232</v>
      </c>
      <c r="AF2790" s="43">
        <v>383</v>
      </c>
      <c r="AG2790" s="34" t="s">
        <v>2597</v>
      </c>
      <c r="AH2790" s="34" t="s">
        <v>5148</v>
      </c>
      <c r="AI2790" s="43" t="s">
        <v>5149</v>
      </c>
      <c r="AJ2790" s="44" t="s">
        <v>5150</v>
      </c>
      <c r="AK2790" s="261">
        <v>2845545</v>
      </c>
      <c r="AL2790" s="44" t="s">
        <v>1165</v>
      </c>
      <c r="AM2790" s="44" t="s">
        <v>5154</v>
      </c>
      <c r="AN2790" s="262">
        <v>215802740</v>
      </c>
      <c r="AO2790" s="34"/>
      <c r="AP2790" s="34"/>
      <c r="AQ2790" s="34"/>
      <c r="AR2790" s="34"/>
      <c r="AS2790" s="34"/>
      <c r="AT2790" s="44" t="s">
        <v>12785</v>
      </c>
      <c r="AU2790" s="44"/>
      <c r="AV2790" s="477" t="str">
        <f t="array" ref="AV2790">_xlfn.IFS(
LEFT(Tabelas!$AI2790,1)="N","DN",
LEFT(Tabelas!$AI2790,1)="C","DC",
LEFT(Tabelas!$AI2790,1)="L","DL",
LEFT(Tabelas!$AI2790,1)="A","DA",
LEFT(Tabelas!$AI2790,1)="G","DG")</f>
        <v>DL</v>
      </c>
      <c r="AW2790" s="34"/>
      <c r="AX2790" s="34"/>
      <c r="AY2790" s="34"/>
      <c r="AZ2790" s="34"/>
      <c r="BA2790" s="34"/>
      <c r="BB2790" s="34"/>
      <c r="BC2790" s="34"/>
      <c r="BD2790" s="44">
        <v>151006</v>
      </c>
      <c r="BE2790" s="34" t="s">
        <v>1719</v>
      </c>
      <c r="BF2790" s="43" t="s">
        <v>318</v>
      </c>
      <c r="BG2790" s="34" t="s">
        <v>571</v>
      </c>
      <c r="BH2790" s="34" t="s">
        <v>282</v>
      </c>
      <c r="BI2790" s="34" t="s">
        <v>1719</v>
      </c>
      <c r="BJ2790" s="44" t="s">
        <v>13232</v>
      </c>
      <c r="BK2790" s="44" t="s">
        <v>13232</v>
      </c>
      <c r="EN2790" s="576"/>
      <c r="EO2790" s="561"/>
      <c r="EP2790" s="561"/>
      <c r="EQ2790" s="576"/>
      <c r="ER2790" s="561"/>
      <c r="ES2790" s="561"/>
    </row>
    <row r="2791" spans="22:149">
      <c r="V2791" s="43">
        <v>383</v>
      </c>
      <c r="W2791" s="34" t="s">
        <v>2597</v>
      </c>
      <c r="X2791" s="44">
        <v>151000</v>
      </c>
      <c r="Y2791" s="34" t="s">
        <v>873</v>
      </c>
      <c r="Z2791" s="43" t="s">
        <v>318</v>
      </c>
      <c r="AA2791" s="34" t="s">
        <v>571</v>
      </c>
      <c r="AB2791" s="34" t="s">
        <v>282</v>
      </c>
      <c r="AC2791" s="34" t="s">
        <v>13616</v>
      </c>
      <c r="AD2791" s="44" t="s">
        <v>13232</v>
      </c>
      <c r="AE2791" s="44" t="s">
        <v>13232</v>
      </c>
      <c r="AF2791" s="43">
        <v>383</v>
      </c>
      <c r="AG2791" s="34" t="s">
        <v>2597</v>
      </c>
      <c r="AH2791" s="34" t="s">
        <v>5148</v>
      </c>
      <c r="AI2791" s="43" t="s">
        <v>5149</v>
      </c>
      <c r="AJ2791" s="44" t="s">
        <v>5150</v>
      </c>
      <c r="AK2791" s="261">
        <v>2845545</v>
      </c>
      <c r="AL2791" s="44" t="s">
        <v>1165</v>
      </c>
      <c r="AM2791" s="44" t="s">
        <v>5154</v>
      </c>
      <c r="AN2791" s="262">
        <v>215802740</v>
      </c>
      <c r="AO2791" s="34"/>
      <c r="AP2791" s="34"/>
      <c r="AQ2791" s="34"/>
      <c r="AR2791" s="34"/>
      <c r="AS2791" s="34"/>
      <c r="AT2791" s="44" t="s">
        <v>12785</v>
      </c>
      <c r="AU2791" s="44"/>
      <c r="AV2791" s="477" t="str">
        <f t="array" ref="AV2791">_xlfn.IFS(
LEFT(Tabelas!$AI2791,1)="N","DN",
LEFT(Tabelas!$AI2791,1)="C","DC",
LEFT(Tabelas!$AI2791,1)="L","DL",
LEFT(Tabelas!$AI2791,1)="A","DA",
LEFT(Tabelas!$AI2791,1)="G","DG")</f>
        <v>DL</v>
      </c>
      <c r="AW2791" s="34"/>
      <c r="AX2791" s="34"/>
      <c r="AY2791" s="34"/>
      <c r="AZ2791" s="34"/>
      <c r="BA2791" s="34"/>
      <c r="BB2791" s="34"/>
      <c r="BC2791" s="34"/>
      <c r="BD2791" s="44">
        <v>151000</v>
      </c>
      <c r="BE2791" s="34" t="s">
        <v>873</v>
      </c>
      <c r="BF2791" s="43" t="s">
        <v>318</v>
      </c>
      <c r="BG2791" s="34" t="s">
        <v>571</v>
      </c>
      <c r="BH2791" s="34" t="s">
        <v>282</v>
      </c>
      <c r="BI2791" s="34" t="s">
        <v>13616</v>
      </c>
      <c r="BJ2791" s="44" t="s">
        <v>13232</v>
      </c>
      <c r="BK2791" s="44" t="s">
        <v>13232</v>
      </c>
      <c r="EN2791" s="576"/>
      <c r="EO2791" s="561"/>
      <c r="EP2791" s="561"/>
      <c r="EQ2791" s="576"/>
      <c r="ER2791" s="561"/>
      <c r="ES2791" s="561"/>
    </row>
    <row r="2792" spans="22:149">
      <c r="V2792" s="43">
        <v>383</v>
      </c>
      <c r="W2792" s="34" t="s">
        <v>2597</v>
      </c>
      <c r="X2792" s="44">
        <v>151007</v>
      </c>
      <c r="Y2792" s="34" t="s">
        <v>1971</v>
      </c>
      <c r="Z2792" s="43" t="s">
        <v>318</v>
      </c>
      <c r="AA2792" s="34" t="s">
        <v>571</v>
      </c>
      <c r="AB2792" s="34" t="s">
        <v>282</v>
      </c>
      <c r="AC2792" s="34" t="s">
        <v>13616</v>
      </c>
      <c r="AD2792" s="44" t="s">
        <v>13232</v>
      </c>
      <c r="AE2792" s="44" t="s">
        <v>13232</v>
      </c>
      <c r="AF2792" s="43">
        <v>383</v>
      </c>
      <c r="AG2792" s="34" t="s">
        <v>2597</v>
      </c>
      <c r="AH2792" s="34" t="s">
        <v>5148</v>
      </c>
      <c r="AI2792" s="43" t="s">
        <v>5149</v>
      </c>
      <c r="AJ2792" s="44" t="s">
        <v>5150</v>
      </c>
      <c r="AK2792" s="261">
        <v>2845545</v>
      </c>
      <c r="AL2792" s="44" t="s">
        <v>1165</v>
      </c>
      <c r="AM2792" s="44" t="s">
        <v>5154</v>
      </c>
      <c r="AN2792" s="262">
        <v>215802740</v>
      </c>
      <c r="AO2792" s="34"/>
      <c r="AP2792" s="34"/>
      <c r="AQ2792" s="34"/>
      <c r="AR2792" s="34"/>
      <c r="AS2792" s="34"/>
      <c r="AT2792" s="44" t="s">
        <v>12785</v>
      </c>
      <c r="AU2792" s="44"/>
      <c r="AV2792" s="477" t="str">
        <f t="array" ref="AV2792">_xlfn.IFS(
LEFT(Tabelas!$AI2792,1)="N","DN",
LEFT(Tabelas!$AI2792,1)="C","DC",
LEFT(Tabelas!$AI2792,1)="L","DL",
LEFT(Tabelas!$AI2792,1)="A","DA",
LEFT(Tabelas!$AI2792,1)="G","DG")</f>
        <v>DL</v>
      </c>
      <c r="AW2792" s="34"/>
      <c r="AX2792" s="34"/>
      <c r="AY2792" s="34"/>
      <c r="AZ2792" s="34"/>
      <c r="BA2792" s="34"/>
      <c r="BB2792" s="34"/>
      <c r="BC2792" s="34"/>
      <c r="BD2792" s="44">
        <v>151007</v>
      </c>
      <c r="BE2792" s="34" t="s">
        <v>1971</v>
      </c>
      <c r="BF2792" s="43" t="s">
        <v>318</v>
      </c>
      <c r="BG2792" s="34" t="s">
        <v>571</v>
      </c>
      <c r="BH2792" s="34" t="s">
        <v>282</v>
      </c>
      <c r="BI2792" s="34" t="s">
        <v>13616</v>
      </c>
      <c r="BJ2792" s="44" t="s">
        <v>13232</v>
      </c>
      <c r="BK2792" s="44" t="s">
        <v>13232</v>
      </c>
      <c r="EN2792" s="576"/>
      <c r="EO2792" s="561"/>
      <c r="EP2792" s="561"/>
      <c r="EQ2792" s="576"/>
      <c r="ER2792" s="561"/>
      <c r="ES2792" s="561"/>
    </row>
    <row r="2793" spans="22:149">
      <c r="V2793" s="43">
        <v>383</v>
      </c>
      <c r="W2793" s="34" t="s">
        <v>2597</v>
      </c>
      <c r="X2793" s="44">
        <v>151103</v>
      </c>
      <c r="Y2793" s="34" t="s">
        <v>1720</v>
      </c>
      <c r="Z2793" s="43" t="s">
        <v>318</v>
      </c>
      <c r="AA2793" s="34" t="s">
        <v>572</v>
      </c>
      <c r="AB2793" s="34" t="s">
        <v>282</v>
      </c>
      <c r="AC2793" s="34" t="s">
        <v>1720</v>
      </c>
      <c r="AD2793" s="44" t="s">
        <v>13232</v>
      </c>
      <c r="AE2793" s="44" t="s">
        <v>13232</v>
      </c>
      <c r="AF2793" s="43">
        <v>383</v>
      </c>
      <c r="AG2793" s="34" t="s">
        <v>2597</v>
      </c>
      <c r="AH2793" s="34" t="s">
        <v>5148</v>
      </c>
      <c r="AI2793" s="43" t="s">
        <v>5149</v>
      </c>
      <c r="AJ2793" s="44" t="s">
        <v>5150</v>
      </c>
      <c r="AK2793" s="261">
        <v>2845545</v>
      </c>
      <c r="AL2793" s="44" t="s">
        <v>1165</v>
      </c>
      <c r="AM2793" s="44" t="s">
        <v>5154</v>
      </c>
      <c r="AN2793" s="262">
        <v>215802740</v>
      </c>
      <c r="AO2793" s="34"/>
      <c r="AP2793" s="34"/>
      <c r="AQ2793" s="34"/>
      <c r="AR2793" s="34"/>
      <c r="AS2793" s="34"/>
      <c r="AT2793" s="44" t="s">
        <v>12785</v>
      </c>
      <c r="AU2793" s="44"/>
      <c r="AV2793" s="477" t="str">
        <f t="array" ref="AV2793">_xlfn.IFS(
LEFT(Tabelas!$AI2793,1)="N","DN",
LEFT(Tabelas!$AI2793,1)="C","DC",
LEFT(Tabelas!$AI2793,1)="L","DL",
LEFT(Tabelas!$AI2793,1)="A","DA",
LEFT(Tabelas!$AI2793,1)="G","DG")</f>
        <v>DL</v>
      </c>
      <c r="AW2793" s="34"/>
      <c r="AX2793" s="34"/>
      <c r="AY2793" s="34"/>
      <c r="AZ2793" s="34"/>
      <c r="BA2793" s="34"/>
      <c r="BB2793" s="34"/>
      <c r="BC2793" s="34"/>
      <c r="BD2793" s="44">
        <v>151103</v>
      </c>
      <c r="BE2793" s="34" t="s">
        <v>1720</v>
      </c>
      <c r="BF2793" s="43" t="s">
        <v>318</v>
      </c>
      <c r="BG2793" s="34" t="s">
        <v>572</v>
      </c>
      <c r="BH2793" s="34" t="s">
        <v>282</v>
      </c>
      <c r="BI2793" s="34" t="s">
        <v>1720</v>
      </c>
      <c r="BJ2793" s="44" t="s">
        <v>13232</v>
      </c>
      <c r="BK2793" s="44" t="s">
        <v>13232</v>
      </c>
      <c r="EN2793" s="576"/>
      <c r="EO2793" s="561"/>
      <c r="EP2793" s="561"/>
      <c r="EQ2793" s="576"/>
      <c r="ER2793" s="561"/>
      <c r="ES2793" s="561"/>
    </row>
    <row r="2794" spans="22:149">
      <c r="V2794" s="43">
        <v>383</v>
      </c>
      <c r="W2794" s="34" t="s">
        <v>2597</v>
      </c>
      <c r="X2794" s="44">
        <v>151101</v>
      </c>
      <c r="Y2794" s="34" t="s">
        <v>1166</v>
      </c>
      <c r="Z2794" s="43" t="s">
        <v>318</v>
      </c>
      <c r="AA2794" s="34" t="s">
        <v>572</v>
      </c>
      <c r="AB2794" s="34" t="s">
        <v>282</v>
      </c>
      <c r="AC2794" s="34" t="s">
        <v>1166</v>
      </c>
      <c r="AD2794" s="44" t="s">
        <v>13232</v>
      </c>
      <c r="AE2794" s="44" t="s">
        <v>13232</v>
      </c>
      <c r="AF2794" s="43">
        <v>383</v>
      </c>
      <c r="AG2794" s="34" t="s">
        <v>2597</v>
      </c>
      <c r="AH2794" s="34" t="s">
        <v>5148</v>
      </c>
      <c r="AI2794" s="43" t="s">
        <v>5149</v>
      </c>
      <c r="AJ2794" s="44" t="s">
        <v>5150</v>
      </c>
      <c r="AK2794" s="261">
        <v>2845545</v>
      </c>
      <c r="AL2794" s="44" t="s">
        <v>1165</v>
      </c>
      <c r="AM2794" s="44" t="s">
        <v>5154</v>
      </c>
      <c r="AN2794" s="262">
        <v>215802740</v>
      </c>
      <c r="AO2794" s="34"/>
      <c r="AP2794" s="34"/>
      <c r="AQ2794" s="34"/>
      <c r="AR2794" s="34"/>
      <c r="AS2794" s="34"/>
      <c r="AT2794" s="44" t="s">
        <v>12785</v>
      </c>
      <c r="AU2794" s="44"/>
      <c r="AV2794" s="477" t="str">
        <f t="array" ref="AV2794">_xlfn.IFS(
LEFT(Tabelas!$AI2794,1)="N","DN",
LEFT(Tabelas!$AI2794,1)="C","DC",
LEFT(Tabelas!$AI2794,1)="L","DL",
LEFT(Tabelas!$AI2794,1)="A","DA",
LEFT(Tabelas!$AI2794,1)="G","DG")</f>
        <v>DL</v>
      </c>
      <c r="AW2794" s="34"/>
      <c r="AX2794" s="34"/>
      <c r="AY2794" s="34"/>
      <c r="AZ2794" s="34"/>
      <c r="BA2794" s="34"/>
      <c r="BB2794" s="34"/>
      <c r="BC2794" s="34"/>
      <c r="BD2794" s="44">
        <v>151101</v>
      </c>
      <c r="BE2794" s="34" t="s">
        <v>1166</v>
      </c>
      <c r="BF2794" s="43" t="s">
        <v>318</v>
      </c>
      <c r="BG2794" s="34" t="s">
        <v>572</v>
      </c>
      <c r="BH2794" s="34" t="s">
        <v>282</v>
      </c>
      <c r="BI2794" s="34" t="s">
        <v>1166</v>
      </c>
      <c r="BJ2794" s="44" t="s">
        <v>13232</v>
      </c>
      <c r="BK2794" s="44" t="s">
        <v>13232</v>
      </c>
      <c r="EN2794" s="576"/>
      <c r="EO2794" s="561"/>
      <c r="EP2794" s="561"/>
      <c r="EQ2794" s="576"/>
      <c r="ER2794" s="561"/>
      <c r="ES2794" s="561"/>
    </row>
    <row r="2795" spans="22:149">
      <c r="V2795" s="43">
        <v>383</v>
      </c>
      <c r="W2795" s="34" t="s">
        <v>2597</v>
      </c>
      <c r="X2795" s="44">
        <v>151100</v>
      </c>
      <c r="Y2795" s="34" t="s">
        <v>874</v>
      </c>
      <c r="Z2795" s="43" t="s">
        <v>318</v>
      </c>
      <c r="AA2795" s="34" t="s">
        <v>572</v>
      </c>
      <c r="AB2795" s="34" t="s">
        <v>282</v>
      </c>
      <c r="AC2795" s="34" t="s">
        <v>1440</v>
      </c>
      <c r="AD2795" s="44" t="s">
        <v>13232</v>
      </c>
      <c r="AE2795" s="44" t="s">
        <v>13232</v>
      </c>
      <c r="AF2795" s="43">
        <v>383</v>
      </c>
      <c r="AG2795" s="34" t="s">
        <v>2597</v>
      </c>
      <c r="AH2795" s="34" t="s">
        <v>5148</v>
      </c>
      <c r="AI2795" s="43" t="s">
        <v>5149</v>
      </c>
      <c r="AJ2795" s="44" t="s">
        <v>5150</v>
      </c>
      <c r="AK2795" s="261">
        <v>2845545</v>
      </c>
      <c r="AL2795" s="44" t="s">
        <v>1165</v>
      </c>
      <c r="AM2795" s="44" t="s">
        <v>5154</v>
      </c>
      <c r="AN2795" s="262">
        <v>215802740</v>
      </c>
      <c r="AO2795" s="34"/>
      <c r="AP2795" s="34"/>
      <c r="AQ2795" s="34"/>
      <c r="AR2795" s="34"/>
      <c r="AS2795" s="34"/>
      <c r="AT2795" s="44" t="s">
        <v>12785</v>
      </c>
      <c r="AU2795" s="44"/>
      <c r="AV2795" s="477" t="str">
        <f t="array" ref="AV2795">_xlfn.IFS(
LEFT(Tabelas!$AI2795,1)="N","DN",
LEFT(Tabelas!$AI2795,1)="C","DC",
LEFT(Tabelas!$AI2795,1)="L","DL",
LEFT(Tabelas!$AI2795,1)="A","DA",
LEFT(Tabelas!$AI2795,1)="G","DG")</f>
        <v>DL</v>
      </c>
      <c r="AW2795" s="34"/>
      <c r="AX2795" s="34"/>
      <c r="AY2795" s="34"/>
      <c r="AZ2795" s="34"/>
      <c r="BA2795" s="34"/>
      <c r="BB2795" s="34"/>
      <c r="BC2795" s="34"/>
      <c r="BD2795" s="44">
        <v>151100</v>
      </c>
      <c r="BE2795" s="34" t="s">
        <v>874</v>
      </c>
      <c r="BF2795" s="43" t="s">
        <v>318</v>
      </c>
      <c r="BG2795" s="34" t="s">
        <v>572</v>
      </c>
      <c r="BH2795" s="34" t="s">
        <v>282</v>
      </c>
      <c r="BI2795" s="34" t="s">
        <v>1440</v>
      </c>
      <c r="BJ2795" s="44" t="s">
        <v>13232</v>
      </c>
      <c r="BK2795" s="44" t="s">
        <v>13232</v>
      </c>
      <c r="EN2795" s="576"/>
      <c r="EO2795" s="561"/>
      <c r="EP2795" s="561"/>
      <c r="EQ2795" s="576"/>
      <c r="ER2795" s="561"/>
      <c r="ES2795" s="561"/>
    </row>
    <row r="2796" spans="22:149">
      <c r="V2796" s="43">
        <v>383</v>
      </c>
      <c r="W2796" s="34" t="s">
        <v>2597</v>
      </c>
      <c r="X2796" s="44">
        <v>151102</v>
      </c>
      <c r="Y2796" s="34" t="s">
        <v>1440</v>
      </c>
      <c r="Z2796" s="43" t="s">
        <v>318</v>
      </c>
      <c r="AA2796" s="34" t="s">
        <v>572</v>
      </c>
      <c r="AB2796" s="34" t="s">
        <v>282</v>
      </c>
      <c r="AC2796" s="34" t="s">
        <v>1440</v>
      </c>
      <c r="AD2796" s="44" t="s">
        <v>13232</v>
      </c>
      <c r="AE2796" s="44" t="s">
        <v>13232</v>
      </c>
      <c r="AF2796" s="43">
        <v>383</v>
      </c>
      <c r="AG2796" s="34" t="s">
        <v>2597</v>
      </c>
      <c r="AH2796" s="34" t="s">
        <v>5148</v>
      </c>
      <c r="AI2796" s="43" t="s">
        <v>5149</v>
      </c>
      <c r="AJ2796" s="44" t="s">
        <v>5150</v>
      </c>
      <c r="AK2796" s="261">
        <v>2845545</v>
      </c>
      <c r="AL2796" s="44" t="s">
        <v>1165</v>
      </c>
      <c r="AM2796" s="44" t="s">
        <v>5154</v>
      </c>
      <c r="AN2796" s="262">
        <v>215802740</v>
      </c>
      <c r="AO2796" s="34"/>
      <c r="AP2796" s="34"/>
      <c r="AQ2796" s="34"/>
      <c r="AR2796" s="34"/>
      <c r="AS2796" s="34"/>
      <c r="AT2796" s="44" t="s">
        <v>12785</v>
      </c>
      <c r="AU2796" s="44"/>
      <c r="AV2796" s="477" t="str">
        <f t="array" ref="AV2796">_xlfn.IFS(
LEFT(Tabelas!$AI2796,1)="N","DN",
LEFT(Tabelas!$AI2796,1)="C","DC",
LEFT(Tabelas!$AI2796,1)="L","DL",
LEFT(Tabelas!$AI2796,1)="A","DA",
LEFT(Tabelas!$AI2796,1)="G","DG")</f>
        <v>DL</v>
      </c>
      <c r="AW2796" s="34"/>
      <c r="AX2796" s="34"/>
      <c r="AY2796" s="34"/>
      <c r="AZ2796" s="34"/>
      <c r="BA2796" s="34"/>
      <c r="BB2796" s="34"/>
      <c r="BC2796" s="34"/>
      <c r="BD2796" s="44">
        <v>151102</v>
      </c>
      <c r="BE2796" s="34" t="s">
        <v>1440</v>
      </c>
      <c r="BF2796" s="43" t="s">
        <v>318</v>
      </c>
      <c r="BG2796" s="34" t="s">
        <v>572</v>
      </c>
      <c r="BH2796" s="34" t="s">
        <v>282</v>
      </c>
      <c r="BI2796" s="34" t="s">
        <v>1440</v>
      </c>
      <c r="BJ2796" s="44" t="s">
        <v>13232</v>
      </c>
      <c r="BK2796" s="44" t="s">
        <v>13232</v>
      </c>
      <c r="EN2796" s="576"/>
      <c r="EO2796" s="561"/>
      <c r="EP2796" s="561"/>
      <c r="EQ2796" s="576"/>
      <c r="ER2796" s="561"/>
      <c r="ES2796" s="561"/>
    </row>
    <row r="2797" spans="22:149">
      <c r="V2797" s="43">
        <v>384</v>
      </c>
      <c r="W2797" s="34" t="s">
        <v>5163</v>
      </c>
      <c r="X2797" s="44">
        <v>111603</v>
      </c>
      <c r="Y2797" s="34" t="s">
        <v>508</v>
      </c>
      <c r="Z2797" s="43" t="s">
        <v>318</v>
      </c>
      <c r="AA2797" s="34" t="s">
        <v>508</v>
      </c>
      <c r="AB2797" s="34" t="s">
        <v>278</v>
      </c>
      <c r="AC2797" s="34" t="s">
        <v>508</v>
      </c>
      <c r="AD2797" s="44" t="s">
        <v>13232</v>
      </c>
      <c r="AE2797" s="44" t="s">
        <v>13232</v>
      </c>
      <c r="AF2797" s="43">
        <v>384</v>
      </c>
      <c r="AG2797" s="34" t="s">
        <v>5163</v>
      </c>
      <c r="AH2797" s="34" t="s">
        <v>5162</v>
      </c>
      <c r="AI2797" s="43" t="s">
        <v>4983</v>
      </c>
      <c r="AJ2797" s="44" t="s">
        <v>5164</v>
      </c>
      <c r="AK2797" s="261">
        <v>2675328</v>
      </c>
      <c r="AL2797" s="44" t="s">
        <v>508</v>
      </c>
      <c r="AM2797" s="44" t="s">
        <v>5166</v>
      </c>
      <c r="AN2797" s="262">
        <v>215802570</v>
      </c>
      <c r="AO2797" s="34"/>
      <c r="AP2797" s="34"/>
      <c r="AQ2797" s="34"/>
      <c r="AR2797" s="34"/>
      <c r="AS2797" s="34"/>
      <c r="AT2797" s="44" t="s">
        <v>12785</v>
      </c>
      <c r="AU2797" s="44"/>
      <c r="AV2797" s="477" t="str">
        <f t="array" ref="AV2797">_xlfn.IFS(
LEFT(Tabelas!$AI2797,1)="N","DN",
LEFT(Tabelas!$AI2797,1)="C","DC",
LEFT(Tabelas!$AI2797,1)="L","DL",
LEFT(Tabelas!$AI2797,1)="A","DA",
LEFT(Tabelas!$AI2797,1)="G","DG")</f>
        <v>DL</v>
      </c>
      <c r="AW2797" s="34"/>
      <c r="AX2797" s="34"/>
      <c r="AY2797" s="34"/>
      <c r="AZ2797" s="34"/>
      <c r="BA2797" s="34"/>
      <c r="BB2797" s="34"/>
      <c r="BC2797" s="34"/>
      <c r="BD2797" s="44">
        <v>111603</v>
      </c>
      <c r="BE2797" s="34" t="s">
        <v>508</v>
      </c>
      <c r="BF2797" s="43" t="s">
        <v>318</v>
      </c>
      <c r="BG2797" s="34" t="s">
        <v>508</v>
      </c>
      <c r="BH2797" s="34" t="s">
        <v>278</v>
      </c>
      <c r="BI2797" s="34" t="s">
        <v>508</v>
      </c>
      <c r="BJ2797" s="44" t="s">
        <v>13232</v>
      </c>
      <c r="BK2797" s="44" t="s">
        <v>13232</v>
      </c>
      <c r="EN2797" s="576"/>
      <c r="EO2797" s="561"/>
      <c r="EP2797" s="561"/>
      <c r="EQ2797" s="576"/>
      <c r="ER2797" s="561"/>
      <c r="ES2797" s="561"/>
    </row>
    <row r="2798" spans="22:149">
      <c r="V2798" s="43">
        <v>384</v>
      </c>
      <c r="W2798" s="34" t="s">
        <v>5163</v>
      </c>
      <c r="X2798" s="44">
        <v>111600</v>
      </c>
      <c r="Y2798" s="34" t="s">
        <v>13617</v>
      </c>
      <c r="Z2798" s="43" t="s">
        <v>318</v>
      </c>
      <c r="AA2798" s="34" t="s">
        <v>508</v>
      </c>
      <c r="AB2798" s="34" t="s">
        <v>278</v>
      </c>
      <c r="AC2798" s="34" t="s">
        <v>508</v>
      </c>
      <c r="AD2798" s="44" t="s">
        <v>13232</v>
      </c>
      <c r="AE2798" s="44" t="s">
        <v>13232</v>
      </c>
      <c r="AF2798" s="43">
        <v>384</v>
      </c>
      <c r="AG2798" s="34" t="s">
        <v>5163</v>
      </c>
      <c r="AH2798" s="34" t="s">
        <v>5162</v>
      </c>
      <c r="AI2798" s="43" t="s">
        <v>4983</v>
      </c>
      <c r="AJ2798" s="44" t="s">
        <v>5164</v>
      </c>
      <c r="AK2798" s="261">
        <v>2675328</v>
      </c>
      <c r="AL2798" s="44" t="s">
        <v>508</v>
      </c>
      <c r="AM2798" s="44" t="s">
        <v>5166</v>
      </c>
      <c r="AN2798" s="262">
        <v>215802570</v>
      </c>
      <c r="AO2798" s="34"/>
      <c r="AP2798" s="34"/>
      <c r="AQ2798" s="34"/>
      <c r="AR2798" s="34"/>
      <c r="AS2798" s="34"/>
      <c r="AT2798" s="44" t="s">
        <v>12785</v>
      </c>
      <c r="AU2798" s="44"/>
      <c r="AV2798" s="477" t="str">
        <f t="array" ref="AV2798">_xlfn.IFS(
LEFT(Tabelas!$AI2798,1)="N","DN",
LEFT(Tabelas!$AI2798,1)="C","DC",
LEFT(Tabelas!$AI2798,1)="L","DL",
LEFT(Tabelas!$AI2798,1)="A","DA",
LEFT(Tabelas!$AI2798,1)="G","DG")</f>
        <v>DL</v>
      </c>
      <c r="AW2798" s="34"/>
      <c r="AX2798" s="34"/>
      <c r="AY2798" s="34"/>
      <c r="AZ2798" s="34"/>
      <c r="BA2798" s="34"/>
      <c r="BB2798" s="34"/>
      <c r="BC2798" s="34"/>
      <c r="BD2798" s="44">
        <v>111600</v>
      </c>
      <c r="BE2798" s="34" t="s">
        <v>13617</v>
      </c>
      <c r="BF2798" s="43" t="s">
        <v>318</v>
      </c>
      <c r="BG2798" s="34" t="s">
        <v>508</v>
      </c>
      <c r="BH2798" s="34" t="s">
        <v>278</v>
      </c>
      <c r="BI2798" s="34" t="s">
        <v>508</v>
      </c>
      <c r="BJ2798" s="44" t="s">
        <v>13232</v>
      </c>
      <c r="BK2798" s="44" t="s">
        <v>13232</v>
      </c>
      <c r="EN2798" s="576"/>
      <c r="EO2798" s="561"/>
      <c r="EP2798" s="561"/>
      <c r="EQ2798" s="576"/>
      <c r="ER2798" s="561"/>
      <c r="ES2798" s="561"/>
    </row>
    <row r="2799" spans="22:149">
      <c r="V2799" s="43">
        <v>384</v>
      </c>
      <c r="W2799" s="34" t="s">
        <v>5163</v>
      </c>
      <c r="X2799" s="44">
        <v>111608</v>
      </c>
      <c r="Y2799" s="34" t="s">
        <v>13618</v>
      </c>
      <c r="Z2799" s="43" t="s">
        <v>318</v>
      </c>
      <c r="AA2799" s="34" t="s">
        <v>508</v>
      </c>
      <c r="AB2799" s="34" t="s">
        <v>278</v>
      </c>
      <c r="AC2799" s="34" t="s">
        <v>13619</v>
      </c>
      <c r="AD2799" s="44" t="s">
        <v>13232</v>
      </c>
      <c r="AE2799" s="44" t="s">
        <v>13232</v>
      </c>
      <c r="AF2799" s="43">
        <v>384</v>
      </c>
      <c r="AG2799" s="34" t="s">
        <v>5163</v>
      </c>
      <c r="AH2799" s="34" t="s">
        <v>5162</v>
      </c>
      <c r="AI2799" s="43" t="s">
        <v>4983</v>
      </c>
      <c r="AJ2799" s="44" t="s">
        <v>5164</v>
      </c>
      <c r="AK2799" s="261">
        <v>2675328</v>
      </c>
      <c r="AL2799" s="44" t="s">
        <v>508</v>
      </c>
      <c r="AM2799" s="44" t="s">
        <v>5166</v>
      </c>
      <c r="AN2799" s="262">
        <v>215802570</v>
      </c>
      <c r="AO2799" s="34"/>
      <c r="AP2799" s="34"/>
      <c r="AQ2799" s="34"/>
      <c r="AR2799" s="34"/>
      <c r="AS2799" s="34"/>
      <c r="AT2799" s="44" t="s">
        <v>12785</v>
      </c>
      <c r="AU2799" s="44"/>
      <c r="AV2799" s="477" t="str">
        <f t="array" ref="AV2799">_xlfn.IFS(
LEFT(Tabelas!$AI2799,1)="N","DN",
LEFT(Tabelas!$AI2799,1)="C","DC",
LEFT(Tabelas!$AI2799,1)="L","DL",
LEFT(Tabelas!$AI2799,1)="A","DA",
LEFT(Tabelas!$AI2799,1)="G","DG")</f>
        <v>DL</v>
      </c>
      <c r="AW2799" s="34"/>
      <c r="AX2799" s="34"/>
      <c r="AY2799" s="34"/>
      <c r="AZ2799" s="34"/>
      <c r="BA2799" s="34"/>
      <c r="BB2799" s="34"/>
      <c r="BC2799" s="34"/>
      <c r="BD2799" s="44">
        <v>111608</v>
      </c>
      <c r="BE2799" s="34" t="s">
        <v>13618</v>
      </c>
      <c r="BF2799" s="43" t="s">
        <v>318</v>
      </c>
      <c r="BG2799" s="34" t="s">
        <v>508</v>
      </c>
      <c r="BH2799" s="34" t="s">
        <v>278</v>
      </c>
      <c r="BI2799" s="34" t="s">
        <v>13619</v>
      </c>
      <c r="BJ2799" s="44" t="s">
        <v>13232</v>
      </c>
      <c r="BK2799" s="44" t="s">
        <v>13232</v>
      </c>
      <c r="EN2799" s="576"/>
      <c r="EO2799" s="561"/>
      <c r="EP2799" s="561"/>
      <c r="EQ2799" s="576"/>
      <c r="ER2799" s="561"/>
      <c r="ES2799" s="561"/>
    </row>
    <row r="2800" spans="22:149">
      <c r="V2800" s="43">
        <v>384</v>
      </c>
      <c r="W2800" s="34" t="s">
        <v>5163</v>
      </c>
      <c r="X2800" s="44">
        <v>111609</v>
      </c>
      <c r="Y2800" s="34" t="s">
        <v>13620</v>
      </c>
      <c r="Z2800" s="43" t="s">
        <v>318</v>
      </c>
      <c r="AA2800" s="34" t="s">
        <v>508</v>
      </c>
      <c r="AB2800" s="34" t="s">
        <v>278</v>
      </c>
      <c r="AC2800" s="34" t="s">
        <v>13621</v>
      </c>
      <c r="AD2800" s="44" t="s">
        <v>13232</v>
      </c>
      <c r="AE2800" s="44" t="s">
        <v>13232</v>
      </c>
      <c r="AF2800" s="43">
        <v>384</v>
      </c>
      <c r="AG2800" s="34" t="s">
        <v>5163</v>
      </c>
      <c r="AH2800" s="34" t="s">
        <v>5162</v>
      </c>
      <c r="AI2800" s="43" t="s">
        <v>4983</v>
      </c>
      <c r="AJ2800" s="44" t="s">
        <v>5164</v>
      </c>
      <c r="AK2800" s="261">
        <v>2675328</v>
      </c>
      <c r="AL2800" s="44" t="s">
        <v>508</v>
      </c>
      <c r="AM2800" s="44" t="s">
        <v>5166</v>
      </c>
      <c r="AN2800" s="262">
        <v>215802570</v>
      </c>
      <c r="AO2800" s="34"/>
      <c r="AP2800" s="34"/>
      <c r="AQ2800" s="34"/>
      <c r="AR2800" s="34"/>
      <c r="AS2800" s="34"/>
      <c r="AT2800" s="44" t="s">
        <v>12785</v>
      </c>
      <c r="AU2800" s="44"/>
      <c r="AV2800" s="477" t="str">
        <f t="array" ref="AV2800">_xlfn.IFS(
LEFT(Tabelas!$AI2800,1)="N","DN",
LEFT(Tabelas!$AI2800,1)="C","DC",
LEFT(Tabelas!$AI2800,1)="L","DL",
LEFT(Tabelas!$AI2800,1)="A","DA",
LEFT(Tabelas!$AI2800,1)="G","DG")</f>
        <v>DL</v>
      </c>
      <c r="AW2800" s="34"/>
      <c r="AX2800" s="34"/>
      <c r="AY2800" s="34"/>
      <c r="AZ2800" s="34"/>
      <c r="BA2800" s="34"/>
      <c r="BB2800" s="34"/>
      <c r="BC2800" s="34"/>
      <c r="BD2800" s="44">
        <v>111609</v>
      </c>
      <c r="BE2800" s="34" t="s">
        <v>13620</v>
      </c>
      <c r="BF2800" s="43" t="s">
        <v>318</v>
      </c>
      <c r="BG2800" s="34" t="s">
        <v>508</v>
      </c>
      <c r="BH2800" s="34" t="s">
        <v>278</v>
      </c>
      <c r="BI2800" s="34" t="s">
        <v>13621</v>
      </c>
      <c r="BJ2800" s="44" t="s">
        <v>13232</v>
      </c>
      <c r="BK2800" s="44" t="s">
        <v>13232</v>
      </c>
      <c r="EN2800" s="576"/>
      <c r="EO2800" s="561"/>
      <c r="EP2800" s="561"/>
      <c r="EQ2800" s="576"/>
      <c r="ER2800" s="561"/>
      <c r="ES2800" s="561"/>
    </row>
    <row r="2801" spans="22:149">
      <c r="V2801" s="43">
        <v>384</v>
      </c>
      <c r="W2801" s="34" t="s">
        <v>5163</v>
      </c>
      <c r="X2801" s="44">
        <v>111610</v>
      </c>
      <c r="Y2801" s="34" t="s">
        <v>13622</v>
      </c>
      <c r="Z2801" s="43" t="s">
        <v>318</v>
      </c>
      <c r="AA2801" s="34" t="s">
        <v>508</v>
      </c>
      <c r="AB2801" s="34" t="s">
        <v>278</v>
      </c>
      <c r="AC2801" s="34" t="s">
        <v>13623</v>
      </c>
      <c r="AD2801" s="44" t="s">
        <v>13232</v>
      </c>
      <c r="AE2801" s="44" t="s">
        <v>13232</v>
      </c>
      <c r="AF2801" s="43">
        <v>384</v>
      </c>
      <c r="AG2801" s="34" t="s">
        <v>5163</v>
      </c>
      <c r="AH2801" s="34" t="s">
        <v>5162</v>
      </c>
      <c r="AI2801" s="43" t="s">
        <v>4983</v>
      </c>
      <c r="AJ2801" s="44" t="s">
        <v>5164</v>
      </c>
      <c r="AK2801" s="261">
        <v>2675328</v>
      </c>
      <c r="AL2801" s="44" t="s">
        <v>508</v>
      </c>
      <c r="AM2801" s="44" t="s">
        <v>5166</v>
      </c>
      <c r="AN2801" s="262">
        <v>215802570</v>
      </c>
      <c r="AO2801" s="34"/>
      <c r="AP2801" s="34"/>
      <c r="AQ2801" s="34"/>
      <c r="AR2801" s="34"/>
      <c r="AS2801" s="34"/>
      <c r="AT2801" s="44" t="s">
        <v>13624</v>
      </c>
      <c r="AU2801" s="44"/>
      <c r="AV2801" s="477" t="str">
        <f t="array" ref="AV2801">_xlfn.IFS(
LEFT(Tabelas!$AI2801,1)="N","DN",
LEFT(Tabelas!$AI2801,1)="C","DC",
LEFT(Tabelas!$AI2801,1)="L","DL",
LEFT(Tabelas!$AI2801,1)="A","DA",
LEFT(Tabelas!$AI2801,1)="G","DG")</f>
        <v>DL</v>
      </c>
      <c r="AW2801" s="34"/>
      <c r="AX2801" s="34"/>
      <c r="AY2801" s="34"/>
      <c r="AZ2801" s="34"/>
      <c r="BA2801" s="34"/>
      <c r="BB2801" s="34"/>
      <c r="BC2801" s="34"/>
      <c r="BD2801" s="44">
        <v>111610</v>
      </c>
      <c r="BE2801" s="34" t="s">
        <v>13622</v>
      </c>
      <c r="BF2801" s="43" t="s">
        <v>318</v>
      </c>
      <c r="BG2801" s="34" t="s">
        <v>508</v>
      </c>
      <c r="BH2801" s="34" t="s">
        <v>278</v>
      </c>
      <c r="BI2801" s="34" t="s">
        <v>13623</v>
      </c>
      <c r="BJ2801" s="44" t="s">
        <v>13232</v>
      </c>
      <c r="BK2801" s="44" t="s">
        <v>13232</v>
      </c>
      <c r="EN2801" s="576"/>
      <c r="EO2801" s="561"/>
      <c r="EP2801" s="561"/>
      <c r="EQ2801" s="576"/>
      <c r="ER2801" s="561"/>
      <c r="ES2801" s="561"/>
    </row>
    <row r="2802" spans="22:149">
      <c r="V2802" s="43">
        <v>443</v>
      </c>
      <c r="W2802" s="34" t="s">
        <v>3797</v>
      </c>
      <c r="X2802" s="44">
        <v>150100</v>
      </c>
      <c r="Y2802" s="34" t="s">
        <v>864</v>
      </c>
      <c r="Z2802" s="43" t="s">
        <v>1223</v>
      </c>
      <c r="AA2802" s="34" t="s">
        <v>344</v>
      </c>
      <c r="AB2802" s="34" t="s">
        <v>282</v>
      </c>
      <c r="AC2802" s="34" t="s">
        <v>13625</v>
      </c>
      <c r="AD2802" s="44" t="s">
        <v>947</v>
      </c>
      <c r="AE2802" s="44" t="s">
        <v>13626</v>
      </c>
      <c r="AF2802" s="43">
        <v>443</v>
      </c>
      <c r="AG2802" s="34" t="s">
        <v>3797</v>
      </c>
      <c r="AH2802" s="34" t="s">
        <v>955</v>
      </c>
      <c r="AI2802" s="43" t="s">
        <v>954</v>
      </c>
      <c r="AJ2802" s="44" t="s">
        <v>956</v>
      </c>
      <c r="AK2802" s="261">
        <v>7580093</v>
      </c>
      <c r="AL2802" s="44" t="s">
        <v>344</v>
      </c>
      <c r="AM2802" s="44" t="s">
        <v>959</v>
      </c>
      <c r="AN2802" s="262">
        <v>265146910</v>
      </c>
      <c r="AO2802" s="34"/>
      <c r="AP2802" s="34"/>
      <c r="AQ2802" s="34"/>
      <c r="AR2802" s="34"/>
      <c r="AS2802" s="34"/>
      <c r="AT2802" s="44" t="s">
        <v>13624</v>
      </c>
      <c r="AU2802" s="44"/>
      <c r="AV2802" s="477" t="str">
        <f t="array" ref="AV2802">_xlfn.IFS(
LEFT(Tabelas!$AI2802,1)="N","DN",
LEFT(Tabelas!$AI2802,1)="C","DC",
LEFT(Tabelas!$AI2802,1)="L","DL",
LEFT(Tabelas!$AI2802,1)="A","DA",
LEFT(Tabelas!$AI2802,1)="G","DG")</f>
        <v>DA</v>
      </c>
      <c r="AW2802" s="34"/>
      <c r="AX2802" s="34"/>
      <c r="AY2802" s="34"/>
      <c r="AZ2802" s="34"/>
      <c r="BA2802" s="34"/>
      <c r="BB2802" s="34"/>
      <c r="BC2802" s="34"/>
      <c r="BD2802" s="44">
        <v>150100</v>
      </c>
      <c r="BE2802" s="34" t="s">
        <v>864</v>
      </c>
      <c r="BF2802" s="43" t="s">
        <v>1223</v>
      </c>
      <c r="BG2802" s="34" t="s">
        <v>344</v>
      </c>
      <c r="BH2802" s="34" t="s">
        <v>282</v>
      </c>
      <c r="BI2802" s="34" t="s">
        <v>13625</v>
      </c>
      <c r="BJ2802" s="44" t="s">
        <v>947</v>
      </c>
      <c r="BK2802" s="44" t="s">
        <v>13626</v>
      </c>
      <c r="EN2802" s="576"/>
      <c r="EO2802" s="561"/>
      <c r="EP2802" s="561"/>
      <c r="EQ2802" s="576"/>
      <c r="ER2802" s="561"/>
      <c r="ES2802" s="561"/>
    </row>
    <row r="2803" spans="22:149">
      <c r="V2803" s="43">
        <v>443</v>
      </c>
      <c r="W2803" s="34" t="s">
        <v>3797</v>
      </c>
      <c r="X2803" s="44">
        <v>150106</v>
      </c>
      <c r="Y2803" s="34" t="s">
        <v>1711</v>
      </c>
      <c r="Z2803" s="43" t="s">
        <v>1223</v>
      </c>
      <c r="AA2803" s="34" t="s">
        <v>344</v>
      </c>
      <c r="AB2803" s="34" t="s">
        <v>282</v>
      </c>
      <c r="AC2803" s="34" t="s">
        <v>1711</v>
      </c>
      <c r="AD2803" s="44" t="s">
        <v>947</v>
      </c>
      <c r="AE2803" s="44" t="s">
        <v>13626</v>
      </c>
      <c r="AF2803" s="43">
        <v>443</v>
      </c>
      <c r="AG2803" s="34" t="s">
        <v>3797</v>
      </c>
      <c r="AH2803" s="34" t="s">
        <v>955</v>
      </c>
      <c r="AI2803" s="43" t="s">
        <v>954</v>
      </c>
      <c r="AJ2803" s="44" t="s">
        <v>956</v>
      </c>
      <c r="AK2803" s="261">
        <v>7580093</v>
      </c>
      <c r="AL2803" s="44" t="s">
        <v>344</v>
      </c>
      <c r="AM2803" s="44" t="s">
        <v>959</v>
      </c>
      <c r="AN2803" s="262">
        <v>265146910</v>
      </c>
      <c r="AO2803" s="34"/>
      <c r="AP2803" s="34"/>
      <c r="AQ2803" s="34"/>
      <c r="AR2803" s="34"/>
      <c r="AS2803" s="34"/>
      <c r="AT2803" s="44" t="s">
        <v>13624</v>
      </c>
      <c r="AU2803" s="44"/>
      <c r="AV2803" s="477" t="str">
        <f t="array" ref="AV2803">_xlfn.IFS(
LEFT(Tabelas!$AI2803,1)="N","DN",
LEFT(Tabelas!$AI2803,1)="C","DC",
LEFT(Tabelas!$AI2803,1)="L","DL",
LEFT(Tabelas!$AI2803,1)="A","DA",
LEFT(Tabelas!$AI2803,1)="G","DG")</f>
        <v>DA</v>
      </c>
      <c r="AW2803" s="34"/>
      <c r="AX2803" s="34"/>
      <c r="AY2803" s="34"/>
      <c r="AZ2803" s="34"/>
      <c r="BA2803" s="34"/>
      <c r="BB2803" s="34"/>
      <c r="BC2803" s="34"/>
      <c r="BD2803" s="44">
        <v>150106</v>
      </c>
      <c r="BE2803" s="34" t="s">
        <v>1711</v>
      </c>
      <c r="BF2803" s="43" t="s">
        <v>1223</v>
      </c>
      <c r="BG2803" s="34" t="s">
        <v>344</v>
      </c>
      <c r="BH2803" s="34" t="s">
        <v>282</v>
      </c>
      <c r="BI2803" s="34" t="s">
        <v>1711</v>
      </c>
      <c r="BJ2803" s="44" t="s">
        <v>947</v>
      </c>
      <c r="BK2803" s="44" t="s">
        <v>13626</v>
      </c>
      <c r="EN2803" s="576"/>
      <c r="EO2803" s="561"/>
      <c r="EP2803" s="561"/>
      <c r="EQ2803" s="576"/>
      <c r="ER2803" s="561"/>
      <c r="ES2803" s="561"/>
    </row>
    <row r="2804" spans="22:149">
      <c r="V2804" s="43">
        <v>443</v>
      </c>
      <c r="W2804" s="34" t="s">
        <v>3797</v>
      </c>
      <c r="X2804" s="44">
        <v>150105</v>
      </c>
      <c r="Y2804" s="34" t="s">
        <v>1431</v>
      </c>
      <c r="Z2804" s="43" t="s">
        <v>1223</v>
      </c>
      <c r="AA2804" s="34" t="s">
        <v>344</v>
      </c>
      <c r="AB2804" s="34" t="s">
        <v>282</v>
      </c>
      <c r="AC2804" s="34" t="s">
        <v>1431</v>
      </c>
      <c r="AD2804" s="44" t="s">
        <v>947</v>
      </c>
      <c r="AE2804" s="44" t="s">
        <v>13626</v>
      </c>
      <c r="AF2804" s="43">
        <v>443</v>
      </c>
      <c r="AG2804" s="34" t="s">
        <v>3797</v>
      </c>
      <c r="AH2804" s="34" t="s">
        <v>955</v>
      </c>
      <c r="AI2804" s="43" t="s">
        <v>954</v>
      </c>
      <c r="AJ2804" s="44" t="s">
        <v>956</v>
      </c>
      <c r="AK2804" s="261">
        <v>7580093</v>
      </c>
      <c r="AL2804" s="44" t="s">
        <v>344</v>
      </c>
      <c r="AM2804" s="44" t="s">
        <v>959</v>
      </c>
      <c r="AN2804" s="262">
        <v>265146910</v>
      </c>
      <c r="AO2804" s="34"/>
      <c r="AP2804" s="34"/>
      <c r="AQ2804" s="34"/>
      <c r="AR2804" s="34"/>
      <c r="AS2804" s="34"/>
      <c r="AT2804" s="44" t="s">
        <v>13624</v>
      </c>
      <c r="AU2804" s="44"/>
      <c r="AV2804" s="477" t="str">
        <f t="array" ref="AV2804">_xlfn.IFS(
LEFT(Tabelas!$AI2804,1)="N","DN",
LEFT(Tabelas!$AI2804,1)="C","DC",
LEFT(Tabelas!$AI2804,1)="L","DL",
LEFT(Tabelas!$AI2804,1)="A","DA",
LEFT(Tabelas!$AI2804,1)="G","DG")</f>
        <v>DA</v>
      </c>
      <c r="AW2804" s="34"/>
      <c r="AX2804" s="34"/>
      <c r="AY2804" s="34"/>
      <c r="AZ2804" s="34"/>
      <c r="BA2804" s="34"/>
      <c r="BB2804" s="34"/>
      <c r="BC2804" s="34"/>
      <c r="BD2804" s="44">
        <v>150105</v>
      </c>
      <c r="BE2804" s="34" t="s">
        <v>1431</v>
      </c>
      <c r="BF2804" s="43" t="s">
        <v>1223</v>
      </c>
      <c r="BG2804" s="34" t="s">
        <v>344</v>
      </c>
      <c r="BH2804" s="34" t="s">
        <v>282</v>
      </c>
      <c r="BI2804" s="34" t="s">
        <v>1431</v>
      </c>
      <c r="BJ2804" s="44" t="s">
        <v>947</v>
      </c>
      <c r="BK2804" s="44" t="s">
        <v>13626</v>
      </c>
      <c r="EN2804" s="576"/>
      <c r="EO2804" s="561"/>
      <c r="EP2804" s="561"/>
      <c r="EQ2804" s="576"/>
      <c r="ER2804" s="561"/>
      <c r="ES2804" s="561"/>
    </row>
    <row r="2805" spans="22:149">
      <c r="V2805" s="43">
        <v>443</v>
      </c>
      <c r="W2805" s="34" t="s">
        <v>3797</v>
      </c>
      <c r="X2805" s="44">
        <v>150104</v>
      </c>
      <c r="Y2805" s="34" t="s">
        <v>1158</v>
      </c>
      <c r="Z2805" s="43" t="s">
        <v>1223</v>
      </c>
      <c r="AA2805" s="34" t="s">
        <v>344</v>
      </c>
      <c r="AB2805" s="34" t="s">
        <v>282</v>
      </c>
      <c r="AC2805" s="34" t="s">
        <v>1158</v>
      </c>
      <c r="AD2805" s="44" t="s">
        <v>947</v>
      </c>
      <c r="AE2805" s="44" t="s">
        <v>13626</v>
      </c>
      <c r="AF2805" s="43">
        <v>443</v>
      </c>
      <c r="AG2805" s="34" t="s">
        <v>3797</v>
      </c>
      <c r="AH2805" s="34" t="s">
        <v>955</v>
      </c>
      <c r="AI2805" s="43" t="s">
        <v>954</v>
      </c>
      <c r="AJ2805" s="44" t="s">
        <v>956</v>
      </c>
      <c r="AK2805" s="261">
        <v>7580093</v>
      </c>
      <c r="AL2805" s="44" t="s">
        <v>344</v>
      </c>
      <c r="AM2805" s="44" t="s">
        <v>959</v>
      </c>
      <c r="AN2805" s="262">
        <v>265146910</v>
      </c>
      <c r="AO2805" s="34"/>
      <c r="AP2805" s="34"/>
      <c r="AQ2805" s="34"/>
      <c r="AR2805" s="34"/>
      <c r="AS2805" s="34"/>
      <c r="AT2805" s="44" t="s">
        <v>13624</v>
      </c>
      <c r="AU2805" s="44"/>
      <c r="AV2805" s="477" t="str">
        <f t="array" ref="AV2805">_xlfn.IFS(
LEFT(Tabelas!$AI2805,1)="N","DN",
LEFT(Tabelas!$AI2805,1)="C","DC",
LEFT(Tabelas!$AI2805,1)="L","DL",
LEFT(Tabelas!$AI2805,1)="A","DA",
LEFT(Tabelas!$AI2805,1)="G","DG")</f>
        <v>DA</v>
      </c>
      <c r="AW2805" s="34"/>
      <c r="AX2805" s="34"/>
      <c r="AY2805" s="34"/>
      <c r="AZ2805" s="34"/>
      <c r="BA2805" s="34"/>
      <c r="BB2805" s="34"/>
      <c r="BC2805" s="34"/>
      <c r="BD2805" s="44">
        <v>150104</v>
      </c>
      <c r="BE2805" s="34" t="s">
        <v>1158</v>
      </c>
      <c r="BF2805" s="43" t="s">
        <v>1223</v>
      </c>
      <c r="BG2805" s="34" t="s">
        <v>344</v>
      </c>
      <c r="BH2805" s="34" t="s">
        <v>282</v>
      </c>
      <c r="BI2805" s="34" t="s">
        <v>1158</v>
      </c>
      <c r="BJ2805" s="44" t="s">
        <v>947</v>
      </c>
      <c r="BK2805" s="44" t="s">
        <v>13626</v>
      </c>
      <c r="EN2805" s="576"/>
      <c r="EO2805" s="561"/>
      <c r="EP2805" s="561"/>
      <c r="EQ2805" s="576"/>
      <c r="ER2805" s="561"/>
      <c r="ES2805" s="561"/>
    </row>
    <row r="2806" spans="22:149">
      <c r="V2806" s="43">
        <v>443</v>
      </c>
      <c r="W2806" s="34" t="s">
        <v>3797</v>
      </c>
      <c r="X2806" s="44">
        <v>150107</v>
      </c>
      <c r="Y2806" s="34" t="s">
        <v>1963</v>
      </c>
      <c r="Z2806" s="43" t="s">
        <v>1223</v>
      </c>
      <c r="AA2806" s="34" t="s">
        <v>344</v>
      </c>
      <c r="AB2806" s="34" t="s">
        <v>282</v>
      </c>
      <c r="AC2806" s="34" t="s">
        <v>13625</v>
      </c>
      <c r="AD2806" s="44" t="s">
        <v>947</v>
      </c>
      <c r="AE2806" s="44" t="s">
        <v>13626</v>
      </c>
      <c r="AF2806" s="43">
        <v>443</v>
      </c>
      <c r="AG2806" s="34" t="s">
        <v>3797</v>
      </c>
      <c r="AH2806" s="34" t="s">
        <v>955</v>
      </c>
      <c r="AI2806" s="43" t="s">
        <v>954</v>
      </c>
      <c r="AJ2806" s="44" t="s">
        <v>956</v>
      </c>
      <c r="AK2806" s="261">
        <v>7580093</v>
      </c>
      <c r="AL2806" s="44" t="s">
        <v>344</v>
      </c>
      <c r="AM2806" s="44" t="s">
        <v>959</v>
      </c>
      <c r="AN2806" s="262">
        <v>265146910</v>
      </c>
      <c r="AO2806" s="34"/>
      <c r="AP2806" s="34"/>
      <c r="AQ2806" s="34"/>
      <c r="AR2806" s="34"/>
      <c r="AS2806" s="34"/>
      <c r="AT2806" s="44" t="s">
        <v>13624</v>
      </c>
      <c r="AU2806" s="44"/>
      <c r="AV2806" s="477" t="str">
        <f t="array" ref="AV2806">_xlfn.IFS(
LEFT(Tabelas!$AI2806,1)="N","DN",
LEFT(Tabelas!$AI2806,1)="C","DC",
LEFT(Tabelas!$AI2806,1)="L","DL",
LEFT(Tabelas!$AI2806,1)="A","DA",
LEFT(Tabelas!$AI2806,1)="G","DG")</f>
        <v>DA</v>
      </c>
      <c r="AW2806" s="34"/>
      <c r="AX2806" s="34"/>
      <c r="AY2806" s="34"/>
      <c r="AZ2806" s="34"/>
      <c r="BA2806" s="34"/>
      <c r="BB2806" s="34"/>
      <c r="BC2806" s="34"/>
      <c r="BD2806" s="44">
        <v>150107</v>
      </c>
      <c r="BE2806" s="34" t="s">
        <v>1963</v>
      </c>
      <c r="BF2806" s="43" t="s">
        <v>1223</v>
      </c>
      <c r="BG2806" s="34" t="s">
        <v>344</v>
      </c>
      <c r="BH2806" s="34" t="s">
        <v>282</v>
      </c>
      <c r="BI2806" s="34" t="s">
        <v>13625</v>
      </c>
      <c r="BJ2806" s="44" t="s">
        <v>947</v>
      </c>
      <c r="BK2806" s="44" t="s">
        <v>13626</v>
      </c>
      <c r="EN2806" s="576"/>
      <c r="EO2806" s="561"/>
      <c r="EP2806" s="561"/>
      <c r="EQ2806" s="576"/>
      <c r="ER2806" s="561"/>
      <c r="ES2806" s="561"/>
    </row>
    <row r="2807" spans="22:149">
      <c r="V2807" s="43">
        <v>443</v>
      </c>
      <c r="W2807" s="34" t="s">
        <v>3797</v>
      </c>
      <c r="X2807" s="44">
        <v>150501</v>
      </c>
      <c r="Y2807" s="34" t="s">
        <v>1161</v>
      </c>
      <c r="Z2807" s="43" t="s">
        <v>1223</v>
      </c>
      <c r="AA2807" s="34" t="s">
        <v>566</v>
      </c>
      <c r="AB2807" s="34" t="s">
        <v>282</v>
      </c>
      <c r="AC2807" s="34" t="s">
        <v>1161</v>
      </c>
      <c r="AD2807" s="44" t="s">
        <v>947</v>
      </c>
      <c r="AE2807" s="44" t="s">
        <v>13626</v>
      </c>
      <c r="AF2807" s="43">
        <v>443</v>
      </c>
      <c r="AG2807" s="34" t="s">
        <v>3797</v>
      </c>
      <c r="AH2807" s="34" t="s">
        <v>955</v>
      </c>
      <c r="AI2807" s="43" t="s">
        <v>954</v>
      </c>
      <c r="AJ2807" s="44" t="s">
        <v>956</v>
      </c>
      <c r="AK2807" s="261">
        <v>7580093</v>
      </c>
      <c r="AL2807" s="44" t="s">
        <v>344</v>
      </c>
      <c r="AM2807" s="44" t="s">
        <v>959</v>
      </c>
      <c r="AN2807" s="262">
        <v>265146910</v>
      </c>
      <c r="AO2807" s="34"/>
      <c r="AP2807" s="34"/>
      <c r="AQ2807" s="34"/>
      <c r="AR2807" s="34"/>
      <c r="AS2807" s="34"/>
      <c r="AT2807" s="44" t="s">
        <v>13624</v>
      </c>
      <c r="AU2807" s="44"/>
      <c r="AV2807" s="477" t="str">
        <f t="array" ref="AV2807">_xlfn.IFS(
LEFT(Tabelas!$AI2807,1)="N","DN",
LEFT(Tabelas!$AI2807,1)="C","DC",
LEFT(Tabelas!$AI2807,1)="L","DL",
LEFT(Tabelas!$AI2807,1)="A","DA",
LEFT(Tabelas!$AI2807,1)="G","DG")</f>
        <v>DA</v>
      </c>
      <c r="AW2807" s="34"/>
      <c r="AX2807" s="34"/>
      <c r="AY2807" s="34"/>
      <c r="AZ2807" s="34"/>
      <c r="BA2807" s="34"/>
      <c r="BB2807" s="34"/>
      <c r="BC2807" s="34"/>
      <c r="BD2807" s="44">
        <v>150501</v>
      </c>
      <c r="BE2807" s="34" t="s">
        <v>1161</v>
      </c>
      <c r="BF2807" s="43" t="s">
        <v>1223</v>
      </c>
      <c r="BG2807" s="34" t="s">
        <v>566</v>
      </c>
      <c r="BH2807" s="34" t="s">
        <v>282</v>
      </c>
      <c r="BI2807" s="34" t="s">
        <v>1161</v>
      </c>
      <c r="BJ2807" s="44" t="s">
        <v>947</v>
      </c>
      <c r="BK2807" s="44" t="s">
        <v>13626</v>
      </c>
      <c r="EN2807" s="576"/>
      <c r="EO2807" s="561"/>
      <c r="EP2807" s="561"/>
      <c r="EQ2807" s="576"/>
      <c r="ER2807" s="561"/>
      <c r="ES2807" s="561"/>
    </row>
    <row r="2808" spans="22:149">
      <c r="V2808" s="43">
        <v>443</v>
      </c>
      <c r="W2808" s="34" t="s">
        <v>3797</v>
      </c>
      <c r="X2808" s="44">
        <v>150505</v>
      </c>
      <c r="Y2808" s="34" t="s">
        <v>1086</v>
      </c>
      <c r="Z2808" s="43" t="s">
        <v>1223</v>
      </c>
      <c r="AA2808" s="34" t="s">
        <v>566</v>
      </c>
      <c r="AB2808" s="34" t="s">
        <v>282</v>
      </c>
      <c r="AC2808" s="34" t="s">
        <v>1086</v>
      </c>
      <c r="AD2808" s="44" t="s">
        <v>947</v>
      </c>
      <c r="AE2808" s="44" t="s">
        <v>13626</v>
      </c>
      <c r="AF2808" s="43">
        <v>443</v>
      </c>
      <c r="AG2808" s="34" t="s">
        <v>3797</v>
      </c>
      <c r="AH2808" s="34" t="s">
        <v>955</v>
      </c>
      <c r="AI2808" s="43" t="s">
        <v>954</v>
      </c>
      <c r="AJ2808" s="44" t="s">
        <v>956</v>
      </c>
      <c r="AK2808" s="261">
        <v>7580093</v>
      </c>
      <c r="AL2808" s="44" t="s">
        <v>344</v>
      </c>
      <c r="AM2808" s="44" t="s">
        <v>959</v>
      </c>
      <c r="AN2808" s="262">
        <v>265146910</v>
      </c>
      <c r="AO2808" s="34"/>
      <c r="AP2808" s="34"/>
      <c r="AQ2808" s="34"/>
      <c r="AR2808" s="34"/>
      <c r="AS2808" s="34"/>
      <c r="AT2808" s="44" t="s">
        <v>13624</v>
      </c>
      <c r="AU2808" s="44"/>
      <c r="AV2808" s="477" t="str">
        <f t="array" ref="AV2808">_xlfn.IFS(
LEFT(Tabelas!$AI2808,1)="N","DN",
LEFT(Tabelas!$AI2808,1)="C","DC",
LEFT(Tabelas!$AI2808,1)="L","DL",
LEFT(Tabelas!$AI2808,1)="A","DA",
LEFT(Tabelas!$AI2808,1)="G","DG")</f>
        <v>DA</v>
      </c>
      <c r="AW2808" s="34"/>
      <c r="AX2808" s="34"/>
      <c r="AY2808" s="34"/>
      <c r="AZ2808" s="34"/>
      <c r="BA2808" s="34"/>
      <c r="BB2808" s="34"/>
      <c r="BC2808" s="34"/>
      <c r="BD2808" s="44">
        <v>150505</v>
      </c>
      <c r="BE2808" s="34" t="s">
        <v>1086</v>
      </c>
      <c r="BF2808" s="43" t="s">
        <v>1223</v>
      </c>
      <c r="BG2808" s="34" t="s">
        <v>566</v>
      </c>
      <c r="BH2808" s="34" t="s">
        <v>282</v>
      </c>
      <c r="BI2808" s="34" t="s">
        <v>1086</v>
      </c>
      <c r="BJ2808" s="44" t="s">
        <v>947</v>
      </c>
      <c r="BK2808" s="44" t="s">
        <v>13626</v>
      </c>
      <c r="EN2808" s="576"/>
      <c r="EO2808" s="561"/>
      <c r="EP2808" s="561"/>
      <c r="EQ2808" s="576"/>
      <c r="ER2808" s="561"/>
      <c r="ES2808" s="561"/>
    </row>
    <row r="2809" spans="22:149">
      <c r="V2809" s="43">
        <v>443</v>
      </c>
      <c r="W2809" s="34" t="s">
        <v>3797</v>
      </c>
      <c r="X2809" s="44">
        <v>150500</v>
      </c>
      <c r="Y2809" s="34" t="s">
        <v>868</v>
      </c>
      <c r="Z2809" s="43" t="s">
        <v>1223</v>
      </c>
      <c r="AA2809" s="34" t="s">
        <v>566</v>
      </c>
      <c r="AB2809" s="34" t="s">
        <v>282</v>
      </c>
      <c r="AC2809" s="34" t="s">
        <v>13627</v>
      </c>
      <c r="AD2809" s="44" t="s">
        <v>947</v>
      </c>
      <c r="AE2809" s="44" t="s">
        <v>13626</v>
      </c>
      <c r="AF2809" s="43">
        <v>443</v>
      </c>
      <c r="AG2809" s="34" t="s">
        <v>3797</v>
      </c>
      <c r="AH2809" s="34" t="s">
        <v>955</v>
      </c>
      <c r="AI2809" s="43" t="s">
        <v>954</v>
      </c>
      <c r="AJ2809" s="44" t="s">
        <v>956</v>
      </c>
      <c r="AK2809" s="261">
        <v>7580093</v>
      </c>
      <c r="AL2809" s="44" t="s">
        <v>344</v>
      </c>
      <c r="AM2809" s="44" t="s">
        <v>959</v>
      </c>
      <c r="AN2809" s="262">
        <v>265146910</v>
      </c>
      <c r="AO2809" s="34"/>
      <c r="AP2809" s="34"/>
      <c r="AQ2809" s="34"/>
      <c r="AR2809" s="34"/>
      <c r="AS2809" s="34"/>
      <c r="AT2809" s="44" t="s">
        <v>13624</v>
      </c>
      <c r="AU2809" s="44"/>
      <c r="AV2809" s="477" t="str">
        <f t="array" ref="AV2809">_xlfn.IFS(
LEFT(Tabelas!$AI2809,1)="N","DN",
LEFT(Tabelas!$AI2809,1)="C","DC",
LEFT(Tabelas!$AI2809,1)="L","DL",
LEFT(Tabelas!$AI2809,1)="A","DA",
LEFT(Tabelas!$AI2809,1)="G","DG")</f>
        <v>DA</v>
      </c>
      <c r="AW2809" s="34"/>
      <c r="AX2809" s="34"/>
      <c r="AY2809" s="34"/>
      <c r="AZ2809" s="34"/>
      <c r="BA2809" s="34"/>
      <c r="BB2809" s="34"/>
      <c r="BC2809" s="34"/>
      <c r="BD2809" s="44">
        <v>150500</v>
      </c>
      <c r="BE2809" s="34" t="s">
        <v>868</v>
      </c>
      <c r="BF2809" s="43" t="s">
        <v>1223</v>
      </c>
      <c r="BG2809" s="34" t="s">
        <v>566</v>
      </c>
      <c r="BH2809" s="34" t="s">
        <v>282</v>
      </c>
      <c r="BI2809" s="34" t="s">
        <v>13627</v>
      </c>
      <c r="BJ2809" s="44" t="s">
        <v>947</v>
      </c>
      <c r="BK2809" s="44" t="s">
        <v>13626</v>
      </c>
      <c r="EN2809" s="576"/>
      <c r="EO2809" s="561"/>
      <c r="EP2809" s="561"/>
      <c r="EQ2809" s="576"/>
      <c r="ER2809" s="561"/>
      <c r="ES2809" s="561"/>
    </row>
    <row r="2810" spans="22:149">
      <c r="V2810" s="43">
        <v>443</v>
      </c>
      <c r="W2810" s="34" t="s">
        <v>3797</v>
      </c>
      <c r="X2810" s="44">
        <v>150503</v>
      </c>
      <c r="Y2810" s="34" t="s">
        <v>1435</v>
      </c>
      <c r="Z2810" s="43" t="s">
        <v>1223</v>
      </c>
      <c r="AA2810" s="34" t="s">
        <v>566</v>
      </c>
      <c r="AB2810" s="34" t="s">
        <v>282</v>
      </c>
      <c r="AC2810" s="34" t="s">
        <v>1435</v>
      </c>
      <c r="AD2810" s="44" t="s">
        <v>947</v>
      </c>
      <c r="AE2810" s="44" t="s">
        <v>13626</v>
      </c>
      <c r="AF2810" s="43">
        <v>443</v>
      </c>
      <c r="AG2810" s="34" t="s">
        <v>3797</v>
      </c>
      <c r="AH2810" s="34" t="s">
        <v>955</v>
      </c>
      <c r="AI2810" s="43" t="s">
        <v>954</v>
      </c>
      <c r="AJ2810" s="44" t="s">
        <v>956</v>
      </c>
      <c r="AK2810" s="261">
        <v>7580093</v>
      </c>
      <c r="AL2810" s="44" t="s">
        <v>344</v>
      </c>
      <c r="AM2810" s="44" t="s">
        <v>959</v>
      </c>
      <c r="AN2810" s="262">
        <v>265146910</v>
      </c>
      <c r="AO2810" s="34"/>
      <c r="AP2810" s="34"/>
      <c r="AQ2810" s="34"/>
      <c r="AR2810" s="34"/>
      <c r="AS2810" s="34"/>
      <c r="AT2810" s="44" t="s">
        <v>13624</v>
      </c>
      <c r="AU2810" s="44"/>
      <c r="AV2810" s="477" t="str">
        <f t="array" ref="AV2810">_xlfn.IFS(
LEFT(Tabelas!$AI2810,1)="N","DN",
LEFT(Tabelas!$AI2810,1)="C","DC",
LEFT(Tabelas!$AI2810,1)="L","DL",
LEFT(Tabelas!$AI2810,1)="A","DA",
LEFT(Tabelas!$AI2810,1)="G","DG")</f>
        <v>DA</v>
      </c>
      <c r="AW2810" s="34"/>
      <c r="AX2810" s="34"/>
      <c r="AY2810" s="34"/>
      <c r="AZ2810" s="34"/>
      <c r="BA2810" s="34"/>
      <c r="BB2810" s="34"/>
      <c r="BC2810" s="34"/>
      <c r="BD2810" s="44">
        <v>150503</v>
      </c>
      <c r="BE2810" s="34" t="s">
        <v>1435</v>
      </c>
      <c r="BF2810" s="43" t="s">
        <v>1223</v>
      </c>
      <c r="BG2810" s="34" t="s">
        <v>566</v>
      </c>
      <c r="BH2810" s="34" t="s">
        <v>282</v>
      </c>
      <c r="BI2810" s="34" t="s">
        <v>1435</v>
      </c>
      <c r="BJ2810" s="44" t="s">
        <v>947</v>
      </c>
      <c r="BK2810" s="44" t="s">
        <v>13626</v>
      </c>
      <c r="EN2810" s="576"/>
      <c r="EO2810" s="561"/>
      <c r="EP2810" s="561"/>
      <c r="EQ2810" s="576"/>
      <c r="ER2810" s="561"/>
      <c r="ES2810" s="561"/>
    </row>
    <row r="2811" spans="22:149">
      <c r="V2811" s="43">
        <v>443</v>
      </c>
      <c r="W2811" s="34" t="s">
        <v>3797</v>
      </c>
      <c r="X2811" s="44">
        <v>150506</v>
      </c>
      <c r="Y2811" s="34" t="s">
        <v>1966</v>
      </c>
      <c r="Z2811" s="43" t="s">
        <v>1223</v>
      </c>
      <c r="AA2811" s="34" t="s">
        <v>566</v>
      </c>
      <c r="AB2811" s="34" t="s">
        <v>282</v>
      </c>
      <c r="AC2811" s="34" t="s">
        <v>13627</v>
      </c>
      <c r="AD2811" s="44" t="s">
        <v>947</v>
      </c>
      <c r="AE2811" s="44" t="s">
        <v>13626</v>
      </c>
      <c r="AF2811" s="43">
        <v>443</v>
      </c>
      <c r="AG2811" s="34" t="s">
        <v>3797</v>
      </c>
      <c r="AH2811" s="34" t="s">
        <v>955</v>
      </c>
      <c r="AI2811" s="43" t="s">
        <v>954</v>
      </c>
      <c r="AJ2811" s="44" t="s">
        <v>956</v>
      </c>
      <c r="AK2811" s="261">
        <v>7580093</v>
      </c>
      <c r="AL2811" s="44" t="s">
        <v>344</v>
      </c>
      <c r="AM2811" s="44" t="s">
        <v>959</v>
      </c>
      <c r="AN2811" s="262">
        <v>265146910</v>
      </c>
      <c r="AO2811" s="34"/>
      <c r="AP2811" s="34"/>
      <c r="AQ2811" s="34"/>
      <c r="AR2811" s="34"/>
      <c r="AS2811" s="34"/>
      <c r="AT2811" s="44" t="s">
        <v>13624</v>
      </c>
      <c r="AU2811" s="44"/>
      <c r="AV2811" s="477" t="str">
        <f t="array" ref="AV2811">_xlfn.IFS(
LEFT(Tabelas!$AI2811,1)="N","DN",
LEFT(Tabelas!$AI2811,1)="C","DC",
LEFT(Tabelas!$AI2811,1)="L","DL",
LEFT(Tabelas!$AI2811,1)="A","DA",
LEFT(Tabelas!$AI2811,1)="G","DG")</f>
        <v>DA</v>
      </c>
      <c r="AW2811" s="34"/>
      <c r="AX2811" s="34"/>
      <c r="AY2811" s="34"/>
      <c r="AZ2811" s="34"/>
      <c r="BA2811" s="34"/>
      <c r="BB2811" s="34"/>
      <c r="BC2811" s="34"/>
      <c r="BD2811" s="44">
        <v>150506</v>
      </c>
      <c r="BE2811" s="34" t="s">
        <v>1966</v>
      </c>
      <c r="BF2811" s="43" t="s">
        <v>1223</v>
      </c>
      <c r="BG2811" s="34" t="s">
        <v>566</v>
      </c>
      <c r="BH2811" s="34" t="s">
        <v>282</v>
      </c>
      <c r="BI2811" s="34" t="s">
        <v>13627</v>
      </c>
      <c r="BJ2811" s="44" t="s">
        <v>947</v>
      </c>
      <c r="BK2811" s="44" t="s">
        <v>13626</v>
      </c>
      <c r="EN2811" s="576"/>
      <c r="EO2811" s="561"/>
      <c r="EP2811" s="561"/>
      <c r="EQ2811" s="576"/>
      <c r="ER2811" s="561"/>
      <c r="ES2811" s="561"/>
    </row>
    <row r="2812" spans="22:149">
      <c r="V2812" s="43">
        <v>448</v>
      </c>
      <c r="W2812" s="34" t="s">
        <v>4369</v>
      </c>
      <c r="X2812" s="44">
        <v>21116</v>
      </c>
      <c r="Y2812" s="34" t="s">
        <v>2442</v>
      </c>
      <c r="Z2812" s="43" t="s">
        <v>1223</v>
      </c>
      <c r="AA2812" s="34" t="s">
        <v>399</v>
      </c>
      <c r="AB2812" s="34" t="s">
        <v>269</v>
      </c>
      <c r="AC2812" s="34" t="s">
        <v>2442</v>
      </c>
      <c r="AD2812" s="44" t="s">
        <v>947</v>
      </c>
      <c r="AE2812" s="44" t="s">
        <v>13626</v>
      </c>
      <c r="AF2812" s="43">
        <v>448</v>
      </c>
      <c r="AG2812" s="34" t="s">
        <v>4369</v>
      </c>
      <c r="AH2812" s="34" t="s">
        <v>5297</v>
      </c>
      <c r="AI2812" s="43" t="s">
        <v>954</v>
      </c>
      <c r="AJ2812" s="44" t="s">
        <v>5298</v>
      </c>
      <c r="AK2812" s="261">
        <v>7520224</v>
      </c>
      <c r="AL2812" s="44" t="s">
        <v>573</v>
      </c>
      <c r="AM2812" s="44" t="s">
        <v>5302</v>
      </c>
      <c r="AN2812" s="262">
        <v>269095940</v>
      </c>
      <c r="AO2812" s="34"/>
      <c r="AP2812" s="34"/>
      <c r="AQ2812" s="34"/>
      <c r="AR2812" s="34"/>
      <c r="AS2812" s="34"/>
      <c r="AT2812" s="44" t="s">
        <v>13624</v>
      </c>
      <c r="AU2812" s="44"/>
      <c r="AV2812" s="477" t="str">
        <f t="array" ref="AV2812">_xlfn.IFS(
LEFT(Tabelas!$AI2812,1)="N","DN",
LEFT(Tabelas!$AI2812,1)="C","DC",
LEFT(Tabelas!$AI2812,1)="L","DL",
LEFT(Tabelas!$AI2812,1)="A","DA",
LEFT(Tabelas!$AI2812,1)="G","DG")</f>
        <v>DA</v>
      </c>
      <c r="AW2812" s="34"/>
      <c r="AX2812" s="34"/>
      <c r="AY2812" s="34"/>
      <c r="AZ2812" s="34"/>
      <c r="BA2812" s="34"/>
      <c r="BB2812" s="34"/>
      <c r="BC2812" s="34"/>
      <c r="BD2812" s="44">
        <v>21116</v>
      </c>
      <c r="BE2812" s="34" t="s">
        <v>2442</v>
      </c>
      <c r="BF2812" s="43" t="s">
        <v>1223</v>
      </c>
      <c r="BG2812" s="34" t="s">
        <v>399</v>
      </c>
      <c r="BH2812" s="34" t="s">
        <v>269</v>
      </c>
      <c r="BI2812" s="34" t="s">
        <v>2442</v>
      </c>
      <c r="BJ2812" s="44" t="s">
        <v>947</v>
      </c>
      <c r="BK2812" s="44" t="s">
        <v>13626</v>
      </c>
      <c r="EN2812" s="576"/>
      <c r="EO2812" s="561"/>
      <c r="EP2812" s="561"/>
      <c r="EQ2812" s="576"/>
      <c r="ER2812" s="561"/>
      <c r="ES2812" s="561"/>
    </row>
    <row r="2813" spans="22:149">
      <c r="V2813" s="43">
        <v>448</v>
      </c>
      <c r="W2813" s="34" t="s">
        <v>4369</v>
      </c>
      <c r="X2813" s="44">
        <v>21118</v>
      </c>
      <c r="Y2813" s="34" t="s">
        <v>2750</v>
      </c>
      <c r="Z2813" s="43" t="s">
        <v>1223</v>
      </c>
      <c r="AA2813" s="34" t="s">
        <v>399</v>
      </c>
      <c r="AB2813" s="34" t="s">
        <v>269</v>
      </c>
      <c r="AC2813" s="34" t="s">
        <v>2750</v>
      </c>
      <c r="AD2813" s="44" t="s">
        <v>947</v>
      </c>
      <c r="AE2813" s="44" t="s">
        <v>13626</v>
      </c>
      <c r="AF2813" s="43">
        <v>448</v>
      </c>
      <c r="AG2813" s="34" t="s">
        <v>4369</v>
      </c>
      <c r="AH2813" s="34" t="s">
        <v>5297</v>
      </c>
      <c r="AI2813" s="43" t="s">
        <v>954</v>
      </c>
      <c r="AJ2813" s="44" t="s">
        <v>5298</v>
      </c>
      <c r="AK2813" s="261">
        <v>7520224</v>
      </c>
      <c r="AL2813" s="44" t="s">
        <v>573</v>
      </c>
      <c r="AM2813" s="44" t="s">
        <v>5302</v>
      </c>
      <c r="AN2813" s="262">
        <v>269095940</v>
      </c>
      <c r="AO2813" s="34"/>
      <c r="AP2813" s="34"/>
      <c r="AQ2813" s="34"/>
      <c r="AR2813" s="34"/>
      <c r="AS2813" s="34"/>
      <c r="AT2813" s="44" t="s">
        <v>13624</v>
      </c>
      <c r="AU2813" s="44"/>
      <c r="AV2813" s="477" t="str">
        <f t="array" ref="AV2813">_xlfn.IFS(
LEFT(Tabelas!$AI2813,1)="N","DN",
LEFT(Tabelas!$AI2813,1)="C","DC",
LEFT(Tabelas!$AI2813,1)="L","DL",
LEFT(Tabelas!$AI2813,1)="A","DA",
LEFT(Tabelas!$AI2813,1)="G","DG")</f>
        <v>DA</v>
      </c>
      <c r="AW2813" s="34"/>
      <c r="AX2813" s="34"/>
      <c r="AY2813" s="34"/>
      <c r="AZ2813" s="34"/>
      <c r="BA2813" s="34"/>
      <c r="BB2813" s="34"/>
      <c r="BC2813" s="34"/>
      <c r="BD2813" s="44">
        <v>21118</v>
      </c>
      <c r="BE2813" s="34" t="s">
        <v>2750</v>
      </c>
      <c r="BF2813" s="43" t="s">
        <v>1223</v>
      </c>
      <c r="BG2813" s="34" t="s">
        <v>399</v>
      </c>
      <c r="BH2813" s="34" t="s">
        <v>269</v>
      </c>
      <c r="BI2813" s="34" t="s">
        <v>2750</v>
      </c>
      <c r="BJ2813" s="44" t="s">
        <v>947</v>
      </c>
      <c r="BK2813" s="44" t="s">
        <v>13626</v>
      </c>
      <c r="EN2813" s="576"/>
      <c r="EO2813" s="561"/>
      <c r="EP2813" s="561"/>
      <c r="EQ2813" s="576"/>
      <c r="ER2813" s="561"/>
      <c r="ES2813" s="561"/>
    </row>
    <row r="2814" spans="22:149">
      <c r="V2814" s="43">
        <v>448</v>
      </c>
      <c r="W2814" s="34" t="s">
        <v>4369</v>
      </c>
      <c r="X2814" s="44">
        <v>21117</v>
      </c>
      <c r="Y2814" s="34" t="s">
        <v>2605</v>
      </c>
      <c r="Z2814" s="43" t="s">
        <v>1223</v>
      </c>
      <c r="AA2814" s="34" t="s">
        <v>399</v>
      </c>
      <c r="AB2814" s="34" t="s">
        <v>269</v>
      </c>
      <c r="AC2814" s="34" t="s">
        <v>2605</v>
      </c>
      <c r="AD2814" s="44" t="s">
        <v>947</v>
      </c>
      <c r="AE2814" s="44" t="s">
        <v>13626</v>
      </c>
      <c r="AF2814" s="43">
        <v>448</v>
      </c>
      <c r="AG2814" s="34" t="s">
        <v>4369</v>
      </c>
      <c r="AH2814" s="34" t="s">
        <v>5297</v>
      </c>
      <c r="AI2814" s="43" t="s">
        <v>954</v>
      </c>
      <c r="AJ2814" s="44" t="s">
        <v>5298</v>
      </c>
      <c r="AK2814" s="261">
        <v>7520224</v>
      </c>
      <c r="AL2814" s="44" t="s">
        <v>573</v>
      </c>
      <c r="AM2814" s="44" t="s">
        <v>5302</v>
      </c>
      <c r="AN2814" s="262">
        <v>269095940</v>
      </c>
      <c r="AO2814" s="34"/>
      <c r="AP2814" s="34"/>
      <c r="AQ2814" s="34"/>
      <c r="AR2814" s="34"/>
      <c r="AS2814" s="34"/>
      <c r="AT2814" s="44" t="s">
        <v>13624</v>
      </c>
      <c r="AU2814" s="44"/>
      <c r="AV2814" s="477" t="str">
        <f t="array" ref="AV2814">_xlfn.IFS(
LEFT(Tabelas!$AI2814,1)="N","DN",
LEFT(Tabelas!$AI2814,1)="C","DC",
LEFT(Tabelas!$AI2814,1)="L","DL",
LEFT(Tabelas!$AI2814,1)="A","DA",
LEFT(Tabelas!$AI2814,1)="G","DG")</f>
        <v>DA</v>
      </c>
      <c r="AW2814" s="34"/>
      <c r="AX2814" s="34"/>
      <c r="AY2814" s="34"/>
      <c r="AZ2814" s="34"/>
      <c r="BA2814" s="34"/>
      <c r="BB2814" s="34"/>
      <c r="BC2814" s="34"/>
      <c r="BD2814" s="44">
        <v>21117</v>
      </c>
      <c r="BE2814" s="34" t="s">
        <v>2605</v>
      </c>
      <c r="BF2814" s="43" t="s">
        <v>1223</v>
      </c>
      <c r="BG2814" s="34" t="s">
        <v>399</v>
      </c>
      <c r="BH2814" s="34" t="s">
        <v>269</v>
      </c>
      <c r="BI2814" s="34" t="s">
        <v>2605</v>
      </c>
      <c r="BJ2814" s="44" t="s">
        <v>947</v>
      </c>
      <c r="BK2814" s="44" t="s">
        <v>13626</v>
      </c>
      <c r="EN2814" s="576"/>
      <c r="EO2814" s="561"/>
      <c r="EP2814" s="561"/>
      <c r="EQ2814" s="576"/>
      <c r="ER2814" s="561"/>
      <c r="ES2814" s="561"/>
    </row>
    <row r="2815" spans="22:149">
      <c r="V2815" s="43">
        <v>448</v>
      </c>
      <c r="W2815" s="34" t="s">
        <v>4369</v>
      </c>
      <c r="X2815" s="44">
        <v>21115</v>
      </c>
      <c r="Y2815" s="34" t="s">
        <v>2262</v>
      </c>
      <c r="Z2815" s="43" t="s">
        <v>1223</v>
      </c>
      <c r="AA2815" s="34" t="s">
        <v>399</v>
      </c>
      <c r="AB2815" s="34" t="s">
        <v>269</v>
      </c>
      <c r="AC2815" s="34" t="s">
        <v>2262</v>
      </c>
      <c r="AD2815" s="44" t="s">
        <v>947</v>
      </c>
      <c r="AE2815" s="44" t="s">
        <v>13626</v>
      </c>
      <c r="AF2815" s="43">
        <v>448</v>
      </c>
      <c r="AG2815" s="34" t="s">
        <v>4369</v>
      </c>
      <c r="AH2815" s="34" t="s">
        <v>5297</v>
      </c>
      <c r="AI2815" s="43" t="s">
        <v>954</v>
      </c>
      <c r="AJ2815" s="44" t="s">
        <v>5298</v>
      </c>
      <c r="AK2815" s="261">
        <v>7520224</v>
      </c>
      <c r="AL2815" s="44" t="s">
        <v>573</v>
      </c>
      <c r="AM2815" s="44" t="s">
        <v>5302</v>
      </c>
      <c r="AN2815" s="262">
        <v>269095940</v>
      </c>
      <c r="AO2815" s="34"/>
      <c r="AP2815" s="34"/>
      <c r="AQ2815" s="34"/>
      <c r="AR2815" s="34"/>
      <c r="AS2815" s="34"/>
      <c r="AT2815" s="44" t="s">
        <v>13624</v>
      </c>
      <c r="AU2815" s="44"/>
      <c r="AV2815" s="477" t="str">
        <f t="array" ref="AV2815">_xlfn.IFS(
LEFT(Tabelas!$AI2815,1)="N","DN",
LEFT(Tabelas!$AI2815,1)="C","DC",
LEFT(Tabelas!$AI2815,1)="L","DL",
LEFT(Tabelas!$AI2815,1)="A","DA",
LEFT(Tabelas!$AI2815,1)="G","DG")</f>
        <v>DA</v>
      </c>
      <c r="AW2815" s="34"/>
      <c r="AX2815" s="34"/>
      <c r="AY2815" s="34"/>
      <c r="AZ2815" s="34"/>
      <c r="BA2815" s="34"/>
      <c r="BB2815" s="34"/>
      <c r="BC2815" s="34"/>
      <c r="BD2815" s="44">
        <v>21115</v>
      </c>
      <c r="BE2815" s="34" t="s">
        <v>2262</v>
      </c>
      <c r="BF2815" s="43" t="s">
        <v>1223</v>
      </c>
      <c r="BG2815" s="34" t="s">
        <v>399</v>
      </c>
      <c r="BH2815" s="34" t="s">
        <v>269</v>
      </c>
      <c r="BI2815" s="34" t="s">
        <v>2262</v>
      </c>
      <c r="BJ2815" s="44" t="s">
        <v>947</v>
      </c>
      <c r="BK2815" s="44" t="s">
        <v>13626</v>
      </c>
      <c r="EN2815" s="576"/>
      <c r="EO2815" s="561"/>
      <c r="EP2815" s="561"/>
      <c r="EQ2815" s="576"/>
      <c r="ER2815" s="561"/>
      <c r="ES2815" s="561"/>
    </row>
    <row r="2816" spans="22:149">
      <c r="V2816" s="43">
        <v>448</v>
      </c>
      <c r="W2816" s="34" t="s">
        <v>4369</v>
      </c>
      <c r="X2816" s="44">
        <v>21100</v>
      </c>
      <c r="Y2816" s="34" t="s">
        <v>676</v>
      </c>
      <c r="Z2816" s="43" t="s">
        <v>1223</v>
      </c>
      <c r="AA2816" s="34" t="s">
        <v>399</v>
      </c>
      <c r="AB2816" s="34" t="s">
        <v>269</v>
      </c>
      <c r="AC2816" s="34" t="s">
        <v>1546</v>
      </c>
      <c r="AD2816" s="44" t="s">
        <v>947</v>
      </c>
      <c r="AE2816" s="44" t="s">
        <v>13626</v>
      </c>
      <c r="AF2816" s="43">
        <v>448</v>
      </c>
      <c r="AG2816" s="34" t="s">
        <v>4369</v>
      </c>
      <c r="AH2816" s="34" t="s">
        <v>5297</v>
      </c>
      <c r="AI2816" s="43" t="s">
        <v>954</v>
      </c>
      <c r="AJ2816" s="44" t="s">
        <v>5298</v>
      </c>
      <c r="AK2816" s="261">
        <v>7520224</v>
      </c>
      <c r="AL2816" s="44" t="s">
        <v>573</v>
      </c>
      <c r="AM2816" s="44" t="s">
        <v>5302</v>
      </c>
      <c r="AN2816" s="262">
        <v>269095940</v>
      </c>
      <c r="AO2816" s="34"/>
      <c r="AP2816" s="34"/>
      <c r="AQ2816" s="34"/>
      <c r="AR2816" s="34"/>
      <c r="AS2816" s="34"/>
      <c r="AT2816" s="44" t="s">
        <v>13624</v>
      </c>
      <c r="AU2816" s="44"/>
      <c r="AV2816" s="477" t="str">
        <f t="array" ref="AV2816">_xlfn.IFS(
LEFT(Tabelas!$AI2816,1)="N","DN",
LEFT(Tabelas!$AI2816,1)="C","DC",
LEFT(Tabelas!$AI2816,1)="L","DL",
LEFT(Tabelas!$AI2816,1)="A","DA",
LEFT(Tabelas!$AI2816,1)="G","DG")</f>
        <v>DA</v>
      </c>
      <c r="AW2816" s="34"/>
      <c r="AX2816" s="34"/>
      <c r="AY2816" s="34"/>
      <c r="AZ2816" s="34"/>
      <c r="BA2816" s="34"/>
      <c r="BB2816" s="34"/>
      <c r="BC2816" s="34"/>
      <c r="BD2816" s="44">
        <v>21100</v>
      </c>
      <c r="BE2816" s="34" t="s">
        <v>676</v>
      </c>
      <c r="BF2816" s="43" t="s">
        <v>1223</v>
      </c>
      <c r="BG2816" s="34" t="s">
        <v>399</v>
      </c>
      <c r="BH2816" s="34" t="s">
        <v>269</v>
      </c>
      <c r="BI2816" s="34" t="s">
        <v>1546</v>
      </c>
      <c r="BJ2816" s="44" t="s">
        <v>947</v>
      </c>
      <c r="BK2816" s="44" t="s">
        <v>13626</v>
      </c>
      <c r="EN2816" s="576"/>
      <c r="EO2816" s="561"/>
      <c r="EP2816" s="561"/>
      <c r="EQ2816" s="576"/>
      <c r="ER2816" s="561"/>
      <c r="ES2816" s="561"/>
    </row>
    <row r="2817" spans="22:149">
      <c r="V2817" s="43">
        <v>448</v>
      </c>
      <c r="W2817" s="34" t="s">
        <v>4369</v>
      </c>
      <c r="X2817" s="44">
        <v>21102</v>
      </c>
      <c r="Y2817" s="34" t="s">
        <v>992</v>
      </c>
      <c r="Z2817" s="43" t="s">
        <v>1223</v>
      </c>
      <c r="AA2817" s="34" t="s">
        <v>399</v>
      </c>
      <c r="AB2817" s="34" t="s">
        <v>269</v>
      </c>
      <c r="AC2817" s="34" t="s">
        <v>992</v>
      </c>
      <c r="AD2817" s="44" t="s">
        <v>947</v>
      </c>
      <c r="AE2817" s="44" t="s">
        <v>13626</v>
      </c>
      <c r="AF2817" s="43">
        <v>448</v>
      </c>
      <c r="AG2817" s="34" t="s">
        <v>4369</v>
      </c>
      <c r="AH2817" s="34" t="s">
        <v>5297</v>
      </c>
      <c r="AI2817" s="43" t="s">
        <v>954</v>
      </c>
      <c r="AJ2817" s="44" t="s">
        <v>5298</v>
      </c>
      <c r="AK2817" s="261">
        <v>7520224</v>
      </c>
      <c r="AL2817" s="44" t="s">
        <v>573</v>
      </c>
      <c r="AM2817" s="44" t="s">
        <v>5302</v>
      </c>
      <c r="AN2817" s="262">
        <v>269095940</v>
      </c>
      <c r="AO2817" s="34"/>
      <c r="AP2817" s="34"/>
      <c r="AQ2817" s="34"/>
      <c r="AR2817" s="34"/>
      <c r="AS2817" s="34"/>
      <c r="AT2817" s="44" t="s">
        <v>13624</v>
      </c>
      <c r="AU2817" s="44"/>
      <c r="AV2817" s="477" t="str">
        <f t="array" ref="AV2817">_xlfn.IFS(
LEFT(Tabelas!$AI2817,1)="N","DN",
LEFT(Tabelas!$AI2817,1)="C","DC",
LEFT(Tabelas!$AI2817,1)="L","DL",
LEFT(Tabelas!$AI2817,1)="A","DA",
LEFT(Tabelas!$AI2817,1)="G","DG")</f>
        <v>DA</v>
      </c>
      <c r="AW2817" s="34"/>
      <c r="AX2817" s="34"/>
      <c r="AY2817" s="34"/>
      <c r="AZ2817" s="34"/>
      <c r="BA2817" s="34"/>
      <c r="BB2817" s="34"/>
      <c r="BC2817" s="34"/>
      <c r="BD2817" s="44">
        <v>21102</v>
      </c>
      <c r="BE2817" s="34" t="s">
        <v>992</v>
      </c>
      <c r="BF2817" s="43" t="s">
        <v>1223</v>
      </c>
      <c r="BG2817" s="34" t="s">
        <v>399</v>
      </c>
      <c r="BH2817" s="34" t="s">
        <v>269</v>
      </c>
      <c r="BI2817" s="34" t="s">
        <v>992</v>
      </c>
      <c r="BJ2817" s="44" t="s">
        <v>947</v>
      </c>
      <c r="BK2817" s="44" t="s">
        <v>13626</v>
      </c>
      <c r="EN2817" s="576"/>
      <c r="EO2817" s="561"/>
      <c r="EP2817" s="561"/>
      <c r="EQ2817" s="576"/>
      <c r="ER2817" s="561"/>
      <c r="ES2817" s="561"/>
    </row>
    <row r="2818" spans="22:149">
      <c r="V2818" s="43">
        <v>448</v>
      </c>
      <c r="W2818" s="34" t="s">
        <v>4369</v>
      </c>
      <c r="X2818" s="44">
        <v>21103</v>
      </c>
      <c r="Y2818" s="34" t="s">
        <v>1269</v>
      </c>
      <c r="Z2818" s="43" t="s">
        <v>1223</v>
      </c>
      <c r="AA2818" s="34" t="s">
        <v>399</v>
      </c>
      <c r="AB2818" s="34" t="s">
        <v>269</v>
      </c>
      <c r="AC2818" s="34" t="s">
        <v>1269</v>
      </c>
      <c r="AD2818" s="44" t="s">
        <v>947</v>
      </c>
      <c r="AE2818" s="44" t="s">
        <v>13626</v>
      </c>
      <c r="AF2818" s="43">
        <v>448</v>
      </c>
      <c r="AG2818" s="34" t="s">
        <v>4369</v>
      </c>
      <c r="AH2818" s="34" t="s">
        <v>5297</v>
      </c>
      <c r="AI2818" s="43" t="s">
        <v>954</v>
      </c>
      <c r="AJ2818" s="44" t="s">
        <v>5298</v>
      </c>
      <c r="AK2818" s="261">
        <v>7520224</v>
      </c>
      <c r="AL2818" s="44" t="s">
        <v>573</v>
      </c>
      <c r="AM2818" s="44" t="s">
        <v>5302</v>
      </c>
      <c r="AN2818" s="262">
        <v>269095940</v>
      </c>
      <c r="AO2818" s="34"/>
      <c r="AP2818" s="34"/>
      <c r="AQ2818" s="34"/>
      <c r="AR2818" s="34"/>
      <c r="AS2818" s="34"/>
      <c r="AT2818" s="44" t="s">
        <v>13624</v>
      </c>
      <c r="AU2818" s="44"/>
      <c r="AV2818" s="477" t="str">
        <f t="array" ref="AV2818">_xlfn.IFS(
LEFT(Tabelas!$AI2818,1)="N","DN",
LEFT(Tabelas!$AI2818,1)="C","DC",
LEFT(Tabelas!$AI2818,1)="L","DL",
LEFT(Tabelas!$AI2818,1)="A","DA",
LEFT(Tabelas!$AI2818,1)="G","DG")</f>
        <v>DA</v>
      </c>
      <c r="AW2818" s="34"/>
      <c r="AX2818" s="34"/>
      <c r="AY2818" s="34"/>
      <c r="AZ2818" s="34"/>
      <c r="BA2818" s="34"/>
      <c r="BB2818" s="34"/>
      <c r="BC2818" s="34"/>
      <c r="BD2818" s="44">
        <v>21103</v>
      </c>
      <c r="BE2818" s="34" t="s">
        <v>1269</v>
      </c>
      <c r="BF2818" s="43" t="s">
        <v>1223</v>
      </c>
      <c r="BG2818" s="34" t="s">
        <v>399</v>
      </c>
      <c r="BH2818" s="34" t="s">
        <v>269</v>
      </c>
      <c r="BI2818" s="34" t="s">
        <v>1269</v>
      </c>
      <c r="BJ2818" s="44" t="s">
        <v>947</v>
      </c>
      <c r="BK2818" s="44" t="s">
        <v>13626</v>
      </c>
      <c r="EN2818" s="576"/>
      <c r="EO2818" s="561"/>
      <c r="EP2818" s="561"/>
      <c r="EQ2818" s="576"/>
      <c r="ER2818" s="561"/>
      <c r="ES2818" s="561"/>
    </row>
    <row r="2819" spans="22:149">
      <c r="V2819" s="43">
        <v>448</v>
      </c>
      <c r="W2819" s="34" t="s">
        <v>4369</v>
      </c>
      <c r="X2819" s="44">
        <v>21119</v>
      </c>
      <c r="Y2819" s="34" t="s">
        <v>2890</v>
      </c>
      <c r="Z2819" s="43" t="s">
        <v>1223</v>
      </c>
      <c r="AA2819" s="34" t="s">
        <v>399</v>
      </c>
      <c r="AB2819" s="34" t="s">
        <v>269</v>
      </c>
      <c r="AC2819" s="34" t="s">
        <v>2890</v>
      </c>
      <c r="AD2819" s="44" t="s">
        <v>947</v>
      </c>
      <c r="AE2819" s="44" t="s">
        <v>13626</v>
      </c>
      <c r="AF2819" s="43">
        <v>448</v>
      </c>
      <c r="AG2819" s="34" t="s">
        <v>4369</v>
      </c>
      <c r="AH2819" s="34" t="s">
        <v>5297</v>
      </c>
      <c r="AI2819" s="43" t="s">
        <v>954</v>
      </c>
      <c r="AJ2819" s="44" t="s">
        <v>5298</v>
      </c>
      <c r="AK2819" s="261">
        <v>7520224</v>
      </c>
      <c r="AL2819" s="44" t="s">
        <v>573</v>
      </c>
      <c r="AM2819" s="44" t="s">
        <v>5302</v>
      </c>
      <c r="AN2819" s="262">
        <v>269095940</v>
      </c>
      <c r="AO2819" s="34"/>
      <c r="AP2819" s="34"/>
      <c r="AQ2819" s="34"/>
      <c r="AR2819" s="34"/>
      <c r="AS2819" s="34"/>
      <c r="AT2819" s="44" t="s">
        <v>13624</v>
      </c>
      <c r="AU2819" s="44"/>
      <c r="AV2819" s="477" t="str">
        <f t="array" ref="AV2819">_xlfn.IFS(
LEFT(Tabelas!$AI2819,1)="N","DN",
LEFT(Tabelas!$AI2819,1)="C","DC",
LEFT(Tabelas!$AI2819,1)="L","DL",
LEFT(Tabelas!$AI2819,1)="A","DA",
LEFT(Tabelas!$AI2819,1)="G","DG")</f>
        <v>DA</v>
      </c>
      <c r="AW2819" s="34"/>
      <c r="AX2819" s="34"/>
      <c r="AY2819" s="34"/>
      <c r="AZ2819" s="34"/>
      <c r="BA2819" s="34"/>
      <c r="BB2819" s="34"/>
      <c r="BC2819" s="34"/>
      <c r="BD2819" s="44">
        <v>21119</v>
      </c>
      <c r="BE2819" s="34" t="s">
        <v>2890</v>
      </c>
      <c r="BF2819" s="43" t="s">
        <v>1223</v>
      </c>
      <c r="BG2819" s="34" t="s">
        <v>399</v>
      </c>
      <c r="BH2819" s="34" t="s">
        <v>269</v>
      </c>
      <c r="BI2819" s="34" t="s">
        <v>2890</v>
      </c>
      <c r="BJ2819" s="44" t="s">
        <v>947</v>
      </c>
      <c r="BK2819" s="44" t="s">
        <v>13626</v>
      </c>
      <c r="EN2819" s="576"/>
      <c r="EO2819" s="561"/>
      <c r="EP2819" s="561"/>
      <c r="EQ2819" s="576"/>
      <c r="ER2819" s="561"/>
      <c r="ES2819" s="561"/>
    </row>
    <row r="2820" spans="22:149">
      <c r="V2820" s="43">
        <v>448</v>
      </c>
      <c r="W2820" s="34" t="s">
        <v>4369</v>
      </c>
      <c r="X2820" s="44">
        <v>21106</v>
      </c>
      <c r="Y2820" s="34" t="s">
        <v>1546</v>
      </c>
      <c r="Z2820" s="43" t="s">
        <v>1223</v>
      </c>
      <c r="AA2820" s="34" t="s">
        <v>399</v>
      </c>
      <c r="AB2820" s="34" t="s">
        <v>269</v>
      </c>
      <c r="AC2820" s="34" t="s">
        <v>1546</v>
      </c>
      <c r="AD2820" s="44" t="s">
        <v>947</v>
      </c>
      <c r="AE2820" s="44" t="s">
        <v>13626</v>
      </c>
      <c r="AF2820" s="43">
        <v>448</v>
      </c>
      <c r="AG2820" s="34" t="s">
        <v>4369</v>
      </c>
      <c r="AH2820" s="34" t="s">
        <v>5297</v>
      </c>
      <c r="AI2820" s="43" t="s">
        <v>954</v>
      </c>
      <c r="AJ2820" s="44" t="s">
        <v>5298</v>
      </c>
      <c r="AK2820" s="261">
        <v>7520224</v>
      </c>
      <c r="AL2820" s="44" t="s">
        <v>573</v>
      </c>
      <c r="AM2820" s="44" t="s">
        <v>5302</v>
      </c>
      <c r="AN2820" s="262">
        <v>269095940</v>
      </c>
      <c r="AO2820" s="34"/>
      <c r="AP2820" s="34"/>
      <c r="AQ2820" s="34"/>
      <c r="AR2820" s="34"/>
      <c r="AS2820" s="34"/>
      <c r="AT2820" s="44" t="s">
        <v>13624</v>
      </c>
      <c r="AU2820" s="44"/>
      <c r="AV2820" s="477" t="str">
        <f t="array" ref="AV2820">_xlfn.IFS(
LEFT(Tabelas!$AI2820,1)="N","DN",
LEFT(Tabelas!$AI2820,1)="C","DC",
LEFT(Tabelas!$AI2820,1)="L","DL",
LEFT(Tabelas!$AI2820,1)="A","DA",
LEFT(Tabelas!$AI2820,1)="G","DG")</f>
        <v>DA</v>
      </c>
      <c r="AW2820" s="34"/>
      <c r="AX2820" s="34"/>
      <c r="AY2820" s="34"/>
      <c r="AZ2820" s="34"/>
      <c r="BA2820" s="34"/>
      <c r="BB2820" s="34"/>
      <c r="BC2820" s="34"/>
      <c r="BD2820" s="44">
        <v>21106</v>
      </c>
      <c r="BE2820" s="34" t="s">
        <v>1546</v>
      </c>
      <c r="BF2820" s="43" t="s">
        <v>1223</v>
      </c>
      <c r="BG2820" s="34" t="s">
        <v>399</v>
      </c>
      <c r="BH2820" s="34" t="s">
        <v>269</v>
      </c>
      <c r="BI2820" s="34" t="s">
        <v>1546</v>
      </c>
      <c r="BJ2820" s="44" t="s">
        <v>947</v>
      </c>
      <c r="BK2820" s="44" t="s">
        <v>13626</v>
      </c>
      <c r="EN2820" s="576"/>
      <c r="EO2820" s="561"/>
      <c r="EP2820" s="561"/>
      <c r="EQ2820" s="576"/>
      <c r="ER2820" s="561"/>
      <c r="ES2820" s="561"/>
    </row>
    <row r="2821" spans="22:149">
      <c r="V2821" s="43">
        <v>448</v>
      </c>
      <c r="W2821" s="34" t="s">
        <v>4369</v>
      </c>
      <c r="X2821" s="44">
        <v>21107</v>
      </c>
      <c r="Y2821" s="34" t="s">
        <v>1817</v>
      </c>
      <c r="Z2821" s="43" t="s">
        <v>1223</v>
      </c>
      <c r="AA2821" s="34" t="s">
        <v>399</v>
      </c>
      <c r="AB2821" s="34" t="s">
        <v>269</v>
      </c>
      <c r="AC2821" s="34" t="s">
        <v>1817</v>
      </c>
      <c r="AD2821" s="44" t="s">
        <v>947</v>
      </c>
      <c r="AE2821" s="44" t="s">
        <v>13626</v>
      </c>
      <c r="AF2821" s="43">
        <v>448</v>
      </c>
      <c r="AG2821" s="34" t="s">
        <v>4369</v>
      </c>
      <c r="AH2821" s="34" t="s">
        <v>5297</v>
      </c>
      <c r="AI2821" s="43" t="s">
        <v>954</v>
      </c>
      <c r="AJ2821" s="44" t="s">
        <v>5298</v>
      </c>
      <c r="AK2821" s="261">
        <v>7520224</v>
      </c>
      <c r="AL2821" s="44" t="s">
        <v>573</v>
      </c>
      <c r="AM2821" s="44" t="s">
        <v>5302</v>
      </c>
      <c r="AN2821" s="262">
        <v>269095940</v>
      </c>
      <c r="AO2821" s="34"/>
      <c r="AP2821" s="34"/>
      <c r="AQ2821" s="34"/>
      <c r="AR2821" s="34"/>
      <c r="AS2821" s="34"/>
      <c r="AT2821" s="44" t="s">
        <v>13624</v>
      </c>
      <c r="AU2821" s="44"/>
      <c r="AV2821" s="477" t="str">
        <f t="array" ref="AV2821">_xlfn.IFS(
LEFT(Tabelas!$AI2821,1)="N","DN",
LEFT(Tabelas!$AI2821,1)="C","DC",
LEFT(Tabelas!$AI2821,1)="L","DL",
LEFT(Tabelas!$AI2821,1)="A","DA",
LEFT(Tabelas!$AI2821,1)="G","DG")</f>
        <v>DA</v>
      </c>
      <c r="AW2821" s="34"/>
      <c r="AX2821" s="34"/>
      <c r="AY2821" s="34"/>
      <c r="AZ2821" s="34"/>
      <c r="BA2821" s="34"/>
      <c r="BB2821" s="34"/>
      <c r="BC2821" s="34"/>
      <c r="BD2821" s="44">
        <v>21107</v>
      </c>
      <c r="BE2821" s="34" t="s">
        <v>1817</v>
      </c>
      <c r="BF2821" s="43" t="s">
        <v>1223</v>
      </c>
      <c r="BG2821" s="34" t="s">
        <v>399</v>
      </c>
      <c r="BH2821" s="34" t="s">
        <v>269</v>
      </c>
      <c r="BI2821" s="34" t="s">
        <v>1817</v>
      </c>
      <c r="BJ2821" s="44" t="s">
        <v>947</v>
      </c>
      <c r="BK2821" s="44" t="s">
        <v>13626</v>
      </c>
      <c r="EN2821" s="576"/>
      <c r="EO2821" s="561"/>
      <c r="EP2821" s="561"/>
      <c r="EQ2821" s="576"/>
      <c r="ER2821" s="561"/>
      <c r="ES2821" s="561"/>
    </row>
    <row r="2822" spans="22:149">
      <c r="V2822" s="43">
        <v>448</v>
      </c>
      <c r="W2822" s="34" t="s">
        <v>4369</v>
      </c>
      <c r="X2822" s="44">
        <v>21120</v>
      </c>
      <c r="Y2822" s="34" t="s">
        <v>3032</v>
      </c>
      <c r="Z2822" s="43" t="s">
        <v>1223</v>
      </c>
      <c r="AA2822" s="34" t="s">
        <v>399</v>
      </c>
      <c r="AB2822" s="34" t="s">
        <v>269</v>
      </c>
      <c r="AC2822" s="34" t="s">
        <v>3032</v>
      </c>
      <c r="AD2822" s="44" t="s">
        <v>947</v>
      </c>
      <c r="AE2822" s="44" t="s">
        <v>13626</v>
      </c>
      <c r="AF2822" s="43">
        <v>448</v>
      </c>
      <c r="AG2822" s="34" t="s">
        <v>4369</v>
      </c>
      <c r="AH2822" s="34" t="s">
        <v>5297</v>
      </c>
      <c r="AI2822" s="43" t="s">
        <v>954</v>
      </c>
      <c r="AJ2822" s="44" t="s">
        <v>5298</v>
      </c>
      <c r="AK2822" s="261">
        <v>7520224</v>
      </c>
      <c r="AL2822" s="44" t="s">
        <v>573</v>
      </c>
      <c r="AM2822" s="44" t="s">
        <v>5302</v>
      </c>
      <c r="AN2822" s="262">
        <v>269095940</v>
      </c>
      <c r="AO2822" s="34"/>
      <c r="AP2822" s="34"/>
      <c r="AQ2822" s="34"/>
      <c r="AR2822" s="34"/>
      <c r="AS2822" s="34"/>
      <c r="AT2822" s="44" t="s">
        <v>13624</v>
      </c>
      <c r="AU2822" s="44"/>
      <c r="AV2822" s="477" t="str">
        <f t="array" ref="AV2822">_xlfn.IFS(
LEFT(Tabelas!$AI2822,1)="N","DN",
LEFT(Tabelas!$AI2822,1)="C","DC",
LEFT(Tabelas!$AI2822,1)="L","DL",
LEFT(Tabelas!$AI2822,1)="A","DA",
LEFT(Tabelas!$AI2822,1)="G","DG")</f>
        <v>DA</v>
      </c>
      <c r="AW2822" s="34"/>
      <c r="AX2822" s="34"/>
      <c r="AY2822" s="34"/>
      <c r="AZ2822" s="34"/>
      <c r="BA2822" s="34"/>
      <c r="BB2822" s="34"/>
      <c r="BC2822" s="34"/>
      <c r="BD2822" s="44">
        <v>21120</v>
      </c>
      <c r="BE2822" s="34" t="s">
        <v>3032</v>
      </c>
      <c r="BF2822" s="43" t="s">
        <v>1223</v>
      </c>
      <c r="BG2822" s="34" t="s">
        <v>399</v>
      </c>
      <c r="BH2822" s="34" t="s">
        <v>269</v>
      </c>
      <c r="BI2822" s="34" t="s">
        <v>3032</v>
      </c>
      <c r="BJ2822" s="44" t="s">
        <v>947</v>
      </c>
      <c r="BK2822" s="44" t="s">
        <v>13626</v>
      </c>
      <c r="EN2822" s="576"/>
      <c r="EO2822" s="561"/>
      <c r="EP2822" s="561"/>
      <c r="EQ2822" s="576"/>
      <c r="ER2822" s="561"/>
      <c r="ES2822" s="561"/>
    </row>
    <row r="2823" spans="22:149">
      <c r="V2823" s="43">
        <v>448</v>
      </c>
      <c r="W2823" s="34" t="s">
        <v>4369</v>
      </c>
      <c r="X2823" s="44">
        <v>21121</v>
      </c>
      <c r="Y2823" s="34" t="s">
        <v>3150</v>
      </c>
      <c r="Z2823" s="43" t="s">
        <v>1223</v>
      </c>
      <c r="AA2823" s="34" t="s">
        <v>399</v>
      </c>
      <c r="AB2823" s="34" t="s">
        <v>269</v>
      </c>
      <c r="AC2823" s="34" t="s">
        <v>3150</v>
      </c>
      <c r="AD2823" s="44" t="s">
        <v>947</v>
      </c>
      <c r="AE2823" s="44" t="s">
        <v>13626</v>
      </c>
      <c r="AF2823" s="43">
        <v>448</v>
      </c>
      <c r="AG2823" s="34" t="s">
        <v>4369</v>
      </c>
      <c r="AH2823" s="34" t="s">
        <v>5297</v>
      </c>
      <c r="AI2823" s="43" t="s">
        <v>954</v>
      </c>
      <c r="AJ2823" s="44" t="s">
        <v>5298</v>
      </c>
      <c r="AK2823" s="261">
        <v>7520224</v>
      </c>
      <c r="AL2823" s="44" t="s">
        <v>573</v>
      </c>
      <c r="AM2823" s="44" t="s">
        <v>5302</v>
      </c>
      <c r="AN2823" s="262">
        <v>269095940</v>
      </c>
      <c r="AO2823" s="34"/>
      <c r="AP2823" s="34"/>
      <c r="AQ2823" s="34"/>
      <c r="AR2823" s="34"/>
      <c r="AS2823" s="34"/>
      <c r="AT2823" s="44" t="s">
        <v>13624</v>
      </c>
      <c r="AU2823" s="44"/>
      <c r="AV2823" s="477" t="str">
        <f t="array" ref="AV2823">_xlfn.IFS(
LEFT(Tabelas!$AI2823,1)="N","DN",
LEFT(Tabelas!$AI2823,1)="C","DC",
LEFT(Tabelas!$AI2823,1)="L","DL",
LEFT(Tabelas!$AI2823,1)="A","DA",
LEFT(Tabelas!$AI2823,1)="G","DG")</f>
        <v>DA</v>
      </c>
      <c r="AW2823" s="34"/>
      <c r="AX2823" s="34"/>
      <c r="AY2823" s="34"/>
      <c r="AZ2823" s="34"/>
      <c r="BA2823" s="34"/>
      <c r="BB2823" s="34"/>
      <c r="BC2823" s="34"/>
      <c r="BD2823" s="44">
        <v>21121</v>
      </c>
      <c r="BE2823" s="34" t="s">
        <v>3150</v>
      </c>
      <c r="BF2823" s="43" t="s">
        <v>1223</v>
      </c>
      <c r="BG2823" s="34" t="s">
        <v>399</v>
      </c>
      <c r="BH2823" s="34" t="s">
        <v>269</v>
      </c>
      <c r="BI2823" s="34" t="s">
        <v>3150</v>
      </c>
      <c r="BJ2823" s="44" t="s">
        <v>947</v>
      </c>
      <c r="BK2823" s="44" t="s">
        <v>13626</v>
      </c>
      <c r="EN2823" s="576"/>
      <c r="EO2823" s="561"/>
      <c r="EP2823" s="561"/>
      <c r="EQ2823" s="576"/>
      <c r="ER2823" s="561"/>
      <c r="ES2823" s="561"/>
    </row>
    <row r="2824" spans="22:149">
      <c r="V2824" s="43">
        <v>448</v>
      </c>
      <c r="W2824" s="34" t="s">
        <v>4369</v>
      </c>
      <c r="X2824" s="44">
        <v>21122</v>
      </c>
      <c r="Y2824" s="34" t="s">
        <v>3268</v>
      </c>
      <c r="Z2824" s="43" t="s">
        <v>1223</v>
      </c>
      <c r="AA2824" s="34" t="s">
        <v>399</v>
      </c>
      <c r="AB2824" s="34" t="s">
        <v>269</v>
      </c>
      <c r="AC2824" s="34" t="s">
        <v>3268</v>
      </c>
      <c r="AD2824" s="44" t="s">
        <v>947</v>
      </c>
      <c r="AE2824" s="44" t="s">
        <v>13626</v>
      </c>
      <c r="AF2824" s="43">
        <v>448</v>
      </c>
      <c r="AG2824" s="34" t="s">
        <v>4369</v>
      </c>
      <c r="AH2824" s="34" t="s">
        <v>5297</v>
      </c>
      <c r="AI2824" s="43" t="s">
        <v>954</v>
      </c>
      <c r="AJ2824" s="44" t="s">
        <v>5298</v>
      </c>
      <c r="AK2824" s="261">
        <v>7520224</v>
      </c>
      <c r="AL2824" s="44" t="s">
        <v>573</v>
      </c>
      <c r="AM2824" s="44" t="s">
        <v>5302</v>
      </c>
      <c r="AN2824" s="262">
        <v>269095940</v>
      </c>
      <c r="AO2824" s="34"/>
      <c r="AP2824" s="34"/>
      <c r="AQ2824" s="34"/>
      <c r="AR2824" s="34"/>
      <c r="AS2824" s="34"/>
      <c r="AT2824" s="44" t="s">
        <v>13624</v>
      </c>
      <c r="AU2824" s="44"/>
      <c r="AV2824" s="477" t="str">
        <f t="array" ref="AV2824">_xlfn.IFS(
LEFT(Tabelas!$AI2824,1)="N","DN",
LEFT(Tabelas!$AI2824,1)="C","DC",
LEFT(Tabelas!$AI2824,1)="L","DL",
LEFT(Tabelas!$AI2824,1)="A","DA",
LEFT(Tabelas!$AI2824,1)="G","DG")</f>
        <v>DA</v>
      </c>
      <c r="AW2824" s="34"/>
      <c r="AX2824" s="34"/>
      <c r="AY2824" s="34"/>
      <c r="AZ2824" s="34"/>
      <c r="BA2824" s="34"/>
      <c r="BB2824" s="34"/>
      <c r="BC2824" s="34"/>
      <c r="BD2824" s="44">
        <v>21122</v>
      </c>
      <c r="BE2824" s="34" t="s">
        <v>3268</v>
      </c>
      <c r="BF2824" s="43" t="s">
        <v>1223</v>
      </c>
      <c r="BG2824" s="34" t="s">
        <v>399</v>
      </c>
      <c r="BH2824" s="34" t="s">
        <v>269</v>
      </c>
      <c r="BI2824" s="34" t="s">
        <v>3268</v>
      </c>
      <c r="BJ2824" s="44" t="s">
        <v>947</v>
      </c>
      <c r="BK2824" s="44" t="s">
        <v>13626</v>
      </c>
      <c r="EN2824" s="576"/>
      <c r="EO2824" s="561"/>
      <c r="EP2824" s="561"/>
      <c r="EQ2824" s="576"/>
      <c r="ER2824" s="561"/>
      <c r="ES2824" s="561"/>
    </row>
    <row r="2825" spans="22:149">
      <c r="V2825" s="43">
        <v>448</v>
      </c>
      <c r="W2825" s="34" t="s">
        <v>4369</v>
      </c>
      <c r="X2825" s="44">
        <v>21111</v>
      </c>
      <c r="Y2825" s="34" t="s">
        <v>2057</v>
      </c>
      <c r="Z2825" s="43" t="s">
        <v>1223</v>
      </c>
      <c r="AA2825" s="34" t="s">
        <v>399</v>
      </c>
      <c r="AB2825" s="34" t="s">
        <v>269</v>
      </c>
      <c r="AC2825" s="34" t="s">
        <v>2057</v>
      </c>
      <c r="AD2825" s="44" t="s">
        <v>947</v>
      </c>
      <c r="AE2825" s="44" t="s">
        <v>13626</v>
      </c>
      <c r="AF2825" s="43">
        <v>448</v>
      </c>
      <c r="AG2825" s="34" t="s">
        <v>4369</v>
      </c>
      <c r="AH2825" s="34" t="s">
        <v>5297</v>
      </c>
      <c r="AI2825" s="43" t="s">
        <v>954</v>
      </c>
      <c r="AJ2825" s="44" t="s">
        <v>5298</v>
      </c>
      <c r="AK2825" s="261">
        <v>7520224</v>
      </c>
      <c r="AL2825" s="44" t="s">
        <v>573</v>
      </c>
      <c r="AM2825" s="44" t="s">
        <v>5302</v>
      </c>
      <c r="AN2825" s="262">
        <v>269095940</v>
      </c>
      <c r="AO2825" s="34"/>
      <c r="AP2825" s="34"/>
      <c r="AQ2825" s="34"/>
      <c r="AR2825" s="34"/>
      <c r="AS2825" s="34"/>
      <c r="AT2825" s="44" t="s">
        <v>13624</v>
      </c>
      <c r="AU2825" s="44"/>
      <c r="AV2825" s="477" t="str">
        <f t="array" ref="AV2825">_xlfn.IFS(
LEFT(Tabelas!$AI2825,1)="N","DN",
LEFT(Tabelas!$AI2825,1)="C","DC",
LEFT(Tabelas!$AI2825,1)="L","DL",
LEFT(Tabelas!$AI2825,1)="A","DA",
LEFT(Tabelas!$AI2825,1)="G","DG")</f>
        <v>DA</v>
      </c>
      <c r="AW2825" s="34"/>
      <c r="AX2825" s="34"/>
      <c r="AY2825" s="34"/>
      <c r="AZ2825" s="34"/>
      <c r="BA2825" s="34"/>
      <c r="BB2825" s="34"/>
      <c r="BC2825" s="34"/>
      <c r="BD2825" s="44">
        <v>21111</v>
      </c>
      <c r="BE2825" s="34" t="s">
        <v>2057</v>
      </c>
      <c r="BF2825" s="43" t="s">
        <v>1223</v>
      </c>
      <c r="BG2825" s="34" t="s">
        <v>399</v>
      </c>
      <c r="BH2825" s="34" t="s">
        <v>269</v>
      </c>
      <c r="BI2825" s="34" t="s">
        <v>2057</v>
      </c>
      <c r="BJ2825" s="44" t="s">
        <v>947</v>
      </c>
      <c r="BK2825" s="44" t="s">
        <v>13626</v>
      </c>
      <c r="EN2825" s="576"/>
      <c r="EO2825" s="561"/>
      <c r="EP2825" s="561"/>
      <c r="EQ2825" s="576"/>
      <c r="ER2825" s="561"/>
      <c r="ES2825" s="561"/>
    </row>
    <row r="2826" spans="22:149">
      <c r="V2826" s="43">
        <v>448</v>
      </c>
      <c r="W2826" s="34" t="s">
        <v>4369</v>
      </c>
      <c r="X2826" s="44">
        <v>150901</v>
      </c>
      <c r="Y2826" s="34" t="s">
        <v>1164</v>
      </c>
      <c r="Z2826" s="43" t="s">
        <v>1223</v>
      </c>
      <c r="AA2826" s="34" t="s">
        <v>570</v>
      </c>
      <c r="AB2826" s="34" t="s">
        <v>282</v>
      </c>
      <c r="AC2826" s="34" t="s">
        <v>1164</v>
      </c>
      <c r="AD2826" s="44" t="s">
        <v>947</v>
      </c>
      <c r="AE2826" s="44" t="s">
        <v>13626</v>
      </c>
      <c r="AF2826" s="43">
        <v>448</v>
      </c>
      <c r="AG2826" s="34" t="s">
        <v>4369</v>
      </c>
      <c r="AH2826" s="34" t="s">
        <v>5297</v>
      </c>
      <c r="AI2826" s="43" t="s">
        <v>954</v>
      </c>
      <c r="AJ2826" s="44" t="s">
        <v>5298</v>
      </c>
      <c r="AK2826" s="261">
        <v>7520224</v>
      </c>
      <c r="AL2826" s="44" t="s">
        <v>573</v>
      </c>
      <c r="AM2826" s="44" t="s">
        <v>5302</v>
      </c>
      <c r="AN2826" s="262">
        <v>269095940</v>
      </c>
      <c r="AO2826" s="34"/>
      <c r="AP2826" s="34"/>
      <c r="AQ2826" s="34"/>
      <c r="AR2826" s="34"/>
      <c r="AS2826" s="34"/>
      <c r="AT2826" s="44" t="s">
        <v>13624</v>
      </c>
      <c r="AU2826" s="44"/>
      <c r="AV2826" s="477" t="str">
        <f t="array" ref="AV2826">_xlfn.IFS(
LEFT(Tabelas!$AI2826,1)="N","DN",
LEFT(Tabelas!$AI2826,1)="C","DC",
LEFT(Tabelas!$AI2826,1)="L","DL",
LEFT(Tabelas!$AI2826,1)="A","DA",
LEFT(Tabelas!$AI2826,1)="G","DG")</f>
        <v>DA</v>
      </c>
      <c r="AW2826" s="34"/>
      <c r="AX2826" s="34"/>
      <c r="AY2826" s="34"/>
      <c r="AZ2826" s="34"/>
      <c r="BA2826" s="34"/>
      <c r="BB2826" s="34"/>
      <c r="BC2826" s="34"/>
      <c r="BD2826" s="44">
        <v>150901</v>
      </c>
      <c r="BE2826" s="34" t="s">
        <v>1164</v>
      </c>
      <c r="BF2826" s="43" t="s">
        <v>1223</v>
      </c>
      <c r="BG2826" s="34" t="s">
        <v>570</v>
      </c>
      <c r="BH2826" s="34" t="s">
        <v>282</v>
      </c>
      <c r="BI2826" s="34" t="s">
        <v>1164</v>
      </c>
      <c r="BJ2826" s="44" t="s">
        <v>947</v>
      </c>
      <c r="BK2826" s="44" t="s">
        <v>13626</v>
      </c>
      <c r="EN2826" s="576"/>
      <c r="EO2826" s="561"/>
      <c r="EP2826" s="561"/>
      <c r="EQ2826" s="576"/>
      <c r="ER2826" s="561"/>
      <c r="ES2826" s="561"/>
    </row>
    <row r="2827" spans="22:149">
      <c r="V2827" s="43">
        <v>448</v>
      </c>
      <c r="W2827" s="34" t="s">
        <v>4369</v>
      </c>
      <c r="X2827" s="44">
        <v>150902</v>
      </c>
      <c r="Y2827" s="34" t="s">
        <v>1438</v>
      </c>
      <c r="Z2827" s="43" t="s">
        <v>1223</v>
      </c>
      <c r="AA2827" s="34" t="s">
        <v>570</v>
      </c>
      <c r="AB2827" s="34" t="s">
        <v>282</v>
      </c>
      <c r="AC2827" s="34" t="s">
        <v>1438</v>
      </c>
      <c r="AD2827" s="44" t="s">
        <v>947</v>
      </c>
      <c r="AE2827" s="44" t="s">
        <v>13626</v>
      </c>
      <c r="AF2827" s="43">
        <v>448</v>
      </c>
      <c r="AG2827" s="34" t="s">
        <v>4369</v>
      </c>
      <c r="AH2827" s="34" t="s">
        <v>5297</v>
      </c>
      <c r="AI2827" s="43" t="s">
        <v>954</v>
      </c>
      <c r="AJ2827" s="44" t="s">
        <v>5298</v>
      </c>
      <c r="AK2827" s="261">
        <v>7520224</v>
      </c>
      <c r="AL2827" s="44" t="s">
        <v>573</v>
      </c>
      <c r="AM2827" s="44" t="s">
        <v>5302</v>
      </c>
      <c r="AN2827" s="262">
        <v>269095940</v>
      </c>
      <c r="AO2827" s="34"/>
      <c r="AP2827" s="34"/>
      <c r="AQ2827" s="34"/>
      <c r="AR2827" s="34"/>
      <c r="AS2827" s="34"/>
      <c r="AT2827" s="44" t="s">
        <v>13624</v>
      </c>
      <c r="AU2827" s="44"/>
      <c r="AV2827" s="477" t="str">
        <f t="array" ref="AV2827">_xlfn.IFS(
LEFT(Tabelas!$AI2827,1)="N","DN",
LEFT(Tabelas!$AI2827,1)="C","DC",
LEFT(Tabelas!$AI2827,1)="L","DL",
LEFT(Tabelas!$AI2827,1)="A","DA",
LEFT(Tabelas!$AI2827,1)="G","DG")</f>
        <v>DA</v>
      </c>
      <c r="AW2827" s="34"/>
      <c r="AX2827" s="34"/>
      <c r="AY2827" s="34"/>
      <c r="AZ2827" s="34"/>
      <c r="BA2827" s="34"/>
      <c r="BB2827" s="34"/>
      <c r="BC2827" s="34"/>
      <c r="BD2827" s="44">
        <v>150902</v>
      </c>
      <c r="BE2827" s="34" t="s">
        <v>1438</v>
      </c>
      <c r="BF2827" s="43" t="s">
        <v>1223</v>
      </c>
      <c r="BG2827" s="34" t="s">
        <v>570</v>
      </c>
      <c r="BH2827" s="34" t="s">
        <v>282</v>
      </c>
      <c r="BI2827" s="34" t="s">
        <v>1438</v>
      </c>
      <c r="BJ2827" s="44" t="s">
        <v>947</v>
      </c>
      <c r="BK2827" s="44" t="s">
        <v>13626</v>
      </c>
      <c r="EN2827" s="576"/>
      <c r="EO2827" s="561"/>
      <c r="EP2827" s="561"/>
      <c r="EQ2827" s="576"/>
      <c r="ER2827" s="561"/>
      <c r="ES2827" s="561"/>
    </row>
    <row r="2828" spans="22:149">
      <c r="V2828" s="43">
        <v>448</v>
      </c>
      <c r="W2828" s="34" t="s">
        <v>4369</v>
      </c>
      <c r="X2828" s="44">
        <v>150903</v>
      </c>
      <c r="Y2828" s="34" t="s">
        <v>1718</v>
      </c>
      <c r="Z2828" s="43" t="s">
        <v>1223</v>
      </c>
      <c r="AA2828" s="34" t="s">
        <v>570</v>
      </c>
      <c r="AB2828" s="34" t="s">
        <v>282</v>
      </c>
      <c r="AC2828" s="34" t="s">
        <v>1718</v>
      </c>
      <c r="AD2828" s="44" t="s">
        <v>947</v>
      </c>
      <c r="AE2828" s="44" t="s">
        <v>13626</v>
      </c>
      <c r="AF2828" s="43">
        <v>448</v>
      </c>
      <c r="AG2828" s="34" t="s">
        <v>4369</v>
      </c>
      <c r="AH2828" s="34" t="s">
        <v>5297</v>
      </c>
      <c r="AI2828" s="43" t="s">
        <v>954</v>
      </c>
      <c r="AJ2828" s="44" t="s">
        <v>5298</v>
      </c>
      <c r="AK2828" s="261">
        <v>7520224</v>
      </c>
      <c r="AL2828" s="44" t="s">
        <v>573</v>
      </c>
      <c r="AM2828" s="44" t="s">
        <v>5302</v>
      </c>
      <c r="AN2828" s="262">
        <v>269095940</v>
      </c>
      <c r="AO2828" s="34"/>
      <c r="AP2828" s="34"/>
      <c r="AQ2828" s="34"/>
      <c r="AR2828" s="34"/>
      <c r="AS2828" s="34"/>
      <c r="AT2828" s="44" t="s">
        <v>13624</v>
      </c>
      <c r="AU2828" s="44"/>
      <c r="AV2828" s="477" t="str">
        <f t="array" ref="AV2828">_xlfn.IFS(
LEFT(Tabelas!$AI2828,1)="N","DN",
LEFT(Tabelas!$AI2828,1)="C","DC",
LEFT(Tabelas!$AI2828,1)="L","DL",
LEFT(Tabelas!$AI2828,1)="A","DA",
LEFT(Tabelas!$AI2828,1)="G","DG")</f>
        <v>DA</v>
      </c>
      <c r="AW2828" s="34"/>
      <c r="AX2828" s="34"/>
      <c r="AY2828" s="34"/>
      <c r="AZ2828" s="34"/>
      <c r="BA2828" s="34"/>
      <c r="BB2828" s="34"/>
      <c r="BC2828" s="34"/>
      <c r="BD2828" s="44">
        <v>150903</v>
      </c>
      <c r="BE2828" s="34" t="s">
        <v>1718</v>
      </c>
      <c r="BF2828" s="43" t="s">
        <v>1223</v>
      </c>
      <c r="BG2828" s="34" t="s">
        <v>570</v>
      </c>
      <c r="BH2828" s="34" t="s">
        <v>282</v>
      </c>
      <c r="BI2828" s="34" t="s">
        <v>1718</v>
      </c>
      <c r="BJ2828" s="44" t="s">
        <v>947</v>
      </c>
      <c r="BK2828" s="44" t="s">
        <v>13626</v>
      </c>
      <c r="EN2828" s="576"/>
      <c r="EO2828" s="561"/>
      <c r="EP2828" s="561"/>
      <c r="EQ2828" s="576"/>
      <c r="ER2828" s="561"/>
      <c r="ES2828" s="561"/>
    </row>
    <row r="2829" spans="22:149">
      <c r="V2829" s="43">
        <v>448</v>
      </c>
      <c r="W2829" s="34" t="s">
        <v>4369</v>
      </c>
      <c r="X2829" s="44">
        <v>150904</v>
      </c>
      <c r="Y2829" s="34" t="s">
        <v>1970</v>
      </c>
      <c r="Z2829" s="43" t="s">
        <v>1223</v>
      </c>
      <c r="AA2829" s="34" t="s">
        <v>570</v>
      </c>
      <c r="AB2829" s="34" t="s">
        <v>282</v>
      </c>
      <c r="AC2829" s="34" t="s">
        <v>1970</v>
      </c>
      <c r="AD2829" s="44" t="s">
        <v>947</v>
      </c>
      <c r="AE2829" s="44" t="s">
        <v>13626</v>
      </c>
      <c r="AF2829" s="43">
        <v>448</v>
      </c>
      <c r="AG2829" s="34" t="s">
        <v>4369</v>
      </c>
      <c r="AH2829" s="34" t="s">
        <v>5297</v>
      </c>
      <c r="AI2829" s="43" t="s">
        <v>954</v>
      </c>
      <c r="AJ2829" s="44" t="s">
        <v>5298</v>
      </c>
      <c r="AK2829" s="261">
        <v>7520224</v>
      </c>
      <c r="AL2829" s="44" t="s">
        <v>573</v>
      </c>
      <c r="AM2829" s="44" t="s">
        <v>5302</v>
      </c>
      <c r="AN2829" s="262">
        <v>269095940</v>
      </c>
      <c r="AO2829" s="34"/>
      <c r="AP2829" s="34"/>
      <c r="AQ2829" s="34"/>
      <c r="AR2829" s="34"/>
      <c r="AS2829" s="34"/>
      <c r="AT2829" s="44" t="s">
        <v>13624</v>
      </c>
      <c r="AU2829" s="44"/>
      <c r="AV2829" s="477" t="str">
        <f t="array" ref="AV2829">_xlfn.IFS(
LEFT(Tabelas!$AI2829,1)="N","DN",
LEFT(Tabelas!$AI2829,1)="C","DC",
LEFT(Tabelas!$AI2829,1)="L","DL",
LEFT(Tabelas!$AI2829,1)="A","DA",
LEFT(Tabelas!$AI2829,1)="G","DG")</f>
        <v>DA</v>
      </c>
      <c r="AW2829" s="34"/>
      <c r="AX2829" s="34"/>
      <c r="AY2829" s="34"/>
      <c r="AZ2829" s="34"/>
      <c r="BA2829" s="34"/>
      <c r="BB2829" s="34"/>
      <c r="BC2829" s="34"/>
      <c r="BD2829" s="44">
        <v>150904</v>
      </c>
      <c r="BE2829" s="34" t="s">
        <v>1970</v>
      </c>
      <c r="BF2829" s="43" t="s">
        <v>1223</v>
      </c>
      <c r="BG2829" s="34" t="s">
        <v>570</v>
      </c>
      <c r="BH2829" s="34" t="s">
        <v>282</v>
      </c>
      <c r="BI2829" s="34" t="s">
        <v>1970</v>
      </c>
      <c r="BJ2829" s="44" t="s">
        <v>947</v>
      </c>
      <c r="BK2829" s="44" t="s">
        <v>13626</v>
      </c>
      <c r="EN2829" s="576"/>
      <c r="EO2829" s="561"/>
      <c r="EP2829" s="561"/>
      <c r="EQ2829" s="576"/>
      <c r="ER2829" s="561"/>
      <c r="ES2829" s="561"/>
    </row>
    <row r="2830" spans="22:149">
      <c r="V2830" s="43">
        <v>448</v>
      </c>
      <c r="W2830" s="34" t="s">
        <v>4369</v>
      </c>
      <c r="X2830" s="44">
        <v>150900</v>
      </c>
      <c r="Y2830" s="34" t="s">
        <v>872</v>
      </c>
      <c r="Z2830" s="43" t="s">
        <v>1223</v>
      </c>
      <c r="AA2830" s="34" t="s">
        <v>570</v>
      </c>
      <c r="AB2830" s="34" t="s">
        <v>282</v>
      </c>
      <c r="AC2830" s="34" t="s">
        <v>13628</v>
      </c>
      <c r="AD2830" s="44" t="s">
        <v>947</v>
      </c>
      <c r="AE2830" s="44" t="s">
        <v>13626</v>
      </c>
      <c r="AF2830" s="43">
        <v>448</v>
      </c>
      <c r="AG2830" s="34" t="s">
        <v>4369</v>
      </c>
      <c r="AH2830" s="34" t="s">
        <v>5297</v>
      </c>
      <c r="AI2830" s="43" t="s">
        <v>954</v>
      </c>
      <c r="AJ2830" s="44" t="s">
        <v>5298</v>
      </c>
      <c r="AK2830" s="261">
        <v>7520224</v>
      </c>
      <c r="AL2830" s="44" t="s">
        <v>573</v>
      </c>
      <c r="AM2830" s="44" t="s">
        <v>5302</v>
      </c>
      <c r="AN2830" s="262">
        <v>269095940</v>
      </c>
      <c r="AO2830" s="34"/>
      <c r="AP2830" s="34"/>
      <c r="AQ2830" s="34"/>
      <c r="AR2830" s="34"/>
      <c r="AS2830" s="34"/>
      <c r="AT2830" s="44" t="s">
        <v>13624</v>
      </c>
      <c r="AU2830" s="44"/>
      <c r="AV2830" s="477" t="str">
        <f t="array" ref="AV2830">_xlfn.IFS(
LEFT(Tabelas!$AI2830,1)="N","DN",
LEFT(Tabelas!$AI2830,1)="C","DC",
LEFT(Tabelas!$AI2830,1)="L","DL",
LEFT(Tabelas!$AI2830,1)="A","DA",
LEFT(Tabelas!$AI2830,1)="G","DG")</f>
        <v>DA</v>
      </c>
      <c r="AW2830" s="34"/>
      <c r="AX2830" s="34"/>
      <c r="AY2830" s="34"/>
      <c r="AZ2830" s="34"/>
      <c r="BA2830" s="34"/>
      <c r="BB2830" s="34"/>
      <c r="BC2830" s="34"/>
      <c r="BD2830" s="44">
        <v>150900</v>
      </c>
      <c r="BE2830" s="34" t="s">
        <v>872</v>
      </c>
      <c r="BF2830" s="43" t="s">
        <v>1223</v>
      </c>
      <c r="BG2830" s="34" t="s">
        <v>570</v>
      </c>
      <c r="BH2830" s="34" t="s">
        <v>282</v>
      </c>
      <c r="BI2830" s="34" t="s">
        <v>13628</v>
      </c>
      <c r="BJ2830" s="44" t="s">
        <v>947</v>
      </c>
      <c r="BK2830" s="44" t="s">
        <v>13626</v>
      </c>
      <c r="EN2830" s="576"/>
      <c r="EO2830" s="561"/>
      <c r="EP2830" s="561"/>
      <c r="EQ2830" s="576"/>
      <c r="ER2830" s="561"/>
      <c r="ES2830" s="561"/>
    </row>
    <row r="2831" spans="22:149">
      <c r="V2831" s="43">
        <v>448</v>
      </c>
      <c r="W2831" s="34" t="s">
        <v>4369</v>
      </c>
      <c r="X2831" s="44">
        <v>150907</v>
      </c>
      <c r="Y2831" s="34" t="s">
        <v>2164</v>
      </c>
      <c r="Z2831" s="43" t="s">
        <v>1223</v>
      </c>
      <c r="AA2831" s="34" t="s">
        <v>570</v>
      </c>
      <c r="AB2831" s="34" t="s">
        <v>282</v>
      </c>
      <c r="AC2831" s="34" t="s">
        <v>2164</v>
      </c>
      <c r="AD2831" s="44" t="s">
        <v>947</v>
      </c>
      <c r="AE2831" s="44" t="s">
        <v>13626</v>
      </c>
      <c r="AF2831" s="43">
        <v>448</v>
      </c>
      <c r="AG2831" s="34" t="s">
        <v>4369</v>
      </c>
      <c r="AH2831" s="34" t="s">
        <v>5297</v>
      </c>
      <c r="AI2831" s="43" t="s">
        <v>954</v>
      </c>
      <c r="AJ2831" s="44" t="s">
        <v>5298</v>
      </c>
      <c r="AK2831" s="261">
        <v>7520224</v>
      </c>
      <c r="AL2831" s="44" t="s">
        <v>573</v>
      </c>
      <c r="AM2831" s="44" t="s">
        <v>5302</v>
      </c>
      <c r="AN2831" s="262">
        <v>269095940</v>
      </c>
      <c r="AO2831" s="34"/>
      <c r="AP2831" s="34"/>
      <c r="AQ2831" s="34"/>
      <c r="AR2831" s="34"/>
      <c r="AS2831" s="34"/>
      <c r="AT2831" s="44" t="s">
        <v>13624</v>
      </c>
      <c r="AU2831" s="44"/>
      <c r="AV2831" s="477" t="str">
        <f t="array" ref="AV2831">_xlfn.IFS(
LEFT(Tabelas!$AI2831,1)="N","DN",
LEFT(Tabelas!$AI2831,1)="C","DC",
LEFT(Tabelas!$AI2831,1)="L","DL",
LEFT(Tabelas!$AI2831,1)="A","DA",
LEFT(Tabelas!$AI2831,1)="G","DG")</f>
        <v>DA</v>
      </c>
      <c r="AW2831" s="34"/>
      <c r="AX2831" s="34"/>
      <c r="AY2831" s="34"/>
      <c r="AZ2831" s="34"/>
      <c r="BA2831" s="34"/>
      <c r="BB2831" s="34"/>
      <c r="BC2831" s="34"/>
      <c r="BD2831" s="44">
        <v>150907</v>
      </c>
      <c r="BE2831" s="34" t="s">
        <v>2164</v>
      </c>
      <c r="BF2831" s="43" t="s">
        <v>1223</v>
      </c>
      <c r="BG2831" s="34" t="s">
        <v>570</v>
      </c>
      <c r="BH2831" s="34" t="s">
        <v>282</v>
      </c>
      <c r="BI2831" s="34" t="s">
        <v>2164</v>
      </c>
      <c r="BJ2831" s="44" t="s">
        <v>947</v>
      </c>
      <c r="BK2831" s="44" t="s">
        <v>13626</v>
      </c>
      <c r="EN2831" s="576"/>
      <c r="EO2831" s="561"/>
      <c r="EP2831" s="561"/>
      <c r="EQ2831" s="576"/>
      <c r="ER2831" s="561"/>
      <c r="ES2831" s="561"/>
    </row>
    <row r="2832" spans="22:149">
      <c r="V2832" s="43">
        <v>448</v>
      </c>
      <c r="W2832" s="34" t="s">
        <v>4369</v>
      </c>
      <c r="X2832" s="44">
        <v>150910</v>
      </c>
      <c r="Y2832" s="34" t="s">
        <v>2359</v>
      </c>
      <c r="Z2832" s="43" t="s">
        <v>1223</v>
      </c>
      <c r="AA2832" s="34" t="s">
        <v>570</v>
      </c>
      <c r="AB2832" s="34" t="s">
        <v>282</v>
      </c>
      <c r="AC2832" s="34" t="s">
        <v>2359</v>
      </c>
      <c r="AD2832" s="44" t="s">
        <v>947</v>
      </c>
      <c r="AE2832" s="44" t="s">
        <v>13626</v>
      </c>
      <c r="AF2832" s="43">
        <v>448</v>
      </c>
      <c r="AG2832" s="34" t="s">
        <v>4369</v>
      </c>
      <c r="AH2832" s="34" t="s">
        <v>5297</v>
      </c>
      <c r="AI2832" s="43" t="s">
        <v>954</v>
      </c>
      <c r="AJ2832" s="44" t="s">
        <v>5298</v>
      </c>
      <c r="AK2832" s="261">
        <v>7520224</v>
      </c>
      <c r="AL2832" s="44" t="s">
        <v>573</v>
      </c>
      <c r="AM2832" s="44" t="s">
        <v>5302</v>
      </c>
      <c r="AN2832" s="262">
        <v>269095940</v>
      </c>
      <c r="AO2832" s="34"/>
      <c r="AP2832" s="34"/>
      <c r="AQ2832" s="34"/>
      <c r="AR2832" s="34"/>
      <c r="AS2832" s="34"/>
      <c r="AT2832" s="44" t="s">
        <v>13624</v>
      </c>
      <c r="AU2832" s="44"/>
      <c r="AV2832" s="477" t="str">
        <f t="array" ref="AV2832">_xlfn.IFS(
LEFT(Tabelas!$AI2832,1)="N","DN",
LEFT(Tabelas!$AI2832,1)="C","DC",
LEFT(Tabelas!$AI2832,1)="L","DL",
LEFT(Tabelas!$AI2832,1)="A","DA",
LEFT(Tabelas!$AI2832,1)="G","DG")</f>
        <v>DA</v>
      </c>
      <c r="AW2832" s="34"/>
      <c r="AX2832" s="34"/>
      <c r="AY2832" s="34"/>
      <c r="AZ2832" s="34"/>
      <c r="BA2832" s="34"/>
      <c r="BB2832" s="34"/>
      <c r="BC2832" s="34"/>
      <c r="BD2832" s="44">
        <v>150910</v>
      </c>
      <c r="BE2832" s="34" t="s">
        <v>2359</v>
      </c>
      <c r="BF2832" s="43" t="s">
        <v>1223</v>
      </c>
      <c r="BG2832" s="34" t="s">
        <v>570</v>
      </c>
      <c r="BH2832" s="34" t="s">
        <v>282</v>
      </c>
      <c r="BI2832" s="34" t="s">
        <v>2359</v>
      </c>
      <c r="BJ2832" s="44" t="s">
        <v>947</v>
      </c>
      <c r="BK2832" s="44" t="s">
        <v>13626</v>
      </c>
      <c r="EN2832" s="576"/>
      <c r="EO2832" s="561"/>
      <c r="EP2832" s="561"/>
      <c r="EQ2832" s="576"/>
      <c r="ER2832" s="561"/>
      <c r="ES2832" s="561"/>
    </row>
    <row r="2833" spans="22:149">
      <c r="V2833" s="43">
        <v>448</v>
      </c>
      <c r="W2833" s="34" t="s">
        <v>4369</v>
      </c>
      <c r="X2833" s="44">
        <v>150913</v>
      </c>
      <c r="Y2833" s="34" t="s">
        <v>2686</v>
      </c>
      <c r="Z2833" s="43" t="s">
        <v>1223</v>
      </c>
      <c r="AA2833" s="34" t="s">
        <v>570</v>
      </c>
      <c r="AB2833" s="34" t="s">
        <v>282</v>
      </c>
      <c r="AC2833" s="34" t="s">
        <v>13629</v>
      </c>
      <c r="AD2833" s="44" t="s">
        <v>947</v>
      </c>
      <c r="AE2833" s="44" t="s">
        <v>13626</v>
      </c>
      <c r="AF2833" s="43">
        <v>448</v>
      </c>
      <c r="AG2833" s="34" t="s">
        <v>4369</v>
      </c>
      <c r="AH2833" s="34" t="s">
        <v>5297</v>
      </c>
      <c r="AI2833" s="43" t="s">
        <v>954</v>
      </c>
      <c r="AJ2833" s="44" t="s">
        <v>5298</v>
      </c>
      <c r="AK2833" s="261">
        <v>7520224</v>
      </c>
      <c r="AL2833" s="44" t="s">
        <v>573</v>
      </c>
      <c r="AM2833" s="44" t="s">
        <v>5302</v>
      </c>
      <c r="AN2833" s="262">
        <v>269095940</v>
      </c>
      <c r="AO2833" s="34"/>
      <c r="AP2833" s="34"/>
      <c r="AQ2833" s="34"/>
      <c r="AR2833" s="34"/>
      <c r="AS2833" s="34"/>
      <c r="AT2833" s="44" t="s">
        <v>13624</v>
      </c>
      <c r="AU2833" s="44"/>
      <c r="AV2833" s="477" t="str">
        <f t="array" ref="AV2833">_xlfn.IFS(
LEFT(Tabelas!$AI2833,1)="N","DN",
LEFT(Tabelas!$AI2833,1)="C","DC",
LEFT(Tabelas!$AI2833,1)="L","DL",
LEFT(Tabelas!$AI2833,1)="A","DA",
LEFT(Tabelas!$AI2833,1)="G","DG")</f>
        <v>DA</v>
      </c>
      <c r="AW2833" s="34"/>
      <c r="AX2833" s="34"/>
      <c r="AY2833" s="34"/>
      <c r="AZ2833" s="34"/>
      <c r="BA2833" s="34"/>
      <c r="BB2833" s="34"/>
      <c r="BC2833" s="34"/>
      <c r="BD2833" s="44">
        <v>150913</v>
      </c>
      <c r="BE2833" s="34" t="s">
        <v>2686</v>
      </c>
      <c r="BF2833" s="43" t="s">
        <v>1223</v>
      </c>
      <c r="BG2833" s="34" t="s">
        <v>570</v>
      </c>
      <c r="BH2833" s="34" t="s">
        <v>282</v>
      </c>
      <c r="BI2833" s="34" t="s">
        <v>13629</v>
      </c>
      <c r="BJ2833" s="44" t="s">
        <v>947</v>
      </c>
      <c r="BK2833" s="44" t="s">
        <v>13626</v>
      </c>
      <c r="EN2833" s="576"/>
      <c r="EO2833" s="561"/>
      <c r="EP2833" s="561"/>
      <c r="EQ2833" s="576"/>
      <c r="ER2833" s="561"/>
      <c r="ES2833" s="561"/>
    </row>
    <row r="2834" spans="22:149">
      <c r="V2834" s="43">
        <v>448</v>
      </c>
      <c r="W2834" s="34" t="s">
        <v>4369</v>
      </c>
      <c r="X2834" s="44">
        <v>150912</v>
      </c>
      <c r="Y2834" s="34" t="s">
        <v>2526</v>
      </c>
      <c r="Z2834" s="43" t="s">
        <v>1223</v>
      </c>
      <c r="AA2834" s="34" t="s">
        <v>570</v>
      </c>
      <c r="AB2834" s="34" t="s">
        <v>282</v>
      </c>
      <c r="AC2834" s="34" t="s">
        <v>13628</v>
      </c>
      <c r="AD2834" s="44" t="s">
        <v>947</v>
      </c>
      <c r="AE2834" s="44" t="s">
        <v>13626</v>
      </c>
      <c r="AF2834" s="43">
        <v>448</v>
      </c>
      <c r="AG2834" s="34" t="s">
        <v>4369</v>
      </c>
      <c r="AH2834" s="34" t="s">
        <v>5297</v>
      </c>
      <c r="AI2834" s="43" t="s">
        <v>954</v>
      </c>
      <c r="AJ2834" s="44" t="s">
        <v>5298</v>
      </c>
      <c r="AK2834" s="261">
        <v>7520224</v>
      </c>
      <c r="AL2834" s="44" t="s">
        <v>573</v>
      </c>
      <c r="AM2834" s="44" t="s">
        <v>5302</v>
      </c>
      <c r="AN2834" s="262">
        <v>269095940</v>
      </c>
      <c r="AO2834" s="34"/>
      <c r="AP2834" s="34"/>
      <c r="AQ2834" s="34"/>
      <c r="AR2834" s="34"/>
      <c r="AS2834" s="34"/>
      <c r="AT2834" s="44" t="s">
        <v>13624</v>
      </c>
      <c r="AU2834" s="44"/>
      <c r="AV2834" s="477" t="str">
        <f t="array" ref="AV2834">_xlfn.IFS(
LEFT(Tabelas!$AI2834,1)="N","DN",
LEFT(Tabelas!$AI2834,1)="C","DC",
LEFT(Tabelas!$AI2834,1)="L","DL",
LEFT(Tabelas!$AI2834,1)="A","DA",
LEFT(Tabelas!$AI2834,1)="G","DG")</f>
        <v>DA</v>
      </c>
      <c r="AW2834" s="34"/>
      <c r="AX2834" s="34"/>
      <c r="AY2834" s="34"/>
      <c r="AZ2834" s="34"/>
      <c r="BA2834" s="34"/>
      <c r="BB2834" s="34"/>
      <c r="BC2834" s="34"/>
      <c r="BD2834" s="44">
        <v>150912</v>
      </c>
      <c r="BE2834" s="34" t="s">
        <v>2526</v>
      </c>
      <c r="BF2834" s="43" t="s">
        <v>1223</v>
      </c>
      <c r="BG2834" s="34" t="s">
        <v>570</v>
      </c>
      <c r="BH2834" s="34" t="s">
        <v>282</v>
      </c>
      <c r="BI2834" s="34" t="s">
        <v>13628</v>
      </c>
      <c r="BJ2834" s="44" t="s">
        <v>947</v>
      </c>
      <c r="BK2834" s="44" t="s">
        <v>13626</v>
      </c>
      <c r="EN2834" s="576"/>
      <c r="EO2834" s="561"/>
      <c r="EP2834" s="561"/>
      <c r="EQ2834" s="576"/>
      <c r="ER2834" s="561"/>
      <c r="ES2834" s="561"/>
    </row>
    <row r="2835" spans="22:149">
      <c r="V2835" s="43">
        <v>448</v>
      </c>
      <c r="W2835" s="34" t="s">
        <v>4369</v>
      </c>
      <c r="X2835" s="44">
        <v>151302</v>
      </c>
      <c r="Y2835" s="34" t="s">
        <v>1442</v>
      </c>
      <c r="Z2835" s="43" t="s">
        <v>318</v>
      </c>
      <c r="AA2835" s="34" t="s">
        <v>573</v>
      </c>
      <c r="AB2835" s="34" t="s">
        <v>282</v>
      </c>
      <c r="AC2835" s="34" t="s">
        <v>1442</v>
      </c>
      <c r="AD2835" s="44" t="s">
        <v>947</v>
      </c>
      <c r="AE2835" s="44" t="s">
        <v>13626</v>
      </c>
      <c r="AF2835" s="43">
        <v>448</v>
      </c>
      <c r="AG2835" s="34" t="s">
        <v>4369</v>
      </c>
      <c r="AH2835" s="34" t="s">
        <v>5297</v>
      </c>
      <c r="AI2835" s="43" t="s">
        <v>954</v>
      </c>
      <c r="AJ2835" s="44" t="s">
        <v>5298</v>
      </c>
      <c r="AK2835" s="261">
        <v>7520224</v>
      </c>
      <c r="AL2835" s="44" t="s">
        <v>573</v>
      </c>
      <c r="AM2835" s="44" t="s">
        <v>5302</v>
      </c>
      <c r="AN2835" s="262">
        <v>269095940</v>
      </c>
      <c r="AO2835" s="34"/>
      <c r="AP2835" s="34"/>
      <c r="AQ2835" s="34"/>
      <c r="AR2835" s="34"/>
      <c r="AS2835" s="34"/>
      <c r="AT2835" s="44" t="s">
        <v>13624</v>
      </c>
      <c r="AU2835" s="44"/>
      <c r="AV2835" s="477" t="str">
        <f t="array" ref="AV2835">_xlfn.IFS(
LEFT(Tabelas!$AI2835,1)="N","DN",
LEFT(Tabelas!$AI2835,1)="C","DC",
LEFT(Tabelas!$AI2835,1)="L","DL",
LEFT(Tabelas!$AI2835,1)="A","DA",
LEFT(Tabelas!$AI2835,1)="G","DG")</f>
        <v>DA</v>
      </c>
      <c r="AW2835" s="34"/>
      <c r="AX2835" s="34"/>
      <c r="AY2835" s="34"/>
      <c r="AZ2835" s="34"/>
      <c r="BA2835" s="34"/>
      <c r="BB2835" s="34"/>
      <c r="BC2835" s="34"/>
      <c r="BD2835" s="44">
        <v>151302</v>
      </c>
      <c r="BE2835" s="34" t="s">
        <v>1442</v>
      </c>
      <c r="BF2835" s="43" t="s">
        <v>318</v>
      </c>
      <c r="BG2835" s="34" t="s">
        <v>573</v>
      </c>
      <c r="BH2835" s="34" t="s">
        <v>282</v>
      </c>
      <c r="BI2835" s="34" t="s">
        <v>1442</v>
      </c>
      <c r="BJ2835" s="44" t="s">
        <v>947</v>
      </c>
      <c r="BK2835" s="44" t="s">
        <v>13626</v>
      </c>
      <c r="EN2835" s="576"/>
      <c r="EO2835" s="561"/>
      <c r="EP2835" s="561"/>
      <c r="EQ2835" s="576"/>
      <c r="ER2835" s="561"/>
      <c r="ES2835" s="561"/>
    </row>
    <row r="2836" spans="22:149">
      <c r="V2836" s="43">
        <v>448</v>
      </c>
      <c r="W2836" s="34" t="s">
        <v>4369</v>
      </c>
      <c r="X2836" s="44">
        <v>151301</v>
      </c>
      <c r="Y2836" s="34" t="s">
        <v>573</v>
      </c>
      <c r="Z2836" s="43" t="s">
        <v>318</v>
      </c>
      <c r="AA2836" s="34" t="s">
        <v>573</v>
      </c>
      <c r="AB2836" s="34" t="s">
        <v>282</v>
      </c>
      <c r="AC2836" s="34" t="s">
        <v>573</v>
      </c>
      <c r="AD2836" s="44" t="s">
        <v>947</v>
      </c>
      <c r="AE2836" s="44" t="s">
        <v>13626</v>
      </c>
      <c r="AF2836" s="43">
        <v>448</v>
      </c>
      <c r="AG2836" s="34" t="s">
        <v>4369</v>
      </c>
      <c r="AH2836" s="34" t="s">
        <v>5297</v>
      </c>
      <c r="AI2836" s="43" t="s">
        <v>954</v>
      </c>
      <c r="AJ2836" s="44" t="s">
        <v>5298</v>
      </c>
      <c r="AK2836" s="261">
        <v>7520224</v>
      </c>
      <c r="AL2836" s="44" t="s">
        <v>573</v>
      </c>
      <c r="AM2836" s="44" t="s">
        <v>5302</v>
      </c>
      <c r="AN2836" s="262">
        <v>269095940</v>
      </c>
      <c r="AO2836" s="34"/>
      <c r="AP2836" s="34"/>
      <c r="AQ2836" s="34"/>
      <c r="AR2836" s="34"/>
      <c r="AS2836" s="34"/>
      <c r="AT2836" s="44" t="s">
        <v>13624</v>
      </c>
      <c r="AU2836" s="44"/>
      <c r="AV2836" s="477" t="str">
        <f t="array" ref="AV2836">_xlfn.IFS(
LEFT(Tabelas!$AI2836,1)="N","DN",
LEFT(Tabelas!$AI2836,1)="C","DC",
LEFT(Tabelas!$AI2836,1)="L","DL",
LEFT(Tabelas!$AI2836,1)="A","DA",
LEFT(Tabelas!$AI2836,1)="G","DG")</f>
        <v>DA</v>
      </c>
      <c r="AW2836" s="34"/>
      <c r="AX2836" s="34"/>
      <c r="AY2836" s="34"/>
      <c r="AZ2836" s="34"/>
      <c r="BA2836" s="34"/>
      <c r="BB2836" s="34"/>
      <c r="BC2836" s="34"/>
      <c r="BD2836" s="44">
        <v>151301</v>
      </c>
      <c r="BE2836" s="34" t="s">
        <v>573</v>
      </c>
      <c r="BF2836" s="43" t="s">
        <v>318</v>
      </c>
      <c r="BG2836" s="34" t="s">
        <v>573</v>
      </c>
      <c r="BH2836" s="34" t="s">
        <v>282</v>
      </c>
      <c r="BI2836" s="34" t="s">
        <v>573</v>
      </c>
      <c r="BJ2836" s="44" t="s">
        <v>947</v>
      </c>
      <c r="BK2836" s="44" t="s">
        <v>13626</v>
      </c>
      <c r="EN2836" s="576"/>
      <c r="EO2836" s="561"/>
      <c r="EP2836" s="561"/>
      <c r="EQ2836" s="576"/>
      <c r="ER2836" s="561"/>
      <c r="ES2836" s="561"/>
    </row>
    <row r="2837" spans="22:149">
      <c r="V2837" s="43">
        <v>448</v>
      </c>
      <c r="W2837" s="34" t="s">
        <v>4369</v>
      </c>
      <c r="X2837" s="44">
        <v>151300</v>
      </c>
      <c r="Y2837" s="34" t="s">
        <v>876</v>
      </c>
      <c r="Z2837" s="43" t="s">
        <v>318</v>
      </c>
      <c r="AA2837" s="34" t="s">
        <v>573</v>
      </c>
      <c r="AB2837" s="34" t="s">
        <v>282</v>
      </c>
      <c r="AC2837" s="34" t="s">
        <v>573</v>
      </c>
      <c r="AD2837" s="44" t="s">
        <v>947</v>
      </c>
      <c r="AE2837" s="44" t="s">
        <v>13626</v>
      </c>
      <c r="AF2837" s="43">
        <v>448</v>
      </c>
      <c r="AG2837" s="34" t="s">
        <v>4369</v>
      </c>
      <c r="AH2837" s="34" t="s">
        <v>5297</v>
      </c>
      <c r="AI2837" s="43" t="s">
        <v>954</v>
      </c>
      <c r="AJ2837" s="44" t="s">
        <v>5298</v>
      </c>
      <c r="AK2837" s="261">
        <v>7520224</v>
      </c>
      <c r="AL2837" s="44" t="s">
        <v>573</v>
      </c>
      <c r="AM2837" s="44" t="s">
        <v>5302</v>
      </c>
      <c r="AN2837" s="262">
        <v>269095940</v>
      </c>
      <c r="AO2837" s="34"/>
      <c r="AP2837" s="34"/>
      <c r="AQ2837" s="34"/>
      <c r="AR2837" s="34"/>
      <c r="AS2837" s="34"/>
      <c r="AT2837" s="44" t="s">
        <v>13624</v>
      </c>
      <c r="AU2837" s="44"/>
      <c r="AV2837" s="477" t="str">
        <f t="array" ref="AV2837">_xlfn.IFS(
LEFT(Tabelas!$AI2837,1)="N","DN",
LEFT(Tabelas!$AI2837,1)="C","DC",
LEFT(Tabelas!$AI2837,1)="L","DL",
LEFT(Tabelas!$AI2837,1)="A","DA",
LEFT(Tabelas!$AI2837,1)="G","DG")</f>
        <v>DA</v>
      </c>
      <c r="AW2837" s="34"/>
      <c r="AX2837" s="34"/>
      <c r="AY2837" s="34"/>
      <c r="AZ2837" s="34"/>
      <c r="BA2837" s="34"/>
      <c r="BB2837" s="34"/>
      <c r="BC2837" s="34"/>
      <c r="BD2837" s="44">
        <v>151300</v>
      </c>
      <c r="BE2837" s="34" t="s">
        <v>876</v>
      </c>
      <c r="BF2837" s="43" t="s">
        <v>318</v>
      </c>
      <c r="BG2837" s="34" t="s">
        <v>573</v>
      </c>
      <c r="BH2837" s="34" t="s">
        <v>282</v>
      </c>
      <c r="BI2837" s="34" t="s">
        <v>573</v>
      </c>
      <c r="BJ2837" s="44" t="s">
        <v>947</v>
      </c>
      <c r="BK2837" s="44" t="s">
        <v>13626</v>
      </c>
      <c r="EN2837" s="576"/>
      <c r="EO2837" s="561"/>
      <c r="EP2837" s="561"/>
      <c r="EQ2837" s="576"/>
      <c r="ER2837" s="561"/>
      <c r="ES2837" s="561"/>
    </row>
    <row r="2838" spans="22:149">
      <c r="V2838" s="43">
        <v>449</v>
      </c>
      <c r="W2838" s="34" t="s">
        <v>3449</v>
      </c>
      <c r="X2838" s="44">
        <v>120200</v>
      </c>
      <c r="Y2838" s="34" t="s">
        <v>811</v>
      </c>
      <c r="Z2838" s="43" t="s">
        <v>1223</v>
      </c>
      <c r="AA2838" s="34" t="s">
        <v>515</v>
      </c>
      <c r="AB2838" s="34" t="s">
        <v>279</v>
      </c>
      <c r="AC2838" s="34" t="s">
        <v>1113</v>
      </c>
      <c r="AD2838" s="44" t="s">
        <v>947</v>
      </c>
      <c r="AE2838" s="44" t="s">
        <v>13630</v>
      </c>
      <c r="AF2838" s="43">
        <v>449</v>
      </c>
      <c r="AG2838" s="34" t="s">
        <v>3449</v>
      </c>
      <c r="AH2838" s="34" t="s">
        <v>5309</v>
      </c>
      <c r="AI2838" s="43" t="s">
        <v>5310</v>
      </c>
      <c r="AJ2838" s="44" t="s">
        <v>5311</v>
      </c>
      <c r="AK2838" s="261">
        <v>7350091</v>
      </c>
      <c r="AL2838" s="44" t="s">
        <v>520</v>
      </c>
      <c r="AM2838" s="44" t="s">
        <v>5315</v>
      </c>
      <c r="AN2838" s="262">
        <v>268095921</v>
      </c>
      <c r="AO2838" s="34"/>
      <c r="AP2838" s="34"/>
      <c r="AQ2838" s="34"/>
      <c r="AR2838" s="34"/>
      <c r="AS2838" s="34"/>
      <c r="AT2838" s="44" t="s">
        <v>13624</v>
      </c>
      <c r="AU2838" s="44"/>
      <c r="AV2838" s="477" t="str">
        <f t="array" ref="AV2838">_xlfn.IFS(
LEFT(Tabelas!$AI2838,1)="N","DN",
LEFT(Tabelas!$AI2838,1)="C","DC",
LEFT(Tabelas!$AI2838,1)="L","DL",
LEFT(Tabelas!$AI2838,1)="A","DA",
LEFT(Tabelas!$AI2838,1)="G","DG")</f>
        <v>DA</v>
      </c>
      <c r="AW2838" s="34"/>
      <c r="AX2838" s="34"/>
      <c r="AY2838" s="34"/>
      <c r="AZ2838" s="34"/>
      <c r="BA2838" s="34"/>
      <c r="BB2838" s="34"/>
      <c r="BC2838" s="34"/>
      <c r="BD2838" s="44">
        <v>120200</v>
      </c>
      <c r="BE2838" s="34" t="s">
        <v>811</v>
      </c>
      <c r="BF2838" s="43" t="s">
        <v>1223</v>
      </c>
      <c r="BG2838" s="34" t="s">
        <v>515</v>
      </c>
      <c r="BH2838" s="34" t="s">
        <v>279</v>
      </c>
      <c r="BI2838" s="34" t="s">
        <v>1113</v>
      </c>
      <c r="BJ2838" s="44" t="s">
        <v>947</v>
      </c>
      <c r="BK2838" s="44" t="s">
        <v>13630</v>
      </c>
      <c r="EN2838" s="576"/>
      <c r="EO2838" s="561"/>
      <c r="EP2838" s="561"/>
      <c r="EQ2838" s="576"/>
      <c r="ER2838" s="561"/>
      <c r="ES2838" s="561"/>
    </row>
    <row r="2839" spans="22:149">
      <c r="V2839" s="43">
        <v>449</v>
      </c>
      <c r="W2839" s="34" t="s">
        <v>3449</v>
      </c>
      <c r="X2839" s="44">
        <v>120201</v>
      </c>
      <c r="Y2839" s="34" t="s">
        <v>1113</v>
      </c>
      <c r="Z2839" s="43" t="s">
        <v>1223</v>
      </c>
      <c r="AA2839" s="34" t="s">
        <v>515</v>
      </c>
      <c r="AB2839" s="34" t="s">
        <v>279</v>
      </c>
      <c r="AC2839" s="34" t="s">
        <v>1113</v>
      </c>
      <c r="AD2839" s="44" t="s">
        <v>947</v>
      </c>
      <c r="AE2839" s="44" t="s">
        <v>13630</v>
      </c>
      <c r="AF2839" s="43">
        <v>449</v>
      </c>
      <c r="AG2839" s="34" t="s">
        <v>3449</v>
      </c>
      <c r="AH2839" s="34" t="s">
        <v>5309</v>
      </c>
      <c r="AI2839" s="43" t="s">
        <v>5310</v>
      </c>
      <c r="AJ2839" s="44" t="s">
        <v>5311</v>
      </c>
      <c r="AK2839" s="261">
        <v>7350091</v>
      </c>
      <c r="AL2839" s="44" t="s">
        <v>520</v>
      </c>
      <c r="AM2839" s="44" t="s">
        <v>5315</v>
      </c>
      <c r="AN2839" s="262">
        <v>268095921</v>
      </c>
      <c r="AO2839" s="34"/>
      <c r="AP2839" s="34"/>
      <c r="AQ2839" s="34"/>
      <c r="AR2839" s="34"/>
      <c r="AS2839" s="34"/>
      <c r="AT2839" s="44" t="s">
        <v>13624</v>
      </c>
      <c r="AU2839" s="44"/>
      <c r="AV2839" s="477" t="str">
        <f t="array" ref="AV2839">_xlfn.IFS(
LEFT(Tabelas!$AI2839,1)="N","DN",
LEFT(Tabelas!$AI2839,1)="C","DC",
LEFT(Tabelas!$AI2839,1)="L","DL",
LEFT(Tabelas!$AI2839,1)="A","DA",
LEFT(Tabelas!$AI2839,1)="G","DG")</f>
        <v>DA</v>
      </c>
      <c r="AW2839" s="34"/>
      <c r="AX2839" s="34"/>
      <c r="AY2839" s="34"/>
      <c r="AZ2839" s="34"/>
      <c r="BA2839" s="34"/>
      <c r="BB2839" s="34"/>
      <c r="BC2839" s="34"/>
      <c r="BD2839" s="44">
        <v>120201</v>
      </c>
      <c r="BE2839" s="34" t="s">
        <v>1113</v>
      </c>
      <c r="BF2839" s="43" t="s">
        <v>1223</v>
      </c>
      <c r="BG2839" s="34" t="s">
        <v>515</v>
      </c>
      <c r="BH2839" s="34" t="s">
        <v>279</v>
      </c>
      <c r="BI2839" s="34" t="s">
        <v>1113</v>
      </c>
      <c r="BJ2839" s="44" t="s">
        <v>947</v>
      </c>
      <c r="BK2839" s="44" t="s">
        <v>13630</v>
      </c>
      <c r="EN2839" s="576"/>
      <c r="EO2839" s="561"/>
      <c r="EP2839" s="561"/>
      <c r="EQ2839" s="576"/>
      <c r="ER2839" s="561"/>
      <c r="ES2839" s="561"/>
    </row>
    <row r="2840" spans="22:149">
      <c r="V2840" s="43">
        <v>449</v>
      </c>
      <c r="W2840" s="34" t="s">
        <v>3449</v>
      </c>
      <c r="X2840" s="44">
        <v>120202</v>
      </c>
      <c r="Y2840" s="34" t="s">
        <v>1385</v>
      </c>
      <c r="Z2840" s="43" t="s">
        <v>1223</v>
      </c>
      <c r="AA2840" s="34" t="s">
        <v>515</v>
      </c>
      <c r="AB2840" s="34" t="s">
        <v>279</v>
      </c>
      <c r="AC2840" s="34" t="s">
        <v>1385</v>
      </c>
      <c r="AD2840" s="44" t="s">
        <v>947</v>
      </c>
      <c r="AE2840" s="44" t="s">
        <v>13630</v>
      </c>
      <c r="AF2840" s="43">
        <v>449</v>
      </c>
      <c r="AG2840" s="34" t="s">
        <v>3449</v>
      </c>
      <c r="AH2840" s="34" t="s">
        <v>5309</v>
      </c>
      <c r="AI2840" s="43" t="s">
        <v>5310</v>
      </c>
      <c r="AJ2840" s="44" t="s">
        <v>5311</v>
      </c>
      <c r="AK2840" s="261">
        <v>7350091</v>
      </c>
      <c r="AL2840" s="44" t="s">
        <v>520</v>
      </c>
      <c r="AM2840" s="44" t="s">
        <v>5315</v>
      </c>
      <c r="AN2840" s="262">
        <v>268095921</v>
      </c>
      <c r="AO2840" s="34"/>
      <c r="AP2840" s="34"/>
      <c r="AQ2840" s="34"/>
      <c r="AR2840" s="34"/>
      <c r="AS2840" s="34"/>
      <c r="AT2840" s="44" t="s">
        <v>13624</v>
      </c>
      <c r="AU2840" s="44"/>
      <c r="AV2840" s="477" t="str">
        <f t="array" ref="AV2840">_xlfn.IFS(
LEFT(Tabelas!$AI2840,1)="N","DN",
LEFT(Tabelas!$AI2840,1)="C","DC",
LEFT(Tabelas!$AI2840,1)="L","DL",
LEFT(Tabelas!$AI2840,1)="A","DA",
LEFT(Tabelas!$AI2840,1)="G","DG")</f>
        <v>DA</v>
      </c>
      <c r="AW2840" s="34"/>
      <c r="AX2840" s="34"/>
      <c r="AY2840" s="34"/>
      <c r="AZ2840" s="34"/>
      <c r="BA2840" s="34"/>
      <c r="BB2840" s="34"/>
      <c r="BC2840" s="34"/>
      <c r="BD2840" s="44">
        <v>120202</v>
      </c>
      <c r="BE2840" s="34" t="s">
        <v>1385</v>
      </c>
      <c r="BF2840" s="43" t="s">
        <v>1223</v>
      </c>
      <c r="BG2840" s="34" t="s">
        <v>515</v>
      </c>
      <c r="BH2840" s="34" t="s">
        <v>279</v>
      </c>
      <c r="BI2840" s="34" t="s">
        <v>1385</v>
      </c>
      <c r="BJ2840" s="44" t="s">
        <v>947</v>
      </c>
      <c r="BK2840" s="44" t="s">
        <v>13630</v>
      </c>
      <c r="EN2840" s="576"/>
      <c r="EO2840" s="561"/>
      <c r="EP2840" s="561"/>
      <c r="EQ2840" s="576"/>
      <c r="ER2840" s="561"/>
      <c r="ES2840" s="561"/>
    </row>
    <row r="2841" spans="22:149">
      <c r="V2841" s="43">
        <v>449</v>
      </c>
      <c r="W2841" s="34" t="s">
        <v>3449</v>
      </c>
      <c r="X2841" s="44">
        <v>120203</v>
      </c>
      <c r="Y2841" s="34" t="s">
        <v>1666</v>
      </c>
      <c r="Z2841" s="43" t="s">
        <v>1223</v>
      </c>
      <c r="AA2841" s="34" t="s">
        <v>515</v>
      </c>
      <c r="AB2841" s="34" t="s">
        <v>279</v>
      </c>
      <c r="AC2841" s="34" t="s">
        <v>1666</v>
      </c>
      <c r="AD2841" s="44" t="s">
        <v>947</v>
      </c>
      <c r="AE2841" s="44" t="s">
        <v>13630</v>
      </c>
      <c r="AF2841" s="43">
        <v>449</v>
      </c>
      <c r="AG2841" s="34" t="s">
        <v>3449</v>
      </c>
      <c r="AH2841" s="34" t="s">
        <v>5309</v>
      </c>
      <c r="AI2841" s="43" t="s">
        <v>5310</v>
      </c>
      <c r="AJ2841" s="44" t="s">
        <v>5311</v>
      </c>
      <c r="AK2841" s="261">
        <v>7350091</v>
      </c>
      <c r="AL2841" s="44" t="s">
        <v>520</v>
      </c>
      <c r="AM2841" s="44" t="s">
        <v>5315</v>
      </c>
      <c r="AN2841" s="262">
        <v>268095921</v>
      </c>
      <c r="AO2841" s="34"/>
      <c r="AP2841" s="34"/>
      <c r="AQ2841" s="34"/>
      <c r="AR2841" s="34"/>
      <c r="AS2841" s="34"/>
      <c r="AT2841" s="44" t="s">
        <v>13624</v>
      </c>
      <c r="AU2841" s="44"/>
      <c r="AV2841" s="477" t="str">
        <f t="array" ref="AV2841">_xlfn.IFS(
LEFT(Tabelas!$AI2841,1)="N","DN",
LEFT(Tabelas!$AI2841,1)="C","DC",
LEFT(Tabelas!$AI2841,1)="L","DL",
LEFT(Tabelas!$AI2841,1)="A","DA",
LEFT(Tabelas!$AI2841,1)="G","DG")</f>
        <v>DA</v>
      </c>
      <c r="AW2841" s="34"/>
      <c r="AX2841" s="34"/>
      <c r="AY2841" s="34"/>
      <c r="AZ2841" s="34"/>
      <c r="BA2841" s="34"/>
      <c r="BB2841" s="34"/>
      <c r="BC2841" s="34"/>
      <c r="BD2841" s="44">
        <v>120203</v>
      </c>
      <c r="BE2841" s="34" t="s">
        <v>1666</v>
      </c>
      <c r="BF2841" s="43" t="s">
        <v>1223</v>
      </c>
      <c r="BG2841" s="34" t="s">
        <v>515</v>
      </c>
      <c r="BH2841" s="34" t="s">
        <v>279</v>
      </c>
      <c r="BI2841" s="34" t="s">
        <v>1666</v>
      </c>
      <c r="BJ2841" s="44" t="s">
        <v>947</v>
      </c>
      <c r="BK2841" s="44" t="s">
        <v>13630</v>
      </c>
      <c r="EN2841" s="576"/>
      <c r="EO2841" s="561"/>
      <c r="EP2841" s="561"/>
      <c r="EQ2841" s="576"/>
      <c r="ER2841" s="561"/>
      <c r="ES2841" s="561"/>
    </row>
    <row r="2842" spans="22:149">
      <c r="V2842" s="43">
        <v>449</v>
      </c>
      <c r="W2842" s="34" t="s">
        <v>3449</v>
      </c>
      <c r="X2842" s="44">
        <v>120400</v>
      </c>
      <c r="Y2842" s="34" t="s">
        <v>813</v>
      </c>
      <c r="Z2842" s="43" t="s">
        <v>1223</v>
      </c>
      <c r="AA2842" s="34" t="s">
        <v>517</v>
      </c>
      <c r="AB2842" s="34" t="s">
        <v>279</v>
      </c>
      <c r="AC2842" s="34" t="s">
        <v>1147</v>
      </c>
      <c r="AD2842" s="44" t="s">
        <v>947</v>
      </c>
      <c r="AE2842" s="44" t="s">
        <v>13630</v>
      </c>
      <c r="AF2842" s="43">
        <v>449</v>
      </c>
      <c r="AG2842" s="34" t="s">
        <v>3449</v>
      </c>
      <c r="AH2842" s="34" t="s">
        <v>5309</v>
      </c>
      <c r="AI2842" s="43" t="s">
        <v>5310</v>
      </c>
      <c r="AJ2842" s="44" t="s">
        <v>5311</v>
      </c>
      <c r="AK2842" s="261">
        <v>7350091</v>
      </c>
      <c r="AL2842" s="44" t="s">
        <v>520</v>
      </c>
      <c r="AM2842" s="44" t="s">
        <v>5315</v>
      </c>
      <c r="AN2842" s="262">
        <v>268095921</v>
      </c>
      <c r="AO2842" s="34"/>
      <c r="AP2842" s="34"/>
      <c r="AQ2842" s="34"/>
      <c r="AR2842" s="34"/>
      <c r="AS2842" s="34"/>
      <c r="AT2842" s="44" t="s">
        <v>13624</v>
      </c>
      <c r="AU2842" s="44"/>
      <c r="AV2842" s="477" t="str">
        <f t="array" ref="AV2842">_xlfn.IFS(
LEFT(Tabelas!$AI2842,1)="N","DN",
LEFT(Tabelas!$AI2842,1)="C","DC",
LEFT(Tabelas!$AI2842,1)="L","DL",
LEFT(Tabelas!$AI2842,1)="A","DA",
LEFT(Tabelas!$AI2842,1)="G","DG")</f>
        <v>DA</v>
      </c>
      <c r="AW2842" s="34"/>
      <c r="AX2842" s="34"/>
      <c r="AY2842" s="34"/>
      <c r="AZ2842" s="34"/>
      <c r="BA2842" s="34"/>
      <c r="BB2842" s="34"/>
      <c r="BC2842" s="34"/>
      <c r="BD2842" s="44">
        <v>120400</v>
      </c>
      <c r="BE2842" s="34" t="s">
        <v>813</v>
      </c>
      <c r="BF2842" s="43" t="s">
        <v>1223</v>
      </c>
      <c r="BG2842" s="34" t="s">
        <v>517</v>
      </c>
      <c r="BH2842" s="34" t="s">
        <v>279</v>
      </c>
      <c r="BI2842" s="34" t="s">
        <v>1147</v>
      </c>
      <c r="BJ2842" s="44" t="s">
        <v>947</v>
      </c>
      <c r="BK2842" s="44" t="s">
        <v>13630</v>
      </c>
      <c r="EN2842" s="576"/>
      <c r="EO2842" s="561"/>
      <c r="EP2842" s="561"/>
      <c r="EQ2842" s="576"/>
      <c r="ER2842" s="561"/>
      <c r="ES2842" s="561"/>
    </row>
    <row r="2843" spans="22:149">
      <c r="V2843" s="43">
        <v>449</v>
      </c>
      <c r="W2843" s="34" t="s">
        <v>3449</v>
      </c>
      <c r="X2843" s="44">
        <v>120401</v>
      </c>
      <c r="Y2843" s="34" t="s">
        <v>1115</v>
      </c>
      <c r="Z2843" s="43" t="s">
        <v>1223</v>
      </c>
      <c r="AA2843" s="34" t="s">
        <v>517</v>
      </c>
      <c r="AB2843" s="34" t="s">
        <v>279</v>
      </c>
      <c r="AC2843" s="34" t="s">
        <v>1115</v>
      </c>
      <c r="AD2843" s="44" t="s">
        <v>947</v>
      </c>
      <c r="AE2843" s="44" t="s">
        <v>13630</v>
      </c>
      <c r="AF2843" s="43">
        <v>449</v>
      </c>
      <c r="AG2843" s="34" t="s">
        <v>3449</v>
      </c>
      <c r="AH2843" s="34" t="s">
        <v>5309</v>
      </c>
      <c r="AI2843" s="43" t="s">
        <v>5310</v>
      </c>
      <c r="AJ2843" s="44" t="s">
        <v>5311</v>
      </c>
      <c r="AK2843" s="261">
        <v>7350091</v>
      </c>
      <c r="AL2843" s="44" t="s">
        <v>520</v>
      </c>
      <c r="AM2843" s="44" t="s">
        <v>5315</v>
      </c>
      <c r="AN2843" s="262">
        <v>268095921</v>
      </c>
      <c r="AO2843" s="34"/>
      <c r="AP2843" s="34"/>
      <c r="AQ2843" s="34"/>
      <c r="AR2843" s="34"/>
      <c r="AS2843" s="34"/>
      <c r="AT2843" s="44" t="s">
        <v>13624</v>
      </c>
      <c r="AU2843" s="44"/>
      <c r="AV2843" s="477" t="str">
        <f t="array" ref="AV2843">_xlfn.IFS(
LEFT(Tabelas!$AI2843,1)="N","DN",
LEFT(Tabelas!$AI2843,1)="C","DC",
LEFT(Tabelas!$AI2843,1)="L","DL",
LEFT(Tabelas!$AI2843,1)="A","DA",
LEFT(Tabelas!$AI2843,1)="G","DG")</f>
        <v>DA</v>
      </c>
      <c r="AW2843" s="34"/>
      <c r="AX2843" s="34"/>
      <c r="AY2843" s="34"/>
      <c r="AZ2843" s="34"/>
      <c r="BA2843" s="34"/>
      <c r="BB2843" s="34"/>
      <c r="BC2843" s="34"/>
      <c r="BD2843" s="44">
        <v>120401</v>
      </c>
      <c r="BE2843" s="34" t="s">
        <v>1115</v>
      </c>
      <c r="BF2843" s="43" t="s">
        <v>1223</v>
      </c>
      <c r="BG2843" s="34" t="s">
        <v>517</v>
      </c>
      <c r="BH2843" s="34" t="s">
        <v>279</v>
      </c>
      <c r="BI2843" s="34" t="s">
        <v>1115</v>
      </c>
      <c r="BJ2843" s="44" t="s">
        <v>947</v>
      </c>
      <c r="BK2843" s="44" t="s">
        <v>13630</v>
      </c>
      <c r="EN2843" s="576"/>
      <c r="EO2843" s="561"/>
      <c r="EP2843" s="561"/>
      <c r="EQ2843" s="576"/>
      <c r="ER2843" s="561"/>
      <c r="ES2843" s="561"/>
    </row>
    <row r="2844" spans="22:149">
      <c r="V2844" s="43">
        <v>449</v>
      </c>
      <c r="W2844" s="34" t="s">
        <v>3449</v>
      </c>
      <c r="X2844" s="44">
        <v>120402</v>
      </c>
      <c r="Y2844" s="34" t="s">
        <v>1386</v>
      </c>
      <c r="Z2844" s="43" t="s">
        <v>1223</v>
      </c>
      <c r="AA2844" s="34" t="s">
        <v>517</v>
      </c>
      <c r="AB2844" s="34" t="s">
        <v>279</v>
      </c>
      <c r="AC2844" s="34" t="s">
        <v>1386</v>
      </c>
      <c r="AD2844" s="44" t="s">
        <v>947</v>
      </c>
      <c r="AE2844" s="44" t="s">
        <v>13630</v>
      </c>
      <c r="AF2844" s="43">
        <v>449</v>
      </c>
      <c r="AG2844" s="34" t="s">
        <v>3449</v>
      </c>
      <c r="AH2844" s="34" t="s">
        <v>5309</v>
      </c>
      <c r="AI2844" s="43" t="s">
        <v>5310</v>
      </c>
      <c r="AJ2844" s="44" t="s">
        <v>5311</v>
      </c>
      <c r="AK2844" s="261">
        <v>7350091</v>
      </c>
      <c r="AL2844" s="44" t="s">
        <v>520</v>
      </c>
      <c r="AM2844" s="44" t="s">
        <v>5315</v>
      </c>
      <c r="AN2844" s="262">
        <v>268095921</v>
      </c>
      <c r="AO2844" s="34"/>
      <c r="AP2844" s="34"/>
      <c r="AQ2844" s="34"/>
      <c r="AR2844" s="34"/>
      <c r="AS2844" s="34"/>
      <c r="AT2844" s="44" t="s">
        <v>13624</v>
      </c>
      <c r="AU2844" s="44"/>
      <c r="AV2844" s="477" t="str">
        <f t="array" ref="AV2844">_xlfn.IFS(
LEFT(Tabelas!$AI2844,1)="N","DN",
LEFT(Tabelas!$AI2844,1)="C","DC",
LEFT(Tabelas!$AI2844,1)="L","DL",
LEFT(Tabelas!$AI2844,1)="A","DA",
LEFT(Tabelas!$AI2844,1)="G","DG")</f>
        <v>DA</v>
      </c>
      <c r="AW2844" s="34"/>
      <c r="AX2844" s="34"/>
      <c r="AY2844" s="34"/>
      <c r="AZ2844" s="34"/>
      <c r="BA2844" s="34"/>
      <c r="BB2844" s="34"/>
      <c r="BC2844" s="34"/>
      <c r="BD2844" s="44">
        <v>120402</v>
      </c>
      <c r="BE2844" s="34" t="s">
        <v>1386</v>
      </c>
      <c r="BF2844" s="43" t="s">
        <v>1223</v>
      </c>
      <c r="BG2844" s="34" t="s">
        <v>517</v>
      </c>
      <c r="BH2844" s="34" t="s">
        <v>279</v>
      </c>
      <c r="BI2844" s="34" t="s">
        <v>1386</v>
      </c>
      <c r="BJ2844" s="44" t="s">
        <v>947</v>
      </c>
      <c r="BK2844" s="44" t="s">
        <v>13630</v>
      </c>
      <c r="EN2844" s="576"/>
      <c r="EO2844" s="561"/>
      <c r="EP2844" s="561"/>
      <c r="EQ2844" s="576"/>
      <c r="ER2844" s="561"/>
      <c r="ES2844" s="561"/>
    </row>
    <row r="2845" spans="22:149">
      <c r="V2845" s="43">
        <v>449</v>
      </c>
      <c r="W2845" s="34" t="s">
        <v>3449</v>
      </c>
      <c r="X2845" s="44">
        <v>120403</v>
      </c>
      <c r="Y2845" s="34" t="s">
        <v>1147</v>
      </c>
      <c r="Z2845" s="43" t="s">
        <v>1223</v>
      </c>
      <c r="AA2845" s="34" t="s">
        <v>517</v>
      </c>
      <c r="AB2845" s="34" t="s">
        <v>279</v>
      </c>
      <c r="AC2845" s="34" t="s">
        <v>1147</v>
      </c>
      <c r="AD2845" s="44" t="s">
        <v>947</v>
      </c>
      <c r="AE2845" s="44" t="s">
        <v>13630</v>
      </c>
      <c r="AF2845" s="43">
        <v>449</v>
      </c>
      <c r="AG2845" s="34" t="s">
        <v>3449</v>
      </c>
      <c r="AH2845" s="34" t="s">
        <v>5309</v>
      </c>
      <c r="AI2845" s="43" t="s">
        <v>5310</v>
      </c>
      <c r="AJ2845" s="44" t="s">
        <v>5311</v>
      </c>
      <c r="AK2845" s="261">
        <v>7350091</v>
      </c>
      <c r="AL2845" s="44" t="s">
        <v>520</v>
      </c>
      <c r="AM2845" s="44" t="s">
        <v>5315</v>
      </c>
      <c r="AN2845" s="262">
        <v>268095921</v>
      </c>
      <c r="AO2845" s="34"/>
      <c r="AP2845" s="34"/>
      <c r="AQ2845" s="34"/>
      <c r="AR2845" s="34"/>
      <c r="AS2845" s="34"/>
      <c r="AT2845" s="44" t="s">
        <v>13624</v>
      </c>
      <c r="AU2845" s="44"/>
      <c r="AV2845" s="477" t="str">
        <f t="array" ref="AV2845">_xlfn.IFS(
LEFT(Tabelas!$AI2845,1)="N","DN",
LEFT(Tabelas!$AI2845,1)="C","DC",
LEFT(Tabelas!$AI2845,1)="L","DL",
LEFT(Tabelas!$AI2845,1)="A","DA",
LEFT(Tabelas!$AI2845,1)="G","DG")</f>
        <v>DA</v>
      </c>
      <c r="AW2845" s="34"/>
      <c r="AX2845" s="34"/>
      <c r="AY2845" s="34"/>
      <c r="AZ2845" s="34"/>
      <c r="BA2845" s="34"/>
      <c r="BB2845" s="34"/>
      <c r="BC2845" s="34"/>
      <c r="BD2845" s="44">
        <v>120403</v>
      </c>
      <c r="BE2845" s="34" t="s">
        <v>1147</v>
      </c>
      <c r="BF2845" s="43" t="s">
        <v>1223</v>
      </c>
      <c r="BG2845" s="34" t="s">
        <v>517</v>
      </c>
      <c r="BH2845" s="34" t="s">
        <v>279</v>
      </c>
      <c r="BI2845" s="34" t="s">
        <v>1147</v>
      </c>
      <c r="BJ2845" s="44" t="s">
        <v>947</v>
      </c>
      <c r="BK2845" s="44" t="s">
        <v>13630</v>
      </c>
      <c r="EN2845" s="576"/>
      <c r="EO2845" s="561"/>
      <c r="EP2845" s="561"/>
      <c r="EQ2845" s="576"/>
      <c r="ER2845" s="561"/>
      <c r="ES2845" s="561"/>
    </row>
    <row r="2846" spans="22:149">
      <c r="V2846" s="43">
        <v>449</v>
      </c>
      <c r="W2846" s="34" t="s">
        <v>3449</v>
      </c>
      <c r="X2846" s="44">
        <v>120712</v>
      </c>
      <c r="Y2846" s="34" t="s">
        <v>1925</v>
      </c>
      <c r="Z2846" s="43" t="s">
        <v>1223</v>
      </c>
      <c r="AA2846" s="34" t="s">
        <v>520</v>
      </c>
      <c r="AB2846" s="34" t="s">
        <v>279</v>
      </c>
      <c r="AC2846" s="34" t="s">
        <v>1925</v>
      </c>
      <c r="AD2846" s="44" t="s">
        <v>947</v>
      </c>
      <c r="AE2846" s="44" t="s">
        <v>13630</v>
      </c>
      <c r="AF2846" s="43">
        <v>449</v>
      </c>
      <c r="AG2846" s="34" t="s">
        <v>3449</v>
      </c>
      <c r="AH2846" s="34" t="s">
        <v>5309</v>
      </c>
      <c r="AI2846" s="43" t="s">
        <v>5310</v>
      </c>
      <c r="AJ2846" s="44" t="s">
        <v>5311</v>
      </c>
      <c r="AK2846" s="261">
        <v>7350091</v>
      </c>
      <c r="AL2846" s="44" t="s">
        <v>520</v>
      </c>
      <c r="AM2846" s="44" t="s">
        <v>5315</v>
      </c>
      <c r="AN2846" s="262">
        <v>268095921</v>
      </c>
      <c r="AO2846" s="34"/>
      <c r="AP2846" s="34"/>
      <c r="AQ2846" s="34"/>
      <c r="AR2846" s="34"/>
      <c r="AS2846" s="34"/>
      <c r="AT2846" s="44" t="s">
        <v>13624</v>
      </c>
      <c r="AU2846" s="44"/>
      <c r="AV2846" s="477" t="str">
        <f t="array" ref="AV2846">_xlfn.IFS(
LEFT(Tabelas!$AI2846,1)="N","DN",
LEFT(Tabelas!$AI2846,1)="C","DC",
LEFT(Tabelas!$AI2846,1)="L","DL",
LEFT(Tabelas!$AI2846,1)="A","DA",
LEFT(Tabelas!$AI2846,1)="G","DG")</f>
        <v>DA</v>
      </c>
      <c r="AW2846" s="34"/>
      <c r="AX2846" s="34"/>
      <c r="AY2846" s="34"/>
      <c r="AZ2846" s="34"/>
      <c r="BA2846" s="34"/>
      <c r="BB2846" s="34"/>
      <c r="BC2846" s="34"/>
      <c r="BD2846" s="44">
        <v>120712</v>
      </c>
      <c r="BE2846" s="34" t="s">
        <v>1925</v>
      </c>
      <c r="BF2846" s="43" t="s">
        <v>1223</v>
      </c>
      <c r="BG2846" s="34" t="s">
        <v>520</v>
      </c>
      <c r="BH2846" s="34" t="s">
        <v>279</v>
      </c>
      <c r="BI2846" s="34" t="s">
        <v>1925</v>
      </c>
      <c r="BJ2846" s="44" t="s">
        <v>947</v>
      </c>
      <c r="BK2846" s="44" t="s">
        <v>13630</v>
      </c>
      <c r="EN2846" s="576"/>
      <c r="EO2846" s="561"/>
      <c r="EP2846" s="561"/>
      <c r="EQ2846" s="576"/>
      <c r="ER2846" s="561"/>
      <c r="ES2846" s="561"/>
    </row>
    <row r="2847" spans="22:149">
      <c r="V2847" s="43">
        <v>449</v>
      </c>
      <c r="W2847" s="34" t="s">
        <v>3449</v>
      </c>
      <c r="X2847" s="44">
        <v>120713</v>
      </c>
      <c r="Y2847" s="34" t="s">
        <v>2134</v>
      </c>
      <c r="Z2847" s="43" t="s">
        <v>1223</v>
      </c>
      <c r="AA2847" s="34" t="s">
        <v>520</v>
      </c>
      <c r="AB2847" s="34" t="s">
        <v>279</v>
      </c>
      <c r="AC2847" s="34" t="s">
        <v>2134</v>
      </c>
      <c r="AD2847" s="44" t="s">
        <v>947</v>
      </c>
      <c r="AE2847" s="44" t="s">
        <v>13630</v>
      </c>
      <c r="AF2847" s="43">
        <v>449</v>
      </c>
      <c r="AG2847" s="34" t="s">
        <v>3449</v>
      </c>
      <c r="AH2847" s="34" t="s">
        <v>5309</v>
      </c>
      <c r="AI2847" s="43" t="s">
        <v>5310</v>
      </c>
      <c r="AJ2847" s="44" t="s">
        <v>5311</v>
      </c>
      <c r="AK2847" s="261">
        <v>7350091</v>
      </c>
      <c r="AL2847" s="44" t="s">
        <v>520</v>
      </c>
      <c r="AM2847" s="44" t="s">
        <v>5315</v>
      </c>
      <c r="AN2847" s="262">
        <v>268095921</v>
      </c>
      <c r="AO2847" s="34"/>
      <c r="AP2847" s="34"/>
      <c r="AQ2847" s="34"/>
      <c r="AR2847" s="34"/>
      <c r="AS2847" s="34"/>
      <c r="AT2847" s="44" t="s">
        <v>13624</v>
      </c>
      <c r="AU2847" s="44"/>
      <c r="AV2847" s="477" t="str">
        <f t="array" ref="AV2847">_xlfn.IFS(
LEFT(Tabelas!$AI2847,1)="N","DN",
LEFT(Tabelas!$AI2847,1)="C","DC",
LEFT(Tabelas!$AI2847,1)="L","DL",
LEFT(Tabelas!$AI2847,1)="A","DA",
LEFT(Tabelas!$AI2847,1)="G","DG")</f>
        <v>DA</v>
      </c>
      <c r="AW2847" s="34"/>
      <c r="AX2847" s="34"/>
      <c r="AY2847" s="34"/>
      <c r="AZ2847" s="34"/>
      <c r="BA2847" s="34"/>
      <c r="BB2847" s="34"/>
      <c r="BC2847" s="34"/>
      <c r="BD2847" s="44">
        <v>120713</v>
      </c>
      <c r="BE2847" s="34" t="s">
        <v>2134</v>
      </c>
      <c r="BF2847" s="43" t="s">
        <v>1223</v>
      </c>
      <c r="BG2847" s="34" t="s">
        <v>520</v>
      </c>
      <c r="BH2847" s="34" t="s">
        <v>279</v>
      </c>
      <c r="BI2847" s="34" t="s">
        <v>2134</v>
      </c>
      <c r="BJ2847" s="44" t="s">
        <v>947</v>
      </c>
      <c r="BK2847" s="44" t="s">
        <v>13630</v>
      </c>
      <c r="EN2847" s="576"/>
      <c r="EO2847" s="561"/>
      <c r="EP2847" s="561"/>
      <c r="EQ2847" s="576"/>
      <c r="ER2847" s="561"/>
      <c r="ES2847" s="561"/>
    </row>
    <row r="2848" spans="22:149">
      <c r="V2848" s="43">
        <v>449</v>
      </c>
      <c r="W2848" s="34" t="s">
        <v>3449</v>
      </c>
      <c r="X2848" s="44">
        <v>120700</v>
      </c>
      <c r="Y2848" s="34" t="s">
        <v>816</v>
      </c>
      <c r="Z2848" s="43" t="s">
        <v>1223</v>
      </c>
      <c r="AA2848" s="34" t="s">
        <v>520</v>
      </c>
      <c r="AB2848" s="34" t="s">
        <v>279</v>
      </c>
      <c r="AC2848" s="34" t="s">
        <v>1925</v>
      </c>
      <c r="AD2848" s="44" t="s">
        <v>947</v>
      </c>
      <c r="AE2848" s="44" t="s">
        <v>13630</v>
      </c>
      <c r="AF2848" s="43">
        <v>449</v>
      </c>
      <c r="AG2848" s="34" t="s">
        <v>3449</v>
      </c>
      <c r="AH2848" s="34" t="s">
        <v>5309</v>
      </c>
      <c r="AI2848" s="43" t="s">
        <v>5310</v>
      </c>
      <c r="AJ2848" s="44" t="s">
        <v>5311</v>
      </c>
      <c r="AK2848" s="261">
        <v>7350091</v>
      </c>
      <c r="AL2848" s="44" t="s">
        <v>520</v>
      </c>
      <c r="AM2848" s="44" t="s">
        <v>5315</v>
      </c>
      <c r="AN2848" s="262">
        <v>268095921</v>
      </c>
      <c r="AO2848" s="34"/>
      <c r="AP2848" s="34"/>
      <c r="AQ2848" s="34"/>
      <c r="AR2848" s="34"/>
      <c r="AS2848" s="34"/>
      <c r="AT2848" s="44" t="s">
        <v>13624</v>
      </c>
      <c r="AU2848" s="44"/>
      <c r="AV2848" s="477" t="str">
        <f t="array" ref="AV2848">_xlfn.IFS(
LEFT(Tabelas!$AI2848,1)="N","DN",
LEFT(Tabelas!$AI2848,1)="C","DC",
LEFT(Tabelas!$AI2848,1)="L","DL",
LEFT(Tabelas!$AI2848,1)="A","DA",
LEFT(Tabelas!$AI2848,1)="G","DG")</f>
        <v>DA</v>
      </c>
      <c r="AW2848" s="34"/>
      <c r="AX2848" s="34"/>
      <c r="AY2848" s="34"/>
      <c r="AZ2848" s="34"/>
      <c r="BA2848" s="34"/>
      <c r="BB2848" s="34"/>
      <c r="BC2848" s="34"/>
      <c r="BD2848" s="44">
        <v>120700</v>
      </c>
      <c r="BE2848" s="34" t="s">
        <v>816</v>
      </c>
      <c r="BF2848" s="43" t="s">
        <v>1223</v>
      </c>
      <c r="BG2848" s="34" t="s">
        <v>520</v>
      </c>
      <c r="BH2848" s="34" t="s">
        <v>279</v>
      </c>
      <c r="BI2848" s="34" t="s">
        <v>1925</v>
      </c>
      <c r="BJ2848" s="44" t="s">
        <v>947</v>
      </c>
      <c r="BK2848" s="44" t="s">
        <v>13630</v>
      </c>
      <c r="EN2848" s="576"/>
      <c r="EO2848" s="561"/>
      <c r="EP2848" s="561"/>
      <c r="EQ2848" s="576"/>
      <c r="ER2848" s="561"/>
      <c r="ES2848" s="561"/>
    </row>
    <row r="2849" spans="22:149">
      <c r="V2849" s="43">
        <v>449</v>
      </c>
      <c r="W2849" s="34" t="s">
        <v>3449</v>
      </c>
      <c r="X2849" s="44">
        <v>120706</v>
      </c>
      <c r="Y2849" s="34" t="s">
        <v>1008</v>
      </c>
      <c r="Z2849" s="43" t="s">
        <v>1223</v>
      </c>
      <c r="AA2849" s="34" t="s">
        <v>520</v>
      </c>
      <c r="AB2849" s="34" t="s">
        <v>279</v>
      </c>
      <c r="AC2849" s="34" t="s">
        <v>1008</v>
      </c>
      <c r="AD2849" s="44" t="s">
        <v>947</v>
      </c>
      <c r="AE2849" s="44" t="s">
        <v>13630</v>
      </c>
      <c r="AF2849" s="43">
        <v>449</v>
      </c>
      <c r="AG2849" s="34" t="s">
        <v>3449</v>
      </c>
      <c r="AH2849" s="34" t="s">
        <v>5309</v>
      </c>
      <c r="AI2849" s="43" t="s">
        <v>5310</v>
      </c>
      <c r="AJ2849" s="44" t="s">
        <v>5311</v>
      </c>
      <c r="AK2849" s="261">
        <v>7350091</v>
      </c>
      <c r="AL2849" s="44" t="s">
        <v>520</v>
      </c>
      <c r="AM2849" s="44" t="s">
        <v>5315</v>
      </c>
      <c r="AN2849" s="262">
        <v>268095921</v>
      </c>
      <c r="AO2849" s="34"/>
      <c r="AP2849" s="34"/>
      <c r="AQ2849" s="34"/>
      <c r="AR2849" s="34"/>
      <c r="AS2849" s="34"/>
      <c r="AT2849" s="44" t="s">
        <v>13624</v>
      </c>
      <c r="AU2849" s="44"/>
      <c r="AV2849" s="477" t="str">
        <f t="array" ref="AV2849">_xlfn.IFS(
LEFT(Tabelas!$AI2849,1)="N","DN",
LEFT(Tabelas!$AI2849,1)="C","DC",
LEFT(Tabelas!$AI2849,1)="L","DL",
LEFT(Tabelas!$AI2849,1)="A","DA",
LEFT(Tabelas!$AI2849,1)="G","DG")</f>
        <v>DA</v>
      </c>
      <c r="AW2849" s="34"/>
      <c r="AX2849" s="34"/>
      <c r="AY2849" s="34"/>
      <c r="AZ2849" s="34"/>
      <c r="BA2849" s="34"/>
      <c r="BB2849" s="34"/>
      <c r="BC2849" s="34"/>
      <c r="BD2849" s="44">
        <v>120706</v>
      </c>
      <c r="BE2849" s="34" t="s">
        <v>1008</v>
      </c>
      <c r="BF2849" s="43" t="s">
        <v>1223</v>
      </c>
      <c r="BG2849" s="34" t="s">
        <v>520</v>
      </c>
      <c r="BH2849" s="34" t="s">
        <v>279</v>
      </c>
      <c r="BI2849" s="34" t="s">
        <v>1008</v>
      </c>
      <c r="BJ2849" s="44" t="s">
        <v>947</v>
      </c>
      <c r="BK2849" s="44" t="s">
        <v>13630</v>
      </c>
      <c r="EN2849" s="576"/>
      <c r="EO2849" s="561"/>
      <c r="EP2849" s="561"/>
      <c r="EQ2849" s="576"/>
      <c r="ER2849" s="561"/>
      <c r="ES2849" s="561"/>
    </row>
    <row r="2850" spans="22:149">
      <c r="V2850" s="43">
        <v>449</v>
      </c>
      <c r="W2850" s="34" t="s">
        <v>3449</v>
      </c>
      <c r="X2850" s="44">
        <v>120707</v>
      </c>
      <c r="Y2850" s="34" t="s">
        <v>1389</v>
      </c>
      <c r="Z2850" s="43" t="s">
        <v>1223</v>
      </c>
      <c r="AA2850" s="34" t="s">
        <v>520</v>
      </c>
      <c r="AB2850" s="34" t="s">
        <v>279</v>
      </c>
      <c r="AC2850" s="34" t="s">
        <v>1389</v>
      </c>
      <c r="AD2850" s="44" t="s">
        <v>947</v>
      </c>
      <c r="AE2850" s="44" t="s">
        <v>13630</v>
      </c>
      <c r="AF2850" s="43">
        <v>449</v>
      </c>
      <c r="AG2850" s="34" t="s">
        <v>3449</v>
      </c>
      <c r="AH2850" s="34" t="s">
        <v>5309</v>
      </c>
      <c r="AI2850" s="43" t="s">
        <v>5310</v>
      </c>
      <c r="AJ2850" s="44" t="s">
        <v>5311</v>
      </c>
      <c r="AK2850" s="261">
        <v>7350091</v>
      </c>
      <c r="AL2850" s="44" t="s">
        <v>520</v>
      </c>
      <c r="AM2850" s="44" t="s">
        <v>5315</v>
      </c>
      <c r="AN2850" s="262">
        <v>268095921</v>
      </c>
      <c r="AO2850" s="34"/>
      <c r="AP2850" s="34"/>
      <c r="AQ2850" s="34"/>
      <c r="AR2850" s="34"/>
      <c r="AS2850" s="34"/>
      <c r="AT2850" s="44" t="s">
        <v>13624</v>
      </c>
      <c r="AU2850" s="44"/>
      <c r="AV2850" s="477" t="str">
        <f t="array" ref="AV2850">_xlfn.IFS(
LEFT(Tabelas!$AI2850,1)="N","DN",
LEFT(Tabelas!$AI2850,1)="C","DC",
LEFT(Tabelas!$AI2850,1)="L","DL",
LEFT(Tabelas!$AI2850,1)="A","DA",
LEFT(Tabelas!$AI2850,1)="G","DG")</f>
        <v>DA</v>
      </c>
      <c r="AW2850" s="34"/>
      <c r="AX2850" s="34"/>
      <c r="AY2850" s="34"/>
      <c r="AZ2850" s="34"/>
      <c r="BA2850" s="34"/>
      <c r="BB2850" s="34"/>
      <c r="BC2850" s="34"/>
      <c r="BD2850" s="44">
        <v>120707</v>
      </c>
      <c r="BE2850" s="34" t="s">
        <v>1389</v>
      </c>
      <c r="BF2850" s="43" t="s">
        <v>1223</v>
      </c>
      <c r="BG2850" s="34" t="s">
        <v>520</v>
      </c>
      <c r="BH2850" s="34" t="s">
        <v>279</v>
      </c>
      <c r="BI2850" s="34" t="s">
        <v>1389</v>
      </c>
      <c r="BJ2850" s="44" t="s">
        <v>947</v>
      </c>
      <c r="BK2850" s="44" t="s">
        <v>13630</v>
      </c>
      <c r="EN2850" s="576"/>
      <c r="EO2850" s="561"/>
      <c r="EP2850" s="561"/>
      <c r="EQ2850" s="576"/>
      <c r="ER2850" s="561"/>
      <c r="ES2850" s="561"/>
    </row>
    <row r="2851" spans="22:149">
      <c r="V2851" s="43">
        <v>449</v>
      </c>
      <c r="W2851" s="34" t="s">
        <v>3449</v>
      </c>
      <c r="X2851" s="44">
        <v>120708</v>
      </c>
      <c r="Y2851" s="34" t="s">
        <v>1669</v>
      </c>
      <c r="Z2851" s="43" t="s">
        <v>1223</v>
      </c>
      <c r="AA2851" s="34" t="s">
        <v>520</v>
      </c>
      <c r="AB2851" s="34" t="s">
        <v>279</v>
      </c>
      <c r="AC2851" s="34" t="s">
        <v>1669</v>
      </c>
      <c r="AD2851" s="44" t="s">
        <v>947</v>
      </c>
      <c r="AE2851" s="44" t="s">
        <v>13630</v>
      </c>
      <c r="AF2851" s="43">
        <v>449</v>
      </c>
      <c r="AG2851" s="34" t="s">
        <v>3449</v>
      </c>
      <c r="AH2851" s="34" t="s">
        <v>5309</v>
      </c>
      <c r="AI2851" s="43" t="s">
        <v>5310</v>
      </c>
      <c r="AJ2851" s="44" t="s">
        <v>5311</v>
      </c>
      <c r="AK2851" s="261">
        <v>7350091</v>
      </c>
      <c r="AL2851" s="44" t="s">
        <v>520</v>
      </c>
      <c r="AM2851" s="44" t="s">
        <v>5315</v>
      </c>
      <c r="AN2851" s="262">
        <v>268095921</v>
      </c>
      <c r="AO2851" s="34"/>
      <c r="AP2851" s="34"/>
      <c r="AQ2851" s="34"/>
      <c r="AR2851" s="34"/>
      <c r="AS2851" s="34"/>
      <c r="AT2851" s="44" t="s">
        <v>13624</v>
      </c>
      <c r="AU2851" s="44"/>
      <c r="AV2851" s="477" t="str">
        <f t="array" ref="AV2851">_xlfn.IFS(
LEFT(Tabelas!$AI2851,1)="N","DN",
LEFT(Tabelas!$AI2851,1)="C","DC",
LEFT(Tabelas!$AI2851,1)="L","DL",
LEFT(Tabelas!$AI2851,1)="A","DA",
LEFT(Tabelas!$AI2851,1)="G","DG")</f>
        <v>DA</v>
      </c>
      <c r="AW2851" s="34"/>
      <c r="AX2851" s="34"/>
      <c r="AY2851" s="34"/>
      <c r="AZ2851" s="34"/>
      <c r="BA2851" s="34"/>
      <c r="BB2851" s="34"/>
      <c r="BC2851" s="34"/>
      <c r="BD2851" s="44">
        <v>120708</v>
      </c>
      <c r="BE2851" s="34" t="s">
        <v>1669</v>
      </c>
      <c r="BF2851" s="43" t="s">
        <v>1223</v>
      </c>
      <c r="BG2851" s="34" t="s">
        <v>520</v>
      </c>
      <c r="BH2851" s="34" t="s">
        <v>279</v>
      </c>
      <c r="BI2851" s="34" t="s">
        <v>1669</v>
      </c>
      <c r="BJ2851" s="44" t="s">
        <v>947</v>
      </c>
      <c r="BK2851" s="44" t="s">
        <v>13630</v>
      </c>
      <c r="EN2851" s="576"/>
      <c r="EO2851" s="561"/>
      <c r="EP2851" s="561"/>
      <c r="EQ2851" s="576"/>
      <c r="ER2851" s="561"/>
      <c r="ES2851" s="561"/>
    </row>
    <row r="2852" spans="22:149">
      <c r="V2852" s="43">
        <v>449</v>
      </c>
      <c r="W2852" s="34" t="s">
        <v>3449</v>
      </c>
      <c r="X2852" s="44">
        <v>120714</v>
      </c>
      <c r="Y2852" s="34" t="s">
        <v>2331</v>
      </c>
      <c r="Z2852" s="43" t="s">
        <v>1223</v>
      </c>
      <c r="AA2852" s="34" t="s">
        <v>520</v>
      </c>
      <c r="AB2852" s="34" t="s">
        <v>279</v>
      </c>
      <c r="AC2852" s="34" t="s">
        <v>13631</v>
      </c>
      <c r="AD2852" s="44" t="s">
        <v>947</v>
      </c>
      <c r="AE2852" s="44" t="s">
        <v>13630</v>
      </c>
      <c r="AF2852" s="43">
        <v>449</v>
      </c>
      <c r="AG2852" s="34" t="s">
        <v>3449</v>
      </c>
      <c r="AH2852" s="34" t="s">
        <v>5309</v>
      </c>
      <c r="AI2852" s="43" t="s">
        <v>5310</v>
      </c>
      <c r="AJ2852" s="44" t="s">
        <v>5311</v>
      </c>
      <c r="AK2852" s="261">
        <v>7350091</v>
      </c>
      <c r="AL2852" s="44" t="s">
        <v>520</v>
      </c>
      <c r="AM2852" s="44" t="s">
        <v>5315</v>
      </c>
      <c r="AN2852" s="262">
        <v>268095921</v>
      </c>
      <c r="AO2852" s="34"/>
      <c r="AP2852" s="34"/>
      <c r="AQ2852" s="34"/>
      <c r="AR2852" s="34"/>
      <c r="AS2852" s="34"/>
      <c r="AT2852" s="44" t="s">
        <v>13624</v>
      </c>
      <c r="AU2852" s="44"/>
      <c r="AV2852" s="477" t="str">
        <f t="array" ref="AV2852">_xlfn.IFS(
LEFT(Tabelas!$AI2852,1)="N","DN",
LEFT(Tabelas!$AI2852,1)="C","DC",
LEFT(Tabelas!$AI2852,1)="L","DL",
LEFT(Tabelas!$AI2852,1)="A","DA",
LEFT(Tabelas!$AI2852,1)="G","DG")</f>
        <v>DA</v>
      </c>
      <c r="AW2852" s="34"/>
      <c r="AX2852" s="34"/>
      <c r="AY2852" s="34"/>
      <c r="AZ2852" s="34"/>
      <c r="BA2852" s="34"/>
      <c r="BB2852" s="34"/>
      <c r="BC2852" s="34"/>
      <c r="BD2852" s="44">
        <v>120714</v>
      </c>
      <c r="BE2852" s="34" t="s">
        <v>2331</v>
      </c>
      <c r="BF2852" s="43" t="s">
        <v>1223</v>
      </c>
      <c r="BG2852" s="34" t="s">
        <v>520</v>
      </c>
      <c r="BH2852" s="34" t="s">
        <v>279</v>
      </c>
      <c r="BI2852" s="34" t="s">
        <v>13631</v>
      </c>
      <c r="BJ2852" s="44" t="s">
        <v>947</v>
      </c>
      <c r="BK2852" s="44" t="s">
        <v>13630</v>
      </c>
      <c r="EN2852" s="576"/>
      <c r="EO2852" s="561"/>
      <c r="EP2852" s="561"/>
      <c r="EQ2852" s="576"/>
      <c r="ER2852" s="561"/>
      <c r="ES2852" s="561"/>
    </row>
    <row r="2853" spans="22:149">
      <c r="V2853" s="43">
        <v>449</v>
      </c>
      <c r="W2853" s="34" t="s">
        <v>3449</v>
      </c>
      <c r="X2853" s="44">
        <v>120715</v>
      </c>
      <c r="Y2853" s="34" t="s">
        <v>2506</v>
      </c>
      <c r="Z2853" s="43" t="s">
        <v>1223</v>
      </c>
      <c r="AA2853" s="34" t="s">
        <v>520</v>
      </c>
      <c r="AB2853" s="34" t="s">
        <v>279</v>
      </c>
      <c r="AC2853" s="34" t="s">
        <v>13632</v>
      </c>
      <c r="AD2853" s="44" t="s">
        <v>947</v>
      </c>
      <c r="AE2853" s="44" t="s">
        <v>13630</v>
      </c>
      <c r="AF2853" s="43">
        <v>449</v>
      </c>
      <c r="AG2853" s="34" t="s">
        <v>3449</v>
      </c>
      <c r="AH2853" s="34" t="s">
        <v>5309</v>
      </c>
      <c r="AI2853" s="43" t="s">
        <v>5310</v>
      </c>
      <c r="AJ2853" s="44" t="s">
        <v>5311</v>
      </c>
      <c r="AK2853" s="261">
        <v>7350091</v>
      </c>
      <c r="AL2853" s="44" t="s">
        <v>520</v>
      </c>
      <c r="AM2853" s="44" t="s">
        <v>5315</v>
      </c>
      <c r="AN2853" s="262">
        <v>268095921</v>
      </c>
      <c r="AO2853" s="34"/>
      <c r="AP2853" s="34"/>
      <c r="AQ2853" s="34"/>
      <c r="AR2853" s="34"/>
      <c r="AS2853" s="34"/>
      <c r="AT2853" s="44" t="s">
        <v>13624</v>
      </c>
      <c r="AU2853" s="44"/>
      <c r="AV2853" s="477" t="str">
        <f t="array" ref="AV2853">_xlfn.IFS(
LEFT(Tabelas!$AI2853,1)="N","DN",
LEFT(Tabelas!$AI2853,1)="C","DC",
LEFT(Tabelas!$AI2853,1)="L","DL",
LEFT(Tabelas!$AI2853,1)="A","DA",
LEFT(Tabelas!$AI2853,1)="G","DG")</f>
        <v>DA</v>
      </c>
      <c r="AW2853" s="34"/>
      <c r="AX2853" s="34"/>
      <c r="AY2853" s="34"/>
      <c r="AZ2853" s="34"/>
      <c r="BA2853" s="34"/>
      <c r="BB2853" s="34"/>
      <c r="BC2853" s="34"/>
      <c r="BD2853" s="44">
        <v>120715</v>
      </c>
      <c r="BE2853" s="34" t="s">
        <v>2506</v>
      </c>
      <c r="BF2853" s="43" t="s">
        <v>1223</v>
      </c>
      <c r="BG2853" s="34" t="s">
        <v>520</v>
      </c>
      <c r="BH2853" s="34" t="s">
        <v>279</v>
      </c>
      <c r="BI2853" s="34" t="s">
        <v>13632</v>
      </c>
      <c r="BJ2853" s="44" t="s">
        <v>947</v>
      </c>
      <c r="BK2853" s="44" t="s">
        <v>13630</v>
      </c>
      <c r="EN2853" s="576"/>
      <c r="EO2853" s="561"/>
      <c r="EP2853" s="561"/>
      <c r="EQ2853" s="576"/>
      <c r="ER2853" s="561"/>
      <c r="ES2853" s="561"/>
    </row>
    <row r="2854" spans="22:149">
      <c r="V2854" s="43">
        <v>449</v>
      </c>
      <c r="W2854" s="34" t="s">
        <v>3449</v>
      </c>
      <c r="X2854" s="44">
        <v>121101</v>
      </c>
      <c r="Y2854" s="34" t="s">
        <v>1121</v>
      </c>
      <c r="Z2854" s="43" t="s">
        <v>1223</v>
      </c>
      <c r="AA2854" s="34" t="s">
        <v>524</v>
      </c>
      <c r="AB2854" s="34" t="s">
        <v>279</v>
      </c>
      <c r="AC2854" s="34" t="s">
        <v>1121</v>
      </c>
      <c r="AD2854" s="44" t="s">
        <v>947</v>
      </c>
      <c r="AE2854" s="44" t="s">
        <v>13630</v>
      </c>
      <c r="AF2854" s="43">
        <v>449</v>
      </c>
      <c r="AG2854" s="34" t="s">
        <v>3449</v>
      </c>
      <c r="AH2854" s="34" t="s">
        <v>5309</v>
      </c>
      <c r="AI2854" s="43" t="s">
        <v>5310</v>
      </c>
      <c r="AJ2854" s="44" t="s">
        <v>5311</v>
      </c>
      <c r="AK2854" s="261">
        <v>7350091</v>
      </c>
      <c r="AL2854" s="44" t="s">
        <v>520</v>
      </c>
      <c r="AM2854" s="44" t="s">
        <v>5315</v>
      </c>
      <c r="AN2854" s="262">
        <v>268095921</v>
      </c>
      <c r="AO2854" s="34"/>
      <c r="AP2854" s="34"/>
      <c r="AQ2854" s="34"/>
      <c r="AR2854" s="34"/>
      <c r="AS2854" s="34"/>
      <c r="AT2854" s="44" t="s">
        <v>13624</v>
      </c>
      <c r="AU2854" s="44"/>
      <c r="AV2854" s="477" t="str">
        <f t="array" ref="AV2854">_xlfn.IFS(
LEFT(Tabelas!$AI2854,1)="N","DN",
LEFT(Tabelas!$AI2854,1)="C","DC",
LEFT(Tabelas!$AI2854,1)="L","DL",
LEFT(Tabelas!$AI2854,1)="A","DA",
LEFT(Tabelas!$AI2854,1)="G","DG")</f>
        <v>DA</v>
      </c>
      <c r="AW2854" s="34"/>
      <c r="AX2854" s="34"/>
      <c r="AY2854" s="34"/>
      <c r="AZ2854" s="34"/>
      <c r="BA2854" s="34"/>
      <c r="BB2854" s="34"/>
      <c r="BC2854" s="34"/>
      <c r="BD2854" s="44">
        <v>121101</v>
      </c>
      <c r="BE2854" s="34" t="s">
        <v>1121</v>
      </c>
      <c r="BF2854" s="43" t="s">
        <v>1223</v>
      </c>
      <c r="BG2854" s="34" t="s">
        <v>524</v>
      </c>
      <c r="BH2854" s="34" t="s">
        <v>279</v>
      </c>
      <c r="BI2854" s="34" t="s">
        <v>1121</v>
      </c>
      <c r="BJ2854" s="44" t="s">
        <v>947</v>
      </c>
      <c r="BK2854" s="44" t="s">
        <v>13630</v>
      </c>
      <c r="EN2854" s="576"/>
      <c r="EO2854" s="561"/>
      <c r="EP2854" s="561"/>
      <c r="EQ2854" s="576"/>
      <c r="ER2854" s="561"/>
      <c r="ES2854" s="561"/>
    </row>
    <row r="2855" spans="22:149">
      <c r="V2855" s="43">
        <v>449</v>
      </c>
      <c r="W2855" s="34" t="s">
        <v>3449</v>
      </c>
      <c r="X2855" s="44">
        <v>121102</v>
      </c>
      <c r="Y2855" s="34" t="s">
        <v>524</v>
      </c>
      <c r="Z2855" s="43" t="s">
        <v>1223</v>
      </c>
      <c r="AA2855" s="34" t="s">
        <v>524</v>
      </c>
      <c r="AB2855" s="34" t="s">
        <v>279</v>
      </c>
      <c r="AC2855" s="34" t="s">
        <v>524</v>
      </c>
      <c r="AD2855" s="44" t="s">
        <v>947</v>
      </c>
      <c r="AE2855" s="44" t="s">
        <v>13630</v>
      </c>
      <c r="AF2855" s="43">
        <v>449</v>
      </c>
      <c r="AG2855" s="34" t="s">
        <v>3449</v>
      </c>
      <c r="AH2855" s="34" t="s">
        <v>5309</v>
      </c>
      <c r="AI2855" s="43" t="s">
        <v>5310</v>
      </c>
      <c r="AJ2855" s="44" t="s">
        <v>5311</v>
      </c>
      <c r="AK2855" s="261">
        <v>7350091</v>
      </c>
      <c r="AL2855" s="44" t="s">
        <v>520</v>
      </c>
      <c r="AM2855" s="44" t="s">
        <v>5315</v>
      </c>
      <c r="AN2855" s="262">
        <v>268095921</v>
      </c>
      <c r="AO2855" s="34"/>
      <c r="AP2855" s="34"/>
      <c r="AQ2855" s="34"/>
      <c r="AR2855" s="34"/>
      <c r="AS2855" s="34"/>
      <c r="AT2855" s="44" t="s">
        <v>13624</v>
      </c>
      <c r="AU2855" s="44"/>
      <c r="AV2855" s="477" t="str">
        <f t="array" ref="AV2855">_xlfn.IFS(
LEFT(Tabelas!$AI2855,1)="N","DN",
LEFT(Tabelas!$AI2855,1)="C","DC",
LEFT(Tabelas!$AI2855,1)="L","DL",
LEFT(Tabelas!$AI2855,1)="A","DA",
LEFT(Tabelas!$AI2855,1)="G","DG")</f>
        <v>DA</v>
      </c>
      <c r="AW2855" s="34"/>
      <c r="AX2855" s="34"/>
      <c r="AY2855" s="34"/>
      <c r="AZ2855" s="34"/>
      <c r="BA2855" s="34"/>
      <c r="BB2855" s="34"/>
      <c r="BC2855" s="34"/>
      <c r="BD2855" s="44">
        <v>121102</v>
      </c>
      <c r="BE2855" s="34" t="s">
        <v>524</v>
      </c>
      <c r="BF2855" s="43" t="s">
        <v>1223</v>
      </c>
      <c r="BG2855" s="34" t="s">
        <v>524</v>
      </c>
      <c r="BH2855" s="34" t="s">
        <v>279</v>
      </c>
      <c r="BI2855" s="34" t="s">
        <v>524</v>
      </c>
      <c r="BJ2855" s="44" t="s">
        <v>947</v>
      </c>
      <c r="BK2855" s="44" t="s">
        <v>13630</v>
      </c>
      <c r="EN2855" s="576"/>
      <c r="EO2855" s="561"/>
      <c r="EP2855" s="561"/>
      <c r="EQ2855" s="576"/>
      <c r="ER2855" s="561"/>
      <c r="ES2855" s="561"/>
    </row>
    <row r="2856" spans="22:149">
      <c r="V2856" s="43">
        <v>449</v>
      </c>
      <c r="W2856" s="34" t="s">
        <v>3449</v>
      </c>
      <c r="X2856" s="44">
        <v>121100</v>
      </c>
      <c r="Y2856" s="34" t="s">
        <v>820</v>
      </c>
      <c r="Z2856" s="43" t="s">
        <v>1223</v>
      </c>
      <c r="AA2856" s="34" t="s">
        <v>524</v>
      </c>
      <c r="AB2856" s="34" t="s">
        <v>279</v>
      </c>
      <c r="AC2856" s="34" t="s">
        <v>524</v>
      </c>
      <c r="AD2856" s="44" t="s">
        <v>947</v>
      </c>
      <c r="AE2856" s="44" t="s">
        <v>13630</v>
      </c>
      <c r="AF2856" s="43">
        <v>449</v>
      </c>
      <c r="AG2856" s="34" t="s">
        <v>3449</v>
      </c>
      <c r="AH2856" s="34" t="s">
        <v>5309</v>
      </c>
      <c r="AI2856" s="43" t="s">
        <v>5310</v>
      </c>
      <c r="AJ2856" s="44" t="s">
        <v>5311</v>
      </c>
      <c r="AK2856" s="261">
        <v>7350091</v>
      </c>
      <c r="AL2856" s="44" t="s">
        <v>520</v>
      </c>
      <c r="AM2856" s="44" t="s">
        <v>5315</v>
      </c>
      <c r="AN2856" s="262">
        <v>268095921</v>
      </c>
      <c r="AO2856" s="34"/>
      <c r="AP2856" s="34"/>
      <c r="AQ2856" s="34"/>
      <c r="AR2856" s="34"/>
      <c r="AS2856" s="34"/>
      <c r="AT2856" s="44" t="s">
        <v>13624</v>
      </c>
      <c r="AU2856" s="44"/>
      <c r="AV2856" s="477" t="str">
        <f t="array" ref="AV2856">_xlfn.IFS(
LEFT(Tabelas!$AI2856,1)="N","DN",
LEFT(Tabelas!$AI2856,1)="C","DC",
LEFT(Tabelas!$AI2856,1)="L","DL",
LEFT(Tabelas!$AI2856,1)="A","DA",
LEFT(Tabelas!$AI2856,1)="G","DG")</f>
        <v>DA</v>
      </c>
      <c r="AW2856" s="34"/>
      <c r="AX2856" s="34"/>
      <c r="AY2856" s="34"/>
      <c r="AZ2856" s="34"/>
      <c r="BA2856" s="34"/>
      <c r="BB2856" s="34"/>
      <c r="BC2856" s="34"/>
      <c r="BD2856" s="44">
        <v>121100</v>
      </c>
      <c r="BE2856" s="34" t="s">
        <v>820</v>
      </c>
      <c r="BF2856" s="43" t="s">
        <v>1223</v>
      </c>
      <c r="BG2856" s="34" t="s">
        <v>524</v>
      </c>
      <c r="BH2856" s="34" t="s">
        <v>279</v>
      </c>
      <c r="BI2856" s="34" t="s">
        <v>524</v>
      </c>
      <c r="BJ2856" s="44" t="s">
        <v>947</v>
      </c>
      <c r="BK2856" s="44" t="s">
        <v>13630</v>
      </c>
      <c r="EN2856" s="576"/>
      <c r="EO2856" s="561"/>
      <c r="EP2856" s="561"/>
      <c r="EQ2856" s="576"/>
      <c r="ER2856" s="561"/>
      <c r="ES2856" s="561"/>
    </row>
    <row r="2857" spans="22:149">
      <c r="V2857" s="43">
        <v>449</v>
      </c>
      <c r="W2857" s="34" t="s">
        <v>3449</v>
      </c>
      <c r="X2857" s="44">
        <v>121103</v>
      </c>
      <c r="Y2857" s="34" t="s">
        <v>1673</v>
      </c>
      <c r="Z2857" s="43" t="s">
        <v>1223</v>
      </c>
      <c r="AA2857" s="34" t="s">
        <v>524</v>
      </c>
      <c r="AB2857" s="34" t="s">
        <v>279</v>
      </c>
      <c r="AC2857" s="34" t="s">
        <v>1673</v>
      </c>
      <c r="AD2857" s="44" t="s">
        <v>947</v>
      </c>
      <c r="AE2857" s="44" t="s">
        <v>13630</v>
      </c>
      <c r="AF2857" s="43">
        <v>449</v>
      </c>
      <c r="AG2857" s="34" t="s">
        <v>3449</v>
      </c>
      <c r="AH2857" s="34" t="s">
        <v>5309</v>
      </c>
      <c r="AI2857" s="43" t="s">
        <v>5310</v>
      </c>
      <c r="AJ2857" s="44" t="s">
        <v>5311</v>
      </c>
      <c r="AK2857" s="261">
        <v>7350091</v>
      </c>
      <c r="AL2857" s="44" t="s">
        <v>520</v>
      </c>
      <c r="AM2857" s="44" t="s">
        <v>5315</v>
      </c>
      <c r="AN2857" s="262">
        <v>268095921</v>
      </c>
      <c r="AO2857" s="34"/>
      <c r="AP2857" s="34"/>
      <c r="AQ2857" s="34"/>
      <c r="AR2857" s="34"/>
      <c r="AS2857" s="34"/>
      <c r="AT2857" s="44" t="s">
        <v>13624</v>
      </c>
      <c r="AU2857" s="44"/>
      <c r="AV2857" s="477" t="str">
        <f t="array" ref="AV2857">_xlfn.IFS(
LEFT(Tabelas!$AI2857,1)="N","DN",
LEFT(Tabelas!$AI2857,1)="C","DC",
LEFT(Tabelas!$AI2857,1)="L","DL",
LEFT(Tabelas!$AI2857,1)="A","DA",
LEFT(Tabelas!$AI2857,1)="G","DG")</f>
        <v>DA</v>
      </c>
      <c r="AW2857" s="34"/>
      <c r="AX2857" s="34"/>
      <c r="AY2857" s="34"/>
      <c r="AZ2857" s="34"/>
      <c r="BA2857" s="34"/>
      <c r="BB2857" s="34"/>
      <c r="BC2857" s="34"/>
      <c r="BD2857" s="44">
        <v>121103</v>
      </c>
      <c r="BE2857" s="34" t="s">
        <v>1673</v>
      </c>
      <c r="BF2857" s="43" t="s">
        <v>1223</v>
      </c>
      <c r="BG2857" s="34" t="s">
        <v>524</v>
      </c>
      <c r="BH2857" s="34" t="s">
        <v>279</v>
      </c>
      <c r="BI2857" s="34" t="s">
        <v>1673</v>
      </c>
      <c r="BJ2857" s="44" t="s">
        <v>947</v>
      </c>
      <c r="BK2857" s="44" t="s">
        <v>13630</v>
      </c>
      <c r="EN2857" s="576"/>
      <c r="EO2857" s="561"/>
      <c r="EP2857" s="561"/>
      <c r="EQ2857" s="576"/>
      <c r="ER2857" s="561"/>
      <c r="ES2857" s="561"/>
    </row>
    <row r="2858" spans="22:149">
      <c r="V2858" s="43">
        <v>449</v>
      </c>
      <c r="W2858" s="34" t="s">
        <v>3449</v>
      </c>
      <c r="X2858" s="44">
        <v>121104</v>
      </c>
      <c r="Y2858" s="34" t="s">
        <v>1928</v>
      </c>
      <c r="Z2858" s="43" t="s">
        <v>1223</v>
      </c>
      <c r="AA2858" s="34" t="s">
        <v>524</v>
      </c>
      <c r="AB2858" s="34" t="s">
        <v>279</v>
      </c>
      <c r="AC2858" s="34" t="s">
        <v>1928</v>
      </c>
      <c r="AD2858" s="44" t="s">
        <v>947</v>
      </c>
      <c r="AE2858" s="44" t="s">
        <v>13630</v>
      </c>
      <c r="AF2858" s="43">
        <v>449</v>
      </c>
      <c r="AG2858" s="34" t="s">
        <v>3449</v>
      </c>
      <c r="AH2858" s="34" t="s">
        <v>5309</v>
      </c>
      <c r="AI2858" s="43" t="s">
        <v>5310</v>
      </c>
      <c r="AJ2858" s="44" t="s">
        <v>5311</v>
      </c>
      <c r="AK2858" s="261">
        <v>7350091</v>
      </c>
      <c r="AL2858" s="44" t="s">
        <v>520</v>
      </c>
      <c r="AM2858" s="44" t="s">
        <v>5315</v>
      </c>
      <c r="AN2858" s="262">
        <v>268095921</v>
      </c>
      <c r="AO2858" s="34"/>
      <c r="AP2858" s="34"/>
      <c r="AQ2858" s="34"/>
      <c r="AR2858" s="34"/>
      <c r="AS2858" s="34"/>
      <c r="AT2858" s="44" t="s">
        <v>13624</v>
      </c>
      <c r="AU2858" s="44"/>
      <c r="AV2858" s="477" t="str">
        <f t="array" ref="AV2858">_xlfn.IFS(
LEFT(Tabelas!$AI2858,1)="N","DN",
LEFT(Tabelas!$AI2858,1)="C","DC",
LEFT(Tabelas!$AI2858,1)="L","DL",
LEFT(Tabelas!$AI2858,1)="A","DA",
LEFT(Tabelas!$AI2858,1)="G","DG")</f>
        <v>DA</v>
      </c>
      <c r="AW2858" s="34"/>
      <c r="AX2858" s="34"/>
      <c r="AY2858" s="34"/>
      <c r="AZ2858" s="34"/>
      <c r="BA2858" s="34"/>
      <c r="BB2858" s="34"/>
      <c r="BC2858" s="34"/>
      <c r="BD2858" s="44">
        <v>121104</v>
      </c>
      <c r="BE2858" s="34" t="s">
        <v>1928</v>
      </c>
      <c r="BF2858" s="43" t="s">
        <v>1223</v>
      </c>
      <c r="BG2858" s="34" t="s">
        <v>524</v>
      </c>
      <c r="BH2858" s="34" t="s">
        <v>279</v>
      </c>
      <c r="BI2858" s="34" t="s">
        <v>1928</v>
      </c>
      <c r="BJ2858" s="44" t="s">
        <v>947</v>
      </c>
      <c r="BK2858" s="44" t="s">
        <v>13630</v>
      </c>
      <c r="EN2858" s="576"/>
      <c r="EO2858" s="561"/>
      <c r="EP2858" s="561"/>
      <c r="EQ2858" s="576"/>
      <c r="ER2858" s="561"/>
      <c r="ES2858" s="561"/>
    </row>
    <row r="2859" spans="22:149">
      <c r="V2859" s="43">
        <v>450</v>
      </c>
      <c r="W2859" s="34" t="s">
        <v>4312</v>
      </c>
      <c r="X2859" s="44">
        <v>120101</v>
      </c>
      <c r="Y2859" s="34" t="s">
        <v>342</v>
      </c>
      <c r="Z2859" s="43" t="s">
        <v>1223</v>
      </c>
      <c r="AA2859" s="34" t="s">
        <v>342</v>
      </c>
      <c r="AB2859" s="34" t="s">
        <v>279</v>
      </c>
      <c r="AC2859" s="34" t="s">
        <v>342</v>
      </c>
      <c r="AD2859" s="44" t="s">
        <v>947</v>
      </c>
      <c r="AE2859" s="44" t="s">
        <v>13630</v>
      </c>
      <c r="AF2859" s="43">
        <v>450</v>
      </c>
      <c r="AG2859" s="34" t="s">
        <v>4312</v>
      </c>
      <c r="AH2859" s="34" t="s">
        <v>5322</v>
      </c>
      <c r="AI2859" s="43" t="s">
        <v>5310</v>
      </c>
      <c r="AJ2859" s="44" t="s">
        <v>5323</v>
      </c>
      <c r="AK2859" s="261">
        <v>7300211</v>
      </c>
      <c r="AL2859" s="44" t="s">
        <v>279</v>
      </c>
      <c r="AM2859" s="44" t="s">
        <v>5327</v>
      </c>
      <c r="AN2859" s="262">
        <v>245093940</v>
      </c>
      <c r="AO2859" s="34"/>
      <c r="AP2859" s="34"/>
      <c r="AQ2859" s="34"/>
      <c r="AR2859" s="34"/>
      <c r="AS2859" s="34"/>
      <c r="AT2859" s="44" t="s">
        <v>13624</v>
      </c>
      <c r="AU2859" s="44"/>
      <c r="AV2859" s="477" t="str">
        <f t="array" ref="AV2859">_xlfn.IFS(
LEFT(Tabelas!$AI2859,1)="N","DN",
LEFT(Tabelas!$AI2859,1)="C","DC",
LEFT(Tabelas!$AI2859,1)="L","DL",
LEFT(Tabelas!$AI2859,1)="A","DA",
LEFT(Tabelas!$AI2859,1)="G","DG")</f>
        <v>DA</v>
      </c>
      <c r="AW2859" s="34"/>
      <c r="AX2859" s="34"/>
      <c r="AY2859" s="34"/>
      <c r="AZ2859" s="34"/>
      <c r="BA2859" s="34"/>
      <c r="BB2859" s="34"/>
      <c r="BC2859" s="34"/>
      <c r="BD2859" s="44">
        <v>120101</v>
      </c>
      <c r="BE2859" s="34" t="s">
        <v>342</v>
      </c>
      <c r="BF2859" s="43" t="s">
        <v>1223</v>
      </c>
      <c r="BG2859" s="34" t="s">
        <v>342</v>
      </c>
      <c r="BH2859" s="34" t="s">
        <v>279</v>
      </c>
      <c r="BI2859" s="34" t="s">
        <v>342</v>
      </c>
      <c r="BJ2859" s="44" t="s">
        <v>947</v>
      </c>
      <c r="BK2859" s="44" t="s">
        <v>13630</v>
      </c>
      <c r="EN2859" s="576"/>
      <c r="EO2859" s="561"/>
      <c r="EP2859" s="561"/>
      <c r="EQ2859" s="576"/>
      <c r="ER2859" s="561"/>
      <c r="ES2859" s="561"/>
    </row>
    <row r="2860" spans="22:149">
      <c r="V2860" s="43">
        <v>450</v>
      </c>
      <c r="W2860" s="34" t="s">
        <v>4312</v>
      </c>
      <c r="X2860" s="44">
        <v>120100</v>
      </c>
      <c r="Y2860" s="34" t="s">
        <v>810</v>
      </c>
      <c r="Z2860" s="43" t="s">
        <v>1223</v>
      </c>
      <c r="AA2860" s="34" t="s">
        <v>342</v>
      </c>
      <c r="AB2860" s="34" t="s">
        <v>279</v>
      </c>
      <c r="AC2860" s="34" t="s">
        <v>342</v>
      </c>
      <c r="AD2860" s="44" t="s">
        <v>947</v>
      </c>
      <c r="AE2860" s="44" t="s">
        <v>13630</v>
      </c>
      <c r="AF2860" s="43">
        <v>450</v>
      </c>
      <c r="AG2860" s="34" t="s">
        <v>4312</v>
      </c>
      <c r="AH2860" s="34" t="s">
        <v>5322</v>
      </c>
      <c r="AI2860" s="43" t="s">
        <v>5310</v>
      </c>
      <c r="AJ2860" s="44" t="s">
        <v>5323</v>
      </c>
      <c r="AK2860" s="261">
        <v>7300211</v>
      </c>
      <c r="AL2860" s="44" t="s">
        <v>279</v>
      </c>
      <c r="AM2860" s="44" t="s">
        <v>5327</v>
      </c>
      <c r="AN2860" s="262">
        <v>245093940</v>
      </c>
      <c r="AO2860" s="34"/>
      <c r="AP2860" s="34"/>
      <c r="AQ2860" s="34"/>
      <c r="AR2860" s="34"/>
      <c r="AS2860" s="34"/>
      <c r="AT2860" s="44" t="s">
        <v>13624</v>
      </c>
      <c r="AU2860" s="44"/>
      <c r="AV2860" s="477" t="str">
        <f t="array" ref="AV2860">_xlfn.IFS(
LEFT(Tabelas!$AI2860,1)="N","DN",
LEFT(Tabelas!$AI2860,1)="C","DC",
LEFT(Tabelas!$AI2860,1)="L","DL",
LEFT(Tabelas!$AI2860,1)="A","DA",
LEFT(Tabelas!$AI2860,1)="G","DG")</f>
        <v>DA</v>
      </c>
      <c r="AW2860" s="34"/>
      <c r="AX2860" s="34"/>
      <c r="AY2860" s="34"/>
      <c r="AZ2860" s="34"/>
      <c r="BA2860" s="34"/>
      <c r="BB2860" s="34"/>
      <c r="BC2860" s="34"/>
      <c r="BD2860" s="44">
        <v>120100</v>
      </c>
      <c r="BE2860" s="34" t="s">
        <v>810</v>
      </c>
      <c r="BF2860" s="43" t="s">
        <v>1223</v>
      </c>
      <c r="BG2860" s="34" t="s">
        <v>342</v>
      </c>
      <c r="BH2860" s="34" t="s">
        <v>279</v>
      </c>
      <c r="BI2860" s="34" t="s">
        <v>342</v>
      </c>
      <c r="BJ2860" s="44" t="s">
        <v>947</v>
      </c>
      <c r="BK2860" s="44" t="s">
        <v>13630</v>
      </c>
      <c r="EN2860" s="576"/>
      <c r="EO2860" s="561"/>
      <c r="EP2860" s="561"/>
      <c r="EQ2860" s="576"/>
      <c r="ER2860" s="561"/>
      <c r="ES2860" s="561"/>
    </row>
    <row r="2861" spans="22:149">
      <c r="V2861" s="43">
        <v>450</v>
      </c>
      <c r="W2861" s="34" t="s">
        <v>4312</v>
      </c>
      <c r="X2861" s="44">
        <v>120102</v>
      </c>
      <c r="Y2861" s="34" t="s">
        <v>1384</v>
      </c>
      <c r="Z2861" s="43" t="s">
        <v>1223</v>
      </c>
      <c r="AA2861" s="34" t="s">
        <v>342</v>
      </c>
      <c r="AB2861" s="34" t="s">
        <v>279</v>
      </c>
      <c r="AC2861" s="34" t="s">
        <v>1384</v>
      </c>
      <c r="AD2861" s="44" t="s">
        <v>947</v>
      </c>
      <c r="AE2861" s="44" t="s">
        <v>13630</v>
      </c>
      <c r="AF2861" s="43">
        <v>450</v>
      </c>
      <c r="AG2861" s="34" t="s">
        <v>4312</v>
      </c>
      <c r="AH2861" s="34" t="s">
        <v>5322</v>
      </c>
      <c r="AI2861" s="43" t="s">
        <v>5310</v>
      </c>
      <c r="AJ2861" s="44" t="s">
        <v>5323</v>
      </c>
      <c r="AK2861" s="261">
        <v>7300211</v>
      </c>
      <c r="AL2861" s="44" t="s">
        <v>279</v>
      </c>
      <c r="AM2861" s="44" t="s">
        <v>5327</v>
      </c>
      <c r="AN2861" s="262">
        <v>245093940</v>
      </c>
      <c r="AO2861" s="34"/>
      <c r="AP2861" s="34"/>
      <c r="AQ2861" s="34"/>
      <c r="AR2861" s="34"/>
      <c r="AS2861" s="34"/>
      <c r="AT2861" s="44" t="s">
        <v>13624</v>
      </c>
      <c r="AU2861" s="44"/>
      <c r="AV2861" s="477" t="str">
        <f t="array" ref="AV2861">_xlfn.IFS(
LEFT(Tabelas!$AI2861,1)="N","DN",
LEFT(Tabelas!$AI2861,1)="C","DC",
LEFT(Tabelas!$AI2861,1)="L","DL",
LEFT(Tabelas!$AI2861,1)="A","DA",
LEFT(Tabelas!$AI2861,1)="G","DG")</f>
        <v>DA</v>
      </c>
      <c r="AW2861" s="34"/>
      <c r="AX2861" s="34"/>
      <c r="AY2861" s="34"/>
      <c r="AZ2861" s="34"/>
      <c r="BA2861" s="34"/>
      <c r="BB2861" s="34"/>
      <c r="BC2861" s="34"/>
      <c r="BD2861" s="44">
        <v>120102</v>
      </c>
      <c r="BE2861" s="34" t="s">
        <v>1384</v>
      </c>
      <c r="BF2861" s="43" t="s">
        <v>1223</v>
      </c>
      <c r="BG2861" s="34" t="s">
        <v>342</v>
      </c>
      <c r="BH2861" s="34" t="s">
        <v>279</v>
      </c>
      <c r="BI2861" s="34" t="s">
        <v>1384</v>
      </c>
      <c r="BJ2861" s="44" t="s">
        <v>947</v>
      </c>
      <c r="BK2861" s="44" t="s">
        <v>13630</v>
      </c>
      <c r="EN2861" s="576"/>
      <c r="EO2861" s="561"/>
      <c r="EP2861" s="561"/>
      <c r="EQ2861" s="576"/>
      <c r="ER2861" s="561"/>
      <c r="ES2861" s="561"/>
    </row>
    <row r="2862" spans="22:149">
      <c r="V2862" s="43">
        <v>450</v>
      </c>
      <c r="W2862" s="34" t="s">
        <v>4312</v>
      </c>
      <c r="X2862" s="44">
        <v>120104</v>
      </c>
      <c r="Y2862" s="34" t="s">
        <v>1922</v>
      </c>
      <c r="Z2862" s="43" t="s">
        <v>1223</v>
      </c>
      <c r="AA2862" s="34" t="s">
        <v>342</v>
      </c>
      <c r="AB2862" s="34" t="s">
        <v>279</v>
      </c>
      <c r="AC2862" s="34" t="s">
        <v>1922</v>
      </c>
      <c r="AD2862" s="44" t="s">
        <v>947</v>
      </c>
      <c r="AE2862" s="44" t="s">
        <v>13630</v>
      </c>
      <c r="AF2862" s="43">
        <v>450</v>
      </c>
      <c r="AG2862" s="34" t="s">
        <v>4312</v>
      </c>
      <c r="AH2862" s="34" t="s">
        <v>5322</v>
      </c>
      <c r="AI2862" s="43" t="s">
        <v>5310</v>
      </c>
      <c r="AJ2862" s="44" t="s">
        <v>5323</v>
      </c>
      <c r="AK2862" s="261">
        <v>7300211</v>
      </c>
      <c r="AL2862" s="44" t="s">
        <v>279</v>
      </c>
      <c r="AM2862" s="44" t="s">
        <v>5327</v>
      </c>
      <c r="AN2862" s="262">
        <v>245093940</v>
      </c>
      <c r="AO2862" s="34"/>
      <c r="AP2862" s="34"/>
      <c r="AQ2862" s="34"/>
      <c r="AR2862" s="34"/>
      <c r="AS2862" s="34"/>
      <c r="AT2862" s="44" t="s">
        <v>13624</v>
      </c>
      <c r="AU2862" s="44"/>
      <c r="AV2862" s="477" t="str">
        <f t="array" ref="AV2862">_xlfn.IFS(
LEFT(Tabelas!$AI2862,1)="N","DN",
LEFT(Tabelas!$AI2862,1)="C","DC",
LEFT(Tabelas!$AI2862,1)="L","DL",
LEFT(Tabelas!$AI2862,1)="A","DA",
LEFT(Tabelas!$AI2862,1)="G","DG")</f>
        <v>DA</v>
      </c>
      <c r="AW2862" s="34"/>
      <c r="AX2862" s="34"/>
      <c r="AY2862" s="34"/>
      <c r="AZ2862" s="34"/>
      <c r="BA2862" s="34"/>
      <c r="BB2862" s="34"/>
      <c r="BC2862" s="34"/>
      <c r="BD2862" s="44">
        <v>120104</v>
      </c>
      <c r="BE2862" s="34" t="s">
        <v>1922</v>
      </c>
      <c r="BF2862" s="43" t="s">
        <v>1223</v>
      </c>
      <c r="BG2862" s="34" t="s">
        <v>342</v>
      </c>
      <c r="BH2862" s="34" t="s">
        <v>279</v>
      </c>
      <c r="BI2862" s="34" t="s">
        <v>1922</v>
      </c>
      <c r="BJ2862" s="44" t="s">
        <v>947</v>
      </c>
      <c r="BK2862" s="44" t="s">
        <v>13630</v>
      </c>
      <c r="EN2862" s="576"/>
      <c r="EO2862" s="561"/>
      <c r="EP2862" s="561"/>
      <c r="EQ2862" s="576"/>
      <c r="ER2862" s="561"/>
      <c r="ES2862" s="561"/>
    </row>
    <row r="2863" spans="22:149">
      <c r="V2863" s="43">
        <v>450</v>
      </c>
      <c r="W2863" s="34" t="s">
        <v>4312</v>
      </c>
      <c r="X2863" s="44">
        <v>120103</v>
      </c>
      <c r="Y2863" s="34" t="s">
        <v>1665</v>
      </c>
      <c r="Z2863" s="43" t="s">
        <v>1223</v>
      </c>
      <c r="AA2863" s="34" t="s">
        <v>342</v>
      </c>
      <c r="AB2863" s="34" t="s">
        <v>279</v>
      </c>
      <c r="AC2863" s="34" t="s">
        <v>1665</v>
      </c>
      <c r="AD2863" s="44" t="s">
        <v>947</v>
      </c>
      <c r="AE2863" s="44" t="s">
        <v>13630</v>
      </c>
      <c r="AF2863" s="43">
        <v>450</v>
      </c>
      <c r="AG2863" s="34" t="s">
        <v>4312</v>
      </c>
      <c r="AH2863" s="34" t="s">
        <v>5322</v>
      </c>
      <c r="AI2863" s="43" t="s">
        <v>5310</v>
      </c>
      <c r="AJ2863" s="44" t="s">
        <v>5323</v>
      </c>
      <c r="AK2863" s="261">
        <v>7300211</v>
      </c>
      <c r="AL2863" s="44" t="s">
        <v>279</v>
      </c>
      <c r="AM2863" s="44" t="s">
        <v>5327</v>
      </c>
      <c r="AN2863" s="262">
        <v>245093940</v>
      </c>
      <c r="AO2863" s="34"/>
      <c r="AP2863" s="34"/>
      <c r="AQ2863" s="34"/>
      <c r="AR2863" s="34"/>
      <c r="AS2863" s="34"/>
      <c r="AT2863" s="44" t="s">
        <v>13624</v>
      </c>
      <c r="AU2863" s="44"/>
      <c r="AV2863" s="477" t="str">
        <f t="array" ref="AV2863">_xlfn.IFS(
LEFT(Tabelas!$AI2863,1)="N","DN",
LEFT(Tabelas!$AI2863,1)="C","DC",
LEFT(Tabelas!$AI2863,1)="L","DL",
LEFT(Tabelas!$AI2863,1)="A","DA",
LEFT(Tabelas!$AI2863,1)="G","DG")</f>
        <v>DA</v>
      </c>
      <c r="AW2863" s="34"/>
      <c r="AX2863" s="34"/>
      <c r="AY2863" s="34"/>
      <c r="AZ2863" s="34"/>
      <c r="BA2863" s="34"/>
      <c r="BB2863" s="34"/>
      <c r="BC2863" s="34"/>
      <c r="BD2863" s="44">
        <v>120103</v>
      </c>
      <c r="BE2863" s="34" t="s">
        <v>1665</v>
      </c>
      <c r="BF2863" s="43" t="s">
        <v>1223</v>
      </c>
      <c r="BG2863" s="34" t="s">
        <v>342</v>
      </c>
      <c r="BH2863" s="34" t="s">
        <v>279</v>
      </c>
      <c r="BI2863" s="34" t="s">
        <v>1665</v>
      </c>
      <c r="BJ2863" s="44" t="s">
        <v>947</v>
      </c>
      <c r="BK2863" s="44" t="s">
        <v>13630</v>
      </c>
      <c r="EN2863" s="576"/>
      <c r="EO2863" s="561"/>
      <c r="EP2863" s="561"/>
      <c r="EQ2863" s="576"/>
      <c r="ER2863" s="561"/>
      <c r="ES2863" s="561"/>
    </row>
    <row r="2864" spans="22:149">
      <c r="V2864" s="43">
        <v>450</v>
      </c>
      <c r="W2864" s="34" t="s">
        <v>4312</v>
      </c>
      <c r="X2864" s="44">
        <v>120500</v>
      </c>
      <c r="Y2864" s="34" t="s">
        <v>814</v>
      </c>
      <c r="Z2864" s="43" t="s">
        <v>1223</v>
      </c>
      <c r="AA2864" s="34" t="s">
        <v>518</v>
      </c>
      <c r="AB2864" s="34" t="s">
        <v>279</v>
      </c>
      <c r="AC2864" s="34" t="s">
        <v>1147</v>
      </c>
      <c r="AD2864" s="44" t="s">
        <v>947</v>
      </c>
      <c r="AE2864" s="44" t="s">
        <v>13630</v>
      </c>
      <c r="AF2864" s="43">
        <v>450</v>
      </c>
      <c r="AG2864" s="34" t="s">
        <v>4312</v>
      </c>
      <c r="AH2864" s="34" t="s">
        <v>5322</v>
      </c>
      <c r="AI2864" s="43" t="s">
        <v>5310</v>
      </c>
      <c r="AJ2864" s="44" t="s">
        <v>5323</v>
      </c>
      <c r="AK2864" s="261">
        <v>7300211</v>
      </c>
      <c r="AL2864" s="44" t="s">
        <v>279</v>
      </c>
      <c r="AM2864" s="44" t="s">
        <v>5327</v>
      </c>
      <c r="AN2864" s="262">
        <v>245093940</v>
      </c>
      <c r="AO2864" s="34"/>
      <c r="AP2864" s="34"/>
      <c r="AQ2864" s="34"/>
      <c r="AR2864" s="34"/>
      <c r="AS2864" s="34"/>
      <c r="AT2864" s="44" t="s">
        <v>13624</v>
      </c>
      <c r="AU2864" s="44"/>
      <c r="AV2864" s="477" t="str">
        <f t="array" ref="AV2864">_xlfn.IFS(
LEFT(Tabelas!$AI2864,1)="N","DN",
LEFT(Tabelas!$AI2864,1)="C","DC",
LEFT(Tabelas!$AI2864,1)="L","DL",
LEFT(Tabelas!$AI2864,1)="A","DA",
LEFT(Tabelas!$AI2864,1)="G","DG")</f>
        <v>DA</v>
      </c>
      <c r="AW2864" s="34"/>
      <c r="AX2864" s="34"/>
      <c r="AY2864" s="34"/>
      <c r="AZ2864" s="34"/>
      <c r="BA2864" s="34"/>
      <c r="BB2864" s="34"/>
      <c r="BC2864" s="34"/>
      <c r="BD2864" s="44">
        <v>120500</v>
      </c>
      <c r="BE2864" s="34" t="s">
        <v>814</v>
      </c>
      <c r="BF2864" s="43" t="s">
        <v>1223</v>
      </c>
      <c r="BG2864" s="34" t="s">
        <v>518</v>
      </c>
      <c r="BH2864" s="34" t="s">
        <v>279</v>
      </c>
      <c r="BI2864" s="34" t="s">
        <v>1147</v>
      </c>
      <c r="BJ2864" s="44" t="s">
        <v>947</v>
      </c>
      <c r="BK2864" s="44" t="s">
        <v>13630</v>
      </c>
      <c r="EN2864" s="576"/>
      <c r="EO2864" s="561"/>
      <c r="EP2864" s="561"/>
      <c r="EQ2864" s="576"/>
      <c r="ER2864" s="561"/>
      <c r="ES2864" s="561"/>
    </row>
    <row r="2865" spans="22:149">
      <c r="V2865" s="43">
        <v>450</v>
      </c>
      <c r="W2865" s="34" t="s">
        <v>4312</v>
      </c>
      <c r="X2865" s="44">
        <v>120501</v>
      </c>
      <c r="Y2865" s="34" t="s">
        <v>1116</v>
      </c>
      <c r="Z2865" s="43" t="s">
        <v>1223</v>
      </c>
      <c r="AA2865" s="34" t="s">
        <v>518</v>
      </c>
      <c r="AB2865" s="34" t="s">
        <v>279</v>
      </c>
      <c r="AC2865" s="34" t="s">
        <v>1116</v>
      </c>
      <c r="AD2865" s="44" t="s">
        <v>947</v>
      </c>
      <c r="AE2865" s="44" t="s">
        <v>13630</v>
      </c>
      <c r="AF2865" s="43">
        <v>450</v>
      </c>
      <c r="AG2865" s="34" t="s">
        <v>4312</v>
      </c>
      <c r="AH2865" s="34" t="s">
        <v>5322</v>
      </c>
      <c r="AI2865" s="43" t="s">
        <v>5310</v>
      </c>
      <c r="AJ2865" s="44" t="s">
        <v>5323</v>
      </c>
      <c r="AK2865" s="261">
        <v>7300211</v>
      </c>
      <c r="AL2865" s="44" t="s">
        <v>279</v>
      </c>
      <c r="AM2865" s="44" t="s">
        <v>5327</v>
      </c>
      <c r="AN2865" s="262">
        <v>245093940</v>
      </c>
      <c r="AO2865" s="34"/>
      <c r="AP2865" s="34"/>
      <c r="AQ2865" s="34"/>
      <c r="AR2865" s="34"/>
      <c r="AS2865" s="34"/>
      <c r="AT2865" s="44" t="s">
        <v>13624</v>
      </c>
      <c r="AU2865" s="44"/>
      <c r="AV2865" s="477" t="str">
        <f t="array" ref="AV2865">_xlfn.IFS(
LEFT(Tabelas!$AI2865,1)="N","DN",
LEFT(Tabelas!$AI2865,1)="C","DC",
LEFT(Tabelas!$AI2865,1)="L","DL",
LEFT(Tabelas!$AI2865,1)="A","DA",
LEFT(Tabelas!$AI2865,1)="G","DG")</f>
        <v>DA</v>
      </c>
      <c r="AW2865" s="34"/>
      <c r="AX2865" s="34"/>
      <c r="AY2865" s="34"/>
      <c r="AZ2865" s="34"/>
      <c r="BA2865" s="34"/>
      <c r="BB2865" s="34"/>
      <c r="BC2865" s="34"/>
      <c r="BD2865" s="44">
        <v>120501</v>
      </c>
      <c r="BE2865" s="34" t="s">
        <v>1116</v>
      </c>
      <c r="BF2865" s="43" t="s">
        <v>1223</v>
      </c>
      <c r="BG2865" s="34" t="s">
        <v>518</v>
      </c>
      <c r="BH2865" s="34" t="s">
        <v>279</v>
      </c>
      <c r="BI2865" s="34" t="s">
        <v>1116</v>
      </c>
      <c r="BJ2865" s="44" t="s">
        <v>947</v>
      </c>
      <c r="BK2865" s="44" t="s">
        <v>13630</v>
      </c>
      <c r="EN2865" s="576"/>
      <c r="EO2865" s="561"/>
      <c r="EP2865" s="561"/>
      <c r="EQ2865" s="576"/>
      <c r="ER2865" s="561"/>
      <c r="ES2865" s="561"/>
    </row>
    <row r="2866" spans="22:149">
      <c r="V2866" s="43">
        <v>450</v>
      </c>
      <c r="W2866" s="34" t="s">
        <v>4312</v>
      </c>
      <c r="X2866" s="44">
        <v>120502</v>
      </c>
      <c r="Y2866" s="34" t="s">
        <v>1387</v>
      </c>
      <c r="Z2866" s="43" t="s">
        <v>1223</v>
      </c>
      <c r="AA2866" s="34" t="s">
        <v>518</v>
      </c>
      <c r="AB2866" s="34" t="s">
        <v>279</v>
      </c>
      <c r="AC2866" s="34" t="s">
        <v>1387</v>
      </c>
      <c r="AD2866" s="44" t="s">
        <v>947</v>
      </c>
      <c r="AE2866" s="44" t="s">
        <v>13630</v>
      </c>
      <c r="AF2866" s="43">
        <v>450</v>
      </c>
      <c r="AG2866" s="34" t="s">
        <v>4312</v>
      </c>
      <c r="AH2866" s="34" t="s">
        <v>5322</v>
      </c>
      <c r="AI2866" s="43" t="s">
        <v>5310</v>
      </c>
      <c r="AJ2866" s="44" t="s">
        <v>5323</v>
      </c>
      <c r="AK2866" s="261">
        <v>7300211</v>
      </c>
      <c r="AL2866" s="44" t="s">
        <v>279</v>
      </c>
      <c r="AM2866" s="44" t="s">
        <v>5327</v>
      </c>
      <c r="AN2866" s="262">
        <v>245093940</v>
      </c>
      <c r="AO2866" s="34"/>
      <c r="AP2866" s="34"/>
      <c r="AQ2866" s="34"/>
      <c r="AR2866" s="34"/>
      <c r="AS2866" s="34"/>
      <c r="AT2866" s="44" t="s">
        <v>13624</v>
      </c>
      <c r="AU2866" s="44"/>
      <c r="AV2866" s="477" t="str">
        <f t="array" ref="AV2866">_xlfn.IFS(
LEFT(Tabelas!$AI2866,1)="N","DN",
LEFT(Tabelas!$AI2866,1)="C","DC",
LEFT(Tabelas!$AI2866,1)="L","DL",
LEFT(Tabelas!$AI2866,1)="A","DA",
LEFT(Tabelas!$AI2866,1)="G","DG")</f>
        <v>DA</v>
      </c>
      <c r="AW2866" s="34"/>
      <c r="AX2866" s="34"/>
      <c r="AY2866" s="34"/>
      <c r="AZ2866" s="34"/>
      <c r="BA2866" s="34"/>
      <c r="BB2866" s="34"/>
      <c r="BC2866" s="34"/>
      <c r="BD2866" s="44">
        <v>120502</v>
      </c>
      <c r="BE2866" s="34" t="s">
        <v>1387</v>
      </c>
      <c r="BF2866" s="43" t="s">
        <v>1223</v>
      </c>
      <c r="BG2866" s="34" t="s">
        <v>518</v>
      </c>
      <c r="BH2866" s="34" t="s">
        <v>279</v>
      </c>
      <c r="BI2866" s="34" t="s">
        <v>1387</v>
      </c>
      <c r="BJ2866" s="44" t="s">
        <v>947</v>
      </c>
      <c r="BK2866" s="44" t="s">
        <v>13630</v>
      </c>
      <c r="EN2866" s="576"/>
      <c r="EO2866" s="561"/>
      <c r="EP2866" s="561"/>
      <c r="EQ2866" s="576"/>
      <c r="ER2866" s="561"/>
      <c r="ES2866" s="561"/>
    </row>
    <row r="2867" spans="22:149">
      <c r="V2867" s="43">
        <v>450</v>
      </c>
      <c r="W2867" s="34" t="s">
        <v>4312</v>
      </c>
      <c r="X2867" s="44">
        <v>120503</v>
      </c>
      <c r="Y2867" s="34" t="s">
        <v>1045</v>
      </c>
      <c r="Z2867" s="43" t="s">
        <v>1223</v>
      </c>
      <c r="AA2867" s="34" t="s">
        <v>518</v>
      </c>
      <c r="AB2867" s="34" t="s">
        <v>279</v>
      </c>
      <c r="AC2867" s="34" t="s">
        <v>1045</v>
      </c>
      <c r="AD2867" s="44" t="s">
        <v>947</v>
      </c>
      <c r="AE2867" s="44" t="s">
        <v>13630</v>
      </c>
      <c r="AF2867" s="43">
        <v>450</v>
      </c>
      <c r="AG2867" s="34" t="s">
        <v>4312</v>
      </c>
      <c r="AH2867" s="34" t="s">
        <v>5322</v>
      </c>
      <c r="AI2867" s="43" t="s">
        <v>5310</v>
      </c>
      <c r="AJ2867" s="44" t="s">
        <v>5323</v>
      </c>
      <c r="AK2867" s="261">
        <v>7300211</v>
      </c>
      <c r="AL2867" s="44" t="s">
        <v>279</v>
      </c>
      <c r="AM2867" s="44" t="s">
        <v>5327</v>
      </c>
      <c r="AN2867" s="262">
        <v>245093940</v>
      </c>
      <c r="AO2867" s="34"/>
      <c r="AP2867" s="34"/>
      <c r="AQ2867" s="34"/>
      <c r="AR2867" s="34"/>
      <c r="AS2867" s="34"/>
      <c r="AT2867" s="44" t="s">
        <v>13624</v>
      </c>
      <c r="AU2867" s="44"/>
      <c r="AV2867" s="477" t="str">
        <f t="array" ref="AV2867">_xlfn.IFS(
LEFT(Tabelas!$AI2867,1)="N","DN",
LEFT(Tabelas!$AI2867,1)="C","DC",
LEFT(Tabelas!$AI2867,1)="L","DL",
LEFT(Tabelas!$AI2867,1)="A","DA",
LEFT(Tabelas!$AI2867,1)="G","DG")</f>
        <v>DA</v>
      </c>
      <c r="AW2867" s="34"/>
      <c r="AX2867" s="34"/>
      <c r="AY2867" s="34"/>
      <c r="AZ2867" s="34"/>
      <c r="BA2867" s="34"/>
      <c r="BB2867" s="34"/>
      <c r="BC2867" s="34"/>
      <c r="BD2867" s="44">
        <v>120503</v>
      </c>
      <c r="BE2867" s="34" t="s">
        <v>1045</v>
      </c>
      <c r="BF2867" s="43" t="s">
        <v>1223</v>
      </c>
      <c r="BG2867" s="34" t="s">
        <v>518</v>
      </c>
      <c r="BH2867" s="34" t="s">
        <v>279</v>
      </c>
      <c r="BI2867" s="34" t="s">
        <v>1045</v>
      </c>
      <c r="BJ2867" s="44" t="s">
        <v>947</v>
      </c>
      <c r="BK2867" s="44" t="s">
        <v>13630</v>
      </c>
      <c r="EN2867" s="576"/>
      <c r="EO2867" s="561"/>
      <c r="EP2867" s="561"/>
      <c r="EQ2867" s="576"/>
      <c r="ER2867" s="561"/>
      <c r="ES2867" s="561"/>
    </row>
    <row r="2868" spans="22:149">
      <c r="V2868" s="43">
        <v>450</v>
      </c>
      <c r="W2868" s="34" t="s">
        <v>4312</v>
      </c>
      <c r="X2868" s="44">
        <v>120504</v>
      </c>
      <c r="Y2868" s="34" t="s">
        <v>1147</v>
      </c>
      <c r="Z2868" s="43" t="s">
        <v>1223</v>
      </c>
      <c r="AA2868" s="34" t="s">
        <v>518</v>
      </c>
      <c r="AB2868" s="34" t="s">
        <v>279</v>
      </c>
      <c r="AC2868" s="34" t="s">
        <v>1147</v>
      </c>
      <c r="AD2868" s="44" t="s">
        <v>947</v>
      </c>
      <c r="AE2868" s="44" t="s">
        <v>13630</v>
      </c>
      <c r="AF2868" s="43">
        <v>450</v>
      </c>
      <c r="AG2868" s="34" t="s">
        <v>4312</v>
      </c>
      <c r="AH2868" s="34" t="s">
        <v>5322</v>
      </c>
      <c r="AI2868" s="43" t="s">
        <v>5310</v>
      </c>
      <c r="AJ2868" s="44" t="s">
        <v>5323</v>
      </c>
      <c r="AK2868" s="261">
        <v>7300211</v>
      </c>
      <c r="AL2868" s="44" t="s">
        <v>279</v>
      </c>
      <c r="AM2868" s="44" t="s">
        <v>5327</v>
      </c>
      <c r="AN2868" s="262">
        <v>245093940</v>
      </c>
      <c r="AO2868" s="34"/>
      <c r="AP2868" s="34"/>
      <c r="AQ2868" s="34"/>
      <c r="AR2868" s="34"/>
      <c r="AS2868" s="34"/>
      <c r="AT2868" s="44" t="s">
        <v>13624</v>
      </c>
      <c r="AU2868" s="44"/>
      <c r="AV2868" s="477" t="str">
        <f t="array" ref="AV2868">_xlfn.IFS(
LEFT(Tabelas!$AI2868,1)="N","DN",
LEFT(Tabelas!$AI2868,1)="C","DC",
LEFT(Tabelas!$AI2868,1)="L","DL",
LEFT(Tabelas!$AI2868,1)="A","DA",
LEFT(Tabelas!$AI2868,1)="G","DG")</f>
        <v>DA</v>
      </c>
      <c r="AW2868" s="34"/>
      <c r="AX2868" s="34"/>
      <c r="AY2868" s="34"/>
      <c r="AZ2868" s="34"/>
      <c r="BA2868" s="34"/>
      <c r="BB2868" s="34"/>
      <c r="BC2868" s="34"/>
      <c r="BD2868" s="44">
        <v>120504</v>
      </c>
      <c r="BE2868" s="34" t="s">
        <v>1147</v>
      </c>
      <c r="BF2868" s="43" t="s">
        <v>1223</v>
      </c>
      <c r="BG2868" s="34" t="s">
        <v>518</v>
      </c>
      <c r="BH2868" s="34" t="s">
        <v>279</v>
      </c>
      <c r="BI2868" s="34" t="s">
        <v>1147</v>
      </c>
      <c r="BJ2868" s="44" t="s">
        <v>947</v>
      </c>
      <c r="BK2868" s="44" t="s">
        <v>13630</v>
      </c>
      <c r="EN2868" s="576"/>
      <c r="EO2868" s="561"/>
      <c r="EP2868" s="561"/>
      <c r="EQ2868" s="576"/>
      <c r="ER2868" s="561"/>
      <c r="ES2868" s="561"/>
    </row>
    <row r="2869" spans="22:149">
      <c r="V2869" s="43">
        <v>450</v>
      </c>
      <c r="W2869" s="34" t="s">
        <v>4312</v>
      </c>
      <c r="X2869" s="44">
        <v>120601</v>
      </c>
      <c r="Y2869" s="34" t="s">
        <v>1117</v>
      </c>
      <c r="Z2869" s="43" t="s">
        <v>1223</v>
      </c>
      <c r="AA2869" s="34" t="s">
        <v>519</v>
      </c>
      <c r="AB2869" s="34" t="s">
        <v>279</v>
      </c>
      <c r="AC2869" s="34" t="s">
        <v>1117</v>
      </c>
      <c r="AD2869" s="44" t="s">
        <v>947</v>
      </c>
      <c r="AE2869" s="44" t="s">
        <v>13630</v>
      </c>
      <c r="AF2869" s="43">
        <v>450</v>
      </c>
      <c r="AG2869" s="34" t="s">
        <v>4312</v>
      </c>
      <c r="AH2869" s="34" t="s">
        <v>5322</v>
      </c>
      <c r="AI2869" s="43" t="s">
        <v>5310</v>
      </c>
      <c r="AJ2869" s="44" t="s">
        <v>5323</v>
      </c>
      <c r="AK2869" s="261">
        <v>7300211</v>
      </c>
      <c r="AL2869" s="44" t="s">
        <v>279</v>
      </c>
      <c r="AM2869" s="44" t="s">
        <v>5327</v>
      </c>
      <c r="AN2869" s="262">
        <v>245093940</v>
      </c>
      <c r="AO2869" s="34"/>
      <c r="AP2869" s="34"/>
      <c r="AQ2869" s="34"/>
      <c r="AR2869" s="34"/>
      <c r="AS2869" s="34"/>
      <c r="AT2869" s="44" t="s">
        <v>13624</v>
      </c>
      <c r="AU2869" s="44"/>
      <c r="AV2869" s="477" t="str">
        <f t="array" ref="AV2869">_xlfn.IFS(
LEFT(Tabelas!$AI2869,1)="N","DN",
LEFT(Tabelas!$AI2869,1)="C","DC",
LEFT(Tabelas!$AI2869,1)="L","DL",
LEFT(Tabelas!$AI2869,1)="A","DA",
LEFT(Tabelas!$AI2869,1)="G","DG")</f>
        <v>DA</v>
      </c>
      <c r="AW2869" s="34"/>
      <c r="AX2869" s="34"/>
      <c r="AY2869" s="34"/>
      <c r="AZ2869" s="34"/>
      <c r="BA2869" s="34"/>
      <c r="BB2869" s="34"/>
      <c r="BC2869" s="34"/>
      <c r="BD2869" s="44">
        <v>120601</v>
      </c>
      <c r="BE2869" s="34" t="s">
        <v>1117</v>
      </c>
      <c r="BF2869" s="43" t="s">
        <v>1223</v>
      </c>
      <c r="BG2869" s="34" t="s">
        <v>519</v>
      </c>
      <c r="BH2869" s="34" t="s">
        <v>279</v>
      </c>
      <c r="BI2869" s="34" t="s">
        <v>1117</v>
      </c>
      <c r="BJ2869" s="44" t="s">
        <v>947</v>
      </c>
      <c r="BK2869" s="44" t="s">
        <v>13630</v>
      </c>
      <c r="EN2869" s="576"/>
      <c r="EO2869" s="561"/>
      <c r="EP2869" s="561"/>
      <c r="EQ2869" s="576"/>
      <c r="ER2869" s="561"/>
      <c r="ES2869" s="561"/>
    </row>
    <row r="2870" spans="22:149">
      <c r="V2870" s="43">
        <v>450</v>
      </c>
      <c r="W2870" s="34" t="s">
        <v>4312</v>
      </c>
      <c r="X2870" s="44">
        <v>120600</v>
      </c>
      <c r="Y2870" s="34" t="s">
        <v>815</v>
      </c>
      <c r="Z2870" s="43" t="s">
        <v>1223</v>
      </c>
      <c r="AA2870" s="34" t="s">
        <v>519</v>
      </c>
      <c r="AB2870" s="34" t="s">
        <v>279</v>
      </c>
      <c r="AC2870" s="34" t="s">
        <v>13633</v>
      </c>
      <c r="AD2870" s="44" t="s">
        <v>947</v>
      </c>
      <c r="AE2870" s="44" t="s">
        <v>13630</v>
      </c>
      <c r="AF2870" s="43">
        <v>450</v>
      </c>
      <c r="AG2870" s="34" t="s">
        <v>4312</v>
      </c>
      <c r="AH2870" s="34" t="s">
        <v>5322</v>
      </c>
      <c r="AI2870" s="43" t="s">
        <v>5310</v>
      </c>
      <c r="AJ2870" s="44" t="s">
        <v>5323</v>
      </c>
      <c r="AK2870" s="261">
        <v>7300211</v>
      </c>
      <c r="AL2870" s="44" t="s">
        <v>279</v>
      </c>
      <c r="AM2870" s="44" t="s">
        <v>5327</v>
      </c>
      <c r="AN2870" s="262">
        <v>245093940</v>
      </c>
      <c r="AO2870" s="34"/>
      <c r="AP2870" s="34"/>
      <c r="AQ2870" s="34"/>
      <c r="AR2870" s="34"/>
      <c r="AS2870" s="34"/>
      <c r="AT2870" s="44" t="s">
        <v>13624</v>
      </c>
      <c r="AU2870" s="44"/>
      <c r="AV2870" s="477" t="str">
        <f t="array" ref="AV2870">_xlfn.IFS(
LEFT(Tabelas!$AI2870,1)="N","DN",
LEFT(Tabelas!$AI2870,1)="C","DC",
LEFT(Tabelas!$AI2870,1)="L","DL",
LEFT(Tabelas!$AI2870,1)="A","DA",
LEFT(Tabelas!$AI2870,1)="G","DG")</f>
        <v>DA</v>
      </c>
      <c r="AW2870" s="34"/>
      <c r="AX2870" s="34"/>
      <c r="AY2870" s="34"/>
      <c r="AZ2870" s="34"/>
      <c r="BA2870" s="34"/>
      <c r="BB2870" s="34"/>
      <c r="BC2870" s="34"/>
      <c r="BD2870" s="44">
        <v>120600</v>
      </c>
      <c r="BE2870" s="34" t="s">
        <v>815</v>
      </c>
      <c r="BF2870" s="43" t="s">
        <v>1223</v>
      </c>
      <c r="BG2870" s="34" t="s">
        <v>519</v>
      </c>
      <c r="BH2870" s="34" t="s">
        <v>279</v>
      </c>
      <c r="BI2870" s="34" t="s">
        <v>13633</v>
      </c>
      <c r="BJ2870" s="44" t="s">
        <v>947</v>
      </c>
      <c r="BK2870" s="44" t="s">
        <v>13630</v>
      </c>
      <c r="EN2870" s="576"/>
      <c r="EO2870" s="561"/>
      <c r="EP2870" s="561"/>
      <c r="EQ2870" s="576"/>
      <c r="ER2870" s="561"/>
      <c r="ES2870" s="561"/>
    </row>
    <row r="2871" spans="22:149">
      <c r="V2871" s="43">
        <v>450</v>
      </c>
      <c r="W2871" s="34" t="s">
        <v>4312</v>
      </c>
      <c r="X2871" s="44">
        <v>120604</v>
      </c>
      <c r="Y2871" s="34" t="s">
        <v>1388</v>
      </c>
      <c r="Z2871" s="43" t="s">
        <v>1223</v>
      </c>
      <c r="AA2871" s="34" t="s">
        <v>519</v>
      </c>
      <c r="AB2871" s="34" t="s">
        <v>279</v>
      </c>
      <c r="AC2871" s="34" t="s">
        <v>1388</v>
      </c>
      <c r="AD2871" s="44" t="s">
        <v>947</v>
      </c>
      <c r="AE2871" s="44" t="s">
        <v>13630</v>
      </c>
      <c r="AF2871" s="43">
        <v>450</v>
      </c>
      <c r="AG2871" s="34" t="s">
        <v>4312</v>
      </c>
      <c r="AH2871" s="34" t="s">
        <v>5322</v>
      </c>
      <c r="AI2871" s="43" t="s">
        <v>5310</v>
      </c>
      <c r="AJ2871" s="44" t="s">
        <v>5323</v>
      </c>
      <c r="AK2871" s="261">
        <v>7300211</v>
      </c>
      <c r="AL2871" s="44" t="s">
        <v>279</v>
      </c>
      <c r="AM2871" s="44" t="s">
        <v>5327</v>
      </c>
      <c r="AN2871" s="262">
        <v>245093940</v>
      </c>
      <c r="AO2871" s="34"/>
      <c r="AP2871" s="34"/>
      <c r="AQ2871" s="34"/>
      <c r="AR2871" s="34"/>
      <c r="AS2871" s="34"/>
      <c r="AT2871" s="44" t="s">
        <v>13624</v>
      </c>
      <c r="AU2871" s="44"/>
      <c r="AV2871" s="477" t="str">
        <f t="array" ref="AV2871">_xlfn.IFS(
LEFT(Tabelas!$AI2871,1)="N","DN",
LEFT(Tabelas!$AI2871,1)="C","DC",
LEFT(Tabelas!$AI2871,1)="L","DL",
LEFT(Tabelas!$AI2871,1)="A","DA",
LEFT(Tabelas!$AI2871,1)="G","DG")</f>
        <v>DA</v>
      </c>
      <c r="AW2871" s="34"/>
      <c r="AX2871" s="34"/>
      <c r="AY2871" s="34"/>
      <c r="AZ2871" s="34"/>
      <c r="BA2871" s="34"/>
      <c r="BB2871" s="34"/>
      <c r="BC2871" s="34"/>
      <c r="BD2871" s="44">
        <v>120604</v>
      </c>
      <c r="BE2871" s="34" t="s">
        <v>1388</v>
      </c>
      <c r="BF2871" s="43" t="s">
        <v>1223</v>
      </c>
      <c r="BG2871" s="34" t="s">
        <v>519</v>
      </c>
      <c r="BH2871" s="34" t="s">
        <v>279</v>
      </c>
      <c r="BI2871" s="34" t="s">
        <v>1388</v>
      </c>
      <c r="BJ2871" s="44" t="s">
        <v>947</v>
      </c>
      <c r="BK2871" s="44" t="s">
        <v>13630</v>
      </c>
      <c r="EN2871" s="576"/>
      <c r="EO2871" s="561"/>
      <c r="EP2871" s="561"/>
      <c r="EQ2871" s="576"/>
      <c r="ER2871" s="561"/>
      <c r="ES2871" s="561"/>
    </row>
    <row r="2872" spans="22:149">
      <c r="V2872" s="43">
        <v>450</v>
      </c>
      <c r="W2872" s="34" t="s">
        <v>4312</v>
      </c>
      <c r="X2872" s="44">
        <v>120605</v>
      </c>
      <c r="Y2872" s="34" t="s">
        <v>1668</v>
      </c>
      <c r="Z2872" s="43" t="s">
        <v>1223</v>
      </c>
      <c r="AA2872" s="34" t="s">
        <v>519</v>
      </c>
      <c r="AB2872" s="34" t="s">
        <v>279</v>
      </c>
      <c r="AC2872" s="34" t="s">
        <v>1668</v>
      </c>
      <c r="AD2872" s="44" t="s">
        <v>947</v>
      </c>
      <c r="AE2872" s="44" t="s">
        <v>13630</v>
      </c>
      <c r="AF2872" s="43">
        <v>450</v>
      </c>
      <c r="AG2872" s="34" t="s">
        <v>4312</v>
      </c>
      <c r="AH2872" s="34" t="s">
        <v>5322</v>
      </c>
      <c r="AI2872" s="43" t="s">
        <v>5310</v>
      </c>
      <c r="AJ2872" s="44" t="s">
        <v>5323</v>
      </c>
      <c r="AK2872" s="261">
        <v>7300211</v>
      </c>
      <c r="AL2872" s="44" t="s">
        <v>279</v>
      </c>
      <c r="AM2872" s="44" t="s">
        <v>5327</v>
      </c>
      <c r="AN2872" s="262">
        <v>245093940</v>
      </c>
      <c r="AO2872" s="34"/>
      <c r="AP2872" s="34"/>
      <c r="AQ2872" s="34"/>
      <c r="AR2872" s="34"/>
      <c r="AS2872" s="34"/>
      <c r="AT2872" s="44" t="s">
        <v>13624</v>
      </c>
      <c r="AU2872" s="44"/>
      <c r="AV2872" s="477" t="str">
        <f t="array" ref="AV2872">_xlfn.IFS(
LEFT(Tabelas!$AI2872,1)="N","DN",
LEFT(Tabelas!$AI2872,1)="C","DC",
LEFT(Tabelas!$AI2872,1)="L","DL",
LEFT(Tabelas!$AI2872,1)="A","DA",
LEFT(Tabelas!$AI2872,1)="G","DG")</f>
        <v>DA</v>
      </c>
      <c r="AW2872" s="34"/>
      <c r="AX2872" s="34"/>
      <c r="AY2872" s="34"/>
      <c r="AZ2872" s="34"/>
      <c r="BA2872" s="34"/>
      <c r="BB2872" s="34"/>
      <c r="BC2872" s="34"/>
      <c r="BD2872" s="44">
        <v>120605</v>
      </c>
      <c r="BE2872" s="34" t="s">
        <v>1668</v>
      </c>
      <c r="BF2872" s="43" t="s">
        <v>1223</v>
      </c>
      <c r="BG2872" s="34" t="s">
        <v>519</v>
      </c>
      <c r="BH2872" s="34" t="s">
        <v>279</v>
      </c>
      <c r="BI2872" s="34" t="s">
        <v>1668</v>
      </c>
      <c r="BJ2872" s="44" t="s">
        <v>947</v>
      </c>
      <c r="BK2872" s="44" t="s">
        <v>13630</v>
      </c>
      <c r="EN2872" s="576"/>
      <c r="EO2872" s="561"/>
      <c r="EP2872" s="561"/>
      <c r="EQ2872" s="576"/>
      <c r="ER2872" s="561"/>
      <c r="ES2872" s="561"/>
    </row>
    <row r="2873" spans="22:149">
      <c r="V2873" s="43">
        <v>450</v>
      </c>
      <c r="W2873" s="34" t="s">
        <v>4312</v>
      </c>
      <c r="X2873" s="44">
        <v>120607</v>
      </c>
      <c r="Y2873" s="34" t="s">
        <v>1924</v>
      </c>
      <c r="Z2873" s="43" t="s">
        <v>1223</v>
      </c>
      <c r="AA2873" s="34" t="s">
        <v>519</v>
      </c>
      <c r="AB2873" s="34" t="s">
        <v>279</v>
      </c>
      <c r="AC2873" s="34" t="s">
        <v>13633</v>
      </c>
      <c r="AD2873" s="44" t="s">
        <v>947</v>
      </c>
      <c r="AE2873" s="44" t="s">
        <v>13630</v>
      </c>
      <c r="AF2873" s="43">
        <v>450</v>
      </c>
      <c r="AG2873" s="34" t="s">
        <v>4312</v>
      </c>
      <c r="AH2873" s="34" t="s">
        <v>5322</v>
      </c>
      <c r="AI2873" s="43" t="s">
        <v>5310</v>
      </c>
      <c r="AJ2873" s="44" t="s">
        <v>5323</v>
      </c>
      <c r="AK2873" s="261">
        <v>7300211</v>
      </c>
      <c r="AL2873" s="44" t="s">
        <v>279</v>
      </c>
      <c r="AM2873" s="44" t="s">
        <v>5327</v>
      </c>
      <c r="AN2873" s="262">
        <v>245093940</v>
      </c>
      <c r="AO2873" s="34"/>
      <c r="AP2873" s="34"/>
      <c r="AQ2873" s="34"/>
      <c r="AR2873" s="34"/>
      <c r="AS2873" s="34"/>
      <c r="AT2873" s="44" t="s">
        <v>13624</v>
      </c>
      <c r="AU2873" s="44"/>
      <c r="AV2873" s="477" t="str">
        <f t="array" ref="AV2873">_xlfn.IFS(
LEFT(Tabelas!$AI2873,1)="N","DN",
LEFT(Tabelas!$AI2873,1)="C","DC",
LEFT(Tabelas!$AI2873,1)="L","DL",
LEFT(Tabelas!$AI2873,1)="A","DA",
LEFT(Tabelas!$AI2873,1)="G","DG")</f>
        <v>DA</v>
      </c>
      <c r="AW2873" s="34"/>
      <c r="AX2873" s="34"/>
      <c r="AY2873" s="34"/>
      <c r="AZ2873" s="34"/>
      <c r="BA2873" s="34"/>
      <c r="BB2873" s="34"/>
      <c r="BC2873" s="34"/>
      <c r="BD2873" s="44">
        <v>120607</v>
      </c>
      <c r="BE2873" s="34" t="s">
        <v>1924</v>
      </c>
      <c r="BF2873" s="43" t="s">
        <v>1223</v>
      </c>
      <c r="BG2873" s="34" t="s">
        <v>519</v>
      </c>
      <c r="BH2873" s="34" t="s">
        <v>279</v>
      </c>
      <c r="BI2873" s="34" t="s">
        <v>13633</v>
      </c>
      <c r="BJ2873" s="44" t="s">
        <v>947</v>
      </c>
      <c r="BK2873" s="44" t="s">
        <v>13630</v>
      </c>
      <c r="EN2873" s="576"/>
      <c r="EO2873" s="561"/>
      <c r="EP2873" s="561"/>
      <c r="EQ2873" s="576"/>
      <c r="ER2873" s="561"/>
      <c r="ES2873" s="561"/>
    </row>
    <row r="2874" spans="22:149">
      <c r="V2874" s="43">
        <v>450</v>
      </c>
      <c r="W2874" s="34" t="s">
        <v>4312</v>
      </c>
      <c r="X2874" s="44">
        <v>120801</v>
      </c>
      <c r="Y2874" s="34" t="s">
        <v>1118</v>
      </c>
      <c r="Z2874" s="43" t="s">
        <v>1223</v>
      </c>
      <c r="AA2874" s="34" t="s">
        <v>521</v>
      </c>
      <c r="AB2874" s="34" t="s">
        <v>279</v>
      </c>
      <c r="AC2874" s="34" t="s">
        <v>1118</v>
      </c>
      <c r="AD2874" s="44" t="s">
        <v>947</v>
      </c>
      <c r="AE2874" s="44" t="s">
        <v>13630</v>
      </c>
      <c r="AF2874" s="43">
        <v>450</v>
      </c>
      <c r="AG2874" s="34" t="s">
        <v>4312</v>
      </c>
      <c r="AH2874" s="34" t="s">
        <v>5322</v>
      </c>
      <c r="AI2874" s="43" t="s">
        <v>5310</v>
      </c>
      <c r="AJ2874" s="44" t="s">
        <v>5323</v>
      </c>
      <c r="AK2874" s="261">
        <v>7300211</v>
      </c>
      <c r="AL2874" s="44" t="s">
        <v>279</v>
      </c>
      <c r="AM2874" s="44" t="s">
        <v>5327</v>
      </c>
      <c r="AN2874" s="262">
        <v>245093940</v>
      </c>
      <c r="AO2874" s="34"/>
      <c r="AP2874" s="34"/>
      <c r="AQ2874" s="34"/>
      <c r="AR2874" s="34"/>
      <c r="AS2874" s="34"/>
      <c r="AT2874" s="44" t="s">
        <v>13624</v>
      </c>
      <c r="AU2874" s="44"/>
      <c r="AV2874" s="477" t="str">
        <f t="array" ref="AV2874">_xlfn.IFS(
LEFT(Tabelas!$AI2874,1)="N","DN",
LEFT(Tabelas!$AI2874,1)="C","DC",
LEFT(Tabelas!$AI2874,1)="L","DL",
LEFT(Tabelas!$AI2874,1)="A","DA",
LEFT(Tabelas!$AI2874,1)="G","DG")</f>
        <v>DA</v>
      </c>
      <c r="AW2874" s="34"/>
      <c r="AX2874" s="34"/>
      <c r="AY2874" s="34"/>
      <c r="AZ2874" s="34"/>
      <c r="BA2874" s="34"/>
      <c r="BB2874" s="34"/>
      <c r="BC2874" s="34"/>
      <c r="BD2874" s="44">
        <v>120801</v>
      </c>
      <c r="BE2874" s="34" t="s">
        <v>1118</v>
      </c>
      <c r="BF2874" s="43" t="s">
        <v>1223</v>
      </c>
      <c r="BG2874" s="34" t="s">
        <v>521</v>
      </c>
      <c r="BH2874" s="34" t="s">
        <v>279</v>
      </c>
      <c r="BI2874" s="34" t="s">
        <v>1118</v>
      </c>
      <c r="BJ2874" s="44" t="s">
        <v>947</v>
      </c>
      <c r="BK2874" s="44" t="s">
        <v>13630</v>
      </c>
      <c r="EN2874" s="576"/>
      <c r="EO2874" s="561"/>
      <c r="EP2874" s="561"/>
      <c r="EQ2874" s="576"/>
      <c r="ER2874" s="561"/>
      <c r="ES2874" s="561"/>
    </row>
    <row r="2875" spans="22:149">
      <c r="V2875" s="43">
        <v>450</v>
      </c>
      <c r="W2875" s="34" t="s">
        <v>4312</v>
      </c>
      <c r="X2875" s="44">
        <v>120802</v>
      </c>
      <c r="Y2875" s="34" t="s">
        <v>521</v>
      </c>
      <c r="Z2875" s="43" t="s">
        <v>1223</v>
      </c>
      <c r="AA2875" s="34" t="s">
        <v>521</v>
      </c>
      <c r="AB2875" s="34" t="s">
        <v>279</v>
      </c>
      <c r="AC2875" s="34" t="s">
        <v>521</v>
      </c>
      <c r="AD2875" s="44" t="s">
        <v>947</v>
      </c>
      <c r="AE2875" s="44" t="s">
        <v>13630</v>
      </c>
      <c r="AF2875" s="43">
        <v>450</v>
      </c>
      <c r="AG2875" s="34" t="s">
        <v>4312</v>
      </c>
      <c r="AH2875" s="34" t="s">
        <v>5322</v>
      </c>
      <c r="AI2875" s="43" t="s">
        <v>5310</v>
      </c>
      <c r="AJ2875" s="44" t="s">
        <v>5323</v>
      </c>
      <c r="AK2875" s="261">
        <v>7300211</v>
      </c>
      <c r="AL2875" s="44" t="s">
        <v>279</v>
      </c>
      <c r="AM2875" s="44" t="s">
        <v>5327</v>
      </c>
      <c r="AN2875" s="262">
        <v>245093940</v>
      </c>
      <c r="AO2875" s="34"/>
      <c r="AP2875" s="34"/>
      <c r="AQ2875" s="34"/>
      <c r="AR2875" s="34"/>
      <c r="AS2875" s="34"/>
      <c r="AT2875" s="44" t="s">
        <v>13624</v>
      </c>
      <c r="AU2875" s="44"/>
      <c r="AV2875" s="477" t="str">
        <f t="array" ref="AV2875">_xlfn.IFS(
LEFT(Tabelas!$AI2875,1)="N","DN",
LEFT(Tabelas!$AI2875,1)="C","DC",
LEFT(Tabelas!$AI2875,1)="L","DL",
LEFT(Tabelas!$AI2875,1)="A","DA",
LEFT(Tabelas!$AI2875,1)="G","DG")</f>
        <v>DA</v>
      </c>
      <c r="AW2875" s="34"/>
      <c r="AX2875" s="34"/>
      <c r="AY2875" s="34"/>
      <c r="AZ2875" s="34"/>
      <c r="BA2875" s="34"/>
      <c r="BB2875" s="34"/>
      <c r="BC2875" s="34"/>
      <c r="BD2875" s="44">
        <v>120802</v>
      </c>
      <c r="BE2875" s="34" t="s">
        <v>521</v>
      </c>
      <c r="BF2875" s="43" t="s">
        <v>1223</v>
      </c>
      <c r="BG2875" s="34" t="s">
        <v>521</v>
      </c>
      <c r="BH2875" s="34" t="s">
        <v>279</v>
      </c>
      <c r="BI2875" s="34" t="s">
        <v>521</v>
      </c>
      <c r="BJ2875" s="44" t="s">
        <v>947</v>
      </c>
      <c r="BK2875" s="44" t="s">
        <v>13630</v>
      </c>
      <c r="EN2875" s="576"/>
      <c r="EO2875" s="561"/>
      <c r="EP2875" s="561"/>
      <c r="EQ2875" s="576"/>
      <c r="ER2875" s="561"/>
      <c r="ES2875" s="561"/>
    </row>
    <row r="2876" spans="22:149">
      <c r="V2876" s="43">
        <v>450</v>
      </c>
      <c r="W2876" s="34" t="s">
        <v>4312</v>
      </c>
      <c r="X2876" s="44">
        <v>120800</v>
      </c>
      <c r="Y2876" s="34" t="s">
        <v>817</v>
      </c>
      <c r="Z2876" s="43" t="s">
        <v>1223</v>
      </c>
      <c r="AA2876" s="34" t="s">
        <v>521</v>
      </c>
      <c r="AB2876" s="34" t="s">
        <v>279</v>
      </c>
      <c r="AC2876" s="34" t="s">
        <v>521</v>
      </c>
      <c r="AD2876" s="44" t="s">
        <v>947</v>
      </c>
      <c r="AE2876" s="44" t="s">
        <v>13630</v>
      </c>
      <c r="AF2876" s="43">
        <v>450</v>
      </c>
      <c r="AG2876" s="34" t="s">
        <v>4312</v>
      </c>
      <c r="AH2876" s="34" t="s">
        <v>5322</v>
      </c>
      <c r="AI2876" s="43" t="s">
        <v>5310</v>
      </c>
      <c r="AJ2876" s="44" t="s">
        <v>5323</v>
      </c>
      <c r="AK2876" s="261">
        <v>7300211</v>
      </c>
      <c r="AL2876" s="44" t="s">
        <v>279</v>
      </c>
      <c r="AM2876" s="44" t="s">
        <v>5327</v>
      </c>
      <c r="AN2876" s="262">
        <v>245093940</v>
      </c>
      <c r="AO2876" s="34"/>
      <c r="AP2876" s="34"/>
      <c r="AQ2876" s="34"/>
      <c r="AR2876" s="34"/>
      <c r="AS2876" s="34"/>
      <c r="AT2876" s="44" t="s">
        <v>13624</v>
      </c>
      <c r="AU2876" s="44"/>
      <c r="AV2876" s="477" t="str">
        <f t="array" ref="AV2876">_xlfn.IFS(
LEFT(Tabelas!$AI2876,1)="N","DN",
LEFT(Tabelas!$AI2876,1)="C","DC",
LEFT(Tabelas!$AI2876,1)="L","DL",
LEFT(Tabelas!$AI2876,1)="A","DA",
LEFT(Tabelas!$AI2876,1)="G","DG")</f>
        <v>DA</v>
      </c>
      <c r="AW2876" s="34"/>
      <c r="AX2876" s="34"/>
      <c r="AY2876" s="34"/>
      <c r="AZ2876" s="34"/>
      <c r="BA2876" s="34"/>
      <c r="BB2876" s="34"/>
      <c r="BC2876" s="34"/>
      <c r="BD2876" s="44">
        <v>120800</v>
      </c>
      <c r="BE2876" s="34" t="s">
        <v>817</v>
      </c>
      <c r="BF2876" s="43" t="s">
        <v>1223</v>
      </c>
      <c r="BG2876" s="34" t="s">
        <v>521</v>
      </c>
      <c r="BH2876" s="34" t="s">
        <v>279</v>
      </c>
      <c r="BI2876" s="34" t="s">
        <v>521</v>
      </c>
      <c r="BJ2876" s="44" t="s">
        <v>947</v>
      </c>
      <c r="BK2876" s="44" t="s">
        <v>13630</v>
      </c>
      <c r="EN2876" s="576"/>
      <c r="EO2876" s="561"/>
      <c r="EP2876" s="561"/>
      <c r="EQ2876" s="576"/>
      <c r="ER2876" s="561"/>
      <c r="ES2876" s="561"/>
    </row>
    <row r="2877" spans="22:149">
      <c r="V2877" s="43">
        <v>450</v>
      </c>
      <c r="W2877" s="34" t="s">
        <v>4312</v>
      </c>
      <c r="X2877" s="44">
        <v>120803</v>
      </c>
      <c r="Y2877" s="34" t="s">
        <v>1670</v>
      </c>
      <c r="Z2877" s="43" t="s">
        <v>1223</v>
      </c>
      <c r="AA2877" s="34" t="s">
        <v>521</v>
      </c>
      <c r="AB2877" s="34" t="s">
        <v>279</v>
      </c>
      <c r="AC2877" s="34" t="s">
        <v>1670</v>
      </c>
      <c r="AD2877" s="44" t="s">
        <v>947</v>
      </c>
      <c r="AE2877" s="44" t="s">
        <v>13630</v>
      </c>
      <c r="AF2877" s="43">
        <v>450</v>
      </c>
      <c r="AG2877" s="34" t="s">
        <v>4312</v>
      </c>
      <c r="AH2877" s="34" t="s">
        <v>5322</v>
      </c>
      <c r="AI2877" s="43" t="s">
        <v>5310</v>
      </c>
      <c r="AJ2877" s="44" t="s">
        <v>5323</v>
      </c>
      <c r="AK2877" s="261">
        <v>7300211</v>
      </c>
      <c r="AL2877" s="44" t="s">
        <v>279</v>
      </c>
      <c r="AM2877" s="44" t="s">
        <v>5327</v>
      </c>
      <c r="AN2877" s="262">
        <v>245093940</v>
      </c>
      <c r="AO2877" s="34"/>
      <c r="AP2877" s="34"/>
      <c r="AQ2877" s="34"/>
      <c r="AR2877" s="34"/>
      <c r="AS2877" s="34"/>
      <c r="AT2877" s="44" t="s">
        <v>13624</v>
      </c>
      <c r="AU2877" s="44"/>
      <c r="AV2877" s="477" t="str">
        <f t="array" ref="AV2877">_xlfn.IFS(
LEFT(Tabelas!$AI2877,1)="N","DN",
LEFT(Tabelas!$AI2877,1)="C","DC",
LEFT(Tabelas!$AI2877,1)="L","DL",
LEFT(Tabelas!$AI2877,1)="A","DA",
LEFT(Tabelas!$AI2877,1)="G","DG")</f>
        <v>DA</v>
      </c>
      <c r="AW2877" s="34"/>
      <c r="AX2877" s="34"/>
      <c r="AY2877" s="34"/>
      <c r="AZ2877" s="34"/>
      <c r="BA2877" s="34"/>
      <c r="BB2877" s="34"/>
      <c r="BC2877" s="34"/>
      <c r="BD2877" s="44">
        <v>120803</v>
      </c>
      <c r="BE2877" s="34" t="s">
        <v>1670</v>
      </c>
      <c r="BF2877" s="43" t="s">
        <v>1223</v>
      </c>
      <c r="BG2877" s="34" t="s">
        <v>521</v>
      </c>
      <c r="BH2877" s="34" t="s">
        <v>279</v>
      </c>
      <c r="BI2877" s="34" t="s">
        <v>1670</v>
      </c>
      <c r="BJ2877" s="44" t="s">
        <v>947</v>
      </c>
      <c r="BK2877" s="44" t="s">
        <v>13630</v>
      </c>
      <c r="EN2877" s="576"/>
      <c r="EO2877" s="561"/>
      <c r="EP2877" s="561"/>
      <c r="EQ2877" s="576"/>
      <c r="ER2877" s="561"/>
      <c r="ES2877" s="561"/>
    </row>
    <row r="2878" spans="22:149">
      <c r="V2878" s="43">
        <v>450</v>
      </c>
      <c r="W2878" s="34" t="s">
        <v>4312</v>
      </c>
      <c r="X2878" s="44">
        <v>121001</v>
      </c>
      <c r="Y2878" s="34" t="s">
        <v>1120</v>
      </c>
      <c r="Z2878" s="43" t="s">
        <v>1223</v>
      </c>
      <c r="AA2878" s="34" t="s">
        <v>523</v>
      </c>
      <c r="AB2878" s="34" t="s">
        <v>279</v>
      </c>
      <c r="AC2878" s="34" t="s">
        <v>1120</v>
      </c>
      <c r="AD2878" s="44" t="s">
        <v>947</v>
      </c>
      <c r="AE2878" s="44" t="s">
        <v>13630</v>
      </c>
      <c r="AF2878" s="43">
        <v>450</v>
      </c>
      <c r="AG2878" s="34" t="s">
        <v>4312</v>
      </c>
      <c r="AH2878" s="34" t="s">
        <v>5322</v>
      </c>
      <c r="AI2878" s="43" t="s">
        <v>5310</v>
      </c>
      <c r="AJ2878" s="44" t="s">
        <v>5323</v>
      </c>
      <c r="AK2878" s="261">
        <v>7300211</v>
      </c>
      <c r="AL2878" s="44" t="s">
        <v>279</v>
      </c>
      <c r="AM2878" s="44" t="s">
        <v>5327</v>
      </c>
      <c r="AN2878" s="262">
        <v>245093940</v>
      </c>
      <c r="AO2878" s="34"/>
      <c r="AP2878" s="34"/>
      <c r="AQ2878" s="34"/>
      <c r="AR2878" s="34"/>
      <c r="AS2878" s="34"/>
      <c r="AT2878" s="44" t="s">
        <v>13624</v>
      </c>
      <c r="AU2878" s="44"/>
      <c r="AV2878" s="477" t="str">
        <f t="array" ref="AV2878">_xlfn.IFS(
LEFT(Tabelas!$AI2878,1)="N","DN",
LEFT(Tabelas!$AI2878,1)="C","DC",
LEFT(Tabelas!$AI2878,1)="L","DL",
LEFT(Tabelas!$AI2878,1)="A","DA",
LEFT(Tabelas!$AI2878,1)="G","DG")</f>
        <v>DA</v>
      </c>
      <c r="AW2878" s="34"/>
      <c r="AX2878" s="34"/>
      <c r="AY2878" s="34"/>
      <c r="AZ2878" s="34"/>
      <c r="BA2878" s="34"/>
      <c r="BB2878" s="34"/>
      <c r="BC2878" s="34"/>
      <c r="BD2878" s="44">
        <v>121001</v>
      </c>
      <c r="BE2878" s="34" t="s">
        <v>1120</v>
      </c>
      <c r="BF2878" s="43" t="s">
        <v>1223</v>
      </c>
      <c r="BG2878" s="34" t="s">
        <v>523</v>
      </c>
      <c r="BH2878" s="34" t="s">
        <v>279</v>
      </c>
      <c r="BI2878" s="34" t="s">
        <v>1120</v>
      </c>
      <c r="BJ2878" s="44" t="s">
        <v>947</v>
      </c>
      <c r="BK2878" s="44" t="s">
        <v>13630</v>
      </c>
      <c r="EN2878" s="576"/>
      <c r="EO2878" s="561"/>
      <c r="EP2878" s="561"/>
      <c r="EQ2878" s="576"/>
      <c r="ER2878" s="561"/>
      <c r="ES2878" s="561"/>
    </row>
    <row r="2879" spans="22:149">
      <c r="V2879" s="43">
        <v>450</v>
      </c>
      <c r="W2879" s="34" t="s">
        <v>4312</v>
      </c>
      <c r="X2879" s="44">
        <v>121000</v>
      </c>
      <c r="Y2879" s="34" t="s">
        <v>819</v>
      </c>
      <c r="Z2879" s="43" t="s">
        <v>1223</v>
      </c>
      <c r="AA2879" s="34" t="s">
        <v>523</v>
      </c>
      <c r="AB2879" s="34" t="s">
        <v>279</v>
      </c>
      <c r="AC2879" s="34" t="s">
        <v>1391</v>
      </c>
      <c r="AD2879" s="44" t="s">
        <v>947</v>
      </c>
      <c r="AE2879" s="44" t="s">
        <v>13630</v>
      </c>
      <c r="AF2879" s="43">
        <v>450</v>
      </c>
      <c r="AG2879" s="34" t="s">
        <v>4312</v>
      </c>
      <c r="AH2879" s="34" t="s">
        <v>5322</v>
      </c>
      <c r="AI2879" s="43" t="s">
        <v>5310</v>
      </c>
      <c r="AJ2879" s="44" t="s">
        <v>5323</v>
      </c>
      <c r="AK2879" s="261">
        <v>7300211</v>
      </c>
      <c r="AL2879" s="44" t="s">
        <v>279</v>
      </c>
      <c r="AM2879" s="44" t="s">
        <v>5327</v>
      </c>
      <c r="AN2879" s="262">
        <v>245093940</v>
      </c>
      <c r="AO2879" s="34"/>
      <c r="AP2879" s="34"/>
      <c r="AQ2879" s="34"/>
      <c r="AR2879" s="34"/>
      <c r="AS2879" s="34"/>
      <c r="AT2879" s="44" t="s">
        <v>13624</v>
      </c>
      <c r="AU2879" s="44"/>
      <c r="AV2879" s="477" t="str">
        <f t="array" ref="AV2879">_xlfn.IFS(
LEFT(Tabelas!$AI2879,1)="N","DN",
LEFT(Tabelas!$AI2879,1)="C","DC",
LEFT(Tabelas!$AI2879,1)="L","DL",
LEFT(Tabelas!$AI2879,1)="A","DA",
LEFT(Tabelas!$AI2879,1)="G","DG")</f>
        <v>DA</v>
      </c>
      <c r="AW2879" s="34"/>
      <c r="AX2879" s="34"/>
      <c r="AY2879" s="34"/>
      <c r="AZ2879" s="34"/>
      <c r="BA2879" s="34"/>
      <c r="BB2879" s="34"/>
      <c r="BC2879" s="34"/>
      <c r="BD2879" s="44">
        <v>121000</v>
      </c>
      <c r="BE2879" s="34" t="s">
        <v>819</v>
      </c>
      <c r="BF2879" s="43" t="s">
        <v>1223</v>
      </c>
      <c r="BG2879" s="34" t="s">
        <v>523</v>
      </c>
      <c r="BH2879" s="34" t="s">
        <v>279</v>
      </c>
      <c r="BI2879" s="34" t="s">
        <v>1391</v>
      </c>
      <c r="BJ2879" s="44" t="s">
        <v>947</v>
      </c>
      <c r="BK2879" s="44" t="s">
        <v>13630</v>
      </c>
      <c r="EN2879" s="576"/>
      <c r="EO2879" s="561"/>
      <c r="EP2879" s="561"/>
      <c r="EQ2879" s="576"/>
      <c r="ER2879" s="561"/>
      <c r="ES2879" s="561"/>
    </row>
    <row r="2880" spans="22:149">
      <c r="V2880" s="43">
        <v>450</v>
      </c>
      <c r="W2880" s="34" t="s">
        <v>4312</v>
      </c>
      <c r="X2880" s="44">
        <v>121002</v>
      </c>
      <c r="Y2880" s="34" t="s">
        <v>1391</v>
      </c>
      <c r="Z2880" s="43" t="s">
        <v>1223</v>
      </c>
      <c r="AA2880" s="34" t="s">
        <v>523</v>
      </c>
      <c r="AB2880" s="34" t="s">
        <v>279</v>
      </c>
      <c r="AC2880" s="34" t="s">
        <v>1391</v>
      </c>
      <c r="AD2880" s="44" t="s">
        <v>947</v>
      </c>
      <c r="AE2880" s="44" t="s">
        <v>13630</v>
      </c>
      <c r="AF2880" s="43">
        <v>450</v>
      </c>
      <c r="AG2880" s="34" t="s">
        <v>4312</v>
      </c>
      <c r="AH2880" s="34" t="s">
        <v>5322</v>
      </c>
      <c r="AI2880" s="43" t="s">
        <v>5310</v>
      </c>
      <c r="AJ2880" s="44" t="s">
        <v>5323</v>
      </c>
      <c r="AK2880" s="261">
        <v>7300211</v>
      </c>
      <c r="AL2880" s="44" t="s">
        <v>279</v>
      </c>
      <c r="AM2880" s="44" t="s">
        <v>5327</v>
      </c>
      <c r="AN2880" s="262">
        <v>245093940</v>
      </c>
      <c r="AO2880" s="34"/>
      <c r="AP2880" s="34"/>
      <c r="AQ2880" s="34"/>
      <c r="AR2880" s="34"/>
      <c r="AS2880" s="34"/>
      <c r="AT2880" s="44" t="s">
        <v>13624</v>
      </c>
      <c r="AU2880" s="44"/>
      <c r="AV2880" s="477" t="str">
        <f t="array" ref="AV2880">_xlfn.IFS(
LEFT(Tabelas!$AI2880,1)="N","DN",
LEFT(Tabelas!$AI2880,1)="C","DC",
LEFT(Tabelas!$AI2880,1)="L","DL",
LEFT(Tabelas!$AI2880,1)="A","DA",
LEFT(Tabelas!$AI2880,1)="G","DG")</f>
        <v>DA</v>
      </c>
      <c r="AW2880" s="34"/>
      <c r="AX2880" s="34"/>
      <c r="AY2880" s="34"/>
      <c r="AZ2880" s="34"/>
      <c r="BA2880" s="34"/>
      <c r="BB2880" s="34"/>
      <c r="BC2880" s="34"/>
      <c r="BD2880" s="44">
        <v>121002</v>
      </c>
      <c r="BE2880" s="34" t="s">
        <v>1391</v>
      </c>
      <c r="BF2880" s="43" t="s">
        <v>1223</v>
      </c>
      <c r="BG2880" s="34" t="s">
        <v>523</v>
      </c>
      <c r="BH2880" s="34" t="s">
        <v>279</v>
      </c>
      <c r="BI2880" s="34" t="s">
        <v>1391</v>
      </c>
      <c r="BJ2880" s="44" t="s">
        <v>947</v>
      </c>
      <c r="BK2880" s="44" t="s">
        <v>13630</v>
      </c>
      <c r="EN2880" s="576"/>
      <c r="EO2880" s="561"/>
      <c r="EP2880" s="561"/>
      <c r="EQ2880" s="576"/>
      <c r="ER2880" s="561"/>
      <c r="ES2880" s="561"/>
    </row>
    <row r="2881" spans="22:149">
      <c r="V2881" s="43">
        <v>450</v>
      </c>
      <c r="W2881" s="34" t="s">
        <v>4312</v>
      </c>
      <c r="X2881" s="44">
        <v>121003</v>
      </c>
      <c r="Y2881" s="34" t="s">
        <v>1672</v>
      </c>
      <c r="Z2881" s="43" t="s">
        <v>1223</v>
      </c>
      <c r="AA2881" s="34" t="s">
        <v>523</v>
      </c>
      <c r="AB2881" s="34" t="s">
        <v>279</v>
      </c>
      <c r="AC2881" s="34" t="s">
        <v>1672</v>
      </c>
      <c r="AD2881" s="44" t="s">
        <v>947</v>
      </c>
      <c r="AE2881" s="44" t="s">
        <v>13630</v>
      </c>
      <c r="AF2881" s="43">
        <v>450</v>
      </c>
      <c r="AG2881" s="34" t="s">
        <v>4312</v>
      </c>
      <c r="AH2881" s="34" t="s">
        <v>5322</v>
      </c>
      <c r="AI2881" s="43" t="s">
        <v>5310</v>
      </c>
      <c r="AJ2881" s="44" t="s">
        <v>5323</v>
      </c>
      <c r="AK2881" s="261">
        <v>7300211</v>
      </c>
      <c r="AL2881" s="44" t="s">
        <v>279</v>
      </c>
      <c r="AM2881" s="44" t="s">
        <v>5327</v>
      </c>
      <c r="AN2881" s="262">
        <v>245093940</v>
      </c>
      <c r="AO2881" s="34"/>
      <c r="AP2881" s="34"/>
      <c r="AQ2881" s="34"/>
      <c r="AR2881" s="34"/>
      <c r="AS2881" s="34"/>
      <c r="AT2881" s="44" t="s">
        <v>13624</v>
      </c>
      <c r="AU2881" s="44"/>
      <c r="AV2881" s="477" t="str">
        <f t="array" ref="AV2881">_xlfn.IFS(
LEFT(Tabelas!$AI2881,1)="N","DN",
LEFT(Tabelas!$AI2881,1)="C","DC",
LEFT(Tabelas!$AI2881,1)="L","DL",
LEFT(Tabelas!$AI2881,1)="A","DA",
LEFT(Tabelas!$AI2881,1)="G","DG")</f>
        <v>DA</v>
      </c>
      <c r="AW2881" s="34"/>
      <c r="AX2881" s="34"/>
      <c r="AY2881" s="34"/>
      <c r="AZ2881" s="34"/>
      <c r="BA2881" s="34"/>
      <c r="BB2881" s="34"/>
      <c r="BC2881" s="34"/>
      <c r="BD2881" s="44">
        <v>121003</v>
      </c>
      <c r="BE2881" s="34" t="s">
        <v>1672</v>
      </c>
      <c r="BF2881" s="43" t="s">
        <v>1223</v>
      </c>
      <c r="BG2881" s="34" t="s">
        <v>523</v>
      </c>
      <c r="BH2881" s="34" t="s">
        <v>279</v>
      </c>
      <c r="BI2881" s="34" t="s">
        <v>1672</v>
      </c>
      <c r="BJ2881" s="44" t="s">
        <v>947</v>
      </c>
      <c r="BK2881" s="44" t="s">
        <v>13630</v>
      </c>
      <c r="EN2881" s="576"/>
      <c r="EO2881" s="561"/>
      <c r="EP2881" s="561"/>
      <c r="EQ2881" s="576"/>
      <c r="ER2881" s="561"/>
      <c r="ES2881" s="561"/>
    </row>
    <row r="2882" spans="22:149">
      <c r="V2882" s="43">
        <v>450</v>
      </c>
      <c r="W2882" s="34" t="s">
        <v>4312</v>
      </c>
      <c r="X2882" s="44">
        <v>121004</v>
      </c>
      <c r="Y2882" s="34" t="s">
        <v>1927</v>
      </c>
      <c r="Z2882" s="43" t="s">
        <v>1223</v>
      </c>
      <c r="AA2882" s="34" t="s">
        <v>523</v>
      </c>
      <c r="AB2882" s="34" t="s">
        <v>279</v>
      </c>
      <c r="AC2882" s="34" t="s">
        <v>1927</v>
      </c>
      <c r="AD2882" s="44" t="s">
        <v>947</v>
      </c>
      <c r="AE2882" s="44" t="s">
        <v>13630</v>
      </c>
      <c r="AF2882" s="43">
        <v>450</v>
      </c>
      <c r="AG2882" s="34" t="s">
        <v>4312</v>
      </c>
      <c r="AH2882" s="34" t="s">
        <v>5322</v>
      </c>
      <c r="AI2882" s="43" t="s">
        <v>5310</v>
      </c>
      <c r="AJ2882" s="44" t="s">
        <v>5323</v>
      </c>
      <c r="AK2882" s="261">
        <v>7300211</v>
      </c>
      <c r="AL2882" s="44" t="s">
        <v>279</v>
      </c>
      <c r="AM2882" s="44" t="s">
        <v>5327</v>
      </c>
      <c r="AN2882" s="262">
        <v>245093940</v>
      </c>
      <c r="AO2882" s="34"/>
      <c r="AP2882" s="34"/>
      <c r="AQ2882" s="34"/>
      <c r="AR2882" s="34"/>
      <c r="AS2882" s="34"/>
      <c r="AT2882" s="44" t="s">
        <v>13624</v>
      </c>
      <c r="AU2882" s="44"/>
      <c r="AV2882" s="477" t="str">
        <f t="array" ref="AV2882">_xlfn.IFS(
LEFT(Tabelas!$AI2882,1)="N","DN",
LEFT(Tabelas!$AI2882,1)="C","DC",
LEFT(Tabelas!$AI2882,1)="L","DL",
LEFT(Tabelas!$AI2882,1)="A","DA",
LEFT(Tabelas!$AI2882,1)="G","DG")</f>
        <v>DA</v>
      </c>
      <c r="AW2882" s="34"/>
      <c r="AX2882" s="34"/>
      <c r="AY2882" s="34"/>
      <c r="AZ2882" s="34"/>
      <c r="BA2882" s="34"/>
      <c r="BB2882" s="34"/>
      <c r="BC2882" s="34"/>
      <c r="BD2882" s="44">
        <v>121004</v>
      </c>
      <c r="BE2882" s="34" t="s">
        <v>1927</v>
      </c>
      <c r="BF2882" s="43" t="s">
        <v>1223</v>
      </c>
      <c r="BG2882" s="34" t="s">
        <v>523</v>
      </c>
      <c r="BH2882" s="34" t="s">
        <v>279</v>
      </c>
      <c r="BI2882" s="34" t="s">
        <v>1927</v>
      </c>
      <c r="BJ2882" s="44" t="s">
        <v>947</v>
      </c>
      <c r="BK2882" s="44" t="s">
        <v>13630</v>
      </c>
      <c r="EN2882" s="576"/>
      <c r="EO2882" s="561"/>
      <c r="EP2882" s="561"/>
      <c r="EQ2882" s="576"/>
      <c r="ER2882" s="561"/>
      <c r="ES2882" s="561"/>
    </row>
    <row r="2883" spans="22:149">
      <c r="V2883" s="43">
        <v>450</v>
      </c>
      <c r="W2883" s="34" t="s">
        <v>4312</v>
      </c>
      <c r="X2883" s="44">
        <v>121201</v>
      </c>
      <c r="Y2883" s="34" t="s">
        <v>1122</v>
      </c>
      <c r="Z2883" s="43" t="s">
        <v>1223</v>
      </c>
      <c r="AA2883" s="34" t="s">
        <v>525</v>
      </c>
      <c r="AB2883" s="34" t="s">
        <v>279</v>
      </c>
      <c r="AC2883" s="34" t="s">
        <v>1122</v>
      </c>
      <c r="AD2883" s="44" t="s">
        <v>947</v>
      </c>
      <c r="AE2883" s="44" t="s">
        <v>13630</v>
      </c>
      <c r="AF2883" s="43">
        <v>450</v>
      </c>
      <c r="AG2883" s="34" t="s">
        <v>4312</v>
      </c>
      <c r="AH2883" s="34" t="s">
        <v>5322</v>
      </c>
      <c r="AI2883" s="43" t="s">
        <v>5310</v>
      </c>
      <c r="AJ2883" s="44" t="s">
        <v>5323</v>
      </c>
      <c r="AK2883" s="261">
        <v>7300211</v>
      </c>
      <c r="AL2883" s="44" t="s">
        <v>279</v>
      </c>
      <c r="AM2883" s="44" t="s">
        <v>5327</v>
      </c>
      <c r="AN2883" s="262">
        <v>245093940</v>
      </c>
      <c r="AO2883" s="34"/>
      <c r="AP2883" s="34"/>
      <c r="AQ2883" s="34"/>
      <c r="AR2883" s="34"/>
      <c r="AS2883" s="34"/>
      <c r="AT2883" s="44" t="s">
        <v>13624</v>
      </c>
      <c r="AU2883" s="44"/>
      <c r="AV2883" s="477" t="str">
        <f t="array" ref="AV2883">_xlfn.IFS(
LEFT(Tabelas!$AI2883,1)="N","DN",
LEFT(Tabelas!$AI2883,1)="C","DC",
LEFT(Tabelas!$AI2883,1)="L","DL",
LEFT(Tabelas!$AI2883,1)="A","DA",
LEFT(Tabelas!$AI2883,1)="G","DG")</f>
        <v>DA</v>
      </c>
      <c r="AW2883" s="34"/>
      <c r="AX2883" s="34"/>
      <c r="AY2883" s="34"/>
      <c r="AZ2883" s="34"/>
      <c r="BA2883" s="34"/>
      <c r="BB2883" s="34"/>
      <c r="BC2883" s="34"/>
      <c r="BD2883" s="44">
        <v>121201</v>
      </c>
      <c r="BE2883" s="34" t="s">
        <v>1122</v>
      </c>
      <c r="BF2883" s="43" t="s">
        <v>1223</v>
      </c>
      <c r="BG2883" s="34" t="s">
        <v>525</v>
      </c>
      <c r="BH2883" s="34" t="s">
        <v>279</v>
      </c>
      <c r="BI2883" s="34" t="s">
        <v>1122</v>
      </c>
      <c r="BJ2883" s="44" t="s">
        <v>947</v>
      </c>
      <c r="BK2883" s="44" t="s">
        <v>13630</v>
      </c>
      <c r="EN2883" s="576"/>
      <c r="EO2883" s="561"/>
      <c r="EP2883" s="561"/>
      <c r="EQ2883" s="576"/>
      <c r="ER2883" s="561"/>
      <c r="ES2883" s="561"/>
    </row>
    <row r="2884" spans="22:149">
      <c r="V2884" s="43">
        <v>450</v>
      </c>
      <c r="W2884" s="34" t="s">
        <v>4312</v>
      </c>
      <c r="X2884" s="44">
        <v>121205</v>
      </c>
      <c r="Y2884" s="34" t="s">
        <v>1392</v>
      </c>
      <c r="Z2884" s="43" t="s">
        <v>1223</v>
      </c>
      <c r="AA2884" s="34" t="s">
        <v>525</v>
      </c>
      <c r="AB2884" s="34" t="s">
        <v>279</v>
      </c>
      <c r="AC2884" s="34" t="s">
        <v>1392</v>
      </c>
      <c r="AD2884" s="44" t="s">
        <v>947</v>
      </c>
      <c r="AE2884" s="44" t="s">
        <v>13630</v>
      </c>
      <c r="AF2884" s="43">
        <v>450</v>
      </c>
      <c r="AG2884" s="34" t="s">
        <v>4312</v>
      </c>
      <c r="AH2884" s="34" t="s">
        <v>5322</v>
      </c>
      <c r="AI2884" s="43" t="s">
        <v>5310</v>
      </c>
      <c r="AJ2884" s="44" t="s">
        <v>5323</v>
      </c>
      <c r="AK2884" s="261">
        <v>7300211</v>
      </c>
      <c r="AL2884" s="44" t="s">
        <v>279</v>
      </c>
      <c r="AM2884" s="44" t="s">
        <v>5327</v>
      </c>
      <c r="AN2884" s="262">
        <v>245093940</v>
      </c>
      <c r="AO2884" s="34"/>
      <c r="AP2884" s="34"/>
      <c r="AQ2884" s="34"/>
      <c r="AR2884" s="34"/>
      <c r="AS2884" s="34"/>
      <c r="AT2884" s="44" t="s">
        <v>13624</v>
      </c>
      <c r="AU2884" s="44"/>
      <c r="AV2884" s="477" t="str">
        <f t="array" ref="AV2884">_xlfn.IFS(
LEFT(Tabelas!$AI2884,1)="N","DN",
LEFT(Tabelas!$AI2884,1)="C","DC",
LEFT(Tabelas!$AI2884,1)="L","DL",
LEFT(Tabelas!$AI2884,1)="A","DA",
LEFT(Tabelas!$AI2884,1)="G","DG")</f>
        <v>DA</v>
      </c>
      <c r="AW2884" s="34"/>
      <c r="AX2884" s="34"/>
      <c r="AY2884" s="34"/>
      <c r="AZ2884" s="34"/>
      <c r="BA2884" s="34"/>
      <c r="BB2884" s="34"/>
      <c r="BC2884" s="34"/>
      <c r="BD2884" s="44">
        <v>121205</v>
      </c>
      <c r="BE2884" s="34" t="s">
        <v>1392</v>
      </c>
      <c r="BF2884" s="43" t="s">
        <v>1223</v>
      </c>
      <c r="BG2884" s="34" t="s">
        <v>525</v>
      </c>
      <c r="BH2884" s="34" t="s">
        <v>279</v>
      </c>
      <c r="BI2884" s="34" t="s">
        <v>1392</v>
      </c>
      <c r="BJ2884" s="44" t="s">
        <v>947</v>
      </c>
      <c r="BK2884" s="44" t="s">
        <v>13630</v>
      </c>
      <c r="EN2884" s="576"/>
      <c r="EO2884" s="561"/>
      <c r="EP2884" s="561"/>
      <c r="EQ2884" s="576"/>
      <c r="ER2884" s="561"/>
      <c r="ES2884" s="561"/>
    </row>
    <row r="2885" spans="22:149">
      <c r="V2885" s="43">
        <v>450</v>
      </c>
      <c r="W2885" s="34" t="s">
        <v>4312</v>
      </c>
      <c r="X2885" s="44">
        <v>121200</v>
      </c>
      <c r="Y2885" s="34" t="s">
        <v>821</v>
      </c>
      <c r="Z2885" s="43" t="s">
        <v>1223</v>
      </c>
      <c r="AA2885" s="34" t="s">
        <v>525</v>
      </c>
      <c r="AB2885" s="34" t="s">
        <v>279</v>
      </c>
      <c r="AC2885" s="34" t="s">
        <v>13634</v>
      </c>
      <c r="AD2885" s="44" t="s">
        <v>947</v>
      </c>
      <c r="AE2885" s="44" t="s">
        <v>13630</v>
      </c>
      <c r="AF2885" s="43">
        <v>450</v>
      </c>
      <c r="AG2885" s="34" t="s">
        <v>4312</v>
      </c>
      <c r="AH2885" s="34" t="s">
        <v>5322</v>
      </c>
      <c r="AI2885" s="43" t="s">
        <v>5310</v>
      </c>
      <c r="AJ2885" s="44" t="s">
        <v>5323</v>
      </c>
      <c r="AK2885" s="261">
        <v>7300211</v>
      </c>
      <c r="AL2885" s="44" t="s">
        <v>279</v>
      </c>
      <c r="AM2885" s="44" t="s">
        <v>5327</v>
      </c>
      <c r="AN2885" s="262">
        <v>245093940</v>
      </c>
      <c r="AO2885" s="34"/>
      <c r="AP2885" s="34"/>
      <c r="AQ2885" s="34"/>
      <c r="AR2885" s="34"/>
      <c r="AS2885" s="34"/>
      <c r="AT2885" s="44" t="s">
        <v>13624</v>
      </c>
      <c r="AU2885" s="44"/>
      <c r="AV2885" s="477" t="str">
        <f t="array" ref="AV2885">_xlfn.IFS(
LEFT(Tabelas!$AI2885,1)="N","DN",
LEFT(Tabelas!$AI2885,1)="C","DC",
LEFT(Tabelas!$AI2885,1)="L","DL",
LEFT(Tabelas!$AI2885,1)="A","DA",
LEFT(Tabelas!$AI2885,1)="G","DG")</f>
        <v>DA</v>
      </c>
      <c r="AW2885" s="34"/>
      <c r="AX2885" s="34"/>
      <c r="AY2885" s="34"/>
      <c r="AZ2885" s="34"/>
      <c r="BA2885" s="34"/>
      <c r="BB2885" s="34"/>
      <c r="BC2885" s="34"/>
      <c r="BD2885" s="44">
        <v>121200</v>
      </c>
      <c r="BE2885" s="34" t="s">
        <v>821</v>
      </c>
      <c r="BF2885" s="43" t="s">
        <v>1223</v>
      </c>
      <c r="BG2885" s="34" t="s">
        <v>525</v>
      </c>
      <c r="BH2885" s="34" t="s">
        <v>279</v>
      </c>
      <c r="BI2885" s="34" t="s">
        <v>13634</v>
      </c>
      <c r="BJ2885" s="44" t="s">
        <v>947</v>
      </c>
      <c r="BK2885" s="44" t="s">
        <v>13630</v>
      </c>
      <c r="EN2885" s="576"/>
      <c r="EO2885" s="561"/>
      <c r="EP2885" s="561"/>
      <c r="EQ2885" s="576"/>
      <c r="ER2885" s="561"/>
      <c r="ES2885" s="561"/>
    </row>
    <row r="2886" spans="22:149">
      <c r="V2886" s="43">
        <v>450</v>
      </c>
      <c r="W2886" s="34" t="s">
        <v>4312</v>
      </c>
      <c r="X2886" s="44">
        <v>121207</v>
      </c>
      <c r="Y2886" s="34" t="s">
        <v>1607</v>
      </c>
      <c r="Z2886" s="43" t="s">
        <v>1223</v>
      </c>
      <c r="AA2886" s="34" t="s">
        <v>525</v>
      </c>
      <c r="AB2886" s="34" t="s">
        <v>279</v>
      </c>
      <c r="AC2886" s="34" t="s">
        <v>1607</v>
      </c>
      <c r="AD2886" s="44" t="s">
        <v>947</v>
      </c>
      <c r="AE2886" s="44" t="s">
        <v>13630</v>
      </c>
      <c r="AF2886" s="43">
        <v>450</v>
      </c>
      <c r="AG2886" s="34" t="s">
        <v>4312</v>
      </c>
      <c r="AH2886" s="34" t="s">
        <v>5322</v>
      </c>
      <c r="AI2886" s="43" t="s">
        <v>5310</v>
      </c>
      <c r="AJ2886" s="44" t="s">
        <v>5323</v>
      </c>
      <c r="AK2886" s="261">
        <v>7300211</v>
      </c>
      <c r="AL2886" s="44" t="s">
        <v>279</v>
      </c>
      <c r="AM2886" s="44" t="s">
        <v>5327</v>
      </c>
      <c r="AN2886" s="262">
        <v>245093940</v>
      </c>
      <c r="AO2886" s="34"/>
      <c r="AP2886" s="34"/>
      <c r="AQ2886" s="34"/>
      <c r="AR2886" s="34"/>
      <c r="AS2886" s="34"/>
      <c r="AT2886" s="44" t="s">
        <v>13624</v>
      </c>
      <c r="AU2886" s="44"/>
      <c r="AV2886" s="477" t="str">
        <f t="array" ref="AV2886">_xlfn.IFS(
LEFT(Tabelas!$AI2886,1)="N","DN",
LEFT(Tabelas!$AI2886,1)="C","DC",
LEFT(Tabelas!$AI2886,1)="L","DL",
LEFT(Tabelas!$AI2886,1)="A","DA",
LEFT(Tabelas!$AI2886,1)="G","DG")</f>
        <v>DA</v>
      </c>
      <c r="AW2886" s="34"/>
      <c r="AX2886" s="34"/>
      <c r="AY2886" s="34"/>
      <c r="AZ2886" s="34"/>
      <c r="BA2886" s="34"/>
      <c r="BB2886" s="34"/>
      <c r="BC2886" s="34"/>
      <c r="BD2886" s="44">
        <v>121207</v>
      </c>
      <c r="BE2886" s="34" t="s">
        <v>1607</v>
      </c>
      <c r="BF2886" s="43" t="s">
        <v>1223</v>
      </c>
      <c r="BG2886" s="34" t="s">
        <v>525</v>
      </c>
      <c r="BH2886" s="34" t="s">
        <v>279</v>
      </c>
      <c r="BI2886" s="34" t="s">
        <v>1607</v>
      </c>
      <c r="BJ2886" s="44" t="s">
        <v>947</v>
      </c>
      <c r="BK2886" s="44" t="s">
        <v>13630</v>
      </c>
      <c r="EN2886" s="576"/>
      <c r="EO2886" s="561"/>
      <c r="EP2886" s="561"/>
      <c r="EQ2886" s="576"/>
      <c r="ER2886" s="561"/>
      <c r="ES2886" s="561"/>
    </row>
    <row r="2887" spans="22:149">
      <c r="V2887" s="43">
        <v>450</v>
      </c>
      <c r="W2887" s="34" t="s">
        <v>4312</v>
      </c>
      <c r="X2887" s="44">
        <v>121208</v>
      </c>
      <c r="Y2887" s="34" t="s">
        <v>1929</v>
      </c>
      <c r="Z2887" s="43" t="s">
        <v>1223</v>
      </c>
      <c r="AA2887" s="34" t="s">
        <v>525</v>
      </c>
      <c r="AB2887" s="34" t="s">
        <v>279</v>
      </c>
      <c r="AC2887" s="34" t="s">
        <v>1929</v>
      </c>
      <c r="AD2887" s="44" t="s">
        <v>947</v>
      </c>
      <c r="AE2887" s="44" t="s">
        <v>13630</v>
      </c>
      <c r="AF2887" s="43">
        <v>450</v>
      </c>
      <c r="AG2887" s="34" t="s">
        <v>4312</v>
      </c>
      <c r="AH2887" s="34" t="s">
        <v>5322</v>
      </c>
      <c r="AI2887" s="43" t="s">
        <v>5310</v>
      </c>
      <c r="AJ2887" s="44" t="s">
        <v>5323</v>
      </c>
      <c r="AK2887" s="261">
        <v>7300211</v>
      </c>
      <c r="AL2887" s="44" t="s">
        <v>279</v>
      </c>
      <c r="AM2887" s="44" t="s">
        <v>5327</v>
      </c>
      <c r="AN2887" s="262">
        <v>245093940</v>
      </c>
      <c r="AO2887" s="34"/>
      <c r="AP2887" s="34"/>
      <c r="AQ2887" s="34"/>
      <c r="AR2887" s="34"/>
      <c r="AS2887" s="34"/>
      <c r="AT2887" s="44" t="s">
        <v>13624</v>
      </c>
      <c r="AU2887" s="44"/>
      <c r="AV2887" s="477" t="str">
        <f t="array" ref="AV2887">_xlfn.IFS(
LEFT(Tabelas!$AI2887,1)="N","DN",
LEFT(Tabelas!$AI2887,1)="C","DC",
LEFT(Tabelas!$AI2887,1)="L","DL",
LEFT(Tabelas!$AI2887,1)="A","DA",
LEFT(Tabelas!$AI2887,1)="G","DG")</f>
        <v>DA</v>
      </c>
      <c r="AW2887" s="34"/>
      <c r="AX2887" s="34"/>
      <c r="AY2887" s="34"/>
      <c r="AZ2887" s="34"/>
      <c r="BA2887" s="34"/>
      <c r="BB2887" s="34"/>
      <c r="BC2887" s="34"/>
      <c r="BD2887" s="44">
        <v>121208</v>
      </c>
      <c r="BE2887" s="34" t="s">
        <v>1929</v>
      </c>
      <c r="BF2887" s="43" t="s">
        <v>1223</v>
      </c>
      <c r="BG2887" s="34" t="s">
        <v>525</v>
      </c>
      <c r="BH2887" s="34" t="s">
        <v>279</v>
      </c>
      <c r="BI2887" s="34" t="s">
        <v>1929</v>
      </c>
      <c r="BJ2887" s="44" t="s">
        <v>947</v>
      </c>
      <c r="BK2887" s="44" t="s">
        <v>13630</v>
      </c>
      <c r="EN2887" s="576"/>
      <c r="EO2887" s="561"/>
      <c r="EP2887" s="561"/>
      <c r="EQ2887" s="576"/>
      <c r="ER2887" s="561"/>
      <c r="ES2887" s="561"/>
    </row>
    <row r="2888" spans="22:149">
      <c r="V2888" s="43">
        <v>450</v>
      </c>
      <c r="W2888" s="34" t="s">
        <v>4312</v>
      </c>
      <c r="X2888" s="44">
        <v>121210</v>
      </c>
      <c r="Y2888" s="34" t="s">
        <v>2135</v>
      </c>
      <c r="Z2888" s="43" t="s">
        <v>1223</v>
      </c>
      <c r="AA2888" s="34" t="s">
        <v>525</v>
      </c>
      <c r="AB2888" s="34" t="s">
        <v>279</v>
      </c>
      <c r="AC2888" s="34" t="s">
        <v>2135</v>
      </c>
      <c r="AD2888" s="44" t="s">
        <v>947</v>
      </c>
      <c r="AE2888" s="44" t="s">
        <v>13630</v>
      </c>
      <c r="AF2888" s="43">
        <v>450</v>
      </c>
      <c r="AG2888" s="34" t="s">
        <v>4312</v>
      </c>
      <c r="AH2888" s="34" t="s">
        <v>5322</v>
      </c>
      <c r="AI2888" s="43" t="s">
        <v>5310</v>
      </c>
      <c r="AJ2888" s="44" t="s">
        <v>5323</v>
      </c>
      <c r="AK2888" s="261">
        <v>7300211</v>
      </c>
      <c r="AL2888" s="44" t="s">
        <v>279</v>
      </c>
      <c r="AM2888" s="44" t="s">
        <v>5327</v>
      </c>
      <c r="AN2888" s="262">
        <v>245093940</v>
      </c>
      <c r="AO2888" s="34"/>
      <c r="AP2888" s="34"/>
      <c r="AQ2888" s="34"/>
      <c r="AR2888" s="34"/>
      <c r="AS2888" s="34"/>
      <c r="AT2888" s="44" t="s">
        <v>13624</v>
      </c>
      <c r="AU2888" s="44"/>
      <c r="AV2888" s="477" t="str">
        <f t="array" ref="AV2888">_xlfn.IFS(
LEFT(Tabelas!$AI2888,1)="N","DN",
LEFT(Tabelas!$AI2888,1)="C","DC",
LEFT(Tabelas!$AI2888,1)="L","DL",
LEFT(Tabelas!$AI2888,1)="A","DA",
LEFT(Tabelas!$AI2888,1)="G","DG")</f>
        <v>DA</v>
      </c>
      <c r="AW2888" s="34"/>
      <c r="AX2888" s="34"/>
      <c r="AY2888" s="34"/>
      <c r="AZ2888" s="34"/>
      <c r="BA2888" s="34"/>
      <c r="BB2888" s="34"/>
      <c r="BC2888" s="34"/>
      <c r="BD2888" s="44">
        <v>121210</v>
      </c>
      <c r="BE2888" s="34" t="s">
        <v>2135</v>
      </c>
      <c r="BF2888" s="43" t="s">
        <v>1223</v>
      </c>
      <c r="BG2888" s="34" t="s">
        <v>525</v>
      </c>
      <c r="BH2888" s="34" t="s">
        <v>279</v>
      </c>
      <c r="BI2888" s="34" t="s">
        <v>2135</v>
      </c>
      <c r="BJ2888" s="44" t="s">
        <v>947</v>
      </c>
      <c r="BK2888" s="44" t="s">
        <v>13630</v>
      </c>
      <c r="EN2888" s="576"/>
      <c r="EO2888" s="561"/>
      <c r="EP2888" s="561"/>
      <c r="EQ2888" s="576"/>
      <c r="ER2888" s="561"/>
      <c r="ES2888" s="561"/>
    </row>
    <row r="2889" spans="22:149">
      <c r="V2889" s="43">
        <v>450</v>
      </c>
      <c r="W2889" s="34" t="s">
        <v>4312</v>
      </c>
      <c r="X2889" s="44">
        <v>121211</v>
      </c>
      <c r="Y2889" s="34" t="s">
        <v>2332</v>
      </c>
      <c r="Z2889" s="43" t="s">
        <v>1223</v>
      </c>
      <c r="AA2889" s="34" t="s">
        <v>525</v>
      </c>
      <c r="AB2889" s="34" t="s">
        <v>279</v>
      </c>
      <c r="AC2889" s="34" t="s">
        <v>13635</v>
      </c>
      <c r="AD2889" s="44" t="s">
        <v>947</v>
      </c>
      <c r="AE2889" s="44" t="s">
        <v>13630</v>
      </c>
      <c r="AF2889" s="43">
        <v>450</v>
      </c>
      <c r="AG2889" s="34" t="s">
        <v>4312</v>
      </c>
      <c r="AH2889" s="34" t="s">
        <v>5322</v>
      </c>
      <c r="AI2889" s="43" t="s">
        <v>5310</v>
      </c>
      <c r="AJ2889" s="44" t="s">
        <v>5323</v>
      </c>
      <c r="AK2889" s="261">
        <v>7300211</v>
      </c>
      <c r="AL2889" s="44" t="s">
        <v>279</v>
      </c>
      <c r="AM2889" s="44" t="s">
        <v>5327</v>
      </c>
      <c r="AN2889" s="262">
        <v>245093940</v>
      </c>
      <c r="AO2889" s="34"/>
      <c r="AP2889" s="34"/>
      <c r="AQ2889" s="34"/>
      <c r="AR2889" s="34"/>
      <c r="AS2889" s="34"/>
      <c r="AT2889" s="44" t="s">
        <v>13624</v>
      </c>
      <c r="AU2889" s="44"/>
      <c r="AV2889" s="477" t="str">
        <f t="array" ref="AV2889">_xlfn.IFS(
LEFT(Tabelas!$AI2889,1)="N","DN",
LEFT(Tabelas!$AI2889,1)="C","DC",
LEFT(Tabelas!$AI2889,1)="L","DL",
LEFT(Tabelas!$AI2889,1)="A","DA",
LEFT(Tabelas!$AI2889,1)="G","DG")</f>
        <v>DA</v>
      </c>
      <c r="AW2889" s="34"/>
      <c r="AX2889" s="34"/>
      <c r="AY2889" s="34"/>
      <c r="AZ2889" s="34"/>
      <c r="BA2889" s="34"/>
      <c r="BB2889" s="34"/>
      <c r="BC2889" s="34"/>
      <c r="BD2889" s="44">
        <v>121211</v>
      </c>
      <c r="BE2889" s="34" t="s">
        <v>2332</v>
      </c>
      <c r="BF2889" s="43" t="s">
        <v>1223</v>
      </c>
      <c r="BG2889" s="34" t="s">
        <v>525</v>
      </c>
      <c r="BH2889" s="34" t="s">
        <v>279</v>
      </c>
      <c r="BI2889" s="34" t="s">
        <v>13635</v>
      </c>
      <c r="BJ2889" s="44" t="s">
        <v>947</v>
      </c>
      <c r="BK2889" s="44" t="s">
        <v>13630</v>
      </c>
      <c r="EN2889" s="576"/>
      <c r="EO2889" s="561"/>
      <c r="EP2889" s="561"/>
      <c r="EQ2889" s="576"/>
      <c r="ER2889" s="561"/>
      <c r="ES2889" s="561"/>
    </row>
    <row r="2890" spans="22:149">
      <c r="V2890" s="43">
        <v>450</v>
      </c>
      <c r="W2890" s="34" t="s">
        <v>4312</v>
      </c>
      <c r="X2890" s="44">
        <v>121212</v>
      </c>
      <c r="Y2890" s="34" t="s">
        <v>2507</v>
      </c>
      <c r="Z2890" s="43" t="s">
        <v>1223</v>
      </c>
      <c r="AA2890" s="34" t="s">
        <v>525</v>
      </c>
      <c r="AB2890" s="34" t="s">
        <v>279</v>
      </c>
      <c r="AC2890" s="34" t="s">
        <v>13634</v>
      </c>
      <c r="AD2890" s="44" t="s">
        <v>947</v>
      </c>
      <c r="AE2890" s="44" t="s">
        <v>13630</v>
      </c>
      <c r="AF2890" s="43">
        <v>450</v>
      </c>
      <c r="AG2890" s="34" t="s">
        <v>4312</v>
      </c>
      <c r="AH2890" s="34" t="s">
        <v>5322</v>
      </c>
      <c r="AI2890" s="43" t="s">
        <v>5310</v>
      </c>
      <c r="AJ2890" s="44" t="s">
        <v>5323</v>
      </c>
      <c r="AK2890" s="261">
        <v>7300211</v>
      </c>
      <c r="AL2890" s="44" t="s">
        <v>279</v>
      </c>
      <c r="AM2890" s="44" t="s">
        <v>5327</v>
      </c>
      <c r="AN2890" s="262">
        <v>245093940</v>
      </c>
      <c r="AO2890" s="34"/>
      <c r="AP2890" s="34"/>
      <c r="AQ2890" s="34"/>
      <c r="AR2890" s="34"/>
      <c r="AS2890" s="34"/>
      <c r="AT2890" s="44" t="s">
        <v>13624</v>
      </c>
      <c r="AU2890" s="44"/>
      <c r="AV2890" s="477" t="str">
        <f t="array" ref="AV2890">_xlfn.IFS(
LEFT(Tabelas!$AI2890,1)="N","DN",
LEFT(Tabelas!$AI2890,1)="C","DC",
LEFT(Tabelas!$AI2890,1)="L","DL",
LEFT(Tabelas!$AI2890,1)="A","DA",
LEFT(Tabelas!$AI2890,1)="G","DG")</f>
        <v>DA</v>
      </c>
      <c r="AW2890" s="34"/>
      <c r="AX2890" s="34"/>
      <c r="AY2890" s="34"/>
      <c r="AZ2890" s="34"/>
      <c r="BA2890" s="34"/>
      <c r="BB2890" s="34"/>
      <c r="BC2890" s="34"/>
      <c r="BD2890" s="44">
        <v>121212</v>
      </c>
      <c r="BE2890" s="34" t="s">
        <v>2507</v>
      </c>
      <c r="BF2890" s="43" t="s">
        <v>1223</v>
      </c>
      <c r="BG2890" s="34" t="s">
        <v>525</v>
      </c>
      <c r="BH2890" s="34" t="s">
        <v>279</v>
      </c>
      <c r="BI2890" s="34" t="s">
        <v>13634</v>
      </c>
      <c r="BJ2890" s="44" t="s">
        <v>947</v>
      </c>
      <c r="BK2890" s="44" t="s">
        <v>13630</v>
      </c>
      <c r="EN2890" s="576"/>
      <c r="EO2890" s="561"/>
      <c r="EP2890" s="561"/>
      <c r="EQ2890" s="576"/>
      <c r="ER2890" s="561"/>
      <c r="ES2890" s="561"/>
    </row>
    <row r="2891" spans="22:149">
      <c r="V2891" s="43">
        <v>450</v>
      </c>
      <c r="W2891" s="34" t="s">
        <v>4312</v>
      </c>
      <c r="X2891" s="44">
        <v>121401</v>
      </c>
      <c r="Y2891" s="34" t="s">
        <v>1124</v>
      </c>
      <c r="Z2891" s="43" t="s">
        <v>1223</v>
      </c>
      <c r="AA2891" s="34" t="s">
        <v>279</v>
      </c>
      <c r="AB2891" s="34" t="s">
        <v>279</v>
      </c>
      <c r="AC2891" s="34" t="s">
        <v>1124</v>
      </c>
      <c r="AD2891" s="44" t="s">
        <v>947</v>
      </c>
      <c r="AE2891" s="44" t="s">
        <v>13630</v>
      </c>
      <c r="AF2891" s="43">
        <v>450</v>
      </c>
      <c r="AG2891" s="34" t="s">
        <v>4312</v>
      </c>
      <c r="AH2891" s="34" t="s">
        <v>5322</v>
      </c>
      <c r="AI2891" s="43" t="s">
        <v>5310</v>
      </c>
      <c r="AJ2891" s="44" t="s">
        <v>5323</v>
      </c>
      <c r="AK2891" s="261">
        <v>7300211</v>
      </c>
      <c r="AL2891" s="44" t="s">
        <v>279</v>
      </c>
      <c r="AM2891" s="44" t="s">
        <v>5327</v>
      </c>
      <c r="AN2891" s="262">
        <v>245093940</v>
      </c>
      <c r="AO2891" s="34"/>
      <c r="AP2891" s="34"/>
      <c r="AQ2891" s="34"/>
      <c r="AR2891" s="34"/>
      <c r="AS2891" s="34"/>
      <c r="AT2891" s="44" t="s">
        <v>13624</v>
      </c>
      <c r="AU2891" s="44"/>
      <c r="AV2891" s="477" t="str">
        <f t="array" ref="AV2891">_xlfn.IFS(
LEFT(Tabelas!$AI2891,1)="N","DN",
LEFT(Tabelas!$AI2891,1)="C","DC",
LEFT(Tabelas!$AI2891,1)="L","DL",
LEFT(Tabelas!$AI2891,1)="A","DA",
LEFT(Tabelas!$AI2891,1)="G","DG")</f>
        <v>DA</v>
      </c>
      <c r="AW2891" s="34"/>
      <c r="AX2891" s="34"/>
      <c r="AY2891" s="34"/>
      <c r="AZ2891" s="34"/>
      <c r="BA2891" s="34"/>
      <c r="BB2891" s="34"/>
      <c r="BC2891" s="34"/>
      <c r="BD2891" s="44">
        <v>121401</v>
      </c>
      <c r="BE2891" s="34" t="s">
        <v>1124</v>
      </c>
      <c r="BF2891" s="43" t="s">
        <v>1223</v>
      </c>
      <c r="BG2891" s="34" t="s">
        <v>279</v>
      </c>
      <c r="BH2891" s="34" t="s">
        <v>279</v>
      </c>
      <c r="BI2891" s="34" t="s">
        <v>1124</v>
      </c>
      <c r="BJ2891" s="44" t="s">
        <v>947</v>
      </c>
      <c r="BK2891" s="44" t="s">
        <v>13630</v>
      </c>
      <c r="EN2891" s="576"/>
      <c r="EO2891" s="561"/>
      <c r="EP2891" s="561"/>
      <c r="EQ2891" s="576"/>
      <c r="ER2891" s="561"/>
      <c r="ES2891" s="561"/>
    </row>
    <row r="2892" spans="22:149">
      <c r="V2892" s="43">
        <v>450</v>
      </c>
      <c r="W2892" s="34" t="s">
        <v>4312</v>
      </c>
      <c r="X2892" s="44">
        <v>121402</v>
      </c>
      <c r="Y2892" s="34" t="s">
        <v>1394</v>
      </c>
      <c r="Z2892" s="43" t="s">
        <v>1223</v>
      </c>
      <c r="AA2892" s="34" t="s">
        <v>279</v>
      </c>
      <c r="AB2892" s="34" t="s">
        <v>279</v>
      </c>
      <c r="AC2892" s="34" t="s">
        <v>1394</v>
      </c>
      <c r="AD2892" s="44" t="s">
        <v>947</v>
      </c>
      <c r="AE2892" s="44" t="s">
        <v>13630</v>
      </c>
      <c r="AF2892" s="43">
        <v>450</v>
      </c>
      <c r="AG2892" s="34" t="s">
        <v>4312</v>
      </c>
      <c r="AH2892" s="34" t="s">
        <v>5322</v>
      </c>
      <c r="AI2892" s="43" t="s">
        <v>5310</v>
      </c>
      <c r="AJ2892" s="44" t="s">
        <v>5323</v>
      </c>
      <c r="AK2892" s="261">
        <v>7300211</v>
      </c>
      <c r="AL2892" s="44" t="s">
        <v>279</v>
      </c>
      <c r="AM2892" s="44" t="s">
        <v>5327</v>
      </c>
      <c r="AN2892" s="262">
        <v>245093940</v>
      </c>
      <c r="AO2892" s="34"/>
      <c r="AP2892" s="34"/>
      <c r="AQ2892" s="34"/>
      <c r="AR2892" s="34"/>
      <c r="AS2892" s="34"/>
      <c r="AT2892" s="44" t="s">
        <v>13624</v>
      </c>
      <c r="AU2892" s="44"/>
      <c r="AV2892" s="477" t="str">
        <f t="array" ref="AV2892">_xlfn.IFS(
LEFT(Tabelas!$AI2892,1)="N","DN",
LEFT(Tabelas!$AI2892,1)="C","DC",
LEFT(Tabelas!$AI2892,1)="L","DL",
LEFT(Tabelas!$AI2892,1)="A","DA",
LEFT(Tabelas!$AI2892,1)="G","DG")</f>
        <v>DA</v>
      </c>
      <c r="AW2892" s="34"/>
      <c r="AX2892" s="34"/>
      <c r="AY2892" s="34"/>
      <c r="AZ2892" s="34"/>
      <c r="BA2892" s="34"/>
      <c r="BB2892" s="34"/>
      <c r="BC2892" s="34"/>
      <c r="BD2892" s="44">
        <v>121402</v>
      </c>
      <c r="BE2892" s="34" t="s">
        <v>1394</v>
      </c>
      <c r="BF2892" s="43" t="s">
        <v>1223</v>
      </c>
      <c r="BG2892" s="34" t="s">
        <v>279</v>
      </c>
      <c r="BH2892" s="34" t="s">
        <v>279</v>
      </c>
      <c r="BI2892" s="34" t="s">
        <v>1394</v>
      </c>
      <c r="BJ2892" s="44" t="s">
        <v>947</v>
      </c>
      <c r="BK2892" s="44" t="s">
        <v>13630</v>
      </c>
      <c r="EN2892" s="576"/>
      <c r="EO2892" s="561"/>
      <c r="EP2892" s="561"/>
      <c r="EQ2892" s="576"/>
      <c r="ER2892" s="561"/>
      <c r="ES2892" s="561"/>
    </row>
    <row r="2893" spans="22:149">
      <c r="V2893" s="43">
        <v>450</v>
      </c>
      <c r="W2893" s="34" t="s">
        <v>4312</v>
      </c>
      <c r="X2893" s="44">
        <v>121404</v>
      </c>
      <c r="Y2893" s="34" t="s">
        <v>1675</v>
      </c>
      <c r="Z2893" s="43" t="s">
        <v>1223</v>
      </c>
      <c r="AA2893" s="34" t="s">
        <v>279</v>
      </c>
      <c r="AB2893" s="34" t="s">
        <v>279</v>
      </c>
      <c r="AC2893" s="34" t="s">
        <v>1675</v>
      </c>
      <c r="AD2893" s="44" t="s">
        <v>947</v>
      </c>
      <c r="AE2893" s="44" t="s">
        <v>13630</v>
      </c>
      <c r="AF2893" s="43">
        <v>450</v>
      </c>
      <c r="AG2893" s="34" t="s">
        <v>4312</v>
      </c>
      <c r="AH2893" s="34" t="s">
        <v>5322</v>
      </c>
      <c r="AI2893" s="43" t="s">
        <v>5310</v>
      </c>
      <c r="AJ2893" s="44" t="s">
        <v>5323</v>
      </c>
      <c r="AK2893" s="261">
        <v>7300211</v>
      </c>
      <c r="AL2893" s="44" t="s">
        <v>279</v>
      </c>
      <c r="AM2893" s="44" t="s">
        <v>5327</v>
      </c>
      <c r="AN2893" s="262">
        <v>245093940</v>
      </c>
      <c r="AO2893" s="34"/>
      <c r="AP2893" s="34"/>
      <c r="AQ2893" s="34"/>
      <c r="AR2893" s="34"/>
      <c r="AS2893" s="34"/>
      <c r="AT2893" s="44" t="s">
        <v>13624</v>
      </c>
      <c r="AU2893" s="44"/>
      <c r="AV2893" s="477" t="str">
        <f t="array" ref="AV2893">_xlfn.IFS(
LEFT(Tabelas!$AI2893,1)="N","DN",
LEFT(Tabelas!$AI2893,1)="C","DC",
LEFT(Tabelas!$AI2893,1)="L","DL",
LEFT(Tabelas!$AI2893,1)="A","DA",
LEFT(Tabelas!$AI2893,1)="G","DG")</f>
        <v>DA</v>
      </c>
      <c r="AW2893" s="34"/>
      <c r="AX2893" s="34"/>
      <c r="AY2893" s="34"/>
      <c r="AZ2893" s="34"/>
      <c r="BA2893" s="34"/>
      <c r="BB2893" s="34"/>
      <c r="BC2893" s="34"/>
      <c r="BD2893" s="44">
        <v>121404</v>
      </c>
      <c r="BE2893" s="34" t="s">
        <v>1675</v>
      </c>
      <c r="BF2893" s="43" t="s">
        <v>1223</v>
      </c>
      <c r="BG2893" s="34" t="s">
        <v>279</v>
      </c>
      <c r="BH2893" s="34" t="s">
        <v>279</v>
      </c>
      <c r="BI2893" s="34" t="s">
        <v>1675</v>
      </c>
      <c r="BJ2893" s="44" t="s">
        <v>947</v>
      </c>
      <c r="BK2893" s="44" t="s">
        <v>13630</v>
      </c>
      <c r="EN2893" s="576"/>
      <c r="EO2893" s="561"/>
      <c r="EP2893" s="561"/>
      <c r="EQ2893" s="576"/>
      <c r="ER2893" s="561"/>
      <c r="ES2893" s="561"/>
    </row>
    <row r="2894" spans="22:149">
      <c r="V2894" s="43">
        <v>450</v>
      </c>
      <c r="W2894" s="34" t="s">
        <v>4312</v>
      </c>
      <c r="X2894" s="44">
        <v>121400</v>
      </c>
      <c r="Y2894" s="34" t="s">
        <v>823</v>
      </c>
      <c r="Z2894" s="43" t="s">
        <v>1223</v>
      </c>
      <c r="AA2894" s="34" t="s">
        <v>279</v>
      </c>
      <c r="AB2894" s="34" t="s">
        <v>279</v>
      </c>
      <c r="AC2894" s="34" t="s">
        <v>13636</v>
      </c>
      <c r="AD2894" s="44" t="s">
        <v>947</v>
      </c>
      <c r="AE2894" s="44" t="s">
        <v>13630</v>
      </c>
      <c r="AF2894" s="43">
        <v>450</v>
      </c>
      <c r="AG2894" s="34" t="s">
        <v>4312</v>
      </c>
      <c r="AH2894" s="34" t="s">
        <v>5322</v>
      </c>
      <c r="AI2894" s="43" t="s">
        <v>5310</v>
      </c>
      <c r="AJ2894" s="44" t="s">
        <v>5323</v>
      </c>
      <c r="AK2894" s="261">
        <v>7300211</v>
      </c>
      <c r="AL2894" s="44" t="s">
        <v>279</v>
      </c>
      <c r="AM2894" s="44" t="s">
        <v>5327</v>
      </c>
      <c r="AN2894" s="262">
        <v>245093940</v>
      </c>
      <c r="AO2894" s="34"/>
      <c r="AP2894" s="34"/>
      <c r="AQ2894" s="34"/>
      <c r="AR2894" s="34"/>
      <c r="AS2894" s="34"/>
      <c r="AT2894" s="44" t="s">
        <v>13624</v>
      </c>
      <c r="AU2894" s="44"/>
      <c r="AV2894" s="477" t="str">
        <f t="array" ref="AV2894">_xlfn.IFS(
LEFT(Tabelas!$AI2894,1)="N","DN",
LEFT(Tabelas!$AI2894,1)="C","DC",
LEFT(Tabelas!$AI2894,1)="L","DL",
LEFT(Tabelas!$AI2894,1)="A","DA",
LEFT(Tabelas!$AI2894,1)="G","DG")</f>
        <v>DA</v>
      </c>
      <c r="AW2894" s="34"/>
      <c r="AX2894" s="34"/>
      <c r="AY2894" s="34"/>
      <c r="AZ2894" s="34"/>
      <c r="BA2894" s="34"/>
      <c r="BB2894" s="34"/>
      <c r="BC2894" s="34"/>
      <c r="BD2894" s="44">
        <v>121400</v>
      </c>
      <c r="BE2894" s="34" t="s">
        <v>823</v>
      </c>
      <c r="BF2894" s="43" t="s">
        <v>1223</v>
      </c>
      <c r="BG2894" s="34" t="s">
        <v>279</v>
      </c>
      <c r="BH2894" s="34" t="s">
        <v>279</v>
      </c>
      <c r="BI2894" s="34" t="s">
        <v>13636</v>
      </c>
      <c r="BJ2894" s="44" t="s">
        <v>947</v>
      </c>
      <c r="BK2894" s="44" t="s">
        <v>13630</v>
      </c>
      <c r="EN2894" s="576"/>
      <c r="EO2894" s="561"/>
      <c r="EP2894" s="561"/>
      <c r="EQ2894" s="576"/>
      <c r="ER2894" s="561"/>
      <c r="ES2894" s="561"/>
    </row>
    <row r="2895" spans="22:149">
      <c r="V2895" s="43">
        <v>450</v>
      </c>
      <c r="W2895" s="34" t="s">
        <v>4312</v>
      </c>
      <c r="X2895" s="44">
        <v>121411</v>
      </c>
      <c r="Y2895" s="34" t="s">
        <v>2137</v>
      </c>
      <c r="Z2895" s="43" t="s">
        <v>1223</v>
      </c>
      <c r="AA2895" s="34" t="s">
        <v>279</v>
      </c>
      <c r="AB2895" s="34" t="s">
        <v>279</v>
      </c>
      <c r="AC2895" s="34" t="s">
        <v>13636</v>
      </c>
      <c r="AD2895" s="44" t="s">
        <v>947</v>
      </c>
      <c r="AE2895" s="44" t="s">
        <v>13630</v>
      </c>
      <c r="AF2895" s="43">
        <v>450</v>
      </c>
      <c r="AG2895" s="34" t="s">
        <v>4312</v>
      </c>
      <c r="AH2895" s="34" t="s">
        <v>5322</v>
      </c>
      <c r="AI2895" s="43" t="s">
        <v>5310</v>
      </c>
      <c r="AJ2895" s="44" t="s">
        <v>5323</v>
      </c>
      <c r="AK2895" s="261">
        <v>7300211</v>
      </c>
      <c r="AL2895" s="44" t="s">
        <v>279</v>
      </c>
      <c r="AM2895" s="44" t="s">
        <v>5327</v>
      </c>
      <c r="AN2895" s="262">
        <v>245093940</v>
      </c>
      <c r="AO2895" s="34"/>
      <c r="AP2895" s="34"/>
      <c r="AQ2895" s="34"/>
      <c r="AR2895" s="34"/>
      <c r="AS2895" s="34"/>
      <c r="AT2895" s="44" t="s">
        <v>13624</v>
      </c>
      <c r="AU2895" s="44"/>
      <c r="AV2895" s="477" t="str">
        <f t="array" ref="AV2895">_xlfn.IFS(
LEFT(Tabelas!$AI2895,1)="N","DN",
LEFT(Tabelas!$AI2895,1)="C","DC",
LEFT(Tabelas!$AI2895,1)="L","DL",
LEFT(Tabelas!$AI2895,1)="A","DA",
LEFT(Tabelas!$AI2895,1)="G","DG")</f>
        <v>DA</v>
      </c>
      <c r="AW2895" s="34"/>
      <c r="AX2895" s="34"/>
      <c r="AY2895" s="34"/>
      <c r="AZ2895" s="34"/>
      <c r="BA2895" s="34"/>
      <c r="BB2895" s="34"/>
      <c r="BC2895" s="34"/>
      <c r="BD2895" s="44">
        <v>121411</v>
      </c>
      <c r="BE2895" s="34" t="s">
        <v>2137</v>
      </c>
      <c r="BF2895" s="43" t="s">
        <v>1223</v>
      </c>
      <c r="BG2895" s="34" t="s">
        <v>279</v>
      </c>
      <c r="BH2895" s="34" t="s">
        <v>279</v>
      </c>
      <c r="BI2895" s="34" t="s">
        <v>13636</v>
      </c>
      <c r="BJ2895" s="44" t="s">
        <v>947</v>
      </c>
      <c r="BK2895" s="44" t="s">
        <v>13630</v>
      </c>
      <c r="EN2895" s="576"/>
      <c r="EO2895" s="561"/>
      <c r="EP2895" s="561"/>
      <c r="EQ2895" s="576"/>
      <c r="ER2895" s="561"/>
      <c r="ES2895" s="561"/>
    </row>
    <row r="2896" spans="22:149">
      <c r="V2896" s="43">
        <v>450</v>
      </c>
      <c r="W2896" s="34" t="s">
        <v>4312</v>
      </c>
      <c r="X2896" s="44">
        <v>121412</v>
      </c>
      <c r="Y2896" s="34" t="s">
        <v>2333</v>
      </c>
      <c r="Z2896" s="43" t="s">
        <v>1223</v>
      </c>
      <c r="AA2896" s="34" t="s">
        <v>279</v>
      </c>
      <c r="AB2896" s="34" t="s">
        <v>279</v>
      </c>
      <c r="AC2896" s="34" t="s">
        <v>13637</v>
      </c>
      <c r="AD2896" s="44" t="s">
        <v>947</v>
      </c>
      <c r="AE2896" s="44" t="s">
        <v>13630</v>
      </c>
      <c r="AF2896" s="43">
        <v>450</v>
      </c>
      <c r="AG2896" s="34" t="s">
        <v>4312</v>
      </c>
      <c r="AH2896" s="34" t="s">
        <v>5322</v>
      </c>
      <c r="AI2896" s="43" t="s">
        <v>5310</v>
      </c>
      <c r="AJ2896" s="44" t="s">
        <v>5323</v>
      </c>
      <c r="AK2896" s="261">
        <v>7300211</v>
      </c>
      <c r="AL2896" s="44" t="s">
        <v>279</v>
      </c>
      <c r="AM2896" s="44" t="s">
        <v>5327</v>
      </c>
      <c r="AN2896" s="262">
        <v>245093940</v>
      </c>
      <c r="AO2896" s="34"/>
      <c r="AP2896" s="34"/>
      <c r="AQ2896" s="34"/>
      <c r="AR2896" s="34"/>
      <c r="AS2896" s="34"/>
      <c r="AT2896" s="44" t="s">
        <v>13624</v>
      </c>
      <c r="AU2896" s="44"/>
      <c r="AV2896" s="477" t="str">
        <f t="array" ref="AV2896">_xlfn.IFS(
LEFT(Tabelas!$AI2896,1)="N","DN",
LEFT(Tabelas!$AI2896,1)="C","DC",
LEFT(Tabelas!$AI2896,1)="L","DL",
LEFT(Tabelas!$AI2896,1)="A","DA",
LEFT(Tabelas!$AI2896,1)="G","DG")</f>
        <v>DA</v>
      </c>
      <c r="AW2896" s="34"/>
      <c r="AX2896" s="34"/>
      <c r="AY2896" s="34"/>
      <c r="AZ2896" s="34"/>
      <c r="BA2896" s="34"/>
      <c r="BB2896" s="34"/>
      <c r="BC2896" s="34"/>
      <c r="BD2896" s="44">
        <v>121412</v>
      </c>
      <c r="BE2896" s="34" t="s">
        <v>2333</v>
      </c>
      <c r="BF2896" s="43" t="s">
        <v>1223</v>
      </c>
      <c r="BG2896" s="34" t="s">
        <v>279</v>
      </c>
      <c r="BH2896" s="34" t="s">
        <v>279</v>
      </c>
      <c r="BI2896" s="34" t="s">
        <v>13637</v>
      </c>
      <c r="BJ2896" s="44" t="s">
        <v>947</v>
      </c>
      <c r="BK2896" s="44" t="s">
        <v>13630</v>
      </c>
      <c r="EN2896" s="576"/>
      <c r="EO2896" s="561"/>
      <c r="EP2896" s="561"/>
      <c r="EQ2896" s="576"/>
      <c r="ER2896" s="561"/>
      <c r="ES2896" s="561"/>
    </row>
    <row r="2897" spans="22:149">
      <c r="V2897" s="43">
        <v>450</v>
      </c>
      <c r="W2897" s="34" t="s">
        <v>4312</v>
      </c>
      <c r="X2897" s="44">
        <v>121413</v>
      </c>
      <c r="Y2897" s="34" t="s">
        <v>2508</v>
      </c>
      <c r="Z2897" s="43" t="s">
        <v>1223</v>
      </c>
      <c r="AA2897" s="34" t="s">
        <v>279</v>
      </c>
      <c r="AB2897" s="34" t="s">
        <v>279</v>
      </c>
      <c r="AC2897" s="34" t="s">
        <v>13638</v>
      </c>
      <c r="AD2897" s="44" t="s">
        <v>947</v>
      </c>
      <c r="AE2897" s="44" t="s">
        <v>13630</v>
      </c>
      <c r="AF2897" s="43">
        <v>450</v>
      </c>
      <c r="AG2897" s="34" t="s">
        <v>4312</v>
      </c>
      <c r="AH2897" s="34" t="s">
        <v>5322</v>
      </c>
      <c r="AI2897" s="43" t="s">
        <v>5310</v>
      </c>
      <c r="AJ2897" s="44" t="s">
        <v>5323</v>
      </c>
      <c r="AK2897" s="261">
        <v>7300211</v>
      </c>
      <c r="AL2897" s="44" t="s">
        <v>279</v>
      </c>
      <c r="AM2897" s="44" t="s">
        <v>5327</v>
      </c>
      <c r="AN2897" s="262">
        <v>245093940</v>
      </c>
      <c r="AO2897" s="34"/>
      <c r="AP2897" s="34"/>
      <c r="AQ2897" s="34"/>
      <c r="AR2897" s="34"/>
      <c r="AS2897" s="34"/>
      <c r="AT2897" s="44" t="s">
        <v>13624</v>
      </c>
      <c r="AU2897" s="44"/>
      <c r="AV2897" s="477" t="str">
        <f t="array" ref="AV2897">_xlfn.IFS(
LEFT(Tabelas!$AI2897,1)="N","DN",
LEFT(Tabelas!$AI2897,1)="C","DC",
LEFT(Tabelas!$AI2897,1)="L","DL",
LEFT(Tabelas!$AI2897,1)="A","DA",
LEFT(Tabelas!$AI2897,1)="G","DG")</f>
        <v>DA</v>
      </c>
      <c r="AW2897" s="34"/>
      <c r="AX2897" s="34"/>
      <c r="AY2897" s="34"/>
      <c r="AZ2897" s="34"/>
      <c r="BA2897" s="34"/>
      <c r="BB2897" s="34"/>
      <c r="BC2897" s="34"/>
      <c r="BD2897" s="44">
        <v>121413</v>
      </c>
      <c r="BE2897" s="34" t="s">
        <v>2508</v>
      </c>
      <c r="BF2897" s="43" t="s">
        <v>1223</v>
      </c>
      <c r="BG2897" s="34" t="s">
        <v>279</v>
      </c>
      <c r="BH2897" s="34" t="s">
        <v>279</v>
      </c>
      <c r="BI2897" s="34" t="s">
        <v>13638</v>
      </c>
      <c r="BJ2897" s="44" t="s">
        <v>947</v>
      </c>
      <c r="BK2897" s="44" t="s">
        <v>13630</v>
      </c>
      <c r="EN2897" s="576"/>
      <c r="EO2897" s="561"/>
      <c r="EP2897" s="561"/>
      <c r="EQ2897" s="576"/>
      <c r="ER2897" s="561"/>
      <c r="ES2897" s="561"/>
    </row>
    <row r="2898" spans="22:149">
      <c r="V2898" s="43">
        <v>450</v>
      </c>
      <c r="W2898" s="34" t="s">
        <v>4312</v>
      </c>
      <c r="X2898" s="44">
        <v>121410</v>
      </c>
      <c r="Y2898" s="34" t="s">
        <v>1931</v>
      </c>
      <c r="Z2898" s="43" t="s">
        <v>1223</v>
      </c>
      <c r="AA2898" s="34" t="s">
        <v>279</v>
      </c>
      <c r="AB2898" s="34" t="s">
        <v>279</v>
      </c>
      <c r="AC2898" s="34" t="s">
        <v>1931</v>
      </c>
      <c r="AD2898" s="44" t="s">
        <v>947</v>
      </c>
      <c r="AE2898" s="44" t="s">
        <v>13630</v>
      </c>
      <c r="AF2898" s="43">
        <v>450</v>
      </c>
      <c r="AG2898" s="34" t="s">
        <v>4312</v>
      </c>
      <c r="AH2898" s="34" t="s">
        <v>5322</v>
      </c>
      <c r="AI2898" s="43" t="s">
        <v>5310</v>
      </c>
      <c r="AJ2898" s="44" t="s">
        <v>5323</v>
      </c>
      <c r="AK2898" s="261">
        <v>7300211</v>
      </c>
      <c r="AL2898" s="44" t="s">
        <v>279</v>
      </c>
      <c r="AM2898" s="44" t="s">
        <v>5327</v>
      </c>
      <c r="AN2898" s="262">
        <v>245093940</v>
      </c>
      <c r="AO2898" s="34"/>
      <c r="AP2898" s="34"/>
      <c r="AQ2898" s="34"/>
      <c r="AR2898" s="34"/>
      <c r="AS2898" s="34"/>
      <c r="AT2898" s="44" t="s">
        <v>13624</v>
      </c>
      <c r="AU2898" s="44"/>
      <c r="AV2898" s="477" t="str">
        <f t="array" ref="AV2898">_xlfn.IFS(
LEFT(Tabelas!$AI2898,1)="N","DN",
LEFT(Tabelas!$AI2898,1)="C","DC",
LEFT(Tabelas!$AI2898,1)="L","DL",
LEFT(Tabelas!$AI2898,1)="A","DA",
LEFT(Tabelas!$AI2898,1)="G","DG")</f>
        <v>DA</v>
      </c>
      <c r="AW2898" s="34"/>
      <c r="AX2898" s="34"/>
      <c r="AY2898" s="34"/>
      <c r="AZ2898" s="34"/>
      <c r="BA2898" s="34"/>
      <c r="BB2898" s="34"/>
      <c r="BC2898" s="34"/>
      <c r="BD2898" s="44">
        <v>121410</v>
      </c>
      <c r="BE2898" s="34" t="s">
        <v>1931</v>
      </c>
      <c r="BF2898" s="43" t="s">
        <v>1223</v>
      </c>
      <c r="BG2898" s="34" t="s">
        <v>279</v>
      </c>
      <c r="BH2898" s="34" t="s">
        <v>279</v>
      </c>
      <c r="BI2898" s="34" t="s">
        <v>1931</v>
      </c>
      <c r="BJ2898" s="44" t="s">
        <v>947</v>
      </c>
      <c r="BK2898" s="44" t="s">
        <v>13630</v>
      </c>
      <c r="EN2898" s="576"/>
      <c r="EO2898" s="561"/>
      <c r="EP2898" s="561"/>
      <c r="EQ2898" s="576"/>
      <c r="ER2898" s="561"/>
      <c r="ES2898" s="561"/>
    </row>
    <row r="2899" spans="22:149">
      <c r="V2899" s="43">
        <v>451</v>
      </c>
      <c r="W2899" s="34" t="s">
        <v>4104</v>
      </c>
      <c r="X2899" s="44">
        <v>70100</v>
      </c>
      <c r="Y2899" s="34" t="s">
        <v>734</v>
      </c>
      <c r="Z2899" s="43" t="s">
        <v>1223</v>
      </c>
      <c r="AA2899" s="34" t="s">
        <v>337</v>
      </c>
      <c r="AB2899" s="34" t="s">
        <v>274</v>
      </c>
      <c r="AC2899" s="34" t="s">
        <v>13639</v>
      </c>
      <c r="AD2899" s="44" t="s">
        <v>947</v>
      </c>
      <c r="AE2899" s="44" t="s">
        <v>13640</v>
      </c>
      <c r="AF2899" s="43">
        <v>451</v>
      </c>
      <c r="AG2899" s="34" t="s">
        <v>4104</v>
      </c>
      <c r="AH2899" s="34" t="s">
        <v>5336</v>
      </c>
      <c r="AI2899" s="43" t="s">
        <v>5337</v>
      </c>
      <c r="AJ2899" s="44" t="s">
        <v>5338</v>
      </c>
      <c r="AK2899" s="261">
        <v>7100459</v>
      </c>
      <c r="AL2899" s="44" t="s">
        <v>451</v>
      </c>
      <c r="AM2899" s="44" t="s">
        <v>5342</v>
      </c>
      <c r="AN2899" s="262">
        <v>268095900</v>
      </c>
      <c r="AO2899" s="34"/>
      <c r="AP2899" s="34"/>
      <c r="AQ2899" s="34"/>
      <c r="AR2899" s="34"/>
      <c r="AS2899" s="34"/>
      <c r="AT2899" s="44" t="s">
        <v>13624</v>
      </c>
      <c r="AU2899" s="44"/>
      <c r="AV2899" s="477" t="str">
        <f t="array" ref="AV2899">_xlfn.IFS(
LEFT(Tabelas!$AI2899,1)="N","DN",
LEFT(Tabelas!$AI2899,1)="C","DC",
LEFT(Tabelas!$AI2899,1)="L","DL",
LEFT(Tabelas!$AI2899,1)="A","DA",
LEFT(Tabelas!$AI2899,1)="G","DG")</f>
        <v>DA</v>
      </c>
      <c r="AW2899" s="34"/>
      <c r="AX2899" s="34"/>
      <c r="AY2899" s="34"/>
      <c r="AZ2899" s="34"/>
      <c r="BA2899" s="34"/>
      <c r="BB2899" s="34"/>
      <c r="BC2899" s="34"/>
      <c r="BD2899" s="44">
        <v>70100</v>
      </c>
      <c r="BE2899" s="34" t="s">
        <v>734</v>
      </c>
      <c r="BF2899" s="43" t="s">
        <v>1223</v>
      </c>
      <c r="BG2899" s="34" t="s">
        <v>337</v>
      </c>
      <c r="BH2899" s="34" t="s">
        <v>274</v>
      </c>
      <c r="BI2899" s="34" t="s">
        <v>13639</v>
      </c>
      <c r="BJ2899" s="44" t="s">
        <v>947</v>
      </c>
      <c r="BK2899" s="44" t="s">
        <v>13640</v>
      </c>
      <c r="EN2899" s="576"/>
      <c r="EO2899" s="561"/>
      <c r="EP2899" s="561"/>
      <c r="EQ2899" s="576"/>
      <c r="ER2899" s="561"/>
      <c r="ES2899" s="561"/>
    </row>
    <row r="2900" spans="22:149">
      <c r="V2900" s="43">
        <v>451</v>
      </c>
      <c r="W2900" s="34" t="s">
        <v>4104</v>
      </c>
      <c r="X2900" s="44">
        <v>70104</v>
      </c>
      <c r="Y2900" s="34" t="s">
        <v>1321</v>
      </c>
      <c r="Z2900" s="43" t="s">
        <v>1223</v>
      </c>
      <c r="AA2900" s="34" t="s">
        <v>337</v>
      </c>
      <c r="AB2900" s="34" t="s">
        <v>274</v>
      </c>
      <c r="AC2900" s="34" t="s">
        <v>1321</v>
      </c>
      <c r="AD2900" s="44" t="s">
        <v>947</v>
      </c>
      <c r="AE2900" s="44" t="s">
        <v>13640</v>
      </c>
      <c r="AF2900" s="43">
        <v>451</v>
      </c>
      <c r="AG2900" s="34" t="s">
        <v>4104</v>
      </c>
      <c r="AH2900" s="34" t="s">
        <v>5336</v>
      </c>
      <c r="AI2900" s="43" t="s">
        <v>5337</v>
      </c>
      <c r="AJ2900" s="44" t="s">
        <v>5338</v>
      </c>
      <c r="AK2900" s="261">
        <v>7100459</v>
      </c>
      <c r="AL2900" s="44" t="s">
        <v>451</v>
      </c>
      <c r="AM2900" s="44" t="s">
        <v>5342</v>
      </c>
      <c r="AN2900" s="262">
        <v>268095900</v>
      </c>
      <c r="AO2900" s="34"/>
      <c r="AP2900" s="34"/>
      <c r="AQ2900" s="34"/>
      <c r="AR2900" s="34"/>
      <c r="AS2900" s="34"/>
      <c r="AT2900" s="44" t="s">
        <v>13624</v>
      </c>
      <c r="AU2900" s="44"/>
      <c r="AV2900" s="477" t="str">
        <f t="array" ref="AV2900">_xlfn.IFS(
LEFT(Tabelas!$AI2900,1)="N","DN",
LEFT(Tabelas!$AI2900,1)="C","DC",
LEFT(Tabelas!$AI2900,1)="L","DL",
LEFT(Tabelas!$AI2900,1)="A","DA",
LEFT(Tabelas!$AI2900,1)="G","DG")</f>
        <v>DA</v>
      </c>
      <c r="AW2900" s="34"/>
      <c r="AX2900" s="34"/>
      <c r="AY2900" s="34"/>
      <c r="AZ2900" s="34"/>
      <c r="BA2900" s="34"/>
      <c r="BB2900" s="34"/>
      <c r="BC2900" s="34"/>
      <c r="BD2900" s="44">
        <v>70104</v>
      </c>
      <c r="BE2900" s="34" t="s">
        <v>1321</v>
      </c>
      <c r="BF2900" s="43" t="s">
        <v>1223</v>
      </c>
      <c r="BG2900" s="34" t="s">
        <v>337</v>
      </c>
      <c r="BH2900" s="34" t="s">
        <v>274</v>
      </c>
      <c r="BI2900" s="34" t="s">
        <v>1321</v>
      </c>
      <c r="BJ2900" s="44" t="s">
        <v>947</v>
      </c>
      <c r="BK2900" s="44" t="s">
        <v>13640</v>
      </c>
      <c r="EN2900" s="576"/>
      <c r="EO2900" s="561"/>
      <c r="EP2900" s="561"/>
      <c r="EQ2900" s="576"/>
      <c r="ER2900" s="561"/>
      <c r="ES2900" s="561"/>
    </row>
    <row r="2901" spans="22:149">
      <c r="V2901" s="43">
        <v>451</v>
      </c>
      <c r="W2901" s="34" t="s">
        <v>4104</v>
      </c>
      <c r="X2901" s="44">
        <v>70103</v>
      </c>
      <c r="Y2901" s="34" t="s">
        <v>1045</v>
      </c>
      <c r="Z2901" s="43" t="s">
        <v>1223</v>
      </c>
      <c r="AA2901" s="34" t="s">
        <v>337</v>
      </c>
      <c r="AB2901" s="34" t="s">
        <v>274</v>
      </c>
      <c r="AC2901" s="34" t="s">
        <v>1045</v>
      </c>
      <c r="AD2901" s="44" t="s">
        <v>947</v>
      </c>
      <c r="AE2901" s="44" t="s">
        <v>13640</v>
      </c>
      <c r="AF2901" s="43">
        <v>451</v>
      </c>
      <c r="AG2901" s="34" t="s">
        <v>4104</v>
      </c>
      <c r="AH2901" s="34" t="s">
        <v>5336</v>
      </c>
      <c r="AI2901" s="43" t="s">
        <v>5337</v>
      </c>
      <c r="AJ2901" s="44" t="s">
        <v>5338</v>
      </c>
      <c r="AK2901" s="261">
        <v>7100459</v>
      </c>
      <c r="AL2901" s="44" t="s">
        <v>451</v>
      </c>
      <c r="AM2901" s="44" t="s">
        <v>5342</v>
      </c>
      <c r="AN2901" s="262">
        <v>268095900</v>
      </c>
      <c r="AO2901" s="34"/>
      <c r="AP2901" s="34"/>
      <c r="AQ2901" s="34"/>
      <c r="AR2901" s="34"/>
      <c r="AS2901" s="34"/>
      <c r="AT2901" s="44" t="s">
        <v>13624</v>
      </c>
      <c r="AU2901" s="44"/>
      <c r="AV2901" s="477" t="str">
        <f t="array" ref="AV2901">_xlfn.IFS(
LEFT(Tabelas!$AI2901,1)="N","DN",
LEFT(Tabelas!$AI2901,1)="C","DC",
LEFT(Tabelas!$AI2901,1)="L","DL",
LEFT(Tabelas!$AI2901,1)="A","DA",
LEFT(Tabelas!$AI2901,1)="G","DG")</f>
        <v>DA</v>
      </c>
      <c r="AW2901" s="34"/>
      <c r="AX2901" s="34"/>
      <c r="AY2901" s="34"/>
      <c r="AZ2901" s="34"/>
      <c r="BA2901" s="34"/>
      <c r="BB2901" s="34"/>
      <c r="BC2901" s="34"/>
      <c r="BD2901" s="44">
        <v>70103</v>
      </c>
      <c r="BE2901" s="34" t="s">
        <v>1045</v>
      </c>
      <c r="BF2901" s="43" t="s">
        <v>1223</v>
      </c>
      <c r="BG2901" s="34" t="s">
        <v>337</v>
      </c>
      <c r="BH2901" s="34" t="s">
        <v>274</v>
      </c>
      <c r="BI2901" s="34" t="s">
        <v>1045</v>
      </c>
      <c r="BJ2901" s="44" t="s">
        <v>947</v>
      </c>
      <c r="BK2901" s="44" t="s">
        <v>13640</v>
      </c>
      <c r="EN2901" s="576"/>
      <c r="EO2901" s="561"/>
      <c r="EP2901" s="561"/>
      <c r="EQ2901" s="576"/>
      <c r="ER2901" s="561"/>
      <c r="ES2901" s="561"/>
    </row>
    <row r="2902" spans="22:149">
      <c r="V2902" s="43">
        <v>451</v>
      </c>
      <c r="W2902" s="34" t="s">
        <v>4104</v>
      </c>
      <c r="X2902" s="44">
        <v>70105</v>
      </c>
      <c r="Y2902" s="34" t="s">
        <v>1601</v>
      </c>
      <c r="Z2902" s="43" t="s">
        <v>1223</v>
      </c>
      <c r="AA2902" s="34" t="s">
        <v>337</v>
      </c>
      <c r="AB2902" s="34" t="s">
        <v>274</v>
      </c>
      <c r="AC2902" s="34" t="s">
        <v>1601</v>
      </c>
      <c r="AD2902" s="44" t="s">
        <v>947</v>
      </c>
      <c r="AE2902" s="44" t="s">
        <v>13640</v>
      </c>
      <c r="AF2902" s="43">
        <v>451</v>
      </c>
      <c r="AG2902" s="34" t="s">
        <v>4104</v>
      </c>
      <c r="AH2902" s="34" t="s">
        <v>5336</v>
      </c>
      <c r="AI2902" s="43" t="s">
        <v>5337</v>
      </c>
      <c r="AJ2902" s="44" t="s">
        <v>5338</v>
      </c>
      <c r="AK2902" s="261">
        <v>7100459</v>
      </c>
      <c r="AL2902" s="44" t="s">
        <v>451</v>
      </c>
      <c r="AM2902" s="44" t="s">
        <v>5342</v>
      </c>
      <c r="AN2902" s="262">
        <v>268095900</v>
      </c>
      <c r="AO2902" s="34"/>
      <c r="AP2902" s="34"/>
      <c r="AQ2902" s="34"/>
      <c r="AR2902" s="34"/>
      <c r="AS2902" s="34"/>
      <c r="AT2902" s="44" t="s">
        <v>13624</v>
      </c>
      <c r="AU2902" s="44"/>
      <c r="AV2902" s="477" t="str">
        <f t="array" ref="AV2902">_xlfn.IFS(
LEFT(Tabelas!$AI2902,1)="N","DN",
LEFT(Tabelas!$AI2902,1)="C","DC",
LEFT(Tabelas!$AI2902,1)="L","DL",
LEFT(Tabelas!$AI2902,1)="A","DA",
LEFT(Tabelas!$AI2902,1)="G","DG")</f>
        <v>DA</v>
      </c>
      <c r="AW2902" s="34"/>
      <c r="AX2902" s="34"/>
      <c r="AY2902" s="34"/>
      <c r="AZ2902" s="34"/>
      <c r="BA2902" s="34"/>
      <c r="BB2902" s="34"/>
      <c r="BC2902" s="34"/>
      <c r="BD2902" s="44">
        <v>70105</v>
      </c>
      <c r="BE2902" s="34" t="s">
        <v>1601</v>
      </c>
      <c r="BF2902" s="43" t="s">
        <v>1223</v>
      </c>
      <c r="BG2902" s="34" t="s">
        <v>337</v>
      </c>
      <c r="BH2902" s="34" t="s">
        <v>274</v>
      </c>
      <c r="BI2902" s="34" t="s">
        <v>1601</v>
      </c>
      <c r="BJ2902" s="44" t="s">
        <v>947</v>
      </c>
      <c r="BK2902" s="44" t="s">
        <v>13640</v>
      </c>
      <c r="EN2902" s="576"/>
      <c r="EO2902" s="561"/>
      <c r="EP2902" s="561"/>
      <c r="EQ2902" s="576"/>
      <c r="ER2902" s="561"/>
      <c r="ES2902" s="561"/>
    </row>
    <row r="2903" spans="22:149">
      <c r="V2903" s="43">
        <v>451</v>
      </c>
      <c r="W2903" s="34" t="s">
        <v>4104</v>
      </c>
      <c r="X2903" s="44">
        <v>70107</v>
      </c>
      <c r="Y2903" s="34" t="s">
        <v>1869</v>
      </c>
      <c r="Z2903" s="43" t="s">
        <v>1223</v>
      </c>
      <c r="AA2903" s="34" t="s">
        <v>337</v>
      </c>
      <c r="AB2903" s="34" t="s">
        <v>274</v>
      </c>
      <c r="AC2903" s="34" t="s">
        <v>13639</v>
      </c>
      <c r="AD2903" s="44" t="s">
        <v>947</v>
      </c>
      <c r="AE2903" s="44" t="s">
        <v>13640</v>
      </c>
      <c r="AF2903" s="43">
        <v>451</v>
      </c>
      <c r="AG2903" s="34" t="s">
        <v>4104</v>
      </c>
      <c r="AH2903" s="34" t="s">
        <v>5336</v>
      </c>
      <c r="AI2903" s="43" t="s">
        <v>5337</v>
      </c>
      <c r="AJ2903" s="44" t="s">
        <v>5338</v>
      </c>
      <c r="AK2903" s="261">
        <v>7100459</v>
      </c>
      <c r="AL2903" s="44" t="s">
        <v>451</v>
      </c>
      <c r="AM2903" s="44" t="s">
        <v>5342</v>
      </c>
      <c r="AN2903" s="262">
        <v>268095900</v>
      </c>
      <c r="AO2903" s="34"/>
      <c r="AP2903" s="34"/>
      <c r="AQ2903" s="34"/>
      <c r="AR2903" s="34"/>
      <c r="AS2903" s="34"/>
      <c r="AT2903" s="44" t="s">
        <v>13624</v>
      </c>
      <c r="AU2903" s="44"/>
      <c r="AV2903" s="477" t="str">
        <f t="array" ref="AV2903">_xlfn.IFS(
LEFT(Tabelas!$AI2903,1)="N","DN",
LEFT(Tabelas!$AI2903,1)="C","DC",
LEFT(Tabelas!$AI2903,1)="L","DL",
LEFT(Tabelas!$AI2903,1)="A","DA",
LEFT(Tabelas!$AI2903,1)="G","DG")</f>
        <v>DA</v>
      </c>
      <c r="AW2903" s="34"/>
      <c r="AX2903" s="34"/>
      <c r="AY2903" s="34"/>
      <c r="AZ2903" s="34"/>
      <c r="BA2903" s="34"/>
      <c r="BB2903" s="34"/>
      <c r="BC2903" s="34"/>
      <c r="BD2903" s="44">
        <v>70107</v>
      </c>
      <c r="BE2903" s="34" t="s">
        <v>1869</v>
      </c>
      <c r="BF2903" s="43" t="s">
        <v>1223</v>
      </c>
      <c r="BG2903" s="34" t="s">
        <v>337</v>
      </c>
      <c r="BH2903" s="34" t="s">
        <v>274</v>
      </c>
      <c r="BI2903" s="34" t="s">
        <v>13639</v>
      </c>
      <c r="BJ2903" s="44" t="s">
        <v>947</v>
      </c>
      <c r="BK2903" s="44" t="s">
        <v>13640</v>
      </c>
      <c r="EN2903" s="576"/>
      <c r="EO2903" s="561"/>
      <c r="EP2903" s="561"/>
      <c r="EQ2903" s="576"/>
      <c r="ER2903" s="561"/>
      <c r="ES2903" s="561"/>
    </row>
    <row r="2904" spans="22:149">
      <c r="V2904" s="43">
        <v>451</v>
      </c>
      <c r="W2904" s="34" t="s">
        <v>4104</v>
      </c>
      <c r="X2904" s="44">
        <v>70300</v>
      </c>
      <c r="Y2904" s="34" t="s">
        <v>736</v>
      </c>
      <c r="Z2904" s="43" t="s">
        <v>1223</v>
      </c>
      <c r="AA2904" s="34" t="s">
        <v>450</v>
      </c>
      <c r="AB2904" s="34" t="s">
        <v>274</v>
      </c>
      <c r="AC2904" s="34" t="s">
        <v>1046</v>
      </c>
      <c r="AD2904" s="44" t="s">
        <v>947</v>
      </c>
      <c r="AE2904" s="44" t="s">
        <v>13640</v>
      </c>
      <c r="AF2904" s="43">
        <v>451</v>
      </c>
      <c r="AG2904" s="34" t="s">
        <v>4104</v>
      </c>
      <c r="AH2904" s="34" t="s">
        <v>5336</v>
      </c>
      <c r="AI2904" s="43" t="s">
        <v>5337</v>
      </c>
      <c r="AJ2904" s="44" t="s">
        <v>5338</v>
      </c>
      <c r="AK2904" s="261">
        <v>7100459</v>
      </c>
      <c r="AL2904" s="44" t="s">
        <v>451</v>
      </c>
      <c r="AM2904" s="44" t="s">
        <v>5342</v>
      </c>
      <c r="AN2904" s="262">
        <v>268095900</v>
      </c>
      <c r="AO2904" s="34"/>
      <c r="AP2904" s="34"/>
      <c r="AQ2904" s="34"/>
      <c r="AR2904" s="34"/>
      <c r="AS2904" s="34"/>
      <c r="AT2904" s="44" t="s">
        <v>13624</v>
      </c>
      <c r="AU2904" s="44"/>
      <c r="AV2904" s="477" t="str">
        <f t="array" ref="AV2904">_xlfn.IFS(
LEFT(Tabelas!$AI2904,1)="N","DN",
LEFT(Tabelas!$AI2904,1)="C","DC",
LEFT(Tabelas!$AI2904,1)="L","DL",
LEFT(Tabelas!$AI2904,1)="A","DA",
LEFT(Tabelas!$AI2904,1)="G","DG")</f>
        <v>DA</v>
      </c>
      <c r="AW2904" s="34"/>
      <c r="AX2904" s="34"/>
      <c r="AY2904" s="34"/>
      <c r="AZ2904" s="34"/>
      <c r="BA2904" s="34"/>
      <c r="BB2904" s="34"/>
      <c r="BC2904" s="34"/>
      <c r="BD2904" s="44">
        <v>70300</v>
      </c>
      <c r="BE2904" s="34" t="s">
        <v>736</v>
      </c>
      <c r="BF2904" s="43" t="s">
        <v>1223</v>
      </c>
      <c r="BG2904" s="34" t="s">
        <v>450</v>
      </c>
      <c r="BH2904" s="34" t="s">
        <v>274</v>
      </c>
      <c r="BI2904" s="34" t="s">
        <v>1046</v>
      </c>
      <c r="BJ2904" s="44" t="s">
        <v>947</v>
      </c>
      <c r="BK2904" s="44" t="s">
        <v>13640</v>
      </c>
      <c r="EN2904" s="576"/>
      <c r="EO2904" s="561"/>
      <c r="EP2904" s="561"/>
      <c r="EQ2904" s="576"/>
      <c r="ER2904" s="561"/>
      <c r="ES2904" s="561"/>
    </row>
    <row r="2905" spans="22:149">
      <c r="V2905" s="43">
        <v>451</v>
      </c>
      <c r="W2905" s="34" t="s">
        <v>4104</v>
      </c>
      <c r="X2905" s="44">
        <v>70301</v>
      </c>
      <c r="Y2905" s="34" t="s">
        <v>1046</v>
      </c>
      <c r="Z2905" s="43" t="s">
        <v>1223</v>
      </c>
      <c r="AA2905" s="34" t="s">
        <v>450</v>
      </c>
      <c r="AB2905" s="34" t="s">
        <v>274</v>
      </c>
      <c r="AC2905" s="34" t="s">
        <v>1046</v>
      </c>
      <c r="AD2905" s="44" t="s">
        <v>947</v>
      </c>
      <c r="AE2905" s="44" t="s">
        <v>13640</v>
      </c>
      <c r="AF2905" s="43">
        <v>451</v>
      </c>
      <c r="AG2905" s="34" t="s">
        <v>4104</v>
      </c>
      <c r="AH2905" s="34" t="s">
        <v>5336</v>
      </c>
      <c r="AI2905" s="43" t="s">
        <v>5337</v>
      </c>
      <c r="AJ2905" s="44" t="s">
        <v>5338</v>
      </c>
      <c r="AK2905" s="261">
        <v>7100459</v>
      </c>
      <c r="AL2905" s="44" t="s">
        <v>451</v>
      </c>
      <c r="AM2905" s="44" t="s">
        <v>5342</v>
      </c>
      <c r="AN2905" s="262">
        <v>268095900</v>
      </c>
      <c r="AO2905" s="34"/>
      <c r="AP2905" s="34"/>
      <c r="AQ2905" s="34"/>
      <c r="AR2905" s="34"/>
      <c r="AS2905" s="34"/>
      <c r="AT2905" s="44" t="s">
        <v>13624</v>
      </c>
      <c r="AU2905" s="44"/>
      <c r="AV2905" s="477" t="str">
        <f t="array" ref="AV2905">_xlfn.IFS(
LEFT(Tabelas!$AI2905,1)="N","DN",
LEFT(Tabelas!$AI2905,1)="C","DC",
LEFT(Tabelas!$AI2905,1)="L","DL",
LEFT(Tabelas!$AI2905,1)="A","DA",
LEFT(Tabelas!$AI2905,1)="G","DG")</f>
        <v>DA</v>
      </c>
      <c r="AW2905" s="34"/>
      <c r="AX2905" s="34"/>
      <c r="AY2905" s="34"/>
      <c r="AZ2905" s="34"/>
      <c r="BA2905" s="34"/>
      <c r="BB2905" s="34"/>
      <c r="BC2905" s="34"/>
      <c r="BD2905" s="44">
        <v>70301</v>
      </c>
      <c r="BE2905" s="34" t="s">
        <v>1046</v>
      </c>
      <c r="BF2905" s="43" t="s">
        <v>1223</v>
      </c>
      <c r="BG2905" s="34" t="s">
        <v>450</v>
      </c>
      <c r="BH2905" s="34" t="s">
        <v>274</v>
      </c>
      <c r="BI2905" s="34" t="s">
        <v>1046</v>
      </c>
      <c r="BJ2905" s="44" t="s">
        <v>947</v>
      </c>
      <c r="BK2905" s="44" t="s">
        <v>13640</v>
      </c>
      <c r="EN2905" s="576"/>
      <c r="EO2905" s="561"/>
      <c r="EP2905" s="561"/>
      <c r="EQ2905" s="576"/>
      <c r="ER2905" s="561"/>
      <c r="ES2905" s="561"/>
    </row>
    <row r="2906" spans="22:149">
      <c r="V2906" s="43">
        <v>451</v>
      </c>
      <c r="W2906" s="34" t="s">
        <v>4104</v>
      </c>
      <c r="X2906" s="44">
        <v>70304</v>
      </c>
      <c r="Y2906" s="34" t="s">
        <v>1871</v>
      </c>
      <c r="Z2906" s="43" t="s">
        <v>1223</v>
      </c>
      <c r="AA2906" s="34" t="s">
        <v>450</v>
      </c>
      <c r="AB2906" s="34" t="s">
        <v>274</v>
      </c>
      <c r="AC2906" s="34" t="s">
        <v>1871</v>
      </c>
      <c r="AD2906" s="44" t="s">
        <v>947</v>
      </c>
      <c r="AE2906" s="44" t="s">
        <v>13640</v>
      </c>
      <c r="AF2906" s="43">
        <v>451</v>
      </c>
      <c r="AG2906" s="34" t="s">
        <v>4104</v>
      </c>
      <c r="AH2906" s="34" t="s">
        <v>5336</v>
      </c>
      <c r="AI2906" s="43" t="s">
        <v>5337</v>
      </c>
      <c r="AJ2906" s="44" t="s">
        <v>5338</v>
      </c>
      <c r="AK2906" s="261">
        <v>7100459</v>
      </c>
      <c r="AL2906" s="44" t="s">
        <v>451</v>
      </c>
      <c r="AM2906" s="44" t="s">
        <v>5342</v>
      </c>
      <c r="AN2906" s="262">
        <v>268095900</v>
      </c>
      <c r="AO2906" s="34"/>
      <c r="AP2906" s="34"/>
      <c r="AQ2906" s="34"/>
      <c r="AR2906" s="34"/>
      <c r="AS2906" s="34"/>
      <c r="AT2906" s="44" t="s">
        <v>13624</v>
      </c>
      <c r="AU2906" s="44"/>
      <c r="AV2906" s="477" t="str">
        <f t="array" ref="AV2906">_xlfn.IFS(
LEFT(Tabelas!$AI2906,1)="N","DN",
LEFT(Tabelas!$AI2906,1)="C","DC",
LEFT(Tabelas!$AI2906,1)="L","DL",
LEFT(Tabelas!$AI2906,1)="A","DA",
LEFT(Tabelas!$AI2906,1)="G","DG")</f>
        <v>DA</v>
      </c>
      <c r="AW2906" s="34"/>
      <c r="AX2906" s="34"/>
      <c r="AY2906" s="34"/>
      <c r="AZ2906" s="34"/>
      <c r="BA2906" s="34"/>
      <c r="BB2906" s="34"/>
      <c r="BC2906" s="34"/>
      <c r="BD2906" s="44">
        <v>70304</v>
      </c>
      <c r="BE2906" s="34" t="s">
        <v>1871</v>
      </c>
      <c r="BF2906" s="43" t="s">
        <v>1223</v>
      </c>
      <c r="BG2906" s="34" t="s">
        <v>450</v>
      </c>
      <c r="BH2906" s="34" t="s">
        <v>274</v>
      </c>
      <c r="BI2906" s="34" t="s">
        <v>1871</v>
      </c>
      <c r="BJ2906" s="44" t="s">
        <v>947</v>
      </c>
      <c r="BK2906" s="44" t="s">
        <v>13640</v>
      </c>
      <c r="EN2906" s="576"/>
      <c r="EO2906" s="561"/>
      <c r="EP2906" s="561"/>
      <c r="EQ2906" s="576"/>
      <c r="ER2906" s="561"/>
      <c r="ES2906" s="561"/>
    </row>
    <row r="2907" spans="22:149">
      <c r="V2907" s="43">
        <v>451</v>
      </c>
      <c r="W2907" s="34" t="s">
        <v>4104</v>
      </c>
      <c r="X2907" s="44">
        <v>70302</v>
      </c>
      <c r="Y2907" s="34" t="s">
        <v>1323</v>
      </c>
      <c r="Z2907" s="43" t="s">
        <v>1223</v>
      </c>
      <c r="AA2907" s="34" t="s">
        <v>450</v>
      </c>
      <c r="AB2907" s="34" t="s">
        <v>274</v>
      </c>
      <c r="AC2907" s="34" t="s">
        <v>1323</v>
      </c>
      <c r="AD2907" s="44" t="s">
        <v>947</v>
      </c>
      <c r="AE2907" s="44" t="s">
        <v>13640</v>
      </c>
      <c r="AF2907" s="43">
        <v>451</v>
      </c>
      <c r="AG2907" s="34" t="s">
        <v>4104</v>
      </c>
      <c r="AH2907" s="34" t="s">
        <v>5336</v>
      </c>
      <c r="AI2907" s="43" t="s">
        <v>5337</v>
      </c>
      <c r="AJ2907" s="44" t="s">
        <v>5338</v>
      </c>
      <c r="AK2907" s="261">
        <v>7100459</v>
      </c>
      <c r="AL2907" s="44" t="s">
        <v>451</v>
      </c>
      <c r="AM2907" s="44" t="s">
        <v>5342</v>
      </c>
      <c r="AN2907" s="262">
        <v>268095900</v>
      </c>
      <c r="AO2907" s="34"/>
      <c r="AP2907" s="34"/>
      <c r="AQ2907" s="34"/>
      <c r="AR2907" s="34"/>
      <c r="AS2907" s="34"/>
      <c r="AT2907" s="44" t="s">
        <v>13624</v>
      </c>
      <c r="AU2907" s="44"/>
      <c r="AV2907" s="477" t="str">
        <f t="array" ref="AV2907">_xlfn.IFS(
LEFT(Tabelas!$AI2907,1)="N","DN",
LEFT(Tabelas!$AI2907,1)="C","DC",
LEFT(Tabelas!$AI2907,1)="L","DL",
LEFT(Tabelas!$AI2907,1)="A","DA",
LEFT(Tabelas!$AI2907,1)="G","DG")</f>
        <v>DA</v>
      </c>
      <c r="AW2907" s="34"/>
      <c r="AX2907" s="34"/>
      <c r="AY2907" s="34"/>
      <c r="AZ2907" s="34"/>
      <c r="BA2907" s="34"/>
      <c r="BB2907" s="34"/>
      <c r="BC2907" s="34"/>
      <c r="BD2907" s="44">
        <v>70302</v>
      </c>
      <c r="BE2907" s="34" t="s">
        <v>1323</v>
      </c>
      <c r="BF2907" s="43" t="s">
        <v>1223</v>
      </c>
      <c r="BG2907" s="34" t="s">
        <v>450</v>
      </c>
      <c r="BH2907" s="34" t="s">
        <v>274</v>
      </c>
      <c r="BI2907" s="34" t="s">
        <v>1323</v>
      </c>
      <c r="BJ2907" s="44" t="s">
        <v>947</v>
      </c>
      <c r="BK2907" s="44" t="s">
        <v>13640</v>
      </c>
      <c r="EN2907" s="576"/>
      <c r="EO2907" s="561"/>
      <c r="EP2907" s="561"/>
      <c r="EQ2907" s="576"/>
      <c r="ER2907" s="561"/>
      <c r="ES2907" s="561"/>
    </row>
    <row r="2908" spans="22:149">
      <c r="V2908" s="43">
        <v>451</v>
      </c>
      <c r="W2908" s="34" t="s">
        <v>4104</v>
      </c>
      <c r="X2908" s="44">
        <v>70303</v>
      </c>
      <c r="Y2908" s="34" t="s">
        <v>1603</v>
      </c>
      <c r="Z2908" s="43" t="s">
        <v>1223</v>
      </c>
      <c r="AA2908" s="34" t="s">
        <v>450</v>
      </c>
      <c r="AB2908" s="34" t="s">
        <v>274</v>
      </c>
      <c r="AC2908" s="34" t="s">
        <v>1603</v>
      </c>
      <c r="AD2908" s="44" t="s">
        <v>947</v>
      </c>
      <c r="AE2908" s="44" t="s">
        <v>13640</v>
      </c>
      <c r="AF2908" s="43">
        <v>451</v>
      </c>
      <c r="AG2908" s="34" t="s">
        <v>4104</v>
      </c>
      <c r="AH2908" s="34" t="s">
        <v>5336</v>
      </c>
      <c r="AI2908" s="43" t="s">
        <v>5337</v>
      </c>
      <c r="AJ2908" s="44" t="s">
        <v>5338</v>
      </c>
      <c r="AK2908" s="261">
        <v>7100459</v>
      </c>
      <c r="AL2908" s="44" t="s">
        <v>451</v>
      </c>
      <c r="AM2908" s="44" t="s">
        <v>5342</v>
      </c>
      <c r="AN2908" s="262">
        <v>268095900</v>
      </c>
      <c r="AO2908" s="34"/>
      <c r="AP2908" s="34"/>
      <c r="AQ2908" s="34"/>
      <c r="AR2908" s="34"/>
      <c r="AS2908" s="34"/>
      <c r="AT2908" s="44" t="s">
        <v>13624</v>
      </c>
      <c r="AU2908" s="44"/>
      <c r="AV2908" s="477" t="str">
        <f t="array" ref="AV2908">_xlfn.IFS(
LEFT(Tabelas!$AI2908,1)="N","DN",
LEFT(Tabelas!$AI2908,1)="C","DC",
LEFT(Tabelas!$AI2908,1)="L","DL",
LEFT(Tabelas!$AI2908,1)="A","DA",
LEFT(Tabelas!$AI2908,1)="G","DG")</f>
        <v>DA</v>
      </c>
      <c r="AW2908" s="34"/>
      <c r="AX2908" s="34"/>
      <c r="AY2908" s="34"/>
      <c r="AZ2908" s="34"/>
      <c r="BA2908" s="34"/>
      <c r="BB2908" s="34"/>
      <c r="BC2908" s="34"/>
      <c r="BD2908" s="44">
        <v>70303</v>
      </c>
      <c r="BE2908" s="34" t="s">
        <v>1603</v>
      </c>
      <c r="BF2908" s="43" t="s">
        <v>1223</v>
      </c>
      <c r="BG2908" s="34" t="s">
        <v>450</v>
      </c>
      <c r="BH2908" s="34" t="s">
        <v>274</v>
      </c>
      <c r="BI2908" s="34" t="s">
        <v>1603</v>
      </c>
      <c r="BJ2908" s="44" t="s">
        <v>947</v>
      </c>
      <c r="BK2908" s="44" t="s">
        <v>13640</v>
      </c>
      <c r="EN2908" s="576"/>
      <c r="EO2908" s="561"/>
      <c r="EP2908" s="561"/>
      <c r="EQ2908" s="576"/>
      <c r="ER2908" s="561"/>
      <c r="ES2908" s="561"/>
    </row>
    <row r="2909" spans="22:149">
      <c r="V2909" s="43">
        <v>451</v>
      </c>
      <c r="W2909" s="34" t="s">
        <v>4104</v>
      </c>
      <c r="X2909" s="44">
        <v>70401</v>
      </c>
      <c r="Y2909" s="34" t="s">
        <v>1047</v>
      </c>
      <c r="Z2909" s="43" t="s">
        <v>1223</v>
      </c>
      <c r="AA2909" s="34" t="s">
        <v>451</v>
      </c>
      <c r="AB2909" s="34" t="s">
        <v>274</v>
      </c>
      <c r="AC2909" s="34" t="s">
        <v>1047</v>
      </c>
      <c r="AD2909" s="44" t="s">
        <v>947</v>
      </c>
      <c r="AE2909" s="44" t="s">
        <v>13640</v>
      </c>
      <c r="AF2909" s="43">
        <v>451</v>
      </c>
      <c r="AG2909" s="34" t="s">
        <v>4104</v>
      </c>
      <c r="AH2909" s="34" t="s">
        <v>5336</v>
      </c>
      <c r="AI2909" s="43" t="s">
        <v>5337</v>
      </c>
      <c r="AJ2909" s="44" t="s">
        <v>5338</v>
      </c>
      <c r="AK2909" s="261">
        <v>7100459</v>
      </c>
      <c r="AL2909" s="44" t="s">
        <v>451</v>
      </c>
      <c r="AM2909" s="44" t="s">
        <v>5342</v>
      </c>
      <c r="AN2909" s="262">
        <v>268095900</v>
      </c>
      <c r="AO2909" s="34"/>
      <c r="AP2909" s="34"/>
      <c r="AQ2909" s="34"/>
      <c r="AR2909" s="34"/>
      <c r="AS2909" s="34"/>
      <c r="AT2909" s="44" t="s">
        <v>13624</v>
      </c>
      <c r="AU2909" s="44"/>
      <c r="AV2909" s="477" t="str">
        <f t="array" ref="AV2909">_xlfn.IFS(
LEFT(Tabelas!$AI2909,1)="N","DN",
LEFT(Tabelas!$AI2909,1)="C","DC",
LEFT(Tabelas!$AI2909,1)="L","DL",
LEFT(Tabelas!$AI2909,1)="A","DA",
LEFT(Tabelas!$AI2909,1)="G","DG")</f>
        <v>DA</v>
      </c>
      <c r="AW2909" s="34"/>
      <c r="AX2909" s="34"/>
      <c r="AY2909" s="34"/>
      <c r="AZ2909" s="34"/>
      <c r="BA2909" s="34"/>
      <c r="BB2909" s="34"/>
      <c r="BC2909" s="34"/>
      <c r="BD2909" s="44">
        <v>70401</v>
      </c>
      <c r="BE2909" s="34" t="s">
        <v>1047</v>
      </c>
      <c r="BF2909" s="43" t="s">
        <v>1223</v>
      </c>
      <c r="BG2909" s="34" t="s">
        <v>451</v>
      </c>
      <c r="BH2909" s="34" t="s">
        <v>274</v>
      </c>
      <c r="BI2909" s="34" t="s">
        <v>1047</v>
      </c>
      <c r="BJ2909" s="44" t="s">
        <v>947</v>
      </c>
      <c r="BK2909" s="44" t="s">
        <v>13640</v>
      </c>
      <c r="EN2909" s="576"/>
      <c r="EO2909" s="561"/>
      <c r="EP2909" s="561"/>
      <c r="EQ2909" s="576"/>
      <c r="ER2909" s="561"/>
      <c r="ES2909" s="561"/>
    </row>
    <row r="2910" spans="22:149">
      <c r="V2910" s="43">
        <v>451</v>
      </c>
      <c r="W2910" s="34" t="s">
        <v>4104</v>
      </c>
      <c r="X2910" s="44">
        <v>70400</v>
      </c>
      <c r="Y2910" s="34" t="s">
        <v>737</v>
      </c>
      <c r="Z2910" s="43" t="s">
        <v>1223</v>
      </c>
      <c r="AA2910" s="34" t="s">
        <v>451</v>
      </c>
      <c r="AB2910" s="34" t="s">
        <v>274</v>
      </c>
      <c r="AC2910" s="34" t="s">
        <v>13641</v>
      </c>
      <c r="AD2910" s="44" t="s">
        <v>947</v>
      </c>
      <c r="AE2910" s="44" t="s">
        <v>13640</v>
      </c>
      <c r="AF2910" s="43">
        <v>451</v>
      </c>
      <c r="AG2910" s="34" t="s">
        <v>4104</v>
      </c>
      <c r="AH2910" s="34" t="s">
        <v>5336</v>
      </c>
      <c r="AI2910" s="43" t="s">
        <v>5337</v>
      </c>
      <c r="AJ2910" s="44" t="s">
        <v>5338</v>
      </c>
      <c r="AK2910" s="261">
        <v>7100459</v>
      </c>
      <c r="AL2910" s="44" t="s">
        <v>451</v>
      </c>
      <c r="AM2910" s="44" t="s">
        <v>5342</v>
      </c>
      <c r="AN2910" s="262">
        <v>268095900</v>
      </c>
      <c r="AO2910" s="34"/>
      <c r="AP2910" s="34"/>
      <c r="AQ2910" s="34"/>
      <c r="AR2910" s="34"/>
      <c r="AS2910" s="34"/>
      <c r="AT2910" s="44" t="s">
        <v>13624</v>
      </c>
      <c r="AU2910" s="44"/>
      <c r="AV2910" s="477" t="str">
        <f t="array" ref="AV2910">_xlfn.IFS(
LEFT(Tabelas!$AI2910,1)="N","DN",
LEFT(Tabelas!$AI2910,1)="C","DC",
LEFT(Tabelas!$AI2910,1)="L","DL",
LEFT(Tabelas!$AI2910,1)="A","DA",
LEFT(Tabelas!$AI2910,1)="G","DG")</f>
        <v>DA</v>
      </c>
      <c r="AW2910" s="34"/>
      <c r="AX2910" s="34"/>
      <c r="AY2910" s="34"/>
      <c r="AZ2910" s="34"/>
      <c r="BA2910" s="34"/>
      <c r="BB2910" s="34"/>
      <c r="BC2910" s="34"/>
      <c r="BD2910" s="44">
        <v>70400</v>
      </c>
      <c r="BE2910" s="34" t="s">
        <v>737</v>
      </c>
      <c r="BF2910" s="43" t="s">
        <v>1223</v>
      </c>
      <c r="BG2910" s="34" t="s">
        <v>451</v>
      </c>
      <c r="BH2910" s="34" t="s">
        <v>274</v>
      </c>
      <c r="BI2910" s="34" t="s">
        <v>13641</v>
      </c>
      <c r="BJ2910" s="44" t="s">
        <v>947</v>
      </c>
      <c r="BK2910" s="44" t="s">
        <v>13640</v>
      </c>
      <c r="EN2910" s="576"/>
      <c r="EO2910" s="561"/>
      <c r="EP2910" s="561"/>
      <c r="EQ2910" s="576"/>
      <c r="ER2910" s="561"/>
      <c r="ES2910" s="561"/>
    </row>
    <row r="2911" spans="22:149">
      <c r="V2911" s="43">
        <v>451</v>
      </c>
      <c r="W2911" s="34" t="s">
        <v>4104</v>
      </c>
      <c r="X2911" s="44">
        <v>70404</v>
      </c>
      <c r="Y2911" s="34" t="s">
        <v>1604</v>
      </c>
      <c r="Z2911" s="43" t="s">
        <v>1223</v>
      </c>
      <c r="AA2911" s="34" t="s">
        <v>451</v>
      </c>
      <c r="AB2911" s="34" t="s">
        <v>274</v>
      </c>
      <c r="AC2911" s="34" t="s">
        <v>1604</v>
      </c>
      <c r="AD2911" s="44" t="s">
        <v>947</v>
      </c>
      <c r="AE2911" s="44" t="s">
        <v>13640</v>
      </c>
      <c r="AF2911" s="43">
        <v>451</v>
      </c>
      <c r="AG2911" s="34" t="s">
        <v>4104</v>
      </c>
      <c r="AH2911" s="34" t="s">
        <v>5336</v>
      </c>
      <c r="AI2911" s="43" t="s">
        <v>5337</v>
      </c>
      <c r="AJ2911" s="44" t="s">
        <v>5338</v>
      </c>
      <c r="AK2911" s="261">
        <v>7100459</v>
      </c>
      <c r="AL2911" s="44" t="s">
        <v>451</v>
      </c>
      <c r="AM2911" s="44" t="s">
        <v>5342</v>
      </c>
      <c r="AN2911" s="262">
        <v>268095900</v>
      </c>
      <c r="AO2911" s="34"/>
      <c r="AP2911" s="34"/>
      <c r="AQ2911" s="34"/>
      <c r="AR2911" s="34"/>
      <c r="AS2911" s="34"/>
      <c r="AT2911" s="44" t="s">
        <v>13624</v>
      </c>
      <c r="AU2911" s="44"/>
      <c r="AV2911" s="477" t="str">
        <f t="array" ref="AV2911">_xlfn.IFS(
LEFT(Tabelas!$AI2911,1)="N","DN",
LEFT(Tabelas!$AI2911,1)="C","DC",
LEFT(Tabelas!$AI2911,1)="L","DL",
LEFT(Tabelas!$AI2911,1)="A","DA",
LEFT(Tabelas!$AI2911,1)="G","DG")</f>
        <v>DA</v>
      </c>
      <c r="AW2911" s="34"/>
      <c r="AX2911" s="34"/>
      <c r="AY2911" s="34"/>
      <c r="AZ2911" s="34"/>
      <c r="BA2911" s="34"/>
      <c r="BB2911" s="34"/>
      <c r="BC2911" s="34"/>
      <c r="BD2911" s="44">
        <v>70404</v>
      </c>
      <c r="BE2911" s="34" t="s">
        <v>1604</v>
      </c>
      <c r="BF2911" s="43" t="s">
        <v>1223</v>
      </c>
      <c r="BG2911" s="34" t="s">
        <v>451</v>
      </c>
      <c r="BH2911" s="34" t="s">
        <v>274</v>
      </c>
      <c r="BI2911" s="34" t="s">
        <v>1604</v>
      </c>
      <c r="BJ2911" s="44" t="s">
        <v>947</v>
      </c>
      <c r="BK2911" s="44" t="s">
        <v>13640</v>
      </c>
      <c r="EN2911" s="576"/>
      <c r="EO2911" s="561"/>
      <c r="EP2911" s="561"/>
      <c r="EQ2911" s="576"/>
      <c r="ER2911" s="561"/>
      <c r="ES2911" s="561"/>
    </row>
    <row r="2912" spans="22:149">
      <c r="V2912" s="43">
        <v>451</v>
      </c>
      <c r="W2912" s="34" t="s">
        <v>4104</v>
      </c>
      <c r="X2912" s="44">
        <v>70402</v>
      </c>
      <c r="Y2912" s="34" t="s">
        <v>1324</v>
      </c>
      <c r="Z2912" s="43" t="s">
        <v>1223</v>
      </c>
      <c r="AA2912" s="34" t="s">
        <v>451</v>
      </c>
      <c r="AB2912" s="34" t="s">
        <v>274</v>
      </c>
      <c r="AC2912" s="34" t="s">
        <v>1324</v>
      </c>
      <c r="AD2912" s="44" t="s">
        <v>947</v>
      </c>
      <c r="AE2912" s="44" t="s">
        <v>13640</v>
      </c>
      <c r="AF2912" s="43">
        <v>451</v>
      </c>
      <c r="AG2912" s="34" t="s">
        <v>4104</v>
      </c>
      <c r="AH2912" s="34" t="s">
        <v>5336</v>
      </c>
      <c r="AI2912" s="43" t="s">
        <v>5337</v>
      </c>
      <c r="AJ2912" s="44" t="s">
        <v>5338</v>
      </c>
      <c r="AK2912" s="261">
        <v>7100459</v>
      </c>
      <c r="AL2912" s="44" t="s">
        <v>451</v>
      </c>
      <c r="AM2912" s="44" t="s">
        <v>5342</v>
      </c>
      <c r="AN2912" s="262">
        <v>268095900</v>
      </c>
      <c r="AO2912" s="34"/>
      <c r="AP2912" s="34"/>
      <c r="AQ2912" s="34"/>
      <c r="AR2912" s="34"/>
      <c r="AS2912" s="34"/>
      <c r="AT2912" s="44" t="s">
        <v>13624</v>
      </c>
      <c r="AU2912" s="44"/>
      <c r="AV2912" s="477" t="str">
        <f t="array" ref="AV2912">_xlfn.IFS(
LEFT(Tabelas!$AI2912,1)="N","DN",
LEFT(Tabelas!$AI2912,1)="C","DC",
LEFT(Tabelas!$AI2912,1)="L","DL",
LEFT(Tabelas!$AI2912,1)="A","DA",
LEFT(Tabelas!$AI2912,1)="G","DG")</f>
        <v>DA</v>
      </c>
      <c r="AW2912" s="34"/>
      <c r="AX2912" s="34"/>
      <c r="AY2912" s="34"/>
      <c r="AZ2912" s="34"/>
      <c r="BA2912" s="34"/>
      <c r="BB2912" s="34"/>
      <c r="BC2912" s="34"/>
      <c r="BD2912" s="44">
        <v>70402</v>
      </c>
      <c r="BE2912" s="34" t="s">
        <v>1324</v>
      </c>
      <c r="BF2912" s="43" t="s">
        <v>1223</v>
      </c>
      <c r="BG2912" s="34" t="s">
        <v>451</v>
      </c>
      <c r="BH2912" s="34" t="s">
        <v>274</v>
      </c>
      <c r="BI2912" s="34" t="s">
        <v>1324</v>
      </c>
      <c r="BJ2912" s="44" t="s">
        <v>947</v>
      </c>
      <c r="BK2912" s="44" t="s">
        <v>13640</v>
      </c>
      <c r="EN2912" s="576"/>
      <c r="EO2912" s="561"/>
      <c r="EP2912" s="561"/>
      <c r="EQ2912" s="576"/>
      <c r="ER2912" s="561"/>
      <c r="ES2912" s="561"/>
    </row>
    <row r="2913" spans="22:149">
      <c r="V2913" s="43">
        <v>451</v>
      </c>
      <c r="W2913" s="34" t="s">
        <v>4104</v>
      </c>
      <c r="X2913" s="44">
        <v>70411</v>
      </c>
      <c r="Y2913" s="34" t="s">
        <v>1872</v>
      </c>
      <c r="Z2913" s="43" t="s">
        <v>1223</v>
      </c>
      <c r="AA2913" s="34" t="s">
        <v>451</v>
      </c>
      <c r="AB2913" s="34" t="s">
        <v>274</v>
      </c>
      <c r="AC2913" s="34" t="s">
        <v>1872</v>
      </c>
      <c r="AD2913" s="44" t="s">
        <v>947</v>
      </c>
      <c r="AE2913" s="44" t="s">
        <v>13640</v>
      </c>
      <c r="AF2913" s="43">
        <v>451</v>
      </c>
      <c r="AG2913" s="34" t="s">
        <v>4104</v>
      </c>
      <c r="AH2913" s="34" t="s">
        <v>5336</v>
      </c>
      <c r="AI2913" s="43" t="s">
        <v>5337</v>
      </c>
      <c r="AJ2913" s="44" t="s">
        <v>5338</v>
      </c>
      <c r="AK2913" s="261">
        <v>7100459</v>
      </c>
      <c r="AL2913" s="44" t="s">
        <v>451</v>
      </c>
      <c r="AM2913" s="44" t="s">
        <v>5342</v>
      </c>
      <c r="AN2913" s="262">
        <v>268095900</v>
      </c>
      <c r="AO2913" s="34"/>
      <c r="AP2913" s="34"/>
      <c r="AQ2913" s="34"/>
      <c r="AR2913" s="34"/>
      <c r="AS2913" s="34"/>
      <c r="AT2913" s="44" t="s">
        <v>13624</v>
      </c>
      <c r="AU2913" s="44"/>
      <c r="AV2913" s="477" t="str">
        <f t="array" ref="AV2913">_xlfn.IFS(
LEFT(Tabelas!$AI2913,1)="N","DN",
LEFT(Tabelas!$AI2913,1)="C","DC",
LEFT(Tabelas!$AI2913,1)="L","DL",
LEFT(Tabelas!$AI2913,1)="A","DA",
LEFT(Tabelas!$AI2913,1)="G","DG")</f>
        <v>DA</v>
      </c>
      <c r="AW2913" s="34"/>
      <c r="AX2913" s="34"/>
      <c r="AY2913" s="34"/>
      <c r="AZ2913" s="34"/>
      <c r="BA2913" s="34"/>
      <c r="BB2913" s="34"/>
      <c r="BC2913" s="34"/>
      <c r="BD2913" s="44">
        <v>70411</v>
      </c>
      <c r="BE2913" s="34" t="s">
        <v>1872</v>
      </c>
      <c r="BF2913" s="43" t="s">
        <v>1223</v>
      </c>
      <c r="BG2913" s="34" t="s">
        <v>451</v>
      </c>
      <c r="BH2913" s="34" t="s">
        <v>274</v>
      </c>
      <c r="BI2913" s="34" t="s">
        <v>1872</v>
      </c>
      <c r="BJ2913" s="44" t="s">
        <v>947</v>
      </c>
      <c r="BK2913" s="44" t="s">
        <v>13640</v>
      </c>
      <c r="EN2913" s="576"/>
      <c r="EO2913" s="561"/>
      <c r="EP2913" s="561"/>
      <c r="EQ2913" s="576"/>
      <c r="ER2913" s="561"/>
      <c r="ES2913" s="561"/>
    </row>
    <row r="2914" spans="22:149">
      <c r="V2914" s="43">
        <v>451</v>
      </c>
      <c r="W2914" s="34" t="s">
        <v>4104</v>
      </c>
      <c r="X2914" s="44">
        <v>70414</v>
      </c>
      <c r="Y2914" s="34" t="s">
        <v>2298</v>
      </c>
      <c r="Z2914" s="43" t="s">
        <v>1223</v>
      </c>
      <c r="AA2914" s="34" t="s">
        <v>451</v>
      </c>
      <c r="AB2914" s="34" t="s">
        <v>274</v>
      </c>
      <c r="AC2914" s="34" t="s">
        <v>13641</v>
      </c>
      <c r="AD2914" s="44" t="s">
        <v>947</v>
      </c>
      <c r="AE2914" s="44" t="s">
        <v>13640</v>
      </c>
      <c r="AF2914" s="43">
        <v>451</v>
      </c>
      <c r="AG2914" s="34" t="s">
        <v>4104</v>
      </c>
      <c r="AH2914" s="34" t="s">
        <v>5336</v>
      </c>
      <c r="AI2914" s="43" t="s">
        <v>5337</v>
      </c>
      <c r="AJ2914" s="44" t="s">
        <v>5338</v>
      </c>
      <c r="AK2914" s="261">
        <v>7100459</v>
      </c>
      <c r="AL2914" s="44" t="s">
        <v>451</v>
      </c>
      <c r="AM2914" s="44" t="s">
        <v>5342</v>
      </c>
      <c r="AN2914" s="262">
        <v>268095900</v>
      </c>
      <c r="AO2914" s="34"/>
      <c r="AP2914" s="34"/>
      <c r="AQ2914" s="34"/>
      <c r="AR2914" s="34"/>
      <c r="AS2914" s="34"/>
      <c r="AT2914" s="44" t="s">
        <v>13624</v>
      </c>
      <c r="AU2914" s="44"/>
      <c r="AV2914" s="477" t="str">
        <f t="array" ref="AV2914">_xlfn.IFS(
LEFT(Tabelas!$AI2914,1)="N","DN",
LEFT(Tabelas!$AI2914,1)="C","DC",
LEFT(Tabelas!$AI2914,1)="L","DL",
LEFT(Tabelas!$AI2914,1)="A","DA",
LEFT(Tabelas!$AI2914,1)="G","DG")</f>
        <v>DA</v>
      </c>
      <c r="AW2914" s="34"/>
      <c r="AX2914" s="34"/>
      <c r="AY2914" s="34"/>
      <c r="AZ2914" s="34"/>
      <c r="BA2914" s="34"/>
      <c r="BB2914" s="34"/>
      <c r="BC2914" s="34"/>
      <c r="BD2914" s="44">
        <v>70414</v>
      </c>
      <c r="BE2914" s="34" t="s">
        <v>2298</v>
      </c>
      <c r="BF2914" s="43" t="s">
        <v>1223</v>
      </c>
      <c r="BG2914" s="34" t="s">
        <v>451</v>
      </c>
      <c r="BH2914" s="34" t="s">
        <v>274</v>
      </c>
      <c r="BI2914" s="34" t="s">
        <v>13641</v>
      </c>
      <c r="BJ2914" s="44" t="s">
        <v>947</v>
      </c>
      <c r="BK2914" s="44" t="s">
        <v>13640</v>
      </c>
      <c r="EN2914" s="576"/>
      <c r="EO2914" s="561"/>
      <c r="EP2914" s="561"/>
      <c r="EQ2914" s="576"/>
      <c r="ER2914" s="561"/>
      <c r="ES2914" s="561"/>
    </row>
    <row r="2915" spans="22:149">
      <c r="V2915" s="43">
        <v>451</v>
      </c>
      <c r="W2915" s="34" t="s">
        <v>4104</v>
      </c>
      <c r="X2915" s="44">
        <v>70415</v>
      </c>
      <c r="Y2915" s="34" t="s">
        <v>2478</v>
      </c>
      <c r="Z2915" s="43" t="s">
        <v>1223</v>
      </c>
      <c r="AA2915" s="34" t="s">
        <v>451</v>
      </c>
      <c r="AB2915" s="34" t="s">
        <v>274</v>
      </c>
      <c r="AC2915" s="34" t="s">
        <v>13642</v>
      </c>
      <c r="AD2915" s="44" t="s">
        <v>947</v>
      </c>
      <c r="AE2915" s="44" t="s">
        <v>13640</v>
      </c>
      <c r="AF2915" s="43">
        <v>451</v>
      </c>
      <c r="AG2915" s="34" t="s">
        <v>4104</v>
      </c>
      <c r="AH2915" s="34" t="s">
        <v>5336</v>
      </c>
      <c r="AI2915" s="43" t="s">
        <v>5337</v>
      </c>
      <c r="AJ2915" s="44" t="s">
        <v>5338</v>
      </c>
      <c r="AK2915" s="261">
        <v>7100459</v>
      </c>
      <c r="AL2915" s="44" t="s">
        <v>451</v>
      </c>
      <c r="AM2915" s="44" t="s">
        <v>5342</v>
      </c>
      <c r="AN2915" s="262">
        <v>268095900</v>
      </c>
      <c r="AO2915" s="34"/>
      <c r="AP2915" s="34"/>
      <c r="AQ2915" s="34"/>
      <c r="AR2915" s="34"/>
      <c r="AS2915" s="34"/>
      <c r="AT2915" s="44" t="s">
        <v>13624</v>
      </c>
      <c r="AU2915" s="44"/>
      <c r="AV2915" s="477" t="str">
        <f t="array" ref="AV2915">_xlfn.IFS(
LEFT(Tabelas!$AI2915,1)="N","DN",
LEFT(Tabelas!$AI2915,1)="C","DC",
LEFT(Tabelas!$AI2915,1)="L","DL",
LEFT(Tabelas!$AI2915,1)="A","DA",
LEFT(Tabelas!$AI2915,1)="G","DG")</f>
        <v>DA</v>
      </c>
      <c r="AW2915" s="34"/>
      <c r="AX2915" s="34"/>
      <c r="AY2915" s="34"/>
      <c r="AZ2915" s="34"/>
      <c r="BA2915" s="34"/>
      <c r="BB2915" s="34"/>
      <c r="BC2915" s="34"/>
      <c r="BD2915" s="44">
        <v>70415</v>
      </c>
      <c r="BE2915" s="34" t="s">
        <v>2478</v>
      </c>
      <c r="BF2915" s="43" t="s">
        <v>1223</v>
      </c>
      <c r="BG2915" s="34" t="s">
        <v>451</v>
      </c>
      <c r="BH2915" s="34" t="s">
        <v>274</v>
      </c>
      <c r="BI2915" s="34" t="s">
        <v>13642</v>
      </c>
      <c r="BJ2915" s="44" t="s">
        <v>947</v>
      </c>
      <c r="BK2915" s="44" t="s">
        <v>13640</v>
      </c>
      <c r="EN2915" s="576"/>
      <c r="EO2915" s="561"/>
      <c r="EP2915" s="561"/>
      <c r="EQ2915" s="576"/>
      <c r="ER2915" s="561"/>
      <c r="ES2915" s="561"/>
    </row>
    <row r="2916" spans="22:149">
      <c r="V2916" s="43">
        <v>451</v>
      </c>
      <c r="W2916" s="34" t="s">
        <v>4104</v>
      </c>
      <c r="X2916" s="44">
        <v>70417</v>
      </c>
      <c r="Y2916" s="34" t="s">
        <v>2787</v>
      </c>
      <c r="Z2916" s="43" t="s">
        <v>1223</v>
      </c>
      <c r="AA2916" s="34" t="s">
        <v>451</v>
      </c>
      <c r="AB2916" s="34" t="s">
        <v>274</v>
      </c>
      <c r="AC2916" s="34" t="s">
        <v>13643</v>
      </c>
      <c r="AD2916" s="44" t="s">
        <v>947</v>
      </c>
      <c r="AE2916" s="44" t="s">
        <v>13640</v>
      </c>
      <c r="AF2916" s="43">
        <v>451</v>
      </c>
      <c r="AG2916" s="34" t="s">
        <v>4104</v>
      </c>
      <c r="AH2916" s="34" t="s">
        <v>5336</v>
      </c>
      <c r="AI2916" s="43" t="s">
        <v>5337</v>
      </c>
      <c r="AJ2916" s="44" t="s">
        <v>5338</v>
      </c>
      <c r="AK2916" s="261">
        <v>7100459</v>
      </c>
      <c r="AL2916" s="44" t="s">
        <v>451</v>
      </c>
      <c r="AM2916" s="44" t="s">
        <v>5342</v>
      </c>
      <c r="AN2916" s="262">
        <v>268095900</v>
      </c>
      <c r="AO2916" s="34"/>
      <c r="AP2916" s="34"/>
      <c r="AQ2916" s="34"/>
      <c r="AR2916" s="34"/>
      <c r="AS2916" s="34"/>
      <c r="AT2916" s="44" t="s">
        <v>13624</v>
      </c>
      <c r="AU2916" s="44"/>
      <c r="AV2916" s="477" t="str">
        <f t="array" ref="AV2916">_xlfn.IFS(
LEFT(Tabelas!$AI2916,1)="N","DN",
LEFT(Tabelas!$AI2916,1)="C","DC",
LEFT(Tabelas!$AI2916,1)="L","DL",
LEFT(Tabelas!$AI2916,1)="A","DA",
LEFT(Tabelas!$AI2916,1)="G","DG")</f>
        <v>DA</v>
      </c>
      <c r="AW2916" s="34"/>
      <c r="AX2916" s="34"/>
      <c r="AY2916" s="34"/>
      <c r="AZ2916" s="34"/>
      <c r="BA2916" s="34"/>
      <c r="BB2916" s="34"/>
      <c r="BC2916" s="34"/>
      <c r="BD2916" s="44">
        <v>70417</v>
      </c>
      <c r="BE2916" s="34" t="s">
        <v>2787</v>
      </c>
      <c r="BF2916" s="43" t="s">
        <v>1223</v>
      </c>
      <c r="BG2916" s="34" t="s">
        <v>451</v>
      </c>
      <c r="BH2916" s="34" t="s">
        <v>274</v>
      </c>
      <c r="BI2916" s="34" t="s">
        <v>13643</v>
      </c>
      <c r="BJ2916" s="44" t="s">
        <v>947</v>
      </c>
      <c r="BK2916" s="44" t="s">
        <v>13640</v>
      </c>
      <c r="EN2916" s="576"/>
      <c r="EO2916" s="561"/>
      <c r="EP2916" s="561"/>
      <c r="EQ2916" s="576"/>
      <c r="ER2916" s="561"/>
      <c r="ES2916" s="561"/>
    </row>
    <row r="2917" spans="22:149">
      <c r="V2917" s="43">
        <v>451</v>
      </c>
      <c r="W2917" s="34" t="s">
        <v>4104</v>
      </c>
      <c r="X2917" s="44">
        <v>70416</v>
      </c>
      <c r="Y2917" s="34" t="s">
        <v>2644</v>
      </c>
      <c r="Z2917" s="43" t="s">
        <v>1223</v>
      </c>
      <c r="AA2917" s="34" t="s">
        <v>451</v>
      </c>
      <c r="AB2917" s="34" t="s">
        <v>274</v>
      </c>
      <c r="AC2917" s="34" t="s">
        <v>13644</v>
      </c>
      <c r="AD2917" s="44" t="s">
        <v>947</v>
      </c>
      <c r="AE2917" s="44" t="s">
        <v>13640</v>
      </c>
      <c r="AF2917" s="43">
        <v>451</v>
      </c>
      <c r="AG2917" s="34" t="s">
        <v>4104</v>
      </c>
      <c r="AH2917" s="34" t="s">
        <v>5336</v>
      </c>
      <c r="AI2917" s="43" t="s">
        <v>5337</v>
      </c>
      <c r="AJ2917" s="44" t="s">
        <v>5338</v>
      </c>
      <c r="AK2917" s="261">
        <v>7100459</v>
      </c>
      <c r="AL2917" s="44" t="s">
        <v>451</v>
      </c>
      <c r="AM2917" s="44" t="s">
        <v>5342</v>
      </c>
      <c r="AN2917" s="262">
        <v>268095900</v>
      </c>
      <c r="AO2917" s="34"/>
      <c r="AP2917" s="34"/>
      <c r="AQ2917" s="34"/>
      <c r="AR2917" s="34"/>
      <c r="AS2917" s="34"/>
      <c r="AT2917" s="44" t="s">
        <v>13624</v>
      </c>
      <c r="AU2917" s="44"/>
      <c r="AV2917" s="477" t="str">
        <f t="array" ref="AV2917">_xlfn.IFS(
LEFT(Tabelas!$AI2917,1)="N","DN",
LEFT(Tabelas!$AI2917,1)="C","DC",
LEFT(Tabelas!$AI2917,1)="L","DL",
LEFT(Tabelas!$AI2917,1)="A","DA",
LEFT(Tabelas!$AI2917,1)="G","DG")</f>
        <v>DA</v>
      </c>
      <c r="AW2917" s="34"/>
      <c r="AX2917" s="34"/>
      <c r="AY2917" s="34"/>
      <c r="AZ2917" s="34"/>
      <c r="BA2917" s="34"/>
      <c r="BB2917" s="34"/>
      <c r="BC2917" s="34"/>
      <c r="BD2917" s="44">
        <v>70416</v>
      </c>
      <c r="BE2917" s="34" t="s">
        <v>2644</v>
      </c>
      <c r="BF2917" s="43" t="s">
        <v>1223</v>
      </c>
      <c r="BG2917" s="34" t="s">
        <v>451</v>
      </c>
      <c r="BH2917" s="34" t="s">
        <v>274</v>
      </c>
      <c r="BI2917" s="34" t="s">
        <v>13644</v>
      </c>
      <c r="BJ2917" s="44" t="s">
        <v>947</v>
      </c>
      <c r="BK2917" s="44" t="s">
        <v>13640</v>
      </c>
      <c r="EN2917" s="576"/>
      <c r="EO2917" s="561"/>
      <c r="EP2917" s="561"/>
      <c r="EQ2917" s="576"/>
      <c r="ER2917" s="561"/>
      <c r="ES2917" s="561"/>
    </row>
    <row r="2918" spans="22:149">
      <c r="V2918" s="43">
        <v>451</v>
      </c>
      <c r="W2918" s="34" t="s">
        <v>4104</v>
      </c>
      <c r="X2918" s="44">
        <v>70413</v>
      </c>
      <c r="Y2918" s="34" t="s">
        <v>2096</v>
      </c>
      <c r="Z2918" s="43" t="s">
        <v>1223</v>
      </c>
      <c r="AA2918" s="34" t="s">
        <v>451</v>
      </c>
      <c r="AB2918" s="34" t="s">
        <v>274</v>
      </c>
      <c r="AC2918" s="34" t="s">
        <v>2096</v>
      </c>
      <c r="AD2918" s="44" t="s">
        <v>947</v>
      </c>
      <c r="AE2918" s="44" t="s">
        <v>13640</v>
      </c>
      <c r="AF2918" s="43">
        <v>451</v>
      </c>
      <c r="AG2918" s="34" t="s">
        <v>4104</v>
      </c>
      <c r="AH2918" s="34" t="s">
        <v>5336</v>
      </c>
      <c r="AI2918" s="43" t="s">
        <v>5337</v>
      </c>
      <c r="AJ2918" s="44" t="s">
        <v>5338</v>
      </c>
      <c r="AK2918" s="261">
        <v>7100459</v>
      </c>
      <c r="AL2918" s="44" t="s">
        <v>451</v>
      </c>
      <c r="AM2918" s="44" t="s">
        <v>5342</v>
      </c>
      <c r="AN2918" s="262">
        <v>268095900</v>
      </c>
      <c r="AO2918" s="34"/>
      <c r="AP2918" s="34"/>
      <c r="AQ2918" s="34"/>
      <c r="AR2918" s="34"/>
      <c r="AS2918" s="34"/>
      <c r="AT2918" s="44" t="s">
        <v>13624</v>
      </c>
      <c r="AU2918" s="44"/>
      <c r="AV2918" s="477" t="str">
        <f t="array" ref="AV2918">_xlfn.IFS(
LEFT(Tabelas!$AI2918,1)="N","DN",
LEFT(Tabelas!$AI2918,1)="C","DC",
LEFT(Tabelas!$AI2918,1)="L","DL",
LEFT(Tabelas!$AI2918,1)="A","DA",
LEFT(Tabelas!$AI2918,1)="G","DG")</f>
        <v>DA</v>
      </c>
      <c r="AW2918" s="34"/>
      <c r="AX2918" s="34"/>
      <c r="AY2918" s="34"/>
      <c r="AZ2918" s="34"/>
      <c r="BA2918" s="34"/>
      <c r="BB2918" s="34"/>
      <c r="BC2918" s="34"/>
      <c r="BD2918" s="44">
        <v>70413</v>
      </c>
      <c r="BE2918" s="34" t="s">
        <v>2096</v>
      </c>
      <c r="BF2918" s="43" t="s">
        <v>1223</v>
      </c>
      <c r="BG2918" s="34" t="s">
        <v>451</v>
      </c>
      <c r="BH2918" s="34" t="s">
        <v>274</v>
      </c>
      <c r="BI2918" s="34" t="s">
        <v>2096</v>
      </c>
      <c r="BJ2918" s="44" t="s">
        <v>947</v>
      </c>
      <c r="BK2918" s="44" t="s">
        <v>13640</v>
      </c>
      <c r="EN2918" s="576"/>
      <c r="EO2918" s="561"/>
      <c r="EP2918" s="561"/>
      <c r="EQ2918" s="576"/>
      <c r="ER2918" s="561"/>
      <c r="ES2918" s="561"/>
    </row>
    <row r="2919" spans="22:149">
      <c r="V2919" s="43">
        <v>451</v>
      </c>
      <c r="W2919" s="34" t="s">
        <v>4104</v>
      </c>
      <c r="X2919" s="44">
        <v>71401</v>
      </c>
      <c r="Y2919" s="34" t="s">
        <v>1056</v>
      </c>
      <c r="Z2919" s="43" t="s">
        <v>1223</v>
      </c>
      <c r="AA2919" s="34" t="s">
        <v>460</v>
      </c>
      <c r="AB2919" s="34" t="s">
        <v>274</v>
      </c>
      <c r="AC2919" s="34" t="s">
        <v>1056</v>
      </c>
      <c r="AD2919" s="44" t="s">
        <v>947</v>
      </c>
      <c r="AE2919" s="44" t="s">
        <v>13640</v>
      </c>
      <c r="AF2919" s="43">
        <v>451</v>
      </c>
      <c r="AG2919" s="34" t="s">
        <v>4104</v>
      </c>
      <c r="AH2919" s="34" t="s">
        <v>5336</v>
      </c>
      <c r="AI2919" s="43" t="s">
        <v>5337</v>
      </c>
      <c r="AJ2919" s="44" t="s">
        <v>5338</v>
      </c>
      <c r="AK2919" s="261">
        <v>7100459</v>
      </c>
      <c r="AL2919" s="44" t="s">
        <v>451</v>
      </c>
      <c r="AM2919" s="44" t="s">
        <v>5342</v>
      </c>
      <c r="AN2919" s="262">
        <v>268095900</v>
      </c>
      <c r="AO2919" s="34"/>
      <c r="AP2919" s="34"/>
      <c r="AQ2919" s="34"/>
      <c r="AR2919" s="34"/>
      <c r="AS2919" s="34"/>
      <c r="AT2919" s="44" t="s">
        <v>13624</v>
      </c>
      <c r="AU2919" s="44"/>
      <c r="AV2919" s="477" t="str">
        <f t="array" ref="AV2919">_xlfn.IFS(
LEFT(Tabelas!$AI2919,1)="N","DN",
LEFT(Tabelas!$AI2919,1)="C","DC",
LEFT(Tabelas!$AI2919,1)="L","DL",
LEFT(Tabelas!$AI2919,1)="A","DA",
LEFT(Tabelas!$AI2919,1)="G","DG")</f>
        <v>DA</v>
      </c>
      <c r="AW2919" s="34"/>
      <c r="AX2919" s="34"/>
      <c r="AY2919" s="34"/>
      <c r="AZ2919" s="34"/>
      <c r="BA2919" s="34"/>
      <c r="BB2919" s="34"/>
      <c r="BC2919" s="34"/>
      <c r="BD2919" s="44">
        <v>71401</v>
      </c>
      <c r="BE2919" s="34" t="s">
        <v>1056</v>
      </c>
      <c r="BF2919" s="43" t="s">
        <v>1223</v>
      </c>
      <c r="BG2919" s="34" t="s">
        <v>460</v>
      </c>
      <c r="BH2919" s="34" t="s">
        <v>274</v>
      </c>
      <c r="BI2919" s="34" t="s">
        <v>1056</v>
      </c>
      <c r="BJ2919" s="44" t="s">
        <v>947</v>
      </c>
      <c r="BK2919" s="44" t="s">
        <v>13640</v>
      </c>
      <c r="EN2919" s="576"/>
      <c r="EO2919" s="561"/>
      <c r="EP2919" s="561"/>
      <c r="EQ2919" s="576"/>
      <c r="ER2919" s="561"/>
      <c r="ES2919" s="561"/>
    </row>
    <row r="2920" spans="22:149">
      <c r="V2920" s="43">
        <v>451</v>
      </c>
      <c r="W2920" s="34" t="s">
        <v>4104</v>
      </c>
      <c r="X2920" s="44">
        <v>71402</v>
      </c>
      <c r="Y2920" s="34" t="s">
        <v>1330</v>
      </c>
      <c r="Z2920" s="43" t="s">
        <v>1223</v>
      </c>
      <c r="AA2920" s="34" t="s">
        <v>460</v>
      </c>
      <c r="AB2920" s="34" t="s">
        <v>274</v>
      </c>
      <c r="AC2920" s="34" t="s">
        <v>1330</v>
      </c>
      <c r="AD2920" s="44" t="s">
        <v>947</v>
      </c>
      <c r="AE2920" s="44" t="s">
        <v>13640</v>
      </c>
      <c r="AF2920" s="43">
        <v>451</v>
      </c>
      <c r="AG2920" s="34" t="s">
        <v>4104</v>
      </c>
      <c r="AH2920" s="34" t="s">
        <v>5336</v>
      </c>
      <c r="AI2920" s="43" t="s">
        <v>5337</v>
      </c>
      <c r="AJ2920" s="44" t="s">
        <v>5338</v>
      </c>
      <c r="AK2920" s="261">
        <v>7100459</v>
      </c>
      <c r="AL2920" s="44" t="s">
        <v>451</v>
      </c>
      <c r="AM2920" s="44" t="s">
        <v>5342</v>
      </c>
      <c r="AN2920" s="262">
        <v>268095900</v>
      </c>
      <c r="AO2920" s="34"/>
      <c r="AP2920" s="34"/>
      <c r="AQ2920" s="34"/>
      <c r="AR2920" s="34"/>
      <c r="AS2920" s="34"/>
      <c r="AT2920" s="44" t="s">
        <v>13624</v>
      </c>
      <c r="AU2920" s="44"/>
      <c r="AV2920" s="477" t="str">
        <f t="array" ref="AV2920">_xlfn.IFS(
LEFT(Tabelas!$AI2920,1)="N","DN",
LEFT(Tabelas!$AI2920,1)="C","DC",
LEFT(Tabelas!$AI2920,1)="L","DL",
LEFT(Tabelas!$AI2920,1)="A","DA",
LEFT(Tabelas!$AI2920,1)="G","DG")</f>
        <v>DA</v>
      </c>
      <c r="AW2920" s="34"/>
      <c r="AX2920" s="34"/>
      <c r="AY2920" s="34"/>
      <c r="AZ2920" s="34"/>
      <c r="BA2920" s="34"/>
      <c r="BB2920" s="34"/>
      <c r="BC2920" s="34"/>
      <c r="BD2920" s="44">
        <v>71402</v>
      </c>
      <c r="BE2920" s="34" t="s">
        <v>1330</v>
      </c>
      <c r="BF2920" s="43" t="s">
        <v>1223</v>
      </c>
      <c r="BG2920" s="34" t="s">
        <v>460</v>
      </c>
      <c r="BH2920" s="34" t="s">
        <v>274</v>
      </c>
      <c r="BI2920" s="34" t="s">
        <v>1330</v>
      </c>
      <c r="BJ2920" s="44" t="s">
        <v>947</v>
      </c>
      <c r="BK2920" s="44" t="s">
        <v>13640</v>
      </c>
      <c r="EN2920" s="576"/>
      <c r="EO2920" s="561"/>
      <c r="EP2920" s="561"/>
      <c r="EQ2920" s="576"/>
      <c r="ER2920" s="561"/>
      <c r="ES2920" s="561"/>
    </row>
    <row r="2921" spans="22:149">
      <c r="V2921" s="43">
        <v>451</v>
      </c>
      <c r="W2921" s="34" t="s">
        <v>4104</v>
      </c>
      <c r="X2921" s="44">
        <v>71406</v>
      </c>
      <c r="Y2921" s="34" t="s">
        <v>1878</v>
      </c>
      <c r="Z2921" s="43" t="s">
        <v>1223</v>
      </c>
      <c r="AA2921" s="34" t="s">
        <v>460</v>
      </c>
      <c r="AB2921" s="34" t="s">
        <v>274</v>
      </c>
      <c r="AC2921" s="34" t="s">
        <v>1878</v>
      </c>
      <c r="AD2921" s="44" t="s">
        <v>947</v>
      </c>
      <c r="AE2921" s="44" t="s">
        <v>13640</v>
      </c>
      <c r="AF2921" s="43">
        <v>451</v>
      </c>
      <c r="AG2921" s="34" t="s">
        <v>4104</v>
      </c>
      <c r="AH2921" s="34" t="s">
        <v>5336</v>
      </c>
      <c r="AI2921" s="43" t="s">
        <v>5337</v>
      </c>
      <c r="AJ2921" s="44" t="s">
        <v>5338</v>
      </c>
      <c r="AK2921" s="261">
        <v>7100459</v>
      </c>
      <c r="AL2921" s="44" t="s">
        <v>451</v>
      </c>
      <c r="AM2921" s="44" t="s">
        <v>5342</v>
      </c>
      <c r="AN2921" s="262">
        <v>268095900</v>
      </c>
      <c r="AO2921" s="34"/>
      <c r="AP2921" s="34"/>
      <c r="AQ2921" s="34"/>
      <c r="AR2921" s="34"/>
      <c r="AS2921" s="34"/>
      <c r="AT2921" s="44" t="s">
        <v>13624</v>
      </c>
      <c r="AU2921" s="44"/>
      <c r="AV2921" s="477" t="str">
        <f t="array" ref="AV2921">_xlfn.IFS(
LEFT(Tabelas!$AI2921,1)="N","DN",
LEFT(Tabelas!$AI2921,1)="C","DC",
LEFT(Tabelas!$AI2921,1)="L","DL",
LEFT(Tabelas!$AI2921,1)="A","DA",
LEFT(Tabelas!$AI2921,1)="G","DG")</f>
        <v>DA</v>
      </c>
      <c r="AW2921" s="34"/>
      <c r="AX2921" s="34"/>
      <c r="AY2921" s="34"/>
      <c r="AZ2921" s="34"/>
      <c r="BA2921" s="34"/>
      <c r="BB2921" s="34"/>
      <c r="BC2921" s="34"/>
      <c r="BD2921" s="44">
        <v>71406</v>
      </c>
      <c r="BE2921" s="34" t="s">
        <v>1878</v>
      </c>
      <c r="BF2921" s="43" t="s">
        <v>1223</v>
      </c>
      <c r="BG2921" s="34" t="s">
        <v>460</v>
      </c>
      <c r="BH2921" s="34" t="s">
        <v>274</v>
      </c>
      <c r="BI2921" s="34" t="s">
        <v>1878</v>
      </c>
      <c r="BJ2921" s="44" t="s">
        <v>947</v>
      </c>
      <c r="BK2921" s="44" t="s">
        <v>13640</v>
      </c>
      <c r="EN2921" s="576"/>
      <c r="EO2921" s="561"/>
      <c r="EP2921" s="561"/>
      <c r="EQ2921" s="576"/>
      <c r="ER2921" s="561"/>
      <c r="ES2921" s="561"/>
    </row>
    <row r="2922" spans="22:149">
      <c r="V2922" s="43">
        <v>451</v>
      </c>
      <c r="W2922" s="34" t="s">
        <v>4104</v>
      </c>
      <c r="X2922" s="44">
        <v>71404</v>
      </c>
      <c r="Y2922" s="34" t="s">
        <v>1609</v>
      </c>
      <c r="Z2922" s="43" t="s">
        <v>1223</v>
      </c>
      <c r="AA2922" s="34" t="s">
        <v>460</v>
      </c>
      <c r="AB2922" s="34" t="s">
        <v>274</v>
      </c>
      <c r="AC2922" s="34" t="s">
        <v>1609</v>
      </c>
      <c r="AD2922" s="44" t="s">
        <v>947</v>
      </c>
      <c r="AE2922" s="44" t="s">
        <v>13640</v>
      </c>
      <c r="AF2922" s="43">
        <v>451</v>
      </c>
      <c r="AG2922" s="34" t="s">
        <v>4104</v>
      </c>
      <c r="AH2922" s="34" t="s">
        <v>5336</v>
      </c>
      <c r="AI2922" s="43" t="s">
        <v>5337</v>
      </c>
      <c r="AJ2922" s="44" t="s">
        <v>5338</v>
      </c>
      <c r="AK2922" s="261">
        <v>7100459</v>
      </c>
      <c r="AL2922" s="44" t="s">
        <v>451</v>
      </c>
      <c r="AM2922" s="44" t="s">
        <v>5342</v>
      </c>
      <c r="AN2922" s="262">
        <v>268095900</v>
      </c>
      <c r="AO2922" s="34"/>
      <c r="AP2922" s="34"/>
      <c r="AQ2922" s="34"/>
      <c r="AR2922" s="34"/>
      <c r="AS2922" s="34"/>
      <c r="AT2922" s="44" t="s">
        <v>13624</v>
      </c>
      <c r="AU2922" s="44"/>
      <c r="AV2922" s="477" t="str">
        <f t="array" ref="AV2922">_xlfn.IFS(
LEFT(Tabelas!$AI2922,1)="N","DN",
LEFT(Tabelas!$AI2922,1)="C","DC",
LEFT(Tabelas!$AI2922,1)="L","DL",
LEFT(Tabelas!$AI2922,1)="A","DA",
LEFT(Tabelas!$AI2922,1)="G","DG")</f>
        <v>DA</v>
      </c>
      <c r="AW2922" s="34"/>
      <c r="AX2922" s="34"/>
      <c r="AY2922" s="34"/>
      <c r="AZ2922" s="34"/>
      <c r="BA2922" s="34"/>
      <c r="BB2922" s="34"/>
      <c r="BC2922" s="34"/>
      <c r="BD2922" s="44">
        <v>71404</v>
      </c>
      <c r="BE2922" s="34" t="s">
        <v>1609</v>
      </c>
      <c r="BF2922" s="43" t="s">
        <v>1223</v>
      </c>
      <c r="BG2922" s="34" t="s">
        <v>460</v>
      </c>
      <c r="BH2922" s="34" t="s">
        <v>274</v>
      </c>
      <c r="BI2922" s="34" t="s">
        <v>1609</v>
      </c>
      <c r="BJ2922" s="44" t="s">
        <v>947</v>
      </c>
      <c r="BK2922" s="44" t="s">
        <v>13640</v>
      </c>
      <c r="EN2922" s="576"/>
      <c r="EO2922" s="561"/>
      <c r="EP2922" s="561"/>
      <c r="EQ2922" s="576"/>
      <c r="ER2922" s="561"/>
      <c r="ES2922" s="561"/>
    </row>
    <row r="2923" spans="22:149">
      <c r="V2923" s="43">
        <v>451</v>
      </c>
      <c r="W2923" s="34" t="s">
        <v>4104</v>
      </c>
      <c r="X2923" s="44">
        <v>71400</v>
      </c>
      <c r="Y2923" s="34" t="s">
        <v>747</v>
      </c>
      <c r="Z2923" s="43" t="s">
        <v>1223</v>
      </c>
      <c r="AA2923" s="34" t="s">
        <v>460</v>
      </c>
      <c r="AB2923" s="34" t="s">
        <v>274</v>
      </c>
      <c r="AC2923" s="34" t="s">
        <v>1878</v>
      </c>
      <c r="AD2923" s="44" t="s">
        <v>947</v>
      </c>
      <c r="AE2923" s="44" t="s">
        <v>13640</v>
      </c>
      <c r="AF2923" s="43">
        <v>451</v>
      </c>
      <c r="AG2923" s="34" t="s">
        <v>4104</v>
      </c>
      <c r="AH2923" s="34" t="s">
        <v>5336</v>
      </c>
      <c r="AI2923" s="43" t="s">
        <v>5337</v>
      </c>
      <c r="AJ2923" s="44" t="s">
        <v>5338</v>
      </c>
      <c r="AK2923" s="261">
        <v>7100459</v>
      </c>
      <c r="AL2923" s="44" t="s">
        <v>451</v>
      </c>
      <c r="AM2923" s="44" t="s">
        <v>5342</v>
      </c>
      <c r="AN2923" s="262">
        <v>268095900</v>
      </c>
      <c r="AO2923" s="34"/>
      <c r="AP2923" s="34"/>
      <c r="AQ2923" s="34"/>
      <c r="AR2923" s="34"/>
      <c r="AS2923" s="34"/>
      <c r="AT2923" s="44" t="s">
        <v>13624</v>
      </c>
      <c r="AU2923" s="44"/>
      <c r="AV2923" s="477" t="str">
        <f t="array" ref="AV2923">_xlfn.IFS(
LEFT(Tabelas!$AI2923,1)="N","DN",
LEFT(Tabelas!$AI2923,1)="C","DC",
LEFT(Tabelas!$AI2923,1)="L","DL",
LEFT(Tabelas!$AI2923,1)="A","DA",
LEFT(Tabelas!$AI2923,1)="G","DG")</f>
        <v>DA</v>
      </c>
      <c r="AW2923" s="34"/>
      <c r="AX2923" s="34"/>
      <c r="AY2923" s="34"/>
      <c r="AZ2923" s="34"/>
      <c r="BA2923" s="34"/>
      <c r="BB2923" s="34"/>
      <c r="BC2923" s="34"/>
      <c r="BD2923" s="44">
        <v>71400</v>
      </c>
      <c r="BE2923" s="34" t="s">
        <v>747</v>
      </c>
      <c r="BF2923" s="43" t="s">
        <v>1223</v>
      </c>
      <c r="BG2923" s="34" t="s">
        <v>460</v>
      </c>
      <c r="BH2923" s="34" t="s">
        <v>274</v>
      </c>
      <c r="BI2923" s="34" t="s">
        <v>1878</v>
      </c>
      <c r="BJ2923" s="44" t="s">
        <v>947</v>
      </c>
      <c r="BK2923" s="44" t="s">
        <v>13640</v>
      </c>
      <c r="EN2923" s="576"/>
      <c r="EO2923" s="561"/>
      <c r="EP2923" s="561"/>
      <c r="EQ2923" s="576"/>
      <c r="ER2923" s="561"/>
      <c r="ES2923" s="561"/>
    </row>
    <row r="2924" spans="22:149">
      <c r="V2924" s="43">
        <v>452</v>
      </c>
      <c r="W2924" s="34" t="s">
        <v>3734</v>
      </c>
      <c r="X2924" s="44">
        <v>70201</v>
      </c>
      <c r="Y2924" s="34" t="s">
        <v>449</v>
      </c>
      <c r="Z2924" s="43" t="s">
        <v>1223</v>
      </c>
      <c r="AA2924" s="34" t="s">
        <v>449</v>
      </c>
      <c r="AB2924" s="34" t="s">
        <v>274</v>
      </c>
      <c r="AC2924" s="34" t="s">
        <v>449</v>
      </c>
      <c r="AD2924" s="44" t="s">
        <v>947</v>
      </c>
      <c r="AE2924" s="44" t="s">
        <v>13640</v>
      </c>
      <c r="AF2924" s="43">
        <v>452</v>
      </c>
      <c r="AG2924" s="34" t="s">
        <v>3734</v>
      </c>
      <c r="AH2924" s="34" t="s">
        <v>5350</v>
      </c>
      <c r="AI2924" s="43" t="s">
        <v>5337</v>
      </c>
      <c r="AJ2924" s="44" t="s">
        <v>5351</v>
      </c>
      <c r="AK2924" s="261">
        <v>7000601</v>
      </c>
      <c r="AL2924" s="44" t="s">
        <v>274</v>
      </c>
      <c r="AM2924" s="44" t="s">
        <v>5355</v>
      </c>
      <c r="AN2924" s="262">
        <v>266093870</v>
      </c>
      <c r="AO2924" s="34"/>
      <c r="AP2924" s="34"/>
      <c r="AQ2924" s="34"/>
      <c r="AR2924" s="34"/>
      <c r="AS2924" s="34"/>
      <c r="AT2924" s="44" t="s">
        <v>13624</v>
      </c>
      <c r="AU2924" s="44"/>
      <c r="AV2924" s="477" t="str">
        <f t="array" ref="AV2924">_xlfn.IFS(
LEFT(Tabelas!$AI2924,1)="N","DN",
LEFT(Tabelas!$AI2924,1)="C","DC",
LEFT(Tabelas!$AI2924,1)="L","DL",
LEFT(Tabelas!$AI2924,1)="A","DA",
LEFT(Tabelas!$AI2924,1)="G","DG")</f>
        <v>DA</v>
      </c>
      <c r="AW2924" s="34"/>
      <c r="AX2924" s="34"/>
      <c r="AY2924" s="34"/>
      <c r="AZ2924" s="34"/>
      <c r="BA2924" s="34"/>
      <c r="BB2924" s="34"/>
      <c r="BC2924" s="34"/>
      <c r="BD2924" s="44">
        <v>70201</v>
      </c>
      <c r="BE2924" s="34" t="s">
        <v>449</v>
      </c>
      <c r="BF2924" s="43" t="s">
        <v>1223</v>
      </c>
      <c r="BG2924" s="34" t="s">
        <v>449</v>
      </c>
      <c r="BH2924" s="34" t="s">
        <v>274</v>
      </c>
      <c r="BI2924" s="34" t="s">
        <v>449</v>
      </c>
      <c r="BJ2924" s="44" t="s">
        <v>947</v>
      </c>
      <c r="BK2924" s="44" t="s">
        <v>13640</v>
      </c>
      <c r="EN2924" s="576"/>
      <c r="EO2924" s="561"/>
      <c r="EP2924" s="561"/>
      <c r="EQ2924" s="576"/>
      <c r="ER2924" s="561"/>
      <c r="ES2924" s="561"/>
    </row>
    <row r="2925" spans="22:149">
      <c r="V2925" s="43">
        <v>452</v>
      </c>
      <c r="W2925" s="34" t="s">
        <v>3734</v>
      </c>
      <c r="X2925" s="44">
        <v>70200</v>
      </c>
      <c r="Y2925" s="34" t="s">
        <v>735</v>
      </c>
      <c r="Z2925" s="43" t="s">
        <v>1223</v>
      </c>
      <c r="AA2925" s="34" t="s">
        <v>449</v>
      </c>
      <c r="AB2925" s="34" t="s">
        <v>274</v>
      </c>
      <c r="AC2925" s="34" t="s">
        <v>449</v>
      </c>
      <c r="AD2925" s="44" t="s">
        <v>947</v>
      </c>
      <c r="AE2925" s="44" t="s">
        <v>13640</v>
      </c>
      <c r="AF2925" s="43">
        <v>452</v>
      </c>
      <c r="AG2925" s="34" t="s">
        <v>3734</v>
      </c>
      <c r="AH2925" s="34" t="s">
        <v>5350</v>
      </c>
      <c r="AI2925" s="43" t="s">
        <v>5337</v>
      </c>
      <c r="AJ2925" s="44" t="s">
        <v>5351</v>
      </c>
      <c r="AK2925" s="261">
        <v>7000601</v>
      </c>
      <c r="AL2925" s="44" t="s">
        <v>274</v>
      </c>
      <c r="AM2925" s="44" t="s">
        <v>5355</v>
      </c>
      <c r="AN2925" s="262">
        <v>266093870</v>
      </c>
      <c r="AO2925" s="34"/>
      <c r="AP2925" s="34"/>
      <c r="AQ2925" s="34"/>
      <c r="AR2925" s="34"/>
      <c r="AS2925" s="34"/>
      <c r="AT2925" s="44" t="s">
        <v>13624</v>
      </c>
      <c r="AU2925" s="44"/>
      <c r="AV2925" s="477" t="str">
        <f t="array" ref="AV2925">_xlfn.IFS(
LEFT(Tabelas!$AI2925,1)="N","DN",
LEFT(Tabelas!$AI2925,1)="C","DC",
LEFT(Tabelas!$AI2925,1)="L","DL",
LEFT(Tabelas!$AI2925,1)="A","DA",
LEFT(Tabelas!$AI2925,1)="G","DG")</f>
        <v>DA</v>
      </c>
      <c r="AW2925" s="34"/>
      <c r="AX2925" s="34"/>
      <c r="AY2925" s="34"/>
      <c r="AZ2925" s="34"/>
      <c r="BA2925" s="34"/>
      <c r="BB2925" s="34"/>
      <c r="BC2925" s="34"/>
      <c r="BD2925" s="44">
        <v>70200</v>
      </c>
      <c r="BE2925" s="34" t="s">
        <v>735</v>
      </c>
      <c r="BF2925" s="43" t="s">
        <v>1223</v>
      </c>
      <c r="BG2925" s="34" t="s">
        <v>449</v>
      </c>
      <c r="BH2925" s="34" t="s">
        <v>274</v>
      </c>
      <c r="BI2925" s="34" t="s">
        <v>449</v>
      </c>
      <c r="BJ2925" s="44" t="s">
        <v>947</v>
      </c>
      <c r="BK2925" s="44" t="s">
        <v>13640</v>
      </c>
      <c r="EN2925" s="576"/>
      <c r="EO2925" s="561"/>
      <c r="EP2925" s="561"/>
      <c r="EQ2925" s="576"/>
      <c r="ER2925" s="561"/>
      <c r="ES2925" s="561"/>
    </row>
    <row r="2926" spans="22:149">
      <c r="V2926" s="43">
        <v>452</v>
      </c>
      <c r="W2926" s="34" t="s">
        <v>3734</v>
      </c>
      <c r="X2926" s="44">
        <v>70202</v>
      </c>
      <c r="Y2926" s="34" t="s">
        <v>1322</v>
      </c>
      <c r="Z2926" s="43" t="s">
        <v>1223</v>
      </c>
      <c r="AA2926" s="34" t="s">
        <v>449</v>
      </c>
      <c r="AB2926" s="34" t="s">
        <v>274</v>
      </c>
      <c r="AC2926" s="34" t="s">
        <v>1322</v>
      </c>
      <c r="AD2926" s="44" t="s">
        <v>947</v>
      </c>
      <c r="AE2926" s="44" t="s">
        <v>13640</v>
      </c>
      <c r="AF2926" s="43">
        <v>452</v>
      </c>
      <c r="AG2926" s="34" t="s">
        <v>3734</v>
      </c>
      <c r="AH2926" s="34" t="s">
        <v>5350</v>
      </c>
      <c r="AI2926" s="43" t="s">
        <v>5337</v>
      </c>
      <c r="AJ2926" s="44" t="s">
        <v>5351</v>
      </c>
      <c r="AK2926" s="261">
        <v>7000601</v>
      </c>
      <c r="AL2926" s="44" t="s">
        <v>274</v>
      </c>
      <c r="AM2926" s="44" t="s">
        <v>5355</v>
      </c>
      <c r="AN2926" s="262">
        <v>266093870</v>
      </c>
      <c r="AO2926" s="34"/>
      <c r="AP2926" s="34"/>
      <c r="AQ2926" s="34"/>
      <c r="AR2926" s="34"/>
      <c r="AS2926" s="34"/>
      <c r="AT2926" s="44" t="s">
        <v>13624</v>
      </c>
      <c r="AU2926" s="44"/>
      <c r="AV2926" s="477" t="str">
        <f t="array" ref="AV2926">_xlfn.IFS(
LEFT(Tabelas!$AI2926,1)="N","DN",
LEFT(Tabelas!$AI2926,1)="C","DC",
LEFT(Tabelas!$AI2926,1)="L","DL",
LEFT(Tabelas!$AI2926,1)="A","DA",
LEFT(Tabelas!$AI2926,1)="G","DG")</f>
        <v>DA</v>
      </c>
      <c r="AW2926" s="34"/>
      <c r="AX2926" s="34"/>
      <c r="AY2926" s="34"/>
      <c r="AZ2926" s="34"/>
      <c r="BA2926" s="34"/>
      <c r="BB2926" s="34"/>
      <c r="BC2926" s="34"/>
      <c r="BD2926" s="44">
        <v>70202</v>
      </c>
      <c r="BE2926" s="34" t="s">
        <v>1322</v>
      </c>
      <c r="BF2926" s="43" t="s">
        <v>1223</v>
      </c>
      <c r="BG2926" s="34" t="s">
        <v>449</v>
      </c>
      <c r="BH2926" s="34" t="s">
        <v>274</v>
      </c>
      <c r="BI2926" s="34" t="s">
        <v>1322</v>
      </c>
      <c r="BJ2926" s="44" t="s">
        <v>947</v>
      </c>
      <c r="BK2926" s="44" t="s">
        <v>13640</v>
      </c>
      <c r="EN2926" s="576"/>
      <c r="EO2926" s="561"/>
      <c r="EP2926" s="561"/>
      <c r="EQ2926" s="576"/>
      <c r="ER2926" s="561"/>
      <c r="ES2926" s="561"/>
    </row>
    <row r="2927" spans="22:149">
      <c r="V2927" s="43">
        <v>452</v>
      </c>
      <c r="W2927" s="34" t="s">
        <v>3734</v>
      </c>
      <c r="X2927" s="44">
        <v>70208</v>
      </c>
      <c r="Y2927" s="34" t="s">
        <v>1870</v>
      </c>
      <c r="Z2927" s="43" t="s">
        <v>1223</v>
      </c>
      <c r="AA2927" s="34" t="s">
        <v>449</v>
      </c>
      <c r="AB2927" s="34" t="s">
        <v>274</v>
      </c>
      <c r="AC2927" s="34" t="s">
        <v>13645</v>
      </c>
      <c r="AD2927" s="44" t="s">
        <v>947</v>
      </c>
      <c r="AE2927" s="44" t="s">
        <v>13640</v>
      </c>
      <c r="AF2927" s="43">
        <v>452</v>
      </c>
      <c r="AG2927" s="34" t="s">
        <v>3734</v>
      </c>
      <c r="AH2927" s="34" t="s">
        <v>5350</v>
      </c>
      <c r="AI2927" s="43" t="s">
        <v>5337</v>
      </c>
      <c r="AJ2927" s="44" t="s">
        <v>5351</v>
      </c>
      <c r="AK2927" s="261">
        <v>7000601</v>
      </c>
      <c r="AL2927" s="44" t="s">
        <v>274</v>
      </c>
      <c r="AM2927" s="44" t="s">
        <v>5355</v>
      </c>
      <c r="AN2927" s="262">
        <v>266093870</v>
      </c>
      <c r="AO2927" s="34"/>
      <c r="AP2927" s="34"/>
      <c r="AQ2927" s="34"/>
      <c r="AR2927" s="34"/>
      <c r="AS2927" s="34"/>
      <c r="AT2927" s="44" t="s">
        <v>13624</v>
      </c>
      <c r="AU2927" s="44"/>
      <c r="AV2927" s="477" t="str">
        <f t="array" ref="AV2927">_xlfn.IFS(
LEFT(Tabelas!$AI2927,1)="N","DN",
LEFT(Tabelas!$AI2927,1)="C","DC",
LEFT(Tabelas!$AI2927,1)="L","DL",
LEFT(Tabelas!$AI2927,1)="A","DA",
LEFT(Tabelas!$AI2927,1)="G","DG")</f>
        <v>DA</v>
      </c>
      <c r="AW2927" s="34"/>
      <c r="AX2927" s="34"/>
      <c r="AY2927" s="34"/>
      <c r="AZ2927" s="34"/>
      <c r="BA2927" s="34"/>
      <c r="BB2927" s="34"/>
      <c r="BC2927" s="34"/>
      <c r="BD2927" s="44">
        <v>70208</v>
      </c>
      <c r="BE2927" s="34" t="s">
        <v>1870</v>
      </c>
      <c r="BF2927" s="43" t="s">
        <v>1223</v>
      </c>
      <c r="BG2927" s="34" t="s">
        <v>449</v>
      </c>
      <c r="BH2927" s="34" t="s">
        <v>274</v>
      </c>
      <c r="BI2927" s="34" t="s">
        <v>13645</v>
      </c>
      <c r="BJ2927" s="44" t="s">
        <v>947</v>
      </c>
      <c r="BK2927" s="44" t="s">
        <v>13640</v>
      </c>
      <c r="EN2927" s="576"/>
      <c r="EO2927" s="561"/>
      <c r="EP2927" s="561"/>
      <c r="EQ2927" s="576"/>
      <c r="ER2927" s="561"/>
      <c r="ES2927" s="561"/>
    </row>
    <row r="2928" spans="22:149">
      <c r="V2928" s="43">
        <v>452</v>
      </c>
      <c r="W2928" s="34" t="s">
        <v>3734</v>
      </c>
      <c r="X2928" s="44">
        <v>70209</v>
      </c>
      <c r="Y2928" s="34" t="s">
        <v>2095</v>
      </c>
      <c r="Z2928" s="43" t="s">
        <v>1223</v>
      </c>
      <c r="AA2928" s="34" t="s">
        <v>449</v>
      </c>
      <c r="AB2928" s="34" t="s">
        <v>274</v>
      </c>
      <c r="AC2928" s="34" t="s">
        <v>13646</v>
      </c>
      <c r="AD2928" s="44" t="s">
        <v>947</v>
      </c>
      <c r="AE2928" s="44" t="s">
        <v>13640</v>
      </c>
      <c r="AF2928" s="43">
        <v>452</v>
      </c>
      <c r="AG2928" s="34" t="s">
        <v>3734</v>
      </c>
      <c r="AH2928" s="34" t="s">
        <v>5350</v>
      </c>
      <c r="AI2928" s="43" t="s">
        <v>5337</v>
      </c>
      <c r="AJ2928" s="44" t="s">
        <v>5351</v>
      </c>
      <c r="AK2928" s="261">
        <v>7000601</v>
      </c>
      <c r="AL2928" s="44" t="s">
        <v>274</v>
      </c>
      <c r="AM2928" s="44" t="s">
        <v>5355</v>
      </c>
      <c r="AN2928" s="262">
        <v>266093870</v>
      </c>
      <c r="AO2928" s="34"/>
      <c r="AP2928" s="34"/>
      <c r="AQ2928" s="34"/>
      <c r="AR2928" s="34"/>
      <c r="AS2928" s="34"/>
      <c r="AT2928" s="44" t="s">
        <v>13624</v>
      </c>
      <c r="AU2928" s="44"/>
      <c r="AV2928" s="477" t="str">
        <f t="array" ref="AV2928">_xlfn.IFS(
LEFT(Tabelas!$AI2928,1)="N","DN",
LEFT(Tabelas!$AI2928,1)="C","DC",
LEFT(Tabelas!$AI2928,1)="L","DL",
LEFT(Tabelas!$AI2928,1)="A","DA",
LEFT(Tabelas!$AI2928,1)="G","DG")</f>
        <v>DA</v>
      </c>
      <c r="AW2928" s="34"/>
      <c r="AX2928" s="34"/>
      <c r="AY2928" s="34"/>
      <c r="AZ2928" s="34"/>
      <c r="BA2928" s="34"/>
      <c r="BB2928" s="34"/>
      <c r="BC2928" s="34"/>
      <c r="BD2928" s="44">
        <v>70209</v>
      </c>
      <c r="BE2928" s="34" t="s">
        <v>2095</v>
      </c>
      <c r="BF2928" s="43" t="s">
        <v>1223</v>
      </c>
      <c r="BG2928" s="34" t="s">
        <v>449</v>
      </c>
      <c r="BH2928" s="34" t="s">
        <v>274</v>
      </c>
      <c r="BI2928" s="34" t="s">
        <v>13646</v>
      </c>
      <c r="BJ2928" s="44" t="s">
        <v>947</v>
      </c>
      <c r="BK2928" s="44" t="s">
        <v>13640</v>
      </c>
      <c r="EN2928" s="576"/>
      <c r="EO2928" s="561"/>
      <c r="EP2928" s="561"/>
      <c r="EQ2928" s="576"/>
      <c r="ER2928" s="561"/>
      <c r="ES2928" s="561"/>
    </row>
    <row r="2929" spans="22:149">
      <c r="V2929" s="43">
        <v>452</v>
      </c>
      <c r="W2929" s="34" t="s">
        <v>3734</v>
      </c>
      <c r="X2929" s="44">
        <v>70206</v>
      </c>
      <c r="Y2929" s="34" t="s">
        <v>1602</v>
      </c>
      <c r="Z2929" s="43" t="s">
        <v>1223</v>
      </c>
      <c r="AA2929" s="34" t="s">
        <v>449</v>
      </c>
      <c r="AB2929" s="34" t="s">
        <v>274</v>
      </c>
      <c r="AC2929" s="34" t="s">
        <v>1602</v>
      </c>
      <c r="AD2929" s="44" t="s">
        <v>947</v>
      </c>
      <c r="AE2929" s="44" t="s">
        <v>13640</v>
      </c>
      <c r="AF2929" s="43">
        <v>452</v>
      </c>
      <c r="AG2929" s="34" t="s">
        <v>3734</v>
      </c>
      <c r="AH2929" s="34" t="s">
        <v>5350</v>
      </c>
      <c r="AI2929" s="43" t="s">
        <v>5337</v>
      </c>
      <c r="AJ2929" s="44" t="s">
        <v>5351</v>
      </c>
      <c r="AK2929" s="261">
        <v>7000601</v>
      </c>
      <c r="AL2929" s="44" t="s">
        <v>274</v>
      </c>
      <c r="AM2929" s="44" t="s">
        <v>5355</v>
      </c>
      <c r="AN2929" s="262">
        <v>266093870</v>
      </c>
      <c r="AO2929" s="34"/>
      <c r="AP2929" s="34"/>
      <c r="AQ2929" s="34"/>
      <c r="AR2929" s="34"/>
      <c r="AS2929" s="34"/>
      <c r="AT2929" s="44" t="s">
        <v>13624</v>
      </c>
      <c r="AU2929" s="44"/>
      <c r="AV2929" s="477" t="str">
        <f t="array" ref="AV2929">_xlfn.IFS(
LEFT(Tabelas!$AI2929,1)="N","DN",
LEFT(Tabelas!$AI2929,1)="C","DC",
LEFT(Tabelas!$AI2929,1)="L","DL",
LEFT(Tabelas!$AI2929,1)="A","DA",
LEFT(Tabelas!$AI2929,1)="G","DG")</f>
        <v>DA</v>
      </c>
      <c r="AW2929" s="34"/>
      <c r="AX2929" s="34"/>
      <c r="AY2929" s="34"/>
      <c r="AZ2929" s="34"/>
      <c r="BA2929" s="34"/>
      <c r="BB2929" s="34"/>
      <c r="BC2929" s="34"/>
      <c r="BD2929" s="44">
        <v>70206</v>
      </c>
      <c r="BE2929" s="34" t="s">
        <v>1602</v>
      </c>
      <c r="BF2929" s="43" t="s">
        <v>1223</v>
      </c>
      <c r="BG2929" s="34" t="s">
        <v>449</v>
      </c>
      <c r="BH2929" s="34" t="s">
        <v>274</v>
      </c>
      <c r="BI2929" s="34" t="s">
        <v>1602</v>
      </c>
      <c r="BJ2929" s="44" t="s">
        <v>947</v>
      </c>
      <c r="BK2929" s="44" t="s">
        <v>13640</v>
      </c>
      <c r="EN2929" s="576"/>
      <c r="EO2929" s="561"/>
      <c r="EP2929" s="561"/>
      <c r="EQ2929" s="576"/>
      <c r="ER2929" s="561"/>
      <c r="ES2929" s="561"/>
    </row>
    <row r="2930" spans="22:149">
      <c r="V2930" s="43">
        <v>452</v>
      </c>
      <c r="W2930" s="34" t="s">
        <v>3734</v>
      </c>
      <c r="X2930" s="44">
        <v>70515</v>
      </c>
      <c r="Y2930" s="34" t="s">
        <v>2299</v>
      </c>
      <c r="Z2930" s="43" t="s">
        <v>1223</v>
      </c>
      <c r="AA2930" s="34" t="s">
        <v>274</v>
      </c>
      <c r="AB2930" s="34" t="s">
        <v>274</v>
      </c>
      <c r="AC2930" s="34" t="s">
        <v>2299</v>
      </c>
      <c r="AD2930" s="44" t="s">
        <v>947</v>
      </c>
      <c r="AE2930" s="44" t="s">
        <v>13640</v>
      </c>
      <c r="AF2930" s="43">
        <v>452</v>
      </c>
      <c r="AG2930" s="34" t="s">
        <v>3734</v>
      </c>
      <c r="AH2930" s="34" t="s">
        <v>5350</v>
      </c>
      <c r="AI2930" s="43" t="s">
        <v>5337</v>
      </c>
      <c r="AJ2930" s="44" t="s">
        <v>5351</v>
      </c>
      <c r="AK2930" s="261">
        <v>7000601</v>
      </c>
      <c r="AL2930" s="44" t="s">
        <v>274</v>
      </c>
      <c r="AM2930" s="44" t="s">
        <v>5355</v>
      </c>
      <c r="AN2930" s="262">
        <v>266093870</v>
      </c>
      <c r="AO2930" s="34"/>
      <c r="AP2930" s="34"/>
      <c r="AQ2930" s="34"/>
      <c r="AR2930" s="34"/>
      <c r="AS2930" s="34"/>
      <c r="AT2930" s="44" t="s">
        <v>13624</v>
      </c>
      <c r="AU2930" s="44"/>
      <c r="AV2930" s="477" t="str">
        <f t="array" ref="AV2930">_xlfn.IFS(
LEFT(Tabelas!$AI2930,1)="N","DN",
LEFT(Tabelas!$AI2930,1)="C","DC",
LEFT(Tabelas!$AI2930,1)="L","DL",
LEFT(Tabelas!$AI2930,1)="A","DA",
LEFT(Tabelas!$AI2930,1)="G","DG")</f>
        <v>DA</v>
      </c>
      <c r="AW2930" s="34"/>
      <c r="AX2930" s="34"/>
      <c r="AY2930" s="34"/>
      <c r="AZ2930" s="34"/>
      <c r="BA2930" s="34"/>
      <c r="BB2930" s="34"/>
      <c r="BC2930" s="34"/>
      <c r="BD2930" s="44">
        <v>70515</v>
      </c>
      <c r="BE2930" s="34" t="s">
        <v>2299</v>
      </c>
      <c r="BF2930" s="43" t="s">
        <v>1223</v>
      </c>
      <c r="BG2930" s="34" t="s">
        <v>274</v>
      </c>
      <c r="BH2930" s="34" t="s">
        <v>274</v>
      </c>
      <c r="BI2930" s="34" t="s">
        <v>2299</v>
      </c>
      <c r="BJ2930" s="44" t="s">
        <v>947</v>
      </c>
      <c r="BK2930" s="44" t="s">
        <v>13640</v>
      </c>
      <c r="EN2930" s="576"/>
      <c r="EO2930" s="561"/>
      <c r="EP2930" s="561"/>
      <c r="EQ2930" s="576"/>
      <c r="ER2930" s="561"/>
      <c r="ES2930" s="561"/>
    </row>
    <row r="2931" spans="22:149">
      <c r="V2931" s="43">
        <v>452</v>
      </c>
      <c r="W2931" s="34" t="s">
        <v>3734</v>
      </c>
      <c r="X2931" s="44">
        <v>70500</v>
      </c>
      <c r="Y2931" s="34" t="s">
        <v>738</v>
      </c>
      <c r="Z2931" s="43" t="s">
        <v>1223</v>
      </c>
      <c r="AA2931" s="34" t="s">
        <v>274</v>
      </c>
      <c r="AB2931" s="34" t="s">
        <v>274</v>
      </c>
      <c r="AC2931" s="34" t="s">
        <v>13647</v>
      </c>
      <c r="AD2931" s="44" t="s">
        <v>947</v>
      </c>
      <c r="AE2931" s="44" t="s">
        <v>13640</v>
      </c>
      <c r="AF2931" s="43">
        <v>452</v>
      </c>
      <c r="AG2931" s="34" t="s">
        <v>3734</v>
      </c>
      <c r="AH2931" s="34" t="s">
        <v>5350</v>
      </c>
      <c r="AI2931" s="43" t="s">
        <v>5337</v>
      </c>
      <c r="AJ2931" s="44" t="s">
        <v>5351</v>
      </c>
      <c r="AK2931" s="261">
        <v>7000601</v>
      </c>
      <c r="AL2931" s="44" t="s">
        <v>274</v>
      </c>
      <c r="AM2931" s="44" t="s">
        <v>5355</v>
      </c>
      <c r="AN2931" s="262">
        <v>266093870</v>
      </c>
      <c r="AO2931" s="34"/>
      <c r="AP2931" s="34"/>
      <c r="AQ2931" s="34"/>
      <c r="AR2931" s="34"/>
      <c r="AS2931" s="34"/>
      <c r="AT2931" s="44" t="s">
        <v>13624</v>
      </c>
      <c r="AU2931" s="44"/>
      <c r="AV2931" s="477" t="str">
        <f t="array" ref="AV2931">_xlfn.IFS(
LEFT(Tabelas!$AI2931,1)="N","DN",
LEFT(Tabelas!$AI2931,1)="C","DC",
LEFT(Tabelas!$AI2931,1)="L","DL",
LEFT(Tabelas!$AI2931,1)="A","DA",
LEFT(Tabelas!$AI2931,1)="G","DG")</f>
        <v>DA</v>
      </c>
      <c r="AW2931" s="34"/>
      <c r="AX2931" s="34"/>
      <c r="AY2931" s="34"/>
      <c r="AZ2931" s="34"/>
      <c r="BA2931" s="34"/>
      <c r="BB2931" s="34"/>
      <c r="BC2931" s="34"/>
      <c r="BD2931" s="44">
        <v>70500</v>
      </c>
      <c r="BE2931" s="34" t="s">
        <v>738</v>
      </c>
      <c r="BF2931" s="43" t="s">
        <v>1223</v>
      </c>
      <c r="BG2931" s="34" t="s">
        <v>274</v>
      </c>
      <c r="BH2931" s="34" t="s">
        <v>274</v>
      </c>
      <c r="BI2931" s="34" t="s">
        <v>13647</v>
      </c>
      <c r="BJ2931" s="44" t="s">
        <v>947</v>
      </c>
      <c r="BK2931" s="44" t="s">
        <v>13640</v>
      </c>
      <c r="EN2931" s="576"/>
      <c r="EO2931" s="561"/>
      <c r="EP2931" s="561"/>
      <c r="EQ2931" s="576"/>
      <c r="ER2931" s="561"/>
      <c r="ES2931" s="561"/>
    </row>
    <row r="2932" spans="22:149">
      <c r="V2932" s="43">
        <v>452</v>
      </c>
      <c r="W2932" s="34" t="s">
        <v>3734</v>
      </c>
      <c r="X2932" s="44">
        <v>70502</v>
      </c>
      <c r="Y2932" s="34" t="s">
        <v>1048</v>
      </c>
      <c r="Z2932" s="43" t="s">
        <v>1223</v>
      </c>
      <c r="AA2932" s="34" t="s">
        <v>274</v>
      </c>
      <c r="AB2932" s="34" t="s">
        <v>274</v>
      </c>
      <c r="AC2932" s="34" t="s">
        <v>1048</v>
      </c>
      <c r="AD2932" s="44" t="s">
        <v>947</v>
      </c>
      <c r="AE2932" s="44" t="s">
        <v>13640</v>
      </c>
      <c r="AF2932" s="43">
        <v>452</v>
      </c>
      <c r="AG2932" s="34" t="s">
        <v>3734</v>
      </c>
      <c r="AH2932" s="34" t="s">
        <v>5350</v>
      </c>
      <c r="AI2932" s="43" t="s">
        <v>5337</v>
      </c>
      <c r="AJ2932" s="44" t="s">
        <v>5351</v>
      </c>
      <c r="AK2932" s="261">
        <v>7000601</v>
      </c>
      <c r="AL2932" s="44" t="s">
        <v>274</v>
      </c>
      <c r="AM2932" s="44" t="s">
        <v>5355</v>
      </c>
      <c r="AN2932" s="262">
        <v>266093870</v>
      </c>
      <c r="AO2932" s="34"/>
      <c r="AP2932" s="34"/>
      <c r="AQ2932" s="34"/>
      <c r="AR2932" s="34"/>
      <c r="AS2932" s="34"/>
      <c r="AT2932" s="44" t="s">
        <v>13624</v>
      </c>
      <c r="AU2932" s="44"/>
      <c r="AV2932" s="477" t="str">
        <f t="array" ref="AV2932">_xlfn.IFS(
LEFT(Tabelas!$AI2932,1)="N","DN",
LEFT(Tabelas!$AI2932,1)="C","DC",
LEFT(Tabelas!$AI2932,1)="L","DL",
LEFT(Tabelas!$AI2932,1)="A","DA",
LEFT(Tabelas!$AI2932,1)="G","DG")</f>
        <v>DA</v>
      </c>
      <c r="AW2932" s="34"/>
      <c r="AX2932" s="34"/>
      <c r="AY2932" s="34"/>
      <c r="AZ2932" s="34"/>
      <c r="BA2932" s="34"/>
      <c r="BB2932" s="34"/>
      <c r="BC2932" s="34"/>
      <c r="BD2932" s="44">
        <v>70502</v>
      </c>
      <c r="BE2932" s="34" t="s">
        <v>1048</v>
      </c>
      <c r="BF2932" s="43" t="s">
        <v>1223</v>
      </c>
      <c r="BG2932" s="34" t="s">
        <v>274</v>
      </c>
      <c r="BH2932" s="34" t="s">
        <v>274</v>
      </c>
      <c r="BI2932" s="34" t="s">
        <v>1048</v>
      </c>
      <c r="BJ2932" s="44" t="s">
        <v>947</v>
      </c>
      <c r="BK2932" s="44" t="s">
        <v>13640</v>
      </c>
      <c r="EN2932" s="576"/>
      <c r="EO2932" s="561"/>
      <c r="EP2932" s="561"/>
      <c r="EQ2932" s="576"/>
      <c r="ER2932" s="561"/>
      <c r="ES2932" s="561"/>
    </row>
    <row r="2933" spans="22:149">
      <c r="V2933" s="43">
        <v>452</v>
      </c>
      <c r="W2933" s="34" t="s">
        <v>3734</v>
      </c>
      <c r="X2933" s="44">
        <v>70503</v>
      </c>
      <c r="Y2933" s="34" t="s">
        <v>1325</v>
      </c>
      <c r="Z2933" s="43" t="s">
        <v>1223</v>
      </c>
      <c r="AA2933" s="34" t="s">
        <v>274</v>
      </c>
      <c r="AB2933" s="34" t="s">
        <v>274</v>
      </c>
      <c r="AC2933" s="34" t="s">
        <v>1325</v>
      </c>
      <c r="AD2933" s="44" t="s">
        <v>947</v>
      </c>
      <c r="AE2933" s="44" t="s">
        <v>13640</v>
      </c>
      <c r="AF2933" s="43">
        <v>452</v>
      </c>
      <c r="AG2933" s="34" t="s">
        <v>3734</v>
      </c>
      <c r="AH2933" s="34" t="s">
        <v>5350</v>
      </c>
      <c r="AI2933" s="43" t="s">
        <v>5337</v>
      </c>
      <c r="AJ2933" s="44" t="s">
        <v>5351</v>
      </c>
      <c r="AK2933" s="261">
        <v>7000601</v>
      </c>
      <c r="AL2933" s="44" t="s">
        <v>274</v>
      </c>
      <c r="AM2933" s="44" t="s">
        <v>5355</v>
      </c>
      <c r="AN2933" s="262">
        <v>266093870</v>
      </c>
      <c r="AO2933" s="34"/>
      <c r="AP2933" s="34"/>
      <c r="AQ2933" s="34"/>
      <c r="AR2933" s="34"/>
      <c r="AS2933" s="34"/>
      <c r="AT2933" s="44" t="s">
        <v>13624</v>
      </c>
      <c r="AU2933" s="44"/>
      <c r="AV2933" s="477" t="str">
        <f t="array" ref="AV2933">_xlfn.IFS(
LEFT(Tabelas!$AI2933,1)="N","DN",
LEFT(Tabelas!$AI2933,1)="C","DC",
LEFT(Tabelas!$AI2933,1)="L","DL",
LEFT(Tabelas!$AI2933,1)="A","DA",
LEFT(Tabelas!$AI2933,1)="G","DG")</f>
        <v>DA</v>
      </c>
      <c r="AW2933" s="34"/>
      <c r="AX2933" s="34"/>
      <c r="AY2933" s="34"/>
      <c r="AZ2933" s="34"/>
      <c r="BA2933" s="34"/>
      <c r="BB2933" s="34"/>
      <c r="BC2933" s="34"/>
      <c r="BD2933" s="44">
        <v>70503</v>
      </c>
      <c r="BE2933" s="34" t="s">
        <v>1325</v>
      </c>
      <c r="BF2933" s="43" t="s">
        <v>1223</v>
      </c>
      <c r="BG2933" s="34" t="s">
        <v>274</v>
      </c>
      <c r="BH2933" s="34" t="s">
        <v>274</v>
      </c>
      <c r="BI2933" s="34" t="s">
        <v>1325</v>
      </c>
      <c r="BJ2933" s="44" t="s">
        <v>947</v>
      </c>
      <c r="BK2933" s="44" t="s">
        <v>13640</v>
      </c>
      <c r="EN2933" s="576"/>
      <c r="EO2933" s="561"/>
      <c r="EP2933" s="561"/>
      <c r="EQ2933" s="576"/>
      <c r="ER2933" s="561"/>
      <c r="ES2933" s="561"/>
    </row>
    <row r="2934" spans="22:149">
      <c r="V2934" s="43">
        <v>452</v>
      </c>
      <c r="W2934" s="34" t="s">
        <v>3734</v>
      </c>
      <c r="X2934" s="44">
        <v>70506</v>
      </c>
      <c r="Y2934" s="34" t="s">
        <v>1605</v>
      </c>
      <c r="Z2934" s="43" t="s">
        <v>1223</v>
      </c>
      <c r="AA2934" s="34" t="s">
        <v>274</v>
      </c>
      <c r="AB2934" s="34" t="s">
        <v>274</v>
      </c>
      <c r="AC2934" s="34" t="s">
        <v>1605</v>
      </c>
      <c r="AD2934" s="44" t="s">
        <v>947</v>
      </c>
      <c r="AE2934" s="44" t="s">
        <v>13640</v>
      </c>
      <c r="AF2934" s="43">
        <v>452</v>
      </c>
      <c r="AG2934" s="34" t="s">
        <v>3734</v>
      </c>
      <c r="AH2934" s="34" t="s">
        <v>5350</v>
      </c>
      <c r="AI2934" s="43" t="s">
        <v>5337</v>
      </c>
      <c r="AJ2934" s="44" t="s">
        <v>5351</v>
      </c>
      <c r="AK2934" s="261">
        <v>7000601</v>
      </c>
      <c r="AL2934" s="44" t="s">
        <v>274</v>
      </c>
      <c r="AM2934" s="44" t="s">
        <v>5355</v>
      </c>
      <c r="AN2934" s="262">
        <v>266093870</v>
      </c>
      <c r="AO2934" s="34"/>
      <c r="AP2934" s="34"/>
      <c r="AQ2934" s="34"/>
      <c r="AR2934" s="34"/>
      <c r="AS2934" s="34"/>
      <c r="AT2934" s="44" t="s">
        <v>13624</v>
      </c>
      <c r="AU2934" s="44"/>
      <c r="AV2934" s="477" t="str">
        <f t="array" ref="AV2934">_xlfn.IFS(
LEFT(Tabelas!$AI2934,1)="N","DN",
LEFT(Tabelas!$AI2934,1)="C","DC",
LEFT(Tabelas!$AI2934,1)="L","DL",
LEFT(Tabelas!$AI2934,1)="A","DA",
LEFT(Tabelas!$AI2934,1)="G","DG")</f>
        <v>DA</v>
      </c>
      <c r="AW2934" s="34"/>
      <c r="AX2934" s="34"/>
      <c r="AY2934" s="34"/>
      <c r="AZ2934" s="34"/>
      <c r="BA2934" s="34"/>
      <c r="BB2934" s="34"/>
      <c r="BC2934" s="34"/>
      <c r="BD2934" s="44">
        <v>70506</v>
      </c>
      <c r="BE2934" s="34" t="s">
        <v>1605</v>
      </c>
      <c r="BF2934" s="43" t="s">
        <v>1223</v>
      </c>
      <c r="BG2934" s="34" t="s">
        <v>274</v>
      </c>
      <c r="BH2934" s="34" t="s">
        <v>274</v>
      </c>
      <c r="BI2934" s="34" t="s">
        <v>1605</v>
      </c>
      <c r="BJ2934" s="44" t="s">
        <v>947</v>
      </c>
      <c r="BK2934" s="44" t="s">
        <v>13640</v>
      </c>
      <c r="EN2934" s="576"/>
      <c r="EO2934" s="561"/>
      <c r="EP2934" s="561"/>
      <c r="EQ2934" s="576"/>
      <c r="ER2934" s="561"/>
      <c r="ES2934" s="561"/>
    </row>
    <row r="2935" spans="22:149">
      <c r="V2935" s="43">
        <v>452</v>
      </c>
      <c r="W2935" s="34" t="s">
        <v>3734</v>
      </c>
      <c r="X2935" s="44">
        <v>70509</v>
      </c>
      <c r="Y2935" s="34" t="s">
        <v>1873</v>
      </c>
      <c r="Z2935" s="43" t="s">
        <v>1223</v>
      </c>
      <c r="AA2935" s="34" t="s">
        <v>274</v>
      </c>
      <c r="AB2935" s="34" t="s">
        <v>274</v>
      </c>
      <c r="AC2935" s="34" t="s">
        <v>1873</v>
      </c>
      <c r="AD2935" s="44" t="s">
        <v>947</v>
      </c>
      <c r="AE2935" s="44" t="s">
        <v>13640</v>
      </c>
      <c r="AF2935" s="43">
        <v>452</v>
      </c>
      <c r="AG2935" s="34" t="s">
        <v>3734</v>
      </c>
      <c r="AH2935" s="34" t="s">
        <v>5350</v>
      </c>
      <c r="AI2935" s="43" t="s">
        <v>5337</v>
      </c>
      <c r="AJ2935" s="44" t="s">
        <v>5351</v>
      </c>
      <c r="AK2935" s="261">
        <v>7000601</v>
      </c>
      <c r="AL2935" s="44" t="s">
        <v>274</v>
      </c>
      <c r="AM2935" s="44" t="s">
        <v>5355</v>
      </c>
      <c r="AN2935" s="262">
        <v>266093870</v>
      </c>
      <c r="AO2935" s="34"/>
      <c r="AP2935" s="34"/>
      <c r="AQ2935" s="34"/>
      <c r="AR2935" s="34"/>
      <c r="AS2935" s="34"/>
      <c r="AT2935" s="44" t="s">
        <v>13624</v>
      </c>
      <c r="AU2935" s="44"/>
      <c r="AV2935" s="477" t="str">
        <f t="array" ref="AV2935">_xlfn.IFS(
LEFT(Tabelas!$AI2935,1)="N","DN",
LEFT(Tabelas!$AI2935,1)="C","DC",
LEFT(Tabelas!$AI2935,1)="L","DL",
LEFT(Tabelas!$AI2935,1)="A","DA",
LEFT(Tabelas!$AI2935,1)="G","DG")</f>
        <v>DA</v>
      </c>
      <c r="AW2935" s="34"/>
      <c r="AX2935" s="34"/>
      <c r="AY2935" s="34"/>
      <c r="AZ2935" s="34"/>
      <c r="BA2935" s="34"/>
      <c r="BB2935" s="34"/>
      <c r="BC2935" s="34"/>
      <c r="BD2935" s="44">
        <v>70509</v>
      </c>
      <c r="BE2935" s="34" t="s">
        <v>1873</v>
      </c>
      <c r="BF2935" s="43" t="s">
        <v>1223</v>
      </c>
      <c r="BG2935" s="34" t="s">
        <v>274</v>
      </c>
      <c r="BH2935" s="34" t="s">
        <v>274</v>
      </c>
      <c r="BI2935" s="34" t="s">
        <v>1873</v>
      </c>
      <c r="BJ2935" s="44" t="s">
        <v>947</v>
      </c>
      <c r="BK2935" s="44" t="s">
        <v>13640</v>
      </c>
      <c r="EN2935" s="576"/>
      <c r="EO2935" s="561"/>
      <c r="EP2935" s="561"/>
      <c r="EQ2935" s="576"/>
      <c r="ER2935" s="561"/>
      <c r="ES2935" s="561"/>
    </row>
    <row r="2936" spans="22:149">
      <c r="V2936" s="43">
        <v>452</v>
      </c>
      <c r="W2936" s="34" t="s">
        <v>3734</v>
      </c>
      <c r="X2936" s="44">
        <v>70513</v>
      </c>
      <c r="Y2936" s="34" t="s">
        <v>2097</v>
      </c>
      <c r="Z2936" s="43" t="s">
        <v>1223</v>
      </c>
      <c r="AA2936" s="34" t="s">
        <v>274</v>
      </c>
      <c r="AB2936" s="34" t="s">
        <v>274</v>
      </c>
      <c r="AC2936" s="34" t="s">
        <v>2097</v>
      </c>
      <c r="AD2936" s="44" t="s">
        <v>947</v>
      </c>
      <c r="AE2936" s="44" t="s">
        <v>13640</v>
      </c>
      <c r="AF2936" s="43">
        <v>452</v>
      </c>
      <c r="AG2936" s="34" t="s">
        <v>3734</v>
      </c>
      <c r="AH2936" s="34" t="s">
        <v>5350</v>
      </c>
      <c r="AI2936" s="43" t="s">
        <v>5337</v>
      </c>
      <c r="AJ2936" s="44" t="s">
        <v>5351</v>
      </c>
      <c r="AK2936" s="261">
        <v>7000601</v>
      </c>
      <c r="AL2936" s="44" t="s">
        <v>274</v>
      </c>
      <c r="AM2936" s="44" t="s">
        <v>5355</v>
      </c>
      <c r="AN2936" s="262">
        <v>266093870</v>
      </c>
      <c r="AO2936" s="34"/>
      <c r="AP2936" s="34"/>
      <c r="AQ2936" s="34"/>
      <c r="AR2936" s="34"/>
      <c r="AS2936" s="34"/>
      <c r="AT2936" s="44" t="s">
        <v>13624</v>
      </c>
      <c r="AU2936" s="44"/>
      <c r="AV2936" s="477" t="str">
        <f t="array" ref="AV2936">_xlfn.IFS(
LEFT(Tabelas!$AI2936,1)="N","DN",
LEFT(Tabelas!$AI2936,1)="C","DC",
LEFT(Tabelas!$AI2936,1)="L","DL",
LEFT(Tabelas!$AI2936,1)="A","DA",
LEFT(Tabelas!$AI2936,1)="G","DG")</f>
        <v>DA</v>
      </c>
      <c r="AW2936" s="34"/>
      <c r="AX2936" s="34"/>
      <c r="AY2936" s="34"/>
      <c r="AZ2936" s="34"/>
      <c r="BA2936" s="34"/>
      <c r="BB2936" s="34"/>
      <c r="BC2936" s="34"/>
      <c r="BD2936" s="44">
        <v>70513</v>
      </c>
      <c r="BE2936" s="34" t="s">
        <v>2097</v>
      </c>
      <c r="BF2936" s="43" t="s">
        <v>1223</v>
      </c>
      <c r="BG2936" s="34" t="s">
        <v>274</v>
      </c>
      <c r="BH2936" s="34" t="s">
        <v>274</v>
      </c>
      <c r="BI2936" s="34" t="s">
        <v>2097</v>
      </c>
      <c r="BJ2936" s="44" t="s">
        <v>947</v>
      </c>
      <c r="BK2936" s="44" t="s">
        <v>13640</v>
      </c>
      <c r="EN2936" s="576"/>
      <c r="EO2936" s="561"/>
      <c r="EP2936" s="561"/>
      <c r="EQ2936" s="576"/>
      <c r="ER2936" s="561"/>
      <c r="ES2936" s="561"/>
    </row>
    <row r="2937" spans="22:149">
      <c r="V2937" s="43">
        <v>452</v>
      </c>
      <c r="W2937" s="34" t="s">
        <v>3734</v>
      </c>
      <c r="X2937" s="44">
        <v>70522</v>
      </c>
      <c r="Y2937" s="34" t="s">
        <v>2479</v>
      </c>
      <c r="Z2937" s="43" t="s">
        <v>1223</v>
      </c>
      <c r="AA2937" s="34" t="s">
        <v>274</v>
      </c>
      <c r="AB2937" s="34" t="s">
        <v>274</v>
      </c>
      <c r="AC2937" s="34" t="s">
        <v>13648</v>
      </c>
      <c r="AD2937" s="44" t="s">
        <v>947</v>
      </c>
      <c r="AE2937" s="44" t="s">
        <v>13640</v>
      </c>
      <c r="AF2937" s="43">
        <v>452</v>
      </c>
      <c r="AG2937" s="34" t="s">
        <v>3734</v>
      </c>
      <c r="AH2937" s="34" t="s">
        <v>5350</v>
      </c>
      <c r="AI2937" s="43" t="s">
        <v>5337</v>
      </c>
      <c r="AJ2937" s="44" t="s">
        <v>5351</v>
      </c>
      <c r="AK2937" s="261">
        <v>7000601</v>
      </c>
      <c r="AL2937" s="44" t="s">
        <v>274</v>
      </c>
      <c r="AM2937" s="44" t="s">
        <v>5355</v>
      </c>
      <c r="AN2937" s="262">
        <v>266093870</v>
      </c>
      <c r="AO2937" s="34"/>
      <c r="AP2937" s="34"/>
      <c r="AQ2937" s="34"/>
      <c r="AR2937" s="34"/>
      <c r="AS2937" s="34"/>
      <c r="AT2937" s="44" t="s">
        <v>13624</v>
      </c>
      <c r="AU2937" s="44"/>
      <c r="AV2937" s="477" t="str">
        <f t="array" ref="AV2937">_xlfn.IFS(
LEFT(Tabelas!$AI2937,1)="N","DN",
LEFT(Tabelas!$AI2937,1)="C","DC",
LEFT(Tabelas!$AI2937,1)="L","DL",
LEFT(Tabelas!$AI2937,1)="A","DA",
LEFT(Tabelas!$AI2937,1)="G","DG")</f>
        <v>DA</v>
      </c>
      <c r="AW2937" s="34"/>
      <c r="AX2937" s="34"/>
      <c r="AY2937" s="34"/>
      <c r="AZ2937" s="34"/>
      <c r="BA2937" s="34"/>
      <c r="BB2937" s="34"/>
      <c r="BC2937" s="34"/>
      <c r="BD2937" s="44">
        <v>70522</v>
      </c>
      <c r="BE2937" s="34" t="s">
        <v>2479</v>
      </c>
      <c r="BF2937" s="43" t="s">
        <v>1223</v>
      </c>
      <c r="BG2937" s="34" t="s">
        <v>274</v>
      </c>
      <c r="BH2937" s="34" t="s">
        <v>274</v>
      </c>
      <c r="BI2937" s="34" t="s">
        <v>13648</v>
      </c>
      <c r="BJ2937" s="44" t="s">
        <v>947</v>
      </c>
      <c r="BK2937" s="44" t="s">
        <v>13640</v>
      </c>
      <c r="EN2937" s="576"/>
      <c r="EO2937" s="561"/>
      <c r="EP2937" s="561"/>
      <c r="EQ2937" s="576"/>
      <c r="ER2937" s="561"/>
      <c r="ES2937" s="561"/>
    </row>
    <row r="2938" spans="22:149">
      <c r="V2938" s="43">
        <v>452</v>
      </c>
      <c r="W2938" s="34" t="s">
        <v>3734</v>
      </c>
      <c r="X2938" s="44">
        <v>70523</v>
      </c>
      <c r="Y2938" s="34" t="s">
        <v>2645</v>
      </c>
      <c r="Z2938" s="43" t="s">
        <v>1223</v>
      </c>
      <c r="AA2938" s="34" t="s">
        <v>274</v>
      </c>
      <c r="AB2938" s="34" t="s">
        <v>274</v>
      </c>
      <c r="AC2938" s="34" t="s">
        <v>13647</v>
      </c>
      <c r="AD2938" s="44" t="s">
        <v>947</v>
      </c>
      <c r="AE2938" s="44" t="s">
        <v>13640</v>
      </c>
      <c r="AF2938" s="43">
        <v>452</v>
      </c>
      <c r="AG2938" s="34" t="s">
        <v>3734</v>
      </c>
      <c r="AH2938" s="34" t="s">
        <v>5350</v>
      </c>
      <c r="AI2938" s="43" t="s">
        <v>5337</v>
      </c>
      <c r="AJ2938" s="44" t="s">
        <v>5351</v>
      </c>
      <c r="AK2938" s="261">
        <v>7000601</v>
      </c>
      <c r="AL2938" s="44" t="s">
        <v>274</v>
      </c>
      <c r="AM2938" s="44" t="s">
        <v>5355</v>
      </c>
      <c r="AN2938" s="262">
        <v>266093870</v>
      </c>
      <c r="AO2938" s="34"/>
      <c r="AP2938" s="34"/>
      <c r="AQ2938" s="34"/>
      <c r="AR2938" s="34"/>
      <c r="AS2938" s="34"/>
      <c r="AT2938" s="44" t="s">
        <v>13624</v>
      </c>
      <c r="AU2938" s="44"/>
      <c r="AV2938" s="477" t="str">
        <f t="array" ref="AV2938">_xlfn.IFS(
LEFT(Tabelas!$AI2938,1)="N","DN",
LEFT(Tabelas!$AI2938,1)="C","DC",
LEFT(Tabelas!$AI2938,1)="L","DL",
LEFT(Tabelas!$AI2938,1)="A","DA",
LEFT(Tabelas!$AI2938,1)="G","DG")</f>
        <v>DA</v>
      </c>
      <c r="AW2938" s="34"/>
      <c r="AX2938" s="34"/>
      <c r="AY2938" s="34"/>
      <c r="AZ2938" s="34"/>
      <c r="BA2938" s="34"/>
      <c r="BB2938" s="34"/>
      <c r="BC2938" s="34"/>
      <c r="BD2938" s="44">
        <v>70523</v>
      </c>
      <c r="BE2938" s="34" t="s">
        <v>2645</v>
      </c>
      <c r="BF2938" s="43" t="s">
        <v>1223</v>
      </c>
      <c r="BG2938" s="34" t="s">
        <v>274</v>
      </c>
      <c r="BH2938" s="34" t="s">
        <v>274</v>
      </c>
      <c r="BI2938" s="34" t="s">
        <v>13647</v>
      </c>
      <c r="BJ2938" s="44" t="s">
        <v>947</v>
      </c>
      <c r="BK2938" s="44" t="s">
        <v>13640</v>
      </c>
      <c r="EN2938" s="576"/>
      <c r="EO2938" s="561"/>
      <c r="EP2938" s="561"/>
      <c r="EQ2938" s="576"/>
      <c r="ER2938" s="561"/>
      <c r="ES2938" s="561"/>
    </row>
    <row r="2939" spans="22:149">
      <c r="V2939" s="43">
        <v>452</v>
      </c>
      <c r="W2939" s="34" t="s">
        <v>3734</v>
      </c>
      <c r="X2939" s="44">
        <v>70524</v>
      </c>
      <c r="Y2939" s="34" t="s">
        <v>2788</v>
      </c>
      <c r="Z2939" s="43" t="s">
        <v>1223</v>
      </c>
      <c r="AA2939" s="34" t="s">
        <v>274</v>
      </c>
      <c r="AB2939" s="34" t="s">
        <v>274</v>
      </c>
      <c r="AC2939" s="34" t="s">
        <v>13649</v>
      </c>
      <c r="AD2939" s="44" t="s">
        <v>947</v>
      </c>
      <c r="AE2939" s="44" t="s">
        <v>13640</v>
      </c>
      <c r="AF2939" s="43">
        <v>452</v>
      </c>
      <c r="AG2939" s="34" t="s">
        <v>3734</v>
      </c>
      <c r="AH2939" s="34" t="s">
        <v>5350</v>
      </c>
      <c r="AI2939" s="43" t="s">
        <v>5337</v>
      </c>
      <c r="AJ2939" s="44" t="s">
        <v>5351</v>
      </c>
      <c r="AK2939" s="261">
        <v>7000601</v>
      </c>
      <c r="AL2939" s="44" t="s">
        <v>274</v>
      </c>
      <c r="AM2939" s="44" t="s">
        <v>5355</v>
      </c>
      <c r="AN2939" s="262">
        <v>266093870</v>
      </c>
      <c r="AO2939" s="34"/>
      <c r="AP2939" s="34"/>
      <c r="AQ2939" s="34"/>
      <c r="AR2939" s="34"/>
      <c r="AS2939" s="34"/>
      <c r="AT2939" s="44" t="s">
        <v>13624</v>
      </c>
      <c r="AU2939" s="44"/>
      <c r="AV2939" s="477" t="str">
        <f t="array" ref="AV2939">_xlfn.IFS(
LEFT(Tabelas!$AI2939,1)="N","DN",
LEFT(Tabelas!$AI2939,1)="C","DC",
LEFT(Tabelas!$AI2939,1)="L","DL",
LEFT(Tabelas!$AI2939,1)="A","DA",
LEFT(Tabelas!$AI2939,1)="G","DG")</f>
        <v>DA</v>
      </c>
      <c r="AW2939" s="34"/>
      <c r="AX2939" s="34"/>
      <c r="AY2939" s="34"/>
      <c r="AZ2939" s="34"/>
      <c r="BA2939" s="34"/>
      <c r="BB2939" s="34"/>
      <c r="BC2939" s="34"/>
      <c r="BD2939" s="44">
        <v>70524</v>
      </c>
      <c r="BE2939" s="34" t="s">
        <v>2788</v>
      </c>
      <c r="BF2939" s="43" t="s">
        <v>1223</v>
      </c>
      <c r="BG2939" s="34" t="s">
        <v>274</v>
      </c>
      <c r="BH2939" s="34" t="s">
        <v>274</v>
      </c>
      <c r="BI2939" s="34" t="s">
        <v>13649</v>
      </c>
      <c r="BJ2939" s="44" t="s">
        <v>947</v>
      </c>
      <c r="BK2939" s="44" t="s">
        <v>13640</v>
      </c>
      <c r="EN2939" s="576"/>
      <c r="EO2939" s="561"/>
      <c r="EP2939" s="561"/>
      <c r="EQ2939" s="576"/>
      <c r="ER2939" s="561"/>
      <c r="ES2939" s="561"/>
    </row>
    <row r="2940" spans="22:149">
      <c r="V2940" s="43">
        <v>452</v>
      </c>
      <c r="W2940" s="34" t="s">
        <v>3734</v>
      </c>
      <c r="X2940" s="44">
        <v>70526</v>
      </c>
      <c r="Y2940" s="34" t="s">
        <v>3063</v>
      </c>
      <c r="Z2940" s="43" t="s">
        <v>1223</v>
      </c>
      <c r="AA2940" s="34" t="s">
        <v>274</v>
      </c>
      <c r="AB2940" s="34" t="s">
        <v>274</v>
      </c>
      <c r="AC2940" s="34" t="s">
        <v>13650</v>
      </c>
      <c r="AD2940" s="44" t="s">
        <v>947</v>
      </c>
      <c r="AE2940" s="44" t="s">
        <v>13640</v>
      </c>
      <c r="AF2940" s="43">
        <v>452</v>
      </c>
      <c r="AG2940" s="34" t="s">
        <v>3734</v>
      </c>
      <c r="AH2940" s="34" t="s">
        <v>5350</v>
      </c>
      <c r="AI2940" s="43" t="s">
        <v>5337</v>
      </c>
      <c r="AJ2940" s="44" t="s">
        <v>5351</v>
      </c>
      <c r="AK2940" s="261">
        <v>7000601</v>
      </c>
      <c r="AL2940" s="44" t="s">
        <v>274</v>
      </c>
      <c r="AM2940" s="44" t="s">
        <v>5355</v>
      </c>
      <c r="AN2940" s="262">
        <v>266093870</v>
      </c>
      <c r="AO2940" s="34"/>
      <c r="AP2940" s="34"/>
      <c r="AQ2940" s="34"/>
      <c r="AR2940" s="34"/>
      <c r="AS2940" s="34"/>
      <c r="AT2940" s="44" t="s">
        <v>13624</v>
      </c>
      <c r="AU2940" s="44"/>
      <c r="AV2940" s="477" t="str">
        <f t="array" ref="AV2940">_xlfn.IFS(
LEFT(Tabelas!$AI2940,1)="N","DN",
LEFT(Tabelas!$AI2940,1)="C","DC",
LEFT(Tabelas!$AI2940,1)="L","DL",
LEFT(Tabelas!$AI2940,1)="A","DA",
LEFT(Tabelas!$AI2940,1)="G","DG")</f>
        <v>DA</v>
      </c>
      <c r="AW2940" s="34"/>
      <c r="AX2940" s="34"/>
      <c r="AY2940" s="34"/>
      <c r="AZ2940" s="34"/>
      <c r="BA2940" s="34"/>
      <c r="BB2940" s="34"/>
      <c r="BC2940" s="34"/>
      <c r="BD2940" s="44">
        <v>70526</v>
      </c>
      <c r="BE2940" s="34" t="s">
        <v>3063</v>
      </c>
      <c r="BF2940" s="43" t="s">
        <v>1223</v>
      </c>
      <c r="BG2940" s="34" t="s">
        <v>274</v>
      </c>
      <c r="BH2940" s="34" t="s">
        <v>274</v>
      </c>
      <c r="BI2940" s="34" t="s">
        <v>13650</v>
      </c>
      <c r="BJ2940" s="44" t="s">
        <v>947</v>
      </c>
      <c r="BK2940" s="44" t="s">
        <v>13640</v>
      </c>
      <c r="EN2940" s="576"/>
      <c r="EO2940" s="561"/>
      <c r="EP2940" s="561"/>
      <c r="EQ2940" s="576"/>
      <c r="ER2940" s="561"/>
      <c r="ES2940" s="561"/>
    </row>
    <row r="2941" spans="22:149">
      <c r="V2941" s="43">
        <v>452</v>
      </c>
      <c r="W2941" s="34" t="s">
        <v>3734</v>
      </c>
      <c r="X2941" s="44">
        <v>70525</v>
      </c>
      <c r="Y2941" s="34" t="s">
        <v>2927</v>
      </c>
      <c r="Z2941" s="43" t="s">
        <v>1223</v>
      </c>
      <c r="AA2941" s="34" t="s">
        <v>274</v>
      </c>
      <c r="AB2941" s="34" t="s">
        <v>274</v>
      </c>
      <c r="AC2941" s="34" t="s">
        <v>13651</v>
      </c>
      <c r="AD2941" s="44" t="s">
        <v>947</v>
      </c>
      <c r="AE2941" s="44" t="s">
        <v>13640</v>
      </c>
      <c r="AF2941" s="43">
        <v>452</v>
      </c>
      <c r="AG2941" s="34" t="s">
        <v>3734</v>
      </c>
      <c r="AH2941" s="34" t="s">
        <v>5350</v>
      </c>
      <c r="AI2941" s="43" t="s">
        <v>5337</v>
      </c>
      <c r="AJ2941" s="44" t="s">
        <v>5351</v>
      </c>
      <c r="AK2941" s="261">
        <v>7000601</v>
      </c>
      <c r="AL2941" s="44" t="s">
        <v>274</v>
      </c>
      <c r="AM2941" s="44" t="s">
        <v>5355</v>
      </c>
      <c r="AN2941" s="262">
        <v>266093870</v>
      </c>
      <c r="AO2941" s="34"/>
      <c r="AP2941" s="34"/>
      <c r="AQ2941" s="34"/>
      <c r="AR2941" s="34"/>
      <c r="AS2941" s="34"/>
      <c r="AT2941" s="44" t="s">
        <v>13624</v>
      </c>
      <c r="AU2941" s="44"/>
      <c r="AV2941" s="477" t="str">
        <f t="array" ref="AV2941">_xlfn.IFS(
LEFT(Tabelas!$AI2941,1)="N","DN",
LEFT(Tabelas!$AI2941,1)="C","DC",
LEFT(Tabelas!$AI2941,1)="L","DL",
LEFT(Tabelas!$AI2941,1)="A","DA",
LEFT(Tabelas!$AI2941,1)="G","DG")</f>
        <v>DA</v>
      </c>
      <c r="AW2941" s="34"/>
      <c r="AX2941" s="34"/>
      <c r="AY2941" s="34"/>
      <c r="AZ2941" s="34"/>
      <c r="BA2941" s="34"/>
      <c r="BB2941" s="34"/>
      <c r="BC2941" s="34"/>
      <c r="BD2941" s="44">
        <v>70525</v>
      </c>
      <c r="BE2941" s="34" t="s">
        <v>2927</v>
      </c>
      <c r="BF2941" s="43" t="s">
        <v>1223</v>
      </c>
      <c r="BG2941" s="34" t="s">
        <v>274</v>
      </c>
      <c r="BH2941" s="34" t="s">
        <v>274</v>
      </c>
      <c r="BI2941" s="34" t="s">
        <v>13651</v>
      </c>
      <c r="BJ2941" s="44" t="s">
        <v>947</v>
      </c>
      <c r="BK2941" s="44" t="s">
        <v>13640</v>
      </c>
      <c r="EN2941" s="576"/>
      <c r="EO2941" s="561"/>
      <c r="EP2941" s="561"/>
      <c r="EQ2941" s="576"/>
      <c r="ER2941" s="561"/>
      <c r="ES2941" s="561"/>
    </row>
    <row r="2942" spans="22:149">
      <c r="V2942" s="43">
        <v>452</v>
      </c>
      <c r="W2942" s="34" t="s">
        <v>3734</v>
      </c>
      <c r="X2942" s="44">
        <v>70527</v>
      </c>
      <c r="Y2942" s="34" t="s">
        <v>3180</v>
      </c>
      <c r="Z2942" s="43" t="s">
        <v>1223</v>
      </c>
      <c r="AA2942" s="34" t="s">
        <v>274</v>
      </c>
      <c r="AB2942" s="34" t="s">
        <v>274</v>
      </c>
      <c r="AC2942" s="34" t="s">
        <v>13652</v>
      </c>
      <c r="AD2942" s="44" t="s">
        <v>947</v>
      </c>
      <c r="AE2942" s="44" t="s">
        <v>13640</v>
      </c>
      <c r="AF2942" s="43">
        <v>452</v>
      </c>
      <c r="AG2942" s="34" t="s">
        <v>3734</v>
      </c>
      <c r="AH2942" s="34" t="s">
        <v>5350</v>
      </c>
      <c r="AI2942" s="43" t="s">
        <v>5337</v>
      </c>
      <c r="AJ2942" s="44" t="s">
        <v>5351</v>
      </c>
      <c r="AK2942" s="261">
        <v>7000601</v>
      </c>
      <c r="AL2942" s="44" t="s">
        <v>274</v>
      </c>
      <c r="AM2942" s="44" t="s">
        <v>5355</v>
      </c>
      <c r="AN2942" s="262">
        <v>266093870</v>
      </c>
      <c r="AO2942" s="34"/>
      <c r="AP2942" s="34"/>
      <c r="AQ2942" s="34"/>
      <c r="AR2942" s="34"/>
      <c r="AS2942" s="34"/>
      <c r="AT2942" s="44" t="s">
        <v>13624</v>
      </c>
      <c r="AU2942" s="44"/>
      <c r="AV2942" s="477" t="str">
        <f t="array" ref="AV2942">_xlfn.IFS(
LEFT(Tabelas!$AI2942,1)="N","DN",
LEFT(Tabelas!$AI2942,1)="C","DC",
LEFT(Tabelas!$AI2942,1)="L","DL",
LEFT(Tabelas!$AI2942,1)="A","DA",
LEFT(Tabelas!$AI2942,1)="G","DG")</f>
        <v>DA</v>
      </c>
      <c r="AW2942" s="34"/>
      <c r="AX2942" s="34"/>
      <c r="AY2942" s="34"/>
      <c r="AZ2942" s="34"/>
      <c r="BA2942" s="34"/>
      <c r="BB2942" s="34"/>
      <c r="BC2942" s="34"/>
      <c r="BD2942" s="44">
        <v>70527</v>
      </c>
      <c r="BE2942" s="34" t="s">
        <v>3180</v>
      </c>
      <c r="BF2942" s="43" t="s">
        <v>1223</v>
      </c>
      <c r="BG2942" s="34" t="s">
        <v>274</v>
      </c>
      <c r="BH2942" s="34" t="s">
        <v>274</v>
      </c>
      <c r="BI2942" s="34" t="s">
        <v>13652</v>
      </c>
      <c r="BJ2942" s="44" t="s">
        <v>947</v>
      </c>
      <c r="BK2942" s="44" t="s">
        <v>13640</v>
      </c>
      <c r="EN2942" s="576"/>
      <c r="EO2942" s="561"/>
      <c r="EP2942" s="561"/>
      <c r="EQ2942" s="576"/>
      <c r="ER2942" s="561"/>
      <c r="ES2942" s="561"/>
    </row>
    <row r="2943" spans="22:149">
      <c r="V2943" s="43">
        <v>452</v>
      </c>
      <c r="W2943" s="34" t="s">
        <v>3734</v>
      </c>
      <c r="X2943" s="44">
        <v>70801</v>
      </c>
      <c r="Y2943" s="34" t="s">
        <v>1051</v>
      </c>
      <c r="Z2943" s="43" t="s">
        <v>1223</v>
      </c>
      <c r="AA2943" s="34" t="s">
        <v>454</v>
      </c>
      <c r="AB2943" s="34" t="s">
        <v>274</v>
      </c>
      <c r="AC2943" s="34" t="s">
        <v>1051</v>
      </c>
      <c r="AD2943" s="44" t="s">
        <v>947</v>
      </c>
      <c r="AE2943" s="44" t="s">
        <v>13640</v>
      </c>
      <c r="AF2943" s="43">
        <v>452</v>
      </c>
      <c r="AG2943" s="34" t="s">
        <v>3734</v>
      </c>
      <c r="AH2943" s="34" t="s">
        <v>5350</v>
      </c>
      <c r="AI2943" s="43" t="s">
        <v>5337</v>
      </c>
      <c r="AJ2943" s="44" t="s">
        <v>5351</v>
      </c>
      <c r="AK2943" s="261">
        <v>7000601</v>
      </c>
      <c r="AL2943" s="44" t="s">
        <v>274</v>
      </c>
      <c r="AM2943" s="44" t="s">
        <v>5355</v>
      </c>
      <c r="AN2943" s="262">
        <v>266093870</v>
      </c>
      <c r="AO2943" s="34"/>
      <c r="AP2943" s="34"/>
      <c r="AQ2943" s="34"/>
      <c r="AR2943" s="34"/>
      <c r="AS2943" s="34"/>
      <c r="AT2943" s="44" t="s">
        <v>13624</v>
      </c>
      <c r="AU2943" s="44"/>
      <c r="AV2943" s="477" t="str">
        <f t="array" ref="AV2943">_xlfn.IFS(
LEFT(Tabelas!$AI2943,1)="N","DN",
LEFT(Tabelas!$AI2943,1)="C","DC",
LEFT(Tabelas!$AI2943,1)="L","DL",
LEFT(Tabelas!$AI2943,1)="A","DA",
LEFT(Tabelas!$AI2943,1)="G","DG")</f>
        <v>DA</v>
      </c>
      <c r="AW2943" s="34"/>
      <c r="AX2943" s="34"/>
      <c r="AY2943" s="34"/>
      <c r="AZ2943" s="34"/>
      <c r="BA2943" s="34"/>
      <c r="BB2943" s="34"/>
      <c r="BC2943" s="34"/>
      <c r="BD2943" s="44">
        <v>70801</v>
      </c>
      <c r="BE2943" s="34" t="s">
        <v>1051</v>
      </c>
      <c r="BF2943" s="43" t="s">
        <v>1223</v>
      </c>
      <c r="BG2943" s="34" t="s">
        <v>454</v>
      </c>
      <c r="BH2943" s="34" t="s">
        <v>274</v>
      </c>
      <c r="BI2943" s="34" t="s">
        <v>1051</v>
      </c>
      <c r="BJ2943" s="44" t="s">
        <v>947</v>
      </c>
      <c r="BK2943" s="44" t="s">
        <v>13640</v>
      </c>
      <c r="EN2943" s="576"/>
      <c r="EO2943" s="561"/>
      <c r="EP2943" s="561"/>
      <c r="EQ2943" s="576"/>
      <c r="ER2943" s="561"/>
      <c r="ES2943" s="561"/>
    </row>
    <row r="2944" spans="22:149">
      <c r="V2944" s="43">
        <v>452</v>
      </c>
      <c r="W2944" s="34" t="s">
        <v>3734</v>
      </c>
      <c r="X2944" s="44">
        <v>70802</v>
      </c>
      <c r="Y2944" s="34" t="s">
        <v>1062</v>
      </c>
      <c r="Z2944" s="43" t="s">
        <v>1223</v>
      </c>
      <c r="AA2944" s="34" t="s">
        <v>454</v>
      </c>
      <c r="AB2944" s="34" t="s">
        <v>274</v>
      </c>
      <c r="AC2944" s="34" t="s">
        <v>1062</v>
      </c>
      <c r="AD2944" s="44" t="s">
        <v>947</v>
      </c>
      <c r="AE2944" s="44" t="s">
        <v>13640</v>
      </c>
      <c r="AF2944" s="43">
        <v>452</v>
      </c>
      <c r="AG2944" s="34" t="s">
        <v>3734</v>
      </c>
      <c r="AH2944" s="34" t="s">
        <v>5350</v>
      </c>
      <c r="AI2944" s="43" t="s">
        <v>5337</v>
      </c>
      <c r="AJ2944" s="44" t="s">
        <v>5351</v>
      </c>
      <c r="AK2944" s="261">
        <v>7000601</v>
      </c>
      <c r="AL2944" s="44" t="s">
        <v>274</v>
      </c>
      <c r="AM2944" s="44" t="s">
        <v>5355</v>
      </c>
      <c r="AN2944" s="262">
        <v>266093870</v>
      </c>
      <c r="AO2944" s="34"/>
      <c r="AP2944" s="34"/>
      <c r="AQ2944" s="34"/>
      <c r="AR2944" s="34"/>
      <c r="AS2944" s="34"/>
      <c r="AT2944" s="44" t="s">
        <v>13624</v>
      </c>
      <c r="AU2944" s="44"/>
      <c r="AV2944" s="477" t="str">
        <f t="array" ref="AV2944">_xlfn.IFS(
LEFT(Tabelas!$AI2944,1)="N","DN",
LEFT(Tabelas!$AI2944,1)="C","DC",
LEFT(Tabelas!$AI2944,1)="L","DL",
LEFT(Tabelas!$AI2944,1)="A","DA",
LEFT(Tabelas!$AI2944,1)="G","DG")</f>
        <v>DA</v>
      </c>
      <c r="AW2944" s="34"/>
      <c r="AX2944" s="34"/>
      <c r="AY2944" s="34"/>
      <c r="AZ2944" s="34"/>
      <c r="BA2944" s="34"/>
      <c r="BB2944" s="34"/>
      <c r="BC2944" s="34"/>
      <c r="BD2944" s="44">
        <v>70802</v>
      </c>
      <c r="BE2944" s="34" t="s">
        <v>1062</v>
      </c>
      <c r="BF2944" s="43" t="s">
        <v>1223</v>
      </c>
      <c r="BG2944" s="34" t="s">
        <v>454</v>
      </c>
      <c r="BH2944" s="34" t="s">
        <v>274</v>
      </c>
      <c r="BI2944" s="34" t="s">
        <v>1062</v>
      </c>
      <c r="BJ2944" s="44" t="s">
        <v>947</v>
      </c>
      <c r="BK2944" s="44" t="s">
        <v>13640</v>
      </c>
      <c r="EN2944" s="576"/>
      <c r="EO2944" s="561"/>
      <c r="EP2944" s="561"/>
      <c r="EQ2944" s="576"/>
      <c r="ER2944" s="561"/>
      <c r="ES2944" s="561"/>
    </row>
    <row r="2945" spans="22:149">
      <c r="V2945" s="43">
        <v>452</v>
      </c>
      <c r="W2945" s="34" t="s">
        <v>3734</v>
      </c>
      <c r="X2945" s="44">
        <v>70803</v>
      </c>
      <c r="Y2945" s="34" t="s">
        <v>454</v>
      </c>
      <c r="Z2945" s="43" t="s">
        <v>1223</v>
      </c>
      <c r="AA2945" s="34" t="s">
        <v>454</v>
      </c>
      <c r="AB2945" s="34" t="s">
        <v>274</v>
      </c>
      <c r="AC2945" s="34" t="s">
        <v>454</v>
      </c>
      <c r="AD2945" s="44" t="s">
        <v>947</v>
      </c>
      <c r="AE2945" s="44" t="s">
        <v>13640</v>
      </c>
      <c r="AF2945" s="43">
        <v>452</v>
      </c>
      <c r="AG2945" s="34" t="s">
        <v>3734</v>
      </c>
      <c r="AH2945" s="34" t="s">
        <v>5350</v>
      </c>
      <c r="AI2945" s="43" t="s">
        <v>5337</v>
      </c>
      <c r="AJ2945" s="44" t="s">
        <v>5351</v>
      </c>
      <c r="AK2945" s="261">
        <v>7000601</v>
      </c>
      <c r="AL2945" s="44" t="s">
        <v>274</v>
      </c>
      <c r="AM2945" s="44" t="s">
        <v>5355</v>
      </c>
      <c r="AN2945" s="262">
        <v>266093870</v>
      </c>
      <c r="AO2945" s="34"/>
      <c r="AP2945" s="34"/>
      <c r="AQ2945" s="34"/>
      <c r="AR2945" s="34"/>
      <c r="AS2945" s="34"/>
      <c r="AT2945" s="44" t="s">
        <v>13624</v>
      </c>
      <c r="AU2945" s="44"/>
      <c r="AV2945" s="477" t="str">
        <f t="array" ref="AV2945">_xlfn.IFS(
LEFT(Tabelas!$AI2945,1)="N","DN",
LEFT(Tabelas!$AI2945,1)="C","DC",
LEFT(Tabelas!$AI2945,1)="L","DL",
LEFT(Tabelas!$AI2945,1)="A","DA",
LEFT(Tabelas!$AI2945,1)="G","DG")</f>
        <v>DA</v>
      </c>
      <c r="AW2945" s="34"/>
      <c r="AX2945" s="34"/>
      <c r="AY2945" s="34"/>
      <c r="AZ2945" s="34"/>
      <c r="BA2945" s="34"/>
      <c r="BB2945" s="34"/>
      <c r="BC2945" s="34"/>
      <c r="BD2945" s="44">
        <v>70803</v>
      </c>
      <c r="BE2945" s="34" t="s">
        <v>454</v>
      </c>
      <c r="BF2945" s="43" t="s">
        <v>1223</v>
      </c>
      <c r="BG2945" s="34" t="s">
        <v>454</v>
      </c>
      <c r="BH2945" s="34" t="s">
        <v>274</v>
      </c>
      <c r="BI2945" s="34" t="s">
        <v>454</v>
      </c>
      <c r="BJ2945" s="44" t="s">
        <v>947</v>
      </c>
      <c r="BK2945" s="44" t="s">
        <v>13640</v>
      </c>
      <c r="EN2945" s="576"/>
      <c r="EO2945" s="561"/>
      <c r="EP2945" s="561"/>
      <c r="EQ2945" s="576"/>
      <c r="ER2945" s="561"/>
      <c r="ES2945" s="561"/>
    </row>
    <row r="2946" spans="22:149">
      <c r="V2946" s="43">
        <v>452</v>
      </c>
      <c r="W2946" s="34" t="s">
        <v>3734</v>
      </c>
      <c r="X2946" s="44">
        <v>70800</v>
      </c>
      <c r="Y2946" s="34" t="s">
        <v>741</v>
      </c>
      <c r="Z2946" s="43" t="s">
        <v>1223</v>
      </c>
      <c r="AA2946" s="34" t="s">
        <v>454</v>
      </c>
      <c r="AB2946" s="34" t="s">
        <v>274</v>
      </c>
      <c r="AC2946" s="34" t="s">
        <v>454</v>
      </c>
      <c r="AD2946" s="44" t="s">
        <v>947</v>
      </c>
      <c r="AE2946" s="44" t="s">
        <v>13640</v>
      </c>
      <c r="AF2946" s="43">
        <v>452</v>
      </c>
      <c r="AG2946" s="34" t="s">
        <v>3734</v>
      </c>
      <c r="AH2946" s="34" t="s">
        <v>5350</v>
      </c>
      <c r="AI2946" s="43" t="s">
        <v>5337</v>
      </c>
      <c r="AJ2946" s="44" t="s">
        <v>5351</v>
      </c>
      <c r="AK2946" s="261">
        <v>7000601</v>
      </c>
      <c r="AL2946" s="44" t="s">
        <v>274</v>
      </c>
      <c r="AM2946" s="44" t="s">
        <v>5355</v>
      </c>
      <c r="AN2946" s="262">
        <v>266093870</v>
      </c>
      <c r="AO2946" s="34"/>
      <c r="AP2946" s="34"/>
      <c r="AQ2946" s="34"/>
      <c r="AR2946" s="34"/>
      <c r="AS2946" s="34"/>
      <c r="AT2946" s="44" t="s">
        <v>13624</v>
      </c>
      <c r="AU2946" s="44"/>
      <c r="AV2946" s="477" t="str">
        <f t="array" ref="AV2946">_xlfn.IFS(
LEFT(Tabelas!$AI2946,1)="N","DN",
LEFT(Tabelas!$AI2946,1)="C","DC",
LEFT(Tabelas!$AI2946,1)="L","DL",
LEFT(Tabelas!$AI2946,1)="A","DA",
LEFT(Tabelas!$AI2946,1)="G","DG")</f>
        <v>DA</v>
      </c>
      <c r="AW2946" s="34"/>
      <c r="AX2946" s="34"/>
      <c r="AY2946" s="34"/>
      <c r="AZ2946" s="34"/>
      <c r="BA2946" s="34"/>
      <c r="BB2946" s="34"/>
      <c r="BC2946" s="34"/>
      <c r="BD2946" s="44">
        <v>70800</v>
      </c>
      <c r="BE2946" s="34" t="s">
        <v>741</v>
      </c>
      <c r="BF2946" s="43" t="s">
        <v>1223</v>
      </c>
      <c r="BG2946" s="34" t="s">
        <v>454</v>
      </c>
      <c r="BH2946" s="34" t="s">
        <v>274</v>
      </c>
      <c r="BI2946" s="34" t="s">
        <v>454</v>
      </c>
      <c r="BJ2946" s="44" t="s">
        <v>947</v>
      </c>
      <c r="BK2946" s="44" t="s">
        <v>13640</v>
      </c>
      <c r="EN2946" s="576"/>
      <c r="EO2946" s="561"/>
      <c r="EP2946" s="561"/>
      <c r="EQ2946" s="576"/>
      <c r="ER2946" s="561"/>
      <c r="ES2946" s="561"/>
    </row>
    <row r="2947" spans="22:149">
      <c r="V2947" s="43">
        <v>452</v>
      </c>
      <c r="W2947" s="34" t="s">
        <v>3734</v>
      </c>
      <c r="X2947" s="44">
        <v>70903</v>
      </c>
      <c r="Y2947" s="34" t="s">
        <v>1052</v>
      </c>
      <c r="Z2947" s="43" t="s">
        <v>1223</v>
      </c>
      <c r="AA2947" s="34" t="s">
        <v>455</v>
      </c>
      <c r="AB2947" s="34" t="s">
        <v>274</v>
      </c>
      <c r="AC2947" s="34" t="s">
        <v>1052</v>
      </c>
      <c r="AD2947" s="44" t="s">
        <v>947</v>
      </c>
      <c r="AE2947" s="44" t="s">
        <v>13640</v>
      </c>
      <c r="AF2947" s="43">
        <v>452</v>
      </c>
      <c r="AG2947" s="34" t="s">
        <v>3734</v>
      </c>
      <c r="AH2947" s="34" t="s">
        <v>5350</v>
      </c>
      <c r="AI2947" s="43" t="s">
        <v>5337</v>
      </c>
      <c r="AJ2947" s="44" t="s">
        <v>5351</v>
      </c>
      <c r="AK2947" s="261">
        <v>7000601</v>
      </c>
      <c r="AL2947" s="44" t="s">
        <v>274</v>
      </c>
      <c r="AM2947" s="44" t="s">
        <v>5355</v>
      </c>
      <c r="AN2947" s="262">
        <v>266093870</v>
      </c>
      <c r="AO2947" s="34"/>
      <c r="AP2947" s="34"/>
      <c r="AQ2947" s="34"/>
      <c r="AR2947" s="34"/>
      <c r="AS2947" s="34"/>
      <c r="AT2947" s="44" t="s">
        <v>13624</v>
      </c>
      <c r="AU2947" s="44"/>
      <c r="AV2947" s="477" t="str">
        <f t="array" ref="AV2947">_xlfn.IFS(
LEFT(Tabelas!$AI2947,1)="N","DN",
LEFT(Tabelas!$AI2947,1)="C","DC",
LEFT(Tabelas!$AI2947,1)="L","DL",
LEFT(Tabelas!$AI2947,1)="A","DA",
LEFT(Tabelas!$AI2947,1)="G","DG")</f>
        <v>DA</v>
      </c>
      <c r="AW2947" s="34"/>
      <c r="AX2947" s="34"/>
      <c r="AY2947" s="34"/>
      <c r="AZ2947" s="34"/>
      <c r="BA2947" s="34"/>
      <c r="BB2947" s="34"/>
      <c r="BC2947" s="34"/>
      <c r="BD2947" s="44">
        <v>70903</v>
      </c>
      <c r="BE2947" s="34" t="s">
        <v>1052</v>
      </c>
      <c r="BF2947" s="43" t="s">
        <v>1223</v>
      </c>
      <c r="BG2947" s="34" t="s">
        <v>455</v>
      </c>
      <c r="BH2947" s="34" t="s">
        <v>274</v>
      </c>
      <c r="BI2947" s="34" t="s">
        <v>1052</v>
      </c>
      <c r="BJ2947" s="44" t="s">
        <v>947</v>
      </c>
      <c r="BK2947" s="44" t="s">
        <v>13640</v>
      </c>
      <c r="EN2947" s="576"/>
      <c r="EO2947" s="561"/>
      <c r="EP2947" s="561"/>
      <c r="EQ2947" s="576"/>
      <c r="ER2947" s="561"/>
      <c r="ES2947" s="561"/>
    </row>
    <row r="2948" spans="22:149">
      <c r="V2948" s="43">
        <v>452</v>
      </c>
      <c r="W2948" s="34" t="s">
        <v>3734</v>
      </c>
      <c r="X2948" s="44">
        <v>70905</v>
      </c>
      <c r="Y2948" s="34" t="s">
        <v>455</v>
      </c>
      <c r="Z2948" s="43" t="s">
        <v>1223</v>
      </c>
      <c r="AA2948" s="34" t="s">
        <v>455</v>
      </c>
      <c r="AB2948" s="34" t="s">
        <v>274</v>
      </c>
      <c r="AC2948" s="34" t="s">
        <v>455</v>
      </c>
      <c r="AD2948" s="44" t="s">
        <v>947</v>
      </c>
      <c r="AE2948" s="44" t="s">
        <v>13640</v>
      </c>
      <c r="AF2948" s="43">
        <v>452</v>
      </c>
      <c r="AG2948" s="34" t="s">
        <v>3734</v>
      </c>
      <c r="AH2948" s="34" t="s">
        <v>5350</v>
      </c>
      <c r="AI2948" s="43" t="s">
        <v>5337</v>
      </c>
      <c r="AJ2948" s="44" t="s">
        <v>5351</v>
      </c>
      <c r="AK2948" s="261">
        <v>7000601</v>
      </c>
      <c r="AL2948" s="44" t="s">
        <v>274</v>
      </c>
      <c r="AM2948" s="44" t="s">
        <v>5355</v>
      </c>
      <c r="AN2948" s="262">
        <v>266093870</v>
      </c>
      <c r="AO2948" s="34"/>
      <c r="AP2948" s="34"/>
      <c r="AQ2948" s="34"/>
      <c r="AR2948" s="34"/>
      <c r="AS2948" s="34"/>
      <c r="AT2948" s="44" t="s">
        <v>13624</v>
      </c>
      <c r="AU2948" s="44"/>
      <c r="AV2948" s="477" t="str">
        <f t="array" ref="AV2948">_xlfn.IFS(
LEFT(Tabelas!$AI2948,1)="N","DN",
LEFT(Tabelas!$AI2948,1)="C","DC",
LEFT(Tabelas!$AI2948,1)="L","DL",
LEFT(Tabelas!$AI2948,1)="A","DA",
LEFT(Tabelas!$AI2948,1)="G","DG")</f>
        <v>DA</v>
      </c>
      <c r="AW2948" s="34"/>
      <c r="AX2948" s="34"/>
      <c r="AY2948" s="34"/>
      <c r="AZ2948" s="34"/>
      <c r="BA2948" s="34"/>
      <c r="BB2948" s="34"/>
      <c r="BC2948" s="34"/>
      <c r="BD2948" s="44">
        <v>70905</v>
      </c>
      <c r="BE2948" s="34" t="s">
        <v>455</v>
      </c>
      <c r="BF2948" s="43" t="s">
        <v>1223</v>
      </c>
      <c r="BG2948" s="34" t="s">
        <v>455</v>
      </c>
      <c r="BH2948" s="34" t="s">
        <v>274</v>
      </c>
      <c r="BI2948" s="34" t="s">
        <v>455</v>
      </c>
      <c r="BJ2948" s="44" t="s">
        <v>947</v>
      </c>
      <c r="BK2948" s="44" t="s">
        <v>13640</v>
      </c>
      <c r="EN2948" s="576"/>
      <c r="EO2948" s="561"/>
      <c r="EP2948" s="561"/>
      <c r="EQ2948" s="576"/>
      <c r="ER2948" s="561"/>
      <c r="ES2948" s="561"/>
    </row>
    <row r="2949" spans="22:149">
      <c r="V2949" s="43">
        <v>452</v>
      </c>
      <c r="W2949" s="34" t="s">
        <v>3734</v>
      </c>
      <c r="X2949" s="44">
        <v>70900</v>
      </c>
      <c r="Y2949" s="34" t="s">
        <v>742</v>
      </c>
      <c r="Z2949" s="43" t="s">
        <v>1223</v>
      </c>
      <c r="AA2949" s="34" t="s">
        <v>455</v>
      </c>
      <c r="AB2949" s="34" t="s">
        <v>274</v>
      </c>
      <c r="AC2949" s="34" t="s">
        <v>455</v>
      </c>
      <c r="AD2949" s="44" t="s">
        <v>947</v>
      </c>
      <c r="AE2949" s="44" t="s">
        <v>13640</v>
      </c>
      <c r="AF2949" s="43">
        <v>452</v>
      </c>
      <c r="AG2949" s="34" t="s">
        <v>3734</v>
      </c>
      <c r="AH2949" s="34" t="s">
        <v>5350</v>
      </c>
      <c r="AI2949" s="43" t="s">
        <v>5337</v>
      </c>
      <c r="AJ2949" s="44" t="s">
        <v>5351</v>
      </c>
      <c r="AK2949" s="261">
        <v>7000601</v>
      </c>
      <c r="AL2949" s="44" t="s">
        <v>274</v>
      </c>
      <c r="AM2949" s="44" t="s">
        <v>5355</v>
      </c>
      <c r="AN2949" s="262">
        <v>266093870</v>
      </c>
      <c r="AO2949" s="34"/>
      <c r="AP2949" s="34"/>
      <c r="AQ2949" s="34"/>
      <c r="AR2949" s="34"/>
      <c r="AS2949" s="34"/>
      <c r="AT2949" s="44" t="s">
        <v>13624</v>
      </c>
      <c r="AU2949" s="44"/>
      <c r="AV2949" s="477" t="str">
        <f t="array" ref="AV2949">_xlfn.IFS(
LEFT(Tabelas!$AI2949,1)="N","DN",
LEFT(Tabelas!$AI2949,1)="C","DC",
LEFT(Tabelas!$AI2949,1)="L","DL",
LEFT(Tabelas!$AI2949,1)="A","DA",
LEFT(Tabelas!$AI2949,1)="G","DG")</f>
        <v>DA</v>
      </c>
      <c r="AW2949" s="34"/>
      <c r="AX2949" s="34"/>
      <c r="AY2949" s="34"/>
      <c r="AZ2949" s="34"/>
      <c r="BA2949" s="34"/>
      <c r="BB2949" s="34"/>
      <c r="BC2949" s="34"/>
      <c r="BD2949" s="44">
        <v>70900</v>
      </c>
      <c r="BE2949" s="34" t="s">
        <v>742</v>
      </c>
      <c r="BF2949" s="43" t="s">
        <v>1223</v>
      </c>
      <c r="BG2949" s="34" t="s">
        <v>455</v>
      </c>
      <c r="BH2949" s="34" t="s">
        <v>274</v>
      </c>
      <c r="BI2949" s="34" t="s">
        <v>455</v>
      </c>
      <c r="BJ2949" s="44" t="s">
        <v>947</v>
      </c>
      <c r="BK2949" s="44" t="s">
        <v>13640</v>
      </c>
      <c r="EN2949" s="576"/>
      <c r="EO2949" s="561"/>
      <c r="EP2949" s="561"/>
      <c r="EQ2949" s="576"/>
      <c r="ER2949" s="561"/>
      <c r="ES2949" s="561"/>
    </row>
    <row r="2950" spans="22:149">
      <c r="V2950" s="43">
        <v>452</v>
      </c>
      <c r="W2950" s="34" t="s">
        <v>3734</v>
      </c>
      <c r="X2950" s="44">
        <v>70906</v>
      </c>
      <c r="Y2950" s="34" t="s">
        <v>1607</v>
      </c>
      <c r="Z2950" s="43" t="s">
        <v>1223</v>
      </c>
      <c r="AA2950" s="34" t="s">
        <v>455</v>
      </c>
      <c r="AB2950" s="34" t="s">
        <v>274</v>
      </c>
      <c r="AC2950" s="34" t="s">
        <v>1607</v>
      </c>
      <c r="AD2950" s="44" t="s">
        <v>947</v>
      </c>
      <c r="AE2950" s="44" t="s">
        <v>13640</v>
      </c>
      <c r="AF2950" s="43">
        <v>452</v>
      </c>
      <c r="AG2950" s="34" t="s">
        <v>3734</v>
      </c>
      <c r="AH2950" s="34" t="s">
        <v>5350</v>
      </c>
      <c r="AI2950" s="43" t="s">
        <v>5337</v>
      </c>
      <c r="AJ2950" s="44" t="s">
        <v>5351</v>
      </c>
      <c r="AK2950" s="261">
        <v>7000601</v>
      </c>
      <c r="AL2950" s="44" t="s">
        <v>274</v>
      </c>
      <c r="AM2950" s="44" t="s">
        <v>5355</v>
      </c>
      <c r="AN2950" s="262">
        <v>266093870</v>
      </c>
      <c r="AO2950" s="34"/>
      <c r="AP2950" s="34"/>
      <c r="AQ2950" s="34"/>
      <c r="AR2950" s="34"/>
      <c r="AS2950" s="34"/>
      <c r="AT2950" s="44" t="s">
        <v>13624</v>
      </c>
      <c r="AU2950" s="44"/>
      <c r="AV2950" s="477" t="str">
        <f t="array" ref="AV2950">_xlfn.IFS(
LEFT(Tabelas!$AI2950,1)="N","DN",
LEFT(Tabelas!$AI2950,1)="C","DC",
LEFT(Tabelas!$AI2950,1)="L","DL",
LEFT(Tabelas!$AI2950,1)="A","DA",
LEFT(Tabelas!$AI2950,1)="G","DG")</f>
        <v>DA</v>
      </c>
      <c r="AW2950" s="34"/>
      <c r="AX2950" s="34"/>
      <c r="AY2950" s="34"/>
      <c r="AZ2950" s="34"/>
      <c r="BA2950" s="34"/>
      <c r="BB2950" s="34"/>
      <c r="BC2950" s="34"/>
      <c r="BD2950" s="44">
        <v>70906</v>
      </c>
      <c r="BE2950" s="34" t="s">
        <v>1607</v>
      </c>
      <c r="BF2950" s="43" t="s">
        <v>1223</v>
      </c>
      <c r="BG2950" s="34" t="s">
        <v>455</v>
      </c>
      <c r="BH2950" s="34" t="s">
        <v>274</v>
      </c>
      <c r="BI2950" s="34" t="s">
        <v>1607</v>
      </c>
      <c r="BJ2950" s="44" t="s">
        <v>947</v>
      </c>
      <c r="BK2950" s="44" t="s">
        <v>13640</v>
      </c>
      <c r="EN2950" s="576"/>
      <c r="EO2950" s="561"/>
      <c r="EP2950" s="561"/>
      <c r="EQ2950" s="576"/>
      <c r="ER2950" s="561"/>
      <c r="ES2950" s="561"/>
    </row>
    <row r="2951" spans="22:149">
      <c r="V2951" s="43">
        <v>452</v>
      </c>
      <c r="W2951" s="34" t="s">
        <v>3734</v>
      </c>
      <c r="X2951" s="44">
        <v>70909</v>
      </c>
      <c r="Y2951" s="34" t="s">
        <v>2099</v>
      </c>
      <c r="Z2951" s="43" t="s">
        <v>1223</v>
      </c>
      <c r="AA2951" s="34" t="s">
        <v>455</v>
      </c>
      <c r="AB2951" s="34" t="s">
        <v>274</v>
      </c>
      <c r="AC2951" s="34" t="s">
        <v>13653</v>
      </c>
      <c r="AD2951" s="44" t="s">
        <v>947</v>
      </c>
      <c r="AE2951" s="44" t="s">
        <v>13640</v>
      </c>
      <c r="AF2951" s="43">
        <v>452</v>
      </c>
      <c r="AG2951" s="34" t="s">
        <v>3734</v>
      </c>
      <c r="AH2951" s="34" t="s">
        <v>5350</v>
      </c>
      <c r="AI2951" s="43" t="s">
        <v>5337</v>
      </c>
      <c r="AJ2951" s="44" t="s">
        <v>5351</v>
      </c>
      <c r="AK2951" s="261">
        <v>7000601</v>
      </c>
      <c r="AL2951" s="44" t="s">
        <v>274</v>
      </c>
      <c r="AM2951" s="44" t="s">
        <v>5355</v>
      </c>
      <c r="AN2951" s="262">
        <v>266093870</v>
      </c>
      <c r="AO2951" s="34"/>
      <c r="AP2951" s="34"/>
      <c r="AQ2951" s="34"/>
      <c r="AR2951" s="34"/>
      <c r="AS2951" s="34"/>
      <c r="AT2951" s="44" t="s">
        <v>13624</v>
      </c>
      <c r="AU2951" s="44"/>
      <c r="AV2951" s="477" t="str">
        <f t="array" ref="AV2951">_xlfn.IFS(
LEFT(Tabelas!$AI2951,1)="N","DN",
LEFT(Tabelas!$AI2951,1)="C","DC",
LEFT(Tabelas!$AI2951,1)="L","DL",
LEFT(Tabelas!$AI2951,1)="A","DA",
LEFT(Tabelas!$AI2951,1)="G","DG")</f>
        <v>DA</v>
      </c>
      <c r="AW2951" s="34"/>
      <c r="AX2951" s="34"/>
      <c r="AY2951" s="34"/>
      <c r="AZ2951" s="34"/>
      <c r="BA2951" s="34"/>
      <c r="BB2951" s="34"/>
      <c r="BC2951" s="34"/>
      <c r="BD2951" s="44">
        <v>70909</v>
      </c>
      <c r="BE2951" s="34" t="s">
        <v>2099</v>
      </c>
      <c r="BF2951" s="43" t="s">
        <v>1223</v>
      </c>
      <c r="BG2951" s="34" t="s">
        <v>455</v>
      </c>
      <c r="BH2951" s="34" t="s">
        <v>274</v>
      </c>
      <c r="BI2951" s="34" t="s">
        <v>13653</v>
      </c>
      <c r="BJ2951" s="44" t="s">
        <v>947</v>
      </c>
      <c r="BK2951" s="44" t="s">
        <v>13640</v>
      </c>
      <c r="EN2951" s="576"/>
      <c r="EO2951" s="561"/>
      <c r="EP2951" s="561"/>
      <c r="EQ2951" s="576"/>
      <c r="ER2951" s="561"/>
      <c r="ES2951" s="561"/>
    </row>
    <row r="2952" spans="22:149">
      <c r="V2952" s="43">
        <v>452</v>
      </c>
      <c r="W2952" s="34" t="s">
        <v>3734</v>
      </c>
      <c r="X2952" s="44">
        <v>70910</v>
      </c>
      <c r="Y2952" s="34" t="s">
        <v>2301</v>
      </c>
      <c r="Z2952" s="43" t="s">
        <v>1223</v>
      </c>
      <c r="AA2952" s="34" t="s">
        <v>455</v>
      </c>
      <c r="AB2952" s="34" t="s">
        <v>274</v>
      </c>
      <c r="AC2952" s="34" t="s">
        <v>13654</v>
      </c>
      <c r="AD2952" s="44" t="s">
        <v>947</v>
      </c>
      <c r="AE2952" s="44" t="s">
        <v>13640</v>
      </c>
      <c r="AF2952" s="43">
        <v>452</v>
      </c>
      <c r="AG2952" s="34" t="s">
        <v>3734</v>
      </c>
      <c r="AH2952" s="34" t="s">
        <v>5350</v>
      </c>
      <c r="AI2952" s="43" t="s">
        <v>5337</v>
      </c>
      <c r="AJ2952" s="44" t="s">
        <v>5351</v>
      </c>
      <c r="AK2952" s="261">
        <v>7000601</v>
      </c>
      <c r="AL2952" s="44" t="s">
        <v>274</v>
      </c>
      <c r="AM2952" s="44" t="s">
        <v>5355</v>
      </c>
      <c r="AN2952" s="262">
        <v>266093870</v>
      </c>
      <c r="AO2952" s="34"/>
      <c r="AP2952" s="34"/>
      <c r="AQ2952" s="34"/>
      <c r="AR2952" s="34"/>
      <c r="AS2952" s="34"/>
      <c r="AT2952" s="44" t="s">
        <v>13624</v>
      </c>
      <c r="AU2952" s="44"/>
      <c r="AV2952" s="477" t="str">
        <f t="array" ref="AV2952">_xlfn.IFS(
LEFT(Tabelas!$AI2952,1)="N","DN",
LEFT(Tabelas!$AI2952,1)="C","DC",
LEFT(Tabelas!$AI2952,1)="L","DL",
LEFT(Tabelas!$AI2952,1)="A","DA",
LEFT(Tabelas!$AI2952,1)="G","DG")</f>
        <v>DA</v>
      </c>
      <c r="AW2952" s="34"/>
      <c r="AX2952" s="34"/>
      <c r="AY2952" s="34"/>
      <c r="AZ2952" s="34"/>
      <c r="BA2952" s="34"/>
      <c r="BB2952" s="34"/>
      <c r="BC2952" s="34"/>
      <c r="BD2952" s="44">
        <v>70910</v>
      </c>
      <c r="BE2952" s="34" t="s">
        <v>2301</v>
      </c>
      <c r="BF2952" s="43" t="s">
        <v>1223</v>
      </c>
      <c r="BG2952" s="34" t="s">
        <v>455</v>
      </c>
      <c r="BH2952" s="34" t="s">
        <v>274</v>
      </c>
      <c r="BI2952" s="34" t="s">
        <v>13654</v>
      </c>
      <c r="BJ2952" s="44" t="s">
        <v>947</v>
      </c>
      <c r="BK2952" s="44" t="s">
        <v>13640</v>
      </c>
      <c r="EN2952" s="576"/>
      <c r="EO2952" s="561"/>
      <c r="EP2952" s="561"/>
      <c r="EQ2952" s="576"/>
      <c r="ER2952" s="561"/>
      <c r="ES2952" s="561"/>
    </row>
    <row r="2953" spans="22:149">
      <c r="V2953" s="43">
        <v>452</v>
      </c>
      <c r="W2953" s="34" t="s">
        <v>3734</v>
      </c>
      <c r="X2953" s="44">
        <v>70908</v>
      </c>
      <c r="Y2953" s="34" t="s">
        <v>1876</v>
      </c>
      <c r="Z2953" s="43" t="s">
        <v>1223</v>
      </c>
      <c r="AA2953" s="34" t="s">
        <v>455</v>
      </c>
      <c r="AB2953" s="34" t="s">
        <v>274</v>
      </c>
      <c r="AC2953" s="34" t="s">
        <v>1876</v>
      </c>
      <c r="AD2953" s="44" t="s">
        <v>947</v>
      </c>
      <c r="AE2953" s="44" t="s">
        <v>13640</v>
      </c>
      <c r="AF2953" s="43">
        <v>452</v>
      </c>
      <c r="AG2953" s="34" t="s">
        <v>3734</v>
      </c>
      <c r="AH2953" s="34" t="s">
        <v>5350</v>
      </c>
      <c r="AI2953" s="43" t="s">
        <v>5337</v>
      </c>
      <c r="AJ2953" s="44" t="s">
        <v>5351</v>
      </c>
      <c r="AK2953" s="261">
        <v>7000601</v>
      </c>
      <c r="AL2953" s="44" t="s">
        <v>274</v>
      </c>
      <c r="AM2953" s="44" t="s">
        <v>5355</v>
      </c>
      <c r="AN2953" s="262">
        <v>266093870</v>
      </c>
      <c r="AO2953" s="34"/>
      <c r="AP2953" s="34"/>
      <c r="AQ2953" s="34"/>
      <c r="AR2953" s="34"/>
      <c r="AS2953" s="34"/>
      <c r="AT2953" s="44" t="s">
        <v>13624</v>
      </c>
      <c r="AU2953" s="44"/>
      <c r="AV2953" s="477" t="str">
        <f t="array" ref="AV2953">_xlfn.IFS(
LEFT(Tabelas!$AI2953,1)="N","DN",
LEFT(Tabelas!$AI2953,1)="C","DC",
LEFT(Tabelas!$AI2953,1)="L","DL",
LEFT(Tabelas!$AI2953,1)="A","DA",
LEFT(Tabelas!$AI2953,1)="G","DG")</f>
        <v>DA</v>
      </c>
      <c r="AW2953" s="34"/>
      <c r="AX2953" s="34"/>
      <c r="AY2953" s="34"/>
      <c r="AZ2953" s="34"/>
      <c r="BA2953" s="34"/>
      <c r="BB2953" s="34"/>
      <c r="BC2953" s="34"/>
      <c r="BD2953" s="44">
        <v>70908</v>
      </c>
      <c r="BE2953" s="34" t="s">
        <v>1876</v>
      </c>
      <c r="BF2953" s="43" t="s">
        <v>1223</v>
      </c>
      <c r="BG2953" s="34" t="s">
        <v>455</v>
      </c>
      <c r="BH2953" s="34" t="s">
        <v>274</v>
      </c>
      <c r="BI2953" s="34" t="s">
        <v>1876</v>
      </c>
      <c r="BJ2953" s="44" t="s">
        <v>947</v>
      </c>
      <c r="BK2953" s="44" t="s">
        <v>13640</v>
      </c>
      <c r="EN2953" s="576"/>
      <c r="EO2953" s="561"/>
      <c r="EP2953" s="561"/>
      <c r="EQ2953" s="576"/>
      <c r="ER2953" s="561"/>
      <c r="ES2953" s="561"/>
    </row>
    <row r="2954" spans="22:149">
      <c r="V2954" s="43">
        <v>452</v>
      </c>
      <c r="W2954" s="34" t="s">
        <v>3734</v>
      </c>
      <c r="X2954" s="44">
        <v>71001</v>
      </c>
      <c r="Y2954" s="34" t="s">
        <v>1053</v>
      </c>
      <c r="Z2954" s="43" t="s">
        <v>1223</v>
      </c>
      <c r="AA2954" s="34" t="s">
        <v>456</v>
      </c>
      <c r="AB2954" s="34" t="s">
        <v>274</v>
      </c>
      <c r="AC2954" s="34" t="s">
        <v>1053</v>
      </c>
      <c r="AD2954" s="44" t="s">
        <v>947</v>
      </c>
      <c r="AE2954" s="44" t="s">
        <v>13640</v>
      </c>
      <c r="AF2954" s="43">
        <v>452</v>
      </c>
      <c r="AG2954" s="34" t="s">
        <v>3734</v>
      </c>
      <c r="AH2954" s="34" t="s">
        <v>5350</v>
      </c>
      <c r="AI2954" s="43" t="s">
        <v>5337</v>
      </c>
      <c r="AJ2954" s="44" t="s">
        <v>5351</v>
      </c>
      <c r="AK2954" s="261">
        <v>7000601</v>
      </c>
      <c r="AL2954" s="44" t="s">
        <v>274</v>
      </c>
      <c r="AM2954" s="44" t="s">
        <v>5355</v>
      </c>
      <c r="AN2954" s="262">
        <v>266093870</v>
      </c>
      <c r="AO2954" s="34"/>
      <c r="AP2954" s="34"/>
      <c r="AQ2954" s="34"/>
      <c r="AR2954" s="34"/>
      <c r="AS2954" s="34"/>
      <c r="AT2954" s="44" t="s">
        <v>13624</v>
      </c>
      <c r="AU2954" s="44"/>
      <c r="AV2954" s="477" t="str">
        <f t="array" ref="AV2954">_xlfn.IFS(
LEFT(Tabelas!$AI2954,1)="N","DN",
LEFT(Tabelas!$AI2954,1)="C","DC",
LEFT(Tabelas!$AI2954,1)="L","DL",
LEFT(Tabelas!$AI2954,1)="A","DA",
LEFT(Tabelas!$AI2954,1)="G","DG")</f>
        <v>DA</v>
      </c>
      <c r="AW2954" s="34"/>
      <c r="AX2954" s="34"/>
      <c r="AY2954" s="34"/>
      <c r="AZ2954" s="34"/>
      <c r="BA2954" s="34"/>
      <c r="BB2954" s="34"/>
      <c r="BC2954" s="34"/>
      <c r="BD2954" s="44">
        <v>71001</v>
      </c>
      <c r="BE2954" s="34" t="s">
        <v>1053</v>
      </c>
      <c r="BF2954" s="43" t="s">
        <v>1223</v>
      </c>
      <c r="BG2954" s="34" t="s">
        <v>456</v>
      </c>
      <c r="BH2954" s="34" t="s">
        <v>274</v>
      </c>
      <c r="BI2954" s="34" t="s">
        <v>1053</v>
      </c>
      <c r="BJ2954" s="44" t="s">
        <v>947</v>
      </c>
      <c r="BK2954" s="44" t="s">
        <v>13640</v>
      </c>
      <c r="EN2954" s="576"/>
      <c r="EO2954" s="561"/>
      <c r="EP2954" s="561"/>
      <c r="EQ2954" s="576"/>
      <c r="ER2954" s="561"/>
      <c r="ES2954" s="561"/>
    </row>
    <row r="2955" spans="22:149">
      <c r="V2955" s="43">
        <v>452</v>
      </c>
      <c r="W2955" s="34" t="s">
        <v>3734</v>
      </c>
      <c r="X2955" s="44">
        <v>71002</v>
      </c>
      <c r="Y2955" s="34" t="s">
        <v>456</v>
      </c>
      <c r="Z2955" s="43" t="s">
        <v>1223</v>
      </c>
      <c r="AA2955" s="34" t="s">
        <v>456</v>
      </c>
      <c r="AB2955" s="34" t="s">
        <v>274</v>
      </c>
      <c r="AC2955" s="34" t="s">
        <v>456</v>
      </c>
      <c r="AD2955" s="44" t="s">
        <v>947</v>
      </c>
      <c r="AE2955" s="44" t="s">
        <v>13640</v>
      </c>
      <c r="AF2955" s="43">
        <v>452</v>
      </c>
      <c r="AG2955" s="34" t="s">
        <v>3734</v>
      </c>
      <c r="AH2955" s="34" t="s">
        <v>5350</v>
      </c>
      <c r="AI2955" s="43" t="s">
        <v>5337</v>
      </c>
      <c r="AJ2955" s="44" t="s">
        <v>5351</v>
      </c>
      <c r="AK2955" s="261">
        <v>7000601</v>
      </c>
      <c r="AL2955" s="44" t="s">
        <v>274</v>
      </c>
      <c r="AM2955" s="44" t="s">
        <v>5355</v>
      </c>
      <c r="AN2955" s="262">
        <v>266093870</v>
      </c>
      <c r="AO2955" s="34"/>
      <c r="AP2955" s="34"/>
      <c r="AQ2955" s="34"/>
      <c r="AR2955" s="34"/>
      <c r="AS2955" s="34"/>
      <c r="AT2955" s="44" t="s">
        <v>13624</v>
      </c>
      <c r="AU2955" s="44"/>
      <c r="AV2955" s="477" t="str">
        <f t="array" ref="AV2955">_xlfn.IFS(
LEFT(Tabelas!$AI2955,1)="N","DN",
LEFT(Tabelas!$AI2955,1)="C","DC",
LEFT(Tabelas!$AI2955,1)="L","DL",
LEFT(Tabelas!$AI2955,1)="A","DA",
LEFT(Tabelas!$AI2955,1)="G","DG")</f>
        <v>DA</v>
      </c>
      <c r="AW2955" s="34"/>
      <c r="AX2955" s="34"/>
      <c r="AY2955" s="34"/>
      <c r="AZ2955" s="34"/>
      <c r="BA2955" s="34"/>
      <c r="BB2955" s="34"/>
      <c r="BC2955" s="34"/>
      <c r="BD2955" s="44">
        <v>71002</v>
      </c>
      <c r="BE2955" s="34" t="s">
        <v>456</v>
      </c>
      <c r="BF2955" s="43" t="s">
        <v>1223</v>
      </c>
      <c r="BG2955" s="34" t="s">
        <v>456</v>
      </c>
      <c r="BH2955" s="34" t="s">
        <v>274</v>
      </c>
      <c r="BI2955" s="34" t="s">
        <v>456</v>
      </c>
      <c r="BJ2955" s="44" t="s">
        <v>947</v>
      </c>
      <c r="BK2955" s="44" t="s">
        <v>13640</v>
      </c>
      <c r="EN2955" s="576"/>
      <c r="EO2955" s="561"/>
      <c r="EP2955" s="561"/>
      <c r="EQ2955" s="576"/>
      <c r="ER2955" s="561"/>
      <c r="ES2955" s="561"/>
    </row>
    <row r="2956" spans="22:149">
      <c r="V2956" s="43">
        <v>452</v>
      </c>
      <c r="W2956" s="34" t="s">
        <v>3734</v>
      </c>
      <c r="X2956" s="44">
        <v>71000</v>
      </c>
      <c r="Y2956" s="34" t="s">
        <v>743</v>
      </c>
      <c r="Z2956" s="43" t="s">
        <v>1223</v>
      </c>
      <c r="AA2956" s="34" t="s">
        <v>456</v>
      </c>
      <c r="AB2956" s="34" t="s">
        <v>274</v>
      </c>
      <c r="AC2956" s="34" t="s">
        <v>456</v>
      </c>
      <c r="AD2956" s="44" t="s">
        <v>947</v>
      </c>
      <c r="AE2956" s="44" t="s">
        <v>13640</v>
      </c>
      <c r="AF2956" s="43">
        <v>452</v>
      </c>
      <c r="AG2956" s="34" t="s">
        <v>3734</v>
      </c>
      <c r="AH2956" s="34" t="s">
        <v>5350</v>
      </c>
      <c r="AI2956" s="43" t="s">
        <v>5337</v>
      </c>
      <c r="AJ2956" s="44" t="s">
        <v>5351</v>
      </c>
      <c r="AK2956" s="261">
        <v>7000601</v>
      </c>
      <c r="AL2956" s="44" t="s">
        <v>274</v>
      </c>
      <c r="AM2956" s="44" t="s">
        <v>5355</v>
      </c>
      <c r="AN2956" s="262">
        <v>266093870</v>
      </c>
      <c r="AO2956" s="34"/>
      <c r="AP2956" s="34"/>
      <c r="AQ2956" s="34"/>
      <c r="AR2956" s="34"/>
      <c r="AS2956" s="34"/>
      <c r="AT2956" s="44" t="s">
        <v>13624</v>
      </c>
      <c r="AU2956" s="44"/>
      <c r="AV2956" s="477" t="str">
        <f t="array" ref="AV2956">_xlfn.IFS(
LEFT(Tabelas!$AI2956,1)="N","DN",
LEFT(Tabelas!$AI2956,1)="C","DC",
LEFT(Tabelas!$AI2956,1)="L","DL",
LEFT(Tabelas!$AI2956,1)="A","DA",
LEFT(Tabelas!$AI2956,1)="G","DG")</f>
        <v>DA</v>
      </c>
      <c r="AW2956" s="34"/>
      <c r="AX2956" s="34"/>
      <c r="AY2956" s="34"/>
      <c r="AZ2956" s="34"/>
      <c r="BA2956" s="34"/>
      <c r="BB2956" s="34"/>
      <c r="BC2956" s="34"/>
      <c r="BD2956" s="44">
        <v>71000</v>
      </c>
      <c r="BE2956" s="34" t="s">
        <v>743</v>
      </c>
      <c r="BF2956" s="43" t="s">
        <v>1223</v>
      </c>
      <c r="BG2956" s="34" t="s">
        <v>456</v>
      </c>
      <c r="BH2956" s="34" t="s">
        <v>274</v>
      </c>
      <c r="BI2956" s="34" t="s">
        <v>456</v>
      </c>
      <c r="BJ2956" s="44" t="s">
        <v>947</v>
      </c>
      <c r="BK2956" s="44" t="s">
        <v>13640</v>
      </c>
      <c r="EN2956" s="576"/>
      <c r="EO2956" s="561"/>
      <c r="EP2956" s="561"/>
      <c r="EQ2956" s="576"/>
      <c r="ER2956" s="561"/>
      <c r="ES2956" s="561"/>
    </row>
    <row r="2957" spans="22:149">
      <c r="V2957" s="43">
        <v>452</v>
      </c>
      <c r="W2957" s="34" t="s">
        <v>3734</v>
      </c>
      <c r="X2957" s="44">
        <v>71102</v>
      </c>
      <c r="Y2957" s="34" t="s">
        <v>1054</v>
      </c>
      <c r="Z2957" s="43" t="s">
        <v>1223</v>
      </c>
      <c r="AA2957" s="34" t="s">
        <v>457</v>
      </c>
      <c r="AB2957" s="34" t="s">
        <v>274</v>
      </c>
      <c r="AC2957" s="34" t="s">
        <v>1054</v>
      </c>
      <c r="AD2957" s="44" t="s">
        <v>947</v>
      </c>
      <c r="AE2957" s="44" t="s">
        <v>13640</v>
      </c>
      <c r="AF2957" s="43">
        <v>452</v>
      </c>
      <c r="AG2957" s="34" t="s">
        <v>3734</v>
      </c>
      <c r="AH2957" s="34" t="s">
        <v>5350</v>
      </c>
      <c r="AI2957" s="43" t="s">
        <v>5337</v>
      </c>
      <c r="AJ2957" s="44" t="s">
        <v>5351</v>
      </c>
      <c r="AK2957" s="261">
        <v>7000601</v>
      </c>
      <c r="AL2957" s="44" t="s">
        <v>274</v>
      </c>
      <c r="AM2957" s="44" t="s">
        <v>5355</v>
      </c>
      <c r="AN2957" s="262">
        <v>266093870</v>
      </c>
      <c r="AO2957" s="34"/>
      <c r="AP2957" s="34"/>
      <c r="AQ2957" s="34"/>
      <c r="AR2957" s="34"/>
      <c r="AS2957" s="34"/>
      <c r="AT2957" s="44" t="s">
        <v>13624</v>
      </c>
      <c r="AU2957" s="44"/>
      <c r="AV2957" s="477" t="str">
        <f t="array" ref="AV2957">_xlfn.IFS(
LEFT(Tabelas!$AI2957,1)="N","DN",
LEFT(Tabelas!$AI2957,1)="C","DC",
LEFT(Tabelas!$AI2957,1)="L","DL",
LEFT(Tabelas!$AI2957,1)="A","DA",
LEFT(Tabelas!$AI2957,1)="G","DG")</f>
        <v>DA</v>
      </c>
      <c r="AW2957" s="34"/>
      <c r="AX2957" s="34"/>
      <c r="AY2957" s="34"/>
      <c r="AZ2957" s="34"/>
      <c r="BA2957" s="34"/>
      <c r="BB2957" s="34"/>
      <c r="BC2957" s="34"/>
      <c r="BD2957" s="44">
        <v>71102</v>
      </c>
      <c r="BE2957" s="34" t="s">
        <v>1054</v>
      </c>
      <c r="BF2957" s="43" t="s">
        <v>1223</v>
      </c>
      <c r="BG2957" s="34" t="s">
        <v>457</v>
      </c>
      <c r="BH2957" s="34" t="s">
        <v>274</v>
      </c>
      <c r="BI2957" s="34" t="s">
        <v>1054</v>
      </c>
      <c r="BJ2957" s="44" t="s">
        <v>947</v>
      </c>
      <c r="BK2957" s="44" t="s">
        <v>13640</v>
      </c>
      <c r="EN2957" s="576"/>
      <c r="EO2957" s="561"/>
      <c r="EP2957" s="561"/>
      <c r="EQ2957" s="576"/>
      <c r="ER2957" s="561"/>
      <c r="ES2957" s="561"/>
    </row>
    <row r="2958" spans="22:149">
      <c r="V2958" s="43">
        <v>452</v>
      </c>
      <c r="W2958" s="34" t="s">
        <v>3734</v>
      </c>
      <c r="X2958" s="44">
        <v>71103</v>
      </c>
      <c r="Y2958" s="34" t="s">
        <v>1328</v>
      </c>
      <c r="Z2958" s="43" t="s">
        <v>1223</v>
      </c>
      <c r="AA2958" s="34" t="s">
        <v>457</v>
      </c>
      <c r="AB2958" s="34" t="s">
        <v>274</v>
      </c>
      <c r="AC2958" s="34" t="s">
        <v>1328</v>
      </c>
      <c r="AD2958" s="44" t="s">
        <v>947</v>
      </c>
      <c r="AE2958" s="44" t="s">
        <v>13640</v>
      </c>
      <c r="AF2958" s="43">
        <v>452</v>
      </c>
      <c r="AG2958" s="34" t="s">
        <v>3734</v>
      </c>
      <c r="AH2958" s="34" t="s">
        <v>5350</v>
      </c>
      <c r="AI2958" s="43" t="s">
        <v>5337</v>
      </c>
      <c r="AJ2958" s="44" t="s">
        <v>5351</v>
      </c>
      <c r="AK2958" s="261">
        <v>7000601</v>
      </c>
      <c r="AL2958" s="44" t="s">
        <v>274</v>
      </c>
      <c r="AM2958" s="44" t="s">
        <v>5355</v>
      </c>
      <c r="AN2958" s="262">
        <v>266093870</v>
      </c>
      <c r="AO2958" s="34"/>
      <c r="AP2958" s="34"/>
      <c r="AQ2958" s="34"/>
      <c r="AR2958" s="34"/>
      <c r="AS2958" s="34"/>
      <c r="AT2958" s="44" t="s">
        <v>13624</v>
      </c>
      <c r="AU2958" s="44"/>
      <c r="AV2958" s="477" t="str">
        <f t="array" ref="AV2958">_xlfn.IFS(
LEFT(Tabelas!$AI2958,1)="N","DN",
LEFT(Tabelas!$AI2958,1)="C","DC",
LEFT(Tabelas!$AI2958,1)="L","DL",
LEFT(Tabelas!$AI2958,1)="A","DA",
LEFT(Tabelas!$AI2958,1)="G","DG")</f>
        <v>DA</v>
      </c>
      <c r="AW2958" s="34"/>
      <c r="AX2958" s="34"/>
      <c r="AY2958" s="34"/>
      <c r="AZ2958" s="34"/>
      <c r="BA2958" s="34"/>
      <c r="BB2958" s="34"/>
      <c r="BC2958" s="34"/>
      <c r="BD2958" s="44">
        <v>71103</v>
      </c>
      <c r="BE2958" s="34" t="s">
        <v>1328</v>
      </c>
      <c r="BF2958" s="43" t="s">
        <v>1223</v>
      </c>
      <c r="BG2958" s="34" t="s">
        <v>457</v>
      </c>
      <c r="BH2958" s="34" t="s">
        <v>274</v>
      </c>
      <c r="BI2958" s="34" t="s">
        <v>1328</v>
      </c>
      <c r="BJ2958" s="44" t="s">
        <v>947</v>
      </c>
      <c r="BK2958" s="44" t="s">
        <v>13640</v>
      </c>
      <c r="EN2958" s="576"/>
      <c r="EO2958" s="561"/>
      <c r="EP2958" s="561"/>
      <c r="EQ2958" s="576"/>
      <c r="ER2958" s="561"/>
      <c r="ES2958" s="561"/>
    </row>
    <row r="2959" spans="22:149">
      <c r="V2959" s="43">
        <v>452</v>
      </c>
      <c r="W2959" s="34" t="s">
        <v>3734</v>
      </c>
      <c r="X2959" s="44">
        <v>71104</v>
      </c>
      <c r="Y2959" s="34" t="s">
        <v>457</v>
      </c>
      <c r="Z2959" s="43" t="s">
        <v>1223</v>
      </c>
      <c r="AA2959" s="34" t="s">
        <v>457</v>
      </c>
      <c r="AB2959" s="34" t="s">
        <v>274</v>
      </c>
      <c r="AC2959" s="34" t="s">
        <v>457</v>
      </c>
      <c r="AD2959" s="44" t="s">
        <v>947</v>
      </c>
      <c r="AE2959" s="44" t="s">
        <v>13640</v>
      </c>
      <c r="AF2959" s="43">
        <v>452</v>
      </c>
      <c r="AG2959" s="34" t="s">
        <v>3734</v>
      </c>
      <c r="AH2959" s="34" t="s">
        <v>5350</v>
      </c>
      <c r="AI2959" s="43" t="s">
        <v>5337</v>
      </c>
      <c r="AJ2959" s="44" t="s">
        <v>5351</v>
      </c>
      <c r="AK2959" s="261">
        <v>7000601</v>
      </c>
      <c r="AL2959" s="44" t="s">
        <v>274</v>
      </c>
      <c r="AM2959" s="44" t="s">
        <v>5355</v>
      </c>
      <c r="AN2959" s="262">
        <v>266093870</v>
      </c>
      <c r="AO2959" s="34"/>
      <c r="AP2959" s="34"/>
      <c r="AQ2959" s="34"/>
      <c r="AR2959" s="34"/>
      <c r="AS2959" s="34"/>
      <c r="AT2959" s="44" t="s">
        <v>13624</v>
      </c>
      <c r="AU2959" s="44"/>
      <c r="AV2959" s="477" t="str">
        <f t="array" ref="AV2959">_xlfn.IFS(
LEFT(Tabelas!$AI2959,1)="N","DN",
LEFT(Tabelas!$AI2959,1)="C","DC",
LEFT(Tabelas!$AI2959,1)="L","DL",
LEFT(Tabelas!$AI2959,1)="A","DA",
LEFT(Tabelas!$AI2959,1)="G","DG")</f>
        <v>DA</v>
      </c>
      <c r="AW2959" s="34"/>
      <c r="AX2959" s="34"/>
      <c r="AY2959" s="34"/>
      <c r="AZ2959" s="34"/>
      <c r="BA2959" s="34"/>
      <c r="BB2959" s="34"/>
      <c r="BC2959" s="34"/>
      <c r="BD2959" s="44">
        <v>71104</v>
      </c>
      <c r="BE2959" s="34" t="s">
        <v>457</v>
      </c>
      <c r="BF2959" s="43" t="s">
        <v>1223</v>
      </c>
      <c r="BG2959" s="34" t="s">
        <v>457</v>
      </c>
      <c r="BH2959" s="34" t="s">
        <v>274</v>
      </c>
      <c r="BI2959" s="34" t="s">
        <v>457</v>
      </c>
      <c r="BJ2959" s="44" t="s">
        <v>947</v>
      </c>
      <c r="BK2959" s="44" t="s">
        <v>13640</v>
      </c>
      <c r="EN2959" s="576"/>
      <c r="EO2959" s="561"/>
      <c r="EP2959" s="561"/>
      <c r="EQ2959" s="576"/>
      <c r="ER2959" s="561"/>
      <c r="ES2959" s="561"/>
    </row>
    <row r="2960" spans="22:149">
      <c r="V2960" s="43">
        <v>452</v>
      </c>
      <c r="W2960" s="34" t="s">
        <v>3734</v>
      </c>
      <c r="X2960" s="44">
        <v>71100</v>
      </c>
      <c r="Y2960" s="34" t="s">
        <v>744</v>
      </c>
      <c r="Z2960" s="43" t="s">
        <v>1223</v>
      </c>
      <c r="AA2960" s="34" t="s">
        <v>457</v>
      </c>
      <c r="AB2960" s="34" t="s">
        <v>274</v>
      </c>
      <c r="AC2960" s="34" t="s">
        <v>457</v>
      </c>
      <c r="AD2960" s="44" t="s">
        <v>947</v>
      </c>
      <c r="AE2960" s="44" t="s">
        <v>13640</v>
      </c>
      <c r="AF2960" s="43">
        <v>452</v>
      </c>
      <c r="AG2960" s="34" t="s">
        <v>3734</v>
      </c>
      <c r="AH2960" s="34" t="s">
        <v>5350</v>
      </c>
      <c r="AI2960" s="43" t="s">
        <v>5337</v>
      </c>
      <c r="AJ2960" s="44" t="s">
        <v>5351</v>
      </c>
      <c r="AK2960" s="261">
        <v>7000601</v>
      </c>
      <c r="AL2960" s="44" t="s">
        <v>274</v>
      </c>
      <c r="AM2960" s="44" t="s">
        <v>5355</v>
      </c>
      <c r="AN2960" s="262">
        <v>266093870</v>
      </c>
      <c r="AO2960" s="34"/>
      <c r="AP2960" s="34"/>
      <c r="AQ2960" s="34"/>
      <c r="AR2960" s="34"/>
      <c r="AS2960" s="34"/>
      <c r="AT2960" s="44" t="s">
        <v>13624</v>
      </c>
      <c r="AU2960" s="44"/>
      <c r="AV2960" s="477" t="str">
        <f t="array" ref="AV2960">_xlfn.IFS(
LEFT(Tabelas!$AI2960,1)="N","DN",
LEFT(Tabelas!$AI2960,1)="C","DC",
LEFT(Tabelas!$AI2960,1)="L","DL",
LEFT(Tabelas!$AI2960,1)="A","DA",
LEFT(Tabelas!$AI2960,1)="G","DG")</f>
        <v>DA</v>
      </c>
      <c r="AW2960" s="34"/>
      <c r="AX2960" s="34"/>
      <c r="AY2960" s="34"/>
      <c r="AZ2960" s="34"/>
      <c r="BA2960" s="34"/>
      <c r="BB2960" s="34"/>
      <c r="BC2960" s="34"/>
      <c r="BD2960" s="44">
        <v>71100</v>
      </c>
      <c r="BE2960" s="34" t="s">
        <v>744</v>
      </c>
      <c r="BF2960" s="43" t="s">
        <v>1223</v>
      </c>
      <c r="BG2960" s="34" t="s">
        <v>457</v>
      </c>
      <c r="BH2960" s="34" t="s">
        <v>274</v>
      </c>
      <c r="BI2960" s="34" t="s">
        <v>457</v>
      </c>
      <c r="BJ2960" s="44" t="s">
        <v>947</v>
      </c>
      <c r="BK2960" s="44" t="s">
        <v>13640</v>
      </c>
      <c r="EN2960" s="576"/>
      <c r="EO2960" s="561"/>
      <c r="EP2960" s="561"/>
      <c r="EQ2960" s="576"/>
      <c r="ER2960" s="561"/>
      <c r="ES2960" s="561"/>
    </row>
    <row r="2961" spans="22:149">
      <c r="V2961" s="43">
        <v>452</v>
      </c>
      <c r="W2961" s="34" t="s">
        <v>3734</v>
      </c>
      <c r="X2961" s="44">
        <v>71106</v>
      </c>
      <c r="Y2961" s="34" t="s">
        <v>1877</v>
      </c>
      <c r="Z2961" s="43" t="s">
        <v>1223</v>
      </c>
      <c r="AA2961" s="34" t="s">
        <v>457</v>
      </c>
      <c r="AB2961" s="34" t="s">
        <v>274</v>
      </c>
      <c r="AC2961" s="34" t="s">
        <v>13655</v>
      </c>
      <c r="AD2961" s="44" t="s">
        <v>947</v>
      </c>
      <c r="AE2961" s="44" t="s">
        <v>13640</v>
      </c>
      <c r="AF2961" s="43">
        <v>452</v>
      </c>
      <c r="AG2961" s="34" t="s">
        <v>3734</v>
      </c>
      <c r="AH2961" s="34" t="s">
        <v>5350</v>
      </c>
      <c r="AI2961" s="43" t="s">
        <v>5337</v>
      </c>
      <c r="AJ2961" s="44" t="s">
        <v>5351</v>
      </c>
      <c r="AK2961" s="261">
        <v>7000601</v>
      </c>
      <c r="AL2961" s="44" t="s">
        <v>274</v>
      </c>
      <c r="AM2961" s="44" t="s">
        <v>5355</v>
      </c>
      <c r="AN2961" s="262">
        <v>266093870</v>
      </c>
      <c r="AO2961" s="34"/>
      <c r="AP2961" s="34"/>
      <c r="AQ2961" s="34"/>
      <c r="AR2961" s="34"/>
      <c r="AS2961" s="34"/>
      <c r="AT2961" s="44" t="s">
        <v>13624</v>
      </c>
      <c r="AU2961" s="44"/>
      <c r="AV2961" s="477" t="str">
        <f t="array" ref="AV2961">_xlfn.IFS(
LEFT(Tabelas!$AI2961,1)="N","DN",
LEFT(Tabelas!$AI2961,1)="C","DC",
LEFT(Tabelas!$AI2961,1)="L","DL",
LEFT(Tabelas!$AI2961,1)="A","DA",
LEFT(Tabelas!$AI2961,1)="G","DG")</f>
        <v>DA</v>
      </c>
      <c r="AW2961" s="34"/>
      <c r="AX2961" s="34"/>
      <c r="AY2961" s="34"/>
      <c r="AZ2961" s="34"/>
      <c r="BA2961" s="34"/>
      <c r="BB2961" s="34"/>
      <c r="BC2961" s="34"/>
      <c r="BD2961" s="44">
        <v>71106</v>
      </c>
      <c r="BE2961" s="34" t="s">
        <v>1877</v>
      </c>
      <c r="BF2961" s="43" t="s">
        <v>1223</v>
      </c>
      <c r="BG2961" s="34" t="s">
        <v>457</v>
      </c>
      <c r="BH2961" s="34" t="s">
        <v>274</v>
      </c>
      <c r="BI2961" s="34" t="s">
        <v>13655</v>
      </c>
      <c r="BJ2961" s="44" t="s">
        <v>947</v>
      </c>
      <c r="BK2961" s="44" t="s">
        <v>13640</v>
      </c>
      <c r="EN2961" s="576"/>
      <c r="EO2961" s="561"/>
      <c r="EP2961" s="561"/>
      <c r="EQ2961" s="576"/>
      <c r="ER2961" s="561"/>
      <c r="ES2961" s="561"/>
    </row>
    <row r="2962" spans="22:149">
      <c r="V2962" s="43">
        <v>452</v>
      </c>
      <c r="W2962" s="34" t="s">
        <v>3734</v>
      </c>
      <c r="X2962" s="44">
        <v>71303</v>
      </c>
      <c r="Y2962" s="34" t="s">
        <v>1608</v>
      </c>
      <c r="Z2962" s="43" t="s">
        <v>1223</v>
      </c>
      <c r="AA2962" s="34" t="s">
        <v>459</v>
      </c>
      <c r="AB2962" s="34" t="s">
        <v>274</v>
      </c>
      <c r="AC2962" s="34" t="s">
        <v>1608</v>
      </c>
      <c r="AD2962" s="44" t="s">
        <v>947</v>
      </c>
      <c r="AE2962" s="44" t="s">
        <v>13640</v>
      </c>
      <c r="AF2962" s="43">
        <v>452</v>
      </c>
      <c r="AG2962" s="34" t="s">
        <v>3734</v>
      </c>
      <c r="AH2962" s="34" t="s">
        <v>5350</v>
      </c>
      <c r="AI2962" s="43" t="s">
        <v>5337</v>
      </c>
      <c r="AJ2962" s="44" t="s">
        <v>5351</v>
      </c>
      <c r="AK2962" s="261">
        <v>7000601</v>
      </c>
      <c r="AL2962" s="44" t="s">
        <v>274</v>
      </c>
      <c r="AM2962" s="44" t="s">
        <v>5355</v>
      </c>
      <c r="AN2962" s="262">
        <v>266093870</v>
      </c>
      <c r="AO2962" s="34"/>
      <c r="AP2962" s="34"/>
      <c r="AQ2962" s="34"/>
      <c r="AR2962" s="34"/>
      <c r="AS2962" s="34"/>
      <c r="AT2962" s="44" t="s">
        <v>13624</v>
      </c>
      <c r="AU2962" s="44"/>
      <c r="AV2962" s="477" t="str">
        <f t="array" ref="AV2962">_xlfn.IFS(
LEFT(Tabelas!$AI2962,1)="N","DN",
LEFT(Tabelas!$AI2962,1)="C","DC",
LEFT(Tabelas!$AI2962,1)="L","DL",
LEFT(Tabelas!$AI2962,1)="A","DA",
LEFT(Tabelas!$AI2962,1)="G","DG")</f>
        <v>DA</v>
      </c>
      <c r="AW2962" s="34"/>
      <c r="AX2962" s="34"/>
      <c r="AY2962" s="34"/>
      <c r="AZ2962" s="34"/>
      <c r="BA2962" s="34"/>
      <c r="BB2962" s="34"/>
      <c r="BC2962" s="34"/>
      <c r="BD2962" s="44">
        <v>71303</v>
      </c>
      <c r="BE2962" s="34" t="s">
        <v>1608</v>
      </c>
      <c r="BF2962" s="43" t="s">
        <v>1223</v>
      </c>
      <c r="BG2962" s="34" t="s">
        <v>459</v>
      </c>
      <c r="BH2962" s="34" t="s">
        <v>274</v>
      </c>
      <c r="BI2962" s="34" t="s">
        <v>1608</v>
      </c>
      <c r="BJ2962" s="44" t="s">
        <v>947</v>
      </c>
      <c r="BK2962" s="44" t="s">
        <v>13640</v>
      </c>
      <c r="EN2962" s="576"/>
      <c r="EO2962" s="561"/>
      <c r="EP2962" s="561"/>
      <c r="EQ2962" s="576"/>
      <c r="ER2962" s="561"/>
      <c r="ES2962" s="561"/>
    </row>
    <row r="2963" spans="22:149">
      <c r="V2963" s="43">
        <v>452</v>
      </c>
      <c r="W2963" s="34" t="s">
        <v>3734</v>
      </c>
      <c r="X2963" s="44">
        <v>71301</v>
      </c>
      <c r="Y2963" s="34" t="s">
        <v>1055</v>
      </c>
      <c r="Z2963" s="43" t="s">
        <v>1223</v>
      </c>
      <c r="AA2963" s="34" t="s">
        <v>459</v>
      </c>
      <c r="AB2963" s="34" t="s">
        <v>274</v>
      </c>
      <c r="AC2963" s="34" t="s">
        <v>1055</v>
      </c>
      <c r="AD2963" s="44" t="s">
        <v>947</v>
      </c>
      <c r="AE2963" s="44" t="s">
        <v>13640</v>
      </c>
      <c r="AF2963" s="43">
        <v>452</v>
      </c>
      <c r="AG2963" s="34" t="s">
        <v>3734</v>
      </c>
      <c r="AH2963" s="34" t="s">
        <v>5350</v>
      </c>
      <c r="AI2963" s="43" t="s">
        <v>5337</v>
      </c>
      <c r="AJ2963" s="44" t="s">
        <v>5351</v>
      </c>
      <c r="AK2963" s="261">
        <v>7000601</v>
      </c>
      <c r="AL2963" s="44" t="s">
        <v>274</v>
      </c>
      <c r="AM2963" s="44" t="s">
        <v>5355</v>
      </c>
      <c r="AN2963" s="262">
        <v>266093870</v>
      </c>
      <c r="AO2963" s="34"/>
      <c r="AP2963" s="34"/>
      <c r="AQ2963" s="34"/>
      <c r="AR2963" s="34"/>
      <c r="AS2963" s="34"/>
      <c r="AT2963" s="44" t="s">
        <v>13624</v>
      </c>
      <c r="AU2963" s="44"/>
      <c r="AV2963" s="477" t="str">
        <f t="array" ref="AV2963">_xlfn.IFS(
LEFT(Tabelas!$AI2963,1)="N","DN",
LEFT(Tabelas!$AI2963,1)="C","DC",
LEFT(Tabelas!$AI2963,1)="L","DL",
LEFT(Tabelas!$AI2963,1)="A","DA",
LEFT(Tabelas!$AI2963,1)="G","DG")</f>
        <v>DA</v>
      </c>
      <c r="AW2963" s="34"/>
      <c r="AX2963" s="34"/>
      <c r="AY2963" s="34"/>
      <c r="AZ2963" s="34"/>
      <c r="BA2963" s="34"/>
      <c r="BB2963" s="34"/>
      <c r="BC2963" s="34"/>
      <c r="BD2963" s="44">
        <v>71301</v>
      </c>
      <c r="BE2963" s="34" t="s">
        <v>1055</v>
      </c>
      <c r="BF2963" s="43" t="s">
        <v>1223</v>
      </c>
      <c r="BG2963" s="34" t="s">
        <v>459</v>
      </c>
      <c r="BH2963" s="34" t="s">
        <v>274</v>
      </c>
      <c r="BI2963" s="34" t="s">
        <v>1055</v>
      </c>
      <c r="BJ2963" s="44" t="s">
        <v>947</v>
      </c>
      <c r="BK2963" s="44" t="s">
        <v>13640</v>
      </c>
      <c r="EN2963" s="576"/>
      <c r="EO2963" s="561"/>
      <c r="EP2963" s="561"/>
      <c r="EQ2963" s="576"/>
      <c r="ER2963" s="561"/>
      <c r="ES2963" s="561"/>
    </row>
    <row r="2964" spans="22:149">
      <c r="V2964" s="43">
        <v>452</v>
      </c>
      <c r="W2964" s="34" t="s">
        <v>3734</v>
      </c>
      <c r="X2964" s="44">
        <v>71302</v>
      </c>
      <c r="Y2964" s="34" t="s">
        <v>459</v>
      </c>
      <c r="Z2964" s="43" t="s">
        <v>1223</v>
      </c>
      <c r="AA2964" s="34" t="s">
        <v>459</v>
      </c>
      <c r="AB2964" s="34" t="s">
        <v>274</v>
      </c>
      <c r="AC2964" s="34" t="s">
        <v>459</v>
      </c>
      <c r="AD2964" s="44" t="s">
        <v>947</v>
      </c>
      <c r="AE2964" s="44" t="s">
        <v>13640</v>
      </c>
      <c r="AF2964" s="43">
        <v>452</v>
      </c>
      <c r="AG2964" s="34" t="s">
        <v>3734</v>
      </c>
      <c r="AH2964" s="34" t="s">
        <v>5350</v>
      </c>
      <c r="AI2964" s="43" t="s">
        <v>5337</v>
      </c>
      <c r="AJ2964" s="44" t="s">
        <v>5351</v>
      </c>
      <c r="AK2964" s="261">
        <v>7000601</v>
      </c>
      <c r="AL2964" s="44" t="s">
        <v>274</v>
      </c>
      <c r="AM2964" s="44" t="s">
        <v>5355</v>
      </c>
      <c r="AN2964" s="262">
        <v>266093870</v>
      </c>
      <c r="AO2964" s="34"/>
      <c r="AP2964" s="34"/>
      <c r="AQ2964" s="34"/>
      <c r="AR2964" s="34"/>
      <c r="AS2964" s="34"/>
      <c r="AT2964" s="44" t="s">
        <v>13624</v>
      </c>
      <c r="AU2964" s="44"/>
      <c r="AV2964" s="477" t="str">
        <f t="array" ref="AV2964">_xlfn.IFS(
LEFT(Tabelas!$AI2964,1)="N","DN",
LEFT(Tabelas!$AI2964,1)="C","DC",
LEFT(Tabelas!$AI2964,1)="L","DL",
LEFT(Tabelas!$AI2964,1)="A","DA",
LEFT(Tabelas!$AI2964,1)="G","DG")</f>
        <v>DA</v>
      </c>
      <c r="AW2964" s="34"/>
      <c r="AX2964" s="34"/>
      <c r="AY2964" s="34"/>
      <c r="AZ2964" s="34"/>
      <c r="BA2964" s="34"/>
      <c r="BB2964" s="34"/>
      <c r="BC2964" s="34"/>
      <c r="BD2964" s="44">
        <v>71302</v>
      </c>
      <c r="BE2964" s="34" t="s">
        <v>459</v>
      </c>
      <c r="BF2964" s="43" t="s">
        <v>1223</v>
      </c>
      <c r="BG2964" s="34" t="s">
        <v>459</v>
      </c>
      <c r="BH2964" s="34" t="s">
        <v>274</v>
      </c>
      <c r="BI2964" s="34" t="s">
        <v>459</v>
      </c>
      <c r="BJ2964" s="44" t="s">
        <v>947</v>
      </c>
      <c r="BK2964" s="44" t="s">
        <v>13640</v>
      </c>
      <c r="EN2964" s="576"/>
      <c r="EO2964" s="561"/>
      <c r="EP2964" s="561"/>
      <c r="EQ2964" s="576"/>
      <c r="ER2964" s="561"/>
      <c r="ES2964" s="561"/>
    </row>
    <row r="2965" spans="22:149">
      <c r="V2965" s="43">
        <v>452</v>
      </c>
      <c r="W2965" s="34" t="s">
        <v>3734</v>
      </c>
      <c r="X2965" s="44">
        <v>71300</v>
      </c>
      <c r="Y2965" s="34" t="s">
        <v>746</v>
      </c>
      <c r="Z2965" s="43" t="s">
        <v>1223</v>
      </c>
      <c r="AA2965" s="34" t="s">
        <v>459</v>
      </c>
      <c r="AB2965" s="34" t="s">
        <v>274</v>
      </c>
      <c r="AC2965" s="34" t="s">
        <v>459</v>
      </c>
      <c r="AD2965" s="44" t="s">
        <v>947</v>
      </c>
      <c r="AE2965" s="44" t="s">
        <v>13640</v>
      </c>
      <c r="AF2965" s="43">
        <v>452</v>
      </c>
      <c r="AG2965" s="34" t="s">
        <v>3734</v>
      </c>
      <c r="AH2965" s="34" t="s">
        <v>5350</v>
      </c>
      <c r="AI2965" s="43" t="s">
        <v>5337</v>
      </c>
      <c r="AJ2965" s="44" t="s">
        <v>5351</v>
      </c>
      <c r="AK2965" s="261">
        <v>7000601</v>
      </c>
      <c r="AL2965" s="44" t="s">
        <v>274</v>
      </c>
      <c r="AM2965" s="44" t="s">
        <v>5355</v>
      </c>
      <c r="AN2965" s="262">
        <v>266093870</v>
      </c>
      <c r="AO2965" s="34"/>
      <c r="AP2965" s="34"/>
      <c r="AQ2965" s="34"/>
      <c r="AR2965" s="34"/>
      <c r="AS2965" s="34"/>
      <c r="AT2965" s="44" t="s">
        <v>13624</v>
      </c>
      <c r="AU2965" s="44"/>
      <c r="AV2965" s="477" t="str">
        <f t="array" ref="AV2965">_xlfn.IFS(
LEFT(Tabelas!$AI2965,1)="N","DN",
LEFT(Tabelas!$AI2965,1)="C","DC",
LEFT(Tabelas!$AI2965,1)="L","DL",
LEFT(Tabelas!$AI2965,1)="A","DA",
LEFT(Tabelas!$AI2965,1)="G","DG")</f>
        <v>DA</v>
      </c>
      <c r="AW2965" s="34"/>
      <c r="AX2965" s="34"/>
      <c r="AY2965" s="34"/>
      <c r="AZ2965" s="34"/>
      <c r="BA2965" s="34"/>
      <c r="BB2965" s="34"/>
      <c r="BC2965" s="34"/>
      <c r="BD2965" s="44">
        <v>71300</v>
      </c>
      <c r="BE2965" s="34" t="s">
        <v>746</v>
      </c>
      <c r="BF2965" s="43" t="s">
        <v>1223</v>
      </c>
      <c r="BG2965" s="34" t="s">
        <v>459</v>
      </c>
      <c r="BH2965" s="34" t="s">
        <v>274</v>
      </c>
      <c r="BI2965" s="34" t="s">
        <v>459</v>
      </c>
      <c r="BJ2965" s="44" t="s">
        <v>947</v>
      </c>
      <c r="BK2965" s="44" t="s">
        <v>13640</v>
      </c>
      <c r="EN2965" s="576"/>
      <c r="EO2965" s="561"/>
      <c r="EP2965" s="561"/>
      <c r="EQ2965" s="576"/>
      <c r="ER2965" s="561"/>
      <c r="ES2965" s="561"/>
    </row>
    <row r="2966" spans="22:149">
      <c r="V2966" s="43">
        <v>453</v>
      </c>
      <c r="W2966" s="34" t="s">
        <v>3912</v>
      </c>
      <c r="X2966" s="44">
        <v>20100</v>
      </c>
      <c r="Y2966" s="34" t="s">
        <v>666</v>
      </c>
      <c r="Z2966" s="43" t="s">
        <v>1223</v>
      </c>
      <c r="AA2966" s="34" t="s">
        <v>332</v>
      </c>
      <c r="AB2966" s="34" t="s">
        <v>269</v>
      </c>
      <c r="AC2966" s="34" t="s">
        <v>13656</v>
      </c>
      <c r="AD2966" s="44" t="s">
        <v>947</v>
      </c>
      <c r="AE2966" s="44" t="s">
        <v>13657</v>
      </c>
      <c r="AF2966" s="43">
        <v>453</v>
      </c>
      <c r="AG2966" s="34" t="s">
        <v>3912</v>
      </c>
      <c r="AH2966" s="34" t="s">
        <v>5364</v>
      </c>
      <c r="AI2966" s="43" t="s">
        <v>5365</v>
      </c>
      <c r="AJ2966" s="44" t="s">
        <v>5366</v>
      </c>
      <c r="AK2966" s="261">
        <v>7800427</v>
      </c>
      <c r="AL2966" s="44" t="s">
        <v>269</v>
      </c>
      <c r="AM2966" s="44" t="s">
        <v>5370</v>
      </c>
      <c r="AN2966" s="262">
        <v>284093861</v>
      </c>
      <c r="AO2966" s="34"/>
      <c r="AP2966" s="34"/>
      <c r="AQ2966" s="34"/>
      <c r="AR2966" s="34"/>
      <c r="AS2966" s="34"/>
      <c r="AT2966" s="44" t="s">
        <v>13624</v>
      </c>
      <c r="AU2966" s="44"/>
      <c r="AV2966" s="477" t="str">
        <f t="array" ref="AV2966">_xlfn.IFS(
LEFT(Tabelas!$AI2966,1)="N","DN",
LEFT(Tabelas!$AI2966,1)="C","DC",
LEFT(Tabelas!$AI2966,1)="L","DL",
LEFT(Tabelas!$AI2966,1)="A","DA",
LEFT(Tabelas!$AI2966,1)="G","DG")</f>
        <v>DA</v>
      </c>
      <c r="AW2966" s="34"/>
      <c r="AX2966" s="34"/>
      <c r="AY2966" s="34"/>
      <c r="AZ2966" s="34"/>
      <c r="BA2966" s="34"/>
      <c r="BB2966" s="34"/>
      <c r="BC2966" s="34"/>
      <c r="BD2966" s="44">
        <v>20100</v>
      </c>
      <c r="BE2966" s="34" t="s">
        <v>666</v>
      </c>
      <c r="BF2966" s="43" t="s">
        <v>1223</v>
      </c>
      <c r="BG2966" s="34" t="s">
        <v>332</v>
      </c>
      <c r="BH2966" s="34" t="s">
        <v>269</v>
      </c>
      <c r="BI2966" s="34" t="s">
        <v>13656</v>
      </c>
      <c r="BJ2966" s="44" t="s">
        <v>947</v>
      </c>
      <c r="BK2966" s="44" t="s">
        <v>13657</v>
      </c>
      <c r="EN2966" s="576"/>
      <c r="EO2966" s="561"/>
      <c r="EP2966" s="561"/>
      <c r="EQ2966" s="576"/>
      <c r="ER2966" s="561"/>
      <c r="ES2966" s="561"/>
    </row>
    <row r="2967" spans="22:149">
      <c r="V2967" s="43">
        <v>453</v>
      </c>
      <c r="W2967" s="34" t="s">
        <v>3912</v>
      </c>
      <c r="X2967" s="44">
        <v>20102</v>
      </c>
      <c r="Y2967" s="34" t="s">
        <v>985</v>
      </c>
      <c r="Z2967" s="43" t="s">
        <v>1223</v>
      </c>
      <c r="AA2967" s="34" t="s">
        <v>332</v>
      </c>
      <c r="AB2967" s="34" t="s">
        <v>269</v>
      </c>
      <c r="AC2967" s="34" t="s">
        <v>985</v>
      </c>
      <c r="AD2967" s="44" t="s">
        <v>947</v>
      </c>
      <c r="AE2967" s="44" t="s">
        <v>13657</v>
      </c>
      <c r="AF2967" s="43">
        <v>453</v>
      </c>
      <c r="AG2967" s="34" t="s">
        <v>3912</v>
      </c>
      <c r="AH2967" s="34" t="s">
        <v>5364</v>
      </c>
      <c r="AI2967" s="43" t="s">
        <v>5365</v>
      </c>
      <c r="AJ2967" s="44" t="s">
        <v>5366</v>
      </c>
      <c r="AK2967" s="261">
        <v>7800427</v>
      </c>
      <c r="AL2967" s="44" t="s">
        <v>269</v>
      </c>
      <c r="AM2967" s="44" t="s">
        <v>5370</v>
      </c>
      <c r="AN2967" s="262">
        <v>284093861</v>
      </c>
      <c r="AO2967" s="34"/>
      <c r="AP2967" s="34"/>
      <c r="AQ2967" s="34"/>
      <c r="AR2967" s="34"/>
      <c r="AS2967" s="34"/>
      <c r="AT2967" s="44" t="s">
        <v>13624</v>
      </c>
      <c r="AU2967" s="44"/>
      <c r="AV2967" s="477" t="str">
        <f t="array" ref="AV2967">_xlfn.IFS(
LEFT(Tabelas!$AI2967,1)="N","DN",
LEFT(Tabelas!$AI2967,1)="C","DC",
LEFT(Tabelas!$AI2967,1)="L","DL",
LEFT(Tabelas!$AI2967,1)="A","DA",
LEFT(Tabelas!$AI2967,1)="G","DG")</f>
        <v>DA</v>
      </c>
      <c r="AW2967" s="34"/>
      <c r="AX2967" s="34"/>
      <c r="AY2967" s="34"/>
      <c r="AZ2967" s="34"/>
      <c r="BA2967" s="34"/>
      <c r="BB2967" s="34"/>
      <c r="BC2967" s="34"/>
      <c r="BD2967" s="44">
        <v>20102</v>
      </c>
      <c r="BE2967" s="34" t="s">
        <v>985</v>
      </c>
      <c r="BF2967" s="43" t="s">
        <v>1223</v>
      </c>
      <c r="BG2967" s="34" t="s">
        <v>332</v>
      </c>
      <c r="BH2967" s="34" t="s">
        <v>269</v>
      </c>
      <c r="BI2967" s="34" t="s">
        <v>985</v>
      </c>
      <c r="BJ2967" s="44" t="s">
        <v>947</v>
      </c>
      <c r="BK2967" s="44" t="s">
        <v>13657</v>
      </c>
      <c r="EN2967" s="576"/>
      <c r="EO2967" s="561"/>
      <c r="EP2967" s="561"/>
      <c r="EQ2967" s="576"/>
      <c r="ER2967" s="561"/>
      <c r="ES2967" s="561"/>
    </row>
    <row r="2968" spans="22:149">
      <c r="V2968" s="43">
        <v>453</v>
      </c>
      <c r="W2968" s="34" t="s">
        <v>3912</v>
      </c>
      <c r="X2968" s="44">
        <v>20103</v>
      </c>
      <c r="Y2968" s="34" t="s">
        <v>1261</v>
      </c>
      <c r="Z2968" s="43" t="s">
        <v>1223</v>
      </c>
      <c r="AA2968" s="34" t="s">
        <v>332</v>
      </c>
      <c r="AB2968" s="34" t="s">
        <v>269</v>
      </c>
      <c r="AC2968" s="34" t="s">
        <v>1261</v>
      </c>
      <c r="AD2968" s="44" t="s">
        <v>947</v>
      </c>
      <c r="AE2968" s="44" t="s">
        <v>13657</v>
      </c>
      <c r="AF2968" s="43">
        <v>453</v>
      </c>
      <c r="AG2968" s="34" t="s">
        <v>3912</v>
      </c>
      <c r="AH2968" s="34" t="s">
        <v>5364</v>
      </c>
      <c r="AI2968" s="43" t="s">
        <v>5365</v>
      </c>
      <c r="AJ2968" s="44" t="s">
        <v>5366</v>
      </c>
      <c r="AK2968" s="261">
        <v>7800427</v>
      </c>
      <c r="AL2968" s="44" t="s">
        <v>269</v>
      </c>
      <c r="AM2968" s="44" t="s">
        <v>5370</v>
      </c>
      <c r="AN2968" s="262">
        <v>284093861</v>
      </c>
      <c r="AO2968" s="34"/>
      <c r="AP2968" s="34"/>
      <c r="AQ2968" s="34"/>
      <c r="AR2968" s="34"/>
      <c r="AS2968" s="34"/>
      <c r="AT2968" s="44" t="s">
        <v>13624</v>
      </c>
      <c r="AU2968" s="44"/>
      <c r="AV2968" s="477" t="str">
        <f t="array" ref="AV2968">_xlfn.IFS(
LEFT(Tabelas!$AI2968,1)="N","DN",
LEFT(Tabelas!$AI2968,1)="C","DC",
LEFT(Tabelas!$AI2968,1)="L","DL",
LEFT(Tabelas!$AI2968,1)="A","DA",
LEFT(Tabelas!$AI2968,1)="G","DG")</f>
        <v>DA</v>
      </c>
      <c r="AW2968" s="34"/>
      <c r="AX2968" s="34"/>
      <c r="AY2968" s="34"/>
      <c r="AZ2968" s="34"/>
      <c r="BA2968" s="34"/>
      <c r="BB2968" s="34"/>
      <c r="BC2968" s="34"/>
      <c r="BD2968" s="44">
        <v>20103</v>
      </c>
      <c r="BE2968" s="34" t="s">
        <v>1261</v>
      </c>
      <c r="BF2968" s="43" t="s">
        <v>1223</v>
      </c>
      <c r="BG2968" s="34" t="s">
        <v>332</v>
      </c>
      <c r="BH2968" s="34" t="s">
        <v>269</v>
      </c>
      <c r="BI2968" s="34" t="s">
        <v>1261</v>
      </c>
      <c r="BJ2968" s="44" t="s">
        <v>947</v>
      </c>
      <c r="BK2968" s="44" t="s">
        <v>13657</v>
      </c>
      <c r="EN2968" s="576"/>
      <c r="EO2968" s="561"/>
      <c r="EP2968" s="561"/>
      <c r="EQ2968" s="576"/>
      <c r="ER2968" s="561"/>
      <c r="ES2968" s="561"/>
    </row>
    <row r="2969" spans="22:149">
      <c r="V2969" s="43">
        <v>453</v>
      </c>
      <c r="W2969" s="34" t="s">
        <v>3912</v>
      </c>
      <c r="X2969" s="44">
        <v>20104</v>
      </c>
      <c r="Y2969" s="34" t="s">
        <v>1538</v>
      </c>
      <c r="Z2969" s="43" t="s">
        <v>1223</v>
      </c>
      <c r="AA2969" s="34" t="s">
        <v>332</v>
      </c>
      <c r="AB2969" s="34" t="s">
        <v>269</v>
      </c>
      <c r="AC2969" s="34" t="s">
        <v>1538</v>
      </c>
      <c r="AD2969" s="44" t="s">
        <v>947</v>
      </c>
      <c r="AE2969" s="44" t="s">
        <v>13657</v>
      </c>
      <c r="AF2969" s="43">
        <v>453</v>
      </c>
      <c r="AG2969" s="34" t="s">
        <v>3912</v>
      </c>
      <c r="AH2969" s="34" t="s">
        <v>5364</v>
      </c>
      <c r="AI2969" s="43" t="s">
        <v>5365</v>
      </c>
      <c r="AJ2969" s="44" t="s">
        <v>5366</v>
      </c>
      <c r="AK2969" s="261">
        <v>7800427</v>
      </c>
      <c r="AL2969" s="44" t="s">
        <v>269</v>
      </c>
      <c r="AM2969" s="44" t="s">
        <v>5370</v>
      </c>
      <c r="AN2969" s="262">
        <v>284093861</v>
      </c>
      <c r="AO2969" s="34"/>
      <c r="AP2969" s="34"/>
      <c r="AQ2969" s="34"/>
      <c r="AR2969" s="34"/>
      <c r="AS2969" s="34"/>
      <c r="AT2969" s="44" t="s">
        <v>13624</v>
      </c>
      <c r="AU2969" s="44"/>
      <c r="AV2969" s="477" t="str">
        <f t="array" ref="AV2969">_xlfn.IFS(
LEFT(Tabelas!$AI2969,1)="N","DN",
LEFT(Tabelas!$AI2969,1)="C","DC",
LEFT(Tabelas!$AI2969,1)="L","DL",
LEFT(Tabelas!$AI2969,1)="A","DA",
LEFT(Tabelas!$AI2969,1)="G","DG")</f>
        <v>DA</v>
      </c>
      <c r="AW2969" s="34"/>
      <c r="AX2969" s="34"/>
      <c r="AY2969" s="34"/>
      <c r="AZ2969" s="34"/>
      <c r="BA2969" s="34"/>
      <c r="BB2969" s="34"/>
      <c r="BC2969" s="34"/>
      <c r="BD2969" s="44">
        <v>20104</v>
      </c>
      <c r="BE2969" s="34" t="s">
        <v>1538</v>
      </c>
      <c r="BF2969" s="43" t="s">
        <v>1223</v>
      </c>
      <c r="BG2969" s="34" t="s">
        <v>332</v>
      </c>
      <c r="BH2969" s="34" t="s">
        <v>269</v>
      </c>
      <c r="BI2969" s="34" t="s">
        <v>1538</v>
      </c>
      <c r="BJ2969" s="44" t="s">
        <v>947</v>
      </c>
      <c r="BK2969" s="44" t="s">
        <v>13657</v>
      </c>
      <c r="EN2969" s="576"/>
      <c r="EO2969" s="561"/>
      <c r="EP2969" s="561"/>
      <c r="EQ2969" s="576"/>
      <c r="ER2969" s="561"/>
      <c r="ES2969" s="561"/>
    </row>
    <row r="2970" spans="22:149">
      <c r="V2970" s="43">
        <v>453</v>
      </c>
      <c r="W2970" s="34" t="s">
        <v>3912</v>
      </c>
      <c r="X2970" s="44">
        <v>20106</v>
      </c>
      <c r="Y2970" s="34" t="s">
        <v>1810</v>
      </c>
      <c r="Z2970" s="43" t="s">
        <v>1223</v>
      </c>
      <c r="AA2970" s="34" t="s">
        <v>332</v>
      </c>
      <c r="AB2970" s="34" t="s">
        <v>269</v>
      </c>
      <c r="AC2970" s="34" t="s">
        <v>13656</v>
      </c>
      <c r="AD2970" s="44" t="s">
        <v>947</v>
      </c>
      <c r="AE2970" s="44" t="s">
        <v>13657</v>
      </c>
      <c r="AF2970" s="43">
        <v>453</v>
      </c>
      <c r="AG2970" s="34" t="s">
        <v>3912</v>
      </c>
      <c r="AH2970" s="34" t="s">
        <v>5364</v>
      </c>
      <c r="AI2970" s="43" t="s">
        <v>5365</v>
      </c>
      <c r="AJ2970" s="44" t="s">
        <v>5366</v>
      </c>
      <c r="AK2970" s="261">
        <v>7800427</v>
      </c>
      <c r="AL2970" s="44" t="s">
        <v>269</v>
      </c>
      <c r="AM2970" s="44" t="s">
        <v>5370</v>
      </c>
      <c r="AN2970" s="262">
        <v>284093861</v>
      </c>
      <c r="AO2970" s="34"/>
      <c r="AP2970" s="34"/>
      <c r="AQ2970" s="34"/>
      <c r="AR2970" s="34"/>
      <c r="AS2970" s="34"/>
      <c r="AT2970" s="44" t="s">
        <v>13624</v>
      </c>
      <c r="AU2970" s="44"/>
      <c r="AV2970" s="477" t="str">
        <f t="array" ref="AV2970">_xlfn.IFS(
LEFT(Tabelas!$AI2970,1)="N","DN",
LEFT(Tabelas!$AI2970,1)="C","DC",
LEFT(Tabelas!$AI2970,1)="L","DL",
LEFT(Tabelas!$AI2970,1)="A","DA",
LEFT(Tabelas!$AI2970,1)="G","DG")</f>
        <v>DA</v>
      </c>
      <c r="AW2970" s="34"/>
      <c r="AX2970" s="34"/>
      <c r="AY2970" s="34"/>
      <c r="AZ2970" s="34"/>
      <c r="BA2970" s="34"/>
      <c r="BB2970" s="34"/>
      <c r="BC2970" s="34"/>
      <c r="BD2970" s="44">
        <v>20106</v>
      </c>
      <c r="BE2970" s="34" t="s">
        <v>1810</v>
      </c>
      <c r="BF2970" s="43" t="s">
        <v>1223</v>
      </c>
      <c r="BG2970" s="34" t="s">
        <v>332</v>
      </c>
      <c r="BH2970" s="34" t="s">
        <v>269</v>
      </c>
      <c r="BI2970" s="34" t="s">
        <v>13656</v>
      </c>
      <c r="BJ2970" s="44" t="s">
        <v>947</v>
      </c>
      <c r="BK2970" s="44" t="s">
        <v>13657</v>
      </c>
      <c r="EN2970" s="576"/>
      <c r="EO2970" s="561"/>
      <c r="EP2970" s="561"/>
      <c r="EQ2970" s="576"/>
      <c r="ER2970" s="561"/>
      <c r="ES2970" s="561"/>
    </row>
    <row r="2971" spans="22:149">
      <c r="V2971" s="43">
        <v>453</v>
      </c>
      <c r="W2971" s="34" t="s">
        <v>3912</v>
      </c>
      <c r="X2971" s="44">
        <v>20301</v>
      </c>
      <c r="Y2971" s="34" t="s">
        <v>392</v>
      </c>
      <c r="Z2971" s="43" t="s">
        <v>1223</v>
      </c>
      <c r="AA2971" s="34" t="s">
        <v>392</v>
      </c>
      <c r="AB2971" s="34" t="s">
        <v>269</v>
      </c>
      <c r="AC2971" s="34" t="s">
        <v>392</v>
      </c>
      <c r="AD2971" s="44" t="s">
        <v>947</v>
      </c>
      <c r="AE2971" s="44" t="s">
        <v>13657</v>
      </c>
      <c r="AF2971" s="43">
        <v>453</v>
      </c>
      <c r="AG2971" s="34" t="s">
        <v>3912</v>
      </c>
      <c r="AH2971" s="34" t="s">
        <v>5364</v>
      </c>
      <c r="AI2971" s="43" t="s">
        <v>5365</v>
      </c>
      <c r="AJ2971" s="44" t="s">
        <v>5366</v>
      </c>
      <c r="AK2971" s="261">
        <v>7800427</v>
      </c>
      <c r="AL2971" s="44" t="s">
        <v>269</v>
      </c>
      <c r="AM2971" s="44" t="s">
        <v>5370</v>
      </c>
      <c r="AN2971" s="262">
        <v>284093861</v>
      </c>
      <c r="AO2971" s="34"/>
      <c r="AP2971" s="34"/>
      <c r="AQ2971" s="34"/>
      <c r="AR2971" s="34"/>
      <c r="AS2971" s="34"/>
      <c r="AT2971" s="44" t="s">
        <v>13624</v>
      </c>
      <c r="AU2971" s="44"/>
      <c r="AV2971" s="477" t="str">
        <f t="array" ref="AV2971">_xlfn.IFS(
LEFT(Tabelas!$AI2971,1)="N","DN",
LEFT(Tabelas!$AI2971,1)="C","DC",
LEFT(Tabelas!$AI2971,1)="L","DL",
LEFT(Tabelas!$AI2971,1)="A","DA",
LEFT(Tabelas!$AI2971,1)="G","DG")</f>
        <v>DA</v>
      </c>
      <c r="AW2971" s="34"/>
      <c r="AX2971" s="34"/>
      <c r="AY2971" s="34"/>
      <c r="AZ2971" s="34"/>
      <c r="BA2971" s="34"/>
      <c r="BB2971" s="34"/>
      <c r="BC2971" s="34"/>
      <c r="BD2971" s="44">
        <v>20301</v>
      </c>
      <c r="BE2971" s="34" t="s">
        <v>392</v>
      </c>
      <c r="BF2971" s="43" t="s">
        <v>1223</v>
      </c>
      <c r="BG2971" s="34" t="s">
        <v>392</v>
      </c>
      <c r="BH2971" s="34" t="s">
        <v>269</v>
      </c>
      <c r="BI2971" s="34" t="s">
        <v>392</v>
      </c>
      <c r="BJ2971" s="44" t="s">
        <v>947</v>
      </c>
      <c r="BK2971" s="44" t="s">
        <v>13657</v>
      </c>
      <c r="EN2971" s="576"/>
      <c r="EO2971" s="561"/>
      <c r="EP2971" s="561"/>
      <c r="EQ2971" s="576"/>
      <c r="ER2971" s="561"/>
      <c r="ES2971" s="561"/>
    </row>
    <row r="2972" spans="22:149">
      <c r="V2972" s="43">
        <v>453</v>
      </c>
      <c r="W2972" s="34" t="s">
        <v>3912</v>
      </c>
      <c r="X2972" s="44">
        <v>20300</v>
      </c>
      <c r="Y2972" s="34" t="s">
        <v>668</v>
      </c>
      <c r="Z2972" s="43" t="s">
        <v>1223</v>
      </c>
      <c r="AA2972" s="34" t="s">
        <v>392</v>
      </c>
      <c r="AB2972" s="34" t="s">
        <v>269</v>
      </c>
      <c r="AC2972" s="34" t="s">
        <v>392</v>
      </c>
      <c r="AD2972" s="44" t="s">
        <v>947</v>
      </c>
      <c r="AE2972" s="44" t="s">
        <v>13657</v>
      </c>
      <c r="AF2972" s="43">
        <v>453</v>
      </c>
      <c r="AG2972" s="34" t="s">
        <v>3912</v>
      </c>
      <c r="AH2972" s="34" t="s">
        <v>5364</v>
      </c>
      <c r="AI2972" s="43" t="s">
        <v>5365</v>
      </c>
      <c r="AJ2972" s="44" t="s">
        <v>5366</v>
      </c>
      <c r="AK2972" s="261">
        <v>7800427</v>
      </c>
      <c r="AL2972" s="44" t="s">
        <v>269</v>
      </c>
      <c r="AM2972" s="44" t="s">
        <v>5370</v>
      </c>
      <c r="AN2972" s="262">
        <v>284093861</v>
      </c>
      <c r="AO2972" s="34"/>
      <c r="AP2972" s="34"/>
      <c r="AQ2972" s="34"/>
      <c r="AR2972" s="34"/>
      <c r="AS2972" s="34"/>
      <c r="AT2972" s="44" t="s">
        <v>13624</v>
      </c>
      <c r="AU2972" s="44"/>
      <c r="AV2972" s="477" t="str">
        <f t="array" ref="AV2972">_xlfn.IFS(
LEFT(Tabelas!$AI2972,1)="N","DN",
LEFT(Tabelas!$AI2972,1)="C","DC",
LEFT(Tabelas!$AI2972,1)="L","DL",
LEFT(Tabelas!$AI2972,1)="A","DA",
LEFT(Tabelas!$AI2972,1)="G","DG")</f>
        <v>DA</v>
      </c>
      <c r="AW2972" s="34"/>
      <c r="AX2972" s="34"/>
      <c r="AY2972" s="34"/>
      <c r="AZ2972" s="34"/>
      <c r="BA2972" s="34"/>
      <c r="BB2972" s="34"/>
      <c r="BC2972" s="34"/>
      <c r="BD2972" s="44">
        <v>20300</v>
      </c>
      <c r="BE2972" s="34" t="s">
        <v>668</v>
      </c>
      <c r="BF2972" s="43" t="s">
        <v>1223</v>
      </c>
      <c r="BG2972" s="34" t="s">
        <v>392</v>
      </c>
      <c r="BH2972" s="34" t="s">
        <v>269</v>
      </c>
      <c r="BI2972" s="34" t="s">
        <v>392</v>
      </c>
      <c r="BJ2972" s="44" t="s">
        <v>947</v>
      </c>
      <c r="BK2972" s="44" t="s">
        <v>13657</v>
      </c>
      <c r="EN2972" s="576"/>
      <c r="EO2972" s="561"/>
      <c r="EP2972" s="561"/>
      <c r="EQ2972" s="576"/>
      <c r="ER2972" s="561"/>
      <c r="ES2972" s="561"/>
    </row>
    <row r="2973" spans="22:149">
      <c r="V2973" s="43">
        <v>453</v>
      </c>
      <c r="W2973" s="34" t="s">
        <v>3912</v>
      </c>
      <c r="X2973" s="44">
        <v>20302</v>
      </c>
      <c r="Y2973" s="34" t="s">
        <v>1263</v>
      </c>
      <c r="Z2973" s="43" t="s">
        <v>1223</v>
      </c>
      <c r="AA2973" s="34" t="s">
        <v>392</v>
      </c>
      <c r="AB2973" s="34" t="s">
        <v>269</v>
      </c>
      <c r="AC2973" s="34" t="s">
        <v>1263</v>
      </c>
      <c r="AD2973" s="44" t="s">
        <v>947</v>
      </c>
      <c r="AE2973" s="44" t="s">
        <v>13657</v>
      </c>
      <c r="AF2973" s="43">
        <v>453</v>
      </c>
      <c r="AG2973" s="34" t="s">
        <v>3912</v>
      </c>
      <c r="AH2973" s="34" t="s">
        <v>5364</v>
      </c>
      <c r="AI2973" s="43" t="s">
        <v>5365</v>
      </c>
      <c r="AJ2973" s="44" t="s">
        <v>5366</v>
      </c>
      <c r="AK2973" s="261">
        <v>7800427</v>
      </c>
      <c r="AL2973" s="44" t="s">
        <v>269</v>
      </c>
      <c r="AM2973" s="44" t="s">
        <v>5370</v>
      </c>
      <c r="AN2973" s="262">
        <v>284093861</v>
      </c>
      <c r="AO2973" s="34"/>
      <c r="AP2973" s="34"/>
      <c r="AQ2973" s="34"/>
      <c r="AR2973" s="34"/>
      <c r="AS2973" s="34"/>
      <c r="AT2973" s="44" t="s">
        <v>13624</v>
      </c>
      <c r="AU2973" s="44"/>
      <c r="AV2973" s="477" t="str">
        <f t="array" ref="AV2973">_xlfn.IFS(
LEFT(Tabelas!$AI2973,1)="N","DN",
LEFT(Tabelas!$AI2973,1)="C","DC",
LEFT(Tabelas!$AI2973,1)="L","DL",
LEFT(Tabelas!$AI2973,1)="A","DA",
LEFT(Tabelas!$AI2973,1)="G","DG")</f>
        <v>DA</v>
      </c>
      <c r="AW2973" s="34"/>
      <c r="AX2973" s="34"/>
      <c r="AY2973" s="34"/>
      <c r="AZ2973" s="34"/>
      <c r="BA2973" s="34"/>
      <c r="BB2973" s="34"/>
      <c r="BC2973" s="34"/>
      <c r="BD2973" s="44">
        <v>20302</v>
      </c>
      <c r="BE2973" s="34" t="s">
        <v>1263</v>
      </c>
      <c r="BF2973" s="43" t="s">
        <v>1223</v>
      </c>
      <c r="BG2973" s="34" t="s">
        <v>392</v>
      </c>
      <c r="BH2973" s="34" t="s">
        <v>269</v>
      </c>
      <c r="BI2973" s="34" t="s">
        <v>1263</v>
      </c>
      <c r="BJ2973" s="44" t="s">
        <v>947</v>
      </c>
      <c r="BK2973" s="44" t="s">
        <v>13657</v>
      </c>
      <c r="EN2973" s="576"/>
      <c r="EO2973" s="561"/>
      <c r="EP2973" s="561"/>
      <c r="EQ2973" s="576"/>
      <c r="ER2973" s="561"/>
      <c r="ES2973" s="561"/>
    </row>
    <row r="2974" spans="22:149">
      <c r="V2974" s="43">
        <v>453</v>
      </c>
      <c r="W2974" s="34" t="s">
        <v>3912</v>
      </c>
      <c r="X2974" s="44">
        <v>20502</v>
      </c>
      <c r="Y2974" s="34" t="s">
        <v>1264</v>
      </c>
      <c r="Z2974" s="43" t="s">
        <v>1223</v>
      </c>
      <c r="AA2974" s="34" t="s">
        <v>269</v>
      </c>
      <c r="AB2974" s="34" t="s">
        <v>269</v>
      </c>
      <c r="AC2974" s="34" t="s">
        <v>1264</v>
      </c>
      <c r="AD2974" s="44" t="s">
        <v>947</v>
      </c>
      <c r="AE2974" s="44" t="s">
        <v>13657</v>
      </c>
      <c r="AF2974" s="43">
        <v>453</v>
      </c>
      <c r="AG2974" s="34" t="s">
        <v>3912</v>
      </c>
      <c r="AH2974" s="34" t="s">
        <v>5364</v>
      </c>
      <c r="AI2974" s="43" t="s">
        <v>5365</v>
      </c>
      <c r="AJ2974" s="44" t="s">
        <v>5366</v>
      </c>
      <c r="AK2974" s="261">
        <v>7800427</v>
      </c>
      <c r="AL2974" s="44" t="s">
        <v>269</v>
      </c>
      <c r="AM2974" s="44" t="s">
        <v>5370</v>
      </c>
      <c r="AN2974" s="262">
        <v>284093861</v>
      </c>
      <c r="AO2974" s="34"/>
      <c r="AP2974" s="34"/>
      <c r="AQ2974" s="34"/>
      <c r="AR2974" s="34"/>
      <c r="AS2974" s="34"/>
      <c r="AT2974" s="44" t="s">
        <v>13624</v>
      </c>
      <c r="AU2974" s="44"/>
      <c r="AV2974" s="477" t="str">
        <f t="array" ref="AV2974">_xlfn.IFS(
LEFT(Tabelas!$AI2974,1)="N","DN",
LEFT(Tabelas!$AI2974,1)="C","DC",
LEFT(Tabelas!$AI2974,1)="L","DL",
LEFT(Tabelas!$AI2974,1)="A","DA",
LEFT(Tabelas!$AI2974,1)="G","DG")</f>
        <v>DA</v>
      </c>
      <c r="AW2974" s="34"/>
      <c r="AX2974" s="34"/>
      <c r="AY2974" s="34"/>
      <c r="AZ2974" s="34"/>
      <c r="BA2974" s="34"/>
      <c r="BB2974" s="34"/>
      <c r="BC2974" s="34"/>
      <c r="BD2974" s="44">
        <v>20502</v>
      </c>
      <c r="BE2974" s="34" t="s">
        <v>1264</v>
      </c>
      <c r="BF2974" s="43" t="s">
        <v>1223</v>
      </c>
      <c r="BG2974" s="34" t="s">
        <v>269</v>
      </c>
      <c r="BH2974" s="34" t="s">
        <v>269</v>
      </c>
      <c r="BI2974" s="34" t="s">
        <v>1264</v>
      </c>
      <c r="BJ2974" s="44" t="s">
        <v>947</v>
      </c>
      <c r="BK2974" s="44" t="s">
        <v>13657</v>
      </c>
      <c r="EN2974" s="576"/>
      <c r="EO2974" s="561"/>
      <c r="EP2974" s="561"/>
      <c r="EQ2974" s="576"/>
      <c r="ER2974" s="561"/>
      <c r="ES2974" s="561"/>
    </row>
    <row r="2975" spans="22:149">
      <c r="V2975" s="43">
        <v>453</v>
      </c>
      <c r="W2975" s="34" t="s">
        <v>3912</v>
      </c>
      <c r="X2975" s="44">
        <v>20500</v>
      </c>
      <c r="Y2975" s="34" t="s">
        <v>670</v>
      </c>
      <c r="Z2975" s="43" t="s">
        <v>1223</v>
      </c>
      <c r="AA2975" s="34" t="s">
        <v>269</v>
      </c>
      <c r="AB2975" s="34" t="s">
        <v>269</v>
      </c>
      <c r="AC2975" s="34" t="s">
        <v>13658</v>
      </c>
      <c r="AD2975" s="44" t="s">
        <v>947</v>
      </c>
      <c r="AE2975" s="44" t="s">
        <v>13657</v>
      </c>
      <c r="AF2975" s="43">
        <v>453</v>
      </c>
      <c r="AG2975" s="34" t="s">
        <v>3912</v>
      </c>
      <c r="AH2975" s="34" t="s">
        <v>5364</v>
      </c>
      <c r="AI2975" s="43" t="s">
        <v>5365</v>
      </c>
      <c r="AJ2975" s="44" t="s">
        <v>5366</v>
      </c>
      <c r="AK2975" s="261">
        <v>7800427</v>
      </c>
      <c r="AL2975" s="44" t="s">
        <v>269</v>
      </c>
      <c r="AM2975" s="44" t="s">
        <v>5370</v>
      </c>
      <c r="AN2975" s="262">
        <v>284093861</v>
      </c>
      <c r="AO2975" s="34"/>
      <c r="AP2975" s="34"/>
      <c r="AQ2975" s="34"/>
      <c r="AR2975" s="34"/>
      <c r="AS2975" s="34"/>
      <c r="AT2975" s="44" t="s">
        <v>13624</v>
      </c>
      <c r="AU2975" s="44"/>
      <c r="AV2975" s="477" t="str">
        <f t="array" ref="AV2975">_xlfn.IFS(
LEFT(Tabelas!$AI2975,1)="N","DN",
LEFT(Tabelas!$AI2975,1)="C","DC",
LEFT(Tabelas!$AI2975,1)="L","DL",
LEFT(Tabelas!$AI2975,1)="A","DA",
LEFT(Tabelas!$AI2975,1)="G","DG")</f>
        <v>DA</v>
      </c>
      <c r="AW2975" s="34"/>
      <c r="AX2975" s="34"/>
      <c r="AY2975" s="34"/>
      <c r="AZ2975" s="34"/>
      <c r="BA2975" s="34"/>
      <c r="BB2975" s="34"/>
      <c r="BC2975" s="34"/>
      <c r="BD2975" s="44">
        <v>20500</v>
      </c>
      <c r="BE2975" s="34" t="s">
        <v>670</v>
      </c>
      <c r="BF2975" s="43" t="s">
        <v>1223</v>
      </c>
      <c r="BG2975" s="34" t="s">
        <v>269</v>
      </c>
      <c r="BH2975" s="34" t="s">
        <v>269</v>
      </c>
      <c r="BI2975" s="34" t="s">
        <v>13658</v>
      </c>
      <c r="BJ2975" s="44" t="s">
        <v>947</v>
      </c>
      <c r="BK2975" s="44" t="s">
        <v>13657</v>
      </c>
      <c r="EN2975" s="576"/>
      <c r="EO2975" s="561"/>
      <c r="EP2975" s="561"/>
      <c r="EQ2975" s="576"/>
      <c r="ER2975" s="561"/>
      <c r="ES2975" s="561"/>
    </row>
    <row r="2976" spans="22:149">
      <c r="V2976" s="43">
        <v>453</v>
      </c>
      <c r="W2976" s="34" t="s">
        <v>3912</v>
      </c>
      <c r="X2976" s="44">
        <v>20503</v>
      </c>
      <c r="Y2976" s="34" t="s">
        <v>2054</v>
      </c>
      <c r="Z2976" s="43" t="s">
        <v>1223</v>
      </c>
      <c r="AA2976" s="34" t="s">
        <v>269</v>
      </c>
      <c r="AB2976" s="34" t="s">
        <v>269</v>
      </c>
      <c r="AC2976" s="34" t="s">
        <v>2054</v>
      </c>
      <c r="AD2976" s="44" t="s">
        <v>947</v>
      </c>
      <c r="AE2976" s="44" t="s">
        <v>13657</v>
      </c>
      <c r="AF2976" s="43">
        <v>453</v>
      </c>
      <c r="AG2976" s="34" t="s">
        <v>3912</v>
      </c>
      <c r="AH2976" s="34" t="s">
        <v>5364</v>
      </c>
      <c r="AI2976" s="43" t="s">
        <v>5365</v>
      </c>
      <c r="AJ2976" s="44" t="s">
        <v>5366</v>
      </c>
      <c r="AK2976" s="261">
        <v>7800427</v>
      </c>
      <c r="AL2976" s="44" t="s">
        <v>269</v>
      </c>
      <c r="AM2976" s="44" t="s">
        <v>5370</v>
      </c>
      <c r="AN2976" s="262">
        <v>284093861</v>
      </c>
      <c r="AO2976" s="34"/>
      <c r="AP2976" s="34"/>
      <c r="AQ2976" s="34"/>
      <c r="AR2976" s="34"/>
      <c r="AS2976" s="34"/>
      <c r="AT2976" s="44" t="s">
        <v>13624</v>
      </c>
      <c r="AU2976" s="44"/>
      <c r="AV2976" s="477" t="str">
        <f t="array" ref="AV2976">_xlfn.IFS(
LEFT(Tabelas!$AI2976,1)="N","DN",
LEFT(Tabelas!$AI2976,1)="C","DC",
LEFT(Tabelas!$AI2976,1)="L","DL",
LEFT(Tabelas!$AI2976,1)="A","DA",
LEFT(Tabelas!$AI2976,1)="G","DG")</f>
        <v>DA</v>
      </c>
      <c r="AW2976" s="34"/>
      <c r="AX2976" s="34"/>
      <c r="AY2976" s="34"/>
      <c r="AZ2976" s="34"/>
      <c r="BA2976" s="34"/>
      <c r="BB2976" s="34"/>
      <c r="BC2976" s="34"/>
      <c r="BD2976" s="44">
        <v>20503</v>
      </c>
      <c r="BE2976" s="34" t="s">
        <v>2054</v>
      </c>
      <c r="BF2976" s="43" t="s">
        <v>1223</v>
      </c>
      <c r="BG2976" s="34" t="s">
        <v>269</v>
      </c>
      <c r="BH2976" s="34" t="s">
        <v>269</v>
      </c>
      <c r="BI2976" s="34" t="s">
        <v>2054</v>
      </c>
      <c r="BJ2976" s="44" t="s">
        <v>947</v>
      </c>
      <c r="BK2976" s="44" t="s">
        <v>13657</v>
      </c>
      <c r="EN2976" s="576"/>
      <c r="EO2976" s="561"/>
      <c r="EP2976" s="561"/>
      <c r="EQ2976" s="576"/>
      <c r="ER2976" s="561"/>
      <c r="ES2976" s="561"/>
    </row>
    <row r="2977" spans="22:149">
      <c r="V2977" s="43">
        <v>453</v>
      </c>
      <c r="W2977" s="34" t="s">
        <v>3912</v>
      </c>
      <c r="X2977" s="44">
        <v>20504</v>
      </c>
      <c r="Y2977" s="34" t="s">
        <v>2260</v>
      </c>
      <c r="Z2977" s="43" t="s">
        <v>1223</v>
      </c>
      <c r="AA2977" s="34" t="s">
        <v>269</v>
      </c>
      <c r="AB2977" s="34" t="s">
        <v>269</v>
      </c>
      <c r="AC2977" s="34" t="s">
        <v>2260</v>
      </c>
      <c r="AD2977" s="44" t="s">
        <v>947</v>
      </c>
      <c r="AE2977" s="44" t="s">
        <v>13657</v>
      </c>
      <c r="AF2977" s="43">
        <v>453</v>
      </c>
      <c r="AG2977" s="34" t="s">
        <v>3912</v>
      </c>
      <c r="AH2977" s="34" t="s">
        <v>5364</v>
      </c>
      <c r="AI2977" s="43" t="s">
        <v>5365</v>
      </c>
      <c r="AJ2977" s="44" t="s">
        <v>5366</v>
      </c>
      <c r="AK2977" s="261">
        <v>7800427</v>
      </c>
      <c r="AL2977" s="44" t="s">
        <v>269</v>
      </c>
      <c r="AM2977" s="44" t="s">
        <v>5370</v>
      </c>
      <c r="AN2977" s="262">
        <v>284093861</v>
      </c>
      <c r="AO2977" s="34"/>
      <c r="AP2977" s="34"/>
      <c r="AQ2977" s="34"/>
      <c r="AR2977" s="34"/>
      <c r="AS2977" s="34"/>
      <c r="AT2977" s="44" t="s">
        <v>13624</v>
      </c>
      <c r="AU2977" s="44"/>
      <c r="AV2977" s="477" t="str">
        <f t="array" ref="AV2977">_xlfn.IFS(
LEFT(Tabelas!$AI2977,1)="N","DN",
LEFT(Tabelas!$AI2977,1)="C","DC",
LEFT(Tabelas!$AI2977,1)="L","DL",
LEFT(Tabelas!$AI2977,1)="A","DA",
LEFT(Tabelas!$AI2977,1)="G","DG")</f>
        <v>DA</v>
      </c>
      <c r="AW2977" s="34"/>
      <c r="AX2977" s="34"/>
      <c r="AY2977" s="34"/>
      <c r="AZ2977" s="34"/>
      <c r="BA2977" s="34"/>
      <c r="BB2977" s="34"/>
      <c r="BC2977" s="34"/>
      <c r="BD2977" s="44">
        <v>20504</v>
      </c>
      <c r="BE2977" s="34" t="s">
        <v>2260</v>
      </c>
      <c r="BF2977" s="43" t="s">
        <v>1223</v>
      </c>
      <c r="BG2977" s="34" t="s">
        <v>269</v>
      </c>
      <c r="BH2977" s="34" t="s">
        <v>269</v>
      </c>
      <c r="BI2977" s="34" t="s">
        <v>2260</v>
      </c>
      <c r="BJ2977" s="44" t="s">
        <v>947</v>
      </c>
      <c r="BK2977" s="44" t="s">
        <v>13657</v>
      </c>
      <c r="EN2977" s="576"/>
      <c r="EO2977" s="561"/>
      <c r="EP2977" s="561"/>
      <c r="EQ2977" s="576"/>
      <c r="ER2977" s="561"/>
      <c r="ES2977" s="561"/>
    </row>
    <row r="2978" spans="22:149">
      <c r="V2978" s="43">
        <v>453</v>
      </c>
      <c r="W2978" s="34" t="s">
        <v>3912</v>
      </c>
      <c r="X2978" s="44">
        <v>20506</v>
      </c>
      <c r="Y2978" s="34" t="s">
        <v>2439</v>
      </c>
      <c r="Z2978" s="43" t="s">
        <v>1223</v>
      </c>
      <c r="AA2978" s="34" t="s">
        <v>269</v>
      </c>
      <c r="AB2978" s="34" t="s">
        <v>269</v>
      </c>
      <c r="AC2978" s="34" t="s">
        <v>2439</v>
      </c>
      <c r="AD2978" s="44" t="s">
        <v>947</v>
      </c>
      <c r="AE2978" s="44" t="s">
        <v>13657</v>
      </c>
      <c r="AF2978" s="43">
        <v>453</v>
      </c>
      <c r="AG2978" s="34" t="s">
        <v>3912</v>
      </c>
      <c r="AH2978" s="34" t="s">
        <v>5364</v>
      </c>
      <c r="AI2978" s="43" t="s">
        <v>5365</v>
      </c>
      <c r="AJ2978" s="44" t="s">
        <v>5366</v>
      </c>
      <c r="AK2978" s="261">
        <v>7800427</v>
      </c>
      <c r="AL2978" s="44" t="s">
        <v>269</v>
      </c>
      <c r="AM2978" s="44" t="s">
        <v>5370</v>
      </c>
      <c r="AN2978" s="262">
        <v>284093861</v>
      </c>
      <c r="AO2978" s="34"/>
      <c r="AP2978" s="34"/>
      <c r="AQ2978" s="34"/>
      <c r="AR2978" s="34"/>
      <c r="AS2978" s="34"/>
      <c r="AT2978" s="44" t="s">
        <v>13624</v>
      </c>
      <c r="AU2978" s="44"/>
      <c r="AV2978" s="477" t="str">
        <f t="array" ref="AV2978">_xlfn.IFS(
LEFT(Tabelas!$AI2978,1)="N","DN",
LEFT(Tabelas!$AI2978,1)="C","DC",
LEFT(Tabelas!$AI2978,1)="L","DL",
LEFT(Tabelas!$AI2978,1)="A","DA",
LEFT(Tabelas!$AI2978,1)="G","DG")</f>
        <v>DA</v>
      </c>
      <c r="AW2978" s="34"/>
      <c r="AX2978" s="34"/>
      <c r="AY2978" s="34"/>
      <c r="AZ2978" s="34"/>
      <c r="BA2978" s="34"/>
      <c r="BB2978" s="34"/>
      <c r="BC2978" s="34"/>
      <c r="BD2978" s="44">
        <v>20506</v>
      </c>
      <c r="BE2978" s="34" t="s">
        <v>2439</v>
      </c>
      <c r="BF2978" s="43" t="s">
        <v>1223</v>
      </c>
      <c r="BG2978" s="34" t="s">
        <v>269</v>
      </c>
      <c r="BH2978" s="34" t="s">
        <v>269</v>
      </c>
      <c r="BI2978" s="34" t="s">
        <v>2439</v>
      </c>
      <c r="BJ2978" s="44" t="s">
        <v>947</v>
      </c>
      <c r="BK2978" s="44" t="s">
        <v>13657</v>
      </c>
      <c r="EN2978" s="576"/>
      <c r="EO2978" s="561"/>
      <c r="EP2978" s="561"/>
      <c r="EQ2978" s="576"/>
      <c r="ER2978" s="561"/>
      <c r="ES2978" s="561"/>
    </row>
    <row r="2979" spans="22:149">
      <c r="V2979" s="43">
        <v>453</v>
      </c>
      <c r="W2979" s="34" t="s">
        <v>3912</v>
      </c>
      <c r="X2979" s="44">
        <v>20510</v>
      </c>
      <c r="Y2979" s="34" t="s">
        <v>2749</v>
      </c>
      <c r="Z2979" s="43" t="s">
        <v>1223</v>
      </c>
      <c r="AA2979" s="34" t="s">
        <v>269</v>
      </c>
      <c r="AB2979" s="34" t="s">
        <v>269</v>
      </c>
      <c r="AC2979" s="34" t="s">
        <v>2749</v>
      </c>
      <c r="AD2979" s="44" t="s">
        <v>947</v>
      </c>
      <c r="AE2979" s="44" t="s">
        <v>13657</v>
      </c>
      <c r="AF2979" s="43">
        <v>453</v>
      </c>
      <c r="AG2979" s="34" t="s">
        <v>3912</v>
      </c>
      <c r="AH2979" s="34" t="s">
        <v>5364</v>
      </c>
      <c r="AI2979" s="43" t="s">
        <v>5365</v>
      </c>
      <c r="AJ2979" s="44" t="s">
        <v>5366</v>
      </c>
      <c r="AK2979" s="261">
        <v>7800427</v>
      </c>
      <c r="AL2979" s="44" t="s">
        <v>269</v>
      </c>
      <c r="AM2979" s="44" t="s">
        <v>5370</v>
      </c>
      <c r="AN2979" s="262">
        <v>284093861</v>
      </c>
      <c r="AO2979" s="34"/>
      <c r="AP2979" s="34"/>
      <c r="AQ2979" s="34"/>
      <c r="AR2979" s="34"/>
      <c r="AS2979" s="34"/>
      <c r="AT2979" s="44" t="s">
        <v>13624</v>
      </c>
      <c r="AU2979" s="44"/>
      <c r="AV2979" s="477" t="str">
        <f t="array" ref="AV2979">_xlfn.IFS(
LEFT(Tabelas!$AI2979,1)="N","DN",
LEFT(Tabelas!$AI2979,1)="C","DC",
LEFT(Tabelas!$AI2979,1)="L","DL",
LEFT(Tabelas!$AI2979,1)="A","DA",
LEFT(Tabelas!$AI2979,1)="G","DG")</f>
        <v>DA</v>
      </c>
      <c r="AW2979" s="34"/>
      <c r="AX2979" s="34"/>
      <c r="AY2979" s="34"/>
      <c r="AZ2979" s="34"/>
      <c r="BA2979" s="34"/>
      <c r="BB2979" s="34"/>
      <c r="BC2979" s="34"/>
      <c r="BD2979" s="44">
        <v>20510</v>
      </c>
      <c r="BE2979" s="34" t="s">
        <v>2749</v>
      </c>
      <c r="BF2979" s="43" t="s">
        <v>1223</v>
      </c>
      <c r="BG2979" s="34" t="s">
        <v>269</v>
      </c>
      <c r="BH2979" s="34" t="s">
        <v>269</v>
      </c>
      <c r="BI2979" s="34" t="s">
        <v>2749</v>
      </c>
      <c r="BJ2979" s="44" t="s">
        <v>947</v>
      </c>
      <c r="BK2979" s="44" t="s">
        <v>13657</v>
      </c>
      <c r="EN2979" s="576"/>
      <c r="EO2979" s="561"/>
      <c r="EP2979" s="561"/>
      <c r="EQ2979" s="576"/>
      <c r="ER2979" s="561"/>
      <c r="ES2979" s="561"/>
    </row>
    <row r="2980" spans="22:149">
      <c r="V2980" s="43">
        <v>453</v>
      </c>
      <c r="W2980" s="34" t="s">
        <v>3912</v>
      </c>
      <c r="X2980" s="44">
        <v>20516</v>
      </c>
      <c r="Y2980" s="34" t="s">
        <v>1929</v>
      </c>
      <c r="Z2980" s="43" t="s">
        <v>1223</v>
      </c>
      <c r="AA2980" s="34" t="s">
        <v>269</v>
      </c>
      <c r="AB2980" s="34" t="s">
        <v>269</v>
      </c>
      <c r="AC2980" s="34" t="s">
        <v>1929</v>
      </c>
      <c r="AD2980" s="44" t="s">
        <v>947</v>
      </c>
      <c r="AE2980" s="44" t="s">
        <v>13657</v>
      </c>
      <c r="AF2980" s="43">
        <v>453</v>
      </c>
      <c r="AG2980" s="34" t="s">
        <v>3912</v>
      </c>
      <c r="AH2980" s="34" t="s">
        <v>5364</v>
      </c>
      <c r="AI2980" s="43" t="s">
        <v>5365</v>
      </c>
      <c r="AJ2980" s="44" t="s">
        <v>5366</v>
      </c>
      <c r="AK2980" s="261">
        <v>7800427</v>
      </c>
      <c r="AL2980" s="44" t="s">
        <v>269</v>
      </c>
      <c r="AM2980" s="44" t="s">
        <v>5370</v>
      </c>
      <c r="AN2980" s="262">
        <v>284093861</v>
      </c>
      <c r="AO2980" s="34"/>
      <c r="AP2980" s="34"/>
      <c r="AQ2980" s="34"/>
      <c r="AR2980" s="34"/>
      <c r="AS2980" s="34"/>
      <c r="AT2980" s="44" t="s">
        <v>13624</v>
      </c>
      <c r="AU2980" s="44"/>
      <c r="AV2980" s="477" t="str">
        <f t="array" ref="AV2980">_xlfn.IFS(
LEFT(Tabelas!$AI2980,1)="N","DN",
LEFT(Tabelas!$AI2980,1)="C","DC",
LEFT(Tabelas!$AI2980,1)="L","DL",
LEFT(Tabelas!$AI2980,1)="A","DA",
LEFT(Tabelas!$AI2980,1)="G","DG")</f>
        <v>DA</v>
      </c>
      <c r="AW2980" s="34"/>
      <c r="AX2980" s="34"/>
      <c r="AY2980" s="34"/>
      <c r="AZ2980" s="34"/>
      <c r="BA2980" s="34"/>
      <c r="BB2980" s="34"/>
      <c r="BC2980" s="34"/>
      <c r="BD2980" s="44">
        <v>20516</v>
      </c>
      <c r="BE2980" s="34" t="s">
        <v>1929</v>
      </c>
      <c r="BF2980" s="43" t="s">
        <v>1223</v>
      </c>
      <c r="BG2980" s="34" t="s">
        <v>269</v>
      </c>
      <c r="BH2980" s="34" t="s">
        <v>269</v>
      </c>
      <c r="BI2980" s="34" t="s">
        <v>1929</v>
      </c>
      <c r="BJ2980" s="44" t="s">
        <v>947</v>
      </c>
      <c r="BK2980" s="44" t="s">
        <v>13657</v>
      </c>
      <c r="EN2980" s="576"/>
      <c r="EO2980" s="561"/>
      <c r="EP2980" s="561"/>
      <c r="EQ2980" s="576"/>
      <c r="ER2980" s="561"/>
      <c r="ES2980" s="561"/>
    </row>
    <row r="2981" spans="22:149">
      <c r="V2981" s="43">
        <v>453</v>
      </c>
      <c r="W2981" s="34" t="s">
        <v>3912</v>
      </c>
      <c r="X2981" s="44">
        <v>20519</v>
      </c>
      <c r="Y2981" s="34" t="s">
        <v>987</v>
      </c>
      <c r="Z2981" s="43" t="s">
        <v>1223</v>
      </c>
      <c r="AA2981" s="34" t="s">
        <v>269</v>
      </c>
      <c r="AB2981" s="34" t="s">
        <v>269</v>
      </c>
      <c r="AC2981" s="34" t="s">
        <v>13659</v>
      </c>
      <c r="AD2981" s="44" t="s">
        <v>947</v>
      </c>
      <c r="AE2981" s="44" t="s">
        <v>13657</v>
      </c>
      <c r="AF2981" s="43">
        <v>453</v>
      </c>
      <c r="AG2981" s="34" t="s">
        <v>3912</v>
      </c>
      <c r="AH2981" s="34" t="s">
        <v>5364</v>
      </c>
      <c r="AI2981" s="43" t="s">
        <v>5365</v>
      </c>
      <c r="AJ2981" s="44" t="s">
        <v>5366</v>
      </c>
      <c r="AK2981" s="261">
        <v>7800427</v>
      </c>
      <c r="AL2981" s="44" t="s">
        <v>269</v>
      </c>
      <c r="AM2981" s="44" t="s">
        <v>5370</v>
      </c>
      <c r="AN2981" s="262">
        <v>284093861</v>
      </c>
      <c r="AO2981" s="34"/>
      <c r="AP2981" s="34"/>
      <c r="AQ2981" s="34"/>
      <c r="AR2981" s="34"/>
      <c r="AS2981" s="34"/>
      <c r="AT2981" s="44" t="s">
        <v>13624</v>
      </c>
      <c r="AU2981" s="44"/>
      <c r="AV2981" s="477" t="str">
        <f t="array" ref="AV2981">_xlfn.IFS(
LEFT(Tabelas!$AI2981,1)="N","DN",
LEFT(Tabelas!$AI2981,1)="C","DC",
LEFT(Tabelas!$AI2981,1)="L","DL",
LEFT(Tabelas!$AI2981,1)="A","DA",
LEFT(Tabelas!$AI2981,1)="G","DG")</f>
        <v>DA</v>
      </c>
      <c r="AW2981" s="34"/>
      <c r="AX2981" s="34"/>
      <c r="AY2981" s="34"/>
      <c r="AZ2981" s="34"/>
      <c r="BA2981" s="34"/>
      <c r="BB2981" s="34"/>
      <c r="BC2981" s="34"/>
      <c r="BD2981" s="44">
        <v>20519</v>
      </c>
      <c r="BE2981" s="34" t="s">
        <v>987</v>
      </c>
      <c r="BF2981" s="43" t="s">
        <v>1223</v>
      </c>
      <c r="BG2981" s="34" t="s">
        <v>269</v>
      </c>
      <c r="BH2981" s="34" t="s">
        <v>269</v>
      </c>
      <c r="BI2981" s="34" t="s">
        <v>13659</v>
      </c>
      <c r="BJ2981" s="44" t="s">
        <v>947</v>
      </c>
      <c r="BK2981" s="44" t="s">
        <v>13657</v>
      </c>
      <c r="EN2981" s="576"/>
      <c r="EO2981" s="561"/>
      <c r="EP2981" s="561"/>
      <c r="EQ2981" s="576"/>
      <c r="ER2981" s="561"/>
      <c r="ES2981" s="561"/>
    </row>
    <row r="2982" spans="22:149">
      <c r="V2982" s="43">
        <v>453</v>
      </c>
      <c r="W2982" s="34" t="s">
        <v>3912</v>
      </c>
      <c r="X2982" s="44">
        <v>20520</v>
      </c>
      <c r="Y2982" s="34" t="s">
        <v>13660</v>
      </c>
      <c r="Z2982" s="43" t="s">
        <v>1223</v>
      </c>
      <c r="AA2982" s="34" t="s">
        <v>269</v>
      </c>
      <c r="AB2982" s="34" t="s">
        <v>269</v>
      </c>
      <c r="AC2982" s="34" t="s">
        <v>13658</v>
      </c>
      <c r="AD2982" s="44" t="s">
        <v>947</v>
      </c>
      <c r="AE2982" s="44" t="s">
        <v>13657</v>
      </c>
      <c r="AF2982" s="43">
        <v>453</v>
      </c>
      <c r="AG2982" s="34" t="s">
        <v>3912</v>
      </c>
      <c r="AH2982" s="34" t="s">
        <v>5364</v>
      </c>
      <c r="AI2982" s="43" t="s">
        <v>5365</v>
      </c>
      <c r="AJ2982" s="44" t="s">
        <v>5366</v>
      </c>
      <c r="AK2982" s="261">
        <v>7800427</v>
      </c>
      <c r="AL2982" s="44" t="s">
        <v>269</v>
      </c>
      <c r="AM2982" s="44" t="s">
        <v>5370</v>
      </c>
      <c r="AN2982" s="262">
        <v>284093861</v>
      </c>
      <c r="AO2982" s="34"/>
      <c r="AP2982" s="34"/>
      <c r="AQ2982" s="34"/>
      <c r="AR2982" s="34"/>
      <c r="AS2982" s="34"/>
      <c r="AT2982" s="44" t="s">
        <v>13624</v>
      </c>
      <c r="AU2982" s="44"/>
      <c r="AV2982" s="477" t="str">
        <f t="array" ref="AV2982">_xlfn.IFS(
LEFT(Tabelas!$AI2982,1)="N","DN",
LEFT(Tabelas!$AI2982,1)="C","DC",
LEFT(Tabelas!$AI2982,1)="L","DL",
LEFT(Tabelas!$AI2982,1)="A","DA",
LEFT(Tabelas!$AI2982,1)="G","DG")</f>
        <v>DA</v>
      </c>
      <c r="AW2982" s="34"/>
      <c r="AX2982" s="34"/>
      <c r="AY2982" s="34"/>
      <c r="AZ2982" s="34"/>
      <c r="BA2982" s="34"/>
      <c r="BB2982" s="34"/>
      <c r="BC2982" s="34"/>
      <c r="BD2982" s="44">
        <v>20520</v>
      </c>
      <c r="BE2982" s="34" t="s">
        <v>13660</v>
      </c>
      <c r="BF2982" s="43" t="s">
        <v>1223</v>
      </c>
      <c r="BG2982" s="34" t="s">
        <v>269</v>
      </c>
      <c r="BH2982" s="34" t="s">
        <v>269</v>
      </c>
      <c r="BI2982" s="34" t="s">
        <v>13658</v>
      </c>
      <c r="BJ2982" s="44" t="s">
        <v>947</v>
      </c>
      <c r="BK2982" s="44" t="s">
        <v>13657</v>
      </c>
      <c r="EN2982" s="576"/>
      <c r="EO2982" s="561"/>
      <c r="EP2982" s="561"/>
      <c r="EQ2982" s="576"/>
      <c r="ER2982" s="561"/>
      <c r="ES2982" s="561"/>
    </row>
    <row r="2983" spans="22:149">
      <c r="V2983" s="43">
        <v>453</v>
      </c>
      <c r="W2983" s="34" t="s">
        <v>3912</v>
      </c>
      <c r="X2983" s="44">
        <v>20521</v>
      </c>
      <c r="Y2983" s="34" t="s">
        <v>13660</v>
      </c>
      <c r="Z2983" s="43" t="s">
        <v>1223</v>
      </c>
      <c r="AA2983" s="34" t="s">
        <v>269</v>
      </c>
      <c r="AB2983" s="34" t="s">
        <v>269</v>
      </c>
      <c r="AC2983" s="34" t="s">
        <v>13661</v>
      </c>
      <c r="AD2983" s="44" t="s">
        <v>947</v>
      </c>
      <c r="AE2983" s="44" t="s">
        <v>13657</v>
      </c>
      <c r="AF2983" s="43">
        <v>453</v>
      </c>
      <c r="AG2983" s="34" t="s">
        <v>3912</v>
      </c>
      <c r="AH2983" s="34" t="s">
        <v>5364</v>
      </c>
      <c r="AI2983" s="43" t="s">
        <v>5365</v>
      </c>
      <c r="AJ2983" s="44" t="s">
        <v>5366</v>
      </c>
      <c r="AK2983" s="261">
        <v>7800427</v>
      </c>
      <c r="AL2983" s="44" t="s">
        <v>269</v>
      </c>
      <c r="AM2983" s="44" t="s">
        <v>5370</v>
      </c>
      <c r="AN2983" s="262">
        <v>284093861</v>
      </c>
      <c r="AO2983" s="34"/>
      <c r="AP2983" s="34"/>
      <c r="AQ2983" s="34"/>
      <c r="AR2983" s="34"/>
      <c r="AS2983" s="34"/>
      <c r="AT2983" s="44" t="s">
        <v>13624</v>
      </c>
      <c r="AU2983" s="44"/>
      <c r="AV2983" s="477" t="str">
        <f t="array" ref="AV2983">_xlfn.IFS(
LEFT(Tabelas!$AI2983,1)="N","DN",
LEFT(Tabelas!$AI2983,1)="C","DC",
LEFT(Tabelas!$AI2983,1)="L","DL",
LEFT(Tabelas!$AI2983,1)="A","DA",
LEFT(Tabelas!$AI2983,1)="G","DG")</f>
        <v>DA</v>
      </c>
      <c r="AW2983" s="34"/>
      <c r="AX2983" s="34"/>
      <c r="AY2983" s="34"/>
      <c r="AZ2983" s="34"/>
      <c r="BA2983" s="34"/>
      <c r="BB2983" s="34"/>
      <c r="BC2983" s="34"/>
      <c r="BD2983" s="44">
        <v>20521</v>
      </c>
      <c r="BE2983" s="34" t="s">
        <v>13660</v>
      </c>
      <c r="BF2983" s="43" t="s">
        <v>1223</v>
      </c>
      <c r="BG2983" s="34" t="s">
        <v>269</v>
      </c>
      <c r="BH2983" s="34" t="s">
        <v>269</v>
      </c>
      <c r="BI2983" s="34" t="s">
        <v>13661</v>
      </c>
      <c r="BJ2983" s="44" t="s">
        <v>947</v>
      </c>
      <c r="BK2983" s="44" t="s">
        <v>13657</v>
      </c>
      <c r="EN2983" s="576"/>
      <c r="EO2983" s="561"/>
      <c r="EP2983" s="561"/>
      <c r="EQ2983" s="576"/>
      <c r="ER2983" s="561"/>
      <c r="ES2983" s="561"/>
    </row>
    <row r="2984" spans="22:149">
      <c r="V2984" s="43">
        <v>453</v>
      </c>
      <c r="W2984" s="34" t="s">
        <v>3912</v>
      </c>
      <c r="X2984" s="44">
        <v>20522</v>
      </c>
      <c r="Y2984" s="34" t="s">
        <v>2604</v>
      </c>
      <c r="Z2984" s="43" t="s">
        <v>1223</v>
      </c>
      <c r="AA2984" s="34" t="s">
        <v>269</v>
      </c>
      <c r="AB2984" s="34" t="s">
        <v>269</v>
      </c>
      <c r="AC2984" s="34" t="s">
        <v>13662</v>
      </c>
      <c r="AD2984" s="44" t="s">
        <v>947</v>
      </c>
      <c r="AE2984" s="44" t="s">
        <v>13657</v>
      </c>
      <c r="AF2984" s="43">
        <v>453</v>
      </c>
      <c r="AG2984" s="34" t="s">
        <v>3912</v>
      </c>
      <c r="AH2984" s="34" t="s">
        <v>5364</v>
      </c>
      <c r="AI2984" s="43" t="s">
        <v>5365</v>
      </c>
      <c r="AJ2984" s="44" t="s">
        <v>5366</v>
      </c>
      <c r="AK2984" s="261">
        <v>7800427</v>
      </c>
      <c r="AL2984" s="44" t="s">
        <v>269</v>
      </c>
      <c r="AM2984" s="44" t="s">
        <v>5370</v>
      </c>
      <c r="AN2984" s="262">
        <v>284093861</v>
      </c>
      <c r="AO2984" s="34"/>
      <c r="AP2984" s="34"/>
      <c r="AQ2984" s="34"/>
      <c r="AR2984" s="34"/>
      <c r="AS2984" s="34"/>
      <c r="AT2984" s="44" t="s">
        <v>13624</v>
      </c>
      <c r="AU2984" s="44"/>
      <c r="AV2984" s="477" t="str">
        <f t="array" ref="AV2984">_xlfn.IFS(
LEFT(Tabelas!$AI2984,1)="N","DN",
LEFT(Tabelas!$AI2984,1)="C","DC",
LEFT(Tabelas!$AI2984,1)="L","DL",
LEFT(Tabelas!$AI2984,1)="A","DA",
LEFT(Tabelas!$AI2984,1)="G","DG")</f>
        <v>DA</v>
      </c>
      <c r="AW2984" s="34"/>
      <c r="AX2984" s="34"/>
      <c r="AY2984" s="34"/>
      <c r="AZ2984" s="34"/>
      <c r="BA2984" s="34"/>
      <c r="BB2984" s="34"/>
      <c r="BC2984" s="34"/>
      <c r="BD2984" s="44">
        <v>20522</v>
      </c>
      <c r="BE2984" s="34" t="s">
        <v>2604</v>
      </c>
      <c r="BF2984" s="43" t="s">
        <v>1223</v>
      </c>
      <c r="BG2984" s="34" t="s">
        <v>269</v>
      </c>
      <c r="BH2984" s="34" t="s">
        <v>269</v>
      </c>
      <c r="BI2984" s="34" t="s">
        <v>13662</v>
      </c>
      <c r="BJ2984" s="44" t="s">
        <v>947</v>
      </c>
      <c r="BK2984" s="44" t="s">
        <v>13657</v>
      </c>
      <c r="EN2984" s="576"/>
      <c r="EO2984" s="561"/>
      <c r="EP2984" s="561"/>
      <c r="EQ2984" s="576"/>
      <c r="ER2984" s="561"/>
      <c r="ES2984" s="561"/>
    </row>
    <row r="2985" spans="22:149">
      <c r="V2985" s="43">
        <v>453</v>
      </c>
      <c r="W2985" s="34" t="s">
        <v>3912</v>
      </c>
      <c r="X2985" s="44">
        <v>20523</v>
      </c>
      <c r="Y2985" s="34" t="s">
        <v>2889</v>
      </c>
      <c r="Z2985" s="43" t="s">
        <v>1223</v>
      </c>
      <c r="AA2985" s="34" t="s">
        <v>269</v>
      </c>
      <c r="AB2985" s="34" t="s">
        <v>269</v>
      </c>
      <c r="AC2985" s="34" t="s">
        <v>13663</v>
      </c>
      <c r="AD2985" s="44" t="s">
        <v>947</v>
      </c>
      <c r="AE2985" s="44" t="s">
        <v>13657</v>
      </c>
      <c r="AF2985" s="43">
        <v>453</v>
      </c>
      <c r="AG2985" s="34" t="s">
        <v>3912</v>
      </c>
      <c r="AH2985" s="34" t="s">
        <v>5364</v>
      </c>
      <c r="AI2985" s="43" t="s">
        <v>5365</v>
      </c>
      <c r="AJ2985" s="44" t="s">
        <v>5366</v>
      </c>
      <c r="AK2985" s="261">
        <v>7800427</v>
      </c>
      <c r="AL2985" s="44" t="s">
        <v>269</v>
      </c>
      <c r="AM2985" s="44" t="s">
        <v>5370</v>
      </c>
      <c r="AN2985" s="262">
        <v>284093861</v>
      </c>
      <c r="AO2985" s="34"/>
      <c r="AP2985" s="34"/>
      <c r="AQ2985" s="34"/>
      <c r="AR2985" s="34"/>
      <c r="AS2985" s="34"/>
      <c r="AT2985" s="44" t="s">
        <v>13624</v>
      </c>
      <c r="AU2985" s="44"/>
      <c r="AV2985" s="477" t="str">
        <f t="array" ref="AV2985">_xlfn.IFS(
LEFT(Tabelas!$AI2985,1)="N","DN",
LEFT(Tabelas!$AI2985,1)="C","DC",
LEFT(Tabelas!$AI2985,1)="L","DL",
LEFT(Tabelas!$AI2985,1)="A","DA",
LEFT(Tabelas!$AI2985,1)="G","DG")</f>
        <v>DA</v>
      </c>
      <c r="AW2985" s="34"/>
      <c r="AX2985" s="34"/>
      <c r="AY2985" s="34"/>
      <c r="AZ2985" s="34"/>
      <c r="BA2985" s="34"/>
      <c r="BB2985" s="34"/>
      <c r="BC2985" s="34"/>
      <c r="BD2985" s="44">
        <v>20523</v>
      </c>
      <c r="BE2985" s="34" t="s">
        <v>2889</v>
      </c>
      <c r="BF2985" s="43" t="s">
        <v>1223</v>
      </c>
      <c r="BG2985" s="34" t="s">
        <v>269</v>
      </c>
      <c r="BH2985" s="34" t="s">
        <v>269</v>
      </c>
      <c r="BI2985" s="34" t="s">
        <v>13663</v>
      </c>
      <c r="BJ2985" s="44" t="s">
        <v>947</v>
      </c>
      <c r="BK2985" s="44" t="s">
        <v>13657</v>
      </c>
      <c r="EN2985" s="576"/>
      <c r="EO2985" s="561"/>
      <c r="EP2985" s="561"/>
      <c r="EQ2985" s="576"/>
      <c r="ER2985" s="561"/>
      <c r="ES2985" s="561"/>
    </row>
    <row r="2986" spans="22:149">
      <c r="V2986" s="43">
        <v>453</v>
      </c>
      <c r="W2986" s="34" t="s">
        <v>3912</v>
      </c>
      <c r="X2986" s="44">
        <v>20524</v>
      </c>
      <c r="Y2986" s="34" t="s">
        <v>3149</v>
      </c>
      <c r="Z2986" s="43" t="s">
        <v>1223</v>
      </c>
      <c r="AA2986" s="34" t="s">
        <v>269</v>
      </c>
      <c r="AB2986" s="34" t="s">
        <v>269</v>
      </c>
      <c r="AC2986" s="34" t="s">
        <v>13664</v>
      </c>
      <c r="AD2986" s="44" t="s">
        <v>947</v>
      </c>
      <c r="AE2986" s="44" t="s">
        <v>13657</v>
      </c>
      <c r="AF2986" s="43">
        <v>453</v>
      </c>
      <c r="AG2986" s="34" t="s">
        <v>3912</v>
      </c>
      <c r="AH2986" s="34" t="s">
        <v>5364</v>
      </c>
      <c r="AI2986" s="43" t="s">
        <v>5365</v>
      </c>
      <c r="AJ2986" s="44" t="s">
        <v>5366</v>
      </c>
      <c r="AK2986" s="261">
        <v>7800427</v>
      </c>
      <c r="AL2986" s="44" t="s">
        <v>269</v>
      </c>
      <c r="AM2986" s="44" t="s">
        <v>5370</v>
      </c>
      <c r="AN2986" s="262">
        <v>284093861</v>
      </c>
      <c r="AO2986" s="34"/>
      <c r="AP2986" s="34"/>
      <c r="AQ2986" s="34"/>
      <c r="AR2986" s="34"/>
      <c r="AS2986" s="34"/>
      <c r="AT2986" s="44" t="s">
        <v>13624</v>
      </c>
      <c r="AU2986" s="44"/>
      <c r="AV2986" s="477" t="str">
        <f t="array" ref="AV2986">_xlfn.IFS(
LEFT(Tabelas!$AI2986,1)="N","DN",
LEFT(Tabelas!$AI2986,1)="C","DC",
LEFT(Tabelas!$AI2986,1)="L","DL",
LEFT(Tabelas!$AI2986,1)="A","DA",
LEFT(Tabelas!$AI2986,1)="G","DG")</f>
        <v>DA</v>
      </c>
      <c r="AW2986" s="34"/>
      <c r="AX2986" s="34"/>
      <c r="AY2986" s="34"/>
      <c r="AZ2986" s="34"/>
      <c r="BA2986" s="34"/>
      <c r="BB2986" s="34"/>
      <c r="BC2986" s="34"/>
      <c r="BD2986" s="44">
        <v>20524</v>
      </c>
      <c r="BE2986" s="34" t="s">
        <v>3149</v>
      </c>
      <c r="BF2986" s="43" t="s">
        <v>1223</v>
      </c>
      <c r="BG2986" s="34" t="s">
        <v>269</v>
      </c>
      <c r="BH2986" s="34" t="s">
        <v>269</v>
      </c>
      <c r="BI2986" s="34" t="s">
        <v>13664</v>
      </c>
      <c r="BJ2986" s="44" t="s">
        <v>947</v>
      </c>
      <c r="BK2986" s="44" t="s">
        <v>13657</v>
      </c>
      <c r="EN2986" s="576"/>
      <c r="EO2986" s="561"/>
      <c r="EP2986" s="561"/>
      <c r="EQ2986" s="576"/>
      <c r="ER2986" s="561"/>
      <c r="ES2986" s="561"/>
    </row>
    <row r="2987" spans="22:149">
      <c r="V2987" s="43">
        <v>453</v>
      </c>
      <c r="W2987" s="34" t="s">
        <v>3912</v>
      </c>
      <c r="X2987" s="44">
        <v>20701</v>
      </c>
      <c r="Y2987" s="34" t="s">
        <v>395</v>
      </c>
      <c r="Z2987" s="43" t="s">
        <v>1223</v>
      </c>
      <c r="AA2987" s="34" t="s">
        <v>395</v>
      </c>
      <c r="AB2987" s="34" t="s">
        <v>269</v>
      </c>
      <c r="AC2987" s="34" t="s">
        <v>395</v>
      </c>
      <c r="AD2987" s="44" t="s">
        <v>947</v>
      </c>
      <c r="AE2987" s="44" t="s">
        <v>13657</v>
      </c>
      <c r="AF2987" s="43">
        <v>453</v>
      </c>
      <c r="AG2987" s="34" t="s">
        <v>3912</v>
      </c>
      <c r="AH2987" s="34" t="s">
        <v>5364</v>
      </c>
      <c r="AI2987" s="43" t="s">
        <v>5365</v>
      </c>
      <c r="AJ2987" s="44" t="s">
        <v>5366</v>
      </c>
      <c r="AK2987" s="261">
        <v>7800427</v>
      </c>
      <c r="AL2987" s="44" t="s">
        <v>269</v>
      </c>
      <c r="AM2987" s="44" t="s">
        <v>5370</v>
      </c>
      <c r="AN2987" s="262">
        <v>284093861</v>
      </c>
      <c r="AO2987" s="34"/>
      <c r="AP2987" s="34"/>
      <c r="AQ2987" s="34"/>
      <c r="AR2987" s="34"/>
      <c r="AS2987" s="34"/>
      <c r="AT2987" s="44" t="s">
        <v>13624</v>
      </c>
      <c r="AU2987" s="44"/>
      <c r="AV2987" s="477" t="str">
        <f t="array" ref="AV2987">_xlfn.IFS(
LEFT(Tabelas!$AI2987,1)="N","DN",
LEFT(Tabelas!$AI2987,1)="C","DC",
LEFT(Tabelas!$AI2987,1)="L","DL",
LEFT(Tabelas!$AI2987,1)="A","DA",
LEFT(Tabelas!$AI2987,1)="G","DG")</f>
        <v>DA</v>
      </c>
      <c r="AW2987" s="34"/>
      <c r="AX2987" s="34"/>
      <c r="AY2987" s="34"/>
      <c r="AZ2987" s="34"/>
      <c r="BA2987" s="34"/>
      <c r="BB2987" s="34"/>
      <c r="BC2987" s="34"/>
      <c r="BD2987" s="44">
        <v>20701</v>
      </c>
      <c r="BE2987" s="34" t="s">
        <v>395</v>
      </c>
      <c r="BF2987" s="43" t="s">
        <v>1223</v>
      </c>
      <c r="BG2987" s="34" t="s">
        <v>395</v>
      </c>
      <c r="BH2987" s="34" t="s">
        <v>269</v>
      </c>
      <c r="BI2987" s="34" t="s">
        <v>395</v>
      </c>
      <c r="BJ2987" s="44" t="s">
        <v>947</v>
      </c>
      <c r="BK2987" s="44" t="s">
        <v>13657</v>
      </c>
      <c r="EN2987" s="576"/>
      <c r="EO2987" s="561"/>
      <c r="EP2987" s="561"/>
      <c r="EQ2987" s="576"/>
      <c r="ER2987" s="561"/>
      <c r="ES2987" s="561"/>
    </row>
    <row r="2988" spans="22:149">
      <c r="V2988" s="43">
        <v>453</v>
      </c>
      <c r="W2988" s="34" t="s">
        <v>3912</v>
      </c>
      <c r="X2988" s="44">
        <v>20700</v>
      </c>
      <c r="Y2988" s="34" t="s">
        <v>672</v>
      </c>
      <c r="Z2988" s="43" t="s">
        <v>1223</v>
      </c>
      <c r="AA2988" s="34" t="s">
        <v>395</v>
      </c>
      <c r="AB2988" s="34" t="s">
        <v>269</v>
      </c>
      <c r="AC2988" s="34" t="s">
        <v>395</v>
      </c>
      <c r="AD2988" s="44" t="s">
        <v>947</v>
      </c>
      <c r="AE2988" s="44" t="s">
        <v>13657</v>
      </c>
      <c r="AF2988" s="43">
        <v>453</v>
      </c>
      <c r="AG2988" s="34" t="s">
        <v>3912</v>
      </c>
      <c r="AH2988" s="34" t="s">
        <v>5364</v>
      </c>
      <c r="AI2988" s="43" t="s">
        <v>5365</v>
      </c>
      <c r="AJ2988" s="44" t="s">
        <v>5366</v>
      </c>
      <c r="AK2988" s="261">
        <v>7800427</v>
      </c>
      <c r="AL2988" s="44" t="s">
        <v>269</v>
      </c>
      <c r="AM2988" s="44" t="s">
        <v>5370</v>
      </c>
      <c r="AN2988" s="262">
        <v>284093861</v>
      </c>
      <c r="AO2988" s="34"/>
      <c r="AP2988" s="34"/>
      <c r="AQ2988" s="34"/>
      <c r="AR2988" s="34"/>
      <c r="AS2988" s="34"/>
      <c r="AT2988" s="44" t="s">
        <v>13624</v>
      </c>
      <c r="AU2988" s="44"/>
      <c r="AV2988" s="477" t="str">
        <f t="array" ref="AV2988">_xlfn.IFS(
LEFT(Tabelas!$AI2988,1)="N","DN",
LEFT(Tabelas!$AI2988,1)="C","DC",
LEFT(Tabelas!$AI2988,1)="L","DL",
LEFT(Tabelas!$AI2988,1)="A","DA",
LEFT(Tabelas!$AI2988,1)="G","DG")</f>
        <v>DA</v>
      </c>
      <c r="AW2988" s="34"/>
      <c r="AX2988" s="34"/>
      <c r="AY2988" s="34"/>
      <c r="AZ2988" s="34"/>
      <c r="BA2988" s="34"/>
      <c r="BB2988" s="34"/>
      <c r="BC2988" s="34"/>
      <c r="BD2988" s="44">
        <v>20700</v>
      </c>
      <c r="BE2988" s="34" t="s">
        <v>672</v>
      </c>
      <c r="BF2988" s="43" t="s">
        <v>1223</v>
      </c>
      <c r="BG2988" s="34" t="s">
        <v>395</v>
      </c>
      <c r="BH2988" s="34" t="s">
        <v>269</v>
      </c>
      <c r="BI2988" s="34" t="s">
        <v>395</v>
      </c>
      <c r="BJ2988" s="44" t="s">
        <v>947</v>
      </c>
      <c r="BK2988" s="44" t="s">
        <v>13657</v>
      </c>
      <c r="EN2988" s="576"/>
      <c r="EO2988" s="561"/>
      <c r="EP2988" s="561"/>
      <c r="EQ2988" s="576"/>
      <c r="ER2988" s="561"/>
      <c r="ES2988" s="561"/>
    </row>
    <row r="2989" spans="22:149">
      <c r="V2989" s="43">
        <v>453</v>
      </c>
      <c r="W2989" s="34" t="s">
        <v>3912</v>
      </c>
      <c r="X2989" s="44">
        <v>20702</v>
      </c>
      <c r="Y2989" s="34" t="s">
        <v>1266</v>
      </c>
      <c r="Z2989" s="43" t="s">
        <v>1223</v>
      </c>
      <c r="AA2989" s="34" t="s">
        <v>395</v>
      </c>
      <c r="AB2989" s="34" t="s">
        <v>269</v>
      </c>
      <c r="AC2989" s="34" t="s">
        <v>1266</v>
      </c>
      <c r="AD2989" s="44" t="s">
        <v>947</v>
      </c>
      <c r="AE2989" s="44" t="s">
        <v>13657</v>
      </c>
      <c r="AF2989" s="43">
        <v>453</v>
      </c>
      <c r="AG2989" s="34" t="s">
        <v>3912</v>
      </c>
      <c r="AH2989" s="34" t="s">
        <v>5364</v>
      </c>
      <c r="AI2989" s="43" t="s">
        <v>5365</v>
      </c>
      <c r="AJ2989" s="44" t="s">
        <v>5366</v>
      </c>
      <c r="AK2989" s="261">
        <v>7800427</v>
      </c>
      <c r="AL2989" s="44" t="s">
        <v>269</v>
      </c>
      <c r="AM2989" s="44" t="s">
        <v>5370</v>
      </c>
      <c r="AN2989" s="262">
        <v>284093861</v>
      </c>
      <c r="AO2989" s="34"/>
      <c r="AP2989" s="34"/>
      <c r="AQ2989" s="34"/>
      <c r="AR2989" s="34"/>
      <c r="AS2989" s="34"/>
      <c r="AT2989" s="44" t="s">
        <v>13624</v>
      </c>
      <c r="AU2989" s="44"/>
      <c r="AV2989" s="477" t="str">
        <f t="array" ref="AV2989">_xlfn.IFS(
LEFT(Tabelas!$AI2989,1)="N","DN",
LEFT(Tabelas!$AI2989,1)="C","DC",
LEFT(Tabelas!$AI2989,1)="L","DL",
LEFT(Tabelas!$AI2989,1)="A","DA",
LEFT(Tabelas!$AI2989,1)="G","DG")</f>
        <v>DA</v>
      </c>
      <c r="AW2989" s="34"/>
      <c r="AX2989" s="34"/>
      <c r="AY2989" s="34"/>
      <c r="AZ2989" s="34"/>
      <c r="BA2989" s="34"/>
      <c r="BB2989" s="34"/>
      <c r="BC2989" s="34"/>
      <c r="BD2989" s="44">
        <v>20702</v>
      </c>
      <c r="BE2989" s="34" t="s">
        <v>1266</v>
      </c>
      <c r="BF2989" s="43" t="s">
        <v>1223</v>
      </c>
      <c r="BG2989" s="34" t="s">
        <v>395</v>
      </c>
      <c r="BH2989" s="34" t="s">
        <v>269</v>
      </c>
      <c r="BI2989" s="34" t="s">
        <v>1266</v>
      </c>
      <c r="BJ2989" s="44" t="s">
        <v>947</v>
      </c>
      <c r="BK2989" s="44" t="s">
        <v>13657</v>
      </c>
      <c r="EN2989" s="576"/>
      <c r="EO2989" s="561"/>
      <c r="EP2989" s="561"/>
      <c r="EQ2989" s="576"/>
      <c r="ER2989" s="561"/>
      <c r="ES2989" s="561"/>
    </row>
    <row r="2990" spans="22:149">
      <c r="V2990" s="43">
        <v>453</v>
      </c>
      <c r="W2990" s="34" t="s">
        <v>3912</v>
      </c>
      <c r="X2990" s="44">
        <v>20703</v>
      </c>
      <c r="Y2990" s="34" t="s">
        <v>1542</v>
      </c>
      <c r="Z2990" s="43" t="s">
        <v>1223</v>
      </c>
      <c r="AA2990" s="34" t="s">
        <v>395</v>
      </c>
      <c r="AB2990" s="34" t="s">
        <v>269</v>
      </c>
      <c r="AC2990" s="34" t="s">
        <v>1542</v>
      </c>
      <c r="AD2990" s="44" t="s">
        <v>947</v>
      </c>
      <c r="AE2990" s="44" t="s">
        <v>13657</v>
      </c>
      <c r="AF2990" s="43">
        <v>453</v>
      </c>
      <c r="AG2990" s="34" t="s">
        <v>3912</v>
      </c>
      <c r="AH2990" s="34" t="s">
        <v>5364</v>
      </c>
      <c r="AI2990" s="43" t="s">
        <v>5365</v>
      </c>
      <c r="AJ2990" s="44" t="s">
        <v>5366</v>
      </c>
      <c r="AK2990" s="261">
        <v>7800427</v>
      </c>
      <c r="AL2990" s="44" t="s">
        <v>269</v>
      </c>
      <c r="AM2990" s="44" t="s">
        <v>5370</v>
      </c>
      <c r="AN2990" s="262">
        <v>284093861</v>
      </c>
      <c r="AO2990" s="34"/>
      <c r="AP2990" s="34"/>
      <c r="AQ2990" s="34"/>
      <c r="AR2990" s="34"/>
      <c r="AS2990" s="34"/>
      <c r="AT2990" s="44" t="s">
        <v>13624</v>
      </c>
      <c r="AU2990" s="44"/>
      <c r="AV2990" s="477" t="str">
        <f t="array" ref="AV2990">_xlfn.IFS(
LEFT(Tabelas!$AI2990,1)="N","DN",
LEFT(Tabelas!$AI2990,1)="C","DC",
LEFT(Tabelas!$AI2990,1)="L","DL",
LEFT(Tabelas!$AI2990,1)="A","DA",
LEFT(Tabelas!$AI2990,1)="G","DG")</f>
        <v>DA</v>
      </c>
      <c r="AW2990" s="34"/>
      <c r="AX2990" s="34"/>
      <c r="AY2990" s="34"/>
      <c r="AZ2990" s="34"/>
      <c r="BA2990" s="34"/>
      <c r="BB2990" s="34"/>
      <c r="BC2990" s="34"/>
      <c r="BD2990" s="44">
        <v>20703</v>
      </c>
      <c r="BE2990" s="34" t="s">
        <v>1542</v>
      </c>
      <c r="BF2990" s="43" t="s">
        <v>1223</v>
      </c>
      <c r="BG2990" s="34" t="s">
        <v>395</v>
      </c>
      <c r="BH2990" s="34" t="s">
        <v>269</v>
      </c>
      <c r="BI2990" s="34" t="s">
        <v>1542</v>
      </c>
      <c r="BJ2990" s="44" t="s">
        <v>947</v>
      </c>
      <c r="BK2990" s="44" t="s">
        <v>13657</v>
      </c>
      <c r="EN2990" s="576"/>
      <c r="EO2990" s="561"/>
      <c r="EP2990" s="561"/>
      <c r="EQ2990" s="576"/>
      <c r="ER2990" s="561"/>
      <c r="ES2990" s="561"/>
    </row>
    <row r="2991" spans="22:149">
      <c r="V2991" s="43">
        <v>453</v>
      </c>
      <c r="W2991" s="34" t="s">
        <v>3912</v>
      </c>
      <c r="X2991" s="44">
        <v>20704</v>
      </c>
      <c r="Y2991" s="34" t="s">
        <v>1814</v>
      </c>
      <c r="Z2991" s="43" t="s">
        <v>1223</v>
      </c>
      <c r="AA2991" s="34" t="s">
        <v>395</v>
      </c>
      <c r="AB2991" s="34" t="s">
        <v>269</v>
      </c>
      <c r="AC2991" s="34" t="s">
        <v>1814</v>
      </c>
      <c r="AD2991" s="44" t="s">
        <v>947</v>
      </c>
      <c r="AE2991" s="44" t="s">
        <v>13657</v>
      </c>
      <c r="AF2991" s="43">
        <v>453</v>
      </c>
      <c r="AG2991" s="34" t="s">
        <v>3912</v>
      </c>
      <c r="AH2991" s="34" t="s">
        <v>5364</v>
      </c>
      <c r="AI2991" s="43" t="s">
        <v>5365</v>
      </c>
      <c r="AJ2991" s="44" t="s">
        <v>5366</v>
      </c>
      <c r="AK2991" s="261">
        <v>7800427</v>
      </c>
      <c r="AL2991" s="44" t="s">
        <v>269</v>
      </c>
      <c r="AM2991" s="44" t="s">
        <v>5370</v>
      </c>
      <c r="AN2991" s="262">
        <v>284093861</v>
      </c>
      <c r="AO2991" s="34"/>
      <c r="AP2991" s="34"/>
      <c r="AQ2991" s="34"/>
      <c r="AR2991" s="34"/>
      <c r="AS2991" s="34"/>
      <c r="AT2991" s="44" t="s">
        <v>13624</v>
      </c>
      <c r="AU2991" s="44"/>
      <c r="AV2991" s="477" t="str">
        <f t="array" ref="AV2991">_xlfn.IFS(
LEFT(Tabelas!$AI2991,1)="N","DN",
LEFT(Tabelas!$AI2991,1)="C","DC",
LEFT(Tabelas!$AI2991,1)="L","DL",
LEFT(Tabelas!$AI2991,1)="A","DA",
LEFT(Tabelas!$AI2991,1)="G","DG")</f>
        <v>DA</v>
      </c>
      <c r="AW2991" s="34"/>
      <c r="AX2991" s="34"/>
      <c r="AY2991" s="34"/>
      <c r="AZ2991" s="34"/>
      <c r="BA2991" s="34"/>
      <c r="BB2991" s="34"/>
      <c r="BC2991" s="34"/>
      <c r="BD2991" s="44">
        <v>20704</v>
      </c>
      <c r="BE2991" s="34" t="s">
        <v>1814</v>
      </c>
      <c r="BF2991" s="43" t="s">
        <v>1223</v>
      </c>
      <c r="BG2991" s="34" t="s">
        <v>395</v>
      </c>
      <c r="BH2991" s="34" t="s">
        <v>269</v>
      </c>
      <c r="BI2991" s="34" t="s">
        <v>1814</v>
      </c>
      <c r="BJ2991" s="44" t="s">
        <v>947</v>
      </c>
      <c r="BK2991" s="44" t="s">
        <v>13657</v>
      </c>
      <c r="EN2991" s="576"/>
      <c r="EO2991" s="561"/>
      <c r="EP2991" s="561"/>
      <c r="EQ2991" s="576"/>
      <c r="ER2991" s="561"/>
      <c r="ES2991" s="561"/>
    </row>
    <row r="2992" spans="22:149">
      <c r="V2992" s="43">
        <v>453</v>
      </c>
      <c r="W2992" s="34" t="s">
        <v>3912</v>
      </c>
      <c r="X2992" s="44">
        <v>20800</v>
      </c>
      <c r="Y2992" s="34" t="s">
        <v>673</v>
      </c>
      <c r="Z2992" s="43" t="s">
        <v>1223</v>
      </c>
      <c r="AA2992" s="34" t="s">
        <v>396</v>
      </c>
      <c r="AB2992" s="34" t="s">
        <v>269</v>
      </c>
      <c r="AC2992" s="34" t="s">
        <v>13665</v>
      </c>
      <c r="AD2992" s="44" t="s">
        <v>947</v>
      </c>
      <c r="AE2992" s="44" t="s">
        <v>13657</v>
      </c>
      <c r="AF2992" s="43">
        <v>453</v>
      </c>
      <c r="AG2992" s="34" t="s">
        <v>3912</v>
      </c>
      <c r="AH2992" s="34" t="s">
        <v>5364</v>
      </c>
      <c r="AI2992" s="43" t="s">
        <v>5365</v>
      </c>
      <c r="AJ2992" s="44" t="s">
        <v>5366</v>
      </c>
      <c r="AK2992" s="261">
        <v>7800427</v>
      </c>
      <c r="AL2992" s="44" t="s">
        <v>269</v>
      </c>
      <c r="AM2992" s="44" t="s">
        <v>5370</v>
      </c>
      <c r="AN2992" s="262">
        <v>284093861</v>
      </c>
      <c r="AO2992" s="34"/>
      <c r="AP2992" s="34"/>
      <c r="AQ2992" s="34"/>
      <c r="AR2992" s="34"/>
      <c r="AS2992" s="34"/>
      <c r="AT2992" s="44" t="s">
        <v>13624</v>
      </c>
      <c r="AU2992" s="44"/>
      <c r="AV2992" s="477" t="str">
        <f t="array" ref="AV2992">_xlfn.IFS(
LEFT(Tabelas!$AI2992,1)="N","DN",
LEFT(Tabelas!$AI2992,1)="C","DC",
LEFT(Tabelas!$AI2992,1)="L","DL",
LEFT(Tabelas!$AI2992,1)="A","DA",
LEFT(Tabelas!$AI2992,1)="G","DG")</f>
        <v>DA</v>
      </c>
      <c r="AW2992" s="34"/>
      <c r="AX2992" s="34"/>
      <c r="AY2992" s="34"/>
      <c r="AZ2992" s="34"/>
      <c r="BA2992" s="34"/>
      <c r="BB2992" s="34"/>
      <c r="BC2992" s="34"/>
      <c r="BD2992" s="44">
        <v>20800</v>
      </c>
      <c r="BE2992" s="34" t="s">
        <v>673</v>
      </c>
      <c r="BF2992" s="43" t="s">
        <v>1223</v>
      </c>
      <c r="BG2992" s="34" t="s">
        <v>396</v>
      </c>
      <c r="BH2992" s="34" t="s">
        <v>269</v>
      </c>
      <c r="BI2992" s="34" t="s">
        <v>13665</v>
      </c>
      <c r="BJ2992" s="44" t="s">
        <v>947</v>
      </c>
      <c r="BK2992" s="44" t="s">
        <v>13657</v>
      </c>
      <c r="EN2992" s="576"/>
      <c r="EO2992" s="561"/>
      <c r="EP2992" s="561"/>
      <c r="EQ2992" s="576"/>
      <c r="ER2992" s="561"/>
      <c r="ES2992" s="561"/>
    </row>
    <row r="2993" spans="22:149">
      <c r="V2993" s="43">
        <v>453</v>
      </c>
      <c r="W2993" s="34" t="s">
        <v>3912</v>
      </c>
      <c r="X2993" s="44">
        <v>20803</v>
      </c>
      <c r="Y2993" s="34" t="s">
        <v>989</v>
      </c>
      <c r="Z2993" s="43" t="s">
        <v>1223</v>
      </c>
      <c r="AA2993" s="34" t="s">
        <v>396</v>
      </c>
      <c r="AB2993" s="34" t="s">
        <v>269</v>
      </c>
      <c r="AC2993" s="34" t="s">
        <v>989</v>
      </c>
      <c r="AD2993" s="44" t="s">
        <v>947</v>
      </c>
      <c r="AE2993" s="44" t="s">
        <v>13657</v>
      </c>
      <c r="AF2993" s="43">
        <v>453</v>
      </c>
      <c r="AG2993" s="34" t="s">
        <v>3912</v>
      </c>
      <c r="AH2993" s="34" t="s">
        <v>5364</v>
      </c>
      <c r="AI2993" s="43" t="s">
        <v>5365</v>
      </c>
      <c r="AJ2993" s="44" t="s">
        <v>5366</v>
      </c>
      <c r="AK2993" s="261">
        <v>7800427</v>
      </c>
      <c r="AL2993" s="44" t="s">
        <v>269</v>
      </c>
      <c r="AM2993" s="44" t="s">
        <v>5370</v>
      </c>
      <c r="AN2993" s="262">
        <v>284093861</v>
      </c>
      <c r="AO2993" s="34"/>
      <c r="AP2993" s="34"/>
      <c r="AQ2993" s="34"/>
      <c r="AR2993" s="34"/>
      <c r="AS2993" s="34"/>
      <c r="AT2993" s="44" t="s">
        <v>13624</v>
      </c>
      <c r="AU2993" s="44"/>
      <c r="AV2993" s="477" t="str">
        <f t="array" ref="AV2993">_xlfn.IFS(
LEFT(Tabelas!$AI2993,1)="N","DN",
LEFT(Tabelas!$AI2993,1)="C","DC",
LEFT(Tabelas!$AI2993,1)="L","DL",
LEFT(Tabelas!$AI2993,1)="A","DA",
LEFT(Tabelas!$AI2993,1)="G","DG")</f>
        <v>DA</v>
      </c>
      <c r="AW2993" s="34"/>
      <c r="AX2993" s="34"/>
      <c r="AY2993" s="34"/>
      <c r="AZ2993" s="34"/>
      <c r="BA2993" s="34"/>
      <c r="BB2993" s="34"/>
      <c r="BC2993" s="34"/>
      <c r="BD2993" s="44">
        <v>20803</v>
      </c>
      <c r="BE2993" s="34" t="s">
        <v>989</v>
      </c>
      <c r="BF2993" s="43" t="s">
        <v>1223</v>
      </c>
      <c r="BG2993" s="34" t="s">
        <v>396</v>
      </c>
      <c r="BH2993" s="34" t="s">
        <v>269</v>
      </c>
      <c r="BI2993" s="34" t="s">
        <v>989</v>
      </c>
      <c r="BJ2993" s="44" t="s">
        <v>947</v>
      </c>
      <c r="BK2993" s="44" t="s">
        <v>13657</v>
      </c>
      <c r="EN2993" s="576"/>
      <c r="EO2993" s="561"/>
      <c r="EP2993" s="561"/>
      <c r="EQ2993" s="576"/>
      <c r="ER2993" s="561"/>
      <c r="ES2993" s="561"/>
    </row>
    <row r="2994" spans="22:149">
      <c r="V2994" s="43">
        <v>453</v>
      </c>
      <c r="W2994" s="34" t="s">
        <v>3912</v>
      </c>
      <c r="X2994" s="44">
        <v>20804</v>
      </c>
      <c r="Y2994" s="34" t="s">
        <v>508</v>
      </c>
      <c r="Z2994" s="43" t="s">
        <v>1223</v>
      </c>
      <c r="AA2994" s="34" t="s">
        <v>396</v>
      </c>
      <c r="AB2994" s="34" t="s">
        <v>269</v>
      </c>
      <c r="AC2994" s="34" t="s">
        <v>508</v>
      </c>
      <c r="AD2994" s="44" t="s">
        <v>947</v>
      </c>
      <c r="AE2994" s="44" t="s">
        <v>13657</v>
      </c>
      <c r="AF2994" s="43">
        <v>453</v>
      </c>
      <c r="AG2994" s="34" t="s">
        <v>3912</v>
      </c>
      <c r="AH2994" s="34" t="s">
        <v>5364</v>
      </c>
      <c r="AI2994" s="43" t="s">
        <v>5365</v>
      </c>
      <c r="AJ2994" s="44" t="s">
        <v>5366</v>
      </c>
      <c r="AK2994" s="261">
        <v>7800427</v>
      </c>
      <c r="AL2994" s="44" t="s">
        <v>269</v>
      </c>
      <c r="AM2994" s="44" t="s">
        <v>5370</v>
      </c>
      <c r="AN2994" s="262">
        <v>284093861</v>
      </c>
      <c r="AO2994" s="34"/>
      <c r="AP2994" s="34"/>
      <c r="AQ2994" s="34"/>
      <c r="AR2994" s="34"/>
      <c r="AS2994" s="34"/>
      <c r="AT2994" s="44" t="s">
        <v>13624</v>
      </c>
      <c r="AU2994" s="44"/>
      <c r="AV2994" s="477" t="str">
        <f t="array" ref="AV2994">_xlfn.IFS(
LEFT(Tabelas!$AI2994,1)="N","DN",
LEFT(Tabelas!$AI2994,1)="C","DC",
LEFT(Tabelas!$AI2994,1)="L","DL",
LEFT(Tabelas!$AI2994,1)="A","DA",
LEFT(Tabelas!$AI2994,1)="G","DG")</f>
        <v>DA</v>
      </c>
      <c r="AW2994" s="34"/>
      <c r="AX2994" s="34"/>
      <c r="AY2994" s="34"/>
      <c r="AZ2994" s="34"/>
      <c r="BA2994" s="34"/>
      <c r="BB2994" s="34"/>
      <c r="BC2994" s="34"/>
      <c r="BD2994" s="44">
        <v>20804</v>
      </c>
      <c r="BE2994" s="34" t="s">
        <v>508</v>
      </c>
      <c r="BF2994" s="43" t="s">
        <v>1223</v>
      </c>
      <c r="BG2994" s="34" t="s">
        <v>396</v>
      </c>
      <c r="BH2994" s="34" t="s">
        <v>269</v>
      </c>
      <c r="BI2994" s="34" t="s">
        <v>508</v>
      </c>
      <c r="BJ2994" s="44" t="s">
        <v>947</v>
      </c>
      <c r="BK2994" s="44" t="s">
        <v>13657</v>
      </c>
      <c r="EN2994" s="576"/>
      <c r="EO2994" s="561"/>
      <c r="EP2994" s="561"/>
      <c r="EQ2994" s="576"/>
      <c r="ER2994" s="561"/>
      <c r="ES2994" s="561"/>
    </row>
    <row r="2995" spans="22:149">
      <c r="V2995" s="43">
        <v>453</v>
      </c>
      <c r="W2995" s="34" t="s">
        <v>3912</v>
      </c>
      <c r="X2995" s="44">
        <v>20807</v>
      </c>
      <c r="Y2995" s="34" t="s">
        <v>1543</v>
      </c>
      <c r="Z2995" s="43" t="s">
        <v>1223</v>
      </c>
      <c r="AA2995" s="34" t="s">
        <v>396</v>
      </c>
      <c r="AB2995" s="34" t="s">
        <v>269</v>
      </c>
      <c r="AC2995" s="34" t="s">
        <v>13666</v>
      </c>
      <c r="AD2995" s="44" t="s">
        <v>947</v>
      </c>
      <c r="AE2995" s="44" t="s">
        <v>13657</v>
      </c>
      <c r="AF2995" s="43">
        <v>453</v>
      </c>
      <c r="AG2995" s="34" t="s">
        <v>3912</v>
      </c>
      <c r="AH2995" s="34" t="s">
        <v>5364</v>
      </c>
      <c r="AI2995" s="43" t="s">
        <v>5365</v>
      </c>
      <c r="AJ2995" s="44" t="s">
        <v>5366</v>
      </c>
      <c r="AK2995" s="261">
        <v>7800427</v>
      </c>
      <c r="AL2995" s="44" t="s">
        <v>269</v>
      </c>
      <c r="AM2995" s="44" t="s">
        <v>5370</v>
      </c>
      <c r="AN2995" s="262">
        <v>284093861</v>
      </c>
      <c r="AO2995" s="34"/>
      <c r="AP2995" s="34"/>
      <c r="AQ2995" s="34"/>
      <c r="AR2995" s="34"/>
      <c r="AS2995" s="34"/>
      <c r="AT2995" s="44" t="s">
        <v>13624</v>
      </c>
      <c r="AU2995" s="44"/>
      <c r="AV2995" s="477" t="str">
        <f t="array" ref="AV2995">_xlfn.IFS(
LEFT(Tabelas!$AI2995,1)="N","DN",
LEFT(Tabelas!$AI2995,1)="C","DC",
LEFT(Tabelas!$AI2995,1)="L","DL",
LEFT(Tabelas!$AI2995,1)="A","DA",
LEFT(Tabelas!$AI2995,1)="G","DG")</f>
        <v>DA</v>
      </c>
      <c r="AW2995" s="34"/>
      <c r="AX2995" s="34"/>
      <c r="AY2995" s="34"/>
      <c r="AZ2995" s="34"/>
      <c r="BA2995" s="34"/>
      <c r="BB2995" s="34"/>
      <c r="BC2995" s="34"/>
      <c r="BD2995" s="44">
        <v>20807</v>
      </c>
      <c r="BE2995" s="34" t="s">
        <v>1543</v>
      </c>
      <c r="BF2995" s="43" t="s">
        <v>1223</v>
      </c>
      <c r="BG2995" s="34" t="s">
        <v>396</v>
      </c>
      <c r="BH2995" s="34" t="s">
        <v>269</v>
      </c>
      <c r="BI2995" s="34" t="s">
        <v>13666</v>
      </c>
      <c r="BJ2995" s="44" t="s">
        <v>947</v>
      </c>
      <c r="BK2995" s="44" t="s">
        <v>13657</v>
      </c>
      <c r="EN2995" s="576"/>
      <c r="EO2995" s="561"/>
      <c r="EP2995" s="561"/>
      <c r="EQ2995" s="576"/>
      <c r="ER2995" s="561"/>
      <c r="ES2995" s="561"/>
    </row>
    <row r="2996" spans="22:149">
      <c r="V2996" s="43">
        <v>453</v>
      </c>
      <c r="W2996" s="34" t="s">
        <v>3912</v>
      </c>
      <c r="X2996" s="44">
        <v>20808</v>
      </c>
      <c r="Y2996" s="34" t="s">
        <v>1815</v>
      </c>
      <c r="Z2996" s="43" t="s">
        <v>1223</v>
      </c>
      <c r="AA2996" s="34" t="s">
        <v>396</v>
      </c>
      <c r="AB2996" s="34" t="s">
        <v>269</v>
      </c>
      <c r="AC2996" s="34" t="s">
        <v>13665</v>
      </c>
      <c r="AD2996" s="44" t="s">
        <v>947</v>
      </c>
      <c r="AE2996" s="44" t="s">
        <v>13657</v>
      </c>
      <c r="AF2996" s="43">
        <v>453</v>
      </c>
      <c r="AG2996" s="34" t="s">
        <v>3912</v>
      </c>
      <c r="AH2996" s="34" t="s">
        <v>5364</v>
      </c>
      <c r="AI2996" s="43" t="s">
        <v>5365</v>
      </c>
      <c r="AJ2996" s="44" t="s">
        <v>5366</v>
      </c>
      <c r="AK2996" s="261">
        <v>7800427</v>
      </c>
      <c r="AL2996" s="44" t="s">
        <v>269</v>
      </c>
      <c r="AM2996" s="44" t="s">
        <v>5370</v>
      </c>
      <c r="AN2996" s="262">
        <v>284093861</v>
      </c>
      <c r="AO2996" s="34"/>
      <c r="AP2996" s="34"/>
      <c r="AQ2996" s="34"/>
      <c r="AR2996" s="34"/>
      <c r="AS2996" s="34"/>
      <c r="AT2996" s="44" t="s">
        <v>13624</v>
      </c>
      <c r="AU2996" s="44"/>
      <c r="AV2996" s="477" t="str">
        <f t="array" ref="AV2996">_xlfn.IFS(
LEFT(Tabelas!$AI2996,1)="N","DN",
LEFT(Tabelas!$AI2996,1)="C","DC",
LEFT(Tabelas!$AI2996,1)="L","DL",
LEFT(Tabelas!$AI2996,1)="A","DA",
LEFT(Tabelas!$AI2996,1)="G","DG")</f>
        <v>DA</v>
      </c>
      <c r="AW2996" s="34"/>
      <c r="AX2996" s="34"/>
      <c r="AY2996" s="34"/>
      <c r="AZ2996" s="34"/>
      <c r="BA2996" s="34"/>
      <c r="BB2996" s="34"/>
      <c r="BC2996" s="34"/>
      <c r="BD2996" s="44">
        <v>20808</v>
      </c>
      <c r="BE2996" s="34" t="s">
        <v>1815</v>
      </c>
      <c r="BF2996" s="43" t="s">
        <v>1223</v>
      </c>
      <c r="BG2996" s="34" t="s">
        <v>396</v>
      </c>
      <c r="BH2996" s="34" t="s">
        <v>269</v>
      </c>
      <c r="BI2996" s="34" t="s">
        <v>13665</v>
      </c>
      <c r="BJ2996" s="44" t="s">
        <v>947</v>
      </c>
      <c r="BK2996" s="44" t="s">
        <v>13657</v>
      </c>
      <c r="EN2996" s="576"/>
      <c r="EO2996" s="561"/>
      <c r="EP2996" s="561"/>
      <c r="EQ2996" s="576"/>
      <c r="ER2996" s="561"/>
      <c r="ES2996" s="561"/>
    </row>
    <row r="2997" spans="22:149">
      <c r="V2997" s="43">
        <v>453</v>
      </c>
      <c r="W2997" s="34" t="s">
        <v>3912</v>
      </c>
      <c r="X2997" s="44">
        <v>20901</v>
      </c>
      <c r="Y2997" s="34" t="s">
        <v>990</v>
      </c>
      <c r="Z2997" s="43" t="s">
        <v>1223</v>
      </c>
      <c r="AA2997" s="34" t="s">
        <v>397</v>
      </c>
      <c r="AB2997" s="34" t="s">
        <v>269</v>
      </c>
      <c r="AC2997" s="34" t="s">
        <v>990</v>
      </c>
      <c r="AD2997" s="44" t="s">
        <v>947</v>
      </c>
      <c r="AE2997" s="44" t="s">
        <v>13657</v>
      </c>
      <c r="AF2997" s="43">
        <v>453</v>
      </c>
      <c r="AG2997" s="34" t="s">
        <v>3912</v>
      </c>
      <c r="AH2997" s="34" t="s">
        <v>5364</v>
      </c>
      <c r="AI2997" s="43" t="s">
        <v>5365</v>
      </c>
      <c r="AJ2997" s="44" t="s">
        <v>5366</v>
      </c>
      <c r="AK2997" s="261">
        <v>7800427</v>
      </c>
      <c r="AL2997" s="44" t="s">
        <v>269</v>
      </c>
      <c r="AM2997" s="44" t="s">
        <v>5370</v>
      </c>
      <c r="AN2997" s="262">
        <v>284093861</v>
      </c>
      <c r="AO2997" s="34"/>
      <c r="AP2997" s="34"/>
      <c r="AQ2997" s="34"/>
      <c r="AR2997" s="34"/>
      <c r="AS2997" s="34"/>
      <c r="AT2997" s="44" t="s">
        <v>13624</v>
      </c>
      <c r="AU2997" s="44"/>
      <c r="AV2997" s="477" t="str">
        <f t="array" ref="AV2997">_xlfn.IFS(
LEFT(Tabelas!$AI2997,1)="N","DN",
LEFT(Tabelas!$AI2997,1)="C","DC",
LEFT(Tabelas!$AI2997,1)="L","DL",
LEFT(Tabelas!$AI2997,1)="A","DA",
LEFT(Tabelas!$AI2997,1)="G","DG")</f>
        <v>DA</v>
      </c>
      <c r="AW2997" s="34"/>
      <c r="AX2997" s="34"/>
      <c r="AY2997" s="34"/>
      <c r="AZ2997" s="34"/>
      <c r="BA2997" s="34"/>
      <c r="BB2997" s="34"/>
      <c r="BC2997" s="34"/>
      <c r="BD2997" s="44">
        <v>20901</v>
      </c>
      <c r="BE2997" s="34" t="s">
        <v>990</v>
      </c>
      <c r="BF2997" s="43" t="s">
        <v>1223</v>
      </c>
      <c r="BG2997" s="34" t="s">
        <v>397</v>
      </c>
      <c r="BH2997" s="34" t="s">
        <v>269</v>
      </c>
      <c r="BI2997" s="34" t="s">
        <v>990</v>
      </c>
      <c r="BJ2997" s="44" t="s">
        <v>947</v>
      </c>
      <c r="BK2997" s="44" t="s">
        <v>13657</v>
      </c>
      <c r="EN2997" s="576"/>
      <c r="EO2997" s="561"/>
      <c r="EP2997" s="561"/>
      <c r="EQ2997" s="576"/>
      <c r="ER2997" s="561"/>
      <c r="ES2997" s="561"/>
    </row>
    <row r="2998" spans="22:149">
      <c r="V2998" s="43">
        <v>453</v>
      </c>
      <c r="W2998" s="34" t="s">
        <v>3912</v>
      </c>
      <c r="X2998" s="44">
        <v>20902</v>
      </c>
      <c r="Y2998" s="34" t="s">
        <v>1267</v>
      </c>
      <c r="Z2998" s="43" t="s">
        <v>1223</v>
      </c>
      <c r="AA2998" s="34" t="s">
        <v>397</v>
      </c>
      <c r="AB2998" s="34" t="s">
        <v>269</v>
      </c>
      <c r="AC2998" s="34" t="s">
        <v>1267</v>
      </c>
      <c r="AD2998" s="44" t="s">
        <v>947</v>
      </c>
      <c r="AE2998" s="44" t="s">
        <v>13657</v>
      </c>
      <c r="AF2998" s="43">
        <v>453</v>
      </c>
      <c r="AG2998" s="34" t="s">
        <v>3912</v>
      </c>
      <c r="AH2998" s="34" t="s">
        <v>5364</v>
      </c>
      <c r="AI2998" s="43" t="s">
        <v>5365</v>
      </c>
      <c r="AJ2998" s="44" t="s">
        <v>5366</v>
      </c>
      <c r="AK2998" s="261">
        <v>7800427</v>
      </c>
      <c r="AL2998" s="44" t="s">
        <v>269</v>
      </c>
      <c r="AM2998" s="44" t="s">
        <v>5370</v>
      </c>
      <c r="AN2998" s="262">
        <v>284093861</v>
      </c>
      <c r="AO2998" s="34"/>
      <c r="AP2998" s="34"/>
      <c r="AQ2998" s="34"/>
      <c r="AR2998" s="34"/>
      <c r="AS2998" s="34"/>
      <c r="AT2998" s="44" t="s">
        <v>13624</v>
      </c>
      <c r="AU2998" s="44"/>
      <c r="AV2998" s="477" t="str">
        <f t="array" ref="AV2998">_xlfn.IFS(
LEFT(Tabelas!$AI2998,1)="N","DN",
LEFT(Tabelas!$AI2998,1)="C","DC",
LEFT(Tabelas!$AI2998,1)="L","DL",
LEFT(Tabelas!$AI2998,1)="A","DA",
LEFT(Tabelas!$AI2998,1)="G","DG")</f>
        <v>DA</v>
      </c>
      <c r="AW2998" s="34"/>
      <c r="AX2998" s="34"/>
      <c r="AY2998" s="34"/>
      <c r="AZ2998" s="34"/>
      <c r="BA2998" s="34"/>
      <c r="BB2998" s="34"/>
      <c r="BC2998" s="34"/>
      <c r="BD2998" s="44">
        <v>20902</v>
      </c>
      <c r="BE2998" s="34" t="s">
        <v>1267</v>
      </c>
      <c r="BF2998" s="43" t="s">
        <v>1223</v>
      </c>
      <c r="BG2998" s="34" t="s">
        <v>397</v>
      </c>
      <c r="BH2998" s="34" t="s">
        <v>269</v>
      </c>
      <c r="BI2998" s="34" t="s">
        <v>1267</v>
      </c>
      <c r="BJ2998" s="44" t="s">
        <v>947</v>
      </c>
      <c r="BK2998" s="44" t="s">
        <v>13657</v>
      </c>
      <c r="EN2998" s="576"/>
      <c r="EO2998" s="561"/>
      <c r="EP2998" s="561"/>
      <c r="EQ2998" s="576"/>
      <c r="ER2998" s="561"/>
      <c r="ES2998" s="561"/>
    </row>
    <row r="2999" spans="22:149">
      <c r="V2999" s="43">
        <v>453</v>
      </c>
      <c r="W2999" s="34" t="s">
        <v>3912</v>
      </c>
      <c r="X2999" s="44">
        <v>20903</v>
      </c>
      <c r="Y2999" s="34" t="s">
        <v>1544</v>
      </c>
      <c r="Z2999" s="43" t="s">
        <v>1223</v>
      </c>
      <c r="AA2999" s="34" t="s">
        <v>397</v>
      </c>
      <c r="AB2999" s="34" t="s">
        <v>269</v>
      </c>
      <c r="AC2999" s="34" t="s">
        <v>1544</v>
      </c>
      <c r="AD2999" s="44" t="s">
        <v>947</v>
      </c>
      <c r="AE2999" s="44" t="s">
        <v>13657</v>
      </c>
      <c r="AF2999" s="43">
        <v>453</v>
      </c>
      <c r="AG2999" s="34" t="s">
        <v>3912</v>
      </c>
      <c r="AH2999" s="34" t="s">
        <v>5364</v>
      </c>
      <c r="AI2999" s="43" t="s">
        <v>5365</v>
      </c>
      <c r="AJ2999" s="44" t="s">
        <v>5366</v>
      </c>
      <c r="AK2999" s="261">
        <v>7800427</v>
      </c>
      <c r="AL2999" s="44" t="s">
        <v>269</v>
      </c>
      <c r="AM2999" s="44" t="s">
        <v>5370</v>
      </c>
      <c r="AN2999" s="262">
        <v>284093861</v>
      </c>
      <c r="AO2999" s="34"/>
      <c r="AP2999" s="34"/>
      <c r="AQ2999" s="34"/>
      <c r="AR2999" s="34"/>
      <c r="AS2999" s="34"/>
      <c r="AT2999" s="44" t="s">
        <v>13624</v>
      </c>
      <c r="AU2999" s="44"/>
      <c r="AV2999" s="477" t="str">
        <f t="array" ref="AV2999">_xlfn.IFS(
LEFT(Tabelas!$AI2999,1)="N","DN",
LEFT(Tabelas!$AI2999,1)="C","DC",
LEFT(Tabelas!$AI2999,1)="L","DL",
LEFT(Tabelas!$AI2999,1)="A","DA",
LEFT(Tabelas!$AI2999,1)="G","DG")</f>
        <v>DA</v>
      </c>
      <c r="AW2999" s="34"/>
      <c r="AX2999" s="34"/>
      <c r="AY2999" s="34"/>
      <c r="AZ2999" s="34"/>
      <c r="BA2999" s="34"/>
      <c r="BB2999" s="34"/>
      <c r="BC2999" s="34"/>
      <c r="BD2999" s="44">
        <v>20903</v>
      </c>
      <c r="BE2999" s="34" t="s">
        <v>1544</v>
      </c>
      <c r="BF2999" s="43" t="s">
        <v>1223</v>
      </c>
      <c r="BG2999" s="34" t="s">
        <v>397</v>
      </c>
      <c r="BH2999" s="34" t="s">
        <v>269</v>
      </c>
      <c r="BI2999" s="34" t="s">
        <v>1544</v>
      </c>
      <c r="BJ2999" s="44" t="s">
        <v>947</v>
      </c>
      <c r="BK2999" s="44" t="s">
        <v>13657</v>
      </c>
      <c r="EN2999" s="576"/>
      <c r="EO2999" s="561"/>
      <c r="EP2999" s="561"/>
      <c r="EQ2999" s="576"/>
      <c r="ER2999" s="561"/>
      <c r="ES2999" s="561"/>
    </row>
    <row r="3000" spans="22:149">
      <c r="V3000" s="43">
        <v>453</v>
      </c>
      <c r="W3000" s="34" t="s">
        <v>3912</v>
      </c>
      <c r="X3000" s="44">
        <v>20904</v>
      </c>
      <c r="Y3000" s="34" t="s">
        <v>397</v>
      </c>
      <c r="Z3000" s="43" t="s">
        <v>1223</v>
      </c>
      <c r="AA3000" s="34" t="s">
        <v>397</v>
      </c>
      <c r="AB3000" s="34" t="s">
        <v>269</v>
      </c>
      <c r="AC3000" s="34" t="s">
        <v>397</v>
      </c>
      <c r="AD3000" s="44" t="s">
        <v>947</v>
      </c>
      <c r="AE3000" s="44" t="s">
        <v>13657</v>
      </c>
      <c r="AF3000" s="43">
        <v>453</v>
      </c>
      <c r="AG3000" s="34" t="s">
        <v>3912</v>
      </c>
      <c r="AH3000" s="34" t="s">
        <v>5364</v>
      </c>
      <c r="AI3000" s="43" t="s">
        <v>5365</v>
      </c>
      <c r="AJ3000" s="44" t="s">
        <v>5366</v>
      </c>
      <c r="AK3000" s="261">
        <v>7800427</v>
      </c>
      <c r="AL3000" s="44" t="s">
        <v>269</v>
      </c>
      <c r="AM3000" s="44" t="s">
        <v>5370</v>
      </c>
      <c r="AN3000" s="262">
        <v>284093861</v>
      </c>
      <c r="AO3000" s="34"/>
      <c r="AP3000" s="34"/>
      <c r="AQ3000" s="34"/>
      <c r="AR3000" s="34"/>
      <c r="AS3000" s="34"/>
      <c r="AT3000" s="44" t="s">
        <v>13624</v>
      </c>
      <c r="AU3000" s="44"/>
      <c r="AV3000" s="477" t="str">
        <f t="array" ref="AV3000">_xlfn.IFS(
LEFT(Tabelas!$AI3000,1)="N","DN",
LEFT(Tabelas!$AI3000,1)="C","DC",
LEFT(Tabelas!$AI3000,1)="L","DL",
LEFT(Tabelas!$AI3000,1)="A","DA",
LEFT(Tabelas!$AI3000,1)="G","DG")</f>
        <v>DA</v>
      </c>
      <c r="AW3000" s="34"/>
      <c r="AX3000" s="34"/>
      <c r="AY3000" s="34"/>
      <c r="AZ3000" s="34"/>
      <c r="BA3000" s="34"/>
      <c r="BB3000" s="34"/>
      <c r="BC3000" s="34"/>
      <c r="BD3000" s="44">
        <v>20904</v>
      </c>
      <c r="BE3000" s="34" t="s">
        <v>397</v>
      </c>
      <c r="BF3000" s="43" t="s">
        <v>1223</v>
      </c>
      <c r="BG3000" s="34" t="s">
        <v>397</v>
      </c>
      <c r="BH3000" s="34" t="s">
        <v>269</v>
      </c>
      <c r="BI3000" s="34" t="s">
        <v>397</v>
      </c>
      <c r="BJ3000" s="44" t="s">
        <v>947</v>
      </c>
      <c r="BK3000" s="44" t="s">
        <v>13657</v>
      </c>
      <c r="EN3000" s="576"/>
      <c r="EO3000" s="561"/>
      <c r="EP3000" s="561"/>
      <c r="EQ3000" s="576"/>
      <c r="ER3000" s="561"/>
      <c r="ES3000" s="561"/>
    </row>
    <row r="3001" spans="22:149">
      <c r="V3001" s="43">
        <v>453</v>
      </c>
      <c r="W3001" s="34" t="s">
        <v>3912</v>
      </c>
      <c r="X3001" s="44">
        <v>20900</v>
      </c>
      <c r="Y3001" s="34" t="s">
        <v>674</v>
      </c>
      <c r="Z3001" s="43" t="s">
        <v>1223</v>
      </c>
      <c r="AA3001" s="34" t="s">
        <v>397</v>
      </c>
      <c r="AB3001" s="34" t="s">
        <v>269</v>
      </c>
      <c r="AC3001" s="34" t="s">
        <v>397</v>
      </c>
      <c r="AD3001" s="44" t="s">
        <v>947</v>
      </c>
      <c r="AE3001" s="44" t="s">
        <v>13657</v>
      </c>
      <c r="AF3001" s="43">
        <v>453</v>
      </c>
      <c r="AG3001" s="34" t="s">
        <v>3912</v>
      </c>
      <c r="AH3001" s="34" t="s">
        <v>5364</v>
      </c>
      <c r="AI3001" s="43" t="s">
        <v>5365</v>
      </c>
      <c r="AJ3001" s="44" t="s">
        <v>5366</v>
      </c>
      <c r="AK3001" s="261">
        <v>7800427</v>
      </c>
      <c r="AL3001" s="44" t="s">
        <v>269</v>
      </c>
      <c r="AM3001" s="44" t="s">
        <v>5370</v>
      </c>
      <c r="AN3001" s="262">
        <v>284093861</v>
      </c>
      <c r="AO3001" s="34"/>
      <c r="AP3001" s="34"/>
      <c r="AQ3001" s="34"/>
      <c r="AR3001" s="34"/>
      <c r="AS3001" s="34"/>
      <c r="AT3001" s="44" t="s">
        <v>13624</v>
      </c>
      <c r="AU3001" s="44"/>
      <c r="AV3001" s="477" t="str">
        <f t="array" ref="AV3001">_xlfn.IFS(
LEFT(Tabelas!$AI3001,1)="N","DN",
LEFT(Tabelas!$AI3001,1)="C","DC",
LEFT(Tabelas!$AI3001,1)="L","DL",
LEFT(Tabelas!$AI3001,1)="A","DA",
LEFT(Tabelas!$AI3001,1)="G","DG")</f>
        <v>DA</v>
      </c>
      <c r="AW3001" s="34"/>
      <c r="AX3001" s="34"/>
      <c r="AY3001" s="34"/>
      <c r="AZ3001" s="34"/>
      <c r="BA3001" s="34"/>
      <c r="BB3001" s="34"/>
      <c r="BC3001" s="34"/>
      <c r="BD3001" s="44">
        <v>20900</v>
      </c>
      <c r="BE3001" s="34" t="s">
        <v>674</v>
      </c>
      <c r="BF3001" s="43" t="s">
        <v>1223</v>
      </c>
      <c r="BG3001" s="34" t="s">
        <v>397</v>
      </c>
      <c r="BH3001" s="34" t="s">
        <v>269</v>
      </c>
      <c r="BI3001" s="34" t="s">
        <v>397</v>
      </c>
      <c r="BJ3001" s="44" t="s">
        <v>947</v>
      </c>
      <c r="BK3001" s="44" t="s">
        <v>13657</v>
      </c>
      <c r="EN3001" s="576"/>
      <c r="EO3001" s="561"/>
      <c r="EP3001" s="561"/>
      <c r="EQ3001" s="576"/>
      <c r="ER3001" s="561"/>
      <c r="ES3001" s="561"/>
    </row>
    <row r="3002" spans="22:149">
      <c r="V3002" s="43">
        <v>453</v>
      </c>
      <c r="W3002" s="34" t="s">
        <v>3912</v>
      </c>
      <c r="X3002" s="44">
        <v>20905</v>
      </c>
      <c r="Y3002" s="34" t="s">
        <v>2055</v>
      </c>
      <c r="Z3002" s="43" t="s">
        <v>1223</v>
      </c>
      <c r="AA3002" s="34" t="s">
        <v>397</v>
      </c>
      <c r="AB3002" s="34" t="s">
        <v>269</v>
      </c>
      <c r="AC3002" s="34" t="s">
        <v>2055</v>
      </c>
      <c r="AD3002" s="44" t="s">
        <v>947</v>
      </c>
      <c r="AE3002" s="44" t="s">
        <v>13657</v>
      </c>
      <c r="AF3002" s="43">
        <v>453</v>
      </c>
      <c r="AG3002" s="34" t="s">
        <v>3912</v>
      </c>
      <c r="AH3002" s="34" t="s">
        <v>5364</v>
      </c>
      <c r="AI3002" s="43" t="s">
        <v>5365</v>
      </c>
      <c r="AJ3002" s="44" t="s">
        <v>5366</v>
      </c>
      <c r="AK3002" s="261">
        <v>7800427</v>
      </c>
      <c r="AL3002" s="44" t="s">
        <v>269</v>
      </c>
      <c r="AM3002" s="44" t="s">
        <v>5370</v>
      </c>
      <c r="AN3002" s="262">
        <v>284093861</v>
      </c>
      <c r="AO3002" s="34"/>
      <c r="AP3002" s="34"/>
      <c r="AQ3002" s="34"/>
      <c r="AR3002" s="34"/>
      <c r="AS3002" s="34"/>
      <c r="AT3002" s="44" t="s">
        <v>13624</v>
      </c>
      <c r="AU3002" s="44"/>
      <c r="AV3002" s="477" t="str">
        <f t="array" ref="AV3002">_xlfn.IFS(
LEFT(Tabelas!$AI3002,1)="N","DN",
LEFT(Tabelas!$AI3002,1)="C","DC",
LEFT(Tabelas!$AI3002,1)="L","DL",
LEFT(Tabelas!$AI3002,1)="A","DA",
LEFT(Tabelas!$AI3002,1)="G","DG")</f>
        <v>DA</v>
      </c>
      <c r="AW3002" s="34"/>
      <c r="AX3002" s="34"/>
      <c r="AY3002" s="34"/>
      <c r="AZ3002" s="34"/>
      <c r="BA3002" s="34"/>
      <c r="BB3002" s="34"/>
      <c r="BC3002" s="34"/>
      <c r="BD3002" s="44">
        <v>20905</v>
      </c>
      <c r="BE3002" s="34" t="s">
        <v>2055</v>
      </c>
      <c r="BF3002" s="43" t="s">
        <v>1223</v>
      </c>
      <c r="BG3002" s="34" t="s">
        <v>397</v>
      </c>
      <c r="BH3002" s="34" t="s">
        <v>269</v>
      </c>
      <c r="BI3002" s="34" t="s">
        <v>2055</v>
      </c>
      <c r="BJ3002" s="44" t="s">
        <v>947</v>
      </c>
      <c r="BK3002" s="44" t="s">
        <v>13657</v>
      </c>
      <c r="EN3002" s="576"/>
      <c r="EO3002" s="561"/>
      <c r="EP3002" s="561"/>
      <c r="EQ3002" s="576"/>
      <c r="ER3002" s="561"/>
      <c r="ES3002" s="561"/>
    </row>
    <row r="3003" spans="22:149">
      <c r="V3003" s="43">
        <v>453</v>
      </c>
      <c r="W3003" s="34" t="s">
        <v>3912</v>
      </c>
      <c r="X3003" s="44">
        <v>20906</v>
      </c>
      <c r="Y3003" s="34" t="s">
        <v>2261</v>
      </c>
      <c r="Z3003" s="43" t="s">
        <v>1223</v>
      </c>
      <c r="AA3003" s="34" t="s">
        <v>397</v>
      </c>
      <c r="AB3003" s="34" t="s">
        <v>269</v>
      </c>
      <c r="AC3003" s="34" t="s">
        <v>2261</v>
      </c>
      <c r="AD3003" s="44" t="s">
        <v>947</v>
      </c>
      <c r="AE3003" s="44" t="s">
        <v>13657</v>
      </c>
      <c r="AF3003" s="43">
        <v>453</v>
      </c>
      <c r="AG3003" s="34" t="s">
        <v>3912</v>
      </c>
      <c r="AH3003" s="34" t="s">
        <v>5364</v>
      </c>
      <c r="AI3003" s="43" t="s">
        <v>5365</v>
      </c>
      <c r="AJ3003" s="44" t="s">
        <v>5366</v>
      </c>
      <c r="AK3003" s="261">
        <v>7800427</v>
      </c>
      <c r="AL3003" s="44" t="s">
        <v>269</v>
      </c>
      <c r="AM3003" s="44" t="s">
        <v>5370</v>
      </c>
      <c r="AN3003" s="262">
        <v>284093861</v>
      </c>
      <c r="AO3003" s="34"/>
      <c r="AP3003" s="34"/>
      <c r="AQ3003" s="34"/>
      <c r="AR3003" s="34"/>
      <c r="AS3003" s="34"/>
      <c r="AT3003" s="44" t="s">
        <v>13624</v>
      </c>
      <c r="AU3003" s="44"/>
      <c r="AV3003" s="477" t="str">
        <f t="array" ref="AV3003">_xlfn.IFS(
LEFT(Tabelas!$AI3003,1)="N","DN",
LEFT(Tabelas!$AI3003,1)="C","DC",
LEFT(Tabelas!$AI3003,1)="L","DL",
LEFT(Tabelas!$AI3003,1)="A","DA",
LEFT(Tabelas!$AI3003,1)="G","DG")</f>
        <v>DA</v>
      </c>
      <c r="AW3003" s="34"/>
      <c r="AX3003" s="34"/>
      <c r="AY3003" s="34"/>
      <c r="AZ3003" s="34"/>
      <c r="BA3003" s="34"/>
      <c r="BB3003" s="34"/>
      <c r="BC3003" s="34"/>
      <c r="BD3003" s="44">
        <v>20906</v>
      </c>
      <c r="BE3003" s="34" t="s">
        <v>2261</v>
      </c>
      <c r="BF3003" s="43" t="s">
        <v>1223</v>
      </c>
      <c r="BG3003" s="34" t="s">
        <v>397</v>
      </c>
      <c r="BH3003" s="34" t="s">
        <v>269</v>
      </c>
      <c r="BI3003" s="34" t="s">
        <v>2261</v>
      </c>
      <c r="BJ3003" s="44" t="s">
        <v>947</v>
      </c>
      <c r="BK3003" s="44" t="s">
        <v>13657</v>
      </c>
      <c r="EN3003" s="576"/>
      <c r="EO3003" s="561"/>
      <c r="EP3003" s="561"/>
      <c r="EQ3003" s="576"/>
      <c r="ER3003" s="561"/>
      <c r="ES3003" s="561"/>
    </row>
    <row r="3004" spans="22:149">
      <c r="V3004" s="43">
        <v>453</v>
      </c>
      <c r="W3004" s="34" t="s">
        <v>3912</v>
      </c>
      <c r="X3004" s="44">
        <v>20910</v>
      </c>
      <c r="Y3004" s="34" t="s">
        <v>2440</v>
      </c>
      <c r="Z3004" s="43" t="s">
        <v>1223</v>
      </c>
      <c r="AA3004" s="34" t="s">
        <v>397</v>
      </c>
      <c r="AB3004" s="34" t="s">
        <v>269</v>
      </c>
      <c r="AC3004" s="34" t="s">
        <v>13667</v>
      </c>
      <c r="AD3004" s="44" t="s">
        <v>947</v>
      </c>
      <c r="AE3004" s="44" t="s">
        <v>13657</v>
      </c>
      <c r="AF3004" s="43">
        <v>453</v>
      </c>
      <c r="AG3004" s="34" t="s">
        <v>3912</v>
      </c>
      <c r="AH3004" s="34" t="s">
        <v>5364</v>
      </c>
      <c r="AI3004" s="43" t="s">
        <v>5365</v>
      </c>
      <c r="AJ3004" s="44" t="s">
        <v>5366</v>
      </c>
      <c r="AK3004" s="261">
        <v>7800427</v>
      </c>
      <c r="AL3004" s="44" t="s">
        <v>269</v>
      </c>
      <c r="AM3004" s="44" t="s">
        <v>5370</v>
      </c>
      <c r="AN3004" s="262">
        <v>284093861</v>
      </c>
      <c r="AO3004" s="34"/>
      <c r="AP3004" s="34"/>
      <c r="AQ3004" s="34"/>
      <c r="AR3004" s="34"/>
      <c r="AS3004" s="34"/>
      <c r="AT3004" s="44" t="s">
        <v>13624</v>
      </c>
      <c r="AU3004" s="44"/>
      <c r="AV3004" s="477" t="str">
        <f t="array" ref="AV3004">_xlfn.IFS(
LEFT(Tabelas!$AI3004,1)="N","DN",
LEFT(Tabelas!$AI3004,1)="C","DC",
LEFT(Tabelas!$AI3004,1)="L","DL",
LEFT(Tabelas!$AI3004,1)="A","DA",
LEFT(Tabelas!$AI3004,1)="G","DG")</f>
        <v>DA</v>
      </c>
      <c r="AW3004" s="34"/>
      <c r="AX3004" s="34"/>
      <c r="AY3004" s="34"/>
      <c r="AZ3004" s="34"/>
      <c r="BA3004" s="34"/>
      <c r="BB3004" s="34"/>
      <c r="BC3004" s="34"/>
      <c r="BD3004" s="44">
        <v>20910</v>
      </c>
      <c r="BE3004" s="34" t="s">
        <v>2440</v>
      </c>
      <c r="BF3004" s="43" t="s">
        <v>1223</v>
      </c>
      <c r="BG3004" s="34" t="s">
        <v>397</v>
      </c>
      <c r="BH3004" s="34" t="s">
        <v>269</v>
      </c>
      <c r="BI3004" s="34" t="s">
        <v>13667</v>
      </c>
      <c r="BJ3004" s="44" t="s">
        <v>947</v>
      </c>
      <c r="BK3004" s="44" t="s">
        <v>13657</v>
      </c>
      <c r="EN3004" s="576"/>
      <c r="EO3004" s="561"/>
      <c r="EP3004" s="561"/>
      <c r="EQ3004" s="576"/>
      <c r="ER3004" s="561"/>
      <c r="ES3004" s="561"/>
    </row>
    <row r="3005" spans="22:149">
      <c r="V3005" s="43">
        <v>453</v>
      </c>
      <c r="W3005" s="34" t="s">
        <v>3912</v>
      </c>
      <c r="X3005" s="44">
        <v>21401</v>
      </c>
      <c r="Y3005" s="34" t="s">
        <v>994</v>
      </c>
      <c r="Z3005" s="43" t="s">
        <v>1223</v>
      </c>
      <c r="AA3005" s="34" t="s">
        <v>402</v>
      </c>
      <c r="AB3005" s="34" t="s">
        <v>269</v>
      </c>
      <c r="AC3005" s="34" t="s">
        <v>994</v>
      </c>
      <c r="AD3005" s="44" t="s">
        <v>947</v>
      </c>
      <c r="AE3005" s="44" t="s">
        <v>13657</v>
      </c>
      <c r="AF3005" s="43">
        <v>453</v>
      </c>
      <c r="AG3005" s="34" t="s">
        <v>3912</v>
      </c>
      <c r="AH3005" s="34" t="s">
        <v>5364</v>
      </c>
      <c r="AI3005" s="43" t="s">
        <v>5365</v>
      </c>
      <c r="AJ3005" s="44" t="s">
        <v>5366</v>
      </c>
      <c r="AK3005" s="261">
        <v>7800427</v>
      </c>
      <c r="AL3005" s="44" t="s">
        <v>269</v>
      </c>
      <c r="AM3005" s="44" t="s">
        <v>5370</v>
      </c>
      <c r="AN3005" s="262">
        <v>284093861</v>
      </c>
      <c r="AO3005" s="34"/>
      <c r="AP3005" s="34"/>
      <c r="AQ3005" s="34"/>
      <c r="AR3005" s="34"/>
      <c r="AS3005" s="34"/>
      <c r="AT3005" s="44" t="s">
        <v>13624</v>
      </c>
      <c r="AU3005" s="44"/>
      <c r="AV3005" s="477" t="str">
        <f t="array" ref="AV3005">_xlfn.IFS(
LEFT(Tabelas!$AI3005,1)="N","DN",
LEFT(Tabelas!$AI3005,1)="C","DC",
LEFT(Tabelas!$AI3005,1)="L","DL",
LEFT(Tabelas!$AI3005,1)="A","DA",
LEFT(Tabelas!$AI3005,1)="G","DG")</f>
        <v>DA</v>
      </c>
      <c r="AW3005" s="34"/>
      <c r="AX3005" s="34"/>
      <c r="AY3005" s="34"/>
      <c r="AZ3005" s="34"/>
      <c r="BA3005" s="34"/>
      <c r="BB3005" s="34"/>
      <c r="BC3005" s="34"/>
      <c r="BD3005" s="44">
        <v>21401</v>
      </c>
      <c r="BE3005" s="34" t="s">
        <v>994</v>
      </c>
      <c r="BF3005" s="43" t="s">
        <v>1223</v>
      </c>
      <c r="BG3005" s="34" t="s">
        <v>402</v>
      </c>
      <c r="BH3005" s="34" t="s">
        <v>269</v>
      </c>
      <c r="BI3005" s="34" t="s">
        <v>994</v>
      </c>
      <c r="BJ3005" s="44" t="s">
        <v>947</v>
      </c>
      <c r="BK3005" s="44" t="s">
        <v>13657</v>
      </c>
      <c r="EN3005" s="576"/>
      <c r="EO3005" s="561"/>
      <c r="EP3005" s="561"/>
      <c r="EQ3005" s="576"/>
      <c r="ER3005" s="561"/>
      <c r="ES3005" s="561"/>
    </row>
    <row r="3006" spans="22:149">
      <c r="V3006" s="43">
        <v>453</v>
      </c>
      <c r="W3006" s="34" t="s">
        <v>3912</v>
      </c>
      <c r="X3006" s="44">
        <v>21402</v>
      </c>
      <c r="Y3006" s="34" t="s">
        <v>1272</v>
      </c>
      <c r="Z3006" s="43" t="s">
        <v>1223</v>
      </c>
      <c r="AA3006" s="34" t="s">
        <v>402</v>
      </c>
      <c r="AB3006" s="34" t="s">
        <v>269</v>
      </c>
      <c r="AC3006" s="34" t="s">
        <v>1272</v>
      </c>
      <c r="AD3006" s="44" t="s">
        <v>947</v>
      </c>
      <c r="AE3006" s="44" t="s">
        <v>13657</v>
      </c>
      <c r="AF3006" s="43">
        <v>453</v>
      </c>
      <c r="AG3006" s="34" t="s">
        <v>3912</v>
      </c>
      <c r="AH3006" s="34" t="s">
        <v>5364</v>
      </c>
      <c r="AI3006" s="43" t="s">
        <v>5365</v>
      </c>
      <c r="AJ3006" s="44" t="s">
        <v>5366</v>
      </c>
      <c r="AK3006" s="261">
        <v>7800427</v>
      </c>
      <c r="AL3006" s="44" t="s">
        <v>269</v>
      </c>
      <c r="AM3006" s="44" t="s">
        <v>5370</v>
      </c>
      <c r="AN3006" s="262">
        <v>284093861</v>
      </c>
      <c r="AO3006" s="34"/>
      <c r="AP3006" s="34"/>
      <c r="AQ3006" s="34"/>
      <c r="AR3006" s="34"/>
      <c r="AS3006" s="34"/>
      <c r="AT3006" s="44" t="s">
        <v>13624</v>
      </c>
      <c r="AU3006" s="44"/>
      <c r="AV3006" s="477" t="str">
        <f t="array" ref="AV3006">_xlfn.IFS(
LEFT(Tabelas!$AI3006,1)="N","DN",
LEFT(Tabelas!$AI3006,1)="C","DC",
LEFT(Tabelas!$AI3006,1)="L","DL",
LEFT(Tabelas!$AI3006,1)="A","DA",
LEFT(Tabelas!$AI3006,1)="G","DG")</f>
        <v>DA</v>
      </c>
      <c r="AW3006" s="34"/>
      <c r="AX3006" s="34"/>
      <c r="AY3006" s="34"/>
      <c r="AZ3006" s="34"/>
      <c r="BA3006" s="34"/>
      <c r="BB3006" s="34"/>
      <c r="BC3006" s="34"/>
      <c r="BD3006" s="44">
        <v>21402</v>
      </c>
      <c r="BE3006" s="34" t="s">
        <v>1272</v>
      </c>
      <c r="BF3006" s="43" t="s">
        <v>1223</v>
      </c>
      <c r="BG3006" s="34" t="s">
        <v>402</v>
      </c>
      <c r="BH3006" s="34" t="s">
        <v>269</v>
      </c>
      <c r="BI3006" s="34" t="s">
        <v>1272</v>
      </c>
      <c r="BJ3006" s="44" t="s">
        <v>947</v>
      </c>
      <c r="BK3006" s="44" t="s">
        <v>13657</v>
      </c>
      <c r="EN3006" s="576"/>
      <c r="EO3006" s="561"/>
      <c r="EP3006" s="561"/>
      <c r="EQ3006" s="576"/>
      <c r="ER3006" s="561"/>
      <c r="ES3006" s="561"/>
    </row>
    <row r="3007" spans="22:149">
      <c r="V3007" s="43">
        <v>453</v>
      </c>
      <c r="W3007" s="34" t="s">
        <v>3912</v>
      </c>
      <c r="X3007" s="44">
        <v>21403</v>
      </c>
      <c r="Y3007" s="34" t="s">
        <v>402</v>
      </c>
      <c r="Z3007" s="43" t="s">
        <v>1223</v>
      </c>
      <c r="AA3007" s="34" t="s">
        <v>402</v>
      </c>
      <c r="AB3007" s="34" t="s">
        <v>269</v>
      </c>
      <c r="AC3007" s="34" t="s">
        <v>402</v>
      </c>
      <c r="AD3007" s="44" t="s">
        <v>947</v>
      </c>
      <c r="AE3007" s="44" t="s">
        <v>13657</v>
      </c>
      <c r="AF3007" s="43">
        <v>453</v>
      </c>
      <c r="AG3007" s="34" t="s">
        <v>3912</v>
      </c>
      <c r="AH3007" s="34" t="s">
        <v>5364</v>
      </c>
      <c r="AI3007" s="43" t="s">
        <v>5365</v>
      </c>
      <c r="AJ3007" s="44" t="s">
        <v>5366</v>
      </c>
      <c r="AK3007" s="261">
        <v>7800427</v>
      </c>
      <c r="AL3007" s="44" t="s">
        <v>269</v>
      </c>
      <c r="AM3007" s="44" t="s">
        <v>5370</v>
      </c>
      <c r="AN3007" s="262">
        <v>284093861</v>
      </c>
      <c r="AO3007" s="34"/>
      <c r="AP3007" s="34"/>
      <c r="AQ3007" s="34"/>
      <c r="AR3007" s="34"/>
      <c r="AS3007" s="34"/>
      <c r="AT3007" s="44" t="s">
        <v>13624</v>
      </c>
      <c r="AU3007" s="44"/>
      <c r="AV3007" s="477" t="str">
        <f t="array" ref="AV3007">_xlfn.IFS(
LEFT(Tabelas!$AI3007,1)="N","DN",
LEFT(Tabelas!$AI3007,1)="C","DC",
LEFT(Tabelas!$AI3007,1)="L","DL",
LEFT(Tabelas!$AI3007,1)="A","DA",
LEFT(Tabelas!$AI3007,1)="G","DG")</f>
        <v>DA</v>
      </c>
      <c r="AW3007" s="34"/>
      <c r="AX3007" s="34"/>
      <c r="AY3007" s="34"/>
      <c r="AZ3007" s="34"/>
      <c r="BA3007" s="34"/>
      <c r="BB3007" s="34"/>
      <c r="BC3007" s="34"/>
      <c r="BD3007" s="44">
        <v>21403</v>
      </c>
      <c r="BE3007" s="34" t="s">
        <v>402</v>
      </c>
      <c r="BF3007" s="43" t="s">
        <v>1223</v>
      </c>
      <c r="BG3007" s="34" t="s">
        <v>402</v>
      </c>
      <c r="BH3007" s="34" t="s">
        <v>269</v>
      </c>
      <c r="BI3007" s="34" t="s">
        <v>402</v>
      </c>
      <c r="BJ3007" s="44" t="s">
        <v>947</v>
      </c>
      <c r="BK3007" s="44" t="s">
        <v>13657</v>
      </c>
      <c r="EN3007" s="576"/>
      <c r="EO3007" s="561"/>
      <c r="EP3007" s="561"/>
      <c r="EQ3007" s="576"/>
      <c r="ER3007" s="561"/>
      <c r="ES3007" s="561"/>
    </row>
    <row r="3008" spans="22:149">
      <c r="V3008" s="43">
        <v>453</v>
      </c>
      <c r="W3008" s="34" t="s">
        <v>3912</v>
      </c>
      <c r="X3008" s="44">
        <v>21400</v>
      </c>
      <c r="Y3008" s="34" t="s">
        <v>679</v>
      </c>
      <c r="Z3008" s="43" t="s">
        <v>1223</v>
      </c>
      <c r="AA3008" s="34" t="s">
        <v>402</v>
      </c>
      <c r="AB3008" s="34" t="s">
        <v>269</v>
      </c>
      <c r="AC3008" s="34" t="s">
        <v>402</v>
      </c>
      <c r="AD3008" s="44" t="s">
        <v>947</v>
      </c>
      <c r="AE3008" s="44" t="s">
        <v>13657</v>
      </c>
      <c r="AF3008" s="43">
        <v>453</v>
      </c>
      <c r="AG3008" s="34" t="s">
        <v>3912</v>
      </c>
      <c r="AH3008" s="34" t="s">
        <v>5364</v>
      </c>
      <c r="AI3008" s="43" t="s">
        <v>5365</v>
      </c>
      <c r="AJ3008" s="44" t="s">
        <v>5366</v>
      </c>
      <c r="AK3008" s="261">
        <v>7800427</v>
      </c>
      <c r="AL3008" s="44" t="s">
        <v>269</v>
      </c>
      <c r="AM3008" s="44" t="s">
        <v>5370</v>
      </c>
      <c r="AN3008" s="262">
        <v>284093861</v>
      </c>
      <c r="AO3008" s="34"/>
      <c r="AP3008" s="34"/>
      <c r="AQ3008" s="34"/>
      <c r="AR3008" s="34"/>
      <c r="AS3008" s="34"/>
      <c r="AT3008" s="44" t="s">
        <v>13624</v>
      </c>
      <c r="AU3008" s="44"/>
      <c r="AV3008" s="477" t="str">
        <f t="array" ref="AV3008">_xlfn.IFS(
LEFT(Tabelas!$AI3008,1)="N","DN",
LEFT(Tabelas!$AI3008,1)="C","DC",
LEFT(Tabelas!$AI3008,1)="L","DL",
LEFT(Tabelas!$AI3008,1)="A","DA",
LEFT(Tabelas!$AI3008,1)="G","DG")</f>
        <v>DA</v>
      </c>
      <c r="AW3008" s="34"/>
      <c r="AX3008" s="34"/>
      <c r="AY3008" s="34"/>
      <c r="AZ3008" s="34"/>
      <c r="BA3008" s="34"/>
      <c r="BB3008" s="34"/>
      <c r="BC3008" s="34"/>
      <c r="BD3008" s="44">
        <v>21400</v>
      </c>
      <c r="BE3008" s="34" t="s">
        <v>679</v>
      </c>
      <c r="BF3008" s="43" t="s">
        <v>1223</v>
      </c>
      <c r="BG3008" s="34" t="s">
        <v>402</v>
      </c>
      <c r="BH3008" s="34" t="s">
        <v>269</v>
      </c>
      <c r="BI3008" s="34" t="s">
        <v>402</v>
      </c>
      <c r="BJ3008" s="44" t="s">
        <v>947</v>
      </c>
      <c r="BK3008" s="44" t="s">
        <v>13657</v>
      </c>
      <c r="EN3008" s="576"/>
      <c r="EO3008" s="561"/>
      <c r="EP3008" s="561"/>
      <c r="EQ3008" s="576"/>
      <c r="ER3008" s="561"/>
      <c r="ES3008" s="561"/>
    </row>
    <row r="3009" spans="22:149">
      <c r="V3009" s="43">
        <v>453</v>
      </c>
      <c r="W3009" s="34" t="s">
        <v>3912</v>
      </c>
      <c r="X3009" s="44">
        <v>21404</v>
      </c>
      <c r="Y3009" s="34" t="s">
        <v>1820</v>
      </c>
      <c r="Z3009" s="43" t="s">
        <v>1223</v>
      </c>
      <c r="AA3009" s="34" t="s">
        <v>402</v>
      </c>
      <c r="AB3009" s="34" t="s">
        <v>269</v>
      </c>
      <c r="AC3009" s="34" t="s">
        <v>1820</v>
      </c>
      <c r="AD3009" s="44" t="s">
        <v>947</v>
      </c>
      <c r="AE3009" s="44" t="s">
        <v>13657</v>
      </c>
      <c r="AF3009" s="43">
        <v>453</v>
      </c>
      <c r="AG3009" s="34" t="s">
        <v>3912</v>
      </c>
      <c r="AH3009" s="34" t="s">
        <v>5364</v>
      </c>
      <c r="AI3009" s="43" t="s">
        <v>5365</v>
      </c>
      <c r="AJ3009" s="44" t="s">
        <v>5366</v>
      </c>
      <c r="AK3009" s="261">
        <v>7800427</v>
      </c>
      <c r="AL3009" s="44" t="s">
        <v>269</v>
      </c>
      <c r="AM3009" s="44" t="s">
        <v>5370</v>
      </c>
      <c r="AN3009" s="262">
        <v>284093861</v>
      </c>
      <c r="AO3009" s="34"/>
      <c r="AP3009" s="34"/>
      <c r="AQ3009" s="34"/>
      <c r="AR3009" s="34"/>
      <c r="AS3009" s="34"/>
      <c r="AT3009" s="44" t="s">
        <v>13624</v>
      </c>
      <c r="AU3009" s="44"/>
      <c r="AV3009" s="477" t="str">
        <f t="array" ref="AV3009">_xlfn.IFS(
LEFT(Tabelas!$AI3009,1)="N","DN",
LEFT(Tabelas!$AI3009,1)="C","DC",
LEFT(Tabelas!$AI3009,1)="L","DL",
LEFT(Tabelas!$AI3009,1)="A","DA",
LEFT(Tabelas!$AI3009,1)="G","DG")</f>
        <v>DA</v>
      </c>
      <c r="AW3009" s="34"/>
      <c r="AX3009" s="34"/>
      <c r="AY3009" s="34"/>
      <c r="AZ3009" s="34"/>
      <c r="BA3009" s="34"/>
      <c r="BB3009" s="34"/>
      <c r="BC3009" s="34"/>
      <c r="BD3009" s="44">
        <v>21404</v>
      </c>
      <c r="BE3009" s="34" t="s">
        <v>1820</v>
      </c>
      <c r="BF3009" s="43" t="s">
        <v>1223</v>
      </c>
      <c r="BG3009" s="34" t="s">
        <v>402</v>
      </c>
      <c r="BH3009" s="34" t="s">
        <v>269</v>
      </c>
      <c r="BI3009" s="34" t="s">
        <v>1820</v>
      </c>
      <c r="BJ3009" s="44" t="s">
        <v>947</v>
      </c>
      <c r="BK3009" s="44" t="s">
        <v>13657</v>
      </c>
      <c r="EN3009" s="576"/>
      <c r="EO3009" s="561"/>
      <c r="EP3009" s="561"/>
      <c r="EQ3009" s="576"/>
      <c r="ER3009" s="561"/>
      <c r="ES3009" s="561"/>
    </row>
    <row r="3010" spans="22:149">
      <c r="V3010" s="43">
        <v>454</v>
      </c>
      <c r="W3010" s="34" t="s">
        <v>5380</v>
      </c>
      <c r="X3010" s="44">
        <v>20208</v>
      </c>
      <c r="Y3010" s="34" t="s">
        <v>1811</v>
      </c>
      <c r="Z3010" s="43" t="s">
        <v>1223</v>
      </c>
      <c r="AA3010" s="34" t="s">
        <v>391</v>
      </c>
      <c r="AB3010" s="34" t="s">
        <v>269</v>
      </c>
      <c r="AC3010" s="34" t="s">
        <v>1811</v>
      </c>
      <c r="AD3010" s="44" t="s">
        <v>947</v>
      </c>
      <c r="AE3010" s="44" t="s">
        <v>13657</v>
      </c>
      <c r="AF3010" s="43">
        <v>454</v>
      </c>
      <c r="AG3010" s="34" t="s">
        <v>5380</v>
      </c>
      <c r="AH3010" s="34" t="s">
        <v>5379</v>
      </c>
      <c r="AI3010" s="43" t="s">
        <v>5365</v>
      </c>
      <c r="AJ3010" s="44" t="s">
        <v>5381</v>
      </c>
      <c r="AK3010" s="261">
        <v>7670250</v>
      </c>
      <c r="AL3010" s="44" t="s">
        <v>400</v>
      </c>
      <c r="AM3010" s="44" t="s">
        <v>5385</v>
      </c>
      <c r="AN3010" s="262">
        <v>286095900</v>
      </c>
      <c r="AO3010" s="34"/>
      <c r="AP3010" s="34"/>
      <c r="AQ3010" s="34"/>
      <c r="AR3010" s="34"/>
      <c r="AS3010" s="34"/>
      <c r="AT3010" s="44" t="s">
        <v>13624</v>
      </c>
      <c r="AU3010" s="44"/>
      <c r="AV3010" s="477" t="str">
        <f t="array" ref="AV3010">_xlfn.IFS(
LEFT(Tabelas!$AI3010,1)="N","DN",
LEFT(Tabelas!$AI3010,1)="C","DC",
LEFT(Tabelas!$AI3010,1)="L","DL",
LEFT(Tabelas!$AI3010,1)="A","DA",
LEFT(Tabelas!$AI3010,1)="G","DG")</f>
        <v>DA</v>
      </c>
      <c r="AW3010" s="34"/>
      <c r="AX3010" s="34"/>
      <c r="AY3010" s="34"/>
      <c r="AZ3010" s="34"/>
      <c r="BA3010" s="34"/>
      <c r="BB3010" s="34"/>
      <c r="BC3010" s="34"/>
      <c r="BD3010" s="44">
        <v>20208</v>
      </c>
      <c r="BE3010" s="34" t="s">
        <v>1811</v>
      </c>
      <c r="BF3010" s="43" t="s">
        <v>1223</v>
      </c>
      <c r="BG3010" s="34" t="s">
        <v>391</v>
      </c>
      <c r="BH3010" s="34" t="s">
        <v>269</v>
      </c>
      <c r="BI3010" s="34" t="s">
        <v>1811</v>
      </c>
      <c r="BJ3010" s="44" t="s">
        <v>947</v>
      </c>
      <c r="BK3010" s="44" t="s">
        <v>13657</v>
      </c>
      <c r="EN3010" s="576"/>
      <c r="EO3010" s="561"/>
      <c r="EP3010" s="561"/>
      <c r="EQ3010" s="576"/>
      <c r="ER3010" s="561"/>
      <c r="ES3010" s="561"/>
    </row>
    <row r="3011" spans="22:149">
      <c r="V3011" s="43">
        <v>454</v>
      </c>
      <c r="W3011" s="34" t="s">
        <v>5380</v>
      </c>
      <c r="X3011" s="44">
        <v>20200</v>
      </c>
      <c r="Y3011" s="34" t="s">
        <v>667</v>
      </c>
      <c r="Z3011" s="43" t="s">
        <v>1223</v>
      </c>
      <c r="AA3011" s="34" t="s">
        <v>391</v>
      </c>
      <c r="AB3011" s="34" t="s">
        <v>269</v>
      </c>
      <c r="AC3011" s="34" t="s">
        <v>13668</v>
      </c>
      <c r="AD3011" s="44" t="s">
        <v>947</v>
      </c>
      <c r="AE3011" s="44" t="s">
        <v>13657</v>
      </c>
      <c r="AF3011" s="43">
        <v>454</v>
      </c>
      <c r="AG3011" s="34" t="s">
        <v>5380</v>
      </c>
      <c r="AH3011" s="34" t="s">
        <v>5379</v>
      </c>
      <c r="AI3011" s="43" t="s">
        <v>5365</v>
      </c>
      <c r="AJ3011" s="44" t="s">
        <v>5381</v>
      </c>
      <c r="AK3011" s="261">
        <v>7670250</v>
      </c>
      <c r="AL3011" s="44" t="s">
        <v>400</v>
      </c>
      <c r="AM3011" s="44" t="s">
        <v>5385</v>
      </c>
      <c r="AN3011" s="262">
        <v>286095900</v>
      </c>
      <c r="AO3011" s="34"/>
      <c r="AP3011" s="34"/>
      <c r="AQ3011" s="34"/>
      <c r="AR3011" s="34"/>
      <c r="AS3011" s="34"/>
      <c r="AT3011" s="44" t="s">
        <v>13624</v>
      </c>
      <c r="AU3011" s="44"/>
      <c r="AV3011" s="477" t="str">
        <f t="array" ref="AV3011">_xlfn.IFS(
LEFT(Tabelas!$AI3011,1)="N","DN",
LEFT(Tabelas!$AI3011,1)="C","DC",
LEFT(Tabelas!$AI3011,1)="L","DL",
LEFT(Tabelas!$AI3011,1)="A","DA",
LEFT(Tabelas!$AI3011,1)="G","DG")</f>
        <v>DA</v>
      </c>
      <c r="AW3011" s="34"/>
      <c r="AX3011" s="34"/>
      <c r="AY3011" s="34"/>
      <c r="AZ3011" s="34"/>
      <c r="BA3011" s="34"/>
      <c r="BB3011" s="34"/>
      <c r="BC3011" s="34"/>
      <c r="BD3011" s="44">
        <v>20200</v>
      </c>
      <c r="BE3011" s="34" t="s">
        <v>667</v>
      </c>
      <c r="BF3011" s="43" t="s">
        <v>1223</v>
      </c>
      <c r="BG3011" s="34" t="s">
        <v>391</v>
      </c>
      <c r="BH3011" s="34" t="s">
        <v>269</v>
      </c>
      <c r="BI3011" s="34" t="s">
        <v>13668</v>
      </c>
      <c r="BJ3011" s="44" t="s">
        <v>947</v>
      </c>
      <c r="BK3011" s="44" t="s">
        <v>13657</v>
      </c>
      <c r="EN3011" s="576"/>
      <c r="EO3011" s="561"/>
      <c r="EP3011" s="561"/>
      <c r="EQ3011" s="576"/>
      <c r="ER3011" s="561"/>
      <c r="ES3011" s="561"/>
    </row>
    <row r="3012" spans="22:149">
      <c r="V3012" s="43">
        <v>454</v>
      </c>
      <c r="W3012" s="34" t="s">
        <v>5380</v>
      </c>
      <c r="X3012" s="44">
        <v>20203</v>
      </c>
      <c r="Y3012" s="34" t="s">
        <v>986</v>
      </c>
      <c r="Z3012" s="43" t="s">
        <v>1223</v>
      </c>
      <c r="AA3012" s="34" t="s">
        <v>391</v>
      </c>
      <c r="AB3012" s="34" t="s">
        <v>269</v>
      </c>
      <c r="AC3012" s="34" t="s">
        <v>986</v>
      </c>
      <c r="AD3012" s="44" t="s">
        <v>947</v>
      </c>
      <c r="AE3012" s="44" t="s">
        <v>13657</v>
      </c>
      <c r="AF3012" s="43">
        <v>454</v>
      </c>
      <c r="AG3012" s="34" t="s">
        <v>5380</v>
      </c>
      <c r="AH3012" s="34" t="s">
        <v>5379</v>
      </c>
      <c r="AI3012" s="43" t="s">
        <v>5365</v>
      </c>
      <c r="AJ3012" s="44" t="s">
        <v>5381</v>
      </c>
      <c r="AK3012" s="261">
        <v>7670250</v>
      </c>
      <c r="AL3012" s="44" t="s">
        <v>400</v>
      </c>
      <c r="AM3012" s="44" t="s">
        <v>5385</v>
      </c>
      <c r="AN3012" s="262">
        <v>286095900</v>
      </c>
      <c r="AO3012" s="34"/>
      <c r="AP3012" s="34"/>
      <c r="AQ3012" s="34"/>
      <c r="AR3012" s="34"/>
      <c r="AS3012" s="34"/>
      <c r="AT3012" s="44" t="s">
        <v>13624</v>
      </c>
      <c r="AU3012" s="44"/>
      <c r="AV3012" s="477" t="str">
        <f t="array" ref="AV3012">_xlfn.IFS(
LEFT(Tabelas!$AI3012,1)="N","DN",
LEFT(Tabelas!$AI3012,1)="C","DC",
LEFT(Tabelas!$AI3012,1)="L","DL",
LEFT(Tabelas!$AI3012,1)="A","DA",
LEFT(Tabelas!$AI3012,1)="G","DG")</f>
        <v>DA</v>
      </c>
      <c r="AW3012" s="34"/>
      <c r="AX3012" s="34"/>
      <c r="AY3012" s="34"/>
      <c r="AZ3012" s="34"/>
      <c r="BA3012" s="34"/>
      <c r="BB3012" s="34"/>
      <c r="BC3012" s="34"/>
      <c r="BD3012" s="44">
        <v>20203</v>
      </c>
      <c r="BE3012" s="34" t="s">
        <v>986</v>
      </c>
      <c r="BF3012" s="43" t="s">
        <v>1223</v>
      </c>
      <c r="BG3012" s="34" t="s">
        <v>391</v>
      </c>
      <c r="BH3012" s="34" t="s">
        <v>269</v>
      </c>
      <c r="BI3012" s="34" t="s">
        <v>986</v>
      </c>
      <c r="BJ3012" s="44" t="s">
        <v>947</v>
      </c>
      <c r="BK3012" s="44" t="s">
        <v>13657</v>
      </c>
      <c r="EN3012" s="576"/>
      <c r="EO3012" s="561"/>
      <c r="EP3012" s="561"/>
      <c r="EQ3012" s="576"/>
      <c r="ER3012" s="561"/>
      <c r="ES3012" s="561"/>
    </row>
    <row r="3013" spans="22:149">
      <c r="V3013" s="43">
        <v>454</v>
      </c>
      <c r="W3013" s="34" t="s">
        <v>5380</v>
      </c>
      <c r="X3013" s="44">
        <v>20205</v>
      </c>
      <c r="Y3013" s="34" t="s">
        <v>1262</v>
      </c>
      <c r="Z3013" s="43" t="s">
        <v>1223</v>
      </c>
      <c r="AA3013" s="34" t="s">
        <v>391</v>
      </c>
      <c r="AB3013" s="34" t="s">
        <v>269</v>
      </c>
      <c r="AC3013" s="34" t="s">
        <v>1262</v>
      </c>
      <c r="AD3013" s="44" t="s">
        <v>947</v>
      </c>
      <c r="AE3013" s="44" t="s">
        <v>13657</v>
      </c>
      <c r="AF3013" s="43">
        <v>454</v>
      </c>
      <c r="AG3013" s="34" t="s">
        <v>5380</v>
      </c>
      <c r="AH3013" s="34" t="s">
        <v>5379</v>
      </c>
      <c r="AI3013" s="43" t="s">
        <v>5365</v>
      </c>
      <c r="AJ3013" s="44" t="s">
        <v>5381</v>
      </c>
      <c r="AK3013" s="261">
        <v>7670250</v>
      </c>
      <c r="AL3013" s="44" t="s">
        <v>400</v>
      </c>
      <c r="AM3013" s="44" t="s">
        <v>5385</v>
      </c>
      <c r="AN3013" s="262">
        <v>286095900</v>
      </c>
      <c r="AO3013" s="34"/>
      <c r="AP3013" s="34"/>
      <c r="AQ3013" s="34"/>
      <c r="AR3013" s="34"/>
      <c r="AS3013" s="34"/>
      <c r="AT3013" s="44" t="s">
        <v>13624</v>
      </c>
      <c r="AU3013" s="44"/>
      <c r="AV3013" s="477" t="str">
        <f t="array" ref="AV3013">_xlfn.IFS(
LEFT(Tabelas!$AI3013,1)="N","DN",
LEFT(Tabelas!$AI3013,1)="C","DC",
LEFT(Tabelas!$AI3013,1)="L","DL",
LEFT(Tabelas!$AI3013,1)="A","DA",
LEFT(Tabelas!$AI3013,1)="G","DG")</f>
        <v>DA</v>
      </c>
      <c r="AW3013" s="34"/>
      <c r="AX3013" s="34"/>
      <c r="AY3013" s="34"/>
      <c r="AZ3013" s="34"/>
      <c r="BA3013" s="34"/>
      <c r="BB3013" s="34"/>
      <c r="BC3013" s="34"/>
      <c r="BD3013" s="44">
        <v>20205</v>
      </c>
      <c r="BE3013" s="34" t="s">
        <v>1262</v>
      </c>
      <c r="BF3013" s="43" t="s">
        <v>1223</v>
      </c>
      <c r="BG3013" s="34" t="s">
        <v>391</v>
      </c>
      <c r="BH3013" s="34" t="s">
        <v>269</v>
      </c>
      <c r="BI3013" s="34" t="s">
        <v>1262</v>
      </c>
      <c r="BJ3013" s="44" t="s">
        <v>947</v>
      </c>
      <c r="BK3013" s="44" t="s">
        <v>13657</v>
      </c>
      <c r="EN3013" s="576"/>
      <c r="EO3013" s="561"/>
      <c r="EP3013" s="561"/>
      <c r="EQ3013" s="576"/>
      <c r="ER3013" s="561"/>
      <c r="ES3013" s="561"/>
    </row>
    <row r="3014" spans="22:149">
      <c r="V3014" s="43">
        <v>454</v>
      </c>
      <c r="W3014" s="34" t="s">
        <v>5380</v>
      </c>
      <c r="X3014" s="44">
        <v>20206</v>
      </c>
      <c r="Y3014" s="34" t="s">
        <v>1539</v>
      </c>
      <c r="Z3014" s="43" t="s">
        <v>1223</v>
      </c>
      <c r="AA3014" s="34" t="s">
        <v>391</v>
      </c>
      <c r="AB3014" s="34" t="s">
        <v>269</v>
      </c>
      <c r="AC3014" s="34" t="s">
        <v>1539</v>
      </c>
      <c r="AD3014" s="44" t="s">
        <v>947</v>
      </c>
      <c r="AE3014" s="44" t="s">
        <v>13657</v>
      </c>
      <c r="AF3014" s="43">
        <v>454</v>
      </c>
      <c r="AG3014" s="34" t="s">
        <v>5380</v>
      </c>
      <c r="AH3014" s="34" t="s">
        <v>5379</v>
      </c>
      <c r="AI3014" s="43" t="s">
        <v>5365</v>
      </c>
      <c r="AJ3014" s="44" t="s">
        <v>5381</v>
      </c>
      <c r="AK3014" s="261">
        <v>7670250</v>
      </c>
      <c r="AL3014" s="44" t="s">
        <v>400</v>
      </c>
      <c r="AM3014" s="44" t="s">
        <v>5385</v>
      </c>
      <c r="AN3014" s="262">
        <v>286095900</v>
      </c>
      <c r="AO3014" s="34"/>
      <c r="AP3014" s="34"/>
      <c r="AQ3014" s="34"/>
      <c r="AR3014" s="34"/>
      <c r="AS3014" s="34"/>
      <c r="AT3014" s="44" t="s">
        <v>13624</v>
      </c>
      <c r="AU3014" s="44"/>
      <c r="AV3014" s="477" t="str">
        <f t="array" ref="AV3014">_xlfn.IFS(
LEFT(Tabelas!$AI3014,1)="N","DN",
LEFT(Tabelas!$AI3014,1)="C","DC",
LEFT(Tabelas!$AI3014,1)="L","DL",
LEFT(Tabelas!$AI3014,1)="A","DA",
LEFT(Tabelas!$AI3014,1)="G","DG")</f>
        <v>DA</v>
      </c>
      <c r="AW3014" s="34"/>
      <c r="AX3014" s="34"/>
      <c r="AY3014" s="34"/>
      <c r="AZ3014" s="34"/>
      <c r="BA3014" s="34"/>
      <c r="BB3014" s="34"/>
      <c r="BC3014" s="34"/>
      <c r="BD3014" s="44">
        <v>20206</v>
      </c>
      <c r="BE3014" s="34" t="s">
        <v>1539</v>
      </c>
      <c r="BF3014" s="43" t="s">
        <v>1223</v>
      </c>
      <c r="BG3014" s="34" t="s">
        <v>391</v>
      </c>
      <c r="BH3014" s="34" t="s">
        <v>269</v>
      </c>
      <c r="BI3014" s="34" t="s">
        <v>1539</v>
      </c>
      <c r="BJ3014" s="44" t="s">
        <v>947</v>
      </c>
      <c r="BK3014" s="44" t="s">
        <v>13657</v>
      </c>
      <c r="EN3014" s="576"/>
      <c r="EO3014" s="561"/>
      <c r="EP3014" s="561"/>
      <c r="EQ3014" s="576"/>
      <c r="ER3014" s="561"/>
      <c r="ES3014" s="561"/>
    </row>
    <row r="3015" spans="22:149">
      <c r="V3015" s="43">
        <v>454</v>
      </c>
      <c r="W3015" s="34" t="s">
        <v>5380</v>
      </c>
      <c r="X3015" s="44">
        <v>20209</v>
      </c>
      <c r="Y3015" s="34" t="s">
        <v>2053</v>
      </c>
      <c r="Z3015" s="43" t="s">
        <v>1223</v>
      </c>
      <c r="AA3015" s="34" t="s">
        <v>391</v>
      </c>
      <c r="AB3015" s="34" t="s">
        <v>269</v>
      </c>
      <c r="AC3015" s="34" t="s">
        <v>13668</v>
      </c>
      <c r="AD3015" s="44" t="s">
        <v>947</v>
      </c>
      <c r="AE3015" s="44" t="s">
        <v>13657</v>
      </c>
      <c r="AF3015" s="43">
        <v>454</v>
      </c>
      <c r="AG3015" s="34" t="s">
        <v>5380</v>
      </c>
      <c r="AH3015" s="34" t="s">
        <v>5379</v>
      </c>
      <c r="AI3015" s="43" t="s">
        <v>5365</v>
      </c>
      <c r="AJ3015" s="44" t="s">
        <v>5381</v>
      </c>
      <c r="AK3015" s="261">
        <v>7670250</v>
      </c>
      <c r="AL3015" s="44" t="s">
        <v>400</v>
      </c>
      <c r="AM3015" s="44" t="s">
        <v>5385</v>
      </c>
      <c r="AN3015" s="262">
        <v>286095900</v>
      </c>
      <c r="AO3015" s="34"/>
      <c r="AP3015" s="34"/>
      <c r="AQ3015" s="34"/>
      <c r="AR3015" s="34"/>
      <c r="AS3015" s="34"/>
      <c r="AT3015" s="44" t="s">
        <v>13624</v>
      </c>
      <c r="AU3015" s="44"/>
      <c r="AV3015" s="477" t="str">
        <f t="array" ref="AV3015">_xlfn.IFS(
LEFT(Tabelas!$AI3015,1)="N","DN",
LEFT(Tabelas!$AI3015,1)="C","DC",
LEFT(Tabelas!$AI3015,1)="L","DL",
LEFT(Tabelas!$AI3015,1)="A","DA",
LEFT(Tabelas!$AI3015,1)="G","DG")</f>
        <v>DA</v>
      </c>
      <c r="AW3015" s="34"/>
      <c r="AX3015" s="34"/>
      <c r="AY3015" s="34"/>
      <c r="AZ3015" s="34"/>
      <c r="BA3015" s="34"/>
      <c r="BB3015" s="34"/>
      <c r="BC3015" s="34"/>
      <c r="BD3015" s="44">
        <v>20209</v>
      </c>
      <c r="BE3015" s="34" t="s">
        <v>2053</v>
      </c>
      <c r="BF3015" s="43" t="s">
        <v>1223</v>
      </c>
      <c r="BG3015" s="34" t="s">
        <v>391</v>
      </c>
      <c r="BH3015" s="34" t="s">
        <v>269</v>
      </c>
      <c r="BI3015" s="34" t="s">
        <v>13668</v>
      </c>
      <c r="BJ3015" s="44" t="s">
        <v>947</v>
      </c>
      <c r="BK3015" s="44" t="s">
        <v>13657</v>
      </c>
      <c r="EN3015" s="576"/>
      <c r="EO3015" s="561"/>
      <c r="EP3015" s="561"/>
      <c r="EQ3015" s="576"/>
      <c r="ER3015" s="561"/>
      <c r="ES3015" s="561"/>
    </row>
    <row r="3016" spans="22:149">
      <c r="V3016" s="43">
        <v>454</v>
      </c>
      <c r="W3016" s="34" t="s">
        <v>5380</v>
      </c>
      <c r="X3016" s="44">
        <v>20210</v>
      </c>
      <c r="Y3016" s="34" t="s">
        <v>2259</v>
      </c>
      <c r="Z3016" s="43" t="s">
        <v>1223</v>
      </c>
      <c r="AA3016" s="34" t="s">
        <v>391</v>
      </c>
      <c r="AB3016" s="34" t="s">
        <v>269</v>
      </c>
      <c r="AC3016" s="34" t="s">
        <v>13669</v>
      </c>
      <c r="AD3016" s="44" t="s">
        <v>947</v>
      </c>
      <c r="AE3016" s="44" t="s">
        <v>13657</v>
      </c>
      <c r="AF3016" s="43">
        <v>454</v>
      </c>
      <c r="AG3016" s="34" t="s">
        <v>5380</v>
      </c>
      <c r="AH3016" s="34" t="s">
        <v>5379</v>
      </c>
      <c r="AI3016" s="43" t="s">
        <v>5365</v>
      </c>
      <c r="AJ3016" s="44" t="s">
        <v>5381</v>
      </c>
      <c r="AK3016" s="261">
        <v>7670250</v>
      </c>
      <c r="AL3016" s="44" t="s">
        <v>400</v>
      </c>
      <c r="AM3016" s="44" t="s">
        <v>5385</v>
      </c>
      <c r="AN3016" s="262">
        <v>286095900</v>
      </c>
      <c r="AO3016" s="34"/>
      <c r="AP3016" s="34"/>
      <c r="AQ3016" s="34"/>
      <c r="AR3016" s="34"/>
      <c r="AS3016" s="34"/>
      <c r="AT3016" s="44" t="s">
        <v>13624</v>
      </c>
      <c r="AU3016" s="44"/>
      <c r="AV3016" s="477" t="str">
        <f t="array" ref="AV3016">_xlfn.IFS(
LEFT(Tabelas!$AI3016,1)="N","DN",
LEFT(Tabelas!$AI3016,1)="C","DC",
LEFT(Tabelas!$AI3016,1)="L","DL",
LEFT(Tabelas!$AI3016,1)="A","DA",
LEFT(Tabelas!$AI3016,1)="G","DG")</f>
        <v>DA</v>
      </c>
      <c r="AW3016" s="34"/>
      <c r="AX3016" s="34"/>
      <c r="AY3016" s="34"/>
      <c r="AZ3016" s="34"/>
      <c r="BA3016" s="34"/>
      <c r="BB3016" s="34"/>
      <c r="BC3016" s="34"/>
      <c r="BD3016" s="44">
        <v>20210</v>
      </c>
      <c r="BE3016" s="34" t="s">
        <v>2259</v>
      </c>
      <c r="BF3016" s="43" t="s">
        <v>1223</v>
      </c>
      <c r="BG3016" s="34" t="s">
        <v>391</v>
      </c>
      <c r="BH3016" s="34" t="s">
        <v>269</v>
      </c>
      <c r="BI3016" s="34" t="s">
        <v>13669</v>
      </c>
      <c r="BJ3016" s="44" t="s">
        <v>947</v>
      </c>
      <c r="BK3016" s="44" t="s">
        <v>13657</v>
      </c>
      <c r="EN3016" s="576"/>
      <c r="EO3016" s="561"/>
      <c r="EP3016" s="561"/>
      <c r="EQ3016" s="576"/>
      <c r="ER3016" s="561"/>
      <c r="ES3016" s="561"/>
    </row>
    <row r="3017" spans="22:149">
      <c r="V3017" s="43">
        <v>454</v>
      </c>
      <c r="W3017" s="34" t="s">
        <v>5380</v>
      </c>
      <c r="X3017" s="44">
        <v>20600</v>
      </c>
      <c r="Y3017" s="34" t="s">
        <v>671</v>
      </c>
      <c r="Z3017" s="43" t="s">
        <v>1223</v>
      </c>
      <c r="AA3017" s="34" t="s">
        <v>394</v>
      </c>
      <c r="AB3017" s="34" t="s">
        <v>269</v>
      </c>
      <c r="AC3017" s="34" t="s">
        <v>13670</v>
      </c>
      <c r="AD3017" s="44" t="s">
        <v>947</v>
      </c>
      <c r="AE3017" s="44" t="s">
        <v>13657</v>
      </c>
      <c r="AF3017" s="43">
        <v>454</v>
      </c>
      <c r="AG3017" s="34" t="s">
        <v>5380</v>
      </c>
      <c r="AH3017" s="34" t="s">
        <v>5379</v>
      </c>
      <c r="AI3017" s="43" t="s">
        <v>5365</v>
      </c>
      <c r="AJ3017" s="44" t="s">
        <v>5381</v>
      </c>
      <c r="AK3017" s="261">
        <v>7670250</v>
      </c>
      <c r="AL3017" s="44" t="s">
        <v>400</v>
      </c>
      <c r="AM3017" s="44" t="s">
        <v>5385</v>
      </c>
      <c r="AN3017" s="262">
        <v>286095900</v>
      </c>
      <c r="AO3017" s="34"/>
      <c r="AP3017" s="34"/>
      <c r="AQ3017" s="34"/>
      <c r="AR3017" s="34"/>
      <c r="AS3017" s="34"/>
      <c r="AT3017" s="44" t="s">
        <v>13624</v>
      </c>
      <c r="AU3017" s="44"/>
      <c r="AV3017" s="477" t="str">
        <f t="array" ref="AV3017">_xlfn.IFS(
LEFT(Tabelas!$AI3017,1)="N","DN",
LEFT(Tabelas!$AI3017,1)="C","DC",
LEFT(Tabelas!$AI3017,1)="L","DL",
LEFT(Tabelas!$AI3017,1)="A","DA",
LEFT(Tabelas!$AI3017,1)="G","DG")</f>
        <v>DA</v>
      </c>
      <c r="AW3017" s="34"/>
      <c r="AX3017" s="34"/>
      <c r="AY3017" s="34"/>
      <c r="AZ3017" s="34"/>
      <c r="BA3017" s="34"/>
      <c r="BB3017" s="34"/>
      <c r="BC3017" s="34"/>
      <c r="BD3017" s="44">
        <v>20600</v>
      </c>
      <c r="BE3017" s="34" t="s">
        <v>671</v>
      </c>
      <c r="BF3017" s="43" t="s">
        <v>1223</v>
      </c>
      <c r="BG3017" s="34" t="s">
        <v>394</v>
      </c>
      <c r="BH3017" s="34" t="s">
        <v>269</v>
      </c>
      <c r="BI3017" s="34" t="s">
        <v>13670</v>
      </c>
      <c r="BJ3017" s="44" t="s">
        <v>947</v>
      </c>
      <c r="BK3017" s="44" t="s">
        <v>13657</v>
      </c>
      <c r="EN3017" s="576"/>
      <c r="EO3017" s="561"/>
      <c r="EP3017" s="561"/>
      <c r="EQ3017" s="576"/>
      <c r="ER3017" s="561"/>
      <c r="ES3017" s="561"/>
    </row>
    <row r="3018" spans="22:149">
      <c r="V3018" s="43">
        <v>454</v>
      </c>
      <c r="W3018" s="34" t="s">
        <v>5380</v>
      </c>
      <c r="X3018" s="44">
        <v>20603</v>
      </c>
      <c r="Y3018" s="34" t="s">
        <v>988</v>
      </c>
      <c r="Z3018" s="43" t="s">
        <v>1223</v>
      </c>
      <c r="AA3018" s="34" t="s">
        <v>394</v>
      </c>
      <c r="AB3018" s="34" t="s">
        <v>269</v>
      </c>
      <c r="AC3018" s="34" t="s">
        <v>988</v>
      </c>
      <c r="AD3018" s="44" t="s">
        <v>947</v>
      </c>
      <c r="AE3018" s="44" t="s">
        <v>13657</v>
      </c>
      <c r="AF3018" s="43">
        <v>454</v>
      </c>
      <c r="AG3018" s="34" t="s">
        <v>5380</v>
      </c>
      <c r="AH3018" s="34" t="s">
        <v>5379</v>
      </c>
      <c r="AI3018" s="43" t="s">
        <v>5365</v>
      </c>
      <c r="AJ3018" s="44" t="s">
        <v>5381</v>
      </c>
      <c r="AK3018" s="261">
        <v>7670250</v>
      </c>
      <c r="AL3018" s="44" t="s">
        <v>400</v>
      </c>
      <c r="AM3018" s="44" t="s">
        <v>5385</v>
      </c>
      <c r="AN3018" s="262">
        <v>286095900</v>
      </c>
      <c r="AO3018" s="34"/>
      <c r="AP3018" s="34"/>
      <c r="AQ3018" s="34"/>
      <c r="AR3018" s="34"/>
      <c r="AS3018" s="34"/>
      <c r="AT3018" s="44" t="s">
        <v>13624</v>
      </c>
      <c r="AU3018" s="44"/>
      <c r="AV3018" s="477" t="str">
        <f t="array" ref="AV3018">_xlfn.IFS(
LEFT(Tabelas!$AI3018,1)="N","DN",
LEFT(Tabelas!$AI3018,1)="C","DC",
LEFT(Tabelas!$AI3018,1)="L","DL",
LEFT(Tabelas!$AI3018,1)="A","DA",
LEFT(Tabelas!$AI3018,1)="G","DG")</f>
        <v>DA</v>
      </c>
      <c r="AW3018" s="34"/>
      <c r="AX3018" s="34"/>
      <c r="AY3018" s="34"/>
      <c r="AZ3018" s="34"/>
      <c r="BA3018" s="34"/>
      <c r="BB3018" s="34"/>
      <c r="BC3018" s="34"/>
      <c r="BD3018" s="44">
        <v>20603</v>
      </c>
      <c r="BE3018" s="34" t="s">
        <v>988</v>
      </c>
      <c r="BF3018" s="43" t="s">
        <v>1223</v>
      </c>
      <c r="BG3018" s="34" t="s">
        <v>394</v>
      </c>
      <c r="BH3018" s="34" t="s">
        <v>269</v>
      </c>
      <c r="BI3018" s="34" t="s">
        <v>988</v>
      </c>
      <c r="BJ3018" s="44" t="s">
        <v>947</v>
      </c>
      <c r="BK3018" s="44" t="s">
        <v>13657</v>
      </c>
      <c r="EN3018" s="576"/>
      <c r="EO3018" s="561"/>
      <c r="EP3018" s="561"/>
      <c r="EQ3018" s="576"/>
      <c r="ER3018" s="561"/>
      <c r="ES3018" s="561"/>
    </row>
    <row r="3019" spans="22:149">
      <c r="V3019" s="43">
        <v>454</v>
      </c>
      <c r="W3019" s="34" t="s">
        <v>5380</v>
      </c>
      <c r="X3019" s="44">
        <v>20604</v>
      </c>
      <c r="Y3019" s="34" t="s">
        <v>1265</v>
      </c>
      <c r="Z3019" s="43" t="s">
        <v>1223</v>
      </c>
      <c r="AA3019" s="34" t="s">
        <v>394</v>
      </c>
      <c r="AB3019" s="34" t="s">
        <v>269</v>
      </c>
      <c r="AC3019" s="34" t="s">
        <v>1265</v>
      </c>
      <c r="AD3019" s="44" t="s">
        <v>947</v>
      </c>
      <c r="AE3019" s="44" t="s">
        <v>13657</v>
      </c>
      <c r="AF3019" s="43">
        <v>454</v>
      </c>
      <c r="AG3019" s="34" t="s">
        <v>5380</v>
      </c>
      <c r="AH3019" s="34" t="s">
        <v>5379</v>
      </c>
      <c r="AI3019" s="43" t="s">
        <v>5365</v>
      </c>
      <c r="AJ3019" s="44" t="s">
        <v>5381</v>
      </c>
      <c r="AK3019" s="261">
        <v>7670250</v>
      </c>
      <c r="AL3019" s="44" t="s">
        <v>400</v>
      </c>
      <c r="AM3019" s="44" t="s">
        <v>5385</v>
      </c>
      <c r="AN3019" s="262">
        <v>286095900</v>
      </c>
      <c r="AO3019" s="34"/>
      <c r="AP3019" s="34"/>
      <c r="AQ3019" s="34"/>
      <c r="AR3019" s="34"/>
      <c r="AS3019" s="34"/>
      <c r="AT3019" s="44" t="s">
        <v>13624</v>
      </c>
      <c r="AU3019" s="44"/>
      <c r="AV3019" s="477" t="str">
        <f t="array" ref="AV3019">_xlfn.IFS(
LEFT(Tabelas!$AI3019,1)="N","DN",
LEFT(Tabelas!$AI3019,1)="C","DC",
LEFT(Tabelas!$AI3019,1)="L","DL",
LEFT(Tabelas!$AI3019,1)="A","DA",
LEFT(Tabelas!$AI3019,1)="G","DG")</f>
        <v>DA</v>
      </c>
      <c r="AW3019" s="34"/>
      <c r="AX3019" s="34"/>
      <c r="AY3019" s="34"/>
      <c r="AZ3019" s="34"/>
      <c r="BA3019" s="34"/>
      <c r="BB3019" s="34"/>
      <c r="BC3019" s="34"/>
      <c r="BD3019" s="44">
        <v>20604</v>
      </c>
      <c r="BE3019" s="34" t="s">
        <v>1265</v>
      </c>
      <c r="BF3019" s="43" t="s">
        <v>1223</v>
      </c>
      <c r="BG3019" s="34" t="s">
        <v>394</v>
      </c>
      <c r="BH3019" s="34" t="s">
        <v>269</v>
      </c>
      <c r="BI3019" s="34" t="s">
        <v>1265</v>
      </c>
      <c r="BJ3019" s="44" t="s">
        <v>947</v>
      </c>
      <c r="BK3019" s="44" t="s">
        <v>13657</v>
      </c>
      <c r="EN3019" s="576"/>
      <c r="EO3019" s="561"/>
      <c r="EP3019" s="561"/>
      <c r="EQ3019" s="576"/>
      <c r="ER3019" s="561"/>
      <c r="ES3019" s="561"/>
    </row>
    <row r="3020" spans="22:149">
      <c r="V3020" s="43">
        <v>454</v>
      </c>
      <c r="W3020" s="34" t="s">
        <v>5380</v>
      </c>
      <c r="X3020" s="44">
        <v>20605</v>
      </c>
      <c r="Y3020" s="34" t="s">
        <v>1541</v>
      </c>
      <c r="Z3020" s="43" t="s">
        <v>1223</v>
      </c>
      <c r="AA3020" s="34" t="s">
        <v>394</v>
      </c>
      <c r="AB3020" s="34" t="s">
        <v>269</v>
      </c>
      <c r="AC3020" s="34" t="s">
        <v>1541</v>
      </c>
      <c r="AD3020" s="44" t="s">
        <v>947</v>
      </c>
      <c r="AE3020" s="44" t="s">
        <v>13657</v>
      </c>
      <c r="AF3020" s="43">
        <v>454</v>
      </c>
      <c r="AG3020" s="34" t="s">
        <v>5380</v>
      </c>
      <c r="AH3020" s="34" t="s">
        <v>5379</v>
      </c>
      <c r="AI3020" s="43" t="s">
        <v>5365</v>
      </c>
      <c r="AJ3020" s="44" t="s">
        <v>5381</v>
      </c>
      <c r="AK3020" s="261">
        <v>7670250</v>
      </c>
      <c r="AL3020" s="44" t="s">
        <v>400</v>
      </c>
      <c r="AM3020" s="44" t="s">
        <v>5385</v>
      </c>
      <c r="AN3020" s="262">
        <v>286095900</v>
      </c>
      <c r="AO3020" s="34"/>
      <c r="AP3020" s="34"/>
      <c r="AQ3020" s="34"/>
      <c r="AR3020" s="34"/>
      <c r="AS3020" s="34"/>
      <c r="AT3020" s="44" t="s">
        <v>13624</v>
      </c>
      <c r="AU3020" s="44"/>
      <c r="AV3020" s="477" t="str">
        <f t="array" ref="AV3020">_xlfn.IFS(
LEFT(Tabelas!$AI3020,1)="N","DN",
LEFT(Tabelas!$AI3020,1)="C","DC",
LEFT(Tabelas!$AI3020,1)="L","DL",
LEFT(Tabelas!$AI3020,1)="A","DA",
LEFT(Tabelas!$AI3020,1)="G","DG")</f>
        <v>DA</v>
      </c>
      <c r="AW3020" s="34"/>
      <c r="AX3020" s="34"/>
      <c r="AY3020" s="34"/>
      <c r="AZ3020" s="34"/>
      <c r="BA3020" s="34"/>
      <c r="BB3020" s="34"/>
      <c r="BC3020" s="34"/>
      <c r="BD3020" s="44">
        <v>20605</v>
      </c>
      <c r="BE3020" s="34" t="s">
        <v>1541</v>
      </c>
      <c r="BF3020" s="43" t="s">
        <v>1223</v>
      </c>
      <c r="BG3020" s="34" t="s">
        <v>394</v>
      </c>
      <c r="BH3020" s="34" t="s">
        <v>269</v>
      </c>
      <c r="BI3020" s="34" t="s">
        <v>1541</v>
      </c>
      <c r="BJ3020" s="44" t="s">
        <v>947</v>
      </c>
      <c r="BK3020" s="44" t="s">
        <v>13657</v>
      </c>
      <c r="EN3020" s="576"/>
      <c r="EO3020" s="561"/>
      <c r="EP3020" s="561"/>
      <c r="EQ3020" s="576"/>
      <c r="ER3020" s="561"/>
      <c r="ES3020" s="561"/>
    </row>
    <row r="3021" spans="22:149">
      <c r="V3021" s="43">
        <v>454</v>
      </c>
      <c r="W3021" s="34" t="s">
        <v>5380</v>
      </c>
      <c r="X3021" s="44">
        <v>20606</v>
      </c>
      <c r="Y3021" s="34" t="s">
        <v>1813</v>
      </c>
      <c r="Z3021" s="43" t="s">
        <v>1223</v>
      </c>
      <c r="AA3021" s="34" t="s">
        <v>394</v>
      </c>
      <c r="AB3021" s="34" t="s">
        <v>269</v>
      </c>
      <c r="AC3021" s="34" t="s">
        <v>13670</v>
      </c>
      <c r="AD3021" s="44" t="s">
        <v>947</v>
      </c>
      <c r="AE3021" s="44" t="s">
        <v>13657</v>
      </c>
      <c r="AF3021" s="43">
        <v>454</v>
      </c>
      <c r="AG3021" s="34" t="s">
        <v>5380</v>
      </c>
      <c r="AH3021" s="34" t="s">
        <v>5379</v>
      </c>
      <c r="AI3021" s="43" t="s">
        <v>5365</v>
      </c>
      <c r="AJ3021" s="44" t="s">
        <v>5381</v>
      </c>
      <c r="AK3021" s="261">
        <v>7670250</v>
      </c>
      <c r="AL3021" s="44" t="s">
        <v>400</v>
      </c>
      <c r="AM3021" s="44" t="s">
        <v>5385</v>
      </c>
      <c r="AN3021" s="262">
        <v>286095900</v>
      </c>
      <c r="AO3021" s="34"/>
      <c r="AP3021" s="34"/>
      <c r="AQ3021" s="34"/>
      <c r="AR3021" s="34"/>
      <c r="AS3021" s="34"/>
      <c r="AT3021" s="44" t="s">
        <v>13624</v>
      </c>
      <c r="AU3021" s="44"/>
      <c r="AV3021" s="477" t="str">
        <f t="array" ref="AV3021">_xlfn.IFS(
LEFT(Tabelas!$AI3021,1)="N","DN",
LEFT(Tabelas!$AI3021,1)="C","DC",
LEFT(Tabelas!$AI3021,1)="L","DL",
LEFT(Tabelas!$AI3021,1)="A","DA",
LEFT(Tabelas!$AI3021,1)="G","DG")</f>
        <v>DA</v>
      </c>
      <c r="AW3021" s="34"/>
      <c r="AX3021" s="34"/>
      <c r="AY3021" s="34"/>
      <c r="AZ3021" s="34"/>
      <c r="BA3021" s="34"/>
      <c r="BB3021" s="34"/>
      <c r="BC3021" s="34"/>
      <c r="BD3021" s="44">
        <v>20606</v>
      </c>
      <c r="BE3021" s="34" t="s">
        <v>1813</v>
      </c>
      <c r="BF3021" s="43" t="s">
        <v>1223</v>
      </c>
      <c r="BG3021" s="34" t="s">
        <v>394</v>
      </c>
      <c r="BH3021" s="34" t="s">
        <v>269</v>
      </c>
      <c r="BI3021" s="34" t="s">
        <v>13670</v>
      </c>
      <c r="BJ3021" s="44" t="s">
        <v>947</v>
      </c>
      <c r="BK3021" s="44" t="s">
        <v>13657</v>
      </c>
      <c r="EN3021" s="576"/>
      <c r="EO3021" s="561"/>
      <c r="EP3021" s="561"/>
      <c r="EQ3021" s="576"/>
      <c r="ER3021" s="561"/>
      <c r="ES3021" s="561"/>
    </row>
    <row r="3022" spans="22:149">
      <c r="V3022" s="43">
        <v>454</v>
      </c>
      <c r="W3022" s="34" t="s">
        <v>5380</v>
      </c>
      <c r="X3022" s="44">
        <v>21203</v>
      </c>
      <c r="Y3022" s="34" t="s">
        <v>400</v>
      </c>
      <c r="Z3022" s="43" t="s">
        <v>1223</v>
      </c>
      <c r="AA3022" s="34" t="s">
        <v>400</v>
      </c>
      <c r="AB3022" s="34" t="s">
        <v>269</v>
      </c>
      <c r="AC3022" s="34" t="s">
        <v>400</v>
      </c>
      <c r="AD3022" s="44" t="s">
        <v>947</v>
      </c>
      <c r="AE3022" s="44" t="s">
        <v>13657</v>
      </c>
      <c r="AF3022" s="43">
        <v>454</v>
      </c>
      <c r="AG3022" s="34" t="s">
        <v>5380</v>
      </c>
      <c r="AH3022" s="34" t="s">
        <v>5379</v>
      </c>
      <c r="AI3022" s="43" t="s">
        <v>5365</v>
      </c>
      <c r="AJ3022" s="44" t="s">
        <v>5381</v>
      </c>
      <c r="AK3022" s="261">
        <v>7670250</v>
      </c>
      <c r="AL3022" s="44" t="s">
        <v>400</v>
      </c>
      <c r="AM3022" s="44" t="s">
        <v>5385</v>
      </c>
      <c r="AN3022" s="262">
        <v>286095900</v>
      </c>
      <c r="AO3022" s="34"/>
      <c r="AP3022" s="34"/>
      <c r="AQ3022" s="34"/>
      <c r="AR3022" s="34"/>
      <c r="AS3022" s="34"/>
      <c r="AT3022" s="44" t="s">
        <v>13624</v>
      </c>
      <c r="AU3022" s="44"/>
      <c r="AV3022" s="477" t="str">
        <f t="array" ref="AV3022">_xlfn.IFS(
LEFT(Tabelas!$AI3022,1)="N","DN",
LEFT(Tabelas!$AI3022,1)="C","DC",
LEFT(Tabelas!$AI3022,1)="L","DL",
LEFT(Tabelas!$AI3022,1)="A","DA",
LEFT(Tabelas!$AI3022,1)="G","DG")</f>
        <v>DA</v>
      </c>
      <c r="AW3022" s="34"/>
      <c r="AX3022" s="34"/>
      <c r="AY3022" s="34"/>
      <c r="AZ3022" s="34"/>
      <c r="BA3022" s="34"/>
      <c r="BB3022" s="34"/>
      <c r="BC3022" s="34"/>
      <c r="BD3022" s="44">
        <v>21203</v>
      </c>
      <c r="BE3022" s="34" t="s">
        <v>400</v>
      </c>
      <c r="BF3022" s="43" t="s">
        <v>1223</v>
      </c>
      <c r="BG3022" s="34" t="s">
        <v>400</v>
      </c>
      <c r="BH3022" s="34" t="s">
        <v>269</v>
      </c>
      <c r="BI3022" s="34" t="s">
        <v>400</v>
      </c>
      <c r="BJ3022" s="44" t="s">
        <v>947</v>
      </c>
      <c r="BK3022" s="44" t="s">
        <v>13657</v>
      </c>
      <c r="EN3022" s="576"/>
      <c r="EO3022" s="561"/>
      <c r="EP3022" s="561"/>
      <c r="EQ3022" s="576"/>
      <c r="ER3022" s="561"/>
      <c r="ES3022" s="561"/>
    </row>
    <row r="3023" spans="22:149">
      <c r="V3023" s="43">
        <v>454</v>
      </c>
      <c r="W3023" s="34" t="s">
        <v>5380</v>
      </c>
      <c r="X3023" s="44">
        <v>21200</v>
      </c>
      <c r="Y3023" s="34" t="s">
        <v>677</v>
      </c>
      <c r="Z3023" s="43" t="s">
        <v>1223</v>
      </c>
      <c r="AA3023" s="34" t="s">
        <v>400</v>
      </c>
      <c r="AB3023" s="34" t="s">
        <v>269</v>
      </c>
      <c r="AC3023" s="34" t="s">
        <v>400</v>
      </c>
      <c r="AD3023" s="44" t="s">
        <v>947</v>
      </c>
      <c r="AE3023" s="44" t="s">
        <v>13657</v>
      </c>
      <c r="AF3023" s="43">
        <v>454</v>
      </c>
      <c r="AG3023" s="34" t="s">
        <v>5380</v>
      </c>
      <c r="AH3023" s="34" t="s">
        <v>5379</v>
      </c>
      <c r="AI3023" s="43" t="s">
        <v>5365</v>
      </c>
      <c r="AJ3023" s="44" t="s">
        <v>5381</v>
      </c>
      <c r="AK3023" s="261">
        <v>7670250</v>
      </c>
      <c r="AL3023" s="44" t="s">
        <v>400</v>
      </c>
      <c r="AM3023" s="44" t="s">
        <v>5385</v>
      </c>
      <c r="AN3023" s="262">
        <v>286095900</v>
      </c>
      <c r="AO3023" s="34"/>
      <c r="AP3023" s="34"/>
      <c r="AQ3023" s="34"/>
      <c r="AR3023" s="34"/>
      <c r="AS3023" s="34"/>
      <c r="AT3023" s="44" t="s">
        <v>13624</v>
      </c>
      <c r="AU3023" s="44"/>
      <c r="AV3023" s="477" t="str">
        <f t="array" ref="AV3023">_xlfn.IFS(
LEFT(Tabelas!$AI3023,1)="N","DN",
LEFT(Tabelas!$AI3023,1)="C","DC",
LEFT(Tabelas!$AI3023,1)="L","DL",
LEFT(Tabelas!$AI3023,1)="A","DA",
LEFT(Tabelas!$AI3023,1)="G","DG")</f>
        <v>DA</v>
      </c>
      <c r="AW3023" s="34"/>
      <c r="AX3023" s="34"/>
      <c r="AY3023" s="34"/>
      <c r="AZ3023" s="34"/>
      <c r="BA3023" s="34"/>
      <c r="BB3023" s="34"/>
      <c r="BC3023" s="34"/>
      <c r="BD3023" s="44">
        <v>21200</v>
      </c>
      <c r="BE3023" s="34" t="s">
        <v>677</v>
      </c>
      <c r="BF3023" s="43" t="s">
        <v>1223</v>
      </c>
      <c r="BG3023" s="34" t="s">
        <v>400</v>
      </c>
      <c r="BH3023" s="34" t="s">
        <v>269</v>
      </c>
      <c r="BI3023" s="34" t="s">
        <v>400</v>
      </c>
      <c r="BJ3023" s="44" t="s">
        <v>947</v>
      </c>
      <c r="BK3023" s="44" t="s">
        <v>13657</v>
      </c>
      <c r="EN3023" s="576"/>
      <c r="EO3023" s="561"/>
      <c r="EP3023" s="561"/>
      <c r="EQ3023" s="576"/>
      <c r="ER3023" s="561"/>
      <c r="ES3023" s="561"/>
    </row>
    <row r="3024" spans="22:149">
      <c r="V3024" s="43">
        <v>454</v>
      </c>
      <c r="W3024" s="34" t="s">
        <v>5380</v>
      </c>
      <c r="X3024" s="44">
        <v>21206</v>
      </c>
      <c r="Y3024" s="34" t="s">
        <v>1270</v>
      </c>
      <c r="Z3024" s="43" t="s">
        <v>1223</v>
      </c>
      <c r="AA3024" s="34" t="s">
        <v>400</v>
      </c>
      <c r="AB3024" s="34" t="s">
        <v>269</v>
      </c>
      <c r="AC3024" s="34" t="s">
        <v>1270</v>
      </c>
      <c r="AD3024" s="44" t="s">
        <v>947</v>
      </c>
      <c r="AE3024" s="44" t="s">
        <v>13657</v>
      </c>
      <c r="AF3024" s="43">
        <v>454</v>
      </c>
      <c r="AG3024" s="34" t="s">
        <v>5380</v>
      </c>
      <c r="AH3024" s="34" t="s">
        <v>5379</v>
      </c>
      <c r="AI3024" s="43" t="s">
        <v>5365</v>
      </c>
      <c r="AJ3024" s="44" t="s">
        <v>5381</v>
      </c>
      <c r="AK3024" s="261">
        <v>7670250</v>
      </c>
      <c r="AL3024" s="44" t="s">
        <v>400</v>
      </c>
      <c r="AM3024" s="44" t="s">
        <v>5385</v>
      </c>
      <c r="AN3024" s="262">
        <v>286095900</v>
      </c>
      <c r="AO3024" s="34"/>
      <c r="AP3024" s="34"/>
      <c r="AQ3024" s="34"/>
      <c r="AR3024" s="34"/>
      <c r="AS3024" s="34"/>
      <c r="AT3024" s="44" t="s">
        <v>13624</v>
      </c>
      <c r="AU3024" s="44"/>
      <c r="AV3024" s="477" t="str">
        <f t="array" ref="AV3024">_xlfn.IFS(
LEFT(Tabelas!$AI3024,1)="N","DN",
LEFT(Tabelas!$AI3024,1)="C","DC",
LEFT(Tabelas!$AI3024,1)="L","DL",
LEFT(Tabelas!$AI3024,1)="A","DA",
LEFT(Tabelas!$AI3024,1)="G","DG")</f>
        <v>DA</v>
      </c>
      <c r="AW3024" s="34"/>
      <c r="AX3024" s="34"/>
      <c r="AY3024" s="34"/>
      <c r="AZ3024" s="34"/>
      <c r="BA3024" s="34"/>
      <c r="BB3024" s="34"/>
      <c r="BC3024" s="34"/>
      <c r="BD3024" s="44">
        <v>21206</v>
      </c>
      <c r="BE3024" s="34" t="s">
        <v>1270</v>
      </c>
      <c r="BF3024" s="43" t="s">
        <v>1223</v>
      </c>
      <c r="BG3024" s="34" t="s">
        <v>400</v>
      </c>
      <c r="BH3024" s="34" t="s">
        <v>269</v>
      </c>
      <c r="BI3024" s="34" t="s">
        <v>1270</v>
      </c>
      <c r="BJ3024" s="44" t="s">
        <v>947</v>
      </c>
      <c r="BK3024" s="44" t="s">
        <v>13657</v>
      </c>
      <c r="EN3024" s="576"/>
      <c r="EO3024" s="561"/>
      <c r="EP3024" s="561"/>
      <c r="EQ3024" s="576"/>
      <c r="ER3024" s="561"/>
      <c r="ES3024" s="561"/>
    </row>
    <row r="3025" spans="22:149">
      <c r="V3025" s="43">
        <v>454</v>
      </c>
      <c r="W3025" s="34" t="s">
        <v>5380</v>
      </c>
      <c r="X3025" s="44">
        <v>21207</v>
      </c>
      <c r="Y3025" s="34" t="s">
        <v>1547</v>
      </c>
      <c r="Z3025" s="43" t="s">
        <v>1223</v>
      </c>
      <c r="AA3025" s="34" t="s">
        <v>400</v>
      </c>
      <c r="AB3025" s="34" t="s">
        <v>269</v>
      </c>
      <c r="AC3025" s="34" t="s">
        <v>13671</v>
      </c>
      <c r="AD3025" s="44" t="s">
        <v>947</v>
      </c>
      <c r="AE3025" s="44" t="s">
        <v>13657</v>
      </c>
      <c r="AF3025" s="43">
        <v>454</v>
      </c>
      <c r="AG3025" s="34" t="s">
        <v>5380</v>
      </c>
      <c r="AH3025" s="34" t="s">
        <v>5379</v>
      </c>
      <c r="AI3025" s="43" t="s">
        <v>5365</v>
      </c>
      <c r="AJ3025" s="44" t="s">
        <v>5381</v>
      </c>
      <c r="AK3025" s="261">
        <v>7670250</v>
      </c>
      <c r="AL3025" s="44" t="s">
        <v>400</v>
      </c>
      <c r="AM3025" s="44" t="s">
        <v>5385</v>
      </c>
      <c r="AN3025" s="262">
        <v>286095900</v>
      </c>
      <c r="AO3025" s="34"/>
      <c r="AP3025" s="34"/>
      <c r="AQ3025" s="34"/>
      <c r="AR3025" s="34"/>
      <c r="AS3025" s="34"/>
      <c r="AT3025" s="44" t="s">
        <v>13624</v>
      </c>
      <c r="AU3025" s="44"/>
      <c r="AV3025" s="477" t="str">
        <f t="array" ref="AV3025">_xlfn.IFS(
LEFT(Tabelas!$AI3025,1)="N","DN",
LEFT(Tabelas!$AI3025,1)="C","DC",
LEFT(Tabelas!$AI3025,1)="L","DL",
LEFT(Tabelas!$AI3025,1)="A","DA",
LEFT(Tabelas!$AI3025,1)="G","DG")</f>
        <v>DA</v>
      </c>
      <c r="AW3025" s="34"/>
      <c r="AX3025" s="34"/>
      <c r="AY3025" s="34"/>
      <c r="AZ3025" s="34"/>
      <c r="BA3025" s="34"/>
      <c r="BB3025" s="34"/>
      <c r="BC3025" s="34"/>
      <c r="BD3025" s="44">
        <v>21207</v>
      </c>
      <c r="BE3025" s="34" t="s">
        <v>1547</v>
      </c>
      <c r="BF3025" s="43" t="s">
        <v>1223</v>
      </c>
      <c r="BG3025" s="34" t="s">
        <v>400</v>
      </c>
      <c r="BH3025" s="34" t="s">
        <v>269</v>
      </c>
      <c r="BI3025" s="34" t="s">
        <v>13671</v>
      </c>
      <c r="BJ3025" s="44" t="s">
        <v>947</v>
      </c>
      <c r="BK3025" s="44" t="s">
        <v>13657</v>
      </c>
      <c r="EN3025" s="576"/>
      <c r="EO3025" s="561"/>
      <c r="EP3025" s="561"/>
      <c r="EQ3025" s="576"/>
      <c r="ER3025" s="561"/>
      <c r="ES3025" s="561"/>
    </row>
    <row r="3026" spans="22:149">
      <c r="V3026" s="43">
        <v>454</v>
      </c>
      <c r="W3026" s="34" t="s">
        <v>5380</v>
      </c>
      <c r="X3026" s="44">
        <v>21208</v>
      </c>
      <c r="Y3026" s="34" t="s">
        <v>1818</v>
      </c>
      <c r="Z3026" s="43" t="s">
        <v>1223</v>
      </c>
      <c r="AA3026" s="34" t="s">
        <v>400</v>
      </c>
      <c r="AB3026" s="34" t="s">
        <v>269</v>
      </c>
      <c r="AC3026" s="34" t="s">
        <v>13672</v>
      </c>
      <c r="AD3026" s="44" t="s">
        <v>947</v>
      </c>
      <c r="AE3026" s="44" t="s">
        <v>13657</v>
      </c>
      <c r="AF3026" s="43">
        <v>454</v>
      </c>
      <c r="AG3026" s="34" t="s">
        <v>5380</v>
      </c>
      <c r="AH3026" s="34" t="s">
        <v>5379</v>
      </c>
      <c r="AI3026" s="43" t="s">
        <v>5365</v>
      </c>
      <c r="AJ3026" s="44" t="s">
        <v>5381</v>
      </c>
      <c r="AK3026" s="261">
        <v>7670250</v>
      </c>
      <c r="AL3026" s="44" t="s">
        <v>400</v>
      </c>
      <c r="AM3026" s="44" t="s">
        <v>5385</v>
      </c>
      <c r="AN3026" s="262">
        <v>286095900</v>
      </c>
      <c r="AO3026" s="34"/>
      <c r="AP3026" s="34"/>
      <c r="AQ3026" s="34"/>
      <c r="AR3026" s="34"/>
      <c r="AS3026" s="34"/>
      <c r="AT3026" s="44" t="s">
        <v>13624</v>
      </c>
      <c r="AU3026" s="44"/>
      <c r="AV3026" s="477" t="str">
        <f t="array" ref="AV3026">_xlfn.IFS(
LEFT(Tabelas!$AI3026,1)="N","DN",
LEFT(Tabelas!$AI3026,1)="C","DC",
LEFT(Tabelas!$AI3026,1)="L","DL",
LEFT(Tabelas!$AI3026,1)="A","DA",
LEFT(Tabelas!$AI3026,1)="G","DG")</f>
        <v>DA</v>
      </c>
      <c r="AW3026" s="34"/>
      <c r="AX3026" s="34"/>
      <c r="AY3026" s="34"/>
      <c r="AZ3026" s="34"/>
      <c r="BA3026" s="34"/>
      <c r="BB3026" s="34"/>
      <c r="BC3026" s="34"/>
      <c r="BD3026" s="44">
        <v>21208</v>
      </c>
      <c r="BE3026" s="34" t="s">
        <v>1818</v>
      </c>
      <c r="BF3026" s="43" t="s">
        <v>1223</v>
      </c>
      <c r="BG3026" s="34" t="s">
        <v>400</v>
      </c>
      <c r="BH3026" s="34" t="s">
        <v>269</v>
      </c>
      <c r="BI3026" s="34" t="s">
        <v>13672</v>
      </c>
      <c r="BJ3026" s="44" t="s">
        <v>947</v>
      </c>
      <c r="BK3026" s="44" t="s">
        <v>13657</v>
      </c>
      <c r="EN3026" s="576"/>
      <c r="EO3026" s="561"/>
      <c r="EP3026" s="561"/>
      <c r="EQ3026" s="576"/>
      <c r="ER3026" s="561"/>
      <c r="ES3026" s="561"/>
    </row>
    <row r="3027" spans="22:149">
      <c r="V3027" s="43">
        <v>474</v>
      </c>
      <c r="W3027" s="34" t="s">
        <v>5374</v>
      </c>
      <c r="X3027" s="44">
        <v>120302</v>
      </c>
      <c r="Y3027" s="34" t="s">
        <v>1114</v>
      </c>
      <c r="Z3027" s="43" t="s">
        <v>1223</v>
      </c>
      <c r="AA3027" s="34" t="s">
        <v>516</v>
      </c>
      <c r="AB3027" s="34" t="s">
        <v>279</v>
      </c>
      <c r="AC3027" s="34" t="s">
        <v>1114</v>
      </c>
      <c r="AD3027" s="44" t="s">
        <v>947</v>
      </c>
      <c r="AE3027" s="44" t="s">
        <v>13630</v>
      </c>
      <c r="AF3027" s="43">
        <v>474</v>
      </c>
      <c r="AG3027" s="34" t="s">
        <v>5374</v>
      </c>
      <c r="AH3027" s="34" t="s">
        <v>5393</v>
      </c>
      <c r="AI3027" s="43" t="s">
        <v>5310</v>
      </c>
      <c r="AJ3027" s="44" t="s">
        <v>5394</v>
      </c>
      <c r="AK3027" s="261">
        <v>7400266</v>
      </c>
      <c r="AL3027" s="44" t="s">
        <v>5397</v>
      </c>
      <c r="AM3027" s="44" t="s">
        <v>5399</v>
      </c>
      <c r="AN3027" s="262">
        <v>242095900</v>
      </c>
      <c r="AO3027" s="34"/>
      <c r="AP3027" s="34"/>
      <c r="AQ3027" s="34"/>
      <c r="AR3027" s="34"/>
      <c r="AS3027" s="34"/>
      <c r="AT3027" s="44" t="s">
        <v>13624</v>
      </c>
      <c r="AU3027" s="44"/>
      <c r="AV3027" s="477" t="str">
        <f t="array" ref="AV3027">_xlfn.IFS(
LEFT(Tabelas!$AI3027,1)="N","DN",
LEFT(Tabelas!$AI3027,1)="C","DC",
LEFT(Tabelas!$AI3027,1)="L","DL",
LEFT(Tabelas!$AI3027,1)="A","DA",
LEFT(Tabelas!$AI3027,1)="G","DG")</f>
        <v>DA</v>
      </c>
      <c r="AW3027" s="34"/>
      <c r="AX3027" s="34"/>
      <c r="AY3027" s="34"/>
      <c r="AZ3027" s="34"/>
      <c r="BA3027" s="34"/>
      <c r="BB3027" s="34"/>
      <c r="BC3027" s="34"/>
      <c r="BD3027" s="44">
        <v>120302</v>
      </c>
      <c r="BE3027" s="34" t="s">
        <v>1114</v>
      </c>
      <c r="BF3027" s="43" t="s">
        <v>1223</v>
      </c>
      <c r="BG3027" s="34" t="s">
        <v>516</v>
      </c>
      <c r="BH3027" s="34" t="s">
        <v>279</v>
      </c>
      <c r="BI3027" s="34" t="s">
        <v>1114</v>
      </c>
      <c r="BJ3027" s="44" t="s">
        <v>947</v>
      </c>
      <c r="BK3027" s="44" t="s">
        <v>13630</v>
      </c>
      <c r="EN3027" s="576"/>
      <c r="EO3027" s="561"/>
      <c r="EP3027" s="561"/>
      <c r="EQ3027" s="576"/>
      <c r="ER3027" s="561"/>
      <c r="ES3027" s="561"/>
    </row>
    <row r="3028" spans="22:149">
      <c r="V3028" s="43">
        <v>474</v>
      </c>
      <c r="W3028" s="34" t="s">
        <v>5374</v>
      </c>
      <c r="X3028" s="44">
        <v>120303</v>
      </c>
      <c r="Y3028" s="34" t="s">
        <v>516</v>
      </c>
      <c r="Z3028" s="43" t="s">
        <v>1223</v>
      </c>
      <c r="AA3028" s="34" t="s">
        <v>516</v>
      </c>
      <c r="AB3028" s="34" t="s">
        <v>279</v>
      </c>
      <c r="AC3028" s="34" t="s">
        <v>516</v>
      </c>
      <c r="AD3028" s="44" t="s">
        <v>947</v>
      </c>
      <c r="AE3028" s="44" t="s">
        <v>13630</v>
      </c>
      <c r="AF3028" s="43">
        <v>474</v>
      </c>
      <c r="AG3028" s="34" t="s">
        <v>5374</v>
      </c>
      <c r="AH3028" s="34" t="s">
        <v>5393</v>
      </c>
      <c r="AI3028" s="43" t="s">
        <v>5310</v>
      </c>
      <c r="AJ3028" s="44" t="s">
        <v>5394</v>
      </c>
      <c r="AK3028" s="261">
        <v>7400266</v>
      </c>
      <c r="AL3028" s="44" t="s">
        <v>5397</v>
      </c>
      <c r="AM3028" s="44" t="s">
        <v>5399</v>
      </c>
      <c r="AN3028" s="262">
        <v>242095900</v>
      </c>
      <c r="AO3028" s="34"/>
      <c r="AP3028" s="34"/>
      <c r="AQ3028" s="34"/>
      <c r="AR3028" s="34"/>
      <c r="AS3028" s="34"/>
      <c r="AT3028" s="44" t="s">
        <v>13624</v>
      </c>
      <c r="AU3028" s="44"/>
      <c r="AV3028" s="477" t="str">
        <f t="array" ref="AV3028">_xlfn.IFS(
LEFT(Tabelas!$AI3028,1)="N","DN",
LEFT(Tabelas!$AI3028,1)="C","DC",
LEFT(Tabelas!$AI3028,1)="L","DL",
LEFT(Tabelas!$AI3028,1)="A","DA",
LEFT(Tabelas!$AI3028,1)="G","DG")</f>
        <v>DA</v>
      </c>
      <c r="AW3028" s="34"/>
      <c r="AX3028" s="34"/>
      <c r="AY3028" s="34"/>
      <c r="AZ3028" s="34"/>
      <c r="BA3028" s="34"/>
      <c r="BB3028" s="34"/>
      <c r="BC3028" s="34"/>
      <c r="BD3028" s="44">
        <v>120303</v>
      </c>
      <c r="BE3028" s="34" t="s">
        <v>516</v>
      </c>
      <c r="BF3028" s="43" t="s">
        <v>1223</v>
      </c>
      <c r="BG3028" s="34" t="s">
        <v>516</v>
      </c>
      <c r="BH3028" s="34" t="s">
        <v>279</v>
      </c>
      <c r="BI3028" s="34" t="s">
        <v>516</v>
      </c>
      <c r="BJ3028" s="44" t="s">
        <v>947</v>
      </c>
      <c r="BK3028" s="44" t="s">
        <v>13630</v>
      </c>
      <c r="EN3028" s="576"/>
      <c r="EO3028" s="561"/>
      <c r="EP3028" s="561"/>
      <c r="EQ3028" s="576"/>
      <c r="ER3028" s="561"/>
      <c r="ES3028" s="561"/>
    </row>
    <row r="3029" spans="22:149">
      <c r="V3029" s="43">
        <v>474</v>
      </c>
      <c r="W3029" s="34" t="s">
        <v>5374</v>
      </c>
      <c r="X3029" s="44">
        <v>120300</v>
      </c>
      <c r="Y3029" s="34" t="s">
        <v>812</v>
      </c>
      <c r="Z3029" s="43" t="s">
        <v>1223</v>
      </c>
      <c r="AA3029" s="34" t="s">
        <v>516</v>
      </c>
      <c r="AB3029" s="34" t="s">
        <v>279</v>
      </c>
      <c r="AC3029" s="34" t="s">
        <v>516</v>
      </c>
      <c r="AD3029" s="44" t="s">
        <v>947</v>
      </c>
      <c r="AE3029" s="44" t="s">
        <v>13630</v>
      </c>
      <c r="AF3029" s="43">
        <v>474</v>
      </c>
      <c r="AG3029" s="34" t="s">
        <v>5374</v>
      </c>
      <c r="AH3029" s="34" t="s">
        <v>5393</v>
      </c>
      <c r="AI3029" s="43" t="s">
        <v>5310</v>
      </c>
      <c r="AJ3029" s="44" t="s">
        <v>5394</v>
      </c>
      <c r="AK3029" s="261">
        <v>7400266</v>
      </c>
      <c r="AL3029" s="44" t="s">
        <v>5397</v>
      </c>
      <c r="AM3029" s="44" t="s">
        <v>5399</v>
      </c>
      <c r="AN3029" s="262">
        <v>242095900</v>
      </c>
      <c r="AO3029" s="34"/>
      <c r="AP3029" s="34"/>
      <c r="AQ3029" s="34"/>
      <c r="AR3029" s="34"/>
      <c r="AS3029" s="34"/>
      <c r="AT3029" s="44" t="s">
        <v>13624</v>
      </c>
      <c r="AU3029" s="44"/>
      <c r="AV3029" s="477" t="str">
        <f t="array" ref="AV3029">_xlfn.IFS(
LEFT(Tabelas!$AI3029,1)="N","DN",
LEFT(Tabelas!$AI3029,1)="C","DC",
LEFT(Tabelas!$AI3029,1)="L","DL",
LEFT(Tabelas!$AI3029,1)="A","DA",
LEFT(Tabelas!$AI3029,1)="G","DG")</f>
        <v>DA</v>
      </c>
      <c r="AW3029" s="34"/>
      <c r="AX3029" s="34"/>
      <c r="AY3029" s="34"/>
      <c r="AZ3029" s="34"/>
      <c r="BA3029" s="34"/>
      <c r="BB3029" s="34"/>
      <c r="BC3029" s="34"/>
      <c r="BD3029" s="44">
        <v>120300</v>
      </c>
      <c r="BE3029" s="34" t="s">
        <v>812</v>
      </c>
      <c r="BF3029" s="43" t="s">
        <v>1223</v>
      </c>
      <c r="BG3029" s="34" t="s">
        <v>516</v>
      </c>
      <c r="BH3029" s="34" t="s">
        <v>279</v>
      </c>
      <c r="BI3029" s="34" t="s">
        <v>516</v>
      </c>
      <c r="BJ3029" s="44" t="s">
        <v>947</v>
      </c>
      <c r="BK3029" s="44" t="s">
        <v>13630</v>
      </c>
      <c r="EN3029" s="576"/>
      <c r="EO3029" s="561"/>
      <c r="EP3029" s="561"/>
      <c r="EQ3029" s="576"/>
      <c r="ER3029" s="561"/>
      <c r="ES3029" s="561"/>
    </row>
    <row r="3030" spans="22:149">
      <c r="V3030" s="43">
        <v>474</v>
      </c>
      <c r="W3030" s="34" t="s">
        <v>5374</v>
      </c>
      <c r="X3030" s="44">
        <v>120305</v>
      </c>
      <c r="Y3030" s="34" t="s">
        <v>1667</v>
      </c>
      <c r="Z3030" s="43" t="s">
        <v>1223</v>
      </c>
      <c r="AA3030" s="34" t="s">
        <v>516</v>
      </c>
      <c r="AB3030" s="34" t="s">
        <v>279</v>
      </c>
      <c r="AC3030" s="34" t="s">
        <v>1667</v>
      </c>
      <c r="AD3030" s="44" t="s">
        <v>947</v>
      </c>
      <c r="AE3030" s="44" t="s">
        <v>13630</v>
      </c>
      <c r="AF3030" s="43">
        <v>474</v>
      </c>
      <c r="AG3030" s="34" t="s">
        <v>5374</v>
      </c>
      <c r="AH3030" s="34" t="s">
        <v>5393</v>
      </c>
      <c r="AI3030" s="43" t="s">
        <v>5310</v>
      </c>
      <c r="AJ3030" s="44" t="s">
        <v>5394</v>
      </c>
      <c r="AK3030" s="261">
        <v>7400266</v>
      </c>
      <c r="AL3030" s="44" t="s">
        <v>5397</v>
      </c>
      <c r="AM3030" s="44" t="s">
        <v>5399</v>
      </c>
      <c r="AN3030" s="262">
        <v>242095900</v>
      </c>
      <c r="AO3030" s="34"/>
      <c r="AP3030" s="34"/>
      <c r="AQ3030" s="34"/>
      <c r="AR3030" s="34"/>
      <c r="AS3030" s="34"/>
      <c r="AT3030" s="44" t="s">
        <v>13624</v>
      </c>
      <c r="AU3030" s="44"/>
      <c r="AV3030" s="477" t="str">
        <f t="array" ref="AV3030">_xlfn.IFS(
LEFT(Tabelas!$AI3030,1)="N","DN",
LEFT(Tabelas!$AI3030,1)="C","DC",
LEFT(Tabelas!$AI3030,1)="L","DL",
LEFT(Tabelas!$AI3030,1)="A","DA",
LEFT(Tabelas!$AI3030,1)="G","DG")</f>
        <v>DA</v>
      </c>
      <c r="AW3030" s="34"/>
      <c r="AX3030" s="34"/>
      <c r="AY3030" s="34"/>
      <c r="AZ3030" s="34"/>
      <c r="BA3030" s="34"/>
      <c r="BB3030" s="34"/>
      <c r="BC3030" s="34"/>
      <c r="BD3030" s="44">
        <v>120305</v>
      </c>
      <c r="BE3030" s="34" t="s">
        <v>1667</v>
      </c>
      <c r="BF3030" s="43" t="s">
        <v>1223</v>
      </c>
      <c r="BG3030" s="34" t="s">
        <v>516</v>
      </c>
      <c r="BH3030" s="34" t="s">
        <v>279</v>
      </c>
      <c r="BI3030" s="34" t="s">
        <v>1667</v>
      </c>
      <c r="BJ3030" s="44" t="s">
        <v>947</v>
      </c>
      <c r="BK3030" s="44" t="s">
        <v>13630</v>
      </c>
      <c r="EN3030" s="576"/>
      <c r="EO3030" s="561"/>
      <c r="EP3030" s="561"/>
      <c r="EQ3030" s="576"/>
      <c r="ER3030" s="561"/>
      <c r="ES3030" s="561"/>
    </row>
    <row r="3031" spans="22:149">
      <c r="V3031" s="43">
        <v>474</v>
      </c>
      <c r="W3031" s="34" t="s">
        <v>5374</v>
      </c>
      <c r="X3031" s="44">
        <v>120306</v>
      </c>
      <c r="Y3031" s="34" t="s">
        <v>1923</v>
      </c>
      <c r="Z3031" s="43" t="s">
        <v>1223</v>
      </c>
      <c r="AA3031" s="34" t="s">
        <v>516</v>
      </c>
      <c r="AB3031" s="34" t="s">
        <v>279</v>
      </c>
      <c r="AC3031" s="34" t="s">
        <v>1923</v>
      </c>
      <c r="AD3031" s="44" t="s">
        <v>947</v>
      </c>
      <c r="AE3031" s="44" t="s">
        <v>13630</v>
      </c>
      <c r="AF3031" s="43">
        <v>474</v>
      </c>
      <c r="AG3031" s="34" t="s">
        <v>5374</v>
      </c>
      <c r="AH3031" s="34" t="s">
        <v>5393</v>
      </c>
      <c r="AI3031" s="43" t="s">
        <v>5310</v>
      </c>
      <c r="AJ3031" s="44" t="s">
        <v>5394</v>
      </c>
      <c r="AK3031" s="261">
        <v>7400266</v>
      </c>
      <c r="AL3031" s="44" t="s">
        <v>5397</v>
      </c>
      <c r="AM3031" s="44" t="s">
        <v>5399</v>
      </c>
      <c r="AN3031" s="262">
        <v>242095900</v>
      </c>
      <c r="AO3031" s="34"/>
      <c r="AP3031" s="34"/>
      <c r="AQ3031" s="34"/>
      <c r="AR3031" s="34"/>
      <c r="AS3031" s="34"/>
      <c r="AT3031" s="44" t="s">
        <v>13624</v>
      </c>
      <c r="AU3031" s="44"/>
      <c r="AV3031" s="477" t="str">
        <f t="array" ref="AV3031">_xlfn.IFS(
LEFT(Tabelas!$AI3031,1)="N","DN",
LEFT(Tabelas!$AI3031,1)="C","DC",
LEFT(Tabelas!$AI3031,1)="L","DL",
LEFT(Tabelas!$AI3031,1)="A","DA",
LEFT(Tabelas!$AI3031,1)="G","DG")</f>
        <v>DA</v>
      </c>
      <c r="AW3031" s="34"/>
      <c r="AX3031" s="34"/>
      <c r="AY3031" s="34"/>
      <c r="AZ3031" s="34"/>
      <c r="BA3031" s="34"/>
      <c r="BB3031" s="34"/>
      <c r="BC3031" s="34"/>
      <c r="BD3031" s="44">
        <v>120306</v>
      </c>
      <c r="BE3031" s="34" t="s">
        <v>1923</v>
      </c>
      <c r="BF3031" s="43" t="s">
        <v>1223</v>
      </c>
      <c r="BG3031" s="34" t="s">
        <v>516</v>
      </c>
      <c r="BH3031" s="34" t="s">
        <v>279</v>
      </c>
      <c r="BI3031" s="34" t="s">
        <v>1923</v>
      </c>
      <c r="BJ3031" s="44" t="s">
        <v>947</v>
      </c>
      <c r="BK3031" s="44" t="s">
        <v>13630</v>
      </c>
      <c r="EN3031" s="576"/>
      <c r="EO3031" s="561"/>
      <c r="EP3031" s="561"/>
      <c r="EQ3031" s="576"/>
      <c r="ER3031" s="561"/>
      <c r="ES3031" s="561"/>
    </row>
    <row r="3032" spans="22:149">
      <c r="V3032" s="43">
        <v>474</v>
      </c>
      <c r="W3032" s="34" t="s">
        <v>5374</v>
      </c>
      <c r="X3032" s="44">
        <v>120309</v>
      </c>
      <c r="Y3032" s="34" t="s">
        <v>2133</v>
      </c>
      <c r="Z3032" s="43" t="s">
        <v>1223</v>
      </c>
      <c r="AA3032" s="34" t="s">
        <v>516</v>
      </c>
      <c r="AB3032" s="34" t="s">
        <v>279</v>
      </c>
      <c r="AC3032" s="34" t="s">
        <v>13673</v>
      </c>
      <c r="AD3032" s="44" t="s">
        <v>947</v>
      </c>
      <c r="AE3032" s="44" t="s">
        <v>13630</v>
      </c>
      <c r="AF3032" s="43">
        <v>474</v>
      </c>
      <c r="AG3032" s="34" t="s">
        <v>5374</v>
      </c>
      <c r="AH3032" s="34" t="s">
        <v>5393</v>
      </c>
      <c r="AI3032" s="43" t="s">
        <v>5310</v>
      </c>
      <c r="AJ3032" s="44" t="s">
        <v>5394</v>
      </c>
      <c r="AK3032" s="261">
        <v>7400266</v>
      </c>
      <c r="AL3032" s="44" t="s">
        <v>5397</v>
      </c>
      <c r="AM3032" s="44" t="s">
        <v>5399</v>
      </c>
      <c r="AN3032" s="262">
        <v>242095900</v>
      </c>
      <c r="AO3032" s="34"/>
      <c r="AP3032" s="34"/>
      <c r="AQ3032" s="34"/>
      <c r="AR3032" s="34"/>
      <c r="AS3032" s="34"/>
      <c r="AT3032" s="44" t="s">
        <v>13624</v>
      </c>
      <c r="AU3032" s="44"/>
      <c r="AV3032" s="477" t="str">
        <f t="array" ref="AV3032">_xlfn.IFS(
LEFT(Tabelas!$AI3032,1)="N","DN",
LEFT(Tabelas!$AI3032,1)="C","DC",
LEFT(Tabelas!$AI3032,1)="L","DL",
LEFT(Tabelas!$AI3032,1)="A","DA",
LEFT(Tabelas!$AI3032,1)="G","DG")</f>
        <v>DA</v>
      </c>
      <c r="AW3032" s="34"/>
      <c r="AX3032" s="34"/>
      <c r="AY3032" s="34"/>
      <c r="AZ3032" s="34"/>
      <c r="BA3032" s="34"/>
      <c r="BB3032" s="34"/>
      <c r="BC3032" s="34"/>
      <c r="BD3032" s="44">
        <v>120309</v>
      </c>
      <c r="BE3032" s="34" t="s">
        <v>2133</v>
      </c>
      <c r="BF3032" s="43" t="s">
        <v>1223</v>
      </c>
      <c r="BG3032" s="34" t="s">
        <v>516</v>
      </c>
      <c r="BH3032" s="34" t="s">
        <v>279</v>
      </c>
      <c r="BI3032" s="34" t="s">
        <v>13673</v>
      </c>
      <c r="BJ3032" s="44" t="s">
        <v>947</v>
      </c>
      <c r="BK3032" s="44" t="s">
        <v>13630</v>
      </c>
      <c r="EN3032" s="576"/>
      <c r="EO3032" s="561"/>
      <c r="EP3032" s="561"/>
      <c r="EQ3032" s="576"/>
      <c r="ER3032" s="561"/>
      <c r="ES3032" s="561"/>
    </row>
    <row r="3033" spans="22:149">
      <c r="V3033" s="43">
        <v>474</v>
      </c>
      <c r="W3033" s="34" t="s">
        <v>5374</v>
      </c>
      <c r="X3033" s="44">
        <v>120310</v>
      </c>
      <c r="Y3033" s="34" t="s">
        <v>2330</v>
      </c>
      <c r="Z3033" s="43" t="s">
        <v>1223</v>
      </c>
      <c r="AA3033" s="34" t="s">
        <v>516</v>
      </c>
      <c r="AB3033" s="34" t="s">
        <v>279</v>
      </c>
      <c r="AC3033" s="34" t="s">
        <v>13674</v>
      </c>
      <c r="AD3033" s="44" t="s">
        <v>947</v>
      </c>
      <c r="AE3033" s="44" t="s">
        <v>13630</v>
      </c>
      <c r="AF3033" s="43">
        <v>474</v>
      </c>
      <c r="AG3033" s="34" t="s">
        <v>5374</v>
      </c>
      <c r="AH3033" s="34" t="s">
        <v>5393</v>
      </c>
      <c r="AI3033" s="43" t="s">
        <v>5310</v>
      </c>
      <c r="AJ3033" s="44" t="s">
        <v>5394</v>
      </c>
      <c r="AK3033" s="261">
        <v>7400266</v>
      </c>
      <c r="AL3033" s="44" t="s">
        <v>5397</v>
      </c>
      <c r="AM3033" s="44" t="s">
        <v>5399</v>
      </c>
      <c r="AN3033" s="262">
        <v>242095900</v>
      </c>
      <c r="AO3033" s="34"/>
      <c r="AP3033" s="34"/>
      <c r="AQ3033" s="34"/>
      <c r="AR3033" s="34"/>
      <c r="AS3033" s="34"/>
      <c r="AT3033" s="44" t="s">
        <v>13624</v>
      </c>
      <c r="AU3033" s="44"/>
      <c r="AV3033" s="477" t="str">
        <f t="array" ref="AV3033">_xlfn.IFS(
LEFT(Tabelas!$AI3033,1)="N","DN",
LEFT(Tabelas!$AI3033,1)="C","DC",
LEFT(Tabelas!$AI3033,1)="L","DL",
LEFT(Tabelas!$AI3033,1)="A","DA",
LEFT(Tabelas!$AI3033,1)="G","DG")</f>
        <v>DA</v>
      </c>
      <c r="AW3033" s="34"/>
      <c r="AX3033" s="34"/>
      <c r="AY3033" s="34"/>
      <c r="AZ3033" s="34"/>
      <c r="BA3033" s="34"/>
      <c r="BB3033" s="34"/>
      <c r="BC3033" s="34"/>
      <c r="BD3033" s="44">
        <v>120310</v>
      </c>
      <c r="BE3033" s="34" t="s">
        <v>2330</v>
      </c>
      <c r="BF3033" s="43" t="s">
        <v>1223</v>
      </c>
      <c r="BG3033" s="34" t="s">
        <v>516</v>
      </c>
      <c r="BH3033" s="34" t="s">
        <v>279</v>
      </c>
      <c r="BI3033" s="34" t="s">
        <v>13674</v>
      </c>
      <c r="BJ3033" s="44" t="s">
        <v>947</v>
      </c>
      <c r="BK3033" s="44" t="s">
        <v>13630</v>
      </c>
      <c r="EN3033" s="576"/>
      <c r="EO3033" s="561"/>
      <c r="EP3033" s="561"/>
      <c r="EQ3033" s="576"/>
      <c r="ER3033" s="561"/>
      <c r="ES3033" s="561"/>
    </row>
    <row r="3034" spans="22:149">
      <c r="V3034" s="43">
        <v>474</v>
      </c>
      <c r="W3034" s="34" t="s">
        <v>5374</v>
      </c>
      <c r="X3034" s="44">
        <v>120902</v>
      </c>
      <c r="Y3034" s="34" t="s">
        <v>1119</v>
      </c>
      <c r="Z3034" s="43" t="s">
        <v>1223</v>
      </c>
      <c r="AA3034" s="34" t="s">
        <v>522</v>
      </c>
      <c r="AB3034" s="34" t="s">
        <v>279</v>
      </c>
      <c r="AC3034" s="34" t="s">
        <v>1119</v>
      </c>
      <c r="AD3034" s="44" t="s">
        <v>947</v>
      </c>
      <c r="AE3034" s="44" t="s">
        <v>13630</v>
      </c>
      <c r="AF3034" s="43">
        <v>474</v>
      </c>
      <c r="AG3034" s="34" t="s">
        <v>5374</v>
      </c>
      <c r="AH3034" s="34" t="s">
        <v>5393</v>
      </c>
      <c r="AI3034" s="43" t="s">
        <v>5310</v>
      </c>
      <c r="AJ3034" s="44" t="s">
        <v>5394</v>
      </c>
      <c r="AK3034" s="261">
        <v>7400266</v>
      </c>
      <c r="AL3034" s="44" t="s">
        <v>5397</v>
      </c>
      <c r="AM3034" s="44" t="s">
        <v>5399</v>
      </c>
      <c r="AN3034" s="262">
        <v>242095900</v>
      </c>
      <c r="AO3034" s="34"/>
      <c r="AP3034" s="34"/>
      <c r="AQ3034" s="34"/>
      <c r="AR3034" s="34"/>
      <c r="AS3034" s="34"/>
      <c r="AT3034" s="44" t="s">
        <v>13624</v>
      </c>
      <c r="AU3034" s="44"/>
      <c r="AV3034" s="477" t="str">
        <f t="array" ref="AV3034">_xlfn.IFS(
LEFT(Tabelas!$AI3034,1)="N","DN",
LEFT(Tabelas!$AI3034,1)="C","DC",
LEFT(Tabelas!$AI3034,1)="L","DL",
LEFT(Tabelas!$AI3034,1)="A","DA",
LEFT(Tabelas!$AI3034,1)="G","DG")</f>
        <v>DA</v>
      </c>
      <c r="AW3034" s="34"/>
      <c r="AX3034" s="34"/>
      <c r="AY3034" s="34"/>
      <c r="AZ3034" s="34"/>
      <c r="BA3034" s="34"/>
      <c r="BB3034" s="34"/>
      <c r="BC3034" s="34"/>
      <c r="BD3034" s="44">
        <v>120902</v>
      </c>
      <c r="BE3034" s="34" t="s">
        <v>1119</v>
      </c>
      <c r="BF3034" s="43" t="s">
        <v>1223</v>
      </c>
      <c r="BG3034" s="34" t="s">
        <v>522</v>
      </c>
      <c r="BH3034" s="34" t="s">
        <v>279</v>
      </c>
      <c r="BI3034" s="34" t="s">
        <v>1119</v>
      </c>
      <c r="BJ3034" s="44" t="s">
        <v>947</v>
      </c>
      <c r="BK3034" s="44" t="s">
        <v>13630</v>
      </c>
      <c r="EN3034" s="576"/>
      <c r="EO3034" s="561"/>
      <c r="EP3034" s="561"/>
      <c r="EQ3034" s="576"/>
      <c r="ER3034" s="561"/>
      <c r="ES3034" s="561"/>
    </row>
    <row r="3035" spans="22:149">
      <c r="V3035" s="43">
        <v>474</v>
      </c>
      <c r="W3035" s="34" t="s">
        <v>5374</v>
      </c>
      <c r="X3035" s="44">
        <v>120903</v>
      </c>
      <c r="Y3035" s="34" t="s">
        <v>1390</v>
      </c>
      <c r="Z3035" s="43" t="s">
        <v>1223</v>
      </c>
      <c r="AA3035" s="34" t="s">
        <v>522</v>
      </c>
      <c r="AB3035" s="34" t="s">
        <v>279</v>
      </c>
      <c r="AC3035" s="34" t="s">
        <v>1390</v>
      </c>
      <c r="AD3035" s="44" t="s">
        <v>947</v>
      </c>
      <c r="AE3035" s="44" t="s">
        <v>13630</v>
      </c>
      <c r="AF3035" s="43">
        <v>474</v>
      </c>
      <c r="AG3035" s="34" t="s">
        <v>5374</v>
      </c>
      <c r="AH3035" s="34" t="s">
        <v>5393</v>
      </c>
      <c r="AI3035" s="43" t="s">
        <v>5310</v>
      </c>
      <c r="AJ3035" s="44" t="s">
        <v>5394</v>
      </c>
      <c r="AK3035" s="261">
        <v>7400266</v>
      </c>
      <c r="AL3035" s="44" t="s">
        <v>5397</v>
      </c>
      <c r="AM3035" s="44" t="s">
        <v>5399</v>
      </c>
      <c r="AN3035" s="262">
        <v>242095900</v>
      </c>
      <c r="AO3035" s="34"/>
      <c r="AP3035" s="34"/>
      <c r="AQ3035" s="34"/>
      <c r="AR3035" s="34"/>
      <c r="AS3035" s="34"/>
      <c r="AT3035" s="44" t="s">
        <v>13624</v>
      </c>
      <c r="AU3035" s="44"/>
      <c r="AV3035" s="477" t="str">
        <f t="array" ref="AV3035">_xlfn.IFS(
LEFT(Tabelas!$AI3035,1)="N","DN",
LEFT(Tabelas!$AI3035,1)="C","DC",
LEFT(Tabelas!$AI3035,1)="L","DL",
LEFT(Tabelas!$AI3035,1)="A","DA",
LEFT(Tabelas!$AI3035,1)="G","DG")</f>
        <v>DA</v>
      </c>
      <c r="AW3035" s="34"/>
      <c r="AX3035" s="34"/>
      <c r="AY3035" s="34"/>
      <c r="AZ3035" s="34"/>
      <c r="BA3035" s="34"/>
      <c r="BB3035" s="34"/>
      <c r="BC3035" s="34"/>
      <c r="BD3035" s="44">
        <v>120903</v>
      </c>
      <c r="BE3035" s="34" t="s">
        <v>1390</v>
      </c>
      <c r="BF3035" s="43" t="s">
        <v>1223</v>
      </c>
      <c r="BG3035" s="34" t="s">
        <v>522</v>
      </c>
      <c r="BH3035" s="34" t="s">
        <v>279</v>
      </c>
      <c r="BI3035" s="34" t="s">
        <v>1390</v>
      </c>
      <c r="BJ3035" s="44" t="s">
        <v>947</v>
      </c>
      <c r="BK3035" s="44" t="s">
        <v>13630</v>
      </c>
      <c r="EN3035" s="576"/>
      <c r="EO3035" s="561"/>
      <c r="EP3035" s="561"/>
      <c r="EQ3035" s="576"/>
      <c r="ER3035" s="561"/>
      <c r="ES3035" s="561"/>
    </row>
    <row r="3036" spans="22:149">
      <c r="V3036" s="43">
        <v>474</v>
      </c>
      <c r="W3036" s="34" t="s">
        <v>5374</v>
      </c>
      <c r="X3036" s="44">
        <v>120900</v>
      </c>
      <c r="Y3036" s="34" t="s">
        <v>818</v>
      </c>
      <c r="Z3036" s="43" t="s">
        <v>1223</v>
      </c>
      <c r="AA3036" s="34" t="s">
        <v>522</v>
      </c>
      <c r="AB3036" s="34" t="s">
        <v>279</v>
      </c>
      <c r="AC3036" s="34" t="s">
        <v>13675</v>
      </c>
      <c r="AD3036" s="44" t="s">
        <v>947</v>
      </c>
      <c r="AE3036" s="44" t="s">
        <v>13630</v>
      </c>
      <c r="AF3036" s="43">
        <v>474</v>
      </c>
      <c r="AG3036" s="34" t="s">
        <v>5374</v>
      </c>
      <c r="AH3036" s="34" t="s">
        <v>5393</v>
      </c>
      <c r="AI3036" s="43" t="s">
        <v>5310</v>
      </c>
      <c r="AJ3036" s="44" t="s">
        <v>5394</v>
      </c>
      <c r="AK3036" s="261">
        <v>7400266</v>
      </c>
      <c r="AL3036" s="44" t="s">
        <v>5397</v>
      </c>
      <c r="AM3036" s="44" t="s">
        <v>5399</v>
      </c>
      <c r="AN3036" s="262">
        <v>242095900</v>
      </c>
      <c r="AO3036" s="34"/>
      <c r="AP3036" s="34"/>
      <c r="AQ3036" s="34"/>
      <c r="AR3036" s="34"/>
      <c r="AS3036" s="34"/>
      <c r="AT3036" s="44" t="s">
        <v>13624</v>
      </c>
      <c r="AU3036" s="44"/>
      <c r="AV3036" s="477" t="str">
        <f t="array" ref="AV3036">_xlfn.IFS(
LEFT(Tabelas!$AI3036,1)="N","DN",
LEFT(Tabelas!$AI3036,1)="C","DC",
LEFT(Tabelas!$AI3036,1)="L","DL",
LEFT(Tabelas!$AI3036,1)="A","DA",
LEFT(Tabelas!$AI3036,1)="G","DG")</f>
        <v>DA</v>
      </c>
      <c r="AW3036" s="34"/>
      <c r="AX3036" s="34"/>
      <c r="AY3036" s="34"/>
      <c r="AZ3036" s="34"/>
      <c r="BA3036" s="34"/>
      <c r="BB3036" s="34"/>
      <c r="BC3036" s="34"/>
      <c r="BD3036" s="44">
        <v>120900</v>
      </c>
      <c r="BE3036" s="34" t="s">
        <v>818</v>
      </c>
      <c r="BF3036" s="43" t="s">
        <v>1223</v>
      </c>
      <c r="BG3036" s="34" t="s">
        <v>522</v>
      </c>
      <c r="BH3036" s="34" t="s">
        <v>279</v>
      </c>
      <c r="BI3036" s="34" t="s">
        <v>13675</v>
      </c>
      <c r="BJ3036" s="44" t="s">
        <v>947</v>
      </c>
      <c r="BK3036" s="44" t="s">
        <v>13630</v>
      </c>
      <c r="EN3036" s="576"/>
      <c r="EO3036" s="561"/>
      <c r="EP3036" s="561"/>
      <c r="EQ3036" s="576"/>
      <c r="ER3036" s="561"/>
      <c r="ES3036" s="561"/>
    </row>
    <row r="3037" spans="22:149">
      <c r="V3037" s="43">
        <v>474</v>
      </c>
      <c r="W3037" s="34" t="s">
        <v>5374</v>
      </c>
      <c r="X3037" s="44">
        <v>120905</v>
      </c>
      <c r="Y3037" s="34" t="s">
        <v>1671</v>
      </c>
      <c r="Z3037" s="43" t="s">
        <v>1223</v>
      </c>
      <c r="AA3037" s="34" t="s">
        <v>522</v>
      </c>
      <c r="AB3037" s="34" t="s">
        <v>279</v>
      </c>
      <c r="AC3037" s="34" t="s">
        <v>1671</v>
      </c>
      <c r="AD3037" s="44" t="s">
        <v>947</v>
      </c>
      <c r="AE3037" s="44" t="s">
        <v>13630</v>
      </c>
      <c r="AF3037" s="43">
        <v>474</v>
      </c>
      <c r="AG3037" s="34" t="s">
        <v>5374</v>
      </c>
      <c r="AH3037" s="34" t="s">
        <v>5393</v>
      </c>
      <c r="AI3037" s="43" t="s">
        <v>5310</v>
      </c>
      <c r="AJ3037" s="44" t="s">
        <v>5394</v>
      </c>
      <c r="AK3037" s="261">
        <v>7400266</v>
      </c>
      <c r="AL3037" s="44" t="s">
        <v>5397</v>
      </c>
      <c r="AM3037" s="44" t="s">
        <v>5399</v>
      </c>
      <c r="AN3037" s="262">
        <v>242095900</v>
      </c>
      <c r="AO3037" s="34"/>
      <c r="AP3037" s="34"/>
      <c r="AQ3037" s="34"/>
      <c r="AR3037" s="34"/>
      <c r="AS3037" s="34"/>
      <c r="AT3037" s="44" t="s">
        <v>13624</v>
      </c>
      <c r="AU3037" s="44"/>
      <c r="AV3037" s="477" t="str">
        <f t="array" ref="AV3037">_xlfn.IFS(
LEFT(Tabelas!$AI3037,1)="N","DN",
LEFT(Tabelas!$AI3037,1)="C","DC",
LEFT(Tabelas!$AI3037,1)="L","DL",
LEFT(Tabelas!$AI3037,1)="A","DA",
LEFT(Tabelas!$AI3037,1)="G","DG")</f>
        <v>DA</v>
      </c>
      <c r="AW3037" s="34"/>
      <c r="AX3037" s="34"/>
      <c r="AY3037" s="34"/>
      <c r="AZ3037" s="34"/>
      <c r="BA3037" s="34"/>
      <c r="BB3037" s="34"/>
      <c r="BC3037" s="34"/>
      <c r="BD3037" s="44">
        <v>120905</v>
      </c>
      <c r="BE3037" s="34" t="s">
        <v>1671</v>
      </c>
      <c r="BF3037" s="43" t="s">
        <v>1223</v>
      </c>
      <c r="BG3037" s="34" t="s">
        <v>522</v>
      </c>
      <c r="BH3037" s="34" t="s">
        <v>279</v>
      </c>
      <c r="BI3037" s="34" t="s">
        <v>1671</v>
      </c>
      <c r="BJ3037" s="44" t="s">
        <v>947</v>
      </c>
      <c r="BK3037" s="44" t="s">
        <v>13630</v>
      </c>
      <c r="EN3037" s="576"/>
      <c r="EO3037" s="561"/>
      <c r="EP3037" s="561"/>
      <c r="EQ3037" s="576"/>
      <c r="ER3037" s="561"/>
      <c r="ES3037" s="561"/>
    </row>
    <row r="3038" spans="22:149">
      <c r="V3038" s="43">
        <v>474</v>
      </c>
      <c r="W3038" s="34" t="s">
        <v>5374</v>
      </c>
      <c r="X3038" s="44">
        <v>120906</v>
      </c>
      <c r="Y3038" s="34" t="s">
        <v>1926</v>
      </c>
      <c r="Z3038" s="43" t="s">
        <v>1223</v>
      </c>
      <c r="AA3038" s="34" t="s">
        <v>522</v>
      </c>
      <c r="AB3038" s="34" t="s">
        <v>279</v>
      </c>
      <c r="AC3038" s="34" t="s">
        <v>13675</v>
      </c>
      <c r="AD3038" s="44" t="s">
        <v>947</v>
      </c>
      <c r="AE3038" s="44" t="s">
        <v>13630</v>
      </c>
      <c r="AF3038" s="43">
        <v>474</v>
      </c>
      <c r="AG3038" s="34" t="s">
        <v>5374</v>
      </c>
      <c r="AH3038" s="34" t="s">
        <v>5393</v>
      </c>
      <c r="AI3038" s="43" t="s">
        <v>5310</v>
      </c>
      <c r="AJ3038" s="44" t="s">
        <v>5394</v>
      </c>
      <c r="AK3038" s="261">
        <v>7400266</v>
      </c>
      <c r="AL3038" s="44" t="s">
        <v>5397</v>
      </c>
      <c r="AM3038" s="44" t="s">
        <v>5399</v>
      </c>
      <c r="AN3038" s="262">
        <v>242095900</v>
      </c>
      <c r="AO3038" s="34"/>
      <c r="AP3038" s="34"/>
      <c r="AQ3038" s="34"/>
      <c r="AR3038" s="34"/>
      <c r="AS3038" s="34"/>
      <c r="AT3038" s="44" t="s">
        <v>13624</v>
      </c>
      <c r="AU3038" s="44"/>
      <c r="AV3038" s="477" t="str">
        <f t="array" ref="AV3038">_xlfn.IFS(
LEFT(Tabelas!$AI3038,1)="N","DN",
LEFT(Tabelas!$AI3038,1)="C","DC",
LEFT(Tabelas!$AI3038,1)="L","DL",
LEFT(Tabelas!$AI3038,1)="A","DA",
LEFT(Tabelas!$AI3038,1)="G","DG")</f>
        <v>DA</v>
      </c>
      <c r="AW3038" s="34"/>
      <c r="AX3038" s="34"/>
      <c r="AY3038" s="34"/>
      <c r="AZ3038" s="34"/>
      <c r="BA3038" s="34"/>
      <c r="BB3038" s="34"/>
      <c r="BC3038" s="34"/>
      <c r="BD3038" s="44">
        <v>120906</v>
      </c>
      <c r="BE3038" s="34" t="s">
        <v>1926</v>
      </c>
      <c r="BF3038" s="43" t="s">
        <v>1223</v>
      </c>
      <c r="BG3038" s="34" t="s">
        <v>522</v>
      </c>
      <c r="BH3038" s="34" t="s">
        <v>279</v>
      </c>
      <c r="BI3038" s="34" t="s">
        <v>13675</v>
      </c>
      <c r="BJ3038" s="44" t="s">
        <v>947</v>
      </c>
      <c r="BK3038" s="44" t="s">
        <v>13630</v>
      </c>
      <c r="EN3038" s="576"/>
      <c r="EO3038" s="561"/>
      <c r="EP3038" s="561"/>
      <c r="EQ3038" s="576"/>
      <c r="ER3038" s="561"/>
      <c r="ES3038" s="561"/>
    </row>
    <row r="3039" spans="22:149">
      <c r="V3039" s="43">
        <v>474</v>
      </c>
      <c r="W3039" s="34" t="s">
        <v>5374</v>
      </c>
      <c r="X3039" s="44">
        <v>121304</v>
      </c>
      <c r="Y3039" s="34" t="s">
        <v>1674</v>
      </c>
      <c r="Z3039" s="43" t="s">
        <v>1223</v>
      </c>
      <c r="AA3039" s="34" t="s">
        <v>526</v>
      </c>
      <c r="AB3039" s="34" t="s">
        <v>279</v>
      </c>
      <c r="AC3039" s="34" t="s">
        <v>1674</v>
      </c>
      <c r="AD3039" s="44" t="s">
        <v>947</v>
      </c>
      <c r="AE3039" s="44" t="s">
        <v>13630</v>
      </c>
      <c r="AF3039" s="43">
        <v>474</v>
      </c>
      <c r="AG3039" s="34" t="s">
        <v>5374</v>
      </c>
      <c r="AH3039" s="34" t="s">
        <v>5393</v>
      </c>
      <c r="AI3039" s="43" t="s">
        <v>5310</v>
      </c>
      <c r="AJ3039" s="44" t="s">
        <v>5394</v>
      </c>
      <c r="AK3039" s="261">
        <v>7400266</v>
      </c>
      <c r="AL3039" s="44" t="s">
        <v>5397</v>
      </c>
      <c r="AM3039" s="44" t="s">
        <v>5399</v>
      </c>
      <c r="AN3039" s="262">
        <v>242095900</v>
      </c>
      <c r="AO3039" s="34"/>
      <c r="AP3039" s="34"/>
      <c r="AQ3039" s="34"/>
      <c r="AR3039" s="34"/>
      <c r="AS3039" s="34"/>
      <c r="AT3039" s="44" t="s">
        <v>13624</v>
      </c>
      <c r="AU3039" s="44"/>
      <c r="AV3039" s="477" t="str">
        <f t="array" ref="AV3039">_xlfn.IFS(
LEFT(Tabelas!$AI3039,1)="N","DN",
LEFT(Tabelas!$AI3039,1)="C","DC",
LEFT(Tabelas!$AI3039,1)="L","DL",
LEFT(Tabelas!$AI3039,1)="A","DA",
LEFT(Tabelas!$AI3039,1)="G","DG")</f>
        <v>DA</v>
      </c>
      <c r="AW3039" s="34"/>
      <c r="AX3039" s="34"/>
      <c r="AY3039" s="34"/>
      <c r="AZ3039" s="34"/>
      <c r="BA3039" s="34"/>
      <c r="BB3039" s="34"/>
      <c r="BC3039" s="34"/>
      <c r="BD3039" s="44">
        <v>121304</v>
      </c>
      <c r="BE3039" s="34" t="s">
        <v>1674</v>
      </c>
      <c r="BF3039" s="43" t="s">
        <v>1223</v>
      </c>
      <c r="BG3039" s="34" t="s">
        <v>526</v>
      </c>
      <c r="BH3039" s="34" t="s">
        <v>279</v>
      </c>
      <c r="BI3039" s="34" t="s">
        <v>1674</v>
      </c>
      <c r="BJ3039" s="44" t="s">
        <v>947</v>
      </c>
      <c r="BK3039" s="44" t="s">
        <v>13630</v>
      </c>
      <c r="EN3039" s="576"/>
      <c r="EO3039" s="561"/>
      <c r="EP3039" s="561"/>
      <c r="EQ3039" s="576"/>
      <c r="ER3039" s="561"/>
      <c r="ES3039" s="561"/>
    </row>
    <row r="3040" spans="22:149">
      <c r="V3040" s="43">
        <v>474</v>
      </c>
      <c r="W3040" s="34" t="s">
        <v>5374</v>
      </c>
      <c r="X3040" s="44">
        <v>121301</v>
      </c>
      <c r="Y3040" s="34" t="s">
        <v>1123</v>
      </c>
      <c r="Z3040" s="43" t="s">
        <v>1223</v>
      </c>
      <c r="AA3040" s="34" t="s">
        <v>526</v>
      </c>
      <c r="AB3040" s="34" t="s">
        <v>279</v>
      </c>
      <c r="AC3040" s="34" t="s">
        <v>1123</v>
      </c>
      <c r="AD3040" s="44" t="s">
        <v>947</v>
      </c>
      <c r="AE3040" s="44" t="s">
        <v>13630</v>
      </c>
      <c r="AF3040" s="43">
        <v>474</v>
      </c>
      <c r="AG3040" s="34" t="s">
        <v>5374</v>
      </c>
      <c r="AH3040" s="34" t="s">
        <v>5393</v>
      </c>
      <c r="AI3040" s="43" t="s">
        <v>5310</v>
      </c>
      <c r="AJ3040" s="44" t="s">
        <v>5394</v>
      </c>
      <c r="AK3040" s="261">
        <v>7400266</v>
      </c>
      <c r="AL3040" s="44" t="s">
        <v>5397</v>
      </c>
      <c r="AM3040" s="44" t="s">
        <v>5399</v>
      </c>
      <c r="AN3040" s="262">
        <v>242095900</v>
      </c>
      <c r="AO3040" s="34"/>
      <c r="AP3040" s="34"/>
      <c r="AQ3040" s="34"/>
      <c r="AR3040" s="34"/>
      <c r="AS3040" s="34"/>
      <c r="AT3040" s="44" t="s">
        <v>13624</v>
      </c>
      <c r="AU3040" s="44"/>
      <c r="AV3040" s="477" t="str">
        <f t="array" ref="AV3040">_xlfn.IFS(
LEFT(Tabelas!$AI3040,1)="N","DN",
LEFT(Tabelas!$AI3040,1)="C","DC",
LEFT(Tabelas!$AI3040,1)="L","DL",
LEFT(Tabelas!$AI3040,1)="A","DA",
LEFT(Tabelas!$AI3040,1)="G","DG")</f>
        <v>DA</v>
      </c>
      <c r="AW3040" s="34"/>
      <c r="AX3040" s="34"/>
      <c r="AY3040" s="34"/>
      <c r="AZ3040" s="34"/>
      <c r="BA3040" s="34"/>
      <c r="BB3040" s="34"/>
      <c r="BC3040" s="34"/>
      <c r="BD3040" s="44">
        <v>121301</v>
      </c>
      <c r="BE3040" s="34" t="s">
        <v>1123</v>
      </c>
      <c r="BF3040" s="43" t="s">
        <v>1223</v>
      </c>
      <c r="BG3040" s="34" t="s">
        <v>526</v>
      </c>
      <c r="BH3040" s="34" t="s">
        <v>279</v>
      </c>
      <c r="BI3040" s="34" t="s">
        <v>1123</v>
      </c>
      <c r="BJ3040" s="44" t="s">
        <v>947</v>
      </c>
      <c r="BK3040" s="44" t="s">
        <v>13630</v>
      </c>
      <c r="EN3040" s="576"/>
      <c r="EO3040" s="561"/>
      <c r="EP3040" s="561"/>
      <c r="EQ3040" s="576"/>
      <c r="ER3040" s="561"/>
      <c r="ES3040" s="561"/>
    </row>
    <row r="3041" spans="22:149">
      <c r="V3041" s="43">
        <v>474</v>
      </c>
      <c r="W3041" s="34" t="s">
        <v>5374</v>
      </c>
      <c r="X3041" s="44">
        <v>121305</v>
      </c>
      <c r="Y3041" s="34" t="s">
        <v>1930</v>
      </c>
      <c r="Z3041" s="43" t="s">
        <v>1223</v>
      </c>
      <c r="AA3041" s="34" t="s">
        <v>526</v>
      </c>
      <c r="AB3041" s="34" t="s">
        <v>279</v>
      </c>
      <c r="AC3041" s="34" t="s">
        <v>1930</v>
      </c>
      <c r="AD3041" s="44" t="s">
        <v>947</v>
      </c>
      <c r="AE3041" s="44" t="s">
        <v>13630</v>
      </c>
      <c r="AF3041" s="43">
        <v>474</v>
      </c>
      <c r="AG3041" s="34" t="s">
        <v>5374</v>
      </c>
      <c r="AH3041" s="34" t="s">
        <v>5393</v>
      </c>
      <c r="AI3041" s="43" t="s">
        <v>5310</v>
      </c>
      <c r="AJ3041" s="44" t="s">
        <v>5394</v>
      </c>
      <c r="AK3041" s="261">
        <v>7400266</v>
      </c>
      <c r="AL3041" s="44" t="s">
        <v>5397</v>
      </c>
      <c r="AM3041" s="44" t="s">
        <v>5399</v>
      </c>
      <c r="AN3041" s="262">
        <v>242095900</v>
      </c>
      <c r="AO3041" s="34"/>
      <c r="AP3041" s="34"/>
      <c r="AQ3041" s="34"/>
      <c r="AR3041" s="34"/>
      <c r="AS3041" s="34"/>
      <c r="AT3041" s="44" t="s">
        <v>13624</v>
      </c>
      <c r="AU3041" s="44"/>
      <c r="AV3041" s="477" t="str">
        <f t="array" ref="AV3041">_xlfn.IFS(
LEFT(Tabelas!$AI3041,1)="N","DN",
LEFT(Tabelas!$AI3041,1)="C","DC",
LEFT(Tabelas!$AI3041,1)="L","DL",
LEFT(Tabelas!$AI3041,1)="A","DA",
LEFT(Tabelas!$AI3041,1)="G","DG")</f>
        <v>DA</v>
      </c>
      <c r="AW3041" s="34"/>
      <c r="AX3041" s="34"/>
      <c r="AY3041" s="34"/>
      <c r="AZ3041" s="34"/>
      <c r="BA3041" s="34"/>
      <c r="BB3041" s="34"/>
      <c r="BC3041" s="34"/>
      <c r="BD3041" s="44">
        <v>121305</v>
      </c>
      <c r="BE3041" s="34" t="s">
        <v>1930</v>
      </c>
      <c r="BF3041" s="43" t="s">
        <v>1223</v>
      </c>
      <c r="BG3041" s="34" t="s">
        <v>526</v>
      </c>
      <c r="BH3041" s="34" t="s">
        <v>279</v>
      </c>
      <c r="BI3041" s="34" t="s">
        <v>1930</v>
      </c>
      <c r="BJ3041" s="44" t="s">
        <v>947</v>
      </c>
      <c r="BK3041" s="44" t="s">
        <v>13630</v>
      </c>
      <c r="EN3041" s="576"/>
      <c r="EO3041" s="561"/>
      <c r="EP3041" s="561"/>
      <c r="EQ3041" s="576"/>
      <c r="ER3041" s="561"/>
      <c r="ES3041" s="561"/>
    </row>
    <row r="3042" spans="22:149">
      <c r="V3042" s="43">
        <v>474</v>
      </c>
      <c r="W3042" s="34" t="s">
        <v>5374</v>
      </c>
      <c r="X3042" s="44">
        <v>121302</v>
      </c>
      <c r="Y3042" s="34" t="s">
        <v>1393</v>
      </c>
      <c r="Z3042" s="43" t="s">
        <v>1223</v>
      </c>
      <c r="AA3042" s="34" t="s">
        <v>526</v>
      </c>
      <c r="AB3042" s="34" t="s">
        <v>279</v>
      </c>
      <c r="AC3042" s="34" t="s">
        <v>1393</v>
      </c>
      <c r="AD3042" s="44" t="s">
        <v>947</v>
      </c>
      <c r="AE3042" s="44" t="s">
        <v>13630</v>
      </c>
      <c r="AF3042" s="43">
        <v>474</v>
      </c>
      <c r="AG3042" s="34" t="s">
        <v>5374</v>
      </c>
      <c r="AH3042" s="34" t="s">
        <v>5393</v>
      </c>
      <c r="AI3042" s="43" t="s">
        <v>5310</v>
      </c>
      <c r="AJ3042" s="44" t="s">
        <v>5394</v>
      </c>
      <c r="AK3042" s="261">
        <v>7400266</v>
      </c>
      <c r="AL3042" s="44" t="s">
        <v>5397</v>
      </c>
      <c r="AM3042" s="44" t="s">
        <v>5399</v>
      </c>
      <c r="AN3042" s="262">
        <v>242095900</v>
      </c>
      <c r="AO3042" s="34"/>
      <c r="AP3042" s="34"/>
      <c r="AQ3042" s="34"/>
      <c r="AR3042" s="34"/>
      <c r="AS3042" s="34"/>
      <c r="AT3042" s="44" t="s">
        <v>13624</v>
      </c>
      <c r="AU3042" s="44"/>
      <c r="AV3042" s="477" t="str">
        <f t="array" ref="AV3042">_xlfn.IFS(
LEFT(Tabelas!$AI3042,1)="N","DN",
LEFT(Tabelas!$AI3042,1)="C","DC",
LEFT(Tabelas!$AI3042,1)="L","DL",
LEFT(Tabelas!$AI3042,1)="A","DA",
LEFT(Tabelas!$AI3042,1)="G","DG")</f>
        <v>DA</v>
      </c>
      <c r="AW3042" s="34"/>
      <c r="AX3042" s="34"/>
      <c r="AY3042" s="34"/>
      <c r="AZ3042" s="34"/>
      <c r="BA3042" s="34"/>
      <c r="BB3042" s="34"/>
      <c r="BC3042" s="34"/>
      <c r="BD3042" s="44">
        <v>121302</v>
      </c>
      <c r="BE3042" s="34" t="s">
        <v>1393</v>
      </c>
      <c r="BF3042" s="43" t="s">
        <v>1223</v>
      </c>
      <c r="BG3042" s="34" t="s">
        <v>526</v>
      </c>
      <c r="BH3042" s="34" t="s">
        <v>279</v>
      </c>
      <c r="BI3042" s="34" t="s">
        <v>1393</v>
      </c>
      <c r="BJ3042" s="44" t="s">
        <v>947</v>
      </c>
      <c r="BK3042" s="44" t="s">
        <v>13630</v>
      </c>
      <c r="EN3042" s="576"/>
      <c r="EO3042" s="561"/>
      <c r="EP3042" s="561"/>
      <c r="EQ3042" s="576"/>
      <c r="ER3042" s="561"/>
      <c r="ES3042" s="561"/>
    </row>
    <row r="3043" spans="22:149">
      <c r="V3043" s="43">
        <v>474</v>
      </c>
      <c r="W3043" s="34" t="s">
        <v>5374</v>
      </c>
      <c r="X3043" s="44">
        <v>121300</v>
      </c>
      <c r="Y3043" s="34" t="s">
        <v>822</v>
      </c>
      <c r="Z3043" s="43" t="s">
        <v>1223</v>
      </c>
      <c r="AA3043" s="34" t="s">
        <v>526</v>
      </c>
      <c r="AB3043" s="34" t="s">
        <v>279</v>
      </c>
      <c r="AC3043" s="34" t="s">
        <v>13676</v>
      </c>
      <c r="AD3043" s="44" t="s">
        <v>947</v>
      </c>
      <c r="AE3043" s="44" t="s">
        <v>13630</v>
      </c>
      <c r="AF3043" s="43">
        <v>474</v>
      </c>
      <c r="AG3043" s="34" t="s">
        <v>5374</v>
      </c>
      <c r="AH3043" s="34" t="s">
        <v>5393</v>
      </c>
      <c r="AI3043" s="43" t="s">
        <v>5310</v>
      </c>
      <c r="AJ3043" s="44" t="s">
        <v>5394</v>
      </c>
      <c r="AK3043" s="261">
        <v>7400266</v>
      </c>
      <c r="AL3043" s="44" t="s">
        <v>5397</v>
      </c>
      <c r="AM3043" s="44" t="s">
        <v>5399</v>
      </c>
      <c r="AN3043" s="262">
        <v>242095900</v>
      </c>
      <c r="AO3043" s="34"/>
      <c r="AP3043" s="34"/>
      <c r="AQ3043" s="34"/>
      <c r="AR3043" s="34"/>
      <c r="AS3043" s="34"/>
      <c r="AT3043" s="44" t="s">
        <v>13624</v>
      </c>
      <c r="AU3043" s="44"/>
      <c r="AV3043" s="477" t="str">
        <f t="array" ref="AV3043">_xlfn.IFS(
LEFT(Tabelas!$AI3043,1)="N","DN",
LEFT(Tabelas!$AI3043,1)="C","DC",
LEFT(Tabelas!$AI3043,1)="L","DL",
LEFT(Tabelas!$AI3043,1)="A","DA",
LEFT(Tabelas!$AI3043,1)="G","DG")</f>
        <v>DA</v>
      </c>
      <c r="AW3043" s="34"/>
      <c r="AX3043" s="34"/>
      <c r="AY3043" s="34"/>
      <c r="AZ3043" s="34"/>
      <c r="BA3043" s="34"/>
      <c r="BB3043" s="34"/>
      <c r="BC3043" s="34"/>
      <c r="BD3043" s="44">
        <v>121300</v>
      </c>
      <c r="BE3043" s="34" t="s">
        <v>822</v>
      </c>
      <c r="BF3043" s="43" t="s">
        <v>1223</v>
      </c>
      <c r="BG3043" s="34" t="s">
        <v>526</v>
      </c>
      <c r="BH3043" s="34" t="s">
        <v>279</v>
      </c>
      <c r="BI3043" s="34" t="s">
        <v>13676</v>
      </c>
      <c r="BJ3043" s="44" t="s">
        <v>947</v>
      </c>
      <c r="BK3043" s="44" t="s">
        <v>13630</v>
      </c>
      <c r="EN3043" s="576"/>
      <c r="EO3043" s="561"/>
      <c r="EP3043" s="561"/>
      <c r="EQ3043" s="576"/>
      <c r="ER3043" s="561"/>
      <c r="ES3043" s="561"/>
    </row>
    <row r="3044" spans="22:149">
      <c r="V3044" s="43">
        <v>474</v>
      </c>
      <c r="W3044" s="34" t="s">
        <v>5374</v>
      </c>
      <c r="X3044" s="44">
        <v>121308</v>
      </c>
      <c r="Y3044" s="34" t="s">
        <v>2136</v>
      </c>
      <c r="Z3044" s="43" t="s">
        <v>1223</v>
      </c>
      <c r="AA3044" s="34" t="s">
        <v>526</v>
      </c>
      <c r="AB3044" s="34" t="s">
        <v>279</v>
      </c>
      <c r="AC3044" s="34" t="s">
        <v>13676</v>
      </c>
      <c r="AD3044" s="44" t="s">
        <v>947</v>
      </c>
      <c r="AE3044" s="44" t="s">
        <v>13630</v>
      </c>
      <c r="AF3044" s="43">
        <v>474</v>
      </c>
      <c r="AG3044" s="34" t="s">
        <v>5374</v>
      </c>
      <c r="AH3044" s="34" t="s">
        <v>5393</v>
      </c>
      <c r="AI3044" s="43" t="s">
        <v>5310</v>
      </c>
      <c r="AJ3044" s="44" t="s">
        <v>5394</v>
      </c>
      <c r="AK3044" s="261">
        <v>7400266</v>
      </c>
      <c r="AL3044" s="44" t="s">
        <v>5397</v>
      </c>
      <c r="AM3044" s="44" t="s">
        <v>5399</v>
      </c>
      <c r="AN3044" s="262">
        <v>242095900</v>
      </c>
      <c r="AO3044" s="34"/>
      <c r="AP3044" s="34"/>
      <c r="AQ3044" s="34"/>
      <c r="AR3044" s="34"/>
      <c r="AS3044" s="34"/>
      <c r="AT3044" s="44" t="s">
        <v>13624</v>
      </c>
      <c r="AU3044" s="44"/>
      <c r="AV3044" s="477" t="str">
        <f t="array" ref="AV3044">_xlfn.IFS(
LEFT(Tabelas!$AI3044,1)="N","DN",
LEFT(Tabelas!$AI3044,1)="C","DC",
LEFT(Tabelas!$AI3044,1)="L","DL",
LEFT(Tabelas!$AI3044,1)="A","DA",
LEFT(Tabelas!$AI3044,1)="G","DG")</f>
        <v>DA</v>
      </c>
      <c r="AW3044" s="34"/>
      <c r="AX3044" s="34"/>
      <c r="AY3044" s="34"/>
      <c r="AZ3044" s="34"/>
      <c r="BA3044" s="34"/>
      <c r="BB3044" s="34"/>
      <c r="BC3044" s="34"/>
      <c r="BD3044" s="44">
        <v>121308</v>
      </c>
      <c r="BE3044" s="34" t="s">
        <v>2136</v>
      </c>
      <c r="BF3044" s="43" t="s">
        <v>1223</v>
      </c>
      <c r="BG3044" s="34" t="s">
        <v>526</v>
      </c>
      <c r="BH3044" s="34" t="s">
        <v>279</v>
      </c>
      <c r="BI3044" s="34" t="s">
        <v>13676</v>
      </c>
      <c r="BJ3044" s="44" t="s">
        <v>947</v>
      </c>
      <c r="BK3044" s="44" t="s">
        <v>13630</v>
      </c>
      <c r="EN3044" s="576"/>
      <c r="EO3044" s="561"/>
      <c r="EP3044" s="561"/>
      <c r="EQ3044" s="576"/>
      <c r="ER3044" s="561"/>
      <c r="ES3044" s="561"/>
    </row>
    <row r="3045" spans="22:149">
      <c r="V3045" s="43">
        <v>474</v>
      </c>
      <c r="W3045" s="34" t="s">
        <v>5374</v>
      </c>
      <c r="X3045" s="44">
        <v>121501</v>
      </c>
      <c r="Y3045" s="34" t="s">
        <v>1125</v>
      </c>
      <c r="Z3045" s="43" t="s">
        <v>1223</v>
      </c>
      <c r="AA3045" s="34" t="s">
        <v>527</v>
      </c>
      <c r="AB3045" s="34" t="s">
        <v>279</v>
      </c>
      <c r="AC3045" s="34" t="s">
        <v>1125</v>
      </c>
      <c r="AD3045" s="44" t="s">
        <v>947</v>
      </c>
      <c r="AE3045" s="44" t="s">
        <v>13630</v>
      </c>
      <c r="AF3045" s="43">
        <v>474</v>
      </c>
      <c r="AG3045" s="34" t="s">
        <v>5374</v>
      </c>
      <c r="AH3045" s="34" t="s">
        <v>5393</v>
      </c>
      <c r="AI3045" s="43" t="s">
        <v>5310</v>
      </c>
      <c r="AJ3045" s="44" t="s">
        <v>5394</v>
      </c>
      <c r="AK3045" s="261">
        <v>7400266</v>
      </c>
      <c r="AL3045" s="44" t="s">
        <v>5397</v>
      </c>
      <c r="AM3045" s="44" t="s">
        <v>5399</v>
      </c>
      <c r="AN3045" s="262">
        <v>242095900</v>
      </c>
      <c r="AO3045" s="34"/>
      <c r="AP3045" s="34"/>
      <c r="AQ3045" s="34"/>
      <c r="AR3045" s="34"/>
      <c r="AS3045" s="34"/>
      <c r="AT3045" s="44" t="s">
        <v>13624</v>
      </c>
      <c r="AU3045" s="44"/>
      <c r="AV3045" s="477" t="str">
        <f t="array" ref="AV3045">_xlfn.IFS(
LEFT(Tabelas!$AI3045,1)="N","DN",
LEFT(Tabelas!$AI3045,1)="C","DC",
LEFT(Tabelas!$AI3045,1)="L","DL",
LEFT(Tabelas!$AI3045,1)="A","DA",
LEFT(Tabelas!$AI3045,1)="G","DG")</f>
        <v>DA</v>
      </c>
      <c r="AW3045" s="34"/>
      <c r="AX3045" s="34"/>
      <c r="AY3045" s="34"/>
      <c r="AZ3045" s="34"/>
      <c r="BA3045" s="34"/>
      <c r="BB3045" s="34"/>
      <c r="BC3045" s="34"/>
      <c r="BD3045" s="44">
        <v>121501</v>
      </c>
      <c r="BE3045" s="34" t="s">
        <v>1125</v>
      </c>
      <c r="BF3045" s="43" t="s">
        <v>1223</v>
      </c>
      <c r="BG3045" s="34" t="s">
        <v>527</v>
      </c>
      <c r="BH3045" s="34" t="s">
        <v>279</v>
      </c>
      <c r="BI3045" s="34" t="s">
        <v>1125</v>
      </c>
      <c r="BJ3045" s="44" t="s">
        <v>947</v>
      </c>
      <c r="BK3045" s="44" t="s">
        <v>13630</v>
      </c>
      <c r="EN3045" s="576"/>
      <c r="EO3045" s="561"/>
      <c r="EP3045" s="561"/>
      <c r="EQ3045" s="576"/>
      <c r="ER3045" s="561"/>
      <c r="ES3045" s="561"/>
    </row>
    <row r="3046" spans="22:149">
      <c r="V3046" s="43">
        <v>474</v>
      </c>
      <c r="W3046" s="34" t="s">
        <v>5374</v>
      </c>
      <c r="X3046" s="44">
        <v>121502</v>
      </c>
      <c r="Y3046" s="34" t="s">
        <v>1395</v>
      </c>
      <c r="Z3046" s="43" t="s">
        <v>1223</v>
      </c>
      <c r="AA3046" s="34" t="s">
        <v>527</v>
      </c>
      <c r="AB3046" s="34" t="s">
        <v>279</v>
      </c>
      <c r="AC3046" s="34" t="s">
        <v>1395</v>
      </c>
      <c r="AD3046" s="44" t="s">
        <v>947</v>
      </c>
      <c r="AE3046" s="44" t="s">
        <v>13630</v>
      </c>
      <c r="AF3046" s="43">
        <v>474</v>
      </c>
      <c r="AG3046" s="34" t="s">
        <v>5374</v>
      </c>
      <c r="AH3046" s="34" t="s">
        <v>5393</v>
      </c>
      <c r="AI3046" s="43" t="s">
        <v>5310</v>
      </c>
      <c r="AJ3046" s="44" t="s">
        <v>5394</v>
      </c>
      <c r="AK3046" s="261">
        <v>7400266</v>
      </c>
      <c r="AL3046" s="44" t="s">
        <v>5397</v>
      </c>
      <c r="AM3046" s="44" t="s">
        <v>5399</v>
      </c>
      <c r="AN3046" s="262">
        <v>242095900</v>
      </c>
      <c r="AO3046" s="34"/>
      <c r="AP3046" s="34"/>
      <c r="AQ3046" s="34"/>
      <c r="AR3046" s="34"/>
      <c r="AS3046" s="34"/>
      <c r="AT3046" s="44" t="s">
        <v>13624</v>
      </c>
      <c r="AU3046" s="44"/>
      <c r="AV3046" s="477" t="str">
        <f t="array" ref="AV3046">_xlfn.IFS(
LEFT(Tabelas!$AI3046,1)="N","DN",
LEFT(Tabelas!$AI3046,1)="C","DC",
LEFT(Tabelas!$AI3046,1)="L","DL",
LEFT(Tabelas!$AI3046,1)="A","DA",
LEFT(Tabelas!$AI3046,1)="G","DG")</f>
        <v>DA</v>
      </c>
      <c r="AW3046" s="34"/>
      <c r="AX3046" s="34"/>
      <c r="AY3046" s="34"/>
      <c r="AZ3046" s="34"/>
      <c r="BA3046" s="34"/>
      <c r="BB3046" s="34"/>
      <c r="BC3046" s="34"/>
      <c r="BD3046" s="44">
        <v>121502</v>
      </c>
      <c r="BE3046" s="34" t="s">
        <v>1395</v>
      </c>
      <c r="BF3046" s="43" t="s">
        <v>1223</v>
      </c>
      <c r="BG3046" s="34" t="s">
        <v>527</v>
      </c>
      <c r="BH3046" s="34" t="s">
        <v>279</v>
      </c>
      <c r="BI3046" s="34" t="s">
        <v>1395</v>
      </c>
      <c r="BJ3046" s="44" t="s">
        <v>947</v>
      </c>
      <c r="BK3046" s="44" t="s">
        <v>13630</v>
      </c>
      <c r="EN3046" s="576"/>
      <c r="EO3046" s="561"/>
      <c r="EP3046" s="561"/>
      <c r="EQ3046" s="576"/>
      <c r="ER3046" s="561"/>
      <c r="ES3046" s="561"/>
    </row>
    <row r="3047" spans="22:149">
      <c r="V3047" s="43">
        <v>474</v>
      </c>
      <c r="W3047" s="34" t="s">
        <v>5374</v>
      </c>
      <c r="X3047" s="44">
        <v>121503</v>
      </c>
      <c r="Y3047" s="34" t="s">
        <v>1676</v>
      </c>
      <c r="Z3047" s="43" t="s">
        <v>1223</v>
      </c>
      <c r="AA3047" s="34" t="s">
        <v>527</v>
      </c>
      <c r="AB3047" s="34" t="s">
        <v>279</v>
      </c>
      <c r="AC3047" s="34" t="s">
        <v>1676</v>
      </c>
      <c r="AD3047" s="44" t="s">
        <v>947</v>
      </c>
      <c r="AE3047" s="44" t="s">
        <v>13630</v>
      </c>
      <c r="AF3047" s="43">
        <v>474</v>
      </c>
      <c r="AG3047" s="34" t="s">
        <v>5374</v>
      </c>
      <c r="AH3047" s="34" t="s">
        <v>5393</v>
      </c>
      <c r="AI3047" s="43" t="s">
        <v>5310</v>
      </c>
      <c r="AJ3047" s="44" t="s">
        <v>5394</v>
      </c>
      <c r="AK3047" s="261">
        <v>7400266</v>
      </c>
      <c r="AL3047" s="44" t="s">
        <v>5397</v>
      </c>
      <c r="AM3047" s="44" t="s">
        <v>5399</v>
      </c>
      <c r="AN3047" s="262">
        <v>242095900</v>
      </c>
      <c r="AO3047" s="34"/>
      <c r="AP3047" s="34"/>
      <c r="AQ3047" s="34"/>
      <c r="AR3047" s="34"/>
      <c r="AS3047" s="34"/>
      <c r="AT3047" s="44" t="s">
        <v>13624</v>
      </c>
      <c r="AU3047" s="44"/>
      <c r="AV3047" s="477" t="str">
        <f t="array" ref="AV3047">_xlfn.IFS(
LEFT(Tabelas!$AI3047,1)="N","DN",
LEFT(Tabelas!$AI3047,1)="C","DC",
LEFT(Tabelas!$AI3047,1)="L","DL",
LEFT(Tabelas!$AI3047,1)="A","DA",
LEFT(Tabelas!$AI3047,1)="G","DG")</f>
        <v>DA</v>
      </c>
      <c r="AW3047" s="34"/>
      <c r="AX3047" s="34"/>
      <c r="AY3047" s="34"/>
      <c r="AZ3047" s="34"/>
      <c r="BA3047" s="34"/>
      <c r="BB3047" s="34"/>
      <c r="BC3047" s="34"/>
      <c r="BD3047" s="44">
        <v>121503</v>
      </c>
      <c r="BE3047" s="34" t="s">
        <v>1676</v>
      </c>
      <c r="BF3047" s="43" t="s">
        <v>1223</v>
      </c>
      <c r="BG3047" s="34" t="s">
        <v>527</v>
      </c>
      <c r="BH3047" s="34" t="s">
        <v>279</v>
      </c>
      <c r="BI3047" s="34" t="s">
        <v>1676</v>
      </c>
      <c r="BJ3047" s="44" t="s">
        <v>947</v>
      </c>
      <c r="BK3047" s="44" t="s">
        <v>13630</v>
      </c>
      <c r="EN3047" s="576"/>
      <c r="EO3047" s="561"/>
      <c r="EP3047" s="561"/>
      <c r="EQ3047" s="576"/>
      <c r="ER3047" s="561"/>
      <c r="ES3047" s="561"/>
    </row>
    <row r="3048" spans="22:149">
      <c r="V3048" s="43">
        <v>474</v>
      </c>
      <c r="W3048" s="34" t="s">
        <v>5374</v>
      </c>
      <c r="X3048" s="44">
        <v>121504</v>
      </c>
      <c r="Y3048" s="34" t="s">
        <v>527</v>
      </c>
      <c r="Z3048" s="43" t="s">
        <v>1223</v>
      </c>
      <c r="AA3048" s="34" t="s">
        <v>527</v>
      </c>
      <c r="AB3048" s="34" t="s">
        <v>279</v>
      </c>
      <c r="AC3048" s="34" t="s">
        <v>527</v>
      </c>
      <c r="AD3048" s="44" t="s">
        <v>947</v>
      </c>
      <c r="AE3048" s="44" t="s">
        <v>13630</v>
      </c>
      <c r="AF3048" s="43">
        <v>474</v>
      </c>
      <c r="AG3048" s="34" t="s">
        <v>5374</v>
      </c>
      <c r="AH3048" s="34" t="s">
        <v>5393</v>
      </c>
      <c r="AI3048" s="43" t="s">
        <v>5310</v>
      </c>
      <c r="AJ3048" s="44" t="s">
        <v>5394</v>
      </c>
      <c r="AK3048" s="261">
        <v>7400266</v>
      </c>
      <c r="AL3048" s="44" t="s">
        <v>5397</v>
      </c>
      <c r="AM3048" s="44" t="s">
        <v>5399</v>
      </c>
      <c r="AN3048" s="262">
        <v>242095900</v>
      </c>
      <c r="AO3048" s="34"/>
      <c r="AP3048" s="34"/>
      <c r="AQ3048" s="34"/>
      <c r="AR3048" s="34"/>
      <c r="AS3048" s="34"/>
      <c r="AT3048" s="44" t="s">
        <v>13624</v>
      </c>
      <c r="AU3048" s="44"/>
      <c r="AV3048" s="477" t="str">
        <f t="array" ref="AV3048">_xlfn.IFS(
LEFT(Tabelas!$AI3048,1)="N","DN",
LEFT(Tabelas!$AI3048,1)="C","DC",
LEFT(Tabelas!$AI3048,1)="L","DL",
LEFT(Tabelas!$AI3048,1)="A","DA",
LEFT(Tabelas!$AI3048,1)="G","DG")</f>
        <v>DA</v>
      </c>
      <c r="AW3048" s="34"/>
      <c r="AX3048" s="34"/>
      <c r="AY3048" s="34"/>
      <c r="AZ3048" s="34"/>
      <c r="BA3048" s="34"/>
      <c r="BB3048" s="34"/>
      <c r="BC3048" s="34"/>
      <c r="BD3048" s="44">
        <v>121504</v>
      </c>
      <c r="BE3048" s="34" t="s">
        <v>527</v>
      </c>
      <c r="BF3048" s="43" t="s">
        <v>1223</v>
      </c>
      <c r="BG3048" s="34" t="s">
        <v>527</v>
      </c>
      <c r="BH3048" s="34" t="s">
        <v>279</v>
      </c>
      <c r="BI3048" s="34" t="s">
        <v>527</v>
      </c>
      <c r="BJ3048" s="44" t="s">
        <v>947</v>
      </c>
      <c r="BK3048" s="44" t="s">
        <v>13630</v>
      </c>
      <c r="EN3048" s="576"/>
      <c r="EO3048" s="561"/>
      <c r="EP3048" s="561"/>
      <c r="EQ3048" s="576"/>
      <c r="ER3048" s="561"/>
      <c r="ES3048" s="561"/>
    </row>
    <row r="3049" spans="22:149">
      <c r="V3049" s="43">
        <v>474</v>
      </c>
      <c r="W3049" s="34" t="s">
        <v>5374</v>
      </c>
      <c r="X3049" s="44">
        <v>121500</v>
      </c>
      <c r="Y3049" s="34" t="s">
        <v>824</v>
      </c>
      <c r="Z3049" s="43" t="s">
        <v>1223</v>
      </c>
      <c r="AA3049" s="34" t="s">
        <v>527</v>
      </c>
      <c r="AB3049" s="34" t="s">
        <v>279</v>
      </c>
      <c r="AC3049" s="34" t="s">
        <v>527</v>
      </c>
      <c r="AD3049" s="44" t="s">
        <v>947</v>
      </c>
      <c r="AE3049" s="44" t="s">
        <v>13630</v>
      </c>
      <c r="AF3049" s="43">
        <v>474</v>
      </c>
      <c r="AG3049" s="34" t="s">
        <v>5374</v>
      </c>
      <c r="AH3049" s="34" t="s">
        <v>5393</v>
      </c>
      <c r="AI3049" s="43" t="s">
        <v>5310</v>
      </c>
      <c r="AJ3049" s="44" t="s">
        <v>5394</v>
      </c>
      <c r="AK3049" s="261">
        <v>7400266</v>
      </c>
      <c r="AL3049" s="44" t="s">
        <v>5397</v>
      </c>
      <c r="AM3049" s="44" t="s">
        <v>5399</v>
      </c>
      <c r="AN3049" s="262">
        <v>242095900</v>
      </c>
      <c r="AO3049" s="34"/>
      <c r="AP3049" s="34"/>
      <c r="AQ3049" s="34"/>
      <c r="AR3049" s="34"/>
      <c r="AS3049" s="34"/>
      <c r="AT3049" s="44" t="s">
        <v>13624</v>
      </c>
      <c r="AU3049" s="44"/>
      <c r="AV3049" s="477" t="str">
        <f t="array" ref="AV3049">_xlfn.IFS(
LEFT(Tabelas!$AI3049,1)="N","DN",
LEFT(Tabelas!$AI3049,1)="C","DC",
LEFT(Tabelas!$AI3049,1)="L","DL",
LEFT(Tabelas!$AI3049,1)="A","DA",
LEFT(Tabelas!$AI3049,1)="G","DG")</f>
        <v>DA</v>
      </c>
      <c r="AW3049" s="34"/>
      <c r="AX3049" s="34"/>
      <c r="AY3049" s="34"/>
      <c r="AZ3049" s="34"/>
      <c r="BA3049" s="34"/>
      <c r="BB3049" s="34"/>
      <c r="BC3049" s="34"/>
      <c r="BD3049" s="44">
        <v>121500</v>
      </c>
      <c r="BE3049" s="34" t="s">
        <v>824</v>
      </c>
      <c r="BF3049" s="43" t="s">
        <v>1223</v>
      </c>
      <c r="BG3049" s="34" t="s">
        <v>527</v>
      </c>
      <c r="BH3049" s="34" t="s">
        <v>279</v>
      </c>
      <c r="BI3049" s="34" t="s">
        <v>527</v>
      </c>
      <c r="BJ3049" s="44" t="s">
        <v>947</v>
      </c>
      <c r="BK3049" s="44" t="s">
        <v>13630</v>
      </c>
      <c r="EN3049" s="576"/>
      <c r="EO3049" s="561"/>
      <c r="EP3049" s="561"/>
      <c r="EQ3049" s="576"/>
      <c r="ER3049" s="561"/>
      <c r="ES3049" s="561"/>
    </row>
    <row r="3050" spans="22:149">
      <c r="V3050" s="43">
        <v>484</v>
      </c>
      <c r="W3050" s="34" t="s">
        <v>4443</v>
      </c>
      <c r="X3050" s="44">
        <v>70601</v>
      </c>
      <c r="Y3050" s="34" t="s">
        <v>1049</v>
      </c>
      <c r="Z3050" s="43" t="s">
        <v>1223</v>
      </c>
      <c r="AA3050" s="34" t="s">
        <v>452</v>
      </c>
      <c r="AB3050" s="34" t="s">
        <v>274</v>
      </c>
      <c r="AC3050" s="34" t="s">
        <v>1049</v>
      </c>
      <c r="AD3050" s="44" t="s">
        <v>947</v>
      </c>
      <c r="AE3050" s="44" t="s">
        <v>13640</v>
      </c>
      <c r="AF3050" s="43">
        <v>484</v>
      </c>
      <c r="AG3050" s="34" t="s">
        <v>4443</v>
      </c>
      <c r="AH3050" s="34" t="s">
        <v>5406</v>
      </c>
      <c r="AI3050" s="43" t="s">
        <v>5337</v>
      </c>
      <c r="AJ3050" s="44" t="s">
        <v>5407</v>
      </c>
      <c r="AK3050" s="261">
        <v>7050101</v>
      </c>
      <c r="AL3050" s="44" t="s">
        <v>452</v>
      </c>
      <c r="AM3050" s="44" t="s">
        <v>5411</v>
      </c>
      <c r="AN3050" s="262">
        <v>266093910</v>
      </c>
      <c r="AO3050" s="34"/>
      <c r="AP3050" s="34"/>
      <c r="AQ3050" s="34"/>
      <c r="AR3050" s="34"/>
      <c r="AS3050" s="34"/>
      <c r="AT3050" s="44" t="s">
        <v>13624</v>
      </c>
      <c r="AU3050" s="44"/>
      <c r="AV3050" s="477" t="str">
        <f t="array" ref="AV3050">_xlfn.IFS(
LEFT(Tabelas!$AI3050,1)="N","DN",
LEFT(Tabelas!$AI3050,1)="C","DC",
LEFT(Tabelas!$AI3050,1)="L","DL",
LEFT(Tabelas!$AI3050,1)="A","DA",
LEFT(Tabelas!$AI3050,1)="G","DG")</f>
        <v>DA</v>
      </c>
      <c r="AW3050" s="34"/>
      <c r="AX3050" s="34"/>
      <c r="AY3050" s="34"/>
      <c r="AZ3050" s="34"/>
      <c r="BA3050" s="34"/>
      <c r="BB3050" s="34"/>
      <c r="BC3050" s="34"/>
      <c r="BD3050" s="44">
        <v>70601</v>
      </c>
      <c r="BE3050" s="34" t="s">
        <v>1049</v>
      </c>
      <c r="BF3050" s="43" t="s">
        <v>1223</v>
      </c>
      <c r="BG3050" s="34" t="s">
        <v>452</v>
      </c>
      <c r="BH3050" s="34" t="s">
        <v>274</v>
      </c>
      <c r="BI3050" s="34" t="s">
        <v>1049</v>
      </c>
      <c r="BJ3050" s="44" t="s">
        <v>947</v>
      </c>
      <c r="BK3050" s="44" t="s">
        <v>13640</v>
      </c>
      <c r="EN3050" s="576"/>
      <c r="EO3050" s="561"/>
      <c r="EP3050" s="561"/>
      <c r="EQ3050" s="576"/>
      <c r="ER3050" s="561"/>
      <c r="ES3050" s="561"/>
    </row>
    <row r="3051" spans="22:149">
      <c r="V3051" s="43">
        <v>484</v>
      </c>
      <c r="W3051" s="34" t="s">
        <v>4443</v>
      </c>
      <c r="X3051" s="44">
        <v>70607</v>
      </c>
      <c r="Y3051" s="34" t="s">
        <v>1874</v>
      </c>
      <c r="Z3051" s="43" t="s">
        <v>1223</v>
      </c>
      <c r="AA3051" s="34" t="s">
        <v>452</v>
      </c>
      <c r="AB3051" s="34" t="s">
        <v>274</v>
      </c>
      <c r="AC3051" s="34" t="s">
        <v>1874</v>
      </c>
      <c r="AD3051" s="44" t="s">
        <v>947</v>
      </c>
      <c r="AE3051" s="44" t="s">
        <v>13640</v>
      </c>
      <c r="AF3051" s="43">
        <v>484</v>
      </c>
      <c r="AG3051" s="34" t="s">
        <v>4443</v>
      </c>
      <c r="AH3051" s="34" t="s">
        <v>5406</v>
      </c>
      <c r="AI3051" s="43" t="s">
        <v>5337</v>
      </c>
      <c r="AJ3051" s="44" t="s">
        <v>5407</v>
      </c>
      <c r="AK3051" s="261">
        <v>7050101</v>
      </c>
      <c r="AL3051" s="44" t="s">
        <v>452</v>
      </c>
      <c r="AM3051" s="44" t="s">
        <v>5411</v>
      </c>
      <c r="AN3051" s="262">
        <v>266093910</v>
      </c>
      <c r="AO3051" s="34"/>
      <c r="AP3051" s="34"/>
      <c r="AQ3051" s="34"/>
      <c r="AR3051" s="34"/>
      <c r="AS3051" s="34"/>
      <c r="AT3051" s="44" t="s">
        <v>13624</v>
      </c>
      <c r="AU3051" s="44"/>
      <c r="AV3051" s="477" t="str">
        <f t="array" ref="AV3051">_xlfn.IFS(
LEFT(Tabelas!$AI3051,1)="N","DN",
LEFT(Tabelas!$AI3051,1)="C","DC",
LEFT(Tabelas!$AI3051,1)="L","DL",
LEFT(Tabelas!$AI3051,1)="A","DA",
LEFT(Tabelas!$AI3051,1)="G","DG")</f>
        <v>DA</v>
      </c>
      <c r="AW3051" s="34"/>
      <c r="AX3051" s="34"/>
      <c r="AY3051" s="34"/>
      <c r="AZ3051" s="34"/>
      <c r="BA3051" s="34"/>
      <c r="BB3051" s="34"/>
      <c r="BC3051" s="34"/>
      <c r="BD3051" s="44">
        <v>70607</v>
      </c>
      <c r="BE3051" s="34" t="s">
        <v>1874</v>
      </c>
      <c r="BF3051" s="43" t="s">
        <v>1223</v>
      </c>
      <c r="BG3051" s="34" t="s">
        <v>452</v>
      </c>
      <c r="BH3051" s="34" t="s">
        <v>274</v>
      </c>
      <c r="BI3051" s="34" t="s">
        <v>1874</v>
      </c>
      <c r="BJ3051" s="44" t="s">
        <v>947</v>
      </c>
      <c r="BK3051" s="44" t="s">
        <v>13640</v>
      </c>
      <c r="EN3051" s="576"/>
      <c r="EO3051" s="561"/>
      <c r="EP3051" s="561"/>
      <c r="EQ3051" s="576"/>
      <c r="ER3051" s="561"/>
      <c r="ES3051" s="561"/>
    </row>
    <row r="3052" spans="22:149">
      <c r="V3052" s="43">
        <v>484</v>
      </c>
      <c r="W3052" s="34" t="s">
        <v>4443</v>
      </c>
      <c r="X3052" s="44">
        <v>70610</v>
      </c>
      <c r="Y3052" s="34" t="s">
        <v>2098</v>
      </c>
      <c r="Z3052" s="43" t="s">
        <v>1223</v>
      </c>
      <c r="AA3052" s="34" t="s">
        <v>452</v>
      </c>
      <c r="AB3052" s="34" t="s">
        <v>274</v>
      </c>
      <c r="AC3052" s="34" t="s">
        <v>2098</v>
      </c>
      <c r="AD3052" s="44" t="s">
        <v>947</v>
      </c>
      <c r="AE3052" s="44" t="s">
        <v>13640</v>
      </c>
      <c r="AF3052" s="43">
        <v>484</v>
      </c>
      <c r="AG3052" s="34" t="s">
        <v>4443</v>
      </c>
      <c r="AH3052" s="34" t="s">
        <v>5406</v>
      </c>
      <c r="AI3052" s="43" t="s">
        <v>5337</v>
      </c>
      <c r="AJ3052" s="44" t="s">
        <v>5407</v>
      </c>
      <c r="AK3052" s="261">
        <v>7050101</v>
      </c>
      <c r="AL3052" s="44" t="s">
        <v>452</v>
      </c>
      <c r="AM3052" s="44" t="s">
        <v>5411</v>
      </c>
      <c r="AN3052" s="262">
        <v>266093910</v>
      </c>
      <c r="AO3052" s="34"/>
      <c r="AP3052" s="34"/>
      <c r="AQ3052" s="34"/>
      <c r="AR3052" s="34"/>
      <c r="AS3052" s="34"/>
      <c r="AT3052" s="44" t="s">
        <v>13624</v>
      </c>
      <c r="AU3052" s="44"/>
      <c r="AV3052" s="477" t="str">
        <f t="array" ref="AV3052">_xlfn.IFS(
LEFT(Tabelas!$AI3052,1)="N","DN",
LEFT(Tabelas!$AI3052,1)="C","DC",
LEFT(Tabelas!$AI3052,1)="L","DL",
LEFT(Tabelas!$AI3052,1)="A","DA",
LEFT(Tabelas!$AI3052,1)="G","DG")</f>
        <v>DA</v>
      </c>
      <c r="AW3052" s="34"/>
      <c r="AX3052" s="34"/>
      <c r="AY3052" s="34"/>
      <c r="AZ3052" s="34"/>
      <c r="BA3052" s="34"/>
      <c r="BB3052" s="34"/>
      <c r="BC3052" s="34"/>
      <c r="BD3052" s="44">
        <v>70610</v>
      </c>
      <c r="BE3052" s="34" t="s">
        <v>2098</v>
      </c>
      <c r="BF3052" s="43" t="s">
        <v>1223</v>
      </c>
      <c r="BG3052" s="34" t="s">
        <v>452</v>
      </c>
      <c r="BH3052" s="34" t="s">
        <v>274</v>
      </c>
      <c r="BI3052" s="34" t="s">
        <v>2098</v>
      </c>
      <c r="BJ3052" s="44" t="s">
        <v>947</v>
      </c>
      <c r="BK3052" s="44" t="s">
        <v>13640</v>
      </c>
      <c r="EN3052" s="576"/>
      <c r="EO3052" s="561"/>
      <c r="EP3052" s="561"/>
      <c r="EQ3052" s="576"/>
      <c r="ER3052" s="561"/>
      <c r="ES3052" s="561"/>
    </row>
    <row r="3053" spans="22:149">
      <c r="V3053" s="43">
        <v>484</v>
      </c>
      <c r="W3053" s="34" t="s">
        <v>4443</v>
      </c>
      <c r="X3053" s="44">
        <v>70600</v>
      </c>
      <c r="Y3053" s="34" t="s">
        <v>739</v>
      </c>
      <c r="Z3053" s="43" t="s">
        <v>1223</v>
      </c>
      <c r="AA3053" s="34" t="s">
        <v>452</v>
      </c>
      <c r="AB3053" s="34" t="s">
        <v>274</v>
      </c>
      <c r="AC3053" s="34" t="s">
        <v>13677</v>
      </c>
      <c r="AD3053" s="44" t="s">
        <v>947</v>
      </c>
      <c r="AE3053" s="44" t="s">
        <v>13640</v>
      </c>
      <c r="AF3053" s="43">
        <v>484</v>
      </c>
      <c r="AG3053" s="34" t="s">
        <v>4443</v>
      </c>
      <c r="AH3053" s="34" t="s">
        <v>5406</v>
      </c>
      <c r="AI3053" s="43" t="s">
        <v>5337</v>
      </c>
      <c r="AJ3053" s="44" t="s">
        <v>5407</v>
      </c>
      <c r="AK3053" s="261">
        <v>7050101</v>
      </c>
      <c r="AL3053" s="44" t="s">
        <v>452</v>
      </c>
      <c r="AM3053" s="44" t="s">
        <v>5411</v>
      </c>
      <c r="AN3053" s="262">
        <v>266093910</v>
      </c>
      <c r="AO3053" s="34"/>
      <c r="AP3053" s="34"/>
      <c r="AQ3053" s="34"/>
      <c r="AR3053" s="34"/>
      <c r="AS3053" s="34"/>
      <c r="AT3053" s="44" t="s">
        <v>13624</v>
      </c>
      <c r="AU3053" s="44"/>
      <c r="AV3053" s="477" t="str">
        <f t="array" ref="AV3053">_xlfn.IFS(
LEFT(Tabelas!$AI3053,1)="N","DN",
LEFT(Tabelas!$AI3053,1)="C","DC",
LEFT(Tabelas!$AI3053,1)="L","DL",
LEFT(Tabelas!$AI3053,1)="A","DA",
LEFT(Tabelas!$AI3053,1)="G","DG")</f>
        <v>DA</v>
      </c>
      <c r="AW3053" s="34"/>
      <c r="AX3053" s="34"/>
      <c r="AY3053" s="34"/>
      <c r="AZ3053" s="34"/>
      <c r="BA3053" s="34"/>
      <c r="BB3053" s="34"/>
      <c r="BC3053" s="34"/>
      <c r="BD3053" s="44">
        <v>70600</v>
      </c>
      <c r="BE3053" s="34" t="s">
        <v>739</v>
      </c>
      <c r="BF3053" s="43" t="s">
        <v>1223</v>
      </c>
      <c r="BG3053" s="34" t="s">
        <v>452</v>
      </c>
      <c r="BH3053" s="34" t="s">
        <v>274</v>
      </c>
      <c r="BI3053" s="34" t="s">
        <v>13677</v>
      </c>
      <c r="BJ3053" s="44" t="s">
        <v>947</v>
      </c>
      <c r="BK3053" s="44" t="s">
        <v>13640</v>
      </c>
      <c r="EN3053" s="576"/>
      <c r="EO3053" s="561"/>
      <c r="EP3053" s="561"/>
      <c r="EQ3053" s="576"/>
      <c r="ER3053" s="561"/>
      <c r="ES3053" s="561"/>
    </row>
    <row r="3054" spans="22:149">
      <c r="V3054" s="43">
        <v>484</v>
      </c>
      <c r="W3054" s="34" t="s">
        <v>4443</v>
      </c>
      <c r="X3054" s="44">
        <v>70605</v>
      </c>
      <c r="Y3054" s="34" t="s">
        <v>1326</v>
      </c>
      <c r="Z3054" s="43" t="s">
        <v>1223</v>
      </c>
      <c r="AA3054" s="34" t="s">
        <v>452</v>
      </c>
      <c r="AB3054" s="34" t="s">
        <v>274</v>
      </c>
      <c r="AC3054" s="34" t="s">
        <v>1326</v>
      </c>
      <c r="AD3054" s="44" t="s">
        <v>947</v>
      </c>
      <c r="AE3054" s="44" t="s">
        <v>13640</v>
      </c>
      <c r="AF3054" s="43">
        <v>484</v>
      </c>
      <c r="AG3054" s="34" t="s">
        <v>4443</v>
      </c>
      <c r="AH3054" s="34" t="s">
        <v>5406</v>
      </c>
      <c r="AI3054" s="43" t="s">
        <v>5337</v>
      </c>
      <c r="AJ3054" s="44" t="s">
        <v>5407</v>
      </c>
      <c r="AK3054" s="261">
        <v>7050101</v>
      </c>
      <c r="AL3054" s="44" t="s">
        <v>452</v>
      </c>
      <c r="AM3054" s="44" t="s">
        <v>5411</v>
      </c>
      <c r="AN3054" s="262">
        <v>266093910</v>
      </c>
      <c r="AO3054" s="34"/>
      <c r="AP3054" s="34"/>
      <c r="AQ3054" s="34"/>
      <c r="AR3054" s="34"/>
      <c r="AS3054" s="34"/>
      <c r="AT3054" s="44" t="s">
        <v>13624</v>
      </c>
      <c r="AU3054" s="44"/>
      <c r="AV3054" s="477" t="str">
        <f t="array" ref="AV3054">_xlfn.IFS(
LEFT(Tabelas!$AI3054,1)="N","DN",
LEFT(Tabelas!$AI3054,1)="C","DC",
LEFT(Tabelas!$AI3054,1)="L","DL",
LEFT(Tabelas!$AI3054,1)="A","DA",
LEFT(Tabelas!$AI3054,1)="G","DG")</f>
        <v>DA</v>
      </c>
      <c r="AW3054" s="34"/>
      <c r="AX3054" s="34"/>
      <c r="AY3054" s="34"/>
      <c r="AZ3054" s="34"/>
      <c r="BA3054" s="34"/>
      <c r="BB3054" s="34"/>
      <c r="BC3054" s="34"/>
      <c r="BD3054" s="44">
        <v>70605</v>
      </c>
      <c r="BE3054" s="34" t="s">
        <v>1326</v>
      </c>
      <c r="BF3054" s="43" t="s">
        <v>1223</v>
      </c>
      <c r="BG3054" s="34" t="s">
        <v>452</v>
      </c>
      <c r="BH3054" s="34" t="s">
        <v>274</v>
      </c>
      <c r="BI3054" s="34" t="s">
        <v>1326</v>
      </c>
      <c r="BJ3054" s="44" t="s">
        <v>947</v>
      </c>
      <c r="BK3054" s="44" t="s">
        <v>13640</v>
      </c>
      <c r="EN3054" s="576"/>
      <c r="EO3054" s="561"/>
      <c r="EP3054" s="561"/>
      <c r="EQ3054" s="576"/>
      <c r="ER3054" s="561"/>
      <c r="ES3054" s="561"/>
    </row>
    <row r="3055" spans="22:149">
      <c r="V3055" s="43">
        <v>484</v>
      </c>
      <c r="W3055" s="34" t="s">
        <v>4443</v>
      </c>
      <c r="X3055" s="44">
        <v>70606</v>
      </c>
      <c r="Y3055" s="34" t="s">
        <v>1606</v>
      </c>
      <c r="Z3055" s="43" t="s">
        <v>1223</v>
      </c>
      <c r="AA3055" s="34" t="s">
        <v>452</v>
      </c>
      <c r="AB3055" s="34" t="s">
        <v>274</v>
      </c>
      <c r="AC3055" s="34" t="s">
        <v>1606</v>
      </c>
      <c r="AD3055" s="44" t="s">
        <v>947</v>
      </c>
      <c r="AE3055" s="44" t="s">
        <v>13640</v>
      </c>
      <c r="AF3055" s="43">
        <v>484</v>
      </c>
      <c r="AG3055" s="34" t="s">
        <v>4443</v>
      </c>
      <c r="AH3055" s="34" t="s">
        <v>5406</v>
      </c>
      <c r="AI3055" s="43" t="s">
        <v>5337</v>
      </c>
      <c r="AJ3055" s="44" t="s">
        <v>5407</v>
      </c>
      <c r="AK3055" s="261">
        <v>7050101</v>
      </c>
      <c r="AL3055" s="44" t="s">
        <v>452</v>
      </c>
      <c r="AM3055" s="44" t="s">
        <v>5411</v>
      </c>
      <c r="AN3055" s="262">
        <v>266093910</v>
      </c>
      <c r="AO3055" s="34"/>
      <c r="AP3055" s="34"/>
      <c r="AQ3055" s="34"/>
      <c r="AR3055" s="34"/>
      <c r="AS3055" s="34"/>
      <c r="AT3055" s="44" t="s">
        <v>13624</v>
      </c>
      <c r="AU3055" s="44"/>
      <c r="AV3055" s="477" t="str">
        <f t="array" ref="AV3055">_xlfn.IFS(
LEFT(Tabelas!$AI3055,1)="N","DN",
LEFT(Tabelas!$AI3055,1)="C","DC",
LEFT(Tabelas!$AI3055,1)="L","DL",
LEFT(Tabelas!$AI3055,1)="A","DA",
LEFT(Tabelas!$AI3055,1)="G","DG")</f>
        <v>DA</v>
      </c>
      <c r="AW3055" s="34"/>
      <c r="AX3055" s="34"/>
      <c r="AY3055" s="34"/>
      <c r="AZ3055" s="34"/>
      <c r="BA3055" s="34"/>
      <c r="BB3055" s="34"/>
      <c r="BC3055" s="34"/>
      <c r="BD3055" s="44">
        <v>70606</v>
      </c>
      <c r="BE3055" s="34" t="s">
        <v>1606</v>
      </c>
      <c r="BF3055" s="43" t="s">
        <v>1223</v>
      </c>
      <c r="BG3055" s="34" t="s">
        <v>452</v>
      </c>
      <c r="BH3055" s="34" t="s">
        <v>274</v>
      </c>
      <c r="BI3055" s="34" t="s">
        <v>1606</v>
      </c>
      <c r="BJ3055" s="44" t="s">
        <v>947</v>
      </c>
      <c r="BK3055" s="44" t="s">
        <v>13640</v>
      </c>
      <c r="EN3055" s="576"/>
      <c r="EO3055" s="561"/>
      <c r="EP3055" s="561"/>
      <c r="EQ3055" s="576"/>
      <c r="ER3055" s="561"/>
      <c r="ES3055" s="561"/>
    </row>
    <row r="3056" spans="22:149">
      <c r="V3056" s="43">
        <v>484</v>
      </c>
      <c r="W3056" s="34" t="s">
        <v>4443</v>
      </c>
      <c r="X3056" s="44">
        <v>70611</v>
      </c>
      <c r="Y3056" s="34" t="s">
        <v>2300</v>
      </c>
      <c r="Z3056" s="43" t="s">
        <v>1223</v>
      </c>
      <c r="AA3056" s="34" t="s">
        <v>452</v>
      </c>
      <c r="AB3056" s="34" t="s">
        <v>274</v>
      </c>
      <c r="AC3056" s="34" t="s">
        <v>13678</v>
      </c>
      <c r="AD3056" s="44" t="s">
        <v>947</v>
      </c>
      <c r="AE3056" s="44" t="s">
        <v>13640</v>
      </c>
      <c r="AF3056" s="43">
        <v>484</v>
      </c>
      <c r="AG3056" s="34" t="s">
        <v>4443</v>
      </c>
      <c r="AH3056" s="34" t="s">
        <v>5406</v>
      </c>
      <c r="AI3056" s="43" t="s">
        <v>5337</v>
      </c>
      <c r="AJ3056" s="44" t="s">
        <v>5407</v>
      </c>
      <c r="AK3056" s="261">
        <v>7050101</v>
      </c>
      <c r="AL3056" s="44" t="s">
        <v>452</v>
      </c>
      <c r="AM3056" s="44" t="s">
        <v>5411</v>
      </c>
      <c r="AN3056" s="262">
        <v>266093910</v>
      </c>
      <c r="AO3056" s="34"/>
      <c r="AP3056" s="34"/>
      <c r="AQ3056" s="34"/>
      <c r="AR3056" s="34"/>
      <c r="AS3056" s="34"/>
      <c r="AT3056" s="44" t="s">
        <v>13624</v>
      </c>
      <c r="AU3056" s="44"/>
      <c r="AV3056" s="477" t="str">
        <f t="array" ref="AV3056">_xlfn.IFS(
LEFT(Tabelas!$AI3056,1)="N","DN",
LEFT(Tabelas!$AI3056,1)="C","DC",
LEFT(Tabelas!$AI3056,1)="L","DL",
LEFT(Tabelas!$AI3056,1)="A","DA",
LEFT(Tabelas!$AI3056,1)="G","DG")</f>
        <v>DA</v>
      </c>
      <c r="AW3056" s="34"/>
      <c r="AX3056" s="34"/>
      <c r="AY3056" s="34"/>
      <c r="AZ3056" s="34"/>
      <c r="BA3056" s="34"/>
      <c r="BB3056" s="34"/>
      <c r="BC3056" s="34"/>
      <c r="BD3056" s="44">
        <v>70611</v>
      </c>
      <c r="BE3056" s="34" t="s">
        <v>2300</v>
      </c>
      <c r="BF3056" s="43" t="s">
        <v>1223</v>
      </c>
      <c r="BG3056" s="34" t="s">
        <v>452</v>
      </c>
      <c r="BH3056" s="34" t="s">
        <v>274</v>
      </c>
      <c r="BI3056" s="34" t="s">
        <v>13678</v>
      </c>
      <c r="BJ3056" s="44" t="s">
        <v>947</v>
      </c>
      <c r="BK3056" s="44" t="s">
        <v>13640</v>
      </c>
      <c r="EN3056" s="576"/>
      <c r="EO3056" s="561"/>
      <c r="EP3056" s="561"/>
      <c r="EQ3056" s="576"/>
      <c r="ER3056" s="561"/>
      <c r="ES3056" s="561"/>
    </row>
    <row r="3057" spans="22:149">
      <c r="V3057" s="43">
        <v>484</v>
      </c>
      <c r="W3057" s="34" t="s">
        <v>4443</v>
      </c>
      <c r="X3057" s="44">
        <v>70612</v>
      </c>
      <c r="Y3057" s="34" t="s">
        <v>2480</v>
      </c>
      <c r="Z3057" s="43" t="s">
        <v>1223</v>
      </c>
      <c r="AA3057" s="34" t="s">
        <v>452</v>
      </c>
      <c r="AB3057" s="34" t="s">
        <v>274</v>
      </c>
      <c r="AC3057" s="34" t="s">
        <v>13677</v>
      </c>
      <c r="AD3057" s="44" t="s">
        <v>947</v>
      </c>
      <c r="AE3057" s="44" t="s">
        <v>13640</v>
      </c>
      <c r="AF3057" s="43">
        <v>484</v>
      </c>
      <c r="AG3057" s="34" t="s">
        <v>4443</v>
      </c>
      <c r="AH3057" s="34" t="s">
        <v>5406</v>
      </c>
      <c r="AI3057" s="43" t="s">
        <v>5337</v>
      </c>
      <c r="AJ3057" s="44" t="s">
        <v>5407</v>
      </c>
      <c r="AK3057" s="261">
        <v>7050101</v>
      </c>
      <c r="AL3057" s="44" t="s">
        <v>452</v>
      </c>
      <c r="AM3057" s="44" t="s">
        <v>5411</v>
      </c>
      <c r="AN3057" s="262">
        <v>266093910</v>
      </c>
      <c r="AO3057" s="34"/>
      <c r="AP3057" s="34"/>
      <c r="AQ3057" s="34"/>
      <c r="AR3057" s="34"/>
      <c r="AS3057" s="34"/>
      <c r="AT3057" s="44" t="s">
        <v>13624</v>
      </c>
      <c r="AU3057" s="44"/>
      <c r="AV3057" s="477" t="str">
        <f t="array" ref="AV3057">_xlfn.IFS(
LEFT(Tabelas!$AI3057,1)="N","DN",
LEFT(Tabelas!$AI3057,1)="C","DC",
LEFT(Tabelas!$AI3057,1)="L","DL",
LEFT(Tabelas!$AI3057,1)="A","DA",
LEFT(Tabelas!$AI3057,1)="G","DG")</f>
        <v>DA</v>
      </c>
      <c r="AW3057" s="34"/>
      <c r="AX3057" s="34"/>
      <c r="AY3057" s="34"/>
      <c r="AZ3057" s="34"/>
      <c r="BA3057" s="34"/>
      <c r="BB3057" s="34"/>
      <c r="BC3057" s="34"/>
      <c r="BD3057" s="44">
        <v>70612</v>
      </c>
      <c r="BE3057" s="34" t="s">
        <v>2480</v>
      </c>
      <c r="BF3057" s="43" t="s">
        <v>1223</v>
      </c>
      <c r="BG3057" s="34" t="s">
        <v>452</v>
      </c>
      <c r="BH3057" s="34" t="s">
        <v>274</v>
      </c>
      <c r="BI3057" s="34" t="s">
        <v>13677</v>
      </c>
      <c r="BJ3057" s="44" t="s">
        <v>947</v>
      </c>
      <c r="BK3057" s="44" t="s">
        <v>13640</v>
      </c>
      <c r="EN3057" s="576"/>
      <c r="EO3057" s="561"/>
      <c r="EP3057" s="561"/>
      <c r="EQ3057" s="576"/>
      <c r="ER3057" s="561"/>
      <c r="ES3057" s="561"/>
    </row>
    <row r="3058" spans="22:149">
      <c r="V3058" s="43">
        <v>484</v>
      </c>
      <c r="W3058" s="34" t="s">
        <v>4443</v>
      </c>
      <c r="X3058" s="44">
        <v>70701</v>
      </c>
      <c r="Y3058" s="34" t="s">
        <v>1050</v>
      </c>
      <c r="Z3058" s="43" t="s">
        <v>1223</v>
      </c>
      <c r="AA3058" s="34" t="s">
        <v>453</v>
      </c>
      <c r="AB3058" s="34" t="s">
        <v>274</v>
      </c>
      <c r="AC3058" s="34" t="s">
        <v>1050</v>
      </c>
      <c r="AD3058" s="44" t="s">
        <v>947</v>
      </c>
      <c r="AE3058" s="44" t="s">
        <v>13640</v>
      </c>
      <c r="AF3058" s="43">
        <v>484</v>
      </c>
      <c r="AG3058" s="34" t="s">
        <v>4443</v>
      </c>
      <c r="AH3058" s="34" t="s">
        <v>5406</v>
      </c>
      <c r="AI3058" s="43" t="s">
        <v>5337</v>
      </c>
      <c r="AJ3058" s="44" t="s">
        <v>5407</v>
      </c>
      <c r="AK3058" s="261">
        <v>7050101</v>
      </c>
      <c r="AL3058" s="44" t="s">
        <v>452</v>
      </c>
      <c r="AM3058" s="44" t="s">
        <v>5411</v>
      </c>
      <c r="AN3058" s="262">
        <v>266093910</v>
      </c>
      <c r="AO3058" s="34"/>
      <c r="AP3058" s="34"/>
      <c r="AQ3058" s="34"/>
      <c r="AR3058" s="34"/>
      <c r="AS3058" s="34"/>
      <c r="AT3058" s="44" t="s">
        <v>13624</v>
      </c>
      <c r="AU3058" s="44"/>
      <c r="AV3058" s="477" t="str">
        <f t="array" ref="AV3058">_xlfn.IFS(
LEFT(Tabelas!$AI3058,1)="N","DN",
LEFT(Tabelas!$AI3058,1)="C","DC",
LEFT(Tabelas!$AI3058,1)="L","DL",
LEFT(Tabelas!$AI3058,1)="A","DA",
LEFT(Tabelas!$AI3058,1)="G","DG")</f>
        <v>DA</v>
      </c>
      <c r="AW3058" s="34"/>
      <c r="AX3058" s="34"/>
      <c r="AY3058" s="34"/>
      <c r="AZ3058" s="34"/>
      <c r="BA3058" s="34"/>
      <c r="BB3058" s="34"/>
      <c r="BC3058" s="34"/>
      <c r="BD3058" s="44">
        <v>70701</v>
      </c>
      <c r="BE3058" s="34" t="s">
        <v>1050</v>
      </c>
      <c r="BF3058" s="43" t="s">
        <v>1223</v>
      </c>
      <c r="BG3058" s="34" t="s">
        <v>453</v>
      </c>
      <c r="BH3058" s="34" t="s">
        <v>274</v>
      </c>
      <c r="BI3058" s="34" t="s">
        <v>1050</v>
      </c>
      <c r="BJ3058" s="44" t="s">
        <v>947</v>
      </c>
      <c r="BK3058" s="44" t="s">
        <v>13640</v>
      </c>
      <c r="EN3058" s="576"/>
      <c r="EO3058" s="561"/>
      <c r="EP3058" s="561"/>
      <c r="EQ3058" s="576"/>
      <c r="ER3058" s="561"/>
      <c r="ES3058" s="561"/>
    </row>
    <row r="3059" spans="22:149">
      <c r="V3059" s="43">
        <v>484</v>
      </c>
      <c r="W3059" s="34" t="s">
        <v>4443</v>
      </c>
      <c r="X3059" s="44">
        <v>70702</v>
      </c>
      <c r="Y3059" s="34" t="s">
        <v>1327</v>
      </c>
      <c r="Z3059" s="43" t="s">
        <v>1223</v>
      </c>
      <c r="AA3059" s="34" t="s">
        <v>453</v>
      </c>
      <c r="AB3059" s="34" t="s">
        <v>274</v>
      </c>
      <c r="AC3059" s="34" t="s">
        <v>1327</v>
      </c>
      <c r="AD3059" s="44" t="s">
        <v>947</v>
      </c>
      <c r="AE3059" s="44" t="s">
        <v>13640</v>
      </c>
      <c r="AF3059" s="43">
        <v>484</v>
      </c>
      <c r="AG3059" s="34" t="s">
        <v>4443</v>
      </c>
      <c r="AH3059" s="34" t="s">
        <v>5406</v>
      </c>
      <c r="AI3059" s="43" t="s">
        <v>5337</v>
      </c>
      <c r="AJ3059" s="44" t="s">
        <v>5407</v>
      </c>
      <c r="AK3059" s="261">
        <v>7050101</v>
      </c>
      <c r="AL3059" s="44" t="s">
        <v>452</v>
      </c>
      <c r="AM3059" s="44" t="s">
        <v>5411</v>
      </c>
      <c r="AN3059" s="262">
        <v>266093910</v>
      </c>
      <c r="AO3059" s="34"/>
      <c r="AP3059" s="34"/>
      <c r="AQ3059" s="34"/>
      <c r="AR3059" s="34"/>
      <c r="AS3059" s="34"/>
      <c r="AT3059" s="44" t="s">
        <v>13624</v>
      </c>
      <c r="AU3059" s="44"/>
      <c r="AV3059" s="477" t="str">
        <f t="array" ref="AV3059">_xlfn.IFS(
LEFT(Tabelas!$AI3059,1)="N","DN",
LEFT(Tabelas!$AI3059,1)="C","DC",
LEFT(Tabelas!$AI3059,1)="L","DL",
LEFT(Tabelas!$AI3059,1)="A","DA",
LEFT(Tabelas!$AI3059,1)="G","DG")</f>
        <v>DA</v>
      </c>
      <c r="AW3059" s="34"/>
      <c r="AX3059" s="34"/>
      <c r="AY3059" s="34"/>
      <c r="AZ3059" s="34"/>
      <c r="BA3059" s="34"/>
      <c r="BB3059" s="34"/>
      <c r="BC3059" s="34"/>
      <c r="BD3059" s="44">
        <v>70702</v>
      </c>
      <c r="BE3059" s="34" t="s">
        <v>1327</v>
      </c>
      <c r="BF3059" s="43" t="s">
        <v>1223</v>
      </c>
      <c r="BG3059" s="34" t="s">
        <v>453</v>
      </c>
      <c r="BH3059" s="34" t="s">
        <v>274</v>
      </c>
      <c r="BI3059" s="34" t="s">
        <v>1327</v>
      </c>
      <c r="BJ3059" s="44" t="s">
        <v>947</v>
      </c>
      <c r="BK3059" s="44" t="s">
        <v>13640</v>
      </c>
      <c r="EN3059" s="576"/>
      <c r="EO3059" s="561"/>
      <c r="EP3059" s="561"/>
      <c r="EQ3059" s="576"/>
      <c r="ER3059" s="561"/>
      <c r="ES3059" s="561"/>
    </row>
    <row r="3060" spans="22:149">
      <c r="V3060" s="43">
        <v>484</v>
      </c>
      <c r="W3060" s="34" t="s">
        <v>4443</v>
      </c>
      <c r="X3060" s="44">
        <v>70703</v>
      </c>
      <c r="Y3060" s="34" t="s">
        <v>453</v>
      </c>
      <c r="Z3060" s="43" t="s">
        <v>1223</v>
      </c>
      <c r="AA3060" s="34" t="s">
        <v>453</v>
      </c>
      <c r="AB3060" s="34" t="s">
        <v>274</v>
      </c>
      <c r="AC3060" s="34" t="s">
        <v>453</v>
      </c>
      <c r="AD3060" s="44" t="s">
        <v>947</v>
      </c>
      <c r="AE3060" s="44" t="s">
        <v>13640</v>
      </c>
      <c r="AF3060" s="43">
        <v>484</v>
      </c>
      <c r="AG3060" s="34" t="s">
        <v>4443</v>
      </c>
      <c r="AH3060" s="34" t="s">
        <v>5406</v>
      </c>
      <c r="AI3060" s="43" t="s">
        <v>5337</v>
      </c>
      <c r="AJ3060" s="44" t="s">
        <v>5407</v>
      </c>
      <c r="AK3060" s="261">
        <v>7050101</v>
      </c>
      <c r="AL3060" s="44" t="s">
        <v>452</v>
      </c>
      <c r="AM3060" s="44" t="s">
        <v>5411</v>
      </c>
      <c r="AN3060" s="262">
        <v>266093910</v>
      </c>
      <c r="AO3060" s="34"/>
      <c r="AP3060" s="34"/>
      <c r="AQ3060" s="34"/>
      <c r="AR3060" s="34"/>
      <c r="AS3060" s="34"/>
      <c r="AT3060" s="44" t="s">
        <v>13624</v>
      </c>
      <c r="AU3060" s="44"/>
      <c r="AV3060" s="477" t="str">
        <f t="array" ref="AV3060">_xlfn.IFS(
LEFT(Tabelas!$AI3060,1)="N","DN",
LEFT(Tabelas!$AI3060,1)="C","DC",
LEFT(Tabelas!$AI3060,1)="L","DL",
LEFT(Tabelas!$AI3060,1)="A","DA",
LEFT(Tabelas!$AI3060,1)="G","DG")</f>
        <v>DA</v>
      </c>
      <c r="AW3060" s="34"/>
      <c r="AX3060" s="34"/>
      <c r="AY3060" s="34"/>
      <c r="AZ3060" s="34"/>
      <c r="BA3060" s="34"/>
      <c r="BB3060" s="34"/>
      <c r="BC3060" s="34"/>
      <c r="BD3060" s="44">
        <v>70703</v>
      </c>
      <c r="BE3060" s="34" t="s">
        <v>453</v>
      </c>
      <c r="BF3060" s="43" t="s">
        <v>1223</v>
      </c>
      <c r="BG3060" s="34" t="s">
        <v>453</v>
      </c>
      <c r="BH3060" s="34" t="s">
        <v>274</v>
      </c>
      <c r="BI3060" s="34" t="s">
        <v>453</v>
      </c>
      <c r="BJ3060" s="44" t="s">
        <v>947</v>
      </c>
      <c r="BK3060" s="44" t="s">
        <v>13640</v>
      </c>
      <c r="EN3060" s="576"/>
      <c r="EO3060" s="561"/>
      <c r="EP3060" s="561"/>
      <c r="EQ3060" s="576"/>
      <c r="ER3060" s="561"/>
      <c r="ES3060" s="561"/>
    </row>
    <row r="3061" spans="22:149">
      <c r="V3061" s="43">
        <v>484</v>
      </c>
      <c r="W3061" s="34" t="s">
        <v>4443</v>
      </c>
      <c r="X3061" s="44">
        <v>70700</v>
      </c>
      <c r="Y3061" s="34" t="s">
        <v>740</v>
      </c>
      <c r="Z3061" s="43" t="s">
        <v>1223</v>
      </c>
      <c r="AA3061" s="34" t="s">
        <v>453</v>
      </c>
      <c r="AB3061" s="34" t="s">
        <v>274</v>
      </c>
      <c r="AC3061" s="34" t="s">
        <v>453</v>
      </c>
      <c r="AD3061" s="44" t="s">
        <v>947</v>
      </c>
      <c r="AE3061" s="44" t="s">
        <v>13640</v>
      </c>
      <c r="AF3061" s="43">
        <v>484</v>
      </c>
      <c r="AG3061" s="34" t="s">
        <v>4443</v>
      </c>
      <c r="AH3061" s="34" t="s">
        <v>5406</v>
      </c>
      <c r="AI3061" s="43" t="s">
        <v>5337</v>
      </c>
      <c r="AJ3061" s="44" t="s">
        <v>5407</v>
      </c>
      <c r="AK3061" s="261">
        <v>7050101</v>
      </c>
      <c r="AL3061" s="44" t="s">
        <v>452</v>
      </c>
      <c r="AM3061" s="44" t="s">
        <v>5411</v>
      </c>
      <c r="AN3061" s="262">
        <v>266093910</v>
      </c>
      <c r="AO3061" s="34"/>
      <c r="AP3061" s="34"/>
      <c r="AQ3061" s="34"/>
      <c r="AR3061" s="34"/>
      <c r="AS3061" s="34"/>
      <c r="AT3061" s="44" t="s">
        <v>13624</v>
      </c>
      <c r="AU3061" s="44"/>
      <c r="AV3061" s="477" t="str">
        <f t="array" ref="AV3061">_xlfn.IFS(
LEFT(Tabelas!$AI3061,1)="N","DN",
LEFT(Tabelas!$AI3061,1)="C","DC",
LEFT(Tabelas!$AI3061,1)="L","DL",
LEFT(Tabelas!$AI3061,1)="A","DA",
LEFT(Tabelas!$AI3061,1)="G","DG")</f>
        <v>DA</v>
      </c>
      <c r="AW3061" s="34"/>
      <c r="AX3061" s="34"/>
      <c r="AY3061" s="34"/>
      <c r="AZ3061" s="34"/>
      <c r="BA3061" s="34"/>
      <c r="BB3061" s="34"/>
      <c r="BC3061" s="34"/>
      <c r="BD3061" s="44">
        <v>70700</v>
      </c>
      <c r="BE3061" s="34" t="s">
        <v>740</v>
      </c>
      <c r="BF3061" s="43" t="s">
        <v>1223</v>
      </c>
      <c r="BG3061" s="34" t="s">
        <v>453</v>
      </c>
      <c r="BH3061" s="34" t="s">
        <v>274</v>
      </c>
      <c r="BI3061" s="34" t="s">
        <v>453</v>
      </c>
      <c r="BJ3061" s="44" t="s">
        <v>947</v>
      </c>
      <c r="BK3061" s="44" t="s">
        <v>13640</v>
      </c>
      <c r="EN3061" s="576"/>
      <c r="EO3061" s="561"/>
      <c r="EP3061" s="561"/>
      <c r="EQ3061" s="576"/>
      <c r="ER3061" s="561"/>
      <c r="ES3061" s="561"/>
    </row>
    <row r="3062" spans="22:149">
      <c r="V3062" s="43">
        <v>484</v>
      </c>
      <c r="W3062" s="34" t="s">
        <v>4443</v>
      </c>
      <c r="X3062" s="44">
        <v>70704</v>
      </c>
      <c r="Y3062" s="34" t="s">
        <v>1875</v>
      </c>
      <c r="Z3062" s="43" t="s">
        <v>1223</v>
      </c>
      <c r="AA3062" s="34" t="s">
        <v>453</v>
      </c>
      <c r="AB3062" s="34" t="s">
        <v>274</v>
      </c>
      <c r="AC3062" s="34" t="s">
        <v>1875</v>
      </c>
      <c r="AD3062" s="44" t="s">
        <v>947</v>
      </c>
      <c r="AE3062" s="44" t="s">
        <v>13640</v>
      </c>
      <c r="AF3062" s="43">
        <v>484</v>
      </c>
      <c r="AG3062" s="34" t="s">
        <v>4443</v>
      </c>
      <c r="AH3062" s="34" t="s">
        <v>5406</v>
      </c>
      <c r="AI3062" s="43" t="s">
        <v>5337</v>
      </c>
      <c r="AJ3062" s="44" t="s">
        <v>5407</v>
      </c>
      <c r="AK3062" s="261">
        <v>7050101</v>
      </c>
      <c r="AL3062" s="44" t="s">
        <v>452</v>
      </c>
      <c r="AM3062" s="44" t="s">
        <v>5411</v>
      </c>
      <c r="AN3062" s="262">
        <v>266093910</v>
      </c>
      <c r="AO3062" s="34"/>
      <c r="AP3062" s="34"/>
      <c r="AQ3062" s="34"/>
      <c r="AR3062" s="34"/>
      <c r="AS3062" s="34"/>
      <c r="AT3062" s="44" t="s">
        <v>13624</v>
      </c>
      <c r="AU3062" s="44"/>
      <c r="AV3062" s="477" t="str">
        <f t="array" ref="AV3062">_xlfn.IFS(
LEFT(Tabelas!$AI3062,1)="N","DN",
LEFT(Tabelas!$AI3062,1)="C","DC",
LEFT(Tabelas!$AI3062,1)="L","DL",
LEFT(Tabelas!$AI3062,1)="A","DA",
LEFT(Tabelas!$AI3062,1)="G","DG")</f>
        <v>DA</v>
      </c>
      <c r="AW3062" s="34"/>
      <c r="AX3062" s="34"/>
      <c r="AY3062" s="34"/>
      <c r="AZ3062" s="34"/>
      <c r="BA3062" s="34"/>
      <c r="BB3062" s="34"/>
      <c r="BC3062" s="34"/>
      <c r="BD3062" s="44">
        <v>70704</v>
      </c>
      <c r="BE3062" s="34" t="s">
        <v>1875</v>
      </c>
      <c r="BF3062" s="43" t="s">
        <v>1223</v>
      </c>
      <c r="BG3062" s="34" t="s">
        <v>453</v>
      </c>
      <c r="BH3062" s="34" t="s">
        <v>274</v>
      </c>
      <c r="BI3062" s="34" t="s">
        <v>1875</v>
      </c>
      <c r="BJ3062" s="44" t="s">
        <v>947</v>
      </c>
      <c r="BK3062" s="44" t="s">
        <v>13640</v>
      </c>
      <c r="EN3062" s="576"/>
      <c r="EO3062" s="561"/>
      <c r="EP3062" s="561"/>
      <c r="EQ3062" s="576"/>
      <c r="ER3062" s="561"/>
      <c r="ES3062" s="561"/>
    </row>
    <row r="3063" spans="22:149">
      <c r="V3063" s="43">
        <v>484</v>
      </c>
      <c r="W3063" s="34" t="s">
        <v>4443</v>
      </c>
      <c r="X3063" s="44">
        <v>71202</v>
      </c>
      <c r="Y3063" s="34" t="s">
        <v>1329</v>
      </c>
      <c r="Z3063" s="43" t="s">
        <v>1223</v>
      </c>
      <c r="AA3063" s="34" t="s">
        <v>458</v>
      </c>
      <c r="AB3063" s="34" t="s">
        <v>274</v>
      </c>
      <c r="AC3063" s="34" t="s">
        <v>1329</v>
      </c>
      <c r="AD3063" s="44" t="s">
        <v>947</v>
      </c>
      <c r="AE3063" s="44" t="s">
        <v>13640</v>
      </c>
      <c r="AF3063" s="43">
        <v>484</v>
      </c>
      <c r="AG3063" s="34" t="s">
        <v>4443</v>
      </c>
      <c r="AH3063" s="34" t="s">
        <v>5406</v>
      </c>
      <c r="AI3063" s="43" t="s">
        <v>5337</v>
      </c>
      <c r="AJ3063" s="44" t="s">
        <v>5407</v>
      </c>
      <c r="AK3063" s="261">
        <v>7050101</v>
      </c>
      <c r="AL3063" s="44" t="s">
        <v>452</v>
      </c>
      <c r="AM3063" s="44" t="s">
        <v>5411</v>
      </c>
      <c r="AN3063" s="262">
        <v>266093910</v>
      </c>
      <c r="AO3063" s="34"/>
      <c r="AP3063" s="34"/>
      <c r="AQ3063" s="34"/>
      <c r="AR3063" s="34"/>
      <c r="AS3063" s="34"/>
      <c r="AT3063" s="44" t="s">
        <v>13624</v>
      </c>
      <c r="AU3063" s="44"/>
      <c r="AV3063" s="477" t="str">
        <f t="array" ref="AV3063">_xlfn.IFS(
LEFT(Tabelas!$AI3063,1)="N","DN",
LEFT(Tabelas!$AI3063,1)="C","DC",
LEFT(Tabelas!$AI3063,1)="L","DL",
LEFT(Tabelas!$AI3063,1)="A","DA",
LEFT(Tabelas!$AI3063,1)="G","DG")</f>
        <v>DA</v>
      </c>
      <c r="AW3063" s="34"/>
      <c r="AX3063" s="34"/>
      <c r="AY3063" s="34"/>
      <c r="AZ3063" s="34"/>
      <c r="BA3063" s="34"/>
      <c r="BB3063" s="34"/>
      <c r="BC3063" s="34"/>
      <c r="BD3063" s="44">
        <v>71202</v>
      </c>
      <c r="BE3063" s="34" t="s">
        <v>1329</v>
      </c>
      <c r="BF3063" s="43" t="s">
        <v>1223</v>
      </c>
      <c r="BG3063" s="34" t="s">
        <v>458</v>
      </c>
      <c r="BH3063" s="34" t="s">
        <v>274</v>
      </c>
      <c r="BI3063" s="34" t="s">
        <v>1329</v>
      </c>
      <c r="BJ3063" s="44" t="s">
        <v>947</v>
      </c>
      <c r="BK3063" s="44" t="s">
        <v>13640</v>
      </c>
      <c r="EN3063" s="576"/>
      <c r="EO3063" s="561"/>
      <c r="EP3063" s="561"/>
      <c r="EQ3063" s="576"/>
      <c r="ER3063" s="561"/>
      <c r="ES3063" s="561"/>
    </row>
    <row r="3064" spans="22:149">
      <c r="V3064" s="43">
        <v>484</v>
      </c>
      <c r="W3064" s="34" t="s">
        <v>4443</v>
      </c>
      <c r="X3064" s="44">
        <v>71201</v>
      </c>
      <c r="Y3064" s="34" t="s">
        <v>458</v>
      </c>
      <c r="Z3064" s="43" t="s">
        <v>1223</v>
      </c>
      <c r="AA3064" s="34" t="s">
        <v>458</v>
      </c>
      <c r="AB3064" s="34" t="s">
        <v>274</v>
      </c>
      <c r="AC3064" s="34" t="s">
        <v>458</v>
      </c>
      <c r="AD3064" s="44" t="s">
        <v>947</v>
      </c>
      <c r="AE3064" s="44" t="s">
        <v>13640</v>
      </c>
      <c r="AF3064" s="43">
        <v>484</v>
      </c>
      <c r="AG3064" s="34" t="s">
        <v>4443</v>
      </c>
      <c r="AH3064" s="34" t="s">
        <v>5406</v>
      </c>
      <c r="AI3064" s="43" t="s">
        <v>5337</v>
      </c>
      <c r="AJ3064" s="44" t="s">
        <v>5407</v>
      </c>
      <c r="AK3064" s="261">
        <v>7050101</v>
      </c>
      <c r="AL3064" s="44" t="s">
        <v>452</v>
      </c>
      <c r="AM3064" s="44" t="s">
        <v>5411</v>
      </c>
      <c r="AN3064" s="262">
        <v>266093910</v>
      </c>
      <c r="AO3064" s="34"/>
      <c r="AP3064" s="34"/>
      <c r="AQ3064" s="34"/>
      <c r="AR3064" s="34"/>
      <c r="AS3064" s="34"/>
      <c r="AT3064" s="44" t="s">
        <v>13624</v>
      </c>
      <c r="AU3064" s="44"/>
      <c r="AV3064" s="477" t="str">
        <f t="array" ref="AV3064">_xlfn.IFS(
LEFT(Tabelas!$AI3064,1)="N","DN",
LEFT(Tabelas!$AI3064,1)="C","DC",
LEFT(Tabelas!$AI3064,1)="L","DL",
LEFT(Tabelas!$AI3064,1)="A","DA",
LEFT(Tabelas!$AI3064,1)="G","DG")</f>
        <v>DA</v>
      </c>
      <c r="AW3064" s="34"/>
      <c r="AX3064" s="34"/>
      <c r="AY3064" s="34"/>
      <c r="AZ3064" s="34"/>
      <c r="BA3064" s="34"/>
      <c r="BB3064" s="34"/>
      <c r="BC3064" s="34"/>
      <c r="BD3064" s="44">
        <v>71201</v>
      </c>
      <c r="BE3064" s="34" t="s">
        <v>458</v>
      </c>
      <c r="BF3064" s="43" t="s">
        <v>1223</v>
      </c>
      <c r="BG3064" s="34" t="s">
        <v>458</v>
      </c>
      <c r="BH3064" s="34" t="s">
        <v>274</v>
      </c>
      <c r="BI3064" s="34" t="s">
        <v>458</v>
      </c>
      <c r="BJ3064" s="44" t="s">
        <v>947</v>
      </c>
      <c r="BK3064" s="44" t="s">
        <v>13640</v>
      </c>
      <c r="EN3064" s="576"/>
      <c r="EO3064" s="561"/>
      <c r="EP3064" s="561"/>
      <c r="EQ3064" s="576"/>
      <c r="ER3064" s="561"/>
      <c r="ES3064" s="561"/>
    </row>
    <row r="3065" spans="22:149">
      <c r="V3065" s="43">
        <v>484</v>
      </c>
      <c r="W3065" s="34" t="s">
        <v>4443</v>
      </c>
      <c r="X3065" s="44">
        <v>71200</v>
      </c>
      <c r="Y3065" s="34" t="s">
        <v>745</v>
      </c>
      <c r="Z3065" s="43" t="s">
        <v>1223</v>
      </c>
      <c r="AA3065" s="34" t="s">
        <v>458</v>
      </c>
      <c r="AB3065" s="34" t="s">
        <v>274</v>
      </c>
      <c r="AC3065" s="34" t="s">
        <v>458</v>
      </c>
      <c r="AD3065" s="44" t="s">
        <v>947</v>
      </c>
      <c r="AE3065" s="44" t="s">
        <v>13640</v>
      </c>
      <c r="AF3065" s="43">
        <v>484</v>
      </c>
      <c r="AG3065" s="34" t="s">
        <v>4443</v>
      </c>
      <c r="AH3065" s="34" t="s">
        <v>5406</v>
      </c>
      <c r="AI3065" s="43" t="s">
        <v>5337</v>
      </c>
      <c r="AJ3065" s="44" t="s">
        <v>5407</v>
      </c>
      <c r="AK3065" s="261">
        <v>7050101</v>
      </c>
      <c r="AL3065" s="44" t="s">
        <v>452</v>
      </c>
      <c r="AM3065" s="44" t="s">
        <v>5411</v>
      </c>
      <c r="AN3065" s="262">
        <v>266093910</v>
      </c>
      <c r="AO3065" s="34"/>
      <c r="AP3065" s="34"/>
      <c r="AQ3065" s="34"/>
      <c r="AR3065" s="34"/>
      <c r="AS3065" s="34"/>
      <c r="AT3065" s="44" t="s">
        <v>13624</v>
      </c>
      <c r="AU3065" s="44"/>
      <c r="AV3065" s="477" t="str">
        <f t="array" ref="AV3065">_xlfn.IFS(
LEFT(Tabelas!$AI3065,1)="N","DN",
LEFT(Tabelas!$AI3065,1)="C","DC",
LEFT(Tabelas!$AI3065,1)="L","DL",
LEFT(Tabelas!$AI3065,1)="A","DA",
LEFT(Tabelas!$AI3065,1)="G","DG")</f>
        <v>DA</v>
      </c>
      <c r="AW3065" s="34"/>
      <c r="AX3065" s="34"/>
      <c r="AY3065" s="34"/>
      <c r="AZ3065" s="34"/>
      <c r="BA3065" s="34"/>
      <c r="BB3065" s="34"/>
      <c r="BC3065" s="34"/>
      <c r="BD3065" s="44">
        <v>71200</v>
      </c>
      <c r="BE3065" s="34" t="s">
        <v>745</v>
      </c>
      <c r="BF3065" s="43" t="s">
        <v>1223</v>
      </c>
      <c r="BG3065" s="34" t="s">
        <v>458</v>
      </c>
      <c r="BH3065" s="34" t="s">
        <v>274</v>
      </c>
      <c r="BI3065" s="34" t="s">
        <v>458</v>
      </c>
      <c r="BJ3065" s="44" t="s">
        <v>947</v>
      </c>
      <c r="BK3065" s="44" t="s">
        <v>13640</v>
      </c>
      <c r="EN3065" s="576"/>
      <c r="EO3065" s="561"/>
      <c r="EP3065" s="561"/>
      <c r="EQ3065" s="576"/>
      <c r="ER3065" s="561"/>
      <c r="ES3065" s="561"/>
    </row>
    <row r="3066" spans="22:149">
      <c r="V3066" s="43">
        <v>485</v>
      </c>
      <c r="W3066" s="34" t="s">
        <v>3526</v>
      </c>
      <c r="X3066" s="44">
        <v>20401</v>
      </c>
      <c r="Y3066" s="34" t="s">
        <v>393</v>
      </c>
      <c r="Z3066" s="43" t="s">
        <v>1223</v>
      </c>
      <c r="AA3066" s="34" t="s">
        <v>393</v>
      </c>
      <c r="AB3066" s="34" t="s">
        <v>269</v>
      </c>
      <c r="AC3066" s="34" t="s">
        <v>393</v>
      </c>
      <c r="AD3066" s="44" t="s">
        <v>947</v>
      </c>
      <c r="AE3066" s="44" t="s">
        <v>13657</v>
      </c>
      <c r="AF3066" s="43">
        <v>485</v>
      </c>
      <c r="AG3066" s="34" t="s">
        <v>3526</v>
      </c>
      <c r="AH3066" s="34" t="s">
        <v>5418</v>
      </c>
      <c r="AI3066" s="43" t="s">
        <v>5365</v>
      </c>
      <c r="AJ3066" s="44" t="s">
        <v>5419</v>
      </c>
      <c r="AK3066" s="261">
        <v>7860034</v>
      </c>
      <c r="AL3066" s="44" t="s">
        <v>398</v>
      </c>
      <c r="AM3066" s="44" t="s">
        <v>5423</v>
      </c>
      <c r="AN3066" s="262">
        <v>285095900</v>
      </c>
      <c r="AO3066" s="34"/>
      <c r="AP3066" s="34"/>
      <c r="AQ3066" s="34"/>
      <c r="AR3066" s="34"/>
      <c r="AS3066" s="34"/>
      <c r="AT3066" s="44" t="s">
        <v>13624</v>
      </c>
      <c r="AU3066" s="44"/>
      <c r="AV3066" s="477" t="str">
        <f t="array" ref="AV3066">_xlfn.IFS(
LEFT(Tabelas!$AI3066,1)="N","DN",
LEFT(Tabelas!$AI3066,1)="C","DC",
LEFT(Tabelas!$AI3066,1)="L","DL",
LEFT(Tabelas!$AI3066,1)="A","DA",
LEFT(Tabelas!$AI3066,1)="G","DG")</f>
        <v>DA</v>
      </c>
      <c r="AW3066" s="34"/>
      <c r="AX3066" s="34"/>
      <c r="AY3066" s="34"/>
      <c r="AZ3066" s="34"/>
      <c r="BA3066" s="34"/>
      <c r="BB3066" s="34"/>
      <c r="BC3066" s="34"/>
      <c r="BD3066" s="44">
        <v>20401</v>
      </c>
      <c r="BE3066" s="34" t="s">
        <v>393</v>
      </c>
      <c r="BF3066" s="43" t="s">
        <v>1223</v>
      </c>
      <c r="BG3066" s="34" t="s">
        <v>393</v>
      </c>
      <c r="BH3066" s="34" t="s">
        <v>269</v>
      </c>
      <c r="BI3066" s="34" t="s">
        <v>393</v>
      </c>
      <c r="BJ3066" s="44" t="s">
        <v>947</v>
      </c>
      <c r="BK3066" s="44" t="s">
        <v>13657</v>
      </c>
      <c r="EN3066" s="576"/>
      <c r="EO3066" s="561"/>
      <c r="EP3066" s="561"/>
      <c r="EQ3066" s="576"/>
      <c r="ER3066" s="561"/>
      <c r="ES3066" s="561"/>
    </row>
    <row r="3067" spans="22:149">
      <c r="V3067" s="43">
        <v>485</v>
      </c>
      <c r="W3067" s="34" t="s">
        <v>3526</v>
      </c>
      <c r="X3067" s="44">
        <v>20400</v>
      </c>
      <c r="Y3067" s="34" t="s">
        <v>669</v>
      </c>
      <c r="Z3067" s="43" t="s">
        <v>1223</v>
      </c>
      <c r="AA3067" s="34" t="s">
        <v>393</v>
      </c>
      <c r="AB3067" s="34" t="s">
        <v>269</v>
      </c>
      <c r="AC3067" s="34" t="s">
        <v>393</v>
      </c>
      <c r="AD3067" s="44" t="s">
        <v>947</v>
      </c>
      <c r="AE3067" s="44" t="s">
        <v>13657</v>
      </c>
      <c r="AF3067" s="43">
        <v>485</v>
      </c>
      <c r="AG3067" s="34" t="s">
        <v>3526</v>
      </c>
      <c r="AH3067" s="34" t="s">
        <v>5418</v>
      </c>
      <c r="AI3067" s="43" t="s">
        <v>5365</v>
      </c>
      <c r="AJ3067" s="44" t="s">
        <v>5419</v>
      </c>
      <c r="AK3067" s="261">
        <v>7860034</v>
      </c>
      <c r="AL3067" s="44" t="s">
        <v>398</v>
      </c>
      <c r="AM3067" s="44" t="s">
        <v>5423</v>
      </c>
      <c r="AN3067" s="262">
        <v>285095900</v>
      </c>
      <c r="AO3067" s="34"/>
      <c r="AP3067" s="34"/>
      <c r="AQ3067" s="34"/>
      <c r="AR3067" s="34"/>
      <c r="AS3067" s="34"/>
      <c r="AT3067" s="44" t="s">
        <v>13624</v>
      </c>
      <c r="AU3067" s="44"/>
      <c r="AV3067" s="477" t="str">
        <f t="array" ref="AV3067">_xlfn.IFS(
LEFT(Tabelas!$AI3067,1)="N","DN",
LEFT(Tabelas!$AI3067,1)="C","DC",
LEFT(Tabelas!$AI3067,1)="L","DL",
LEFT(Tabelas!$AI3067,1)="A","DA",
LEFT(Tabelas!$AI3067,1)="G","DG")</f>
        <v>DA</v>
      </c>
      <c r="AW3067" s="34"/>
      <c r="AX3067" s="34"/>
      <c r="AY3067" s="34"/>
      <c r="AZ3067" s="34"/>
      <c r="BA3067" s="34"/>
      <c r="BB3067" s="34"/>
      <c r="BC3067" s="34"/>
      <c r="BD3067" s="44">
        <v>20400</v>
      </c>
      <c r="BE3067" s="34" t="s">
        <v>669</v>
      </c>
      <c r="BF3067" s="43" t="s">
        <v>1223</v>
      </c>
      <c r="BG3067" s="34" t="s">
        <v>393</v>
      </c>
      <c r="BH3067" s="34" t="s">
        <v>269</v>
      </c>
      <c r="BI3067" s="34" t="s">
        <v>393</v>
      </c>
      <c r="BJ3067" s="44" t="s">
        <v>947</v>
      </c>
      <c r="BK3067" s="44" t="s">
        <v>13657</v>
      </c>
      <c r="EN3067" s="576"/>
      <c r="EO3067" s="561"/>
      <c r="EP3067" s="561"/>
      <c r="EQ3067" s="576"/>
      <c r="ER3067" s="561"/>
      <c r="ES3067" s="561"/>
    </row>
    <row r="3068" spans="22:149">
      <c r="V3068" s="43">
        <v>485</v>
      </c>
      <c r="W3068" s="34" t="s">
        <v>3526</v>
      </c>
      <c r="X3068" s="44">
        <v>21001</v>
      </c>
      <c r="Y3068" s="34" t="s">
        <v>991</v>
      </c>
      <c r="Z3068" s="43" t="s">
        <v>1223</v>
      </c>
      <c r="AA3068" s="34" t="s">
        <v>398</v>
      </c>
      <c r="AB3068" s="34" t="s">
        <v>269</v>
      </c>
      <c r="AC3068" s="34" t="s">
        <v>991</v>
      </c>
      <c r="AD3068" s="44" t="s">
        <v>947</v>
      </c>
      <c r="AE3068" s="44" t="s">
        <v>13657</v>
      </c>
      <c r="AF3068" s="43">
        <v>485</v>
      </c>
      <c r="AG3068" s="34" t="s">
        <v>3526</v>
      </c>
      <c r="AH3068" s="34" t="s">
        <v>5418</v>
      </c>
      <c r="AI3068" s="43" t="s">
        <v>5365</v>
      </c>
      <c r="AJ3068" s="44" t="s">
        <v>5419</v>
      </c>
      <c r="AK3068" s="261">
        <v>7860034</v>
      </c>
      <c r="AL3068" s="44" t="s">
        <v>398</v>
      </c>
      <c r="AM3068" s="44" t="s">
        <v>5423</v>
      </c>
      <c r="AN3068" s="262">
        <v>285095900</v>
      </c>
      <c r="AO3068" s="34"/>
      <c r="AP3068" s="34"/>
      <c r="AQ3068" s="34"/>
      <c r="AR3068" s="34"/>
      <c r="AS3068" s="34"/>
      <c r="AT3068" s="44" t="s">
        <v>13624</v>
      </c>
      <c r="AU3068" s="44"/>
      <c r="AV3068" s="477" t="str">
        <f t="array" ref="AV3068">_xlfn.IFS(
LEFT(Tabelas!$AI3068,1)="N","DN",
LEFT(Tabelas!$AI3068,1)="C","DC",
LEFT(Tabelas!$AI3068,1)="L","DL",
LEFT(Tabelas!$AI3068,1)="A","DA",
LEFT(Tabelas!$AI3068,1)="G","DG")</f>
        <v>DA</v>
      </c>
      <c r="AW3068" s="34"/>
      <c r="AX3068" s="34"/>
      <c r="AY3068" s="34"/>
      <c r="AZ3068" s="34"/>
      <c r="BA3068" s="34"/>
      <c r="BB3068" s="34"/>
      <c r="BC3068" s="34"/>
      <c r="BD3068" s="44">
        <v>21001</v>
      </c>
      <c r="BE3068" s="34" t="s">
        <v>991</v>
      </c>
      <c r="BF3068" s="43" t="s">
        <v>1223</v>
      </c>
      <c r="BG3068" s="34" t="s">
        <v>398</v>
      </c>
      <c r="BH3068" s="34" t="s">
        <v>269</v>
      </c>
      <c r="BI3068" s="34" t="s">
        <v>991</v>
      </c>
      <c r="BJ3068" s="44" t="s">
        <v>947</v>
      </c>
      <c r="BK3068" s="44" t="s">
        <v>13657</v>
      </c>
      <c r="EN3068" s="576"/>
      <c r="EO3068" s="561"/>
      <c r="EP3068" s="561"/>
      <c r="EQ3068" s="576"/>
      <c r="ER3068" s="561"/>
      <c r="ES3068" s="561"/>
    </row>
    <row r="3069" spans="22:149">
      <c r="V3069" s="43">
        <v>485</v>
      </c>
      <c r="W3069" s="34" t="s">
        <v>3526</v>
      </c>
      <c r="X3069" s="44">
        <v>21000</v>
      </c>
      <c r="Y3069" s="34" t="s">
        <v>675</v>
      </c>
      <c r="Z3069" s="43" t="s">
        <v>1223</v>
      </c>
      <c r="AA3069" s="34" t="s">
        <v>398</v>
      </c>
      <c r="AB3069" s="34" t="s">
        <v>269</v>
      </c>
      <c r="AC3069" s="34" t="s">
        <v>13679</v>
      </c>
      <c r="AD3069" s="44" t="s">
        <v>947</v>
      </c>
      <c r="AE3069" s="44" t="s">
        <v>13657</v>
      </c>
      <c r="AF3069" s="43">
        <v>485</v>
      </c>
      <c r="AG3069" s="34" t="s">
        <v>3526</v>
      </c>
      <c r="AH3069" s="34" t="s">
        <v>5418</v>
      </c>
      <c r="AI3069" s="43" t="s">
        <v>5365</v>
      </c>
      <c r="AJ3069" s="44" t="s">
        <v>5419</v>
      </c>
      <c r="AK3069" s="261">
        <v>7860034</v>
      </c>
      <c r="AL3069" s="44" t="s">
        <v>398</v>
      </c>
      <c r="AM3069" s="44" t="s">
        <v>5423</v>
      </c>
      <c r="AN3069" s="262">
        <v>285095900</v>
      </c>
      <c r="AO3069" s="34"/>
      <c r="AP3069" s="34"/>
      <c r="AQ3069" s="34"/>
      <c r="AR3069" s="34"/>
      <c r="AS3069" s="34"/>
      <c r="AT3069" s="44" t="s">
        <v>13624</v>
      </c>
      <c r="AU3069" s="44"/>
      <c r="AV3069" s="477" t="str">
        <f t="array" ref="AV3069">_xlfn.IFS(
LEFT(Tabelas!$AI3069,1)="N","DN",
LEFT(Tabelas!$AI3069,1)="C","DC",
LEFT(Tabelas!$AI3069,1)="L","DL",
LEFT(Tabelas!$AI3069,1)="A","DA",
LEFT(Tabelas!$AI3069,1)="G","DG")</f>
        <v>DA</v>
      </c>
      <c r="AW3069" s="34"/>
      <c r="AX3069" s="34"/>
      <c r="AY3069" s="34"/>
      <c r="AZ3069" s="34"/>
      <c r="BA3069" s="34"/>
      <c r="BB3069" s="34"/>
      <c r="BC3069" s="34"/>
      <c r="BD3069" s="44">
        <v>21000</v>
      </c>
      <c r="BE3069" s="34" t="s">
        <v>675</v>
      </c>
      <c r="BF3069" s="43" t="s">
        <v>1223</v>
      </c>
      <c r="BG3069" s="34" t="s">
        <v>398</v>
      </c>
      <c r="BH3069" s="34" t="s">
        <v>269</v>
      </c>
      <c r="BI3069" s="34" t="s">
        <v>13679</v>
      </c>
      <c r="BJ3069" s="44" t="s">
        <v>947</v>
      </c>
      <c r="BK3069" s="44" t="s">
        <v>13657</v>
      </c>
      <c r="EN3069" s="576"/>
      <c r="EO3069" s="561"/>
      <c r="EP3069" s="561"/>
      <c r="EQ3069" s="576"/>
      <c r="ER3069" s="561"/>
      <c r="ES3069" s="561"/>
    </row>
    <row r="3070" spans="22:149">
      <c r="V3070" s="43">
        <v>485</v>
      </c>
      <c r="W3070" s="34" t="s">
        <v>3526</v>
      </c>
      <c r="X3070" s="44">
        <v>21002</v>
      </c>
      <c r="Y3070" s="34" t="s">
        <v>1268</v>
      </c>
      <c r="Z3070" s="43" t="s">
        <v>1223</v>
      </c>
      <c r="AA3070" s="34" t="s">
        <v>398</v>
      </c>
      <c r="AB3070" s="34" t="s">
        <v>269</v>
      </c>
      <c r="AC3070" s="34" t="s">
        <v>1268</v>
      </c>
      <c r="AD3070" s="44" t="s">
        <v>947</v>
      </c>
      <c r="AE3070" s="44" t="s">
        <v>13657</v>
      </c>
      <c r="AF3070" s="43">
        <v>485</v>
      </c>
      <c r="AG3070" s="34" t="s">
        <v>3526</v>
      </c>
      <c r="AH3070" s="34" t="s">
        <v>5418</v>
      </c>
      <c r="AI3070" s="43" t="s">
        <v>5365</v>
      </c>
      <c r="AJ3070" s="44" t="s">
        <v>5419</v>
      </c>
      <c r="AK3070" s="261">
        <v>7860034</v>
      </c>
      <c r="AL3070" s="44" t="s">
        <v>398</v>
      </c>
      <c r="AM3070" s="44" t="s">
        <v>5423</v>
      </c>
      <c r="AN3070" s="262">
        <v>285095900</v>
      </c>
      <c r="AO3070" s="34"/>
      <c r="AP3070" s="34"/>
      <c r="AQ3070" s="34"/>
      <c r="AR3070" s="34"/>
      <c r="AS3070" s="34"/>
      <c r="AT3070" s="44" t="s">
        <v>13624</v>
      </c>
      <c r="AU3070" s="44"/>
      <c r="AV3070" s="477" t="str">
        <f t="array" ref="AV3070">_xlfn.IFS(
LEFT(Tabelas!$AI3070,1)="N","DN",
LEFT(Tabelas!$AI3070,1)="C","DC",
LEFT(Tabelas!$AI3070,1)="L","DL",
LEFT(Tabelas!$AI3070,1)="A","DA",
LEFT(Tabelas!$AI3070,1)="G","DG")</f>
        <v>DA</v>
      </c>
      <c r="AW3070" s="34"/>
      <c r="AX3070" s="34"/>
      <c r="AY3070" s="34"/>
      <c r="AZ3070" s="34"/>
      <c r="BA3070" s="34"/>
      <c r="BB3070" s="34"/>
      <c r="BC3070" s="34"/>
      <c r="BD3070" s="44">
        <v>21002</v>
      </c>
      <c r="BE3070" s="34" t="s">
        <v>1268</v>
      </c>
      <c r="BF3070" s="43" t="s">
        <v>1223</v>
      </c>
      <c r="BG3070" s="34" t="s">
        <v>398</v>
      </c>
      <c r="BH3070" s="34" t="s">
        <v>269</v>
      </c>
      <c r="BI3070" s="34" t="s">
        <v>1268</v>
      </c>
      <c r="BJ3070" s="44" t="s">
        <v>947</v>
      </c>
      <c r="BK3070" s="44" t="s">
        <v>13657</v>
      </c>
      <c r="EN3070" s="576"/>
      <c r="EO3070" s="561"/>
      <c r="EP3070" s="561"/>
      <c r="EQ3070" s="576"/>
      <c r="ER3070" s="561"/>
      <c r="ES3070" s="561"/>
    </row>
    <row r="3071" spans="22:149">
      <c r="V3071" s="43">
        <v>485</v>
      </c>
      <c r="W3071" s="34" t="s">
        <v>3526</v>
      </c>
      <c r="X3071" s="44">
        <v>21008</v>
      </c>
      <c r="Y3071" s="34" t="s">
        <v>1545</v>
      </c>
      <c r="Z3071" s="43" t="s">
        <v>1223</v>
      </c>
      <c r="AA3071" s="34" t="s">
        <v>398</v>
      </c>
      <c r="AB3071" s="34" t="s">
        <v>269</v>
      </c>
      <c r="AC3071" s="34" t="s">
        <v>1545</v>
      </c>
      <c r="AD3071" s="44" t="s">
        <v>947</v>
      </c>
      <c r="AE3071" s="44" t="s">
        <v>13657</v>
      </c>
      <c r="AF3071" s="43">
        <v>485</v>
      </c>
      <c r="AG3071" s="34" t="s">
        <v>3526</v>
      </c>
      <c r="AH3071" s="34" t="s">
        <v>5418</v>
      </c>
      <c r="AI3071" s="43" t="s">
        <v>5365</v>
      </c>
      <c r="AJ3071" s="44" t="s">
        <v>5419</v>
      </c>
      <c r="AK3071" s="261">
        <v>7860034</v>
      </c>
      <c r="AL3071" s="44" t="s">
        <v>398</v>
      </c>
      <c r="AM3071" s="44" t="s">
        <v>5423</v>
      </c>
      <c r="AN3071" s="262">
        <v>285095900</v>
      </c>
      <c r="AO3071" s="34"/>
      <c r="AP3071" s="34"/>
      <c r="AQ3071" s="34"/>
      <c r="AR3071" s="34"/>
      <c r="AS3071" s="34"/>
      <c r="AT3071" s="44" t="s">
        <v>13624</v>
      </c>
      <c r="AU3071" s="44"/>
      <c r="AV3071" s="477" t="str">
        <f t="array" ref="AV3071">_xlfn.IFS(
LEFT(Tabelas!$AI3071,1)="N","DN",
LEFT(Tabelas!$AI3071,1)="C","DC",
LEFT(Tabelas!$AI3071,1)="L","DL",
LEFT(Tabelas!$AI3071,1)="A","DA",
LEFT(Tabelas!$AI3071,1)="G","DG")</f>
        <v>DA</v>
      </c>
      <c r="AW3071" s="34"/>
      <c r="AX3071" s="34"/>
      <c r="AY3071" s="34"/>
      <c r="AZ3071" s="34"/>
      <c r="BA3071" s="34"/>
      <c r="BB3071" s="34"/>
      <c r="BC3071" s="34"/>
      <c r="BD3071" s="44">
        <v>21008</v>
      </c>
      <c r="BE3071" s="34" t="s">
        <v>1545</v>
      </c>
      <c r="BF3071" s="43" t="s">
        <v>1223</v>
      </c>
      <c r="BG3071" s="34" t="s">
        <v>398</v>
      </c>
      <c r="BH3071" s="34" t="s">
        <v>269</v>
      </c>
      <c r="BI3071" s="34" t="s">
        <v>1545</v>
      </c>
      <c r="BJ3071" s="44" t="s">
        <v>947</v>
      </c>
      <c r="BK3071" s="44" t="s">
        <v>13657</v>
      </c>
      <c r="EN3071" s="576"/>
      <c r="EO3071" s="561"/>
      <c r="EP3071" s="561"/>
      <c r="EQ3071" s="576"/>
      <c r="ER3071" s="561"/>
      <c r="ES3071" s="561"/>
    </row>
    <row r="3072" spans="22:149">
      <c r="V3072" s="43">
        <v>485</v>
      </c>
      <c r="W3072" s="34" t="s">
        <v>3526</v>
      </c>
      <c r="X3072" s="44">
        <v>21009</v>
      </c>
      <c r="Y3072" s="34" t="s">
        <v>1816</v>
      </c>
      <c r="Z3072" s="43" t="s">
        <v>1223</v>
      </c>
      <c r="AA3072" s="34" t="s">
        <v>398</v>
      </c>
      <c r="AB3072" s="34" t="s">
        <v>269</v>
      </c>
      <c r="AC3072" s="34" t="s">
        <v>13679</v>
      </c>
      <c r="AD3072" s="44" t="s">
        <v>947</v>
      </c>
      <c r="AE3072" s="44" t="s">
        <v>13657</v>
      </c>
      <c r="AF3072" s="43">
        <v>485</v>
      </c>
      <c r="AG3072" s="34" t="s">
        <v>3526</v>
      </c>
      <c r="AH3072" s="34" t="s">
        <v>5418</v>
      </c>
      <c r="AI3072" s="43" t="s">
        <v>5365</v>
      </c>
      <c r="AJ3072" s="44" t="s">
        <v>5419</v>
      </c>
      <c r="AK3072" s="261">
        <v>7860034</v>
      </c>
      <c r="AL3072" s="44" t="s">
        <v>398</v>
      </c>
      <c r="AM3072" s="44" t="s">
        <v>5423</v>
      </c>
      <c r="AN3072" s="262">
        <v>285095900</v>
      </c>
      <c r="AO3072" s="34"/>
      <c r="AP3072" s="34"/>
      <c r="AQ3072" s="34"/>
      <c r="AR3072" s="34"/>
      <c r="AS3072" s="34"/>
      <c r="AT3072" s="44" t="s">
        <v>13624</v>
      </c>
      <c r="AU3072" s="44"/>
      <c r="AV3072" s="477" t="str">
        <f t="array" ref="AV3072">_xlfn.IFS(
LEFT(Tabelas!$AI3072,1)="N","DN",
LEFT(Tabelas!$AI3072,1)="C","DC",
LEFT(Tabelas!$AI3072,1)="L","DL",
LEFT(Tabelas!$AI3072,1)="A","DA",
LEFT(Tabelas!$AI3072,1)="G","DG")</f>
        <v>DA</v>
      </c>
      <c r="AW3072" s="34"/>
      <c r="AX3072" s="34"/>
      <c r="AY3072" s="34"/>
      <c r="AZ3072" s="34"/>
      <c r="BA3072" s="34"/>
      <c r="BB3072" s="34"/>
      <c r="BC3072" s="34"/>
      <c r="BD3072" s="44">
        <v>21009</v>
      </c>
      <c r="BE3072" s="34" t="s">
        <v>1816</v>
      </c>
      <c r="BF3072" s="43" t="s">
        <v>1223</v>
      </c>
      <c r="BG3072" s="34" t="s">
        <v>398</v>
      </c>
      <c r="BH3072" s="34" t="s">
        <v>269</v>
      </c>
      <c r="BI3072" s="34" t="s">
        <v>13679</v>
      </c>
      <c r="BJ3072" s="44" t="s">
        <v>947</v>
      </c>
      <c r="BK3072" s="44" t="s">
        <v>13657</v>
      </c>
      <c r="EN3072" s="576"/>
      <c r="EO3072" s="561"/>
      <c r="EP3072" s="561"/>
      <c r="EQ3072" s="576"/>
      <c r="ER3072" s="561"/>
      <c r="ES3072" s="561"/>
    </row>
    <row r="3073" spans="22:149">
      <c r="V3073" s="43">
        <v>485</v>
      </c>
      <c r="W3073" s="34" t="s">
        <v>3526</v>
      </c>
      <c r="X3073" s="44">
        <v>21010</v>
      </c>
      <c r="Y3073" s="34" t="s">
        <v>2056</v>
      </c>
      <c r="Z3073" s="43" t="s">
        <v>1223</v>
      </c>
      <c r="AA3073" s="34" t="s">
        <v>398</v>
      </c>
      <c r="AB3073" s="34" t="s">
        <v>269</v>
      </c>
      <c r="AC3073" s="34" t="s">
        <v>13680</v>
      </c>
      <c r="AD3073" s="44" t="s">
        <v>947</v>
      </c>
      <c r="AE3073" s="44" t="s">
        <v>13657</v>
      </c>
      <c r="AF3073" s="43">
        <v>485</v>
      </c>
      <c r="AG3073" s="34" t="s">
        <v>3526</v>
      </c>
      <c r="AH3073" s="34" t="s">
        <v>5418</v>
      </c>
      <c r="AI3073" s="43" t="s">
        <v>5365</v>
      </c>
      <c r="AJ3073" s="44" t="s">
        <v>5419</v>
      </c>
      <c r="AK3073" s="261">
        <v>7860034</v>
      </c>
      <c r="AL3073" s="44" t="s">
        <v>398</v>
      </c>
      <c r="AM3073" s="44" t="s">
        <v>5423</v>
      </c>
      <c r="AN3073" s="262">
        <v>285095900</v>
      </c>
      <c r="AO3073" s="34"/>
      <c r="AP3073" s="34"/>
      <c r="AQ3073" s="34"/>
      <c r="AR3073" s="34"/>
      <c r="AS3073" s="34"/>
      <c r="AT3073" s="44" t="s">
        <v>13624</v>
      </c>
      <c r="AU3073" s="44"/>
      <c r="AV3073" s="477" t="str">
        <f t="array" ref="AV3073">_xlfn.IFS(
LEFT(Tabelas!$AI3073,1)="N","DN",
LEFT(Tabelas!$AI3073,1)="C","DC",
LEFT(Tabelas!$AI3073,1)="L","DL",
LEFT(Tabelas!$AI3073,1)="A","DA",
LEFT(Tabelas!$AI3073,1)="G","DG")</f>
        <v>DA</v>
      </c>
      <c r="AW3073" s="34"/>
      <c r="AX3073" s="34"/>
      <c r="AY3073" s="34"/>
      <c r="AZ3073" s="34"/>
      <c r="BA3073" s="34"/>
      <c r="BB3073" s="34"/>
      <c r="BC3073" s="34"/>
      <c r="BD3073" s="44">
        <v>21010</v>
      </c>
      <c r="BE3073" s="34" t="s">
        <v>2056</v>
      </c>
      <c r="BF3073" s="43" t="s">
        <v>1223</v>
      </c>
      <c r="BG3073" s="34" t="s">
        <v>398</v>
      </c>
      <c r="BH3073" s="34" t="s">
        <v>269</v>
      </c>
      <c r="BI3073" s="34" t="s">
        <v>13680</v>
      </c>
      <c r="BJ3073" s="44" t="s">
        <v>947</v>
      </c>
      <c r="BK3073" s="44" t="s">
        <v>13657</v>
      </c>
      <c r="EN3073" s="576"/>
      <c r="EO3073" s="561"/>
      <c r="EP3073" s="561"/>
      <c r="EQ3073" s="576"/>
      <c r="ER3073" s="561"/>
      <c r="ES3073" s="561"/>
    </row>
    <row r="3074" spans="22:149">
      <c r="V3074" s="43">
        <v>485</v>
      </c>
      <c r="W3074" s="34" t="s">
        <v>3526</v>
      </c>
      <c r="X3074" s="44">
        <v>21302</v>
      </c>
      <c r="Y3074" s="34" t="s">
        <v>993</v>
      </c>
      <c r="Z3074" s="43" t="s">
        <v>1223</v>
      </c>
      <c r="AA3074" s="34" t="s">
        <v>401</v>
      </c>
      <c r="AB3074" s="34" t="s">
        <v>269</v>
      </c>
      <c r="AC3074" s="34" t="s">
        <v>993</v>
      </c>
      <c r="AD3074" s="44" t="s">
        <v>947</v>
      </c>
      <c r="AE3074" s="44" t="s">
        <v>13657</v>
      </c>
      <c r="AF3074" s="43">
        <v>485</v>
      </c>
      <c r="AG3074" s="34" t="s">
        <v>3526</v>
      </c>
      <c r="AH3074" s="34" t="s">
        <v>5418</v>
      </c>
      <c r="AI3074" s="43" t="s">
        <v>5365</v>
      </c>
      <c r="AJ3074" s="44" t="s">
        <v>5419</v>
      </c>
      <c r="AK3074" s="261">
        <v>7860034</v>
      </c>
      <c r="AL3074" s="44" t="s">
        <v>398</v>
      </c>
      <c r="AM3074" s="44" t="s">
        <v>5423</v>
      </c>
      <c r="AN3074" s="262">
        <v>285095900</v>
      </c>
      <c r="AO3074" s="34"/>
      <c r="AP3074" s="34"/>
      <c r="AQ3074" s="34"/>
      <c r="AR3074" s="34"/>
      <c r="AS3074" s="34"/>
      <c r="AT3074" s="44" t="s">
        <v>13624</v>
      </c>
      <c r="AU3074" s="44"/>
      <c r="AV3074" s="477" t="str">
        <f t="array" ref="AV3074">_xlfn.IFS(
LEFT(Tabelas!$AI3074,1)="N","DN",
LEFT(Tabelas!$AI3074,1)="C","DC",
LEFT(Tabelas!$AI3074,1)="L","DL",
LEFT(Tabelas!$AI3074,1)="A","DA",
LEFT(Tabelas!$AI3074,1)="G","DG")</f>
        <v>DA</v>
      </c>
      <c r="AW3074" s="34"/>
      <c r="AX3074" s="34"/>
      <c r="AY3074" s="34"/>
      <c r="AZ3074" s="34"/>
      <c r="BA3074" s="34"/>
      <c r="BB3074" s="34"/>
      <c r="BC3074" s="34"/>
      <c r="BD3074" s="44">
        <v>21302</v>
      </c>
      <c r="BE3074" s="34" t="s">
        <v>993</v>
      </c>
      <c r="BF3074" s="43" t="s">
        <v>1223</v>
      </c>
      <c r="BG3074" s="34" t="s">
        <v>401</v>
      </c>
      <c r="BH3074" s="34" t="s">
        <v>269</v>
      </c>
      <c r="BI3074" s="34" t="s">
        <v>993</v>
      </c>
      <c r="BJ3074" s="44" t="s">
        <v>947</v>
      </c>
      <c r="BK3074" s="44" t="s">
        <v>13657</v>
      </c>
      <c r="EN3074" s="576"/>
      <c r="EO3074" s="561"/>
      <c r="EP3074" s="561"/>
      <c r="EQ3074" s="576"/>
      <c r="ER3074" s="561"/>
      <c r="ES3074" s="561"/>
    </row>
    <row r="3075" spans="22:149">
      <c r="V3075" s="43">
        <v>485</v>
      </c>
      <c r="W3075" s="34" t="s">
        <v>3526</v>
      </c>
      <c r="X3075" s="44">
        <v>21303</v>
      </c>
      <c r="Y3075" s="34" t="s">
        <v>1271</v>
      </c>
      <c r="Z3075" s="43" t="s">
        <v>1223</v>
      </c>
      <c r="AA3075" s="34" t="s">
        <v>401</v>
      </c>
      <c r="AB3075" s="34" t="s">
        <v>269</v>
      </c>
      <c r="AC3075" s="34" t="s">
        <v>1271</v>
      </c>
      <c r="AD3075" s="44" t="s">
        <v>947</v>
      </c>
      <c r="AE3075" s="44" t="s">
        <v>13657</v>
      </c>
      <c r="AF3075" s="43">
        <v>485</v>
      </c>
      <c r="AG3075" s="34" t="s">
        <v>3526</v>
      </c>
      <c r="AH3075" s="34" t="s">
        <v>5418</v>
      </c>
      <c r="AI3075" s="43" t="s">
        <v>5365</v>
      </c>
      <c r="AJ3075" s="44" t="s">
        <v>5419</v>
      </c>
      <c r="AK3075" s="261">
        <v>7860034</v>
      </c>
      <c r="AL3075" s="44" t="s">
        <v>398</v>
      </c>
      <c r="AM3075" s="44" t="s">
        <v>5423</v>
      </c>
      <c r="AN3075" s="262">
        <v>285095900</v>
      </c>
      <c r="AO3075" s="34"/>
      <c r="AP3075" s="34"/>
      <c r="AQ3075" s="34"/>
      <c r="AR3075" s="34"/>
      <c r="AS3075" s="34"/>
      <c r="AT3075" s="44" t="s">
        <v>13624</v>
      </c>
      <c r="AU3075" s="44"/>
      <c r="AV3075" s="477" t="str">
        <f t="array" ref="AV3075">_xlfn.IFS(
LEFT(Tabelas!$AI3075,1)="N","DN",
LEFT(Tabelas!$AI3075,1)="C","DC",
LEFT(Tabelas!$AI3075,1)="L","DL",
LEFT(Tabelas!$AI3075,1)="A","DA",
LEFT(Tabelas!$AI3075,1)="G","DG")</f>
        <v>DA</v>
      </c>
      <c r="AW3075" s="34"/>
      <c r="AX3075" s="34"/>
      <c r="AY3075" s="34"/>
      <c r="AZ3075" s="34"/>
      <c r="BA3075" s="34"/>
      <c r="BB3075" s="34"/>
      <c r="BC3075" s="34"/>
      <c r="BD3075" s="44">
        <v>21303</v>
      </c>
      <c r="BE3075" s="34" t="s">
        <v>1271</v>
      </c>
      <c r="BF3075" s="43" t="s">
        <v>1223</v>
      </c>
      <c r="BG3075" s="34" t="s">
        <v>401</v>
      </c>
      <c r="BH3075" s="34" t="s">
        <v>269</v>
      </c>
      <c r="BI3075" s="34" t="s">
        <v>1271</v>
      </c>
      <c r="BJ3075" s="44" t="s">
        <v>947</v>
      </c>
      <c r="BK3075" s="44" t="s">
        <v>13657</v>
      </c>
      <c r="EN3075" s="576"/>
      <c r="EO3075" s="561"/>
      <c r="EP3075" s="561"/>
      <c r="EQ3075" s="576"/>
      <c r="ER3075" s="561"/>
      <c r="ES3075" s="561"/>
    </row>
    <row r="3076" spans="22:149">
      <c r="V3076" s="43">
        <v>485</v>
      </c>
      <c r="W3076" s="34" t="s">
        <v>3526</v>
      </c>
      <c r="X3076" s="44">
        <v>21300</v>
      </c>
      <c r="Y3076" s="34" t="s">
        <v>678</v>
      </c>
      <c r="Z3076" s="43" t="s">
        <v>1223</v>
      </c>
      <c r="AA3076" s="34" t="s">
        <v>401</v>
      </c>
      <c r="AB3076" s="34" t="s">
        <v>269</v>
      </c>
      <c r="AC3076" s="34" t="s">
        <v>13681</v>
      </c>
      <c r="AD3076" s="44" t="s">
        <v>947</v>
      </c>
      <c r="AE3076" s="44" t="s">
        <v>13657</v>
      </c>
      <c r="AF3076" s="43">
        <v>485</v>
      </c>
      <c r="AG3076" s="34" t="s">
        <v>3526</v>
      </c>
      <c r="AH3076" s="34" t="s">
        <v>5418</v>
      </c>
      <c r="AI3076" s="43" t="s">
        <v>5365</v>
      </c>
      <c r="AJ3076" s="44" t="s">
        <v>5419</v>
      </c>
      <c r="AK3076" s="261">
        <v>7860034</v>
      </c>
      <c r="AL3076" s="44" t="s">
        <v>398</v>
      </c>
      <c r="AM3076" s="44" t="s">
        <v>5423</v>
      </c>
      <c r="AN3076" s="262">
        <v>285095900</v>
      </c>
      <c r="AO3076" s="34"/>
      <c r="AP3076" s="34"/>
      <c r="AQ3076" s="34"/>
      <c r="AR3076" s="34"/>
      <c r="AS3076" s="34"/>
      <c r="AT3076" s="44" t="s">
        <v>13624</v>
      </c>
      <c r="AU3076" s="44"/>
      <c r="AV3076" s="477" t="str">
        <f t="array" ref="AV3076">_xlfn.IFS(
LEFT(Tabelas!$AI3076,1)="N","DN",
LEFT(Tabelas!$AI3076,1)="C","DC",
LEFT(Tabelas!$AI3076,1)="L","DL",
LEFT(Tabelas!$AI3076,1)="A","DA",
LEFT(Tabelas!$AI3076,1)="G","DG")</f>
        <v>DA</v>
      </c>
      <c r="AW3076" s="34"/>
      <c r="AX3076" s="34"/>
      <c r="AY3076" s="34"/>
      <c r="AZ3076" s="34"/>
      <c r="BA3076" s="34"/>
      <c r="BB3076" s="34"/>
      <c r="BC3076" s="34"/>
      <c r="BD3076" s="44">
        <v>21300</v>
      </c>
      <c r="BE3076" s="34" t="s">
        <v>678</v>
      </c>
      <c r="BF3076" s="43" t="s">
        <v>1223</v>
      </c>
      <c r="BG3076" s="34" t="s">
        <v>401</v>
      </c>
      <c r="BH3076" s="34" t="s">
        <v>269</v>
      </c>
      <c r="BI3076" s="34" t="s">
        <v>13681</v>
      </c>
      <c r="BJ3076" s="44" t="s">
        <v>947</v>
      </c>
      <c r="BK3076" s="44" t="s">
        <v>13657</v>
      </c>
      <c r="EN3076" s="576"/>
      <c r="EO3076" s="561"/>
      <c r="EP3076" s="561"/>
      <c r="EQ3076" s="576"/>
      <c r="ER3076" s="561"/>
      <c r="ES3076" s="561"/>
    </row>
    <row r="3077" spans="22:149">
      <c r="V3077" s="43">
        <v>485</v>
      </c>
      <c r="W3077" s="34" t="s">
        <v>3526</v>
      </c>
      <c r="X3077" s="44">
        <v>21308</v>
      </c>
      <c r="Y3077" s="34" t="s">
        <v>1819</v>
      </c>
      <c r="Z3077" s="43" t="s">
        <v>1223</v>
      </c>
      <c r="AA3077" s="34" t="s">
        <v>401</v>
      </c>
      <c r="AB3077" s="34" t="s">
        <v>269</v>
      </c>
      <c r="AC3077" s="34" t="s">
        <v>13681</v>
      </c>
      <c r="AD3077" s="44" t="s">
        <v>947</v>
      </c>
      <c r="AE3077" s="44" t="s">
        <v>13657</v>
      </c>
      <c r="AF3077" s="43">
        <v>485</v>
      </c>
      <c r="AG3077" s="34" t="s">
        <v>3526</v>
      </c>
      <c r="AH3077" s="34" t="s">
        <v>5418</v>
      </c>
      <c r="AI3077" s="43" t="s">
        <v>5365</v>
      </c>
      <c r="AJ3077" s="44" t="s">
        <v>5419</v>
      </c>
      <c r="AK3077" s="261">
        <v>7860034</v>
      </c>
      <c r="AL3077" s="44" t="s">
        <v>398</v>
      </c>
      <c r="AM3077" s="44" t="s">
        <v>5423</v>
      </c>
      <c r="AN3077" s="262">
        <v>285095900</v>
      </c>
      <c r="AO3077" s="34"/>
      <c r="AP3077" s="34"/>
      <c r="AQ3077" s="34"/>
      <c r="AR3077" s="34"/>
      <c r="AS3077" s="34"/>
      <c r="AT3077" s="44" t="s">
        <v>13624</v>
      </c>
      <c r="AU3077" s="44"/>
      <c r="AV3077" s="477" t="str">
        <f t="array" ref="AV3077">_xlfn.IFS(
LEFT(Tabelas!$AI3077,1)="N","DN",
LEFT(Tabelas!$AI3077,1)="C","DC",
LEFT(Tabelas!$AI3077,1)="L","DL",
LEFT(Tabelas!$AI3077,1)="A","DA",
LEFT(Tabelas!$AI3077,1)="G","DG")</f>
        <v>DA</v>
      </c>
      <c r="AW3077" s="34"/>
      <c r="AX3077" s="34"/>
      <c r="AY3077" s="34"/>
      <c r="AZ3077" s="34"/>
      <c r="BA3077" s="34"/>
      <c r="BB3077" s="34"/>
      <c r="BC3077" s="34"/>
      <c r="BD3077" s="44">
        <v>21308</v>
      </c>
      <c r="BE3077" s="34" t="s">
        <v>1819</v>
      </c>
      <c r="BF3077" s="43" t="s">
        <v>1223</v>
      </c>
      <c r="BG3077" s="34" t="s">
        <v>401</v>
      </c>
      <c r="BH3077" s="34" t="s">
        <v>269</v>
      </c>
      <c r="BI3077" s="34" t="s">
        <v>13681</v>
      </c>
      <c r="BJ3077" s="44" t="s">
        <v>947</v>
      </c>
      <c r="BK3077" s="44" t="s">
        <v>13657</v>
      </c>
      <c r="EN3077" s="576"/>
      <c r="EO3077" s="561"/>
      <c r="EP3077" s="561"/>
      <c r="EQ3077" s="576"/>
      <c r="ER3077" s="561"/>
      <c r="ES3077" s="561"/>
    </row>
    <row r="3078" spans="22:149">
      <c r="V3078" s="43">
        <v>485</v>
      </c>
      <c r="W3078" s="34" t="s">
        <v>3526</v>
      </c>
      <c r="X3078" s="44">
        <v>21309</v>
      </c>
      <c r="Y3078" s="34" t="s">
        <v>2058</v>
      </c>
      <c r="Z3078" s="43" t="s">
        <v>1223</v>
      </c>
      <c r="AA3078" s="34" t="s">
        <v>401</v>
      </c>
      <c r="AB3078" s="34" t="s">
        <v>269</v>
      </c>
      <c r="AC3078" s="34" t="s">
        <v>13682</v>
      </c>
      <c r="AD3078" s="44" t="s">
        <v>947</v>
      </c>
      <c r="AE3078" s="44" t="s">
        <v>13657</v>
      </c>
      <c r="AF3078" s="43">
        <v>485</v>
      </c>
      <c r="AG3078" s="34" t="s">
        <v>3526</v>
      </c>
      <c r="AH3078" s="34" t="s">
        <v>5418</v>
      </c>
      <c r="AI3078" s="43" t="s">
        <v>5365</v>
      </c>
      <c r="AJ3078" s="44" t="s">
        <v>5419</v>
      </c>
      <c r="AK3078" s="261">
        <v>7860034</v>
      </c>
      <c r="AL3078" s="44" t="s">
        <v>398</v>
      </c>
      <c r="AM3078" s="44" t="s">
        <v>5423</v>
      </c>
      <c r="AN3078" s="262">
        <v>285095900</v>
      </c>
      <c r="AO3078" s="34"/>
      <c r="AP3078" s="34"/>
      <c r="AQ3078" s="34"/>
      <c r="AR3078" s="34"/>
      <c r="AS3078" s="34"/>
      <c r="AT3078" s="44" t="s">
        <v>13624</v>
      </c>
      <c r="AU3078" s="44"/>
      <c r="AV3078" s="477" t="str">
        <f t="array" ref="AV3078">_xlfn.IFS(
LEFT(Tabelas!$AI3078,1)="N","DN",
LEFT(Tabelas!$AI3078,1)="C","DC",
LEFT(Tabelas!$AI3078,1)="L","DL",
LEFT(Tabelas!$AI3078,1)="A","DA",
LEFT(Tabelas!$AI3078,1)="G","DG")</f>
        <v>DA</v>
      </c>
      <c r="AW3078" s="34"/>
      <c r="AX3078" s="34"/>
      <c r="AY3078" s="34"/>
      <c r="AZ3078" s="34"/>
      <c r="BA3078" s="34"/>
      <c r="BB3078" s="34"/>
      <c r="BC3078" s="34"/>
      <c r="BD3078" s="44">
        <v>21309</v>
      </c>
      <c r="BE3078" s="34" t="s">
        <v>2058</v>
      </c>
      <c r="BF3078" s="43" t="s">
        <v>1223</v>
      </c>
      <c r="BG3078" s="34" t="s">
        <v>401</v>
      </c>
      <c r="BH3078" s="34" t="s">
        <v>269</v>
      </c>
      <c r="BI3078" s="34" t="s">
        <v>13682</v>
      </c>
      <c r="BJ3078" s="44" t="s">
        <v>947</v>
      </c>
      <c r="BK3078" s="44" t="s">
        <v>13657</v>
      </c>
      <c r="EN3078" s="576"/>
      <c r="EO3078" s="561"/>
      <c r="EP3078" s="561"/>
      <c r="EQ3078" s="576"/>
      <c r="ER3078" s="561"/>
      <c r="ES3078" s="561"/>
    </row>
    <row r="3079" spans="22:149">
      <c r="V3079" s="43">
        <v>485</v>
      </c>
      <c r="W3079" s="34" t="s">
        <v>3526</v>
      </c>
      <c r="X3079" s="44">
        <v>21307</v>
      </c>
      <c r="Y3079" s="34" t="s">
        <v>1548</v>
      </c>
      <c r="Z3079" s="43" t="s">
        <v>1223</v>
      </c>
      <c r="AA3079" s="34" t="s">
        <v>401</v>
      </c>
      <c r="AB3079" s="34" t="s">
        <v>269</v>
      </c>
      <c r="AC3079" s="34" t="s">
        <v>1548</v>
      </c>
      <c r="AD3079" s="44" t="s">
        <v>947</v>
      </c>
      <c r="AE3079" s="44" t="s">
        <v>13657</v>
      </c>
      <c r="AF3079" s="43">
        <v>485</v>
      </c>
      <c r="AG3079" s="34" t="s">
        <v>3526</v>
      </c>
      <c r="AH3079" s="34" t="s">
        <v>5418</v>
      </c>
      <c r="AI3079" s="43" t="s">
        <v>5365</v>
      </c>
      <c r="AJ3079" s="44" t="s">
        <v>5419</v>
      </c>
      <c r="AK3079" s="261">
        <v>7860034</v>
      </c>
      <c r="AL3079" s="44" t="s">
        <v>398</v>
      </c>
      <c r="AM3079" s="44" t="s">
        <v>5423</v>
      </c>
      <c r="AN3079" s="262">
        <v>285095900</v>
      </c>
      <c r="AO3079" s="34"/>
      <c r="AP3079" s="34"/>
      <c r="AQ3079" s="34"/>
      <c r="AR3079" s="34"/>
      <c r="AS3079" s="34"/>
      <c r="AT3079" s="44" t="s">
        <v>13683</v>
      </c>
      <c r="AU3079" s="44"/>
      <c r="AV3079" s="477" t="str">
        <f t="array" ref="AV3079">_xlfn.IFS(
LEFT(Tabelas!$AI3079,1)="N","DN",
LEFT(Tabelas!$AI3079,1)="C","DC",
LEFT(Tabelas!$AI3079,1)="L","DL",
LEFT(Tabelas!$AI3079,1)="A","DA",
LEFT(Tabelas!$AI3079,1)="G","DG")</f>
        <v>DA</v>
      </c>
      <c r="AW3079" s="34"/>
      <c r="AX3079" s="34"/>
      <c r="AY3079" s="34"/>
      <c r="AZ3079" s="34"/>
      <c r="BA3079" s="34"/>
      <c r="BB3079" s="34"/>
      <c r="BC3079" s="34"/>
      <c r="BD3079" s="44">
        <v>21307</v>
      </c>
      <c r="BE3079" s="34" t="s">
        <v>1548</v>
      </c>
      <c r="BF3079" s="43" t="s">
        <v>1223</v>
      </c>
      <c r="BG3079" s="34" t="s">
        <v>401</v>
      </c>
      <c r="BH3079" s="34" t="s">
        <v>269</v>
      </c>
      <c r="BI3079" s="34" t="s">
        <v>1548</v>
      </c>
      <c r="BJ3079" s="44" t="s">
        <v>947</v>
      </c>
      <c r="BK3079" s="44" t="s">
        <v>13657</v>
      </c>
      <c r="EN3079" s="576"/>
      <c r="EO3079" s="561"/>
      <c r="EP3079" s="561"/>
      <c r="EQ3079" s="576"/>
      <c r="ER3079" s="561"/>
      <c r="ES3079" s="561"/>
    </row>
    <row r="3080" spans="22:149">
      <c r="V3080" s="43">
        <v>555</v>
      </c>
      <c r="W3080" s="34" t="s">
        <v>371</v>
      </c>
      <c r="X3080" s="44">
        <v>80500</v>
      </c>
      <c r="Y3080" s="34" t="s">
        <v>752</v>
      </c>
      <c r="Z3080" s="43" t="s">
        <v>318</v>
      </c>
      <c r="AA3080" s="34" t="s">
        <v>275</v>
      </c>
      <c r="AB3080" s="34" t="s">
        <v>275</v>
      </c>
      <c r="AC3080" s="34" t="s">
        <v>13684</v>
      </c>
      <c r="AD3080" s="44" t="s">
        <v>370</v>
      </c>
      <c r="AE3080" s="44" t="s">
        <v>370</v>
      </c>
      <c r="AF3080" s="43">
        <v>555</v>
      </c>
      <c r="AG3080" s="34" t="s">
        <v>371</v>
      </c>
      <c r="AH3080" s="34" t="s">
        <v>5490</v>
      </c>
      <c r="AI3080" s="43" t="s">
        <v>5491</v>
      </c>
      <c r="AJ3080" s="44" t="s">
        <v>5492</v>
      </c>
      <c r="AK3080" s="261">
        <v>8000318</v>
      </c>
      <c r="AL3080" s="44" t="s">
        <v>275</v>
      </c>
      <c r="AM3080" s="44" t="s">
        <v>5496</v>
      </c>
      <c r="AN3080" s="262">
        <v>289152650</v>
      </c>
      <c r="AO3080" s="34"/>
      <c r="AP3080" s="34"/>
      <c r="AQ3080" s="34"/>
      <c r="AR3080" s="34"/>
      <c r="AS3080" s="34"/>
      <c r="AT3080" s="44" t="s">
        <v>13683</v>
      </c>
      <c r="AU3080" s="44"/>
      <c r="AV3080" s="477" t="str">
        <f t="array" ref="AV3080">_xlfn.IFS(
LEFT(Tabelas!$AI3080,1)="N","DN",
LEFT(Tabelas!$AI3080,1)="C","DC",
LEFT(Tabelas!$AI3080,1)="L","DL",
LEFT(Tabelas!$AI3080,1)="A","DA",
LEFT(Tabelas!$AI3080,1)="G","DG")</f>
        <v>DG</v>
      </c>
      <c r="AW3080" s="34"/>
      <c r="AX3080" s="34"/>
      <c r="AY3080" s="34"/>
      <c r="AZ3080" s="34"/>
      <c r="BA3080" s="34"/>
      <c r="BB3080" s="34"/>
      <c r="BC3080" s="34"/>
      <c r="BD3080" s="44">
        <v>80500</v>
      </c>
      <c r="BE3080" s="34" t="s">
        <v>752</v>
      </c>
      <c r="BF3080" s="43" t="s">
        <v>318</v>
      </c>
      <c r="BG3080" s="34" t="s">
        <v>275</v>
      </c>
      <c r="BH3080" s="34" t="s">
        <v>275</v>
      </c>
      <c r="BI3080" s="34" t="s">
        <v>13684</v>
      </c>
      <c r="BJ3080" s="44" t="s">
        <v>370</v>
      </c>
      <c r="BK3080" s="44" t="s">
        <v>370</v>
      </c>
      <c r="EN3080" s="576"/>
      <c r="EO3080" s="561"/>
      <c r="EP3080" s="561"/>
      <c r="EQ3080" s="576"/>
      <c r="ER3080" s="561"/>
      <c r="ES3080" s="561"/>
    </row>
    <row r="3081" spans="22:149">
      <c r="V3081" s="43">
        <v>555</v>
      </c>
      <c r="W3081" s="34" t="s">
        <v>371</v>
      </c>
      <c r="X3081" s="44">
        <v>80506</v>
      </c>
      <c r="Y3081" s="34" t="s">
        <v>1334</v>
      </c>
      <c r="Z3081" s="43" t="s">
        <v>318</v>
      </c>
      <c r="AA3081" s="34" t="s">
        <v>275</v>
      </c>
      <c r="AB3081" s="34" t="s">
        <v>275</v>
      </c>
      <c r="AC3081" s="34" t="s">
        <v>1334</v>
      </c>
      <c r="AD3081" s="44" t="s">
        <v>370</v>
      </c>
      <c r="AE3081" s="44" t="s">
        <v>370</v>
      </c>
      <c r="AF3081" s="43">
        <v>555</v>
      </c>
      <c r="AG3081" s="34" t="s">
        <v>371</v>
      </c>
      <c r="AH3081" s="34" t="s">
        <v>5490</v>
      </c>
      <c r="AI3081" s="43" t="s">
        <v>5491</v>
      </c>
      <c r="AJ3081" s="44" t="s">
        <v>5492</v>
      </c>
      <c r="AK3081" s="261">
        <v>8000318</v>
      </c>
      <c r="AL3081" s="44" t="s">
        <v>275</v>
      </c>
      <c r="AM3081" s="44" t="s">
        <v>5496</v>
      </c>
      <c r="AN3081" s="262">
        <v>289152650</v>
      </c>
      <c r="AO3081" s="34"/>
      <c r="AP3081" s="34"/>
      <c r="AQ3081" s="34"/>
      <c r="AR3081" s="34"/>
      <c r="AS3081" s="34"/>
      <c r="AT3081" s="44" t="s">
        <v>13683</v>
      </c>
      <c r="AU3081" s="44"/>
      <c r="AV3081" s="477" t="str">
        <f t="array" ref="AV3081">_xlfn.IFS(
LEFT(Tabelas!$AI3081,1)="N","DN",
LEFT(Tabelas!$AI3081,1)="C","DC",
LEFT(Tabelas!$AI3081,1)="L","DL",
LEFT(Tabelas!$AI3081,1)="A","DA",
LEFT(Tabelas!$AI3081,1)="G","DG")</f>
        <v>DG</v>
      </c>
      <c r="AW3081" s="34"/>
      <c r="AX3081" s="34"/>
      <c r="AY3081" s="34"/>
      <c r="AZ3081" s="34"/>
      <c r="BA3081" s="34"/>
      <c r="BB3081" s="34"/>
      <c r="BC3081" s="34"/>
      <c r="BD3081" s="44">
        <v>80506</v>
      </c>
      <c r="BE3081" s="34" t="s">
        <v>1334</v>
      </c>
      <c r="BF3081" s="43" t="s">
        <v>318</v>
      </c>
      <c r="BG3081" s="34" t="s">
        <v>275</v>
      </c>
      <c r="BH3081" s="34" t="s">
        <v>275</v>
      </c>
      <c r="BI3081" s="34" t="s">
        <v>1334</v>
      </c>
      <c r="BJ3081" s="44" t="s">
        <v>370</v>
      </c>
      <c r="BK3081" s="44" t="s">
        <v>370</v>
      </c>
      <c r="EN3081" s="576"/>
      <c r="EO3081" s="561"/>
      <c r="EP3081" s="561"/>
      <c r="EQ3081" s="576"/>
      <c r="ER3081" s="561"/>
      <c r="ES3081" s="561"/>
    </row>
    <row r="3082" spans="22:149">
      <c r="V3082" s="43">
        <v>555</v>
      </c>
      <c r="W3082" s="34" t="s">
        <v>371</v>
      </c>
      <c r="X3082" s="44">
        <v>80503</v>
      </c>
      <c r="Y3082" s="34" t="s">
        <v>1060</v>
      </c>
      <c r="Z3082" s="43" t="s">
        <v>318</v>
      </c>
      <c r="AA3082" s="34" t="s">
        <v>275</v>
      </c>
      <c r="AB3082" s="34" t="s">
        <v>275</v>
      </c>
      <c r="AC3082" s="34" t="s">
        <v>1060</v>
      </c>
      <c r="AD3082" s="44" t="s">
        <v>370</v>
      </c>
      <c r="AE3082" s="44" t="s">
        <v>370</v>
      </c>
      <c r="AF3082" s="43">
        <v>555</v>
      </c>
      <c r="AG3082" s="34" t="s">
        <v>371</v>
      </c>
      <c r="AH3082" s="34" t="s">
        <v>5490</v>
      </c>
      <c r="AI3082" s="43" t="s">
        <v>5491</v>
      </c>
      <c r="AJ3082" s="44" t="s">
        <v>5492</v>
      </c>
      <c r="AK3082" s="261">
        <v>8000318</v>
      </c>
      <c r="AL3082" s="44" t="s">
        <v>275</v>
      </c>
      <c r="AM3082" s="44" t="s">
        <v>5496</v>
      </c>
      <c r="AN3082" s="262">
        <v>289152650</v>
      </c>
      <c r="AO3082" s="34"/>
      <c r="AP3082" s="34"/>
      <c r="AQ3082" s="34"/>
      <c r="AR3082" s="34"/>
      <c r="AS3082" s="34"/>
      <c r="AT3082" s="44" t="s">
        <v>13683</v>
      </c>
      <c r="AU3082" s="44"/>
      <c r="AV3082" s="477" t="str">
        <f t="array" ref="AV3082">_xlfn.IFS(
LEFT(Tabelas!$AI3082,1)="N","DN",
LEFT(Tabelas!$AI3082,1)="C","DC",
LEFT(Tabelas!$AI3082,1)="L","DL",
LEFT(Tabelas!$AI3082,1)="A","DA",
LEFT(Tabelas!$AI3082,1)="G","DG")</f>
        <v>DG</v>
      </c>
      <c r="AW3082" s="34"/>
      <c r="AX3082" s="34"/>
      <c r="AY3082" s="34"/>
      <c r="AZ3082" s="34"/>
      <c r="BA3082" s="34"/>
      <c r="BB3082" s="34"/>
      <c r="BC3082" s="34"/>
      <c r="BD3082" s="44">
        <v>80503</v>
      </c>
      <c r="BE3082" s="34" t="s">
        <v>1060</v>
      </c>
      <c r="BF3082" s="43" t="s">
        <v>318</v>
      </c>
      <c r="BG3082" s="34" t="s">
        <v>275</v>
      </c>
      <c r="BH3082" s="34" t="s">
        <v>275</v>
      </c>
      <c r="BI3082" s="34" t="s">
        <v>1060</v>
      </c>
      <c r="BJ3082" s="44" t="s">
        <v>370</v>
      </c>
      <c r="BK3082" s="44" t="s">
        <v>370</v>
      </c>
      <c r="EN3082" s="576"/>
      <c r="EO3082" s="561"/>
      <c r="EP3082" s="561"/>
      <c r="EQ3082" s="576"/>
      <c r="ER3082" s="561"/>
      <c r="ES3082" s="561"/>
    </row>
    <row r="3083" spans="22:149">
      <c r="V3083" s="43">
        <v>555</v>
      </c>
      <c r="W3083" s="34" t="s">
        <v>371</v>
      </c>
      <c r="X3083" s="44">
        <v>80507</v>
      </c>
      <c r="Y3083" s="34" t="s">
        <v>1614</v>
      </c>
      <c r="Z3083" s="43" t="s">
        <v>318</v>
      </c>
      <c r="AA3083" s="34" t="s">
        <v>275</v>
      </c>
      <c r="AB3083" s="34" t="s">
        <v>275</v>
      </c>
      <c r="AC3083" s="34" t="s">
        <v>13685</v>
      </c>
      <c r="AD3083" s="44" t="s">
        <v>370</v>
      </c>
      <c r="AE3083" s="44" t="s">
        <v>370</v>
      </c>
      <c r="AF3083" s="43">
        <v>555</v>
      </c>
      <c r="AG3083" s="34" t="s">
        <v>371</v>
      </c>
      <c r="AH3083" s="34" t="s">
        <v>5490</v>
      </c>
      <c r="AI3083" s="43" t="s">
        <v>5491</v>
      </c>
      <c r="AJ3083" s="44" t="s">
        <v>5492</v>
      </c>
      <c r="AK3083" s="261">
        <v>8000318</v>
      </c>
      <c r="AL3083" s="44" t="s">
        <v>275</v>
      </c>
      <c r="AM3083" s="44" t="s">
        <v>5496</v>
      </c>
      <c r="AN3083" s="262">
        <v>289152650</v>
      </c>
      <c r="AO3083" s="34"/>
      <c r="AP3083" s="34"/>
      <c r="AQ3083" s="34"/>
      <c r="AR3083" s="34"/>
      <c r="AS3083" s="34"/>
      <c r="AT3083" s="44" t="s">
        <v>13683</v>
      </c>
      <c r="AU3083" s="44"/>
      <c r="AV3083" s="477" t="str">
        <f t="array" ref="AV3083">_xlfn.IFS(
LEFT(Tabelas!$AI3083,1)="N","DN",
LEFT(Tabelas!$AI3083,1)="C","DC",
LEFT(Tabelas!$AI3083,1)="L","DL",
LEFT(Tabelas!$AI3083,1)="A","DA",
LEFT(Tabelas!$AI3083,1)="G","DG")</f>
        <v>DG</v>
      </c>
      <c r="AW3083" s="34"/>
      <c r="AX3083" s="34"/>
      <c r="AY3083" s="34"/>
      <c r="AZ3083" s="34"/>
      <c r="BA3083" s="34"/>
      <c r="BB3083" s="34"/>
      <c r="BC3083" s="34"/>
      <c r="BD3083" s="44">
        <v>80507</v>
      </c>
      <c r="BE3083" s="34" t="s">
        <v>1614</v>
      </c>
      <c r="BF3083" s="43" t="s">
        <v>318</v>
      </c>
      <c r="BG3083" s="34" t="s">
        <v>275</v>
      </c>
      <c r="BH3083" s="34" t="s">
        <v>275</v>
      </c>
      <c r="BI3083" s="34" t="s">
        <v>13685</v>
      </c>
      <c r="BJ3083" s="44" t="s">
        <v>370</v>
      </c>
      <c r="BK3083" s="44" t="s">
        <v>370</v>
      </c>
      <c r="EN3083" s="576"/>
      <c r="EO3083" s="561"/>
      <c r="EP3083" s="561"/>
      <c r="EQ3083" s="576"/>
      <c r="ER3083" s="561"/>
      <c r="ES3083" s="561"/>
    </row>
    <row r="3084" spans="22:149">
      <c r="V3084" s="43">
        <v>555</v>
      </c>
      <c r="W3084" s="34" t="s">
        <v>371</v>
      </c>
      <c r="X3084" s="44">
        <v>80508</v>
      </c>
      <c r="Y3084" s="34" t="s">
        <v>1883</v>
      </c>
      <c r="Z3084" s="43" t="s">
        <v>318</v>
      </c>
      <c r="AA3084" s="34" t="s">
        <v>275</v>
      </c>
      <c r="AB3084" s="34" t="s">
        <v>275</v>
      </c>
      <c r="AC3084" s="34" t="s">
        <v>13684</v>
      </c>
      <c r="AD3084" s="44" t="s">
        <v>370</v>
      </c>
      <c r="AE3084" s="44" t="s">
        <v>370</v>
      </c>
      <c r="AF3084" s="43">
        <v>555</v>
      </c>
      <c r="AG3084" s="34" t="s">
        <v>371</v>
      </c>
      <c r="AH3084" s="34" t="s">
        <v>5490</v>
      </c>
      <c r="AI3084" s="43" t="s">
        <v>5491</v>
      </c>
      <c r="AJ3084" s="44" t="s">
        <v>5492</v>
      </c>
      <c r="AK3084" s="261">
        <v>8000318</v>
      </c>
      <c r="AL3084" s="44" t="s">
        <v>275</v>
      </c>
      <c r="AM3084" s="44" t="s">
        <v>5496</v>
      </c>
      <c r="AN3084" s="262">
        <v>289152650</v>
      </c>
      <c r="AO3084" s="34"/>
      <c r="AP3084" s="34"/>
      <c r="AQ3084" s="34"/>
      <c r="AR3084" s="34"/>
      <c r="AS3084" s="34"/>
      <c r="AT3084" s="44" t="s">
        <v>13683</v>
      </c>
      <c r="AU3084" s="44"/>
      <c r="AV3084" s="477" t="str">
        <f t="array" ref="AV3084">_xlfn.IFS(
LEFT(Tabelas!$AI3084,1)="N","DN",
LEFT(Tabelas!$AI3084,1)="C","DC",
LEFT(Tabelas!$AI3084,1)="L","DL",
LEFT(Tabelas!$AI3084,1)="A","DA",
LEFT(Tabelas!$AI3084,1)="G","DG")</f>
        <v>DG</v>
      </c>
      <c r="AW3084" s="34"/>
      <c r="AX3084" s="34"/>
      <c r="AY3084" s="34"/>
      <c r="AZ3084" s="34"/>
      <c r="BA3084" s="34"/>
      <c r="BB3084" s="34"/>
      <c r="BC3084" s="34"/>
      <c r="BD3084" s="44">
        <v>80508</v>
      </c>
      <c r="BE3084" s="34" t="s">
        <v>1883</v>
      </c>
      <c r="BF3084" s="43" t="s">
        <v>318</v>
      </c>
      <c r="BG3084" s="34" t="s">
        <v>275</v>
      </c>
      <c r="BH3084" s="34" t="s">
        <v>275</v>
      </c>
      <c r="BI3084" s="34" t="s">
        <v>13684</v>
      </c>
      <c r="BJ3084" s="44" t="s">
        <v>370</v>
      </c>
      <c r="BK3084" s="44" t="s">
        <v>370</v>
      </c>
      <c r="EN3084" s="576"/>
      <c r="EO3084" s="561"/>
      <c r="EP3084" s="561"/>
      <c r="EQ3084" s="576"/>
      <c r="ER3084" s="561"/>
      <c r="ES3084" s="561"/>
    </row>
    <row r="3085" spans="22:149">
      <c r="V3085" s="43">
        <v>555</v>
      </c>
      <c r="W3085" s="34" t="s">
        <v>371</v>
      </c>
      <c r="X3085" s="44">
        <v>81003</v>
      </c>
      <c r="Y3085" s="34" t="s">
        <v>468</v>
      </c>
      <c r="Z3085" s="43" t="s">
        <v>318</v>
      </c>
      <c r="AA3085" s="34" t="s">
        <v>468</v>
      </c>
      <c r="AB3085" s="34" t="s">
        <v>275</v>
      </c>
      <c r="AC3085" s="34" t="s">
        <v>468</v>
      </c>
      <c r="AD3085" s="44" t="s">
        <v>370</v>
      </c>
      <c r="AE3085" s="44" t="s">
        <v>370</v>
      </c>
      <c r="AF3085" s="43">
        <v>555</v>
      </c>
      <c r="AG3085" s="34" t="s">
        <v>371</v>
      </c>
      <c r="AH3085" s="34" t="s">
        <v>5490</v>
      </c>
      <c r="AI3085" s="43" t="s">
        <v>5491</v>
      </c>
      <c r="AJ3085" s="44" t="s">
        <v>5492</v>
      </c>
      <c r="AK3085" s="261">
        <v>8000318</v>
      </c>
      <c r="AL3085" s="44" t="s">
        <v>275</v>
      </c>
      <c r="AM3085" s="44" t="s">
        <v>5496</v>
      </c>
      <c r="AN3085" s="262">
        <v>289152650</v>
      </c>
      <c r="AO3085" s="34"/>
      <c r="AP3085" s="34"/>
      <c r="AQ3085" s="34"/>
      <c r="AR3085" s="34"/>
      <c r="AS3085" s="34"/>
      <c r="AT3085" s="44" t="s">
        <v>13683</v>
      </c>
      <c r="AU3085" s="44"/>
      <c r="AV3085" s="477" t="str">
        <f t="array" ref="AV3085">_xlfn.IFS(
LEFT(Tabelas!$AI3085,1)="N","DN",
LEFT(Tabelas!$AI3085,1)="C","DC",
LEFT(Tabelas!$AI3085,1)="L","DL",
LEFT(Tabelas!$AI3085,1)="A","DA",
LEFT(Tabelas!$AI3085,1)="G","DG")</f>
        <v>DG</v>
      </c>
      <c r="AW3085" s="34"/>
      <c r="AX3085" s="34"/>
      <c r="AY3085" s="34"/>
      <c r="AZ3085" s="34"/>
      <c r="BA3085" s="34"/>
      <c r="BB3085" s="34"/>
      <c r="BC3085" s="34"/>
      <c r="BD3085" s="44">
        <v>81003</v>
      </c>
      <c r="BE3085" s="34" t="s">
        <v>468</v>
      </c>
      <c r="BF3085" s="43" t="s">
        <v>318</v>
      </c>
      <c r="BG3085" s="34" t="s">
        <v>468</v>
      </c>
      <c r="BH3085" s="34" t="s">
        <v>275</v>
      </c>
      <c r="BI3085" s="34" t="s">
        <v>468</v>
      </c>
      <c r="BJ3085" s="44" t="s">
        <v>370</v>
      </c>
      <c r="BK3085" s="44" t="s">
        <v>370</v>
      </c>
      <c r="EN3085" s="576"/>
      <c r="EO3085" s="561"/>
      <c r="EP3085" s="561"/>
      <c r="EQ3085" s="576"/>
      <c r="ER3085" s="561"/>
      <c r="ES3085" s="561"/>
    </row>
    <row r="3086" spans="22:149">
      <c r="V3086" s="43">
        <v>555</v>
      </c>
      <c r="W3086" s="34" t="s">
        <v>371</v>
      </c>
      <c r="X3086" s="44">
        <v>81000</v>
      </c>
      <c r="Y3086" s="34" t="s">
        <v>757</v>
      </c>
      <c r="Z3086" s="43" t="s">
        <v>318</v>
      </c>
      <c r="AA3086" s="34" t="s">
        <v>468</v>
      </c>
      <c r="AB3086" s="34" t="s">
        <v>275</v>
      </c>
      <c r="AC3086" s="34" t="s">
        <v>468</v>
      </c>
      <c r="AD3086" s="44" t="s">
        <v>370</v>
      </c>
      <c r="AE3086" s="44" t="s">
        <v>370</v>
      </c>
      <c r="AF3086" s="43">
        <v>555</v>
      </c>
      <c r="AG3086" s="34" t="s">
        <v>371</v>
      </c>
      <c r="AH3086" s="34" t="s">
        <v>5490</v>
      </c>
      <c r="AI3086" s="43" t="s">
        <v>5491</v>
      </c>
      <c r="AJ3086" s="44" t="s">
        <v>5492</v>
      </c>
      <c r="AK3086" s="261">
        <v>8000318</v>
      </c>
      <c r="AL3086" s="44" t="s">
        <v>275</v>
      </c>
      <c r="AM3086" s="44" t="s">
        <v>5496</v>
      </c>
      <c r="AN3086" s="262">
        <v>289152650</v>
      </c>
      <c r="AO3086" s="34"/>
      <c r="AP3086" s="34"/>
      <c r="AQ3086" s="34"/>
      <c r="AR3086" s="34"/>
      <c r="AS3086" s="34"/>
      <c r="AT3086" s="44" t="s">
        <v>13683</v>
      </c>
      <c r="AU3086" s="44"/>
      <c r="AV3086" s="477" t="str">
        <f t="array" ref="AV3086">_xlfn.IFS(
LEFT(Tabelas!$AI3086,1)="N","DN",
LEFT(Tabelas!$AI3086,1)="C","DC",
LEFT(Tabelas!$AI3086,1)="L","DL",
LEFT(Tabelas!$AI3086,1)="A","DA",
LEFT(Tabelas!$AI3086,1)="G","DG")</f>
        <v>DG</v>
      </c>
      <c r="AW3086" s="34"/>
      <c r="AX3086" s="34"/>
      <c r="AY3086" s="34"/>
      <c r="AZ3086" s="34"/>
      <c r="BA3086" s="34"/>
      <c r="BB3086" s="34"/>
      <c r="BC3086" s="34"/>
      <c r="BD3086" s="44">
        <v>81000</v>
      </c>
      <c r="BE3086" s="34" t="s">
        <v>757</v>
      </c>
      <c r="BF3086" s="43" t="s">
        <v>318</v>
      </c>
      <c r="BG3086" s="34" t="s">
        <v>468</v>
      </c>
      <c r="BH3086" s="34" t="s">
        <v>275</v>
      </c>
      <c r="BI3086" s="34" t="s">
        <v>468</v>
      </c>
      <c r="BJ3086" s="44" t="s">
        <v>370</v>
      </c>
      <c r="BK3086" s="44" t="s">
        <v>370</v>
      </c>
      <c r="EN3086" s="576"/>
      <c r="EO3086" s="561"/>
      <c r="EP3086" s="561"/>
      <c r="EQ3086" s="576"/>
      <c r="ER3086" s="561"/>
      <c r="ES3086" s="561"/>
    </row>
    <row r="3087" spans="22:149">
      <c r="V3087" s="43">
        <v>555</v>
      </c>
      <c r="W3087" s="34" t="s">
        <v>371</v>
      </c>
      <c r="X3087" s="44">
        <v>81004</v>
      </c>
      <c r="Y3087" s="34" t="s">
        <v>1339</v>
      </c>
      <c r="Z3087" s="43" t="s">
        <v>318</v>
      </c>
      <c r="AA3087" s="34" t="s">
        <v>468</v>
      </c>
      <c r="AB3087" s="34" t="s">
        <v>275</v>
      </c>
      <c r="AC3087" s="34" t="s">
        <v>1339</v>
      </c>
      <c r="AD3087" s="44" t="s">
        <v>370</v>
      </c>
      <c r="AE3087" s="44" t="s">
        <v>370</v>
      </c>
      <c r="AF3087" s="43">
        <v>555</v>
      </c>
      <c r="AG3087" s="34" t="s">
        <v>371</v>
      </c>
      <c r="AH3087" s="34" t="s">
        <v>5490</v>
      </c>
      <c r="AI3087" s="43" t="s">
        <v>5491</v>
      </c>
      <c r="AJ3087" s="44" t="s">
        <v>5492</v>
      </c>
      <c r="AK3087" s="261">
        <v>8000318</v>
      </c>
      <c r="AL3087" s="44" t="s">
        <v>275</v>
      </c>
      <c r="AM3087" s="44" t="s">
        <v>5496</v>
      </c>
      <c r="AN3087" s="262">
        <v>289152650</v>
      </c>
      <c r="AO3087" s="34"/>
      <c r="AP3087" s="34"/>
      <c r="AQ3087" s="34"/>
      <c r="AR3087" s="34"/>
      <c r="AS3087" s="34"/>
      <c r="AT3087" s="44" t="s">
        <v>13683</v>
      </c>
      <c r="AU3087" s="44"/>
      <c r="AV3087" s="477" t="str">
        <f t="array" ref="AV3087">_xlfn.IFS(
LEFT(Tabelas!$AI3087,1)="N","DN",
LEFT(Tabelas!$AI3087,1)="C","DC",
LEFT(Tabelas!$AI3087,1)="L","DL",
LEFT(Tabelas!$AI3087,1)="A","DA",
LEFT(Tabelas!$AI3087,1)="G","DG")</f>
        <v>DG</v>
      </c>
      <c r="AW3087" s="34"/>
      <c r="AX3087" s="34"/>
      <c r="AY3087" s="34"/>
      <c r="AZ3087" s="34"/>
      <c r="BA3087" s="34"/>
      <c r="BB3087" s="34"/>
      <c r="BC3087" s="34"/>
      <c r="BD3087" s="44">
        <v>81004</v>
      </c>
      <c r="BE3087" s="34" t="s">
        <v>1339</v>
      </c>
      <c r="BF3087" s="43" t="s">
        <v>318</v>
      </c>
      <c r="BG3087" s="34" t="s">
        <v>468</v>
      </c>
      <c r="BH3087" s="34" t="s">
        <v>275</v>
      </c>
      <c r="BI3087" s="34" t="s">
        <v>1339</v>
      </c>
      <c r="BJ3087" s="44" t="s">
        <v>370</v>
      </c>
      <c r="BK3087" s="44" t="s">
        <v>370</v>
      </c>
      <c r="EN3087" s="576"/>
      <c r="EO3087" s="561"/>
      <c r="EP3087" s="561"/>
      <c r="EQ3087" s="576"/>
      <c r="ER3087" s="561"/>
      <c r="ES3087" s="561"/>
    </row>
    <row r="3088" spans="22:149">
      <c r="V3088" s="43">
        <v>555</v>
      </c>
      <c r="W3088" s="34" t="s">
        <v>371</v>
      </c>
      <c r="X3088" s="44">
        <v>81005</v>
      </c>
      <c r="Y3088" s="34" t="s">
        <v>1618</v>
      </c>
      <c r="Z3088" s="43" t="s">
        <v>318</v>
      </c>
      <c r="AA3088" s="34" t="s">
        <v>468</v>
      </c>
      <c r="AB3088" s="34" t="s">
        <v>275</v>
      </c>
      <c r="AC3088" s="34" t="s">
        <v>1618</v>
      </c>
      <c r="AD3088" s="44" t="s">
        <v>370</v>
      </c>
      <c r="AE3088" s="44" t="s">
        <v>370</v>
      </c>
      <c r="AF3088" s="43">
        <v>555</v>
      </c>
      <c r="AG3088" s="34" t="s">
        <v>371</v>
      </c>
      <c r="AH3088" s="34" t="s">
        <v>5490</v>
      </c>
      <c r="AI3088" s="43" t="s">
        <v>5491</v>
      </c>
      <c r="AJ3088" s="44" t="s">
        <v>5492</v>
      </c>
      <c r="AK3088" s="261">
        <v>8000318</v>
      </c>
      <c r="AL3088" s="44" t="s">
        <v>275</v>
      </c>
      <c r="AM3088" s="44" t="s">
        <v>5496</v>
      </c>
      <c r="AN3088" s="262">
        <v>289152650</v>
      </c>
      <c r="AO3088" s="34"/>
      <c r="AP3088" s="34"/>
      <c r="AQ3088" s="34"/>
      <c r="AR3088" s="34"/>
      <c r="AS3088" s="34"/>
      <c r="AT3088" s="44" t="s">
        <v>13683</v>
      </c>
      <c r="AU3088" s="44"/>
      <c r="AV3088" s="477" t="str">
        <f t="array" ref="AV3088">_xlfn.IFS(
LEFT(Tabelas!$AI3088,1)="N","DN",
LEFT(Tabelas!$AI3088,1)="C","DC",
LEFT(Tabelas!$AI3088,1)="L","DL",
LEFT(Tabelas!$AI3088,1)="A","DA",
LEFT(Tabelas!$AI3088,1)="G","DG")</f>
        <v>DG</v>
      </c>
      <c r="AW3088" s="34"/>
      <c r="AX3088" s="34"/>
      <c r="AY3088" s="34"/>
      <c r="AZ3088" s="34"/>
      <c r="BA3088" s="34"/>
      <c r="BB3088" s="34"/>
      <c r="BC3088" s="34"/>
      <c r="BD3088" s="44">
        <v>81005</v>
      </c>
      <c r="BE3088" s="34" t="s">
        <v>1618</v>
      </c>
      <c r="BF3088" s="43" t="s">
        <v>318</v>
      </c>
      <c r="BG3088" s="34" t="s">
        <v>468</v>
      </c>
      <c r="BH3088" s="34" t="s">
        <v>275</v>
      </c>
      <c r="BI3088" s="34" t="s">
        <v>1618</v>
      </c>
      <c r="BJ3088" s="44" t="s">
        <v>370</v>
      </c>
      <c r="BK3088" s="44" t="s">
        <v>370</v>
      </c>
      <c r="EN3088" s="576"/>
      <c r="EO3088" s="561"/>
      <c r="EP3088" s="561"/>
      <c r="EQ3088" s="576"/>
      <c r="ER3088" s="561"/>
      <c r="ES3088" s="561"/>
    </row>
    <row r="3089" spans="22:149">
      <c r="V3089" s="43">
        <v>555</v>
      </c>
      <c r="W3089" s="34" t="s">
        <v>371</v>
      </c>
      <c r="X3089" s="44">
        <v>81006</v>
      </c>
      <c r="Y3089" s="34" t="s">
        <v>1887</v>
      </c>
      <c r="Z3089" s="43" t="s">
        <v>318</v>
      </c>
      <c r="AA3089" s="34" t="s">
        <v>468</v>
      </c>
      <c r="AB3089" s="34" t="s">
        <v>275</v>
      </c>
      <c r="AC3089" s="34" t="s">
        <v>13686</v>
      </c>
      <c r="AD3089" s="44" t="s">
        <v>370</v>
      </c>
      <c r="AE3089" s="44" t="s">
        <v>370</v>
      </c>
      <c r="AF3089" s="43">
        <v>555</v>
      </c>
      <c r="AG3089" s="34" t="s">
        <v>371</v>
      </c>
      <c r="AH3089" s="34" t="s">
        <v>5490</v>
      </c>
      <c r="AI3089" s="43" t="s">
        <v>5491</v>
      </c>
      <c r="AJ3089" s="44" t="s">
        <v>5492</v>
      </c>
      <c r="AK3089" s="261">
        <v>8000318</v>
      </c>
      <c r="AL3089" s="44" t="s">
        <v>275</v>
      </c>
      <c r="AM3089" s="44" t="s">
        <v>5496</v>
      </c>
      <c r="AN3089" s="262">
        <v>289152650</v>
      </c>
      <c r="AO3089" s="34"/>
      <c r="AP3089" s="34"/>
      <c r="AQ3089" s="34"/>
      <c r="AR3089" s="34"/>
      <c r="AS3089" s="34"/>
      <c r="AT3089" s="44" t="s">
        <v>13683</v>
      </c>
      <c r="AU3089" s="44"/>
      <c r="AV3089" s="477" t="str">
        <f t="array" ref="AV3089">_xlfn.IFS(
LEFT(Tabelas!$AI3089,1)="N","DN",
LEFT(Tabelas!$AI3089,1)="C","DC",
LEFT(Tabelas!$AI3089,1)="L","DL",
LEFT(Tabelas!$AI3089,1)="A","DA",
LEFT(Tabelas!$AI3089,1)="G","DG")</f>
        <v>DG</v>
      </c>
      <c r="AW3089" s="34"/>
      <c r="AX3089" s="34"/>
      <c r="AY3089" s="34"/>
      <c r="AZ3089" s="34"/>
      <c r="BA3089" s="34"/>
      <c r="BB3089" s="34"/>
      <c r="BC3089" s="34"/>
      <c r="BD3089" s="44">
        <v>81006</v>
      </c>
      <c r="BE3089" s="34" t="s">
        <v>1887</v>
      </c>
      <c r="BF3089" s="43" t="s">
        <v>318</v>
      </c>
      <c r="BG3089" s="34" t="s">
        <v>468</v>
      </c>
      <c r="BH3089" s="34" t="s">
        <v>275</v>
      </c>
      <c r="BI3089" s="34" t="s">
        <v>13686</v>
      </c>
      <c r="BJ3089" s="44" t="s">
        <v>370</v>
      </c>
      <c r="BK3089" s="44" t="s">
        <v>370</v>
      </c>
      <c r="EN3089" s="576"/>
      <c r="EO3089" s="561"/>
      <c r="EP3089" s="561"/>
      <c r="EQ3089" s="576"/>
      <c r="ER3089" s="561"/>
      <c r="ES3089" s="561"/>
    </row>
    <row r="3090" spans="22:149">
      <c r="V3090" s="43">
        <v>555</v>
      </c>
      <c r="W3090" s="34" t="s">
        <v>371</v>
      </c>
      <c r="X3090" s="44">
        <v>81201</v>
      </c>
      <c r="Y3090" s="34" t="s">
        <v>470</v>
      </c>
      <c r="Z3090" s="43" t="s">
        <v>318</v>
      </c>
      <c r="AA3090" s="34" t="s">
        <v>470</v>
      </c>
      <c r="AB3090" s="34" t="s">
        <v>275</v>
      </c>
      <c r="AC3090" s="34" t="s">
        <v>470</v>
      </c>
      <c r="AD3090" s="44" t="s">
        <v>370</v>
      </c>
      <c r="AE3090" s="44" t="s">
        <v>370</v>
      </c>
      <c r="AF3090" s="43">
        <v>555</v>
      </c>
      <c r="AG3090" s="34" t="s">
        <v>371</v>
      </c>
      <c r="AH3090" s="34" t="s">
        <v>5490</v>
      </c>
      <c r="AI3090" s="43" t="s">
        <v>5491</v>
      </c>
      <c r="AJ3090" s="44" t="s">
        <v>5492</v>
      </c>
      <c r="AK3090" s="261">
        <v>8000318</v>
      </c>
      <c r="AL3090" s="44" t="s">
        <v>275</v>
      </c>
      <c r="AM3090" s="44" t="s">
        <v>5496</v>
      </c>
      <c r="AN3090" s="262">
        <v>289152650</v>
      </c>
      <c r="AO3090" s="34"/>
      <c r="AP3090" s="34"/>
      <c r="AQ3090" s="34"/>
      <c r="AR3090" s="34"/>
      <c r="AS3090" s="34"/>
      <c r="AT3090" s="44" t="s">
        <v>13683</v>
      </c>
      <c r="AU3090" s="44"/>
      <c r="AV3090" s="477" t="str">
        <f t="array" ref="AV3090">_xlfn.IFS(
LEFT(Tabelas!$AI3090,1)="N","DN",
LEFT(Tabelas!$AI3090,1)="C","DC",
LEFT(Tabelas!$AI3090,1)="L","DL",
LEFT(Tabelas!$AI3090,1)="A","DA",
LEFT(Tabelas!$AI3090,1)="G","DG")</f>
        <v>DG</v>
      </c>
      <c r="AW3090" s="34"/>
      <c r="AX3090" s="34"/>
      <c r="AY3090" s="34"/>
      <c r="AZ3090" s="34"/>
      <c r="BA3090" s="34"/>
      <c r="BB3090" s="34"/>
      <c r="BC3090" s="34"/>
      <c r="BD3090" s="44">
        <v>81201</v>
      </c>
      <c r="BE3090" s="34" t="s">
        <v>470</v>
      </c>
      <c r="BF3090" s="43" t="s">
        <v>318</v>
      </c>
      <c r="BG3090" s="34" t="s">
        <v>470</v>
      </c>
      <c r="BH3090" s="34" t="s">
        <v>275</v>
      </c>
      <c r="BI3090" s="34" t="s">
        <v>470</v>
      </c>
      <c r="BJ3090" s="44" t="s">
        <v>370</v>
      </c>
      <c r="BK3090" s="44" t="s">
        <v>370</v>
      </c>
      <c r="EN3090" s="576"/>
      <c r="EO3090" s="561"/>
      <c r="EP3090" s="561"/>
      <c r="EQ3090" s="576"/>
      <c r="ER3090" s="561"/>
      <c r="ES3090" s="561"/>
    </row>
    <row r="3091" spans="22:149">
      <c r="V3091" s="43">
        <v>555</v>
      </c>
      <c r="W3091" s="34" t="s">
        <v>371</v>
      </c>
      <c r="X3091" s="44">
        <v>81200</v>
      </c>
      <c r="Y3091" s="34" t="s">
        <v>759</v>
      </c>
      <c r="Z3091" s="43" t="s">
        <v>318</v>
      </c>
      <c r="AA3091" s="34" t="s">
        <v>470</v>
      </c>
      <c r="AB3091" s="34" t="s">
        <v>275</v>
      </c>
      <c r="AC3091" s="34" t="s">
        <v>470</v>
      </c>
      <c r="AD3091" s="44" t="s">
        <v>370</v>
      </c>
      <c r="AE3091" s="44" t="s">
        <v>370</v>
      </c>
      <c r="AF3091" s="43">
        <v>555</v>
      </c>
      <c r="AG3091" s="34" t="s">
        <v>371</v>
      </c>
      <c r="AH3091" s="34" t="s">
        <v>5490</v>
      </c>
      <c r="AI3091" s="43" t="s">
        <v>5491</v>
      </c>
      <c r="AJ3091" s="44" t="s">
        <v>5492</v>
      </c>
      <c r="AK3091" s="261">
        <v>8000318</v>
      </c>
      <c r="AL3091" s="44" t="s">
        <v>275</v>
      </c>
      <c r="AM3091" s="44" t="s">
        <v>5496</v>
      </c>
      <c r="AN3091" s="262">
        <v>289152650</v>
      </c>
      <c r="AO3091" s="34"/>
      <c r="AP3091" s="34"/>
      <c r="AQ3091" s="34"/>
      <c r="AR3091" s="34"/>
      <c r="AS3091" s="34"/>
      <c r="AT3091" s="44" t="s">
        <v>13683</v>
      </c>
      <c r="AU3091" s="44"/>
      <c r="AV3091" s="477" t="str">
        <f t="array" ref="AV3091">_xlfn.IFS(
LEFT(Tabelas!$AI3091,1)="N","DN",
LEFT(Tabelas!$AI3091,1)="C","DC",
LEFT(Tabelas!$AI3091,1)="L","DL",
LEFT(Tabelas!$AI3091,1)="A","DA",
LEFT(Tabelas!$AI3091,1)="G","DG")</f>
        <v>DG</v>
      </c>
      <c r="AW3091" s="34"/>
      <c r="AX3091" s="34"/>
      <c r="AY3091" s="34"/>
      <c r="AZ3091" s="34"/>
      <c r="BA3091" s="34"/>
      <c r="BB3091" s="34"/>
      <c r="BC3091" s="34"/>
      <c r="BD3091" s="44">
        <v>81200</v>
      </c>
      <c r="BE3091" s="34" t="s">
        <v>759</v>
      </c>
      <c r="BF3091" s="43" t="s">
        <v>318</v>
      </c>
      <c r="BG3091" s="34" t="s">
        <v>470</v>
      </c>
      <c r="BH3091" s="34" t="s">
        <v>275</v>
      </c>
      <c r="BI3091" s="34" t="s">
        <v>470</v>
      </c>
      <c r="BJ3091" s="44" t="s">
        <v>370</v>
      </c>
      <c r="BK3091" s="44" t="s">
        <v>370</v>
      </c>
      <c r="EN3091" s="576"/>
      <c r="EO3091" s="561"/>
      <c r="EP3091" s="561"/>
      <c r="EQ3091" s="576"/>
      <c r="ER3091" s="561"/>
      <c r="ES3091" s="561"/>
    </row>
    <row r="3092" spans="22:149">
      <c r="V3092" s="43">
        <v>556</v>
      </c>
      <c r="W3092" s="34" t="s">
        <v>3143</v>
      </c>
      <c r="X3092" s="44">
        <v>80602</v>
      </c>
      <c r="Y3092" s="34" t="s">
        <v>1061</v>
      </c>
      <c r="Z3092" s="43" t="s">
        <v>318</v>
      </c>
      <c r="AA3092" s="34" t="s">
        <v>464</v>
      </c>
      <c r="AB3092" s="34" t="s">
        <v>275</v>
      </c>
      <c r="AC3092" s="34" t="s">
        <v>1061</v>
      </c>
      <c r="AD3092" s="44" t="s">
        <v>370</v>
      </c>
      <c r="AE3092" s="44" t="s">
        <v>370</v>
      </c>
      <c r="AF3092" s="43">
        <v>556</v>
      </c>
      <c r="AG3092" s="34" t="s">
        <v>3143</v>
      </c>
      <c r="AH3092" s="34" t="s">
        <v>5504</v>
      </c>
      <c r="AI3092" s="43" t="s">
        <v>5505</v>
      </c>
      <c r="AJ3092" s="44" t="s">
        <v>5506</v>
      </c>
      <c r="AK3092" s="261">
        <v>8500454</v>
      </c>
      <c r="AL3092" s="44" t="s">
        <v>469</v>
      </c>
      <c r="AM3092" s="44" t="s">
        <v>5510</v>
      </c>
      <c r="AN3092" s="262">
        <v>282146800</v>
      </c>
      <c r="AO3092" s="34"/>
      <c r="AP3092" s="34"/>
      <c r="AQ3092" s="34"/>
      <c r="AR3092" s="34"/>
      <c r="AS3092" s="34"/>
      <c r="AT3092" s="44" t="s">
        <v>13683</v>
      </c>
      <c r="AU3092" s="44"/>
      <c r="AV3092" s="477" t="str">
        <f t="array" ref="AV3092">_xlfn.IFS(
LEFT(Tabelas!$AI3092,1)="N","DN",
LEFT(Tabelas!$AI3092,1)="C","DC",
LEFT(Tabelas!$AI3092,1)="L","DL",
LEFT(Tabelas!$AI3092,1)="A","DA",
LEFT(Tabelas!$AI3092,1)="G","DG")</f>
        <v>DG</v>
      </c>
      <c r="AW3092" s="34"/>
      <c r="AX3092" s="34"/>
      <c r="AY3092" s="34"/>
      <c r="AZ3092" s="34"/>
      <c r="BA3092" s="34"/>
      <c r="BB3092" s="34"/>
      <c r="BC3092" s="34"/>
      <c r="BD3092" s="44">
        <v>80602</v>
      </c>
      <c r="BE3092" s="34" t="s">
        <v>1061</v>
      </c>
      <c r="BF3092" s="43" t="s">
        <v>318</v>
      </c>
      <c r="BG3092" s="34" t="s">
        <v>464</v>
      </c>
      <c r="BH3092" s="34" t="s">
        <v>275</v>
      </c>
      <c r="BI3092" s="34" t="s">
        <v>1061</v>
      </c>
      <c r="BJ3092" s="44" t="s">
        <v>370</v>
      </c>
      <c r="BK3092" s="44" t="s">
        <v>370</v>
      </c>
      <c r="EN3092" s="576"/>
      <c r="EO3092" s="561"/>
      <c r="EP3092" s="561"/>
      <c r="EQ3092" s="576"/>
      <c r="ER3092" s="561"/>
      <c r="ES3092" s="561"/>
    </row>
    <row r="3093" spans="22:149">
      <c r="V3093" s="43">
        <v>556</v>
      </c>
      <c r="W3093" s="34" t="s">
        <v>3143</v>
      </c>
      <c r="X3093" s="44">
        <v>80600</v>
      </c>
      <c r="Y3093" s="34" t="s">
        <v>753</v>
      </c>
      <c r="Z3093" s="43" t="s">
        <v>318</v>
      </c>
      <c r="AA3093" s="34" t="s">
        <v>464</v>
      </c>
      <c r="AB3093" s="34" t="s">
        <v>275</v>
      </c>
      <c r="AC3093" s="34" t="s">
        <v>13687</v>
      </c>
      <c r="AD3093" s="44" t="s">
        <v>370</v>
      </c>
      <c r="AE3093" s="44" t="s">
        <v>370</v>
      </c>
      <c r="AF3093" s="43">
        <v>556</v>
      </c>
      <c r="AG3093" s="34" t="s">
        <v>3143</v>
      </c>
      <c r="AH3093" s="34" t="s">
        <v>5504</v>
      </c>
      <c r="AI3093" s="43" t="s">
        <v>5505</v>
      </c>
      <c r="AJ3093" s="44" t="s">
        <v>5506</v>
      </c>
      <c r="AK3093" s="261">
        <v>8500454</v>
      </c>
      <c r="AL3093" s="44" t="s">
        <v>469</v>
      </c>
      <c r="AM3093" s="44" t="s">
        <v>5510</v>
      </c>
      <c r="AN3093" s="262">
        <v>282146800</v>
      </c>
      <c r="AO3093" s="34"/>
      <c r="AP3093" s="34"/>
      <c r="AQ3093" s="34"/>
      <c r="AR3093" s="34"/>
      <c r="AS3093" s="34"/>
      <c r="AT3093" s="44" t="s">
        <v>13683</v>
      </c>
      <c r="AU3093" s="44"/>
      <c r="AV3093" s="477" t="str">
        <f t="array" ref="AV3093">_xlfn.IFS(
LEFT(Tabelas!$AI3093,1)="N","DN",
LEFT(Tabelas!$AI3093,1)="C","DC",
LEFT(Tabelas!$AI3093,1)="L","DL",
LEFT(Tabelas!$AI3093,1)="A","DA",
LEFT(Tabelas!$AI3093,1)="G","DG")</f>
        <v>DG</v>
      </c>
      <c r="AW3093" s="34"/>
      <c r="AX3093" s="34"/>
      <c r="AY3093" s="34"/>
      <c r="AZ3093" s="34"/>
      <c r="BA3093" s="34"/>
      <c r="BB3093" s="34"/>
      <c r="BC3093" s="34"/>
      <c r="BD3093" s="44">
        <v>80600</v>
      </c>
      <c r="BE3093" s="34" t="s">
        <v>753</v>
      </c>
      <c r="BF3093" s="43" t="s">
        <v>318</v>
      </c>
      <c r="BG3093" s="34" t="s">
        <v>464</v>
      </c>
      <c r="BH3093" s="34" t="s">
        <v>275</v>
      </c>
      <c r="BI3093" s="34" t="s">
        <v>13687</v>
      </c>
      <c r="BJ3093" s="44" t="s">
        <v>370</v>
      </c>
      <c r="BK3093" s="44" t="s">
        <v>370</v>
      </c>
      <c r="EN3093" s="576"/>
      <c r="EO3093" s="561"/>
      <c r="EP3093" s="561"/>
      <c r="EQ3093" s="576"/>
      <c r="ER3093" s="561"/>
      <c r="ES3093" s="561"/>
    </row>
    <row r="3094" spans="22:149">
      <c r="V3094" s="43">
        <v>556</v>
      </c>
      <c r="W3094" s="34" t="s">
        <v>3143</v>
      </c>
      <c r="X3094" s="44">
        <v>80604</v>
      </c>
      <c r="Y3094" s="34" t="s">
        <v>1335</v>
      </c>
      <c r="Z3094" s="43" t="s">
        <v>318</v>
      </c>
      <c r="AA3094" s="34" t="s">
        <v>464</v>
      </c>
      <c r="AB3094" s="34" t="s">
        <v>275</v>
      </c>
      <c r="AC3094" s="34" t="s">
        <v>1335</v>
      </c>
      <c r="AD3094" s="44" t="s">
        <v>370</v>
      </c>
      <c r="AE3094" s="44" t="s">
        <v>370</v>
      </c>
      <c r="AF3094" s="43">
        <v>556</v>
      </c>
      <c r="AG3094" s="34" t="s">
        <v>3143</v>
      </c>
      <c r="AH3094" s="34" t="s">
        <v>5504</v>
      </c>
      <c r="AI3094" s="43" t="s">
        <v>5505</v>
      </c>
      <c r="AJ3094" s="44" t="s">
        <v>5506</v>
      </c>
      <c r="AK3094" s="261">
        <v>8500454</v>
      </c>
      <c r="AL3094" s="44" t="s">
        <v>469</v>
      </c>
      <c r="AM3094" s="44" t="s">
        <v>5510</v>
      </c>
      <c r="AN3094" s="262">
        <v>282146800</v>
      </c>
      <c r="AO3094" s="34"/>
      <c r="AP3094" s="34"/>
      <c r="AQ3094" s="34"/>
      <c r="AR3094" s="34"/>
      <c r="AS3094" s="34"/>
      <c r="AT3094" s="44" t="s">
        <v>13683</v>
      </c>
      <c r="AU3094" s="44"/>
      <c r="AV3094" s="477" t="str">
        <f t="array" ref="AV3094">_xlfn.IFS(
LEFT(Tabelas!$AI3094,1)="N","DN",
LEFT(Tabelas!$AI3094,1)="C","DC",
LEFT(Tabelas!$AI3094,1)="L","DL",
LEFT(Tabelas!$AI3094,1)="A","DA",
LEFT(Tabelas!$AI3094,1)="G","DG")</f>
        <v>DG</v>
      </c>
      <c r="AW3094" s="34"/>
      <c r="AX3094" s="34"/>
      <c r="AY3094" s="34"/>
      <c r="AZ3094" s="34"/>
      <c r="BA3094" s="34"/>
      <c r="BB3094" s="34"/>
      <c r="BC3094" s="34"/>
      <c r="BD3094" s="44">
        <v>80604</v>
      </c>
      <c r="BE3094" s="34" t="s">
        <v>1335</v>
      </c>
      <c r="BF3094" s="43" t="s">
        <v>318</v>
      </c>
      <c r="BG3094" s="34" t="s">
        <v>464</v>
      </c>
      <c r="BH3094" s="34" t="s">
        <v>275</v>
      </c>
      <c r="BI3094" s="34" t="s">
        <v>1335</v>
      </c>
      <c r="BJ3094" s="44" t="s">
        <v>370</v>
      </c>
      <c r="BK3094" s="44" t="s">
        <v>370</v>
      </c>
      <c r="EN3094" s="576"/>
      <c r="EO3094" s="561"/>
      <c r="EP3094" s="561"/>
      <c r="EQ3094" s="576"/>
      <c r="ER3094" s="561"/>
      <c r="ES3094" s="561"/>
    </row>
    <row r="3095" spans="22:149">
      <c r="V3095" s="43">
        <v>556</v>
      </c>
      <c r="W3095" s="34" t="s">
        <v>3143</v>
      </c>
      <c r="X3095" s="44">
        <v>80607</v>
      </c>
      <c r="Y3095" s="34" t="s">
        <v>1615</v>
      </c>
      <c r="Z3095" s="43" t="s">
        <v>318</v>
      </c>
      <c r="AA3095" s="34" t="s">
        <v>464</v>
      </c>
      <c r="AB3095" s="34" t="s">
        <v>275</v>
      </c>
      <c r="AC3095" s="34" t="s">
        <v>13688</v>
      </c>
      <c r="AD3095" s="44" t="s">
        <v>370</v>
      </c>
      <c r="AE3095" s="44" t="s">
        <v>370</v>
      </c>
      <c r="AF3095" s="43">
        <v>556</v>
      </c>
      <c r="AG3095" s="34" t="s">
        <v>3143</v>
      </c>
      <c r="AH3095" s="34" t="s">
        <v>5504</v>
      </c>
      <c r="AI3095" s="43" t="s">
        <v>5505</v>
      </c>
      <c r="AJ3095" s="44" t="s">
        <v>5506</v>
      </c>
      <c r="AK3095" s="261">
        <v>8500454</v>
      </c>
      <c r="AL3095" s="44" t="s">
        <v>469</v>
      </c>
      <c r="AM3095" s="44" t="s">
        <v>5510</v>
      </c>
      <c r="AN3095" s="262">
        <v>282146800</v>
      </c>
      <c r="AO3095" s="34"/>
      <c r="AP3095" s="34"/>
      <c r="AQ3095" s="34"/>
      <c r="AR3095" s="34"/>
      <c r="AS3095" s="34"/>
      <c r="AT3095" s="44" t="s">
        <v>13683</v>
      </c>
      <c r="AU3095" s="44"/>
      <c r="AV3095" s="477" t="str">
        <f t="array" ref="AV3095">_xlfn.IFS(
LEFT(Tabelas!$AI3095,1)="N","DN",
LEFT(Tabelas!$AI3095,1)="C","DC",
LEFT(Tabelas!$AI3095,1)="L","DL",
LEFT(Tabelas!$AI3095,1)="A","DA",
LEFT(Tabelas!$AI3095,1)="G","DG")</f>
        <v>DG</v>
      </c>
      <c r="AW3095" s="34"/>
      <c r="AX3095" s="34"/>
      <c r="AY3095" s="34"/>
      <c r="AZ3095" s="34"/>
      <c r="BA3095" s="34"/>
      <c r="BB3095" s="34"/>
      <c r="BC3095" s="34"/>
      <c r="BD3095" s="44">
        <v>80607</v>
      </c>
      <c r="BE3095" s="34" t="s">
        <v>1615</v>
      </c>
      <c r="BF3095" s="43" t="s">
        <v>318</v>
      </c>
      <c r="BG3095" s="34" t="s">
        <v>464</v>
      </c>
      <c r="BH3095" s="34" t="s">
        <v>275</v>
      </c>
      <c r="BI3095" s="34" t="s">
        <v>13688</v>
      </c>
      <c r="BJ3095" s="44" t="s">
        <v>370</v>
      </c>
      <c r="BK3095" s="44" t="s">
        <v>370</v>
      </c>
      <c r="EN3095" s="576"/>
      <c r="EO3095" s="561"/>
      <c r="EP3095" s="561"/>
      <c r="EQ3095" s="576"/>
      <c r="ER3095" s="561"/>
      <c r="ES3095" s="561"/>
    </row>
    <row r="3096" spans="22:149">
      <c r="V3096" s="43">
        <v>556</v>
      </c>
      <c r="W3096" s="34" t="s">
        <v>3143</v>
      </c>
      <c r="X3096" s="44">
        <v>80608</v>
      </c>
      <c r="Y3096" s="34" t="s">
        <v>1884</v>
      </c>
      <c r="Z3096" s="43" t="s">
        <v>318</v>
      </c>
      <c r="AA3096" s="34" t="s">
        <v>464</v>
      </c>
      <c r="AB3096" s="34" t="s">
        <v>275</v>
      </c>
      <c r="AC3096" s="34" t="s">
        <v>13687</v>
      </c>
      <c r="AD3096" s="44" t="s">
        <v>370</v>
      </c>
      <c r="AE3096" s="44" t="s">
        <v>370</v>
      </c>
      <c r="AF3096" s="43">
        <v>556</v>
      </c>
      <c r="AG3096" s="34" t="s">
        <v>3143</v>
      </c>
      <c r="AH3096" s="34" t="s">
        <v>5504</v>
      </c>
      <c r="AI3096" s="43" t="s">
        <v>5505</v>
      </c>
      <c r="AJ3096" s="44" t="s">
        <v>5506</v>
      </c>
      <c r="AK3096" s="261">
        <v>8500454</v>
      </c>
      <c r="AL3096" s="44" t="s">
        <v>469</v>
      </c>
      <c r="AM3096" s="44" t="s">
        <v>5510</v>
      </c>
      <c r="AN3096" s="262">
        <v>282146800</v>
      </c>
      <c r="AO3096" s="34"/>
      <c r="AP3096" s="34"/>
      <c r="AQ3096" s="34"/>
      <c r="AR3096" s="34"/>
      <c r="AS3096" s="34"/>
      <c r="AT3096" s="44" t="s">
        <v>13683</v>
      </c>
      <c r="AU3096" s="44"/>
      <c r="AV3096" s="477" t="str">
        <f t="array" ref="AV3096">_xlfn.IFS(
LEFT(Tabelas!$AI3096,1)="N","DN",
LEFT(Tabelas!$AI3096,1)="C","DC",
LEFT(Tabelas!$AI3096,1)="L","DL",
LEFT(Tabelas!$AI3096,1)="A","DA",
LEFT(Tabelas!$AI3096,1)="G","DG")</f>
        <v>DG</v>
      </c>
      <c r="AW3096" s="34"/>
      <c r="AX3096" s="34"/>
      <c r="AY3096" s="34"/>
      <c r="AZ3096" s="34"/>
      <c r="BA3096" s="34"/>
      <c r="BB3096" s="34"/>
      <c r="BC3096" s="34"/>
      <c r="BD3096" s="44">
        <v>80608</v>
      </c>
      <c r="BE3096" s="34" t="s">
        <v>1884</v>
      </c>
      <c r="BF3096" s="43" t="s">
        <v>318</v>
      </c>
      <c r="BG3096" s="34" t="s">
        <v>464</v>
      </c>
      <c r="BH3096" s="34" t="s">
        <v>275</v>
      </c>
      <c r="BI3096" s="34" t="s">
        <v>13687</v>
      </c>
      <c r="BJ3096" s="44" t="s">
        <v>370</v>
      </c>
      <c r="BK3096" s="44" t="s">
        <v>370</v>
      </c>
      <c r="EN3096" s="576"/>
      <c r="EO3096" s="561"/>
      <c r="EP3096" s="561"/>
      <c r="EQ3096" s="576"/>
      <c r="ER3096" s="561"/>
      <c r="ES3096" s="561"/>
    </row>
    <row r="3097" spans="22:149">
      <c r="V3097" s="43">
        <v>556</v>
      </c>
      <c r="W3097" s="34" t="s">
        <v>3143</v>
      </c>
      <c r="X3097" s="44">
        <v>80901</v>
      </c>
      <c r="Y3097" s="34" t="s">
        <v>1064</v>
      </c>
      <c r="Z3097" s="43" t="s">
        <v>1223</v>
      </c>
      <c r="AA3097" s="34" t="s">
        <v>467</v>
      </c>
      <c r="AB3097" s="34" t="s">
        <v>275</v>
      </c>
      <c r="AC3097" s="34" t="s">
        <v>1064</v>
      </c>
      <c r="AD3097" s="44" t="s">
        <v>370</v>
      </c>
      <c r="AE3097" s="44" t="s">
        <v>370</v>
      </c>
      <c r="AF3097" s="43">
        <v>556</v>
      </c>
      <c r="AG3097" s="34" t="s">
        <v>3143</v>
      </c>
      <c r="AH3097" s="34" t="s">
        <v>5504</v>
      </c>
      <c r="AI3097" s="43" t="s">
        <v>5505</v>
      </c>
      <c r="AJ3097" s="44" t="s">
        <v>5506</v>
      </c>
      <c r="AK3097" s="261">
        <v>8500454</v>
      </c>
      <c r="AL3097" s="44" t="s">
        <v>469</v>
      </c>
      <c r="AM3097" s="44" t="s">
        <v>5510</v>
      </c>
      <c r="AN3097" s="262">
        <v>282146800</v>
      </c>
      <c r="AO3097" s="34"/>
      <c r="AP3097" s="34"/>
      <c r="AQ3097" s="34"/>
      <c r="AR3097" s="34"/>
      <c r="AS3097" s="34"/>
      <c r="AT3097" s="44" t="s">
        <v>13683</v>
      </c>
      <c r="AU3097" s="44"/>
      <c r="AV3097" s="477" t="str">
        <f t="array" ref="AV3097">_xlfn.IFS(
LEFT(Tabelas!$AI3097,1)="N","DN",
LEFT(Tabelas!$AI3097,1)="C","DC",
LEFT(Tabelas!$AI3097,1)="L","DL",
LEFT(Tabelas!$AI3097,1)="A","DA",
LEFT(Tabelas!$AI3097,1)="G","DG")</f>
        <v>DG</v>
      </c>
      <c r="AW3097" s="34"/>
      <c r="AX3097" s="34"/>
      <c r="AY3097" s="34"/>
      <c r="AZ3097" s="34"/>
      <c r="BA3097" s="34"/>
      <c r="BB3097" s="34"/>
      <c r="BC3097" s="34"/>
      <c r="BD3097" s="44">
        <v>80901</v>
      </c>
      <c r="BE3097" s="34" t="s">
        <v>1064</v>
      </c>
      <c r="BF3097" s="43" t="s">
        <v>1223</v>
      </c>
      <c r="BG3097" s="34" t="s">
        <v>467</v>
      </c>
      <c r="BH3097" s="34" t="s">
        <v>275</v>
      </c>
      <c r="BI3097" s="34" t="s">
        <v>1064</v>
      </c>
      <c r="BJ3097" s="44" t="s">
        <v>370</v>
      </c>
      <c r="BK3097" s="44" t="s">
        <v>370</v>
      </c>
      <c r="EN3097" s="576"/>
      <c r="EO3097" s="561"/>
      <c r="EP3097" s="561"/>
      <c r="EQ3097" s="576"/>
      <c r="ER3097" s="561"/>
      <c r="ES3097" s="561"/>
    </row>
    <row r="3098" spans="22:149">
      <c r="V3098" s="43">
        <v>556</v>
      </c>
      <c r="W3098" s="34" t="s">
        <v>3143</v>
      </c>
      <c r="X3098" s="44">
        <v>80902</v>
      </c>
      <c r="Y3098" s="34" t="s">
        <v>1338</v>
      </c>
      <c r="Z3098" s="43" t="s">
        <v>1223</v>
      </c>
      <c r="AA3098" s="34" t="s">
        <v>467</v>
      </c>
      <c r="AB3098" s="34" t="s">
        <v>275</v>
      </c>
      <c r="AC3098" s="34" t="s">
        <v>1338</v>
      </c>
      <c r="AD3098" s="44" t="s">
        <v>370</v>
      </c>
      <c r="AE3098" s="44" t="s">
        <v>370</v>
      </c>
      <c r="AF3098" s="43">
        <v>556</v>
      </c>
      <c r="AG3098" s="34" t="s">
        <v>3143</v>
      </c>
      <c r="AH3098" s="34" t="s">
        <v>5504</v>
      </c>
      <c r="AI3098" s="43" t="s">
        <v>5505</v>
      </c>
      <c r="AJ3098" s="44" t="s">
        <v>5506</v>
      </c>
      <c r="AK3098" s="261">
        <v>8500454</v>
      </c>
      <c r="AL3098" s="44" t="s">
        <v>469</v>
      </c>
      <c r="AM3098" s="44" t="s">
        <v>5510</v>
      </c>
      <c r="AN3098" s="262">
        <v>282146800</v>
      </c>
      <c r="AO3098" s="34"/>
      <c r="AP3098" s="34"/>
      <c r="AQ3098" s="34"/>
      <c r="AR3098" s="34"/>
      <c r="AS3098" s="34"/>
      <c r="AT3098" s="44" t="s">
        <v>13683</v>
      </c>
      <c r="AU3098" s="44"/>
      <c r="AV3098" s="477" t="str">
        <f t="array" ref="AV3098">_xlfn.IFS(
LEFT(Tabelas!$AI3098,1)="N","DN",
LEFT(Tabelas!$AI3098,1)="C","DC",
LEFT(Tabelas!$AI3098,1)="L","DL",
LEFT(Tabelas!$AI3098,1)="A","DA",
LEFT(Tabelas!$AI3098,1)="G","DG")</f>
        <v>DG</v>
      </c>
      <c r="AW3098" s="34"/>
      <c r="AX3098" s="34"/>
      <c r="AY3098" s="34"/>
      <c r="AZ3098" s="34"/>
      <c r="BA3098" s="34"/>
      <c r="BB3098" s="34"/>
      <c r="BC3098" s="34"/>
      <c r="BD3098" s="44">
        <v>80902</v>
      </c>
      <c r="BE3098" s="34" t="s">
        <v>1338</v>
      </c>
      <c r="BF3098" s="43" t="s">
        <v>1223</v>
      </c>
      <c r="BG3098" s="34" t="s">
        <v>467</v>
      </c>
      <c r="BH3098" s="34" t="s">
        <v>275</v>
      </c>
      <c r="BI3098" s="34" t="s">
        <v>1338</v>
      </c>
      <c r="BJ3098" s="44" t="s">
        <v>370</v>
      </c>
      <c r="BK3098" s="44" t="s">
        <v>370</v>
      </c>
      <c r="EN3098" s="576"/>
      <c r="EO3098" s="561"/>
      <c r="EP3098" s="561"/>
      <c r="EQ3098" s="576"/>
      <c r="ER3098" s="561"/>
      <c r="ES3098" s="561"/>
    </row>
    <row r="3099" spans="22:149">
      <c r="V3099" s="43">
        <v>556</v>
      </c>
      <c r="W3099" s="34" t="s">
        <v>3143</v>
      </c>
      <c r="X3099" s="44">
        <v>80903</v>
      </c>
      <c r="Y3099" s="34" t="s">
        <v>467</v>
      </c>
      <c r="Z3099" s="43" t="s">
        <v>1223</v>
      </c>
      <c r="AA3099" s="34" t="s">
        <v>467</v>
      </c>
      <c r="AB3099" s="34" t="s">
        <v>275</v>
      </c>
      <c r="AC3099" s="34" t="s">
        <v>467</v>
      </c>
      <c r="AD3099" s="44" t="s">
        <v>370</v>
      </c>
      <c r="AE3099" s="44" t="s">
        <v>370</v>
      </c>
      <c r="AF3099" s="43">
        <v>556</v>
      </c>
      <c r="AG3099" s="34" t="s">
        <v>3143</v>
      </c>
      <c r="AH3099" s="34" t="s">
        <v>5504</v>
      </c>
      <c r="AI3099" s="43" t="s">
        <v>5505</v>
      </c>
      <c r="AJ3099" s="44" t="s">
        <v>5506</v>
      </c>
      <c r="AK3099" s="261">
        <v>8500454</v>
      </c>
      <c r="AL3099" s="44" t="s">
        <v>469</v>
      </c>
      <c r="AM3099" s="44" t="s">
        <v>5510</v>
      </c>
      <c r="AN3099" s="262">
        <v>282146800</v>
      </c>
      <c r="AO3099" s="34"/>
      <c r="AP3099" s="34"/>
      <c r="AQ3099" s="34"/>
      <c r="AR3099" s="34"/>
      <c r="AS3099" s="34"/>
      <c r="AT3099" s="44" t="s">
        <v>13683</v>
      </c>
      <c r="AU3099" s="44"/>
      <c r="AV3099" s="477" t="str">
        <f t="array" ref="AV3099">_xlfn.IFS(
LEFT(Tabelas!$AI3099,1)="N","DN",
LEFT(Tabelas!$AI3099,1)="C","DC",
LEFT(Tabelas!$AI3099,1)="L","DL",
LEFT(Tabelas!$AI3099,1)="A","DA",
LEFT(Tabelas!$AI3099,1)="G","DG")</f>
        <v>DG</v>
      </c>
      <c r="AW3099" s="34"/>
      <c r="AX3099" s="34"/>
      <c r="AY3099" s="34"/>
      <c r="AZ3099" s="34"/>
      <c r="BA3099" s="34"/>
      <c r="BB3099" s="34"/>
      <c r="BC3099" s="34"/>
      <c r="BD3099" s="44">
        <v>80903</v>
      </c>
      <c r="BE3099" s="34" t="s">
        <v>467</v>
      </c>
      <c r="BF3099" s="43" t="s">
        <v>1223</v>
      </c>
      <c r="BG3099" s="34" t="s">
        <v>467</v>
      </c>
      <c r="BH3099" s="34" t="s">
        <v>275</v>
      </c>
      <c r="BI3099" s="34" t="s">
        <v>467</v>
      </c>
      <c r="BJ3099" s="44" t="s">
        <v>370</v>
      </c>
      <c r="BK3099" s="44" t="s">
        <v>370</v>
      </c>
      <c r="EN3099" s="576"/>
      <c r="EO3099" s="561"/>
      <c r="EP3099" s="561"/>
      <c r="EQ3099" s="576"/>
      <c r="ER3099" s="561"/>
      <c r="ES3099" s="561"/>
    </row>
    <row r="3100" spans="22:149">
      <c r="V3100" s="43">
        <v>556</v>
      </c>
      <c r="W3100" s="34" t="s">
        <v>3143</v>
      </c>
      <c r="X3100" s="44">
        <v>80900</v>
      </c>
      <c r="Y3100" s="34" t="s">
        <v>756</v>
      </c>
      <c r="Z3100" s="43" t="s">
        <v>1223</v>
      </c>
      <c r="AA3100" s="34" t="s">
        <v>467</v>
      </c>
      <c r="AB3100" s="34" t="s">
        <v>275</v>
      </c>
      <c r="AC3100" s="34" t="s">
        <v>467</v>
      </c>
      <c r="AD3100" s="44" t="s">
        <v>370</v>
      </c>
      <c r="AE3100" s="44" t="s">
        <v>370</v>
      </c>
      <c r="AF3100" s="43">
        <v>556</v>
      </c>
      <c r="AG3100" s="34" t="s">
        <v>3143</v>
      </c>
      <c r="AH3100" s="34" t="s">
        <v>5504</v>
      </c>
      <c r="AI3100" s="43" t="s">
        <v>5505</v>
      </c>
      <c r="AJ3100" s="44" t="s">
        <v>5506</v>
      </c>
      <c r="AK3100" s="261">
        <v>8500454</v>
      </c>
      <c r="AL3100" s="44" t="s">
        <v>469</v>
      </c>
      <c r="AM3100" s="44" t="s">
        <v>5510</v>
      </c>
      <c r="AN3100" s="262">
        <v>282146800</v>
      </c>
      <c r="AO3100" s="34"/>
      <c r="AP3100" s="34"/>
      <c r="AQ3100" s="34"/>
      <c r="AR3100" s="34"/>
      <c r="AS3100" s="34"/>
      <c r="AT3100" s="44" t="s">
        <v>13683</v>
      </c>
      <c r="AU3100" s="44"/>
      <c r="AV3100" s="477" t="str">
        <f t="array" ref="AV3100">_xlfn.IFS(
LEFT(Tabelas!$AI3100,1)="N","DN",
LEFT(Tabelas!$AI3100,1)="C","DC",
LEFT(Tabelas!$AI3100,1)="L","DL",
LEFT(Tabelas!$AI3100,1)="A","DA",
LEFT(Tabelas!$AI3100,1)="G","DG")</f>
        <v>DG</v>
      </c>
      <c r="AW3100" s="34"/>
      <c r="AX3100" s="34"/>
      <c r="AY3100" s="34"/>
      <c r="AZ3100" s="34"/>
      <c r="BA3100" s="34"/>
      <c r="BB3100" s="34"/>
      <c r="BC3100" s="34"/>
      <c r="BD3100" s="44">
        <v>80900</v>
      </c>
      <c r="BE3100" s="34" t="s">
        <v>756</v>
      </c>
      <c r="BF3100" s="43" t="s">
        <v>1223</v>
      </c>
      <c r="BG3100" s="34" t="s">
        <v>467</v>
      </c>
      <c r="BH3100" s="34" t="s">
        <v>275</v>
      </c>
      <c r="BI3100" s="34" t="s">
        <v>467</v>
      </c>
      <c r="BJ3100" s="44" t="s">
        <v>370</v>
      </c>
      <c r="BK3100" s="44" t="s">
        <v>370</v>
      </c>
      <c r="EN3100" s="576"/>
      <c r="EO3100" s="561"/>
      <c r="EP3100" s="561"/>
      <c r="EQ3100" s="576"/>
      <c r="ER3100" s="561"/>
      <c r="ES3100" s="561"/>
    </row>
    <row r="3101" spans="22:149">
      <c r="V3101" s="43">
        <v>556</v>
      </c>
      <c r="W3101" s="34" t="s">
        <v>3143</v>
      </c>
      <c r="X3101" s="44">
        <v>81101</v>
      </c>
      <c r="Y3101" s="34" t="s">
        <v>1065</v>
      </c>
      <c r="Z3101" s="43" t="s">
        <v>318</v>
      </c>
      <c r="AA3101" s="34" t="s">
        <v>469</v>
      </c>
      <c r="AB3101" s="34" t="s">
        <v>275</v>
      </c>
      <c r="AC3101" s="34" t="s">
        <v>1065</v>
      </c>
      <c r="AD3101" s="44" t="s">
        <v>370</v>
      </c>
      <c r="AE3101" s="44" t="s">
        <v>370</v>
      </c>
      <c r="AF3101" s="43">
        <v>556</v>
      </c>
      <c r="AG3101" s="34" t="s">
        <v>3143</v>
      </c>
      <c r="AH3101" s="34" t="s">
        <v>5504</v>
      </c>
      <c r="AI3101" s="43" t="s">
        <v>5505</v>
      </c>
      <c r="AJ3101" s="44" t="s">
        <v>5506</v>
      </c>
      <c r="AK3101" s="261">
        <v>8500454</v>
      </c>
      <c r="AL3101" s="44" t="s">
        <v>469</v>
      </c>
      <c r="AM3101" s="44" t="s">
        <v>5510</v>
      </c>
      <c r="AN3101" s="262">
        <v>282146800</v>
      </c>
      <c r="AO3101" s="34"/>
      <c r="AP3101" s="34"/>
      <c r="AQ3101" s="34"/>
      <c r="AR3101" s="34"/>
      <c r="AS3101" s="34"/>
      <c r="AT3101" s="44" t="s">
        <v>13683</v>
      </c>
      <c r="AU3101" s="44"/>
      <c r="AV3101" s="477" t="str">
        <f t="array" ref="AV3101">_xlfn.IFS(
LEFT(Tabelas!$AI3101,1)="N","DN",
LEFT(Tabelas!$AI3101,1)="C","DC",
LEFT(Tabelas!$AI3101,1)="L","DL",
LEFT(Tabelas!$AI3101,1)="A","DA",
LEFT(Tabelas!$AI3101,1)="G","DG")</f>
        <v>DG</v>
      </c>
      <c r="AW3101" s="34"/>
      <c r="AX3101" s="34"/>
      <c r="AY3101" s="34"/>
      <c r="AZ3101" s="34"/>
      <c r="BA3101" s="34"/>
      <c r="BB3101" s="34"/>
      <c r="BC3101" s="34"/>
      <c r="BD3101" s="44">
        <v>81101</v>
      </c>
      <c r="BE3101" s="34" t="s">
        <v>1065</v>
      </c>
      <c r="BF3101" s="43" t="s">
        <v>318</v>
      </c>
      <c r="BG3101" s="34" t="s">
        <v>469</v>
      </c>
      <c r="BH3101" s="34" t="s">
        <v>275</v>
      </c>
      <c r="BI3101" s="34" t="s">
        <v>1065</v>
      </c>
      <c r="BJ3101" s="44" t="s">
        <v>370</v>
      </c>
      <c r="BK3101" s="44" t="s">
        <v>370</v>
      </c>
      <c r="EN3101" s="576"/>
      <c r="EO3101" s="561"/>
      <c r="EP3101" s="561"/>
      <c r="EQ3101" s="576"/>
      <c r="ER3101" s="561"/>
      <c r="ES3101" s="561"/>
    </row>
    <row r="3102" spans="22:149">
      <c r="V3102" s="43">
        <v>556</v>
      </c>
      <c r="W3102" s="34" t="s">
        <v>3143</v>
      </c>
      <c r="X3102" s="44">
        <v>81102</v>
      </c>
      <c r="Y3102" s="34" t="s">
        <v>1340</v>
      </c>
      <c r="Z3102" s="43" t="s">
        <v>318</v>
      </c>
      <c r="AA3102" s="34" t="s">
        <v>469</v>
      </c>
      <c r="AB3102" s="34" t="s">
        <v>275</v>
      </c>
      <c r="AC3102" s="34" t="s">
        <v>1340</v>
      </c>
      <c r="AD3102" s="44" t="s">
        <v>370</v>
      </c>
      <c r="AE3102" s="44" t="s">
        <v>370</v>
      </c>
      <c r="AF3102" s="43">
        <v>556</v>
      </c>
      <c r="AG3102" s="34" t="s">
        <v>3143</v>
      </c>
      <c r="AH3102" s="34" t="s">
        <v>5504</v>
      </c>
      <c r="AI3102" s="43" t="s">
        <v>5505</v>
      </c>
      <c r="AJ3102" s="44" t="s">
        <v>5506</v>
      </c>
      <c r="AK3102" s="261">
        <v>8500454</v>
      </c>
      <c r="AL3102" s="44" t="s">
        <v>469</v>
      </c>
      <c r="AM3102" s="44" t="s">
        <v>5510</v>
      </c>
      <c r="AN3102" s="262">
        <v>282146800</v>
      </c>
      <c r="AO3102" s="34"/>
      <c r="AP3102" s="34"/>
      <c r="AQ3102" s="34"/>
      <c r="AR3102" s="34"/>
      <c r="AS3102" s="34"/>
      <c r="AT3102" s="44" t="s">
        <v>13683</v>
      </c>
      <c r="AU3102" s="44"/>
      <c r="AV3102" s="477" t="str">
        <f t="array" ref="AV3102">_xlfn.IFS(
LEFT(Tabelas!$AI3102,1)="N","DN",
LEFT(Tabelas!$AI3102,1)="C","DC",
LEFT(Tabelas!$AI3102,1)="L","DL",
LEFT(Tabelas!$AI3102,1)="A","DA",
LEFT(Tabelas!$AI3102,1)="G","DG")</f>
        <v>DG</v>
      </c>
      <c r="AW3102" s="34"/>
      <c r="AX3102" s="34"/>
      <c r="AY3102" s="34"/>
      <c r="AZ3102" s="34"/>
      <c r="BA3102" s="34"/>
      <c r="BB3102" s="34"/>
      <c r="BC3102" s="34"/>
      <c r="BD3102" s="44">
        <v>81102</v>
      </c>
      <c r="BE3102" s="34" t="s">
        <v>1340</v>
      </c>
      <c r="BF3102" s="43" t="s">
        <v>318</v>
      </c>
      <c r="BG3102" s="34" t="s">
        <v>469</v>
      </c>
      <c r="BH3102" s="34" t="s">
        <v>275</v>
      </c>
      <c r="BI3102" s="34" t="s">
        <v>1340</v>
      </c>
      <c r="BJ3102" s="44" t="s">
        <v>370</v>
      </c>
      <c r="BK3102" s="44" t="s">
        <v>370</v>
      </c>
      <c r="EN3102" s="576"/>
      <c r="EO3102" s="561"/>
      <c r="EP3102" s="561"/>
      <c r="EQ3102" s="576"/>
      <c r="ER3102" s="561"/>
      <c r="ES3102" s="561"/>
    </row>
    <row r="3103" spans="22:149">
      <c r="V3103" s="43">
        <v>556</v>
      </c>
      <c r="W3103" s="34" t="s">
        <v>3143</v>
      </c>
      <c r="X3103" s="44">
        <v>81103</v>
      </c>
      <c r="Y3103" s="34" t="s">
        <v>469</v>
      </c>
      <c r="Z3103" s="43" t="s">
        <v>318</v>
      </c>
      <c r="AA3103" s="34" t="s">
        <v>469</v>
      </c>
      <c r="AB3103" s="34" t="s">
        <v>275</v>
      </c>
      <c r="AC3103" s="34" t="s">
        <v>469</v>
      </c>
      <c r="AD3103" s="44" t="s">
        <v>370</v>
      </c>
      <c r="AE3103" s="44" t="s">
        <v>370</v>
      </c>
      <c r="AF3103" s="43">
        <v>556</v>
      </c>
      <c r="AG3103" s="34" t="s">
        <v>3143</v>
      </c>
      <c r="AH3103" s="34" t="s">
        <v>5504</v>
      </c>
      <c r="AI3103" s="43" t="s">
        <v>5505</v>
      </c>
      <c r="AJ3103" s="44" t="s">
        <v>5506</v>
      </c>
      <c r="AK3103" s="261">
        <v>8500454</v>
      </c>
      <c r="AL3103" s="44" t="s">
        <v>469</v>
      </c>
      <c r="AM3103" s="44" t="s">
        <v>5510</v>
      </c>
      <c r="AN3103" s="262">
        <v>282146800</v>
      </c>
      <c r="AO3103" s="34"/>
      <c r="AP3103" s="34"/>
      <c r="AQ3103" s="34"/>
      <c r="AR3103" s="34"/>
      <c r="AS3103" s="34"/>
      <c r="AT3103" s="44" t="s">
        <v>13683</v>
      </c>
      <c r="AU3103" s="44"/>
      <c r="AV3103" s="477" t="str">
        <f t="array" ref="AV3103">_xlfn.IFS(
LEFT(Tabelas!$AI3103,1)="N","DN",
LEFT(Tabelas!$AI3103,1)="C","DC",
LEFT(Tabelas!$AI3103,1)="L","DL",
LEFT(Tabelas!$AI3103,1)="A","DA",
LEFT(Tabelas!$AI3103,1)="G","DG")</f>
        <v>DG</v>
      </c>
      <c r="AW3103" s="34"/>
      <c r="AX3103" s="34"/>
      <c r="AY3103" s="34"/>
      <c r="AZ3103" s="34"/>
      <c r="BA3103" s="34"/>
      <c r="BB3103" s="34"/>
      <c r="BC3103" s="34"/>
      <c r="BD3103" s="44">
        <v>81103</v>
      </c>
      <c r="BE3103" s="34" t="s">
        <v>469</v>
      </c>
      <c r="BF3103" s="43" t="s">
        <v>318</v>
      </c>
      <c r="BG3103" s="34" t="s">
        <v>469</v>
      </c>
      <c r="BH3103" s="34" t="s">
        <v>275</v>
      </c>
      <c r="BI3103" s="34" t="s">
        <v>469</v>
      </c>
      <c r="BJ3103" s="44" t="s">
        <v>370</v>
      </c>
      <c r="BK3103" s="44" t="s">
        <v>370</v>
      </c>
      <c r="EN3103" s="576"/>
      <c r="EO3103" s="561"/>
      <c r="EP3103" s="561"/>
      <c r="EQ3103" s="576"/>
      <c r="ER3103" s="561"/>
      <c r="ES3103" s="561"/>
    </row>
    <row r="3104" spans="22:149">
      <c r="V3104" s="43">
        <v>556</v>
      </c>
      <c r="W3104" s="34" t="s">
        <v>3143</v>
      </c>
      <c r="X3104" s="44">
        <v>81100</v>
      </c>
      <c r="Y3104" s="34" t="s">
        <v>758</v>
      </c>
      <c r="Z3104" s="43" t="s">
        <v>318</v>
      </c>
      <c r="AA3104" s="34" t="s">
        <v>469</v>
      </c>
      <c r="AB3104" s="34" t="s">
        <v>275</v>
      </c>
      <c r="AC3104" s="34" t="s">
        <v>469</v>
      </c>
      <c r="AD3104" s="44" t="s">
        <v>370</v>
      </c>
      <c r="AE3104" s="44" t="s">
        <v>370</v>
      </c>
      <c r="AF3104" s="43">
        <v>556</v>
      </c>
      <c r="AG3104" s="34" t="s">
        <v>3143</v>
      </c>
      <c r="AH3104" s="34" t="s">
        <v>5504</v>
      </c>
      <c r="AI3104" s="43" t="s">
        <v>5505</v>
      </c>
      <c r="AJ3104" s="44" t="s">
        <v>5506</v>
      </c>
      <c r="AK3104" s="261">
        <v>8500454</v>
      </c>
      <c r="AL3104" s="44" t="s">
        <v>469</v>
      </c>
      <c r="AM3104" s="44" t="s">
        <v>5510</v>
      </c>
      <c r="AN3104" s="262">
        <v>282146800</v>
      </c>
      <c r="AO3104" s="34"/>
      <c r="AP3104" s="34"/>
      <c r="AQ3104" s="34"/>
      <c r="AR3104" s="34"/>
      <c r="AS3104" s="34"/>
      <c r="AT3104" s="44" t="s">
        <v>13683</v>
      </c>
      <c r="AU3104" s="44"/>
      <c r="AV3104" s="477" t="str">
        <f t="array" ref="AV3104">_xlfn.IFS(
LEFT(Tabelas!$AI3104,1)="N","DN",
LEFT(Tabelas!$AI3104,1)="C","DC",
LEFT(Tabelas!$AI3104,1)="L","DL",
LEFT(Tabelas!$AI3104,1)="A","DA",
LEFT(Tabelas!$AI3104,1)="G","DG")</f>
        <v>DG</v>
      </c>
      <c r="AW3104" s="34"/>
      <c r="AX3104" s="34"/>
      <c r="AY3104" s="34"/>
      <c r="AZ3104" s="34"/>
      <c r="BA3104" s="34"/>
      <c r="BB3104" s="34"/>
      <c r="BC3104" s="34"/>
      <c r="BD3104" s="44">
        <v>81100</v>
      </c>
      <c r="BE3104" s="34" t="s">
        <v>758</v>
      </c>
      <c r="BF3104" s="43" t="s">
        <v>318</v>
      </c>
      <c r="BG3104" s="34" t="s">
        <v>469</v>
      </c>
      <c r="BH3104" s="34" t="s">
        <v>275</v>
      </c>
      <c r="BI3104" s="34" t="s">
        <v>469</v>
      </c>
      <c r="BJ3104" s="44" t="s">
        <v>370</v>
      </c>
      <c r="BK3104" s="44" t="s">
        <v>370</v>
      </c>
      <c r="EN3104" s="576"/>
      <c r="EO3104" s="561"/>
      <c r="EP3104" s="561"/>
      <c r="EQ3104" s="576"/>
      <c r="ER3104" s="561"/>
      <c r="ES3104" s="561"/>
    </row>
    <row r="3105" spans="22:149">
      <c r="V3105" s="43">
        <v>556</v>
      </c>
      <c r="W3105" s="34" t="s">
        <v>3143</v>
      </c>
      <c r="X3105" s="44">
        <v>81303</v>
      </c>
      <c r="Y3105" s="34" t="s">
        <v>1066</v>
      </c>
      <c r="Z3105" s="43" t="s">
        <v>318</v>
      </c>
      <c r="AA3105" s="34" t="s">
        <v>471</v>
      </c>
      <c r="AB3105" s="34" t="s">
        <v>275</v>
      </c>
      <c r="AC3105" s="34" t="s">
        <v>1066</v>
      </c>
      <c r="AD3105" s="44" t="s">
        <v>370</v>
      </c>
      <c r="AE3105" s="44" t="s">
        <v>370</v>
      </c>
      <c r="AF3105" s="43">
        <v>556</v>
      </c>
      <c r="AG3105" s="34" t="s">
        <v>3143</v>
      </c>
      <c r="AH3105" s="34" t="s">
        <v>5504</v>
      </c>
      <c r="AI3105" s="43" t="s">
        <v>5505</v>
      </c>
      <c r="AJ3105" s="44" t="s">
        <v>5506</v>
      </c>
      <c r="AK3105" s="261">
        <v>8500454</v>
      </c>
      <c r="AL3105" s="44" t="s">
        <v>469</v>
      </c>
      <c r="AM3105" s="44" t="s">
        <v>5510</v>
      </c>
      <c r="AN3105" s="262">
        <v>282146800</v>
      </c>
      <c r="AO3105" s="34"/>
      <c r="AP3105" s="34"/>
      <c r="AQ3105" s="34"/>
      <c r="AR3105" s="34"/>
      <c r="AS3105" s="34"/>
      <c r="AT3105" s="44" t="s">
        <v>13683</v>
      </c>
      <c r="AU3105" s="44"/>
      <c r="AV3105" s="477" t="str">
        <f t="array" ref="AV3105">_xlfn.IFS(
LEFT(Tabelas!$AI3105,1)="N","DN",
LEFT(Tabelas!$AI3105,1)="C","DC",
LEFT(Tabelas!$AI3105,1)="L","DL",
LEFT(Tabelas!$AI3105,1)="A","DA",
LEFT(Tabelas!$AI3105,1)="G","DG")</f>
        <v>DG</v>
      </c>
      <c r="AW3105" s="34"/>
      <c r="AX3105" s="34"/>
      <c r="AY3105" s="34"/>
      <c r="AZ3105" s="34"/>
      <c r="BA3105" s="34"/>
      <c r="BB3105" s="34"/>
      <c r="BC3105" s="34"/>
      <c r="BD3105" s="44">
        <v>81303</v>
      </c>
      <c r="BE3105" s="34" t="s">
        <v>1066</v>
      </c>
      <c r="BF3105" s="43" t="s">
        <v>318</v>
      </c>
      <c r="BG3105" s="34" t="s">
        <v>471</v>
      </c>
      <c r="BH3105" s="34" t="s">
        <v>275</v>
      </c>
      <c r="BI3105" s="34" t="s">
        <v>1066</v>
      </c>
      <c r="BJ3105" s="44" t="s">
        <v>370</v>
      </c>
      <c r="BK3105" s="44" t="s">
        <v>370</v>
      </c>
      <c r="EN3105" s="576"/>
      <c r="EO3105" s="561"/>
      <c r="EP3105" s="561"/>
      <c r="EQ3105" s="576"/>
      <c r="ER3105" s="561"/>
      <c r="ES3105" s="561"/>
    </row>
    <row r="3106" spans="22:149">
      <c r="V3106" s="43">
        <v>556</v>
      </c>
      <c r="W3106" s="34" t="s">
        <v>3143</v>
      </c>
      <c r="X3106" s="44">
        <v>81305</v>
      </c>
      <c r="Y3106" s="34" t="s">
        <v>1341</v>
      </c>
      <c r="Z3106" s="43" t="s">
        <v>318</v>
      </c>
      <c r="AA3106" s="34" t="s">
        <v>471</v>
      </c>
      <c r="AB3106" s="34" t="s">
        <v>275</v>
      </c>
      <c r="AC3106" s="34" t="s">
        <v>1341</v>
      </c>
      <c r="AD3106" s="44" t="s">
        <v>370</v>
      </c>
      <c r="AE3106" s="44" t="s">
        <v>370</v>
      </c>
      <c r="AF3106" s="43">
        <v>556</v>
      </c>
      <c r="AG3106" s="34" t="s">
        <v>3143</v>
      </c>
      <c r="AH3106" s="34" t="s">
        <v>5504</v>
      </c>
      <c r="AI3106" s="43" t="s">
        <v>5505</v>
      </c>
      <c r="AJ3106" s="44" t="s">
        <v>5506</v>
      </c>
      <c r="AK3106" s="261">
        <v>8500454</v>
      </c>
      <c r="AL3106" s="44" t="s">
        <v>469</v>
      </c>
      <c r="AM3106" s="44" t="s">
        <v>5510</v>
      </c>
      <c r="AN3106" s="262">
        <v>282146800</v>
      </c>
      <c r="AO3106" s="34"/>
      <c r="AP3106" s="34"/>
      <c r="AQ3106" s="34"/>
      <c r="AR3106" s="34"/>
      <c r="AS3106" s="34"/>
      <c r="AT3106" s="44" t="s">
        <v>13683</v>
      </c>
      <c r="AU3106" s="44"/>
      <c r="AV3106" s="477" t="str">
        <f t="array" ref="AV3106">_xlfn.IFS(
LEFT(Tabelas!$AI3106,1)="N","DN",
LEFT(Tabelas!$AI3106,1)="C","DC",
LEFT(Tabelas!$AI3106,1)="L","DL",
LEFT(Tabelas!$AI3106,1)="A","DA",
LEFT(Tabelas!$AI3106,1)="G","DG")</f>
        <v>DG</v>
      </c>
      <c r="AW3106" s="34"/>
      <c r="AX3106" s="34"/>
      <c r="AY3106" s="34"/>
      <c r="AZ3106" s="34"/>
      <c r="BA3106" s="34"/>
      <c r="BB3106" s="34"/>
      <c r="BC3106" s="34"/>
      <c r="BD3106" s="44">
        <v>81305</v>
      </c>
      <c r="BE3106" s="34" t="s">
        <v>1341</v>
      </c>
      <c r="BF3106" s="43" t="s">
        <v>318</v>
      </c>
      <c r="BG3106" s="34" t="s">
        <v>471</v>
      </c>
      <c r="BH3106" s="34" t="s">
        <v>275</v>
      </c>
      <c r="BI3106" s="34" t="s">
        <v>1341</v>
      </c>
      <c r="BJ3106" s="44" t="s">
        <v>370</v>
      </c>
      <c r="BK3106" s="44" t="s">
        <v>370</v>
      </c>
      <c r="EN3106" s="576"/>
      <c r="EO3106" s="561"/>
      <c r="EP3106" s="561"/>
      <c r="EQ3106" s="576"/>
      <c r="ER3106" s="561"/>
      <c r="ES3106" s="561"/>
    </row>
    <row r="3107" spans="22:149">
      <c r="V3107" s="43">
        <v>556</v>
      </c>
      <c r="W3107" s="34" t="s">
        <v>3143</v>
      </c>
      <c r="X3107" s="44">
        <v>81306</v>
      </c>
      <c r="Y3107" s="34" t="s">
        <v>1619</v>
      </c>
      <c r="Z3107" s="43" t="s">
        <v>1223</v>
      </c>
      <c r="AA3107" s="34" t="s">
        <v>471</v>
      </c>
      <c r="AB3107" s="34" t="s">
        <v>275</v>
      </c>
      <c r="AC3107" s="34" t="s">
        <v>1619</v>
      </c>
      <c r="AD3107" s="44" t="s">
        <v>370</v>
      </c>
      <c r="AE3107" s="44" t="s">
        <v>370</v>
      </c>
      <c r="AF3107" s="43">
        <v>556</v>
      </c>
      <c r="AG3107" s="34" t="s">
        <v>3143</v>
      </c>
      <c r="AH3107" s="34" t="s">
        <v>5504</v>
      </c>
      <c r="AI3107" s="43" t="s">
        <v>5505</v>
      </c>
      <c r="AJ3107" s="44" t="s">
        <v>5506</v>
      </c>
      <c r="AK3107" s="261">
        <v>8500454</v>
      </c>
      <c r="AL3107" s="44" t="s">
        <v>469</v>
      </c>
      <c r="AM3107" s="44" t="s">
        <v>5510</v>
      </c>
      <c r="AN3107" s="262">
        <v>282146800</v>
      </c>
      <c r="AO3107" s="34"/>
      <c r="AP3107" s="34"/>
      <c r="AQ3107" s="34"/>
      <c r="AR3107" s="34"/>
      <c r="AS3107" s="34"/>
      <c r="AT3107" s="44" t="s">
        <v>13683</v>
      </c>
      <c r="AU3107" s="44"/>
      <c r="AV3107" s="477" t="str">
        <f t="array" ref="AV3107">_xlfn.IFS(
LEFT(Tabelas!$AI3107,1)="N","DN",
LEFT(Tabelas!$AI3107,1)="C","DC",
LEFT(Tabelas!$AI3107,1)="L","DL",
LEFT(Tabelas!$AI3107,1)="A","DA",
LEFT(Tabelas!$AI3107,1)="G","DG")</f>
        <v>DG</v>
      </c>
      <c r="AW3107" s="34"/>
      <c r="AX3107" s="34"/>
      <c r="AY3107" s="34"/>
      <c r="AZ3107" s="34"/>
      <c r="BA3107" s="34"/>
      <c r="BB3107" s="34"/>
      <c r="BC3107" s="34"/>
      <c r="BD3107" s="44">
        <v>81306</v>
      </c>
      <c r="BE3107" s="34" t="s">
        <v>1619</v>
      </c>
      <c r="BF3107" s="43" t="s">
        <v>1223</v>
      </c>
      <c r="BG3107" s="34" t="s">
        <v>471</v>
      </c>
      <c r="BH3107" s="34" t="s">
        <v>275</v>
      </c>
      <c r="BI3107" s="34" t="s">
        <v>1619</v>
      </c>
      <c r="BJ3107" s="44" t="s">
        <v>370</v>
      </c>
      <c r="BK3107" s="44" t="s">
        <v>370</v>
      </c>
      <c r="EN3107" s="576"/>
      <c r="EO3107" s="561"/>
      <c r="EP3107" s="561"/>
      <c r="EQ3107" s="576"/>
      <c r="ER3107" s="561"/>
      <c r="ES3107" s="561"/>
    </row>
    <row r="3108" spans="22:149">
      <c r="V3108" s="43">
        <v>556</v>
      </c>
      <c r="W3108" s="34" t="s">
        <v>3143</v>
      </c>
      <c r="X3108" s="44">
        <v>81307</v>
      </c>
      <c r="Y3108" s="34" t="s">
        <v>471</v>
      </c>
      <c r="Z3108" s="43" t="s">
        <v>318</v>
      </c>
      <c r="AA3108" s="34" t="s">
        <v>471</v>
      </c>
      <c r="AB3108" s="34" t="s">
        <v>275</v>
      </c>
      <c r="AC3108" s="34" t="s">
        <v>471</v>
      </c>
      <c r="AD3108" s="44" t="s">
        <v>370</v>
      </c>
      <c r="AE3108" s="44" t="s">
        <v>370</v>
      </c>
      <c r="AF3108" s="43">
        <v>556</v>
      </c>
      <c r="AG3108" s="34" t="s">
        <v>3143</v>
      </c>
      <c r="AH3108" s="34" t="s">
        <v>5504</v>
      </c>
      <c r="AI3108" s="43" t="s">
        <v>5505</v>
      </c>
      <c r="AJ3108" s="44" t="s">
        <v>5506</v>
      </c>
      <c r="AK3108" s="261">
        <v>8500454</v>
      </c>
      <c r="AL3108" s="44" t="s">
        <v>469</v>
      </c>
      <c r="AM3108" s="44" t="s">
        <v>5510</v>
      </c>
      <c r="AN3108" s="262">
        <v>282146800</v>
      </c>
      <c r="AO3108" s="34"/>
      <c r="AP3108" s="34"/>
      <c r="AQ3108" s="34"/>
      <c r="AR3108" s="34"/>
      <c r="AS3108" s="34"/>
      <c r="AT3108" s="44" t="s">
        <v>13683</v>
      </c>
      <c r="AU3108" s="44"/>
      <c r="AV3108" s="477" t="str">
        <f t="array" ref="AV3108">_xlfn.IFS(
LEFT(Tabelas!$AI3108,1)="N","DN",
LEFT(Tabelas!$AI3108,1)="C","DC",
LEFT(Tabelas!$AI3108,1)="L","DL",
LEFT(Tabelas!$AI3108,1)="A","DA",
LEFT(Tabelas!$AI3108,1)="G","DG")</f>
        <v>DG</v>
      </c>
      <c r="AW3108" s="34"/>
      <c r="AX3108" s="34"/>
      <c r="AY3108" s="34"/>
      <c r="AZ3108" s="34"/>
      <c r="BA3108" s="34"/>
      <c r="BB3108" s="34"/>
      <c r="BC3108" s="34"/>
      <c r="BD3108" s="44">
        <v>81307</v>
      </c>
      <c r="BE3108" s="34" t="s">
        <v>471</v>
      </c>
      <c r="BF3108" s="43" t="s">
        <v>318</v>
      </c>
      <c r="BG3108" s="34" t="s">
        <v>471</v>
      </c>
      <c r="BH3108" s="34" t="s">
        <v>275</v>
      </c>
      <c r="BI3108" s="34" t="s">
        <v>471</v>
      </c>
      <c r="BJ3108" s="44" t="s">
        <v>370</v>
      </c>
      <c r="BK3108" s="44" t="s">
        <v>370</v>
      </c>
      <c r="EN3108" s="576"/>
      <c r="EO3108" s="561"/>
      <c r="EP3108" s="561"/>
      <c r="EQ3108" s="576"/>
      <c r="ER3108" s="561"/>
      <c r="ES3108" s="561"/>
    </row>
    <row r="3109" spans="22:149">
      <c r="V3109" s="43">
        <v>556</v>
      </c>
      <c r="W3109" s="34" t="s">
        <v>3143</v>
      </c>
      <c r="X3109" s="44">
        <v>81300</v>
      </c>
      <c r="Y3109" s="34" t="s">
        <v>760</v>
      </c>
      <c r="Z3109" s="43" t="s">
        <v>318</v>
      </c>
      <c r="AA3109" s="34" t="s">
        <v>471</v>
      </c>
      <c r="AB3109" s="34" t="s">
        <v>275</v>
      </c>
      <c r="AC3109" s="34" t="s">
        <v>471</v>
      </c>
      <c r="AD3109" s="44" t="s">
        <v>370</v>
      </c>
      <c r="AE3109" s="44" t="s">
        <v>370</v>
      </c>
      <c r="AF3109" s="43">
        <v>556</v>
      </c>
      <c r="AG3109" s="34" t="s">
        <v>3143</v>
      </c>
      <c r="AH3109" s="34" t="s">
        <v>5504</v>
      </c>
      <c r="AI3109" s="43" t="s">
        <v>5505</v>
      </c>
      <c r="AJ3109" s="44" t="s">
        <v>5506</v>
      </c>
      <c r="AK3109" s="261">
        <v>8500454</v>
      </c>
      <c r="AL3109" s="44" t="s">
        <v>469</v>
      </c>
      <c r="AM3109" s="44" t="s">
        <v>5510</v>
      </c>
      <c r="AN3109" s="262">
        <v>282146800</v>
      </c>
      <c r="AO3109" s="34"/>
      <c r="AP3109" s="34"/>
      <c r="AQ3109" s="34"/>
      <c r="AR3109" s="34"/>
      <c r="AS3109" s="34"/>
      <c r="AT3109" s="44" t="s">
        <v>13683</v>
      </c>
      <c r="AU3109" s="44"/>
      <c r="AV3109" s="477" t="str">
        <f t="array" ref="AV3109">_xlfn.IFS(
LEFT(Tabelas!$AI3109,1)="N","DN",
LEFT(Tabelas!$AI3109,1)="C","DC",
LEFT(Tabelas!$AI3109,1)="L","DL",
LEFT(Tabelas!$AI3109,1)="A","DA",
LEFT(Tabelas!$AI3109,1)="G","DG")</f>
        <v>DG</v>
      </c>
      <c r="AW3109" s="34"/>
      <c r="AX3109" s="34"/>
      <c r="AY3109" s="34"/>
      <c r="AZ3109" s="34"/>
      <c r="BA3109" s="34"/>
      <c r="BB3109" s="34"/>
      <c r="BC3109" s="34"/>
      <c r="BD3109" s="44">
        <v>81300</v>
      </c>
      <c r="BE3109" s="34" t="s">
        <v>760</v>
      </c>
      <c r="BF3109" s="43" t="s">
        <v>318</v>
      </c>
      <c r="BG3109" s="34" t="s">
        <v>471</v>
      </c>
      <c r="BH3109" s="34" t="s">
        <v>275</v>
      </c>
      <c r="BI3109" s="34" t="s">
        <v>471</v>
      </c>
      <c r="BJ3109" s="44" t="s">
        <v>370</v>
      </c>
      <c r="BK3109" s="44" t="s">
        <v>370</v>
      </c>
      <c r="EN3109" s="576"/>
      <c r="EO3109" s="561"/>
      <c r="EP3109" s="561"/>
      <c r="EQ3109" s="576"/>
      <c r="ER3109" s="561"/>
      <c r="ES3109" s="561"/>
    </row>
    <row r="3110" spans="22:149">
      <c r="V3110" s="43">
        <v>556</v>
      </c>
      <c r="W3110" s="34" t="s">
        <v>3143</v>
      </c>
      <c r="X3110" s="44">
        <v>81309</v>
      </c>
      <c r="Y3110" s="34" t="s">
        <v>2101</v>
      </c>
      <c r="Z3110" s="43" t="s">
        <v>318</v>
      </c>
      <c r="AA3110" s="34" t="s">
        <v>471</v>
      </c>
      <c r="AB3110" s="34" t="s">
        <v>275</v>
      </c>
      <c r="AC3110" s="34" t="s">
        <v>13689</v>
      </c>
      <c r="AD3110" s="44" t="s">
        <v>370</v>
      </c>
      <c r="AE3110" s="44" t="s">
        <v>370</v>
      </c>
      <c r="AF3110" s="43">
        <v>556</v>
      </c>
      <c r="AG3110" s="34" t="s">
        <v>3143</v>
      </c>
      <c r="AH3110" s="34" t="s">
        <v>5504</v>
      </c>
      <c r="AI3110" s="43" t="s">
        <v>5505</v>
      </c>
      <c r="AJ3110" s="44" t="s">
        <v>5506</v>
      </c>
      <c r="AK3110" s="261">
        <v>8500454</v>
      </c>
      <c r="AL3110" s="44" t="s">
        <v>469</v>
      </c>
      <c r="AM3110" s="44" t="s">
        <v>5510</v>
      </c>
      <c r="AN3110" s="262">
        <v>282146800</v>
      </c>
      <c r="AO3110" s="34"/>
      <c r="AP3110" s="34"/>
      <c r="AQ3110" s="34"/>
      <c r="AR3110" s="34"/>
      <c r="AS3110" s="34"/>
      <c r="AT3110" s="44" t="s">
        <v>13683</v>
      </c>
      <c r="AU3110" s="44"/>
      <c r="AV3110" s="477" t="str">
        <f t="array" ref="AV3110">_xlfn.IFS(
LEFT(Tabelas!$AI3110,1)="N","DN",
LEFT(Tabelas!$AI3110,1)="C","DC",
LEFT(Tabelas!$AI3110,1)="L","DL",
LEFT(Tabelas!$AI3110,1)="A","DA",
LEFT(Tabelas!$AI3110,1)="G","DG")</f>
        <v>DG</v>
      </c>
      <c r="AW3110" s="34"/>
      <c r="AX3110" s="34"/>
      <c r="AY3110" s="34"/>
      <c r="AZ3110" s="34"/>
      <c r="BA3110" s="34"/>
      <c r="BB3110" s="34"/>
      <c r="BC3110" s="34"/>
      <c r="BD3110" s="44">
        <v>81309</v>
      </c>
      <c r="BE3110" s="34" t="s">
        <v>2101</v>
      </c>
      <c r="BF3110" s="43" t="s">
        <v>318</v>
      </c>
      <c r="BG3110" s="34" t="s">
        <v>471</v>
      </c>
      <c r="BH3110" s="34" t="s">
        <v>275</v>
      </c>
      <c r="BI3110" s="34" t="s">
        <v>13689</v>
      </c>
      <c r="BJ3110" s="44" t="s">
        <v>370</v>
      </c>
      <c r="BK3110" s="44" t="s">
        <v>370</v>
      </c>
      <c r="EN3110" s="576"/>
      <c r="EO3110" s="561"/>
      <c r="EP3110" s="561"/>
      <c r="EQ3110" s="576"/>
      <c r="ER3110" s="561"/>
      <c r="ES3110" s="561"/>
    </row>
    <row r="3111" spans="22:149">
      <c r="V3111" s="43">
        <v>556</v>
      </c>
      <c r="W3111" s="34" t="s">
        <v>3143</v>
      </c>
      <c r="X3111" s="44">
        <v>81310</v>
      </c>
      <c r="Y3111" s="34" t="s">
        <v>2303</v>
      </c>
      <c r="Z3111" s="43" t="s">
        <v>318</v>
      </c>
      <c r="AA3111" s="34" t="s">
        <v>471</v>
      </c>
      <c r="AB3111" s="34" t="s">
        <v>275</v>
      </c>
      <c r="AC3111" s="34" t="s">
        <v>13690</v>
      </c>
      <c r="AD3111" s="44" t="s">
        <v>370</v>
      </c>
      <c r="AE3111" s="44" t="s">
        <v>370</v>
      </c>
      <c r="AF3111" s="43">
        <v>556</v>
      </c>
      <c r="AG3111" s="34" t="s">
        <v>3143</v>
      </c>
      <c r="AH3111" s="34" t="s">
        <v>5504</v>
      </c>
      <c r="AI3111" s="43" t="s">
        <v>5505</v>
      </c>
      <c r="AJ3111" s="44" t="s">
        <v>5506</v>
      </c>
      <c r="AK3111" s="261">
        <v>8500454</v>
      </c>
      <c r="AL3111" s="44" t="s">
        <v>469</v>
      </c>
      <c r="AM3111" s="44" t="s">
        <v>5510</v>
      </c>
      <c r="AN3111" s="262">
        <v>282146800</v>
      </c>
      <c r="AO3111" s="34"/>
      <c r="AP3111" s="34"/>
      <c r="AQ3111" s="34"/>
      <c r="AR3111" s="34"/>
      <c r="AS3111" s="34"/>
      <c r="AT3111" s="44" t="s">
        <v>13683</v>
      </c>
      <c r="AU3111" s="44"/>
      <c r="AV3111" s="477" t="str">
        <f t="array" ref="AV3111">_xlfn.IFS(
LEFT(Tabelas!$AI3111,1)="N","DN",
LEFT(Tabelas!$AI3111,1)="C","DC",
LEFT(Tabelas!$AI3111,1)="L","DL",
LEFT(Tabelas!$AI3111,1)="A","DA",
LEFT(Tabelas!$AI3111,1)="G","DG")</f>
        <v>DG</v>
      </c>
      <c r="AW3111" s="34"/>
      <c r="AX3111" s="34"/>
      <c r="AY3111" s="34"/>
      <c r="AZ3111" s="34"/>
      <c r="BA3111" s="34"/>
      <c r="BB3111" s="34"/>
      <c r="BC3111" s="34"/>
      <c r="BD3111" s="44">
        <v>81310</v>
      </c>
      <c r="BE3111" s="34" t="s">
        <v>2303</v>
      </c>
      <c r="BF3111" s="43" t="s">
        <v>318</v>
      </c>
      <c r="BG3111" s="34" t="s">
        <v>471</v>
      </c>
      <c r="BH3111" s="34" t="s">
        <v>275</v>
      </c>
      <c r="BI3111" s="34" t="s">
        <v>13690</v>
      </c>
      <c r="BJ3111" s="44" t="s">
        <v>370</v>
      </c>
      <c r="BK3111" s="44" t="s">
        <v>370</v>
      </c>
      <c r="EN3111" s="576"/>
      <c r="EO3111" s="561"/>
      <c r="EP3111" s="561"/>
      <c r="EQ3111" s="576"/>
      <c r="ER3111" s="561"/>
      <c r="ES3111" s="561"/>
    </row>
    <row r="3112" spans="22:149">
      <c r="V3112" s="43">
        <v>557</v>
      </c>
      <c r="W3112" s="34" t="s">
        <v>5518</v>
      </c>
      <c r="X3112" s="44">
        <v>80200</v>
      </c>
      <c r="Y3112" s="34" t="s">
        <v>749</v>
      </c>
      <c r="Z3112" s="43" t="s">
        <v>1223</v>
      </c>
      <c r="AA3112" s="34" t="s">
        <v>461</v>
      </c>
      <c r="AB3112" s="34" t="s">
        <v>275</v>
      </c>
      <c r="AC3112" s="34" t="s">
        <v>13691</v>
      </c>
      <c r="AD3112" s="44" t="s">
        <v>370</v>
      </c>
      <c r="AE3112" s="44" t="s">
        <v>370</v>
      </c>
      <c r="AF3112" s="43">
        <v>557</v>
      </c>
      <c r="AG3112" s="34" t="s">
        <v>5518</v>
      </c>
      <c r="AH3112" s="34" t="s">
        <v>5517</v>
      </c>
      <c r="AI3112" s="43" t="s">
        <v>5491</v>
      </c>
      <c r="AJ3112" s="44" t="s">
        <v>5519</v>
      </c>
      <c r="AK3112" s="261">
        <v>8900255</v>
      </c>
      <c r="AL3112" s="44" t="s">
        <v>5522</v>
      </c>
      <c r="AM3112" s="44" t="s">
        <v>5524</v>
      </c>
      <c r="AN3112" s="262">
        <v>281095900</v>
      </c>
      <c r="AO3112" s="34"/>
      <c r="AP3112" s="34"/>
      <c r="AQ3112" s="34"/>
      <c r="AR3112" s="34"/>
      <c r="AS3112" s="34"/>
      <c r="AT3112" s="44" t="s">
        <v>13683</v>
      </c>
      <c r="AU3112" s="44"/>
      <c r="AV3112" s="477" t="str">
        <f t="array" ref="AV3112">_xlfn.IFS(
LEFT(Tabelas!$AI3112,1)="N","DN",
LEFT(Tabelas!$AI3112,1)="C","DC",
LEFT(Tabelas!$AI3112,1)="L","DL",
LEFT(Tabelas!$AI3112,1)="A","DA",
LEFT(Tabelas!$AI3112,1)="G","DG")</f>
        <v>DG</v>
      </c>
      <c r="AW3112" s="34"/>
      <c r="AX3112" s="34"/>
      <c r="AY3112" s="34"/>
      <c r="AZ3112" s="34"/>
      <c r="BA3112" s="34"/>
      <c r="BB3112" s="34"/>
      <c r="BC3112" s="34"/>
      <c r="BD3112" s="44">
        <v>80200</v>
      </c>
      <c r="BE3112" s="34" t="s">
        <v>749</v>
      </c>
      <c r="BF3112" s="43" t="s">
        <v>1223</v>
      </c>
      <c r="BG3112" s="34" t="s">
        <v>461</v>
      </c>
      <c r="BH3112" s="34" t="s">
        <v>275</v>
      </c>
      <c r="BI3112" s="34" t="s">
        <v>13691</v>
      </c>
      <c r="BJ3112" s="44" t="s">
        <v>370</v>
      </c>
      <c r="BK3112" s="44" t="s">
        <v>370</v>
      </c>
      <c r="EN3112" s="576"/>
      <c r="EO3112" s="561"/>
      <c r="EP3112" s="561"/>
      <c r="EQ3112" s="576"/>
      <c r="ER3112" s="561"/>
      <c r="ES3112" s="561"/>
    </row>
    <row r="3113" spans="22:149">
      <c r="V3113" s="43">
        <v>557</v>
      </c>
      <c r="W3113" s="34" t="s">
        <v>5518</v>
      </c>
      <c r="X3113" s="44">
        <v>80202</v>
      </c>
      <c r="Y3113" s="34" t="s">
        <v>1058</v>
      </c>
      <c r="Z3113" s="43" t="s">
        <v>1223</v>
      </c>
      <c r="AA3113" s="34" t="s">
        <v>461</v>
      </c>
      <c r="AB3113" s="34" t="s">
        <v>275</v>
      </c>
      <c r="AC3113" s="34" t="s">
        <v>1058</v>
      </c>
      <c r="AD3113" s="44" t="s">
        <v>370</v>
      </c>
      <c r="AE3113" s="44" t="s">
        <v>370</v>
      </c>
      <c r="AF3113" s="43">
        <v>557</v>
      </c>
      <c r="AG3113" s="34" t="s">
        <v>5518</v>
      </c>
      <c r="AH3113" s="34" t="s">
        <v>5517</v>
      </c>
      <c r="AI3113" s="43" t="s">
        <v>5491</v>
      </c>
      <c r="AJ3113" s="44" t="s">
        <v>5519</v>
      </c>
      <c r="AK3113" s="261">
        <v>8900255</v>
      </c>
      <c r="AL3113" s="44" t="s">
        <v>5522</v>
      </c>
      <c r="AM3113" s="44" t="s">
        <v>5524</v>
      </c>
      <c r="AN3113" s="262">
        <v>281095900</v>
      </c>
      <c r="AO3113" s="34"/>
      <c r="AP3113" s="34"/>
      <c r="AQ3113" s="34"/>
      <c r="AR3113" s="34"/>
      <c r="AS3113" s="34"/>
      <c r="AT3113" s="44" t="s">
        <v>13683</v>
      </c>
      <c r="AU3113" s="44"/>
      <c r="AV3113" s="477" t="str">
        <f t="array" ref="AV3113">_xlfn.IFS(
LEFT(Tabelas!$AI3113,1)="N","DN",
LEFT(Tabelas!$AI3113,1)="C","DC",
LEFT(Tabelas!$AI3113,1)="L","DL",
LEFT(Tabelas!$AI3113,1)="A","DA",
LEFT(Tabelas!$AI3113,1)="G","DG")</f>
        <v>DG</v>
      </c>
      <c r="AW3113" s="34"/>
      <c r="AX3113" s="34"/>
      <c r="AY3113" s="34"/>
      <c r="AZ3113" s="34"/>
      <c r="BA3113" s="34"/>
      <c r="BB3113" s="34"/>
      <c r="BC3113" s="34"/>
      <c r="BD3113" s="44">
        <v>80202</v>
      </c>
      <c r="BE3113" s="34" t="s">
        <v>1058</v>
      </c>
      <c r="BF3113" s="43" t="s">
        <v>1223</v>
      </c>
      <c r="BG3113" s="34" t="s">
        <v>461</v>
      </c>
      <c r="BH3113" s="34" t="s">
        <v>275</v>
      </c>
      <c r="BI3113" s="34" t="s">
        <v>1058</v>
      </c>
      <c r="BJ3113" s="44" t="s">
        <v>370</v>
      </c>
      <c r="BK3113" s="44" t="s">
        <v>370</v>
      </c>
      <c r="EN3113" s="576"/>
      <c r="EO3113" s="561"/>
      <c r="EP3113" s="561"/>
      <c r="EQ3113" s="576"/>
      <c r="ER3113" s="561"/>
      <c r="ES3113" s="561"/>
    </row>
    <row r="3114" spans="22:149">
      <c r="V3114" s="43">
        <v>557</v>
      </c>
      <c r="W3114" s="34" t="s">
        <v>5518</v>
      </c>
      <c r="X3114" s="44">
        <v>80203</v>
      </c>
      <c r="Y3114" s="34" t="s">
        <v>1332</v>
      </c>
      <c r="Z3114" s="43" t="s">
        <v>1223</v>
      </c>
      <c r="AA3114" s="34" t="s">
        <v>461</v>
      </c>
      <c r="AB3114" s="34" t="s">
        <v>275</v>
      </c>
      <c r="AC3114" s="34" t="s">
        <v>1332</v>
      </c>
      <c r="AD3114" s="44" t="s">
        <v>370</v>
      </c>
      <c r="AE3114" s="44" t="s">
        <v>370</v>
      </c>
      <c r="AF3114" s="43">
        <v>557</v>
      </c>
      <c r="AG3114" s="34" t="s">
        <v>5518</v>
      </c>
      <c r="AH3114" s="34" t="s">
        <v>5517</v>
      </c>
      <c r="AI3114" s="43" t="s">
        <v>5491</v>
      </c>
      <c r="AJ3114" s="44" t="s">
        <v>5519</v>
      </c>
      <c r="AK3114" s="261">
        <v>8900255</v>
      </c>
      <c r="AL3114" s="44" t="s">
        <v>5522</v>
      </c>
      <c r="AM3114" s="44" t="s">
        <v>5524</v>
      </c>
      <c r="AN3114" s="262">
        <v>281095900</v>
      </c>
      <c r="AO3114" s="34"/>
      <c r="AP3114" s="34"/>
      <c r="AQ3114" s="34"/>
      <c r="AR3114" s="34"/>
      <c r="AS3114" s="34"/>
      <c r="AT3114" s="44" t="s">
        <v>13683</v>
      </c>
      <c r="AU3114" s="44"/>
      <c r="AV3114" s="477" t="str">
        <f t="array" ref="AV3114">_xlfn.IFS(
LEFT(Tabelas!$AI3114,1)="N","DN",
LEFT(Tabelas!$AI3114,1)="C","DC",
LEFT(Tabelas!$AI3114,1)="L","DL",
LEFT(Tabelas!$AI3114,1)="A","DA",
LEFT(Tabelas!$AI3114,1)="G","DG")</f>
        <v>DG</v>
      </c>
      <c r="AW3114" s="34"/>
      <c r="AX3114" s="34"/>
      <c r="AY3114" s="34"/>
      <c r="AZ3114" s="34"/>
      <c r="BA3114" s="34"/>
      <c r="BB3114" s="34"/>
      <c r="BC3114" s="34"/>
      <c r="BD3114" s="44">
        <v>80203</v>
      </c>
      <c r="BE3114" s="34" t="s">
        <v>1332</v>
      </c>
      <c r="BF3114" s="43" t="s">
        <v>1223</v>
      </c>
      <c r="BG3114" s="34" t="s">
        <v>461</v>
      </c>
      <c r="BH3114" s="34" t="s">
        <v>275</v>
      </c>
      <c r="BI3114" s="34" t="s">
        <v>1332</v>
      </c>
      <c r="BJ3114" s="44" t="s">
        <v>370</v>
      </c>
      <c r="BK3114" s="44" t="s">
        <v>370</v>
      </c>
      <c r="EN3114" s="576"/>
      <c r="EO3114" s="561"/>
      <c r="EP3114" s="561"/>
      <c r="EQ3114" s="576"/>
      <c r="ER3114" s="561"/>
      <c r="ES3114" s="561"/>
    </row>
    <row r="3115" spans="22:149">
      <c r="V3115" s="43">
        <v>557</v>
      </c>
      <c r="W3115" s="34" t="s">
        <v>5518</v>
      </c>
      <c r="X3115" s="44">
        <v>80206</v>
      </c>
      <c r="Y3115" s="34" t="s">
        <v>1880</v>
      </c>
      <c r="Z3115" s="43" t="s">
        <v>1223</v>
      </c>
      <c r="AA3115" s="34" t="s">
        <v>461</v>
      </c>
      <c r="AB3115" s="34" t="s">
        <v>275</v>
      </c>
      <c r="AC3115" s="34" t="s">
        <v>13691</v>
      </c>
      <c r="AD3115" s="44" t="s">
        <v>370</v>
      </c>
      <c r="AE3115" s="44" t="s">
        <v>370</v>
      </c>
      <c r="AF3115" s="43">
        <v>557</v>
      </c>
      <c r="AG3115" s="34" t="s">
        <v>5518</v>
      </c>
      <c r="AH3115" s="34" t="s">
        <v>5517</v>
      </c>
      <c r="AI3115" s="43" t="s">
        <v>5491</v>
      </c>
      <c r="AJ3115" s="44" t="s">
        <v>5519</v>
      </c>
      <c r="AK3115" s="261">
        <v>8900255</v>
      </c>
      <c r="AL3115" s="44" t="s">
        <v>5522</v>
      </c>
      <c r="AM3115" s="44" t="s">
        <v>5524</v>
      </c>
      <c r="AN3115" s="262">
        <v>281095900</v>
      </c>
      <c r="AO3115" s="34"/>
      <c r="AP3115" s="34"/>
      <c r="AQ3115" s="34"/>
      <c r="AR3115" s="34"/>
      <c r="AS3115" s="34"/>
      <c r="AT3115" s="44" t="s">
        <v>13683</v>
      </c>
      <c r="AU3115" s="44"/>
      <c r="AV3115" s="477" t="str">
        <f t="array" ref="AV3115">_xlfn.IFS(
LEFT(Tabelas!$AI3115,1)="N","DN",
LEFT(Tabelas!$AI3115,1)="C","DC",
LEFT(Tabelas!$AI3115,1)="L","DL",
LEFT(Tabelas!$AI3115,1)="A","DA",
LEFT(Tabelas!$AI3115,1)="G","DG")</f>
        <v>DG</v>
      </c>
      <c r="AW3115" s="34"/>
      <c r="AX3115" s="34"/>
      <c r="AY3115" s="34"/>
      <c r="AZ3115" s="34"/>
      <c r="BA3115" s="34"/>
      <c r="BB3115" s="34"/>
      <c r="BC3115" s="34"/>
      <c r="BD3115" s="44">
        <v>80206</v>
      </c>
      <c r="BE3115" s="34" t="s">
        <v>1880</v>
      </c>
      <c r="BF3115" s="43" t="s">
        <v>1223</v>
      </c>
      <c r="BG3115" s="34" t="s">
        <v>461</v>
      </c>
      <c r="BH3115" s="34" t="s">
        <v>275</v>
      </c>
      <c r="BI3115" s="34" t="s">
        <v>13691</v>
      </c>
      <c r="BJ3115" s="44" t="s">
        <v>370</v>
      </c>
      <c r="BK3115" s="44" t="s">
        <v>370</v>
      </c>
      <c r="EN3115" s="576"/>
      <c r="EO3115" s="561"/>
      <c r="EP3115" s="561"/>
      <c r="EQ3115" s="576"/>
      <c r="ER3115" s="561"/>
      <c r="ES3115" s="561"/>
    </row>
    <row r="3116" spans="22:149">
      <c r="V3116" s="43">
        <v>557</v>
      </c>
      <c r="W3116" s="34" t="s">
        <v>5518</v>
      </c>
      <c r="X3116" s="44">
        <v>80205</v>
      </c>
      <c r="Y3116" s="34" t="s">
        <v>1611</v>
      </c>
      <c r="Z3116" s="43" t="s">
        <v>1223</v>
      </c>
      <c r="AA3116" s="34" t="s">
        <v>461</v>
      </c>
      <c r="AB3116" s="34" t="s">
        <v>275</v>
      </c>
      <c r="AC3116" s="34" t="s">
        <v>1611</v>
      </c>
      <c r="AD3116" s="44" t="s">
        <v>370</v>
      </c>
      <c r="AE3116" s="44" t="s">
        <v>370</v>
      </c>
      <c r="AF3116" s="43">
        <v>557</v>
      </c>
      <c r="AG3116" s="34" t="s">
        <v>5518</v>
      </c>
      <c r="AH3116" s="34" t="s">
        <v>5517</v>
      </c>
      <c r="AI3116" s="43" t="s">
        <v>5491</v>
      </c>
      <c r="AJ3116" s="44" t="s">
        <v>5519</v>
      </c>
      <c r="AK3116" s="261">
        <v>8900255</v>
      </c>
      <c r="AL3116" s="44" t="s">
        <v>5522</v>
      </c>
      <c r="AM3116" s="44" t="s">
        <v>5524</v>
      </c>
      <c r="AN3116" s="262">
        <v>281095900</v>
      </c>
      <c r="AO3116" s="34"/>
      <c r="AP3116" s="34"/>
      <c r="AQ3116" s="34"/>
      <c r="AR3116" s="34"/>
      <c r="AS3116" s="34"/>
      <c r="AT3116" s="44" t="s">
        <v>13683</v>
      </c>
      <c r="AU3116" s="44"/>
      <c r="AV3116" s="477" t="str">
        <f t="array" ref="AV3116">_xlfn.IFS(
LEFT(Tabelas!$AI3116,1)="N","DN",
LEFT(Tabelas!$AI3116,1)="C","DC",
LEFT(Tabelas!$AI3116,1)="L","DL",
LEFT(Tabelas!$AI3116,1)="A","DA",
LEFT(Tabelas!$AI3116,1)="G","DG")</f>
        <v>DG</v>
      </c>
      <c r="AW3116" s="34"/>
      <c r="AX3116" s="34"/>
      <c r="AY3116" s="34"/>
      <c r="AZ3116" s="34"/>
      <c r="BA3116" s="34"/>
      <c r="BB3116" s="34"/>
      <c r="BC3116" s="34"/>
      <c r="BD3116" s="44">
        <v>80205</v>
      </c>
      <c r="BE3116" s="34" t="s">
        <v>1611</v>
      </c>
      <c r="BF3116" s="43" t="s">
        <v>1223</v>
      </c>
      <c r="BG3116" s="34" t="s">
        <v>461</v>
      </c>
      <c r="BH3116" s="34" t="s">
        <v>275</v>
      </c>
      <c r="BI3116" s="34" t="s">
        <v>1611</v>
      </c>
      <c r="BJ3116" s="44" t="s">
        <v>370</v>
      </c>
      <c r="BK3116" s="44" t="s">
        <v>370</v>
      </c>
      <c r="EN3116" s="576"/>
      <c r="EO3116" s="561"/>
      <c r="EP3116" s="561"/>
      <c r="EQ3116" s="576"/>
      <c r="ER3116" s="561"/>
      <c r="ES3116" s="561"/>
    </row>
    <row r="3117" spans="22:149">
      <c r="V3117" s="43">
        <v>557</v>
      </c>
      <c r="W3117" s="34" t="s">
        <v>5518</v>
      </c>
      <c r="X3117" s="44">
        <v>80404</v>
      </c>
      <c r="Y3117" s="34" t="s">
        <v>1882</v>
      </c>
      <c r="Z3117" s="43" t="s">
        <v>1223</v>
      </c>
      <c r="AA3117" s="34" t="s">
        <v>463</v>
      </c>
      <c r="AB3117" s="34" t="s">
        <v>275</v>
      </c>
      <c r="AC3117" s="34" t="s">
        <v>1882</v>
      </c>
      <c r="AD3117" s="44" t="s">
        <v>370</v>
      </c>
      <c r="AE3117" s="44" t="s">
        <v>370</v>
      </c>
      <c r="AF3117" s="43">
        <v>557</v>
      </c>
      <c r="AG3117" s="34" t="s">
        <v>5518</v>
      </c>
      <c r="AH3117" s="34" t="s">
        <v>5517</v>
      </c>
      <c r="AI3117" s="43" t="s">
        <v>5491</v>
      </c>
      <c r="AJ3117" s="44" t="s">
        <v>5519</v>
      </c>
      <c r="AK3117" s="261">
        <v>8900255</v>
      </c>
      <c r="AL3117" s="44" t="s">
        <v>5522</v>
      </c>
      <c r="AM3117" s="44" t="s">
        <v>5524</v>
      </c>
      <c r="AN3117" s="262">
        <v>281095900</v>
      </c>
      <c r="AO3117" s="34"/>
      <c r="AP3117" s="34"/>
      <c r="AQ3117" s="34"/>
      <c r="AR3117" s="34"/>
      <c r="AS3117" s="34"/>
      <c r="AT3117" s="44" t="s">
        <v>13683</v>
      </c>
      <c r="AU3117" s="44"/>
      <c r="AV3117" s="477" t="str">
        <f t="array" ref="AV3117">_xlfn.IFS(
LEFT(Tabelas!$AI3117,1)="N","DN",
LEFT(Tabelas!$AI3117,1)="C","DC",
LEFT(Tabelas!$AI3117,1)="L","DL",
LEFT(Tabelas!$AI3117,1)="A","DA",
LEFT(Tabelas!$AI3117,1)="G","DG")</f>
        <v>DG</v>
      </c>
      <c r="AW3117" s="34"/>
      <c r="AX3117" s="34"/>
      <c r="AY3117" s="34"/>
      <c r="AZ3117" s="34"/>
      <c r="BA3117" s="34"/>
      <c r="BB3117" s="34"/>
      <c r="BC3117" s="34"/>
      <c r="BD3117" s="44">
        <v>80404</v>
      </c>
      <c r="BE3117" s="34" t="s">
        <v>1882</v>
      </c>
      <c r="BF3117" s="43" t="s">
        <v>1223</v>
      </c>
      <c r="BG3117" s="34" t="s">
        <v>463</v>
      </c>
      <c r="BH3117" s="34" t="s">
        <v>275</v>
      </c>
      <c r="BI3117" s="34" t="s">
        <v>1882</v>
      </c>
      <c r="BJ3117" s="44" t="s">
        <v>370</v>
      </c>
      <c r="BK3117" s="44" t="s">
        <v>370</v>
      </c>
      <c r="EN3117" s="576"/>
      <c r="EO3117" s="561"/>
      <c r="EP3117" s="561"/>
      <c r="EQ3117" s="576"/>
      <c r="ER3117" s="561"/>
      <c r="ES3117" s="561"/>
    </row>
    <row r="3118" spans="22:149">
      <c r="V3118" s="43">
        <v>557</v>
      </c>
      <c r="W3118" s="34" t="s">
        <v>5518</v>
      </c>
      <c r="X3118" s="44">
        <v>80401</v>
      </c>
      <c r="Y3118" s="34" t="s">
        <v>1059</v>
      </c>
      <c r="Z3118" s="43" t="s">
        <v>1223</v>
      </c>
      <c r="AA3118" s="34" t="s">
        <v>463</v>
      </c>
      <c r="AB3118" s="34" t="s">
        <v>275</v>
      </c>
      <c r="AC3118" s="34" t="s">
        <v>1059</v>
      </c>
      <c r="AD3118" s="44" t="s">
        <v>370</v>
      </c>
      <c r="AE3118" s="44" t="s">
        <v>370</v>
      </c>
      <c r="AF3118" s="43">
        <v>557</v>
      </c>
      <c r="AG3118" s="34" t="s">
        <v>5518</v>
      </c>
      <c r="AH3118" s="34" t="s">
        <v>5517</v>
      </c>
      <c r="AI3118" s="43" t="s">
        <v>5491</v>
      </c>
      <c r="AJ3118" s="44" t="s">
        <v>5519</v>
      </c>
      <c r="AK3118" s="261">
        <v>8900255</v>
      </c>
      <c r="AL3118" s="44" t="s">
        <v>5522</v>
      </c>
      <c r="AM3118" s="44" t="s">
        <v>5524</v>
      </c>
      <c r="AN3118" s="262">
        <v>281095900</v>
      </c>
      <c r="AO3118" s="34"/>
      <c r="AP3118" s="34"/>
      <c r="AQ3118" s="34"/>
      <c r="AR3118" s="34"/>
      <c r="AS3118" s="34"/>
      <c r="AT3118" s="44" t="s">
        <v>13683</v>
      </c>
      <c r="AU3118" s="44"/>
      <c r="AV3118" s="477" t="str">
        <f t="array" ref="AV3118">_xlfn.IFS(
LEFT(Tabelas!$AI3118,1)="N","DN",
LEFT(Tabelas!$AI3118,1)="C","DC",
LEFT(Tabelas!$AI3118,1)="L","DL",
LEFT(Tabelas!$AI3118,1)="A","DA",
LEFT(Tabelas!$AI3118,1)="G","DG")</f>
        <v>DG</v>
      </c>
      <c r="AW3118" s="34"/>
      <c r="AX3118" s="34"/>
      <c r="AY3118" s="34"/>
      <c r="AZ3118" s="34"/>
      <c r="BA3118" s="34"/>
      <c r="BB3118" s="34"/>
      <c r="BC3118" s="34"/>
      <c r="BD3118" s="44">
        <v>80401</v>
      </c>
      <c r="BE3118" s="34" t="s">
        <v>1059</v>
      </c>
      <c r="BF3118" s="43" t="s">
        <v>1223</v>
      </c>
      <c r="BG3118" s="34" t="s">
        <v>463</v>
      </c>
      <c r="BH3118" s="34" t="s">
        <v>275</v>
      </c>
      <c r="BI3118" s="34" t="s">
        <v>1059</v>
      </c>
      <c r="BJ3118" s="44" t="s">
        <v>370</v>
      </c>
      <c r="BK3118" s="44" t="s">
        <v>370</v>
      </c>
      <c r="EN3118" s="576"/>
      <c r="EO3118" s="561"/>
      <c r="EP3118" s="561"/>
      <c r="EQ3118" s="576"/>
      <c r="ER3118" s="561"/>
      <c r="ES3118" s="561"/>
    </row>
    <row r="3119" spans="22:149">
      <c r="V3119" s="43">
        <v>557</v>
      </c>
      <c r="W3119" s="34" t="s">
        <v>5518</v>
      </c>
      <c r="X3119" s="44">
        <v>80402</v>
      </c>
      <c r="Y3119" s="34" t="s">
        <v>463</v>
      </c>
      <c r="Z3119" s="43" t="s">
        <v>1223</v>
      </c>
      <c r="AA3119" s="34" t="s">
        <v>463</v>
      </c>
      <c r="AB3119" s="34" t="s">
        <v>275</v>
      </c>
      <c r="AC3119" s="34" t="s">
        <v>463</v>
      </c>
      <c r="AD3119" s="44" t="s">
        <v>370</v>
      </c>
      <c r="AE3119" s="44" t="s">
        <v>370</v>
      </c>
      <c r="AF3119" s="43">
        <v>557</v>
      </c>
      <c r="AG3119" s="34" t="s">
        <v>5518</v>
      </c>
      <c r="AH3119" s="34" t="s">
        <v>5517</v>
      </c>
      <c r="AI3119" s="43" t="s">
        <v>5491</v>
      </c>
      <c r="AJ3119" s="44" t="s">
        <v>5519</v>
      </c>
      <c r="AK3119" s="261">
        <v>8900255</v>
      </c>
      <c r="AL3119" s="44" t="s">
        <v>5522</v>
      </c>
      <c r="AM3119" s="44" t="s">
        <v>5524</v>
      </c>
      <c r="AN3119" s="262">
        <v>281095900</v>
      </c>
      <c r="AO3119" s="34"/>
      <c r="AP3119" s="34"/>
      <c r="AQ3119" s="34"/>
      <c r="AR3119" s="34"/>
      <c r="AS3119" s="34"/>
      <c r="AT3119" s="44" t="s">
        <v>13683</v>
      </c>
      <c r="AU3119" s="44"/>
      <c r="AV3119" s="477" t="str">
        <f t="array" ref="AV3119">_xlfn.IFS(
LEFT(Tabelas!$AI3119,1)="N","DN",
LEFT(Tabelas!$AI3119,1)="C","DC",
LEFT(Tabelas!$AI3119,1)="L","DL",
LEFT(Tabelas!$AI3119,1)="A","DA",
LEFT(Tabelas!$AI3119,1)="G","DG")</f>
        <v>DG</v>
      </c>
      <c r="AW3119" s="34"/>
      <c r="AX3119" s="34"/>
      <c r="AY3119" s="34"/>
      <c r="AZ3119" s="34"/>
      <c r="BA3119" s="34"/>
      <c r="BB3119" s="34"/>
      <c r="BC3119" s="34"/>
      <c r="BD3119" s="44">
        <v>80402</v>
      </c>
      <c r="BE3119" s="34" t="s">
        <v>463</v>
      </c>
      <c r="BF3119" s="43" t="s">
        <v>1223</v>
      </c>
      <c r="BG3119" s="34" t="s">
        <v>463</v>
      </c>
      <c r="BH3119" s="34" t="s">
        <v>275</v>
      </c>
      <c r="BI3119" s="34" t="s">
        <v>463</v>
      </c>
      <c r="BJ3119" s="44" t="s">
        <v>370</v>
      </c>
      <c r="BK3119" s="44" t="s">
        <v>370</v>
      </c>
      <c r="EN3119" s="576"/>
      <c r="EO3119" s="561"/>
      <c r="EP3119" s="561"/>
      <c r="EQ3119" s="576"/>
      <c r="ER3119" s="561"/>
      <c r="ES3119" s="561"/>
    </row>
    <row r="3120" spans="22:149">
      <c r="V3120" s="43">
        <v>557</v>
      </c>
      <c r="W3120" s="34" t="s">
        <v>5518</v>
      </c>
      <c r="X3120" s="44">
        <v>80400</v>
      </c>
      <c r="Y3120" s="34" t="s">
        <v>751</v>
      </c>
      <c r="Z3120" s="43" t="s">
        <v>1223</v>
      </c>
      <c r="AA3120" s="34" t="s">
        <v>463</v>
      </c>
      <c r="AB3120" s="34" t="s">
        <v>275</v>
      </c>
      <c r="AC3120" s="34" t="s">
        <v>463</v>
      </c>
      <c r="AD3120" s="44" t="s">
        <v>370</v>
      </c>
      <c r="AE3120" s="44" t="s">
        <v>370</v>
      </c>
      <c r="AF3120" s="43">
        <v>557</v>
      </c>
      <c r="AG3120" s="34" t="s">
        <v>5518</v>
      </c>
      <c r="AH3120" s="34" t="s">
        <v>5517</v>
      </c>
      <c r="AI3120" s="43" t="s">
        <v>5491</v>
      </c>
      <c r="AJ3120" s="44" t="s">
        <v>5519</v>
      </c>
      <c r="AK3120" s="261">
        <v>8900255</v>
      </c>
      <c r="AL3120" s="44" t="s">
        <v>5522</v>
      </c>
      <c r="AM3120" s="44" t="s">
        <v>5524</v>
      </c>
      <c r="AN3120" s="262">
        <v>281095900</v>
      </c>
      <c r="AO3120" s="34"/>
      <c r="AP3120" s="34"/>
      <c r="AQ3120" s="34"/>
      <c r="AR3120" s="34"/>
      <c r="AS3120" s="34"/>
      <c r="AT3120" s="44" t="s">
        <v>13683</v>
      </c>
      <c r="AU3120" s="44"/>
      <c r="AV3120" s="477" t="str">
        <f t="array" ref="AV3120">_xlfn.IFS(
LEFT(Tabelas!$AI3120,1)="N","DN",
LEFT(Tabelas!$AI3120,1)="C","DC",
LEFT(Tabelas!$AI3120,1)="L","DL",
LEFT(Tabelas!$AI3120,1)="A","DA",
LEFT(Tabelas!$AI3120,1)="G","DG")</f>
        <v>DG</v>
      </c>
      <c r="AW3120" s="34"/>
      <c r="AX3120" s="34"/>
      <c r="AY3120" s="34"/>
      <c r="AZ3120" s="34"/>
      <c r="BA3120" s="34"/>
      <c r="BB3120" s="34"/>
      <c r="BC3120" s="34"/>
      <c r="BD3120" s="44">
        <v>80400</v>
      </c>
      <c r="BE3120" s="34" t="s">
        <v>751</v>
      </c>
      <c r="BF3120" s="43" t="s">
        <v>1223</v>
      </c>
      <c r="BG3120" s="34" t="s">
        <v>463</v>
      </c>
      <c r="BH3120" s="34" t="s">
        <v>275</v>
      </c>
      <c r="BI3120" s="34" t="s">
        <v>463</v>
      </c>
      <c r="BJ3120" s="44" t="s">
        <v>370</v>
      </c>
      <c r="BK3120" s="44" t="s">
        <v>370</v>
      </c>
      <c r="EN3120" s="576"/>
      <c r="EO3120" s="561"/>
      <c r="EP3120" s="561"/>
      <c r="EQ3120" s="576"/>
      <c r="ER3120" s="561"/>
      <c r="ES3120" s="561"/>
    </row>
    <row r="3121" spans="22:149">
      <c r="V3121" s="43">
        <v>557</v>
      </c>
      <c r="W3121" s="34" t="s">
        <v>5518</v>
      </c>
      <c r="X3121" s="44">
        <v>80403</v>
      </c>
      <c r="Y3121" s="34" t="s">
        <v>1613</v>
      </c>
      <c r="Z3121" s="43" t="s">
        <v>1223</v>
      </c>
      <c r="AA3121" s="34" t="s">
        <v>463</v>
      </c>
      <c r="AB3121" s="34" t="s">
        <v>275</v>
      </c>
      <c r="AC3121" s="34" t="s">
        <v>1613</v>
      </c>
      <c r="AD3121" s="44" t="s">
        <v>370</v>
      </c>
      <c r="AE3121" s="44" t="s">
        <v>370</v>
      </c>
      <c r="AF3121" s="43">
        <v>557</v>
      </c>
      <c r="AG3121" s="34" t="s">
        <v>5518</v>
      </c>
      <c r="AH3121" s="34" t="s">
        <v>5517</v>
      </c>
      <c r="AI3121" s="43" t="s">
        <v>5491</v>
      </c>
      <c r="AJ3121" s="44" t="s">
        <v>5519</v>
      </c>
      <c r="AK3121" s="261">
        <v>8900255</v>
      </c>
      <c r="AL3121" s="44" t="s">
        <v>5522</v>
      </c>
      <c r="AM3121" s="44" t="s">
        <v>5524</v>
      </c>
      <c r="AN3121" s="262">
        <v>281095900</v>
      </c>
      <c r="AO3121" s="34"/>
      <c r="AP3121" s="34"/>
      <c r="AQ3121" s="34"/>
      <c r="AR3121" s="34"/>
      <c r="AS3121" s="34"/>
      <c r="AT3121" s="44" t="s">
        <v>13683</v>
      </c>
      <c r="AU3121" s="44"/>
      <c r="AV3121" s="477" t="str">
        <f t="array" ref="AV3121">_xlfn.IFS(
LEFT(Tabelas!$AI3121,1)="N","DN",
LEFT(Tabelas!$AI3121,1)="C","DC",
LEFT(Tabelas!$AI3121,1)="L","DL",
LEFT(Tabelas!$AI3121,1)="A","DA",
LEFT(Tabelas!$AI3121,1)="G","DG")</f>
        <v>DG</v>
      </c>
      <c r="AW3121" s="34"/>
      <c r="AX3121" s="34"/>
      <c r="AY3121" s="34"/>
      <c r="AZ3121" s="34"/>
      <c r="BA3121" s="34"/>
      <c r="BB3121" s="34"/>
      <c r="BC3121" s="34"/>
      <c r="BD3121" s="44">
        <v>80403</v>
      </c>
      <c r="BE3121" s="34" t="s">
        <v>1613</v>
      </c>
      <c r="BF3121" s="43" t="s">
        <v>1223</v>
      </c>
      <c r="BG3121" s="34" t="s">
        <v>463</v>
      </c>
      <c r="BH3121" s="34" t="s">
        <v>275</v>
      </c>
      <c r="BI3121" s="34" t="s">
        <v>1613</v>
      </c>
      <c r="BJ3121" s="44" t="s">
        <v>370</v>
      </c>
      <c r="BK3121" s="44" t="s">
        <v>370</v>
      </c>
      <c r="EN3121" s="576"/>
      <c r="EO3121" s="561"/>
      <c r="EP3121" s="561"/>
      <c r="EQ3121" s="576"/>
      <c r="ER3121" s="561"/>
      <c r="ES3121" s="561"/>
    </row>
    <row r="3122" spans="22:149">
      <c r="V3122" s="43">
        <v>557</v>
      </c>
      <c r="W3122" s="34" t="s">
        <v>5518</v>
      </c>
      <c r="X3122" s="44">
        <v>81401</v>
      </c>
      <c r="Y3122" s="34" t="s">
        <v>1067</v>
      </c>
      <c r="Z3122" s="43" t="s">
        <v>1223</v>
      </c>
      <c r="AA3122" s="34" t="s">
        <v>472</v>
      </c>
      <c r="AB3122" s="34" t="s">
        <v>275</v>
      </c>
      <c r="AC3122" s="34" t="s">
        <v>1067</v>
      </c>
      <c r="AD3122" s="44" t="s">
        <v>370</v>
      </c>
      <c r="AE3122" s="44" t="s">
        <v>370</v>
      </c>
      <c r="AF3122" s="43">
        <v>557</v>
      </c>
      <c r="AG3122" s="34" t="s">
        <v>5518</v>
      </c>
      <c r="AH3122" s="34" t="s">
        <v>5517</v>
      </c>
      <c r="AI3122" s="43" t="s">
        <v>5491</v>
      </c>
      <c r="AJ3122" s="44" t="s">
        <v>5519</v>
      </c>
      <c r="AK3122" s="261">
        <v>8900255</v>
      </c>
      <c r="AL3122" s="44" t="s">
        <v>5522</v>
      </c>
      <c r="AM3122" s="44" t="s">
        <v>5524</v>
      </c>
      <c r="AN3122" s="262">
        <v>281095900</v>
      </c>
      <c r="AO3122" s="34"/>
      <c r="AP3122" s="34"/>
      <c r="AQ3122" s="34"/>
      <c r="AR3122" s="34"/>
      <c r="AS3122" s="34"/>
      <c r="AT3122" s="44" t="s">
        <v>13683</v>
      </c>
      <c r="AU3122" s="44"/>
      <c r="AV3122" s="477" t="str">
        <f t="array" ref="AV3122">_xlfn.IFS(
LEFT(Tabelas!$AI3122,1)="N","DN",
LEFT(Tabelas!$AI3122,1)="C","DC",
LEFT(Tabelas!$AI3122,1)="L","DL",
LEFT(Tabelas!$AI3122,1)="A","DA",
LEFT(Tabelas!$AI3122,1)="G","DG")</f>
        <v>DG</v>
      </c>
      <c r="AW3122" s="34"/>
      <c r="AX3122" s="34"/>
      <c r="AY3122" s="34"/>
      <c r="AZ3122" s="34"/>
      <c r="BA3122" s="34"/>
      <c r="BB3122" s="34"/>
      <c r="BC3122" s="34"/>
      <c r="BD3122" s="44">
        <v>81401</v>
      </c>
      <c r="BE3122" s="34" t="s">
        <v>1067</v>
      </c>
      <c r="BF3122" s="43" t="s">
        <v>1223</v>
      </c>
      <c r="BG3122" s="34" t="s">
        <v>472</v>
      </c>
      <c r="BH3122" s="34" t="s">
        <v>275</v>
      </c>
      <c r="BI3122" s="34" t="s">
        <v>1067</v>
      </c>
      <c r="BJ3122" s="44" t="s">
        <v>370</v>
      </c>
      <c r="BK3122" s="44" t="s">
        <v>370</v>
      </c>
      <c r="EN3122" s="576"/>
      <c r="EO3122" s="561"/>
      <c r="EP3122" s="561"/>
      <c r="EQ3122" s="576"/>
      <c r="ER3122" s="561"/>
      <c r="ES3122" s="561"/>
    </row>
    <row r="3123" spans="22:149">
      <c r="V3123" s="43">
        <v>557</v>
      </c>
      <c r="W3123" s="34" t="s">
        <v>5518</v>
      </c>
      <c r="X3123" s="44">
        <v>81404</v>
      </c>
      <c r="Y3123" s="34" t="s">
        <v>1342</v>
      </c>
      <c r="Z3123" s="43" t="s">
        <v>1223</v>
      </c>
      <c r="AA3123" s="34" t="s">
        <v>472</v>
      </c>
      <c r="AB3123" s="34" t="s">
        <v>275</v>
      </c>
      <c r="AC3123" s="34" t="s">
        <v>1342</v>
      </c>
      <c r="AD3123" s="44" t="s">
        <v>370</v>
      </c>
      <c r="AE3123" s="44" t="s">
        <v>370</v>
      </c>
      <c r="AF3123" s="43">
        <v>557</v>
      </c>
      <c r="AG3123" s="34" t="s">
        <v>5518</v>
      </c>
      <c r="AH3123" s="34" t="s">
        <v>5517</v>
      </c>
      <c r="AI3123" s="43" t="s">
        <v>5491</v>
      </c>
      <c r="AJ3123" s="44" t="s">
        <v>5519</v>
      </c>
      <c r="AK3123" s="261">
        <v>8900255</v>
      </c>
      <c r="AL3123" s="44" t="s">
        <v>5522</v>
      </c>
      <c r="AM3123" s="44" t="s">
        <v>5524</v>
      </c>
      <c r="AN3123" s="262">
        <v>281095900</v>
      </c>
      <c r="AO3123" s="34"/>
      <c r="AP3123" s="34"/>
      <c r="AQ3123" s="34"/>
      <c r="AR3123" s="34"/>
      <c r="AS3123" s="34"/>
      <c r="AT3123" s="44" t="s">
        <v>13683</v>
      </c>
      <c r="AU3123" s="44"/>
      <c r="AV3123" s="477" t="str">
        <f t="array" ref="AV3123">_xlfn.IFS(
LEFT(Tabelas!$AI3123,1)="N","DN",
LEFT(Tabelas!$AI3123,1)="C","DC",
LEFT(Tabelas!$AI3123,1)="L","DL",
LEFT(Tabelas!$AI3123,1)="A","DA",
LEFT(Tabelas!$AI3123,1)="G","DG")</f>
        <v>DG</v>
      </c>
      <c r="AW3123" s="34"/>
      <c r="AX3123" s="34"/>
      <c r="AY3123" s="34"/>
      <c r="AZ3123" s="34"/>
      <c r="BA3123" s="34"/>
      <c r="BB3123" s="34"/>
      <c r="BC3123" s="34"/>
      <c r="BD3123" s="44">
        <v>81404</v>
      </c>
      <c r="BE3123" s="34" t="s">
        <v>1342</v>
      </c>
      <c r="BF3123" s="43" t="s">
        <v>1223</v>
      </c>
      <c r="BG3123" s="34" t="s">
        <v>472</v>
      </c>
      <c r="BH3123" s="34" t="s">
        <v>275</v>
      </c>
      <c r="BI3123" s="34" t="s">
        <v>1342</v>
      </c>
      <c r="BJ3123" s="44" t="s">
        <v>370</v>
      </c>
      <c r="BK3123" s="44" t="s">
        <v>370</v>
      </c>
      <c r="EN3123" s="576"/>
      <c r="EO3123" s="561"/>
      <c r="EP3123" s="561"/>
      <c r="EQ3123" s="576"/>
      <c r="ER3123" s="561"/>
      <c r="ES3123" s="561"/>
    </row>
    <row r="3124" spans="22:149">
      <c r="V3124" s="43">
        <v>557</v>
      </c>
      <c r="W3124" s="34" t="s">
        <v>5518</v>
      </c>
      <c r="X3124" s="44">
        <v>81408</v>
      </c>
      <c r="Y3124" s="34" t="s">
        <v>1620</v>
      </c>
      <c r="Z3124" s="43" t="s">
        <v>318</v>
      </c>
      <c r="AA3124" s="34" t="s">
        <v>472</v>
      </c>
      <c r="AB3124" s="34" t="s">
        <v>275</v>
      </c>
      <c r="AC3124" s="34" t="s">
        <v>1620</v>
      </c>
      <c r="AD3124" s="44" t="s">
        <v>370</v>
      </c>
      <c r="AE3124" s="44" t="s">
        <v>370</v>
      </c>
      <c r="AF3124" s="43">
        <v>557</v>
      </c>
      <c r="AG3124" s="34" t="s">
        <v>5518</v>
      </c>
      <c r="AH3124" s="34" t="s">
        <v>5517</v>
      </c>
      <c r="AI3124" s="43" t="s">
        <v>5491</v>
      </c>
      <c r="AJ3124" s="44" t="s">
        <v>5519</v>
      </c>
      <c r="AK3124" s="261">
        <v>8900255</v>
      </c>
      <c r="AL3124" s="44" t="s">
        <v>5522</v>
      </c>
      <c r="AM3124" s="44" t="s">
        <v>5524</v>
      </c>
      <c r="AN3124" s="262">
        <v>281095900</v>
      </c>
      <c r="AO3124" s="34"/>
      <c r="AP3124" s="34"/>
      <c r="AQ3124" s="34"/>
      <c r="AR3124" s="34"/>
      <c r="AS3124" s="34"/>
      <c r="AT3124" s="44" t="s">
        <v>13683</v>
      </c>
      <c r="AU3124" s="44"/>
      <c r="AV3124" s="477" t="str">
        <f t="array" ref="AV3124">_xlfn.IFS(
LEFT(Tabelas!$AI3124,1)="N","DN",
LEFT(Tabelas!$AI3124,1)="C","DC",
LEFT(Tabelas!$AI3124,1)="L","DL",
LEFT(Tabelas!$AI3124,1)="A","DA",
LEFT(Tabelas!$AI3124,1)="G","DG")</f>
        <v>DG</v>
      </c>
      <c r="AW3124" s="34"/>
      <c r="AX3124" s="34"/>
      <c r="AY3124" s="34"/>
      <c r="AZ3124" s="34"/>
      <c r="BA3124" s="34"/>
      <c r="BB3124" s="34"/>
      <c r="BC3124" s="34"/>
      <c r="BD3124" s="44">
        <v>81408</v>
      </c>
      <c r="BE3124" s="34" t="s">
        <v>1620</v>
      </c>
      <c r="BF3124" s="43" t="s">
        <v>318</v>
      </c>
      <c r="BG3124" s="34" t="s">
        <v>472</v>
      </c>
      <c r="BH3124" s="34" t="s">
        <v>275</v>
      </c>
      <c r="BI3124" s="34" t="s">
        <v>1620</v>
      </c>
      <c r="BJ3124" s="44" t="s">
        <v>370</v>
      </c>
      <c r="BK3124" s="44" t="s">
        <v>370</v>
      </c>
      <c r="EN3124" s="576"/>
      <c r="EO3124" s="561"/>
      <c r="EP3124" s="561"/>
      <c r="EQ3124" s="576"/>
      <c r="ER3124" s="561"/>
      <c r="ES3124" s="561"/>
    </row>
    <row r="3125" spans="22:149">
      <c r="V3125" s="43">
        <v>557</v>
      </c>
      <c r="W3125" s="34" t="s">
        <v>5518</v>
      </c>
      <c r="X3125" s="44">
        <v>81400</v>
      </c>
      <c r="Y3125" s="34" t="s">
        <v>761</v>
      </c>
      <c r="Z3125" s="43" t="s">
        <v>318</v>
      </c>
      <c r="AA3125" s="34" t="s">
        <v>472</v>
      </c>
      <c r="AB3125" s="34" t="s">
        <v>275</v>
      </c>
      <c r="AC3125" s="34" t="s">
        <v>13692</v>
      </c>
      <c r="AD3125" s="44" t="s">
        <v>370</v>
      </c>
      <c r="AE3125" s="44" t="s">
        <v>370</v>
      </c>
      <c r="AF3125" s="43">
        <v>557</v>
      </c>
      <c r="AG3125" s="34" t="s">
        <v>5518</v>
      </c>
      <c r="AH3125" s="34" t="s">
        <v>5517</v>
      </c>
      <c r="AI3125" s="43" t="s">
        <v>5491</v>
      </c>
      <c r="AJ3125" s="44" t="s">
        <v>5519</v>
      </c>
      <c r="AK3125" s="261">
        <v>8900255</v>
      </c>
      <c r="AL3125" s="44" t="s">
        <v>5522</v>
      </c>
      <c r="AM3125" s="44" t="s">
        <v>5524</v>
      </c>
      <c r="AN3125" s="262">
        <v>281095900</v>
      </c>
      <c r="AO3125" s="34"/>
      <c r="AP3125" s="34"/>
      <c r="AQ3125" s="34"/>
      <c r="AR3125" s="34"/>
      <c r="AS3125" s="34"/>
      <c r="AT3125" s="44" t="s">
        <v>13683</v>
      </c>
      <c r="AU3125" s="44"/>
      <c r="AV3125" s="477" t="str">
        <f t="array" ref="AV3125">_xlfn.IFS(
LEFT(Tabelas!$AI3125,1)="N","DN",
LEFT(Tabelas!$AI3125,1)="C","DC",
LEFT(Tabelas!$AI3125,1)="L","DL",
LEFT(Tabelas!$AI3125,1)="A","DA",
LEFT(Tabelas!$AI3125,1)="G","DG")</f>
        <v>DG</v>
      </c>
      <c r="AW3125" s="34"/>
      <c r="AX3125" s="34"/>
      <c r="AY3125" s="34"/>
      <c r="AZ3125" s="34"/>
      <c r="BA3125" s="34"/>
      <c r="BB3125" s="34"/>
      <c r="BC3125" s="34"/>
      <c r="BD3125" s="44">
        <v>81400</v>
      </c>
      <c r="BE3125" s="34" t="s">
        <v>761</v>
      </c>
      <c r="BF3125" s="43" t="s">
        <v>318</v>
      </c>
      <c r="BG3125" s="34" t="s">
        <v>472</v>
      </c>
      <c r="BH3125" s="34" t="s">
        <v>275</v>
      </c>
      <c r="BI3125" s="34" t="s">
        <v>13692</v>
      </c>
      <c r="BJ3125" s="44" t="s">
        <v>370</v>
      </c>
      <c r="BK3125" s="44" t="s">
        <v>370</v>
      </c>
      <c r="EN3125" s="576"/>
      <c r="EO3125" s="561"/>
      <c r="EP3125" s="561"/>
      <c r="EQ3125" s="576"/>
      <c r="ER3125" s="561"/>
      <c r="ES3125" s="561"/>
    </row>
    <row r="3126" spans="22:149">
      <c r="V3126" s="43">
        <v>557</v>
      </c>
      <c r="W3126" s="34" t="s">
        <v>5518</v>
      </c>
      <c r="X3126" s="44">
        <v>81410</v>
      </c>
      <c r="Y3126" s="34" t="s">
        <v>1888</v>
      </c>
      <c r="Z3126" s="43" t="s">
        <v>318</v>
      </c>
      <c r="AA3126" s="34" t="s">
        <v>472</v>
      </c>
      <c r="AB3126" s="34" t="s">
        <v>275</v>
      </c>
      <c r="AC3126" s="34" t="s">
        <v>13693</v>
      </c>
      <c r="AD3126" s="44" t="s">
        <v>370</v>
      </c>
      <c r="AE3126" s="44" t="s">
        <v>370</v>
      </c>
      <c r="AF3126" s="43">
        <v>557</v>
      </c>
      <c r="AG3126" s="34" t="s">
        <v>5518</v>
      </c>
      <c r="AH3126" s="34" t="s">
        <v>5517</v>
      </c>
      <c r="AI3126" s="43" t="s">
        <v>5491</v>
      </c>
      <c r="AJ3126" s="44" t="s">
        <v>5519</v>
      </c>
      <c r="AK3126" s="261">
        <v>8900255</v>
      </c>
      <c r="AL3126" s="44" t="s">
        <v>5522</v>
      </c>
      <c r="AM3126" s="44" t="s">
        <v>5524</v>
      </c>
      <c r="AN3126" s="262">
        <v>281095900</v>
      </c>
      <c r="AO3126" s="34"/>
      <c r="AP3126" s="34"/>
      <c r="AQ3126" s="34"/>
      <c r="AR3126" s="34"/>
      <c r="AS3126" s="34"/>
      <c r="AT3126" s="44" t="s">
        <v>13683</v>
      </c>
      <c r="AU3126" s="44"/>
      <c r="AV3126" s="477" t="str">
        <f t="array" ref="AV3126">_xlfn.IFS(
LEFT(Tabelas!$AI3126,1)="N","DN",
LEFT(Tabelas!$AI3126,1)="C","DC",
LEFT(Tabelas!$AI3126,1)="L","DL",
LEFT(Tabelas!$AI3126,1)="A","DA",
LEFT(Tabelas!$AI3126,1)="G","DG")</f>
        <v>DG</v>
      </c>
      <c r="AW3126" s="34"/>
      <c r="AX3126" s="34"/>
      <c r="AY3126" s="34"/>
      <c r="AZ3126" s="34"/>
      <c r="BA3126" s="34"/>
      <c r="BB3126" s="34"/>
      <c r="BC3126" s="34"/>
      <c r="BD3126" s="44">
        <v>81410</v>
      </c>
      <c r="BE3126" s="34" t="s">
        <v>1888</v>
      </c>
      <c r="BF3126" s="43" t="s">
        <v>318</v>
      </c>
      <c r="BG3126" s="34" t="s">
        <v>472</v>
      </c>
      <c r="BH3126" s="34" t="s">
        <v>275</v>
      </c>
      <c r="BI3126" s="34" t="s">
        <v>13693</v>
      </c>
      <c r="BJ3126" s="44" t="s">
        <v>370</v>
      </c>
      <c r="BK3126" s="44" t="s">
        <v>370</v>
      </c>
      <c r="EN3126" s="576"/>
      <c r="EO3126" s="561"/>
      <c r="EP3126" s="561"/>
      <c r="EQ3126" s="576"/>
      <c r="ER3126" s="561"/>
      <c r="ES3126" s="561"/>
    </row>
    <row r="3127" spans="22:149">
      <c r="V3127" s="43">
        <v>557</v>
      </c>
      <c r="W3127" s="34" t="s">
        <v>5518</v>
      </c>
      <c r="X3127" s="44">
        <v>81411</v>
      </c>
      <c r="Y3127" s="34" t="s">
        <v>2102</v>
      </c>
      <c r="Z3127" s="43" t="s">
        <v>318</v>
      </c>
      <c r="AA3127" s="34" t="s">
        <v>472</v>
      </c>
      <c r="AB3127" s="34" t="s">
        <v>275</v>
      </c>
      <c r="AC3127" s="34" t="s">
        <v>13694</v>
      </c>
      <c r="AD3127" s="44" t="s">
        <v>370</v>
      </c>
      <c r="AE3127" s="44" t="s">
        <v>370</v>
      </c>
      <c r="AF3127" s="43">
        <v>557</v>
      </c>
      <c r="AG3127" s="34" t="s">
        <v>5518</v>
      </c>
      <c r="AH3127" s="34" t="s">
        <v>5517</v>
      </c>
      <c r="AI3127" s="43" t="s">
        <v>5491</v>
      </c>
      <c r="AJ3127" s="44" t="s">
        <v>5519</v>
      </c>
      <c r="AK3127" s="261">
        <v>8900255</v>
      </c>
      <c r="AL3127" s="44" t="s">
        <v>5522</v>
      </c>
      <c r="AM3127" s="44" t="s">
        <v>5524</v>
      </c>
      <c r="AN3127" s="262">
        <v>281095900</v>
      </c>
      <c r="AO3127" s="34"/>
      <c r="AP3127" s="34"/>
      <c r="AQ3127" s="34"/>
      <c r="AR3127" s="34"/>
      <c r="AS3127" s="34"/>
      <c r="AT3127" s="44" t="s">
        <v>13683</v>
      </c>
      <c r="AU3127" s="44"/>
      <c r="AV3127" s="477" t="str">
        <f t="array" ref="AV3127">_xlfn.IFS(
LEFT(Tabelas!$AI3127,1)="N","DN",
LEFT(Tabelas!$AI3127,1)="C","DC",
LEFT(Tabelas!$AI3127,1)="L","DL",
LEFT(Tabelas!$AI3127,1)="A","DA",
LEFT(Tabelas!$AI3127,1)="G","DG")</f>
        <v>DG</v>
      </c>
      <c r="AW3127" s="34"/>
      <c r="AX3127" s="34"/>
      <c r="AY3127" s="34"/>
      <c r="AZ3127" s="34"/>
      <c r="BA3127" s="34"/>
      <c r="BB3127" s="34"/>
      <c r="BC3127" s="34"/>
      <c r="BD3127" s="44">
        <v>81411</v>
      </c>
      <c r="BE3127" s="34" t="s">
        <v>2102</v>
      </c>
      <c r="BF3127" s="43" t="s">
        <v>318</v>
      </c>
      <c r="BG3127" s="34" t="s">
        <v>472</v>
      </c>
      <c r="BH3127" s="34" t="s">
        <v>275</v>
      </c>
      <c r="BI3127" s="34" t="s">
        <v>13694</v>
      </c>
      <c r="BJ3127" s="44" t="s">
        <v>370</v>
      </c>
      <c r="BK3127" s="44" t="s">
        <v>370</v>
      </c>
      <c r="EN3127" s="576"/>
      <c r="EO3127" s="561"/>
      <c r="EP3127" s="561"/>
      <c r="EQ3127" s="576"/>
      <c r="ER3127" s="561"/>
      <c r="ES3127" s="561"/>
    </row>
    <row r="3128" spans="22:149">
      <c r="V3128" s="43">
        <v>557</v>
      </c>
      <c r="W3128" s="34" t="s">
        <v>5518</v>
      </c>
      <c r="X3128" s="44">
        <v>81412</v>
      </c>
      <c r="Y3128" s="34" t="s">
        <v>2304</v>
      </c>
      <c r="Z3128" s="43" t="s">
        <v>318</v>
      </c>
      <c r="AA3128" s="34" t="s">
        <v>472</v>
      </c>
      <c r="AB3128" s="34" t="s">
        <v>275</v>
      </c>
      <c r="AC3128" s="34" t="s">
        <v>13692</v>
      </c>
      <c r="AD3128" s="44" t="s">
        <v>370</v>
      </c>
      <c r="AE3128" s="44" t="s">
        <v>370</v>
      </c>
      <c r="AF3128" s="43">
        <v>557</v>
      </c>
      <c r="AG3128" s="34" t="s">
        <v>5518</v>
      </c>
      <c r="AH3128" s="34" t="s">
        <v>5517</v>
      </c>
      <c r="AI3128" s="43" t="s">
        <v>5491</v>
      </c>
      <c r="AJ3128" s="44" t="s">
        <v>5519</v>
      </c>
      <c r="AK3128" s="261">
        <v>8900255</v>
      </c>
      <c r="AL3128" s="44" t="s">
        <v>5522</v>
      </c>
      <c r="AM3128" s="44" t="s">
        <v>5524</v>
      </c>
      <c r="AN3128" s="262">
        <v>281095900</v>
      </c>
      <c r="AO3128" s="34"/>
      <c r="AP3128" s="34"/>
      <c r="AQ3128" s="34"/>
      <c r="AR3128" s="34"/>
      <c r="AS3128" s="34"/>
      <c r="AT3128" s="44" t="s">
        <v>13683</v>
      </c>
      <c r="AU3128" s="44"/>
      <c r="AV3128" s="477" t="str">
        <f t="array" ref="AV3128">_xlfn.IFS(
LEFT(Tabelas!$AI3128,1)="N","DN",
LEFT(Tabelas!$AI3128,1)="C","DC",
LEFT(Tabelas!$AI3128,1)="L","DL",
LEFT(Tabelas!$AI3128,1)="A","DA",
LEFT(Tabelas!$AI3128,1)="G","DG")</f>
        <v>DG</v>
      </c>
      <c r="AW3128" s="34"/>
      <c r="AX3128" s="34"/>
      <c r="AY3128" s="34"/>
      <c r="AZ3128" s="34"/>
      <c r="BA3128" s="34"/>
      <c r="BB3128" s="34"/>
      <c r="BC3128" s="34"/>
      <c r="BD3128" s="44">
        <v>81412</v>
      </c>
      <c r="BE3128" s="34" t="s">
        <v>2304</v>
      </c>
      <c r="BF3128" s="43" t="s">
        <v>318</v>
      </c>
      <c r="BG3128" s="34" t="s">
        <v>472</v>
      </c>
      <c r="BH3128" s="34" t="s">
        <v>275</v>
      </c>
      <c r="BI3128" s="34" t="s">
        <v>13692</v>
      </c>
      <c r="BJ3128" s="44" t="s">
        <v>370</v>
      </c>
      <c r="BK3128" s="44" t="s">
        <v>370</v>
      </c>
      <c r="EN3128" s="576"/>
      <c r="EO3128" s="561"/>
      <c r="EP3128" s="561"/>
      <c r="EQ3128" s="576"/>
      <c r="ER3128" s="561"/>
      <c r="ES3128" s="561"/>
    </row>
    <row r="3129" spans="22:149">
      <c r="V3129" s="43">
        <v>557</v>
      </c>
      <c r="W3129" s="34" t="s">
        <v>5518</v>
      </c>
      <c r="X3129" s="44">
        <v>81603</v>
      </c>
      <c r="Y3129" s="34" t="s">
        <v>1622</v>
      </c>
      <c r="Z3129" s="43" t="s">
        <v>318</v>
      </c>
      <c r="AA3129" s="34" t="s">
        <v>474</v>
      </c>
      <c r="AB3129" s="34" t="s">
        <v>275</v>
      </c>
      <c r="AC3129" s="34" t="s">
        <v>1622</v>
      </c>
      <c r="AD3129" s="44" t="s">
        <v>370</v>
      </c>
      <c r="AE3129" s="44" t="s">
        <v>370</v>
      </c>
      <c r="AF3129" s="43">
        <v>557</v>
      </c>
      <c r="AG3129" s="34" t="s">
        <v>5518</v>
      </c>
      <c r="AH3129" s="34" t="s">
        <v>5517</v>
      </c>
      <c r="AI3129" s="43" t="s">
        <v>5491</v>
      </c>
      <c r="AJ3129" s="44" t="s">
        <v>5519</v>
      </c>
      <c r="AK3129" s="261">
        <v>8900255</v>
      </c>
      <c r="AL3129" s="44" t="s">
        <v>5522</v>
      </c>
      <c r="AM3129" s="44" t="s">
        <v>5524</v>
      </c>
      <c r="AN3129" s="262">
        <v>281095900</v>
      </c>
      <c r="AO3129" s="34"/>
      <c r="AP3129" s="34"/>
      <c r="AQ3129" s="34"/>
      <c r="AR3129" s="34"/>
      <c r="AS3129" s="34"/>
      <c r="AT3129" s="44" t="s">
        <v>13683</v>
      </c>
      <c r="AU3129" s="44"/>
      <c r="AV3129" s="477" t="str">
        <f t="array" ref="AV3129">_xlfn.IFS(
LEFT(Tabelas!$AI3129,1)="N","DN",
LEFT(Tabelas!$AI3129,1)="C","DC",
LEFT(Tabelas!$AI3129,1)="L","DL",
LEFT(Tabelas!$AI3129,1)="A","DA",
LEFT(Tabelas!$AI3129,1)="G","DG")</f>
        <v>DG</v>
      </c>
      <c r="AW3129" s="34"/>
      <c r="AX3129" s="34"/>
      <c r="AY3129" s="34"/>
      <c r="AZ3129" s="34"/>
      <c r="BA3129" s="34"/>
      <c r="BB3129" s="34"/>
      <c r="BC3129" s="34"/>
      <c r="BD3129" s="44">
        <v>81603</v>
      </c>
      <c r="BE3129" s="34" t="s">
        <v>1622</v>
      </c>
      <c r="BF3129" s="43" t="s">
        <v>318</v>
      </c>
      <c r="BG3129" s="34" t="s">
        <v>474</v>
      </c>
      <c r="BH3129" s="34" t="s">
        <v>275</v>
      </c>
      <c r="BI3129" s="34" t="s">
        <v>1622</v>
      </c>
      <c r="BJ3129" s="44" t="s">
        <v>370</v>
      </c>
      <c r="BK3129" s="44" t="s">
        <v>370</v>
      </c>
      <c r="EN3129" s="576"/>
      <c r="EO3129" s="561"/>
      <c r="EP3129" s="561"/>
      <c r="EQ3129" s="576"/>
      <c r="ER3129" s="561"/>
      <c r="ES3129" s="561"/>
    </row>
    <row r="3130" spans="22:149">
      <c r="V3130" s="43">
        <v>557</v>
      </c>
      <c r="W3130" s="34" t="s">
        <v>5518</v>
      </c>
      <c r="X3130" s="44">
        <v>81601</v>
      </c>
      <c r="Y3130" s="34" t="s">
        <v>1069</v>
      </c>
      <c r="Z3130" s="43" t="s">
        <v>318</v>
      </c>
      <c r="AA3130" s="34" t="s">
        <v>474</v>
      </c>
      <c r="AB3130" s="34" t="s">
        <v>275</v>
      </c>
      <c r="AC3130" s="34" t="s">
        <v>1069</v>
      </c>
      <c r="AD3130" s="44" t="s">
        <v>370</v>
      </c>
      <c r="AE3130" s="44" t="s">
        <v>370</v>
      </c>
      <c r="AF3130" s="43">
        <v>557</v>
      </c>
      <c r="AG3130" s="34" t="s">
        <v>5518</v>
      </c>
      <c r="AH3130" s="34" t="s">
        <v>5517</v>
      </c>
      <c r="AI3130" s="43" t="s">
        <v>5491</v>
      </c>
      <c r="AJ3130" s="44" t="s">
        <v>5519</v>
      </c>
      <c r="AK3130" s="261">
        <v>8900255</v>
      </c>
      <c r="AL3130" s="44" t="s">
        <v>5522</v>
      </c>
      <c r="AM3130" s="44" t="s">
        <v>5524</v>
      </c>
      <c r="AN3130" s="262">
        <v>281095900</v>
      </c>
      <c r="AO3130" s="34"/>
      <c r="AP3130" s="34"/>
      <c r="AQ3130" s="34"/>
      <c r="AR3130" s="34"/>
      <c r="AS3130" s="34"/>
      <c r="AT3130" s="44" t="s">
        <v>13683</v>
      </c>
      <c r="AU3130" s="44"/>
      <c r="AV3130" s="477" t="str">
        <f t="array" ref="AV3130">_xlfn.IFS(
LEFT(Tabelas!$AI3130,1)="N","DN",
LEFT(Tabelas!$AI3130,1)="C","DC",
LEFT(Tabelas!$AI3130,1)="L","DL",
LEFT(Tabelas!$AI3130,1)="A","DA",
LEFT(Tabelas!$AI3130,1)="G","DG")</f>
        <v>DG</v>
      </c>
      <c r="AW3130" s="34"/>
      <c r="AX3130" s="34"/>
      <c r="AY3130" s="34"/>
      <c r="AZ3130" s="34"/>
      <c r="BA3130" s="34"/>
      <c r="BB3130" s="34"/>
      <c r="BC3130" s="34"/>
      <c r="BD3130" s="44">
        <v>81601</v>
      </c>
      <c r="BE3130" s="34" t="s">
        <v>1069</v>
      </c>
      <c r="BF3130" s="43" t="s">
        <v>318</v>
      </c>
      <c r="BG3130" s="34" t="s">
        <v>474</v>
      </c>
      <c r="BH3130" s="34" t="s">
        <v>275</v>
      </c>
      <c r="BI3130" s="34" t="s">
        <v>1069</v>
      </c>
      <c r="BJ3130" s="44" t="s">
        <v>370</v>
      </c>
      <c r="BK3130" s="44" t="s">
        <v>370</v>
      </c>
      <c r="EN3130" s="576"/>
      <c r="EO3130" s="561"/>
      <c r="EP3130" s="561"/>
      <c r="EQ3130" s="576"/>
      <c r="ER3130" s="561"/>
      <c r="ES3130" s="561"/>
    </row>
    <row r="3131" spans="22:149">
      <c r="V3131" s="43">
        <v>557</v>
      </c>
      <c r="W3131" s="34" t="s">
        <v>5518</v>
      </c>
      <c r="X3131" s="44">
        <v>81602</v>
      </c>
      <c r="Y3131" s="34" t="s">
        <v>474</v>
      </c>
      <c r="Z3131" s="43" t="s">
        <v>318</v>
      </c>
      <c r="AA3131" s="34" t="s">
        <v>474</v>
      </c>
      <c r="AB3131" s="34" t="s">
        <v>275</v>
      </c>
      <c r="AC3131" s="34" t="s">
        <v>474</v>
      </c>
      <c r="AD3131" s="44" t="s">
        <v>370</v>
      </c>
      <c r="AE3131" s="44" t="s">
        <v>370</v>
      </c>
      <c r="AF3131" s="43">
        <v>557</v>
      </c>
      <c r="AG3131" s="34" t="s">
        <v>5518</v>
      </c>
      <c r="AH3131" s="34" t="s">
        <v>5517</v>
      </c>
      <c r="AI3131" s="43" t="s">
        <v>5491</v>
      </c>
      <c r="AJ3131" s="44" t="s">
        <v>5519</v>
      </c>
      <c r="AK3131" s="261">
        <v>8900255</v>
      </c>
      <c r="AL3131" s="44" t="s">
        <v>5522</v>
      </c>
      <c r="AM3131" s="44" t="s">
        <v>5524</v>
      </c>
      <c r="AN3131" s="262">
        <v>281095900</v>
      </c>
      <c r="AO3131" s="34"/>
      <c r="AP3131" s="34"/>
      <c r="AQ3131" s="34"/>
      <c r="AR3131" s="34"/>
      <c r="AS3131" s="34"/>
      <c r="AT3131" s="44" t="s">
        <v>13683</v>
      </c>
      <c r="AU3131" s="44"/>
      <c r="AV3131" s="477" t="str">
        <f t="array" ref="AV3131">_xlfn.IFS(
LEFT(Tabelas!$AI3131,1)="N","DN",
LEFT(Tabelas!$AI3131,1)="C","DC",
LEFT(Tabelas!$AI3131,1)="L","DL",
LEFT(Tabelas!$AI3131,1)="A","DA",
LEFT(Tabelas!$AI3131,1)="G","DG")</f>
        <v>DG</v>
      </c>
      <c r="AW3131" s="34"/>
      <c r="AX3131" s="34"/>
      <c r="AY3131" s="34"/>
      <c r="AZ3131" s="34"/>
      <c r="BA3131" s="34"/>
      <c r="BB3131" s="34"/>
      <c r="BC3131" s="34"/>
      <c r="BD3131" s="44">
        <v>81602</v>
      </c>
      <c r="BE3131" s="34" t="s">
        <v>474</v>
      </c>
      <c r="BF3131" s="43" t="s">
        <v>318</v>
      </c>
      <c r="BG3131" s="34" t="s">
        <v>474</v>
      </c>
      <c r="BH3131" s="34" t="s">
        <v>275</v>
      </c>
      <c r="BI3131" s="34" t="s">
        <v>474</v>
      </c>
      <c r="BJ3131" s="44" t="s">
        <v>370</v>
      </c>
      <c r="BK3131" s="44" t="s">
        <v>370</v>
      </c>
      <c r="EN3131" s="576"/>
      <c r="EO3131" s="561"/>
      <c r="EP3131" s="561"/>
      <c r="EQ3131" s="576"/>
      <c r="ER3131" s="561"/>
      <c r="ES3131" s="561"/>
    </row>
    <row r="3132" spans="22:149">
      <c r="V3132" s="43">
        <v>557</v>
      </c>
      <c r="W3132" s="34" t="s">
        <v>5518</v>
      </c>
      <c r="X3132" s="44">
        <v>81600</v>
      </c>
      <c r="Y3132" s="34" t="s">
        <v>763</v>
      </c>
      <c r="Z3132" s="43" t="s">
        <v>318</v>
      </c>
      <c r="AA3132" s="34" t="s">
        <v>474</v>
      </c>
      <c r="AB3132" s="34" t="s">
        <v>275</v>
      </c>
      <c r="AC3132" s="34" t="s">
        <v>474</v>
      </c>
      <c r="AD3132" s="44" t="s">
        <v>370</v>
      </c>
      <c r="AE3132" s="44" t="s">
        <v>370</v>
      </c>
      <c r="AF3132" s="43">
        <v>557</v>
      </c>
      <c r="AG3132" s="34" t="s">
        <v>5518</v>
      </c>
      <c r="AH3132" s="34" t="s">
        <v>5517</v>
      </c>
      <c r="AI3132" s="43" t="s">
        <v>5491</v>
      </c>
      <c r="AJ3132" s="44" t="s">
        <v>5519</v>
      </c>
      <c r="AK3132" s="261">
        <v>8900255</v>
      </c>
      <c r="AL3132" s="44" t="s">
        <v>5522</v>
      </c>
      <c r="AM3132" s="44" t="s">
        <v>5524</v>
      </c>
      <c r="AN3132" s="262">
        <v>281095900</v>
      </c>
      <c r="AO3132" s="34"/>
      <c r="AP3132" s="34"/>
      <c r="AQ3132" s="34"/>
      <c r="AR3132" s="34"/>
      <c r="AS3132" s="34"/>
      <c r="AT3132" s="44" t="s">
        <v>13683</v>
      </c>
      <c r="AU3132" s="44"/>
      <c r="AV3132" s="477" t="str">
        <f t="array" ref="AV3132">_xlfn.IFS(
LEFT(Tabelas!$AI3132,1)="N","DN",
LEFT(Tabelas!$AI3132,1)="C","DC",
LEFT(Tabelas!$AI3132,1)="L","DL",
LEFT(Tabelas!$AI3132,1)="A","DA",
LEFT(Tabelas!$AI3132,1)="G","DG")</f>
        <v>DG</v>
      </c>
      <c r="AW3132" s="34"/>
      <c r="AX3132" s="34"/>
      <c r="AY3132" s="34"/>
      <c r="AZ3132" s="34"/>
      <c r="BA3132" s="34"/>
      <c r="BB3132" s="34"/>
      <c r="BC3132" s="34"/>
      <c r="BD3132" s="44">
        <v>81600</v>
      </c>
      <c r="BE3132" s="34" t="s">
        <v>763</v>
      </c>
      <c r="BF3132" s="43" t="s">
        <v>318</v>
      </c>
      <c r="BG3132" s="34" t="s">
        <v>474</v>
      </c>
      <c r="BH3132" s="34" t="s">
        <v>275</v>
      </c>
      <c r="BI3132" s="34" t="s">
        <v>474</v>
      </c>
      <c r="BJ3132" s="44" t="s">
        <v>370</v>
      </c>
      <c r="BK3132" s="44" t="s">
        <v>370</v>
      </c>
      <c r="EN3132" s="576"/>
      <c r="EO3132" s="561"/>
      <c r="EP3132" s="561"/>
      <c r="EQ3132" s="576"/>
      <c r="ER3132" s="561"/>
      <c r="ES3132" s="561"/>
    </row>
    <row r="3133" spans="22:149">
      <c r="V3133" s="43">
        <v>586</v>
      </c>
      <c r="W3133" s="34" t="s">
        <v>5533</v>
      </c>
      <c r="X3133" s="44">
        <v>80100</v>
      </c>
      <c r="Y3133" s="34" t="s">
        <v>748</v>
      </c>
      <c r="Z3133" s="43" t="s">
        <v>318</v>
      </c>
      <c r="AA3133" s="34" t="s">
        <v>338</v>
      </c>
      <c r="AB3133" s="34" t="s">
        <v>275</v>
      </c>
      <c r="AC3133" s="34" t="s">
        <v>1879</v>
      </c>
      <c r="AD3133" s="44" t="s">
        <v>370</v>
      </c>
      <c r="AE3133" s="44" t="s">
        <v>370</v>
      </c>
      <c r="AF3133" s="43">
        <v>586</v>
      </c>
      <c r="AG3133" s="34" t="s">
        <v>5533</v>
      </c>
      <c r="AH3133" s="34" t="s">
        <v>5532</v>
      </c>
      <c r="AI3133" s="43" t="s">
        <v>5534</v>
      </c>
      <c r="AJ3133" s="44" t="s">
        <v>5381</v>
      </c>
      <c r="AK3133" s="261">
        <v>8100506</v>
      </c>
      <c r="AL3133" s="44" t="s">
        <v>466</v>
      </c>
      <c r="AM3133" s="44" t="s">
        <v>5538</v>
      </c>
      <c r="AN3133" s="262">
        <v>289152760</v>
      </c>
      <c r="AO3133" s="34"/>
      <c r="AP3133" s="34"/>
      <c r="AQ3133" s="34"/>
      <c r="AR3133" s="34"/>
      <c r="AS3133" s="34"/>
      <c r="AT3133" s="44" t="s">
        <v>13683</v>
      </c>
      <c r="AU3133" s="44"/>
      <c r="AV3133" s="477" t="str">
        <f t="array" ref="AV3133">_xlfn.IFS(
LEFT(Tabelas!$AI3133,1)="N","DN",
LEFT(Tabelas!$AI3133,1)="C","DC",
LEFT(Tabelas!$AI3133,1)="L","DL",
LEFT(Tabelas!$AI3133,1)="A","DA",
LEFT(Tabelas!$AI3133,1)="G","DG")</f>
        <v>DG</v>
      </c>
      <c r="AW3133" s="34"/>
      <c r="AX3133" s="34"/>
      <c r="AY3133" s="34"/>
      <c r="AZ3133" s="34"/>
      <c r="BA3133" s="34"/>
      <c r="BB3133" s="34"/>
      <c r="BC3133" s="34"/>
      <c r="BD3133" s="44">
        <v>80100</v>
      </c>
      <c r="BE3133" s="34" t="s">
        <v>748</v>
      </c>
      <c r="BF3133" s="43" t="s">
        <v>318</v>
      </c>
      <c r="BG3133" s="34" t="s">
        <v>338</v>
      </c>
      <c r="BH3133" s="34" t="s">
        <v>275</v>
      </c>
      <c r="BI3133" s="34" t="s">
        <v>1879</v>
      </c>
      <c r="BJ3133" s="44" t="s">
        <v>370</v>
      </c>
      <c r="BK3133" s="44" t="s">
        <v>370</v>
      </c>
      <c r="EN3133" s="576"/>
      <c r="EO3133" s="561"/>
      <c r="EP3133" s="561"/>
      <c r="EQ3133" s="576"/>
      <c r="ER3133" s="561"/>
      <c r="ES3133" s="561"/>
    </row>
    <row r="3134" spans="22:149">
      <c r="V3134" s="43">
        <v>586</v>
      </c>
      <c r="W3134" s="34" t="s">
        <v>5533</v>
      </c>
      <c r="X3134" s="44">
        <v>80106</v>
      </c>
      <c r="Y3134" s="34" t="s">
        <v>1879</v>
      </c>
      <c r="Z3134" s="43" t="s">
        <v>318</v>
      </c>
      <c r="AA3134" s="34" t="s">
        <v>338</v>
      </c>
      <c r="AB3134" s="34" t="s">
        <v>275</v>
      </c>
      <c r="AC3134" s="34" t="s">
        <v>1879</v>
      </c>
      <c r="AD3134" s="44" t="s">
        <v>370</v>
      </c>
      <c r="AE3134" s="44" t="s">
        <v>370</v>
      </c>
      <c r="AF3134" s="43">
        <v>586</v>
      </c>
      <c r="AG3134" s="34" t="s">
        <v>5533</v>
      </c>
      <c r="AH3134" s="34" t="s">
        <v>5532</v>
      </c>
      <c r="AI3134" s="43" t="s">
        <v>5534</v>
      </c>
      <c r="AJ3134" s="44" t="s">
        <v>5381</v>
      </c>
      <c r="AK3134" s="261">
        <v>8100506</v>
      </c>
      <c r="AL3134" s="44" t="s">
        <v>466</v>
      </c>
      <c r="AM3134" s="44" t="s">
        <v>5538</v>
      </c>
      <c r="AN3134" s="262">
        <v>289152760</v>
      </c>
      <c r="AO3134" s="34"/>
      <c r="AP3134" s="34"/>
      <c r="AQ3134" s="34"/>
      <c r="AR3134" s="34"/>
      <c r="AS3134" s="34"/>
      <c r="AT3134" s="44" t="s">
        <v>13683</v>
      </c>
      <c r="AU3134" s="44"/>
      <c r="AV3134" s="477" t="str">
        <f t="array" ref="AV3134">_xlfn.IFS(
LEFT(Tabelas!$AI3134,1)="N","DN",
LEFT(Tabelas!$AI3134,1)="C","DC",
LEFT(Tabelas!$AI3134,1)="L","DL",
LEFT(Tabelas!$AI3134,1)="A","DA",
LEFT(Tabelas!$AI3134,1)="G","DG")</f>
        <v>DG</v>
      </c>
      <c r="AW3134" s="34"/>
      <c r="AX3134" s="34"/>
      <c r="AY3134" s="34"/>
      <c r="AZ3134" s="34"/>
      <c r="BA3134" s="34"/>
      <c r="BB3134" s="34"/>
      <c r="BC3134" s="34"/>
      <c r="BD3134" s="44">
        <v>80106</v>
      </c>
      <c r="BE3134" s="34" t="s">
        <v>1879</v>
      </c>
      <c r="BF3134" s="43" t="s">
        <v>318</v>
      </c>
      <c r="BG3134" s="34" t="s">
        <v>338</v>
      </c>
      <c r="BH3134" s="34" t="s">
        <v>275</v>
      </c>
      <c r="BI3134" s="34" t="s">
        <v>1879</v>
      </c>
      <c r="BJ3134" s="44" t="s">
        <v>370</v>
      </c>
      <c r="BK3134" s="44" t="s">
        <v>370</v>
      </c>
      <c r="EN3134" s="576"/>
      <c r="EO3134" s="561"/>
      <c r="EP3134" s="561"/>
      <c r="EQ3134" s="576"/>
      <c r="ER3134" s="561"/>
      <c r="ES3134" s="561"/>
    </row>
    <row r="3135" spans="22:149">
      <c r="V3135" s="43">
        <v>586</v>
      </c>
      <c r="W3135" s="34" t="s">
        <v>5533</v>
      </c>
      <c r="X3135" s="44">
        <v>80104</v>
      </c>
      <c r="Y3135" s="34" t="s">
        <v>1610</v>
      </c>
      <c r="Z3135" s="43" t="s">
        <v>318</v>
      </c>
      <c r="AA3135" s="34" t="s">
        <v>338</v>
      </c>
      <c r="AB3135" s="34" t="s">
        <v>275</v>
      </c>
      <c r="AC3135" s="34" t="s">
        <v>1610</v>
      </c>
      <c r="AD3135" s="44" t="s">
        <v>370</v>
      </c>
      <c r="AE3135" s="44" t="s">
        <v>370</v>
      </c>
      <c r="AF3135" s="43">
        <v>586</v>
      </c>
      <c r="AG3135" s="34" t="s">
        <v>5533</v>
      </c>
      <c r="AH3135" s="34" t="s">
        <v>5532</v>
      </c>
      <c r="AI3135" s="43" t="s">
        <v>5534</v>
      </c>
      <c r="AJ3135" s="44" t="s">
        <v>5381</v>
      </c>
      <c r="AK3135" s="261">
        <v>8100506</v>
      </c>
      <c r="AL3135" s="44" t="s">
        <v>466</v>
      </c>
      <c r="AM3135" s="44" t="s">
        <v>5538</v>
      </c>
      <c r="AN3135" s="262">
        <v>289152760</v>
      </c>
      <c r="AO3135" s="34"/>
      <c r="AP3135" s="34"/>
      <c r="AQ3135" s="34"/>
      <c r="AR3135" s="34"/>
      <c r="AS3135" s="34"/>
      <c r="AT3135" s="44" t="s">
        <v>13683</v>
      </c>
      <c r="AU3135" s="44"/>
      <c r="AV3135" s="477" t="str">
        <f t="array" ref="AV3135">_xlfn.IFS(
LEFT(Tabelas!$AI3135,1)="N","DN",
LEFT(Tabelas!$AI3135,1)="C","DC",
LEFT(Tabelas!$AI3135,1)="L","DL",
LEFT(Tabelas!$AI3135,1)="A","DA",
LEFT(Tabelas!$AI3135,1)="G","DG")</f>
        <v>DG</v>
      </c>
      <c r="AW3135" s="34"/>
      <c r="AX3135" s="34"/>
      <c r="AY3135" s="34"/>
      <c r="AZ3135" s="34"/>
      <c r="BA3135" s="34"/>
      <c r="BB3135" s="34"/>
      <c r="BC3135" s="34"/>
      <c r="BD3135" s="44">
        <v>80104</v>
      </c>
      <c r="BE3135" s="34" t="s">
        <v>1610</v>
      </c>
      <c r="BF3135" s="43" t="s">
        <v>318</v>
      </c>
      <c r="BG3135" s="34" t="s">
        <v>338</v>
      </c>
      <c r="BH3135" s="34" t="s">
        <v>275</v>
      </c>
      <c r="BI3135" s="34" t="s">
        <v>1610</v>
      </c>
      <c r="BJ3135" s="44" t="s">
        <v>370</v>
      </c>
      <c r="BK3135" s="44" t="s">
        <v>370</v>
      </c>
      <c r="EN3135" s="576"/>
      <c r="EO3135" s="561"/>
      <c r="EP3135" s="561"/>
      <c r="EQ3135" s="576"/>
      <c r="ER3135" s="561"/>
      <c r="ES3135" s="561"/>
    </row>
    <row r="3136" spans="22:149">
      <c r="V3136" s="43">
        <v>586</v>
      </c>
      <c r="W3136" s="34" t="s">
        <v>5533</v>
      </c>
      <c r="X3136" s="44">
        <v>80102</v>
      </c>
      <c r="Y3136" s="34" t="s">
        <v>1057</v>
      </c>
      <c r="Z3136" s="43" t="s">
        <v>318</v>
      </c>
      <c r="AA3136" s="34" t="s">
        <v>338</v>
      </c>
      <c r="AB3136" s="34" t="s">
        <v>275</v>
      </c>
      <c r="AC3136" s="34" t="s">
        <v>1057</v>
      </c>
      <c r="AD3136" s="44" t="s">
        <v>370</v>
      </c>
      <c r="AE3136" s="44" t="s">
        <v>370</v>
      </c>
      <c r="AF3136" s="43">
        <v>586</v>
      </c>
      <c r="AG3136" s="34" t="s">
        <v>5533</v>
      </c>
      <c r="AH3136" s="34" t="s">
        <v>5532</v>
      </c>
      <c r="AI3136" s="43" t="s">
        <v>5534</v>
      </c>
      <c r="AJ3136" s="44" t="s">
        <v>5381</v>
      </c>
      <c r="AK3136" s="261">
        <v>8100506</v>
      </c>
      <c r="AL3136" s="44" t="s">
        <v>466</v>
      </c>
      <c r="AM3136" s="44" t="s">
        <v>5538</v>
      </c>
      <c r="AN3136" s="262">
        <v>289152760</v>
      </c>
      <c r="AO3136" s="34"/>
      <c r="AP3136" s="34"/>
      <c r="AQ3136" s="34"/>
      <c r="AR3136" s="34"/>
      <c r="AS3136" s="34"/>
      <c r="AT3136" s="44" t="s">
        <v>13683</v>
      </c>
      <c r="AU3136" s="44"/>
      <c r="AV3136" s="477" t="str">
        <f t="array" ref="AV3136">_xlfn.IFS(
LEFT(Tabelas!$AI3136,1)="N","DN",
LEFT(Tabelas!$AI3136,1)="C","DC",
LEFT(Tabelas!$AI3136,1)="L","DL",
LEFT(Tabelas!$AI3136,1)="A","DA",
LEFT(Tabelas!$AI3136,1)="G","DG")</f>
        <v>DG</v>
      </c>
      <c r="AW3136" s="34"/>
      <c r="AX3136" s="34"/>
      <c r="AY3136" s="34"/>
      <c r="AZ3136" s="34"/>
      <c r="BA3136" s="34"/>
      <c r="BB3136" s="34"/>
      <c r="BC3136" s="34"/>
      <c r="BD3136" s="44">
        <v>80102</v>
      </c>
      <c r="BE3136" s="34" t="s">
        <v>1057</v>
      </c>
      <c r="BF3136" s="43" t="s">
        <v>318</v>
      </c>
      <c r="BG3136" s="34" t="s">
        <v>338</v>
      </c>
      <c r="BH3136" s="34" t="s">
        <v>275</v>
      </c>
      <c r="BI3136" s="34" t="s">
        <v>1057</v>
      </c>
      <c r="BJ3136" s="44" t="s">
        <v>370</v>
      </c>
      <c r="BK3136" s="44" t="s">
        <v>370</v>
      </c>
      <c r="EN3136" s="576"/>
      <c r="EO3136" s="561"/>
      <c r="EP3136" s="561"/>
      <c r="EQ3136" s="576"/>
      <c r="ER3136" s="561"/>
      <c r="ES3136" s="561"/>
    </row>
    <row r="3137" spans="22:149">
      <c r="V3137" s="43">
        <v>586</v>
      </c>
      <c r="W3137" s="34" t="s">
        <v>5533</v>
      </c>
      <c r="X3137" s="44">
        <v>80103</v>
      </c>
      <c r="Y3137" s="34" t="s">
        <v>1331</v>
      </c>
      <c r="Z3137" s="43" t="s">
        <v>318</v>
      </c>
      <c r="AA3137" s="34" t="s">
        <v>338</v>
      </c>
      <c r="AB3137" s="34" t="s">
        <v>275</v>
      </c>
      <c r="AC3137" s="34" t="s">
        <v>1331</v>
      </c>
      <c r="AD3137" s="44" t="s">
        <v>370</v>
      </c>
      <c r="AE3137" s="44" t="s">
        <v>370</v>
      </c>
      <c r="AF3137" s="43">
        <v>586</v>
      </c>
      <c r="AG3137" s="34" t="s">
        <v>5533</v>
      </c>
      <c r="AH3137" s="34" t="s">
        <v>5532</v>
      </c>
      <c r="AI3137" s="43" t="s">
        <v>5534</v>
      </c>
      <c r="AJ3137" s="44" t="s">
        <v>5381</v>
      </c>
      <c r="AK3137" s="261">
        <v>8100506</v>
      </c>
      <c r="AL3137" s="44" t="s">
        <v>466</v>
      </c>
      <c r="AM3137" s="44" t="s">
        <v>5538</v>
      </c>
      <c r="AN3137" s="262">
        <v>289152760</v>
      </c>
      <c r="AO3137" s="34"/>
      <c r="AP3137" s="34"/>
      <c r="AQ3137" s="34"/>
      <c r="AR3137" s="34"/>
      <c r="AS3137" s="34"/>
      <c r="AT3137" s="44" t="s">
        <v>13683</v>
      </c>
      <c r="AU3137" s="44"/>
      <c r="AV3137" s="477" t="str">
        <f t="array" ref="AV3137">_xlfn.IFS(
LEFT(Tabelas!$AI3137,1)="N","DN",
LEFT(Tabelas!$AI3137,1)="C","DC",
LEFT(Tabelas!$AI3137,1)="L","DL",
LEFT(Tabelas!$AI3137,1)="A","DA",
LEFT(Tabelas!$AI3137,1)="G","DG")</f>
        <v>DG</v>
      </c>
      <c r="AW3137" s="34"/>
      <c r="AX3137" s="34"/>
      <c r="AY3137" s="34"/>
      <c r="AZ3137" s="34"/>
      <c r="BA3137" s="34"/>
      <c r="BB3137" s="34"/>
      <c r="BC3137" s="34"/>
      <c r="BD3137" s="44">
        <v>80103</v>
      </c>
      <c r="BE3137" s="34" t="s">
        <v>1331</v>
      </c>
      <c r="BF3137" s="43" t="s">
        <v>318</v>
      </c>
      <c r="BG3137" s="34" t="s">
        <v>338</v>
      </c>
      <c r="BH3137" s="34" t="s">
        <v>275</v>
      </c>
      <c r="BI3137" s="34" t="s">
        <v>1331</v>
      </c>
      <c r="BJ3137" s="44" t="s">
        <v>370</v>
      </c>
      <c r="BK3137" s="44" t="s">
        <v>370</v>
      </c>
      <c r="EN3137" s="576"/>
      <c r="EO3137" s="561"/>
      <c r="EP3137" s="561"/>
      <c r="EQ3137" s="576"/>
      <c r="ER3137" s="561"/>
      <c r="ES3137" s="561"/>
    </row>
    <row r="3138" spans="22:149">
      <c r="V3138" s="43">
        <v>586</v>
      </c>
      <c r="W3138" s="34" t="s">
        <v>5533</v>
      </c>
      <c r="X3138" s="44">
        <v>80801</v>
      </c>
      <c r="Y3138" s="34" t="s">
        <v>1063</v>
      </c>
      <c r="Z3138" s="43" t="s">
        <v>318</v>
      </c>
      <c r="AA3138" s="34" t="s">
        <v>466</v>
      </c>
      <c r="AB3138" s="34" t="s">
        <v>275</v>
      </c>
      <c r="AC3138" s="34" t="s">
        <v>1063</v>
      </c>
      <c r="AD3138" s="44" t="s">
        <v>370</v>
      </c>
      <c r="AE3138" s="44" t="s">
        <v>370</v>
      </c>
      <c r="AF3138" s="43">
        <v>586</v>
      </c>
      <c r="AG3138" s="34" t="s">
        <v>5533</v>
      </c>
      <c r="AH3138" s="34" t="s">
        <v>5532</v>
      </c>
      <c r="AI3138" s="43" t="s">
        <v>5534</v>
      </c>
      <c r="AJ3138" s="44" t="s">
        <v>5381</v>
      </c>
      <c r="AK3138" s="261">
        <v>8100506</v>
      </c>
      <c r="AL3138" s="44" t="s">
        <v>466</v>
      </c>
      <c r="AM3138" s="44" t="s">
        <v>5538</v>
      </c>
      <c r="AN3138" s="262">
        <v>289152760</v>
      </c>
      <c r="AO3138" s="34"/>
      <c r="AP3138" s="34"/>
      <c r="AQ3138" s="34"/>
      <c r="AR3138" s="34"/>
      <c r="AS3138" s="34"/>
      <c r="AT3138" s="44" t="s">
        <v>13683</v>
      </c>
      <c r="AU3138" s="44"/>
      <c r="AV3138" s="477" t="str">
        <f t="array" ref="AV3138">_xlfn.IFS(
LEFT(Tabelas!$AI3138,1)="N","DN",
LEFT(Tabelas!$AI3138,1)="C","DC",
LEFT(Tabelas!$AI3138,1)="L","DL",
LEFT(Tabelas!$AI3138,1)="A","DA",
LEFT(Tabelas!$AI3138,1)="G","DG")</f>
        <v>DG</v>
      </c>
      <c r="AW3138" s="34"/>
      <c r="AX3138" s="34"/>
      <c r="AY3138" s="34"/>
      <c r="AZ3138" s="34"/>
      <c r="BA3138" s="34"/>
      <c r="BB3138" s="34"/>
      <c r="BC3138" s="34"/>
      <c r="BD3138" s="44">
        <v>80801</v>
      </c>
      <c r="BE3138" s="34" t="s">
        <v>1063</v>
      </c>
      <c r="BF3138" s="43" t="s">
        <v>318</v>
      </c>
      <c r="BG3138" s="34" t="s">
        <v>466</v>
      </c>
      <c r="BH3138" s="34" t="s">
        <v>275</v>
      </c>
      <c r="BI3138" s="34" t="s">
        <v>1063</v>
      </c>
      <c r="BJ3138" s="44" t="s">
        <v>370</v>
      </c>
      <c r="BK3138" s="44" t="s">
        <v>370</v>
      </c>
      <c r="EN3138" s="576"/>
      <c r="EO3138" s="561"/>
      <c r="EP3138" s="561"/>
      <c r="EQ3138" s="576"/>
      <c r="ER3138" s="561"/>
      <c r="ES3138" s="561"/>
    </row>
    <row r="3139" spans="22:149">
      <c r="V3139" s="43">
        <v>586</v>
      </c>
      <c r="W3139" s="34" t="s">
        <v>5533</v>
      </c>
      <c r="X3139" s="44">
        <v>80802</v>
      </c>
      <c r="Y3139" s="34" t="s">
        <v>1337</v>
      </c>
      <c r="Z3139" s="43" t="s">
        <v>1223</v>
      </c>
      <c r="AA3139" s="34" t="s">
        <v>466</v>
      </c>
      <c r="AB3139" s="34" t="s">
        <v>275</v>
      </c>
      <c r="AC3139" s="34" t="s">
        <v>1337</v>
      </c>
      <c r="AD3139" s="44" t="s">
        <v>370</v>
      </c>
      <c r="AE3139" s="44" t="s">
        <v>370</v>
      </c>
      <c r="AF3139" s="43">
        <v>586</v>
      </c>
      <c r="AG3139" s="34" t="s">
        <v>5533</v>
      </c>
      <c r="AH3139" s="34" t="s">
        <v>5532</v>
      </c>
      <c r="AI3139" s="43" t="s">
        <v>5534</v>
      </c>
      <c r="AJ3139" s="44" t="s">
        <v>5381</v>
      </c>
      <c r="AK3139" s="261">
        <v>8100506</v>
      </c>
      <c r="AL3139" s="44" t="s">
        <v>466</v>
      </c>
      <c r="AM3139" s="44" t="s">
        <v>5538</v>
      </c>
      <c r="AN3139" s="262">
        <v>289152760</v>
      </c>
      <c r="AO3139" s="34"/>
      <c r="AP3139" s="34"/>
      <c r="AQ3139" s="34"/>
      <c r="AR3139" s="34"/>
      <c r="AS3139" s="34"/>
      <c r="AT3139" s="44" t="s">
        <v>13683</v>
      </c>
      <c r="AU3139" s="44"/>
      <c r="AV3139" s="477" t="str">
        <f t="array" ref="AV3139">_xlfn.IFS(
LEFT(Tabelas!$AI3139,1)="N","DN",
LEFT(Tabelas!$AI3139,1)="C","DC",
LEFT(Tabelas!$AI3139,1)="L","DL",
LEFT(Tabelas!$AI3139,1)="A","DA",
LEFT(Tabelas!$AI3139,1)="G","DG")</f>
        <v>DG</v>
      </c>
      <c r="AW3139" s="34"/>
      <c r="AX3139" s="34"/>
      <c r="AY3139" s="34"/>
      <c r="AZ3139" s="34"/>
      <c r="BA3139" s="34"/>
      <c r="BB3139" s="34"/>
      <c r="BC3139" s="34"/>
      <c r="BD3139" s="44">
        <v>80802</v>
      </c>
      <c r="BE3139" s="34" t="s">
        <v>1337</v>
      </c>
      <c r="BF3139" s="43" t="s">
        <v>1223</v>
      </c>
      <c r="BG3139" s="34" t="s">
        <v>466</v>
      </c>
      <c r="BH3139" s="34" t="s">
        <v>275</v>
      </c>
      <c r="BI3139" s="34" t="s">
        <v>1337</v>
      </c>
      <c r="BJ3139" s="44" t="s">
        <v>370</v>
      </c>
      <c r="BK3139" s="44" t="s">
        <v>370</v>
      </c>
      <c r="EN3139" s="576"/>
      <c r="EO3139" s="561"/>
      <c r="EP3139" s="561"/>
      <c r="EQ3139" s="576"/>
      <c r="ER3139" s="561"/>
      <c r="ES3139" s="561"/>
    </row>
    <row r="3140" spans="22:149">
      <c r="V3140" s="43">
        <v>586</v>
      </c>
      <c r="W3140" s="34" t="s">
        <v>5533</v>
      </c>
      <c r="X3140" s="44">
        <v>80803</v>
      </c>
      <c r="Y3140" s="34" t="s">
        <v>1617</v>
      </c>
      <c r="Z3140" s="43" t="s">
        <v>1223</v>
      </c>
      <c r="AA3140" s="34" t="s">
        <v>466</v>
      </c>
      <c r="AB3140" s="34" t="s">
        <v>275</v>
      </c>
      <c r="AC3140" s="34" t="s">
        <v>1617</v>
      </c>
      <c r="AD3140" s="44" t="s">
        <v>370</v>
      </c>
      <c r="AE3140" s="44" t="s">
        <v>370</v>
      </c>
      <c r="AF3140" s="43">
        <v>586</v>
      </c>
      <c r="AG3140" s="34" t="s">
        <v>5533</v>
      </c>
      <c r="AH3140" s="34" t="s">
        <v>5532</v>
      </c>
      <c r="AI3140" s="43" t="s">
        <v>5534</v>
      </c>
      <c r="AJ3140" s="44" t="s">
        <v>5381</v>
      </c>
      <c r="AK3140" s="261">
        <v>8100506</v>
      </c>
      <c r="AL3140" s="44" t="s">
        <v>466</v>
      </c>
      <c r="AM3140" s="44" t="s">
        <v>5538</v>
      </c>
      <c r="AN3140" s="262">
        <v>289152760</v>
      </c>
      <c r="AO3140" s="34"/>
      <c r="AP3140" s="34"/>
      <c r="AQ3140" s="34"/>
      <c r="AR3140" s="34"/>
      <c r="AS3140" s="34"/>
      <c r="AT3140" s="44" t="s">
        <v>13683</v>
      </c>
      <c r="AU3140" s="44"/>
      <c r="AV3140" s="477" t="str">
        <f t="array" ref="AV3140">_xlfn.IFS(
LEFT(Tabelas!$AI3140,1)="N","DN",
LEFT(Tabelas!$AI3140,1)="C","DC",
LEFT(Tabelas!$AI3140,1)="L","DL",
LEFT(Tabelas!$AI3140,1)="A","DA",
LEFT(Tabelas!$AI3140,1)="G","DG")</f>
        <v>DG</v>
      </c>
      <c r="AW3140" s="34"/>
      <c r="AX3140" s="34"/>
      <c r="AY3140" s="34"/>
      <c r="AZ3140" s="34"/>
      <c r="BA3140" s="34"/>
      <c r="BB3140" s="34"/>
      <c r="BC3140" s="34"/>
      <c r="BD3140" s="44">
        <v>80803</v>
      </c>
      <c r="BE3140" s="34" t="s">
        <v>1617</v>
      </c>
      <c r="BF3140" s="43" t="s">
        <v>1223</v>
      </c>
      <c r="BG3140" s="34" t="s">
        <v>466</v>
      </c>
      <c r="BH3140" s="34" t="s">
        <v>275</v>
      </c>
      <c r="BI3140" s="34" t="s">
        <v>1617</v>
      </c>
      <c r="BJ3140" s="44" t="s">
        <v>370</v>
      </c>
      <c r="BK3140" s="44" t="s">
        <v>370</v>
      </c>
      <c r="EN3140" s="576"/>
      <c r="EO3140" s="561"/>
      <c r="EP3140" s="561"/>
      <c r="EQ3140" s="576"/>
      <c r="ER3140" s="561"/>
      <c r="ES3140" s="561"/>
    </row>
    <row r="3141" spans="22:149">
      <c r="V3141" s="43">
        <v>586</v>
      </c>
      <c r="W3141" s="34" t="s">
        <v>5533</v>
      </c>
      <c r="X3141" s="44">
        <v>80804</v>
      </c>
      <c r="Y3141" s="34" t="s">
        <v>1886</v>
      </c>
      <c r="Z3141" s="43" t="s">
        <v>318</v>
      </c>
      <c r="AA3141" s="34" t="s">
        <v>466</v>
      </c>
      <c r="AB3141" s="34" t="s">
        <v>275</v>
      </c>
      <c r="AC3141" s="34" t="s">
        <v>1886</v>
      </c>
      <c r="AD3141" s="44" t="s">
        <v>370</v>
      </c>
      <c r="AE3141" s="44" t="s">
        <v>370</v>
      </c>
      <c r="AF3141" s="43">
        <v>586</v>
      </c>
      <c r="AG3141" s="34" t="s">
        <v>5533</v>
      </c>
      <c r="AH3141" s="34" t="s">
        <v>5532</v>
      </c>
      <c r="AI3141" s="43" t="s">
        <v>5534</v>
      </c>
      <c r="AJ3141" s="44" t="s">
        <v>5381</v>
      </c>
      <c r="AK3141" s="261">
        <v>8100506</v>
      </c>
      <c r="AL3141" s="44" t="s">
        <v>466</v>
      </c>
      <c r="AM3141" s="44" t="s">
        <v>5538</v>
      </c>
      <c r="AN3141" s="262">
        <v>289152760</v>
      </c>
      <c r="AO3141" s="34"/>
      <c r="AP3141" s="34"/>
      <c r="AQ3141" s="34"/>
      <c r="AR3141" s="34"/>
      <c r="AS3141" s="34"/>
      <c r="AT3141" s="44" t="s">
        <v>13683</v>
      </c>
      <c r="AU3141" s="44"/>
      <c r="AV3141" s="477" t="str">
        <f t="array" ref="AV3141">_xlfn.IFS(
LEFT(Tabelas!$AI3141,1)="N","DN",
LEFT(Tabelas!$AI3141,1)="C","DC",
LEFT(Tabelas!$AI3141,1)="L","DL",
LEFT(Tabelas!$AI3141,1)="A","DA",
LEFT(Tabelas!$AI3141,1)="G","DG")</f>
        <v>DG</v>
      </c>
      <c r="AW3141" s="34"/>
      <c r="AX3141" s="34"/>
      <c r="AY3141" s="34"/>
      <c r="AZ3141" s="34"/>
      <c r="BA3141" s="34"/>
      <c r="BB3141" s="34"/>
      <c r="BC3141" s="34"/>
      <c r="BD3141" s="44">
        <v>80804</v>
      </c>
      <c r="BE3141" s="34" t="s">
        <v>1886</v>
      </c>
      <c r="BF3141" s="43" t="s">
        <v>318</v>
      </c>
      <c r="BG3141" s="34" t="s">
        <v>466</v>
      </c>
      <c r="BH3141" s="34" t="s">
        <v>275</v>
      </c>
      <c r="BI3141" s="34" t="s">
        <v>1886</v>
      </c>
      <c r="BJ3141" s="44" t="s">
        <v>370</v>
      </c>
      <c r="BK3141" s="44" t="s">
        <v>370</v>
      </c>
      <c r="EN3141" s="576"/>
      <c r="EO3141" s="561"/>
      <c r="EP3141" s="561"/>
      <c r="EQ3141" s="576"/>
      <c r="ER3141" s="561"/>
      <c r="ES3141" s="561"/>
    </row>
    <row r="3142" spans="22:149">
      <c r="V3142" s="43">
        <v>586</v>
      </c>
      <c r="W3142" s="34" t="s">
        <v>5533</v>
      </c>
      <c r="X3142" s="44">
        <v>80800</v>
      </c>
      <c r="Y3142" s="34" t="s">
        <v>755</v>
      </c>
      <c r="Z3142" s="43" t="s">
        <v>318</v>
      </c>
      <c r="AA3142" s="34" t="s">
        <v>466</v>
      </c>
      <c r="AB3142" s="34" t="s">
        <v>275</v>
      </c>
      <c r="AC3142" s="34" t="s">
        <v>2481</v>
      </c>
      <c r="AD3142" s="44" t="s">
        <v>370</v>
      </c>
      <c r="AE3142" s="44" t="s">
        <v>370</v>
      </c>
      <c r="AF3142" s="43">
        <v>586</v>
      </c>
      <c r="AG3142" s="34" t="s">
        <v>5533</v>
      </c>
      <c r="AH3142" s="34" t="s">
        <v>5532</v>
      </c>
      <c r="AI3142" s="43" t="s">
        <v>5534</v>
      </c>
      <c r="AJ3142" s="44" t="s">
        <v>5381</v>
      </c>
      <c r="AK3142" s="261">
        <v>8100506</v>
      </c>
      <c r="AL3142" s="44" t="s">
        <v>466</v>
      </c>
      <c r="AM3142" s="44" t="s">
        <v>5538</v>
      </c>
      <c r="AN3142" s="262">
        <v>289152760</v>
      </c>
      <c r="AO3142" s="34"/>
      <c r="AP3142" s="34"/>
      <c r="AQ3142" s="34"/>
      <c r="AR3142" s="34"/>
      <c r="AS3142" s="34"/>
      <c r="AT3142" s="44" t="s">
        <v>13683</v>
      </c>
      <c r="AU3142" s="44"/>
      <c r="AV3142" s="477" t="str">
        <f t="array" ref="AV3142">_xlfn.IFS(
LEFT(Tabelas!$AI3142,1)="N","DN",
LEFT(Tabelas!$AI3142,1)="C","DC",
LEFT(Tabelas!$AI3142,1)="L","DL",
LEFT(Tabelas!$AI3142,1)="A","DA",
LEFT(Tabelas!$AI3142,1)="G","DG")</f>
        <v>DG</v>
      </c>
      <c r="AW3142" s="34"/>
      <c r="AX3142" s="34"/>
      <c r="AY3142" s="34"/>
      <c r="AZ3142" s="34"/>
      <c r="BA3142" s="34"/>
      <c r="BB3142" s="34"/>
      <c r="BC3142" s="34"/>
      <c r="BD3142" s="44">
        <v>80800</v>
      </c>
      <c r="BE3142" s="34" t="s">
        <v>755</v>
      </c>
      <c r="BF3142" s="43" t="s">
        <v>318</v>
      </c>
      <c r="BG3142" s="34" t="s">
        <v>466</v>
      </c>
      <c r="BH3142" s="34" t="s">
        <v>275</v>
      </c>
      <c r="BI3142" s="34" t="s">
        <v>2481</v>
      </c>
      <c r="BJ3142" s="44" t="s">
        <v>370</v>
      </c>
      <c r="BK3142" s="44" t="s">
        <v>370</v>
      </c>
      <c r="EN3142" s="576"/>
      <c r="EO3142" s="561"/>
      <c r="EP3142" s="561"/>
      <c r="EQ3142" s="576"/>
      <c r="ER3142" s="561"/>
      <c r="ES3142" s="561"/>
    </row>
    <row r="3143" spans="22:149">
      <c r="V3143" s="43">
        <v>586</v>
      </c>
      <c r="W3143" s="34" t="s">
        <v>5533</v>
      </c>
      <c r="X3143" s="44">
        <v>80808</v>
      </c>
      <c r="Y3143" s="34" t="s">
        <v>2481</v>
      </c>
      <c r="Z3143" s="43" t="s">
        <v>318</v>
      </c>
      <c r="AA3143" s="34" t="s">
        <v>466</v>
      </c>
      <c r="AB3143" s="34" t="s">
        <v>275</v>
      </c>
      <c r="AC3143" s="34" t="s">
        <v>2481</v>
      </c>
      <c r="AD3143" s="44" t="s">
        <v>370</v>
      </c>
      <c r="AE3143" s="44" t="s">
        <v>370</v>
      </c>
      <c r="AF3143" s="43">
        <v>586</v>
      </c>
      <c r="AG3143" s="34" t="s">
        <v>5533</v>
      </c>
      <c r="AH3143" s="34" t="s">
        <v>5532</v>
      </c>
      <c r="AI3143" s="43" t="s">
        <v>5534</v>
      </c>
      <c r="AJ3143" s="44" t="s">
        <v>5381</v>
      </c>
      <c r="AK3143" s="261">
        <v>8100506</v>
      </c>
      <c r="AL3143" s="44" t="s">
        <v>466</v>
      </c>
      <c r="AM3143" s="44" t="s">
        <v>5538</v>
      </c>
      <c r="AN3143" s="262">
        <v>289152760</v>
      </c>
      <c r="AO3143" s="34"/>
      <c r="AP3143" s="34"/>
      <c r="AQ3143" s="34"/>
      <c r="AR3143" s="34"/>
      <c r="AS3143" s="34"/>
      <c r="AT3143" s="44" t="s">
        <v>13683</v>
      </c>
      <c r="AU3143" s="44"/>
      <c r="AV3143" s="477" t="str">
        <f t="array" ref="AV3143">_xlfn.IFS(
LEFT(Tabelas!$AI3143,1)="N","DN",
LEFT(Tabelas!$AI3143,1)="C","DC",
LEFT(Tabelas!$AI3143,1)="L","DL",
LEFT(Tabelas!$AI3143,1)="A","DA",
LEFT(Tabelas!$AI3143,1)="G","DG")</f>
        <v>DG</v>
      </c>
      <c r="AW3143" s="34"/>
      <c r="AX3143" s="34"/>
      <c r="AY3143" s="34"/>
      <c r="AZ3143" s="34"/>
      <c r="BA3143" s="34"/>
      <c r="BB3143" s="34"/>
      <c r="BC3143" s="34"/>
      <c r="BD3143" s="44">
        <v>80808</v>
      </c>
      <c r="BE3143" s="34" t="s">
        <v>2481</v>
      </c>
      <c r="BF3143" s="43" t="s">
        <v>318</v>
      </c>
      <c r="BG3143" s="34" t="s">
        <v>466</v>
      </c>
      <c r="BH3143" s="34" t="s">
        <v>275</v>
      </c>
      <c r="BI3143" s="34" t="s">
        <v>2481</v>
      </c>
      <c r="BJ3143" s="44" t="s">
        <v>370</v>
      </c>
      <c r="BK3143" s="44" t="s">
        <v>370</v>
      </c>
      <c r="EN3143" s="576"/>
      <c r="EO3143" s="561"/>
      <c r="EP3143" s="561"/>
      <c r="EQ3143" s="576"/>
      <c r="ER3143" s="561"/>
      <c r="ES3143" s="561"/>
    </row>
    <row r="3144" spans="22:149">
      <c r="V3144" s="43">
        <v>586</v>
      </c>
      <c r="W3144" s="34" t="s">
        <v>5533</v>
      </c>
      <c r="X3144" s="44">
        <v>80809</v>
      </c>
      <c r="Y3144" s="34" t="s">
        <v>2646</v>
      </c>
      <c r="Z3144" s="43" t="s">
        <v>318</v>
      </c>
      <c r="AA3144" s="34" t="s">
        <v>466</v>
      </c>
      <c r="AB3144" s="34" t="s">
        <v>275</v>
      </c>
      <c r="AC3144" s="34" t="s">
        <v>2646</v>
      </c>
      <c r="AD3144" s="44" t="s">
        <v>370</v>
      </c>
      <c r="AE3144" s="44" t="s">
        <v>370</v>
      </c>
      <c r="AF3144" s="43">
        <v>586</v>
      </c>
      <c r="AG3144" s="34" t="s">
        <v>5533</v>
      </c>
      <c r="AH3144" s="34" t="s">
        <v>5532</v>
      </c>
      <c r="AI3144" s="43" t="s">
        <v>5534</v>
      </c>
      <c r="AJ3144" s="44" t="s">
        <v>5381</v>
      </c>
      <c r="AK3144" s="261">
        <v>8100506</v>
      </c>
      <c r="AL3144" s="44" t="s">
        <v>466</v>
      </c>
      <c r="AM3144" s="44" t="s">
        <v>5538</v>
      </c>
      <c r="AN3144" s="262">
        <v>289152760</v>
      </c>
      <c r="AO3144" s="34"/>
      <c r="AP3144" s="34"/>
      <c r="AQ3144" s="34"/>
      <c r="AR3144" s="34"/>
      <c r="AS3144" s="34"/>
      <c r="AT3144" s="44" t="s">
        <v>13683</v>
      </c>
      <c r="AU3144" s="44"/>
      <c r="AV3144" s="477" t="str">
        <f t="array" ref="AV3144">_xlfn.IFS(
LEFT(Tabelas!$AI3144,1)="N","DN",
LEFT(Tabelas!$AI3144,1)="C","DC",
LEFT(Tabelas!$AI3144,1)="L","DL",
LEFT(Tabelas!$AI3144,1)="A","DA",
LEFT(Tabelas!$AI3144,1)="G","DG")</f>
        <v>DG</v>
      </c>
      <c r="AW3144" s="34"/>
      <c r="AX3144" s="34"/>
      <c r="AY3144" s="34"/>
      <c r="AZ3144" s="34"/>
      <c r="BA3144" s="34"/>
      <c r="BB3144" s="34"/>
      <c r="BC3144" s="34"/>
      <c r="BD3144" s="44">
        <v>80809</v>
      </c>
      <c r="BE3144" s="34" t="s">
        <v>2646</v>
      </c>
      <c r="BF3144" s="43" t="s">
        <v>318</v>
      </c>
      <c r="BG3144" s="34" t="s">
        <v>466</v>
      </c>
      <c r="BH3144" s="34" t="s">
        <v>275</v>
      </c>
      <c r="BI3144" s="34" t="s">
        <v>2646</v>
      </c>
      <c r="BJ3144" s="44" t="s">
        <v>370</v>
      </c>
      <c r="BK3144" s="44" t="s">
        <v>370</v>
      </c>
      <c r="EN3144" s="576"/>
      <c r="EO3144" s="561"/>
      <c r="EP3144" s="561"/>
      <c r="EQ3144" s="576"/>
      <c r="ER3144" s="561"/>
      <c r="ES3144" s="561"/>
    </row>
    <row r="3145" spans="22:149">
      <c r="V3145" s="43">
        <v>586</v>
      </c>
      <c r="W3145" s="34" t="s">
        <v>5533</v>
      </c>
      <c r="X3145" s="44">
        <v>80805</v>
      </c>
      <c r="Y3145" s="34" t="s">
        <v>2100</v>
      </c>
      <c r="Z3145" s="43" t="s">
        <v>318</v>
      </c>
      <c r="AA3145" s="34" t="s">
        <v>466</v>
      </c>
      <c r="AB3145" s="34" t="s">
        <v>275</v>
      </c>
      <c r="AC3145" s="34" t="s">
        <v>2100</v>
      </c>
      <c r="AD3145" s="44" t="s">
        <v>370</v>
      </c>
      <c r="AE3145" s="44" t="s">
        <v>370</v>
      </c>
      <c r="AF3145" s="43">
        <v>586</v>
      </c>
      <c r="AG3145" s="34" t="s">
        <v>5533</v>
      </c>
      <c r="AH3145" s="34" t="s">
        <v>5532</v>
      </c>
      <c r="AI3145" s="43" t="s">
        <v>5534</v>
      </c>
      <c r="AJ3145" s="44" t="s">
        <v>5381</v>
      </c>
      <c r="AK3145" s="261">
        <v>8100506</v>
      </c>
      <c r="AL3145" s="44" t="s">
        <v>466</v>
      </c>
      <c r="AM3145" s="44" t="s">
        <v>5538</v>
      </c>
      <c r="AN3145" s="262">
        <v>289152760</v>
      </c>
      <c r="AO3145" s="34"/>
      <c r="AP3145" s="34"/>
      <c r="AQ3145" s="34"/>
      <c r="AR3145" s="34"/>
      <c r="AS3145" s="34"/>
      <c r="AT3145" s="44" t="s">
        <v>13683</v>
      </c>
      <c r="AU3145" s="44"/>
      <c r="AV3145" s="477" t="str">
        <f t="array" ref="AV3145">_xlfn.IFS(
LEFT(Tabelas!$AI3145,1)="N","DN",
LEFT(Tabelas!$AI3145,1)="C","DC",
LEFT(Tabelas!$AI3145,1)="L","DL",
LEFT(Tabelas!$AI3145,1)="A","DA",
LEFT(Tabelas!$AI3145,1)="G","DG")</f>
        <v>DG</v>
      </c>
      <c r="AW3145" s="34"/>
      <c r="AX3145" s="34"/>
      <c r="AY3145" s="34"/>
      <c r="AZ3145" s="34"/>
      <c r="BA3145" s="34"/>
      <c r="BB3145" s="34"/>
      <c r="BC3145" s="34"/>
      <c r="BD3145" s="44">
        <v>80805</v>
      </c>
      <c r="BE3145" s="34" t="s">
        <v>2100</v>
      </c>
      <c r="BF3145" s="43" t="s">
        <v>318</v>
      </c>
      <c r="BG3145" s="34" t="s">
        <v>466</v>
      </c>
      <c r="BH3145" s="34" t="s">
        <v>275</v>
      </c>
      <c r="BI3145" s="34" t="s">
        <v>2100</v>
      </c>
      <c r="BJ3145" s="44" t="s">
        <v>370</v>
      </c>
      <c r="BK3145" s="44" t="s">
        <v>370</v>
      </c>
      <c r="EN3145" s="576"/>
      <c r="EO3145" s="561"/>
      <c r="EP3145" s="561"/>
      <c r="EQ3145" s="576"/>
      <c r="ER3145" s="561"/>
      <c r="ES3145" s="561"/>
    </row>
    <row r="3146" spans="22:149">
      <c r="V3146" s="43">
        <v>586</v>
      </c>
      <c r="W3146" s="34" t="s">
        <v>5533</v>
      </c>
      <c r="X3146" s="44">
        <v>80807</v>
      </c>
      <c r="Y3146" s="34" t="s">
        <v>2302</v>
      </c>
      <c r="Z3146" s="43" t="s">
        <v>1223</v>
      </c>
      <c r="AA3146" s="34" t="s">
        <v>466</v>
      </c>
      <c r="AB3146" s="34" t="s">
        <v>275</v>
      </c>
      <c r="AC3146" s="34" t="s">
        <v>2302</v>
      </c>
      <c r="AD3146" s="44" t="s">
        <v>370</v>
      </c>
      <c r="AE3146" s="44" t="s">
        <v>370</v>
      </c>
      <c r="AF3146" s="43">
        <v>586</v>
      </c>
      <c r="AG3146" s="34" t="s">
        <v>5533</v>
      </c>
      <c r="AH3146" s="34" t="s">
        <v>5532</v>
      </c>
      <c r="AI3146" s="43" t="s">
        <v>5534</v>
      </c>
      <c r="AJ3146" s="44" t="s">
        <v>5381</v>
      </c>
      <c r="AK3146" s="261">
        <v>8100506</v>
      </c>
      <c r="AL3146" s="44" t="s">
        <v>466</v>
      </c>
      <c r="AM3146" s="44" t="s">
        <v>5538</v>
      </c>
      <c r="AN3146" s="262">
        <v>289152760</v>
      </c>
      <c r="AO3146" s="34"/>
      <c r="AP3146" s="34"/>
      <c r="AQ3146" s="34"/>
      <c r="AR3146" s="34"/>
      <c r="AS3146" s="34"/>
      <c r="AT3146" s="44" t="s">
        <v>13683</v>
      </c>
      <c r="AU3146" s="44"/>
      <c r="AV3146" s="477" t="str">
        <f t="array" ref="AV3146">_xlfn.IFS(
LEFT(Tabelas!$AI3146,1)="N","DN",
LEFT(Tabelas!$AI3146,1)="C","DC",
LEFT(Tabelas!$AI3146,1)="L","DL",
LEFT(Tabelas!$AI3146,1)="A","DA",
LEFT(Tabelas!$AI3146,1)="G","DG")</f>
        <v>DG</v>
      </c>
      <c r="AW3146" s="34"/>
      <c r="AX3146" s="34"/>
      <c r="AY3146" s="34"/>
      <c r="AZ3146" s="34"/>
      <c r="BA3146" s="34"/>
      <c r="BB3146" s="34"/>
      <c r="BC3146" s="34"/>
      <c r="BD3146" s="44">
        <v>80807</v>
      </c>
      <c r="BE3146" s="34" t="s">
        <v>2302</v>
      </c>
      <c r="BF3146" s="43" t="s">
        <v>1223</v>
      </c>
      <c r="BG3146" s="34" t="s">
        <v>466</v>
      </c>
      <c r="BH3146" s="34" t="s">
        <v>275</v>
      </c>
      <c r="BI3146" s="34" t="s">
        <v>2302</v>
      </c>
      <c r="BJ3146" s="44" t="s">
        <v>370</v>
      </c>
      <c r="BK3146" s="44" t="s">
        <v>370</v>
      </c>
      <c r="EN3146" s="576"/>
      <c r="EO3146" s="561"/>
      <c r="EP3146" s="561"/>
      <c r="EQ3146" s="576"/>
      <c r="ER3146" s="561"/>
      <c r="ES3146" s="561"/>
    </row>
    <row r="3147" spans="22:149">
      <c r="V3147" s="43">
        <v>586</v>
      </c>
      <c r="W3147" s="34" t="s">
        <v>5533</v>
      </c>
      <c r="X3147" s="44">
        <v>80812</v>
      </c>
      <c r="Y3147" s="34" t="s">
        <v>2789</v>
      </c>
      <c r="Z3147" s="43" t="s">
        <v>1223</v>
      </c>
      <c r="AA3147" s="34" t="s">
        <v>466</v>
      </c>
      <c r="AB3147" s="34" t="s">
        <v>275</v>
      </c>
      <c r="AC3147" s="34" t="s">
        <v>13695</v>
      </c>
      <c r="AD3147" s="44" t="s">
        <v>370</v>
      </c>
      <c r="AE3147" s="44" t="s">
        <v>370</v>
      </c>
      <c r="AF3147" s="43">
        <v>586</v>
      </c>
      <c r="AG3147" s="34" t="s">
        <v>5533</v>
      </c>
      <c r="AH3147" s="34" t="s">
        <v>5532</v>
      </c>
      <c r="AI3147" s="43" t="s">
        <v>5534</v>
      </c>
      <c r="AJ3147" s="44" t="s">
        <v>5381</v>
      </c>
      <c r="AK3147" s="261">
        <v>8100506</v>
      </c>
      <c r="AL3147" s="44" t="s">
        <v>466</v>
      </c>
      <c r="AM3147" s="44" t="s">
        <v>5538</v>
      </c>
      <c r="AN3147" s="262">
        <v>289152760</v>
      </c>
      <c r="AO3147" s="34"/>
      <c r="AP3147" s="34"/>
      <c r="AQ3147" s="34"/>
      <c r="AR3147" s="34"/>
      <c r="AS3147" s="34"/>
      <c r="AT3147" s="44" t="s">
        <v>13683</v>
      </c>
      <c r="AU3147" s="44"/>
      <c r="AV3147" s="477" t="str">
        <f t="array" ref="AV3147">_xlfn.IFS(
LEFT(Tabelas!$AI3147,1)="N","DN",
LEFT(Tabelas!$AI3147,1)="C","DC",
LEFT(Tabelas!$AI3147,1)="L","DL",
LEFT(Tabelas!$AI3147,1)="A","DA",
LEFT(Tabelas!$AI3147,1)="G","DG")</f>
        <v>DG</v>
      </c>
      <c r="AW3147" s="34"/>
      <c r="AX3147" s="34"/>
      <c r="AY3147" s="34"/>
      <c r="AZ3147" s="34"/>
      <c r="BA3147" s="34"/>
      <c r="BB3147" s="34"/>
      <c r="BC3147" s="34"/>
      <c r="BD3147" s="44">
        <v>80812</v>
      </c>
      <c r="BE3147" s="34" t="s">
        <v>2789</v>
      </c>
      <c r="BF3147" s="43" t="s">
        <v>1223</v>
      </c>
      <c r="BG3147" s="34" t="s">
        <v>466</v>
      </c>
      <c r="BH3147" s="34" t="s">
        <v>275</v>
      </c>
      <c r="BI3147" s="34" t="s">
        <v>13695</v>
      </c>
      <c r="BJ3147" s="44" t="s">
        <v>370</v>
      </c>
      <c r="BK3147" s="44" t="s">
        <v>370</v>
      </c>
      <c r="EN3147" s="576"/>
      <c r="EO3147" s="561"/>
      <c r="EP3147" s="561"/>
      <c r="EQ3147" s="576"/>
      <c r="ER3147" s="561"/>
      <c r="ES3147" s="561"/>
    </row>
    <row r="3148" spans="22:149">
      <c r="V3148" s="43">
        <v>587</v>
      </c>
      <c r="W3148" s="34" t="s">
        <v>5546</v>
      </c>
      <c r="X3148" s="44">
        <v>80301</v>
      </c>
      <c r="Y3148" s="34" t="s">
        <v>462</v>
      </c>
      <c r="Z3148" s="43" t="s">
        <v>1223</v>
      </c>
      <c r="AA3148" s="34" t="s">
        <v>462</v>
      </c>
      <c r="AB3148" s="34" t="s">
        <v>275</v>
      </c>
      <c r="AC3148" s="34" t="s">
        <v>462</v>
      </c>
      <c r="AD3148" s="44" t="s">
        <v>370</v>
      </c>
      <c r="AE3148" s="44" t="s">
        <v>370</v>
      </c>
      <c r="AF3148" s="43">
        <v>587</v>
      </c>
      <c r="AG3148" s="34" t="s">
        <v>5546</v>
      </c>
      <c r="AH3148" s="34" t="s">
        <v>5545</v>
      </c>
      <c r="AI3148" s="43" t="s">
        <v>5505</v>
      </c>
      <c r="AJ3148" s="44" t="s">
        <v>5547</v>
      </c>
      <c r="AK3148" s="261">
        <v>8600587</v>
      </c>
      <c r="AL3148" s="44" t="s">
        <v>465</v>
      </c>
      <c r="AM3148" s="44" t="s">
        <v>5551</v>
      </c>
      <c r="AN3148" s="262">
        <v>282146850</v>
      </c>
      <c r="AO3148" s="34"/>
      <c r="AP3148" s="34"/>
      <c r="AQ3148" s="34"/>
      <c r="AR3148" s="34"/>
      <c r="AS3148" s="34"/>
      <c r="AT3148" s="44" t="s">
        <v>13683</v>
      </c>
      <c r="AU3148" s="44"/>
      <c r="AV3148" s="477" t="str">
        <f t="array" ref="AV3148">_xlfn.IFS(
LEFT(Tabelas!$AI3148,1)="N","DN",
LEFT(Tabelas!$AI3148,1)="C","DC",
LEFT(Tabelas!$AI3148,1)="L","DL",
LEFT(Tabelas!$AI3148,1)="A","DA",
LEFT(Tabelas!$AI3148,1)="G","DG")</f>
        <v>DG</v>
      </c>
      <c r="AW3148" s="34"/>
      <c r="AX3148" s="34"/>
      <c r="AY3148" s="34"/>
      <c r="AZ3148" s="34"/>
      <c r="BA3148" s="34"/>
      <c r="BB3148" s="34"/>
      <c r="BC3148" s="34"/>
      <c r="BD3148" s="44">
        <v>80301</v>
      </c>
      <c r="BE3148" s="34" t="s">
        <v>462</v>
      </c>
      <c r="BF3148" s="43" t="s">
        <v>1223</v>
      </c>
      <c r="BG3148" s="34" t="s">
        <v>462</v>
      </c>
      <c r="BH3148" s="34" t="s">
        <v>275</v>
      </c>
      <c r="BI3148" s="34" t="s">
        <v>462</v>
      </c>
      <c r="BJ3148" s="44" t="s">
        <v>370</v>
      </c>
      <c r="BK3148" s="44" t="s">
        <v>370</v>
      </c>
      <c r="EN3148" s="576"/>
      <c r="EO3148" s="561"/>
      <c r="EP3148" s="561"/>
      <c r="EQ3148" s="576"/>
      <c r="ER3148" s="561"/>
      <c r="ES3148" s="561"/>
    </row>
    <row r="3149" spans="22:149">
      <c r="V3149" s="43">
        <v>587</v>
      </c>
      <c r="W3149" s="34" t="s">
        <v>5546</v>
      </c>
      <c r="X3149" s="44">
        <v>80300</v>
      </c>
      <c r="Y3149" s="34" t="s">
        <v>750</v>
      </c>
      <c r="Z3149" s="43" t="s">
        <v>1223</v>
      </c>
      <c r="AA3149" s="34" t="s">
        <v>462</v>
      </c>
      <c r="AB3149" s="34" t="s">
        <v>275</v>
      </c>
      <c r="AC3149" s="34" t="s">
        <v>462</v>
      </c>
      <c r="AD3149" s="44" t="s">
        <v>370</v>
      </c>
      <c r="AE3149" s="44" t="s">
        <v>370</v>
      </c>
      <c r="AF3149" s="43">
        <v>587</v>
      </c>
      <c r="AG3149" s="34" t="s">
        <v>5546</v>
      </c>
      <c r="AH3149" s="34" t="s">
        <v>5545</v>
      </c>
      <c r="AI3149" s="43" t="s">
        <v>5505</v>
      </c>
      <c r="AJ3149" s="44" t="s">
        <v>5547</v>
      </c>
      <c r="AK3149" s="261">
        <v>8600587</v>
      </c>
      <c r="AL3149" s="44" t="s">
        <v>465</v>
      </c>
      <c r="AM3149" s="44" t="s">
        <v>5551</v>
      </c>
      <c r="AN3149" s="262">
        <v>282146850</v>
      </c>
      <c r="AO3149" s="34"/>
      <c r="AP3149" s="34"/>
      <c r="AQ3149" s="34"/>
      <c r="AR3149" s="34"/>
      <c r="AS3149" s="34"/>
      <c r="AT3149" s="44" t="s">
        <v>13683</v>
      </c>
      <c r="AU3149" s="44"/>
      <c r="AV3149" s="477" t="str">
        <f t="array" ref="AV3149">_xlfn.IFS(
LEFT(Tabelas!$AI3149,1)="N","DN",
LEFT(Tabelas!$AI3149,1)="C","DC",
LEFT(Tabelas!$AI3149,1)="L","DL",
LEFT(Tabelas!$AI3149,1)="A","DA",
LEFT(Tabelas!$AI3149,1)="G","DG")</f>
        <v>DG</v>
      </c>
      <c r="AW3149" s="34"/>
      <c r="AX3149" s="34"/>
      <c r="AY3149" s="34"/>
      <c r="AZ3149" s="34"/>
      <c r="BA3149" s="34"/>
      <c r="BB3149" s="34"/>
      <c r="BC3149" s="34"/>
      <c r="BD3149" s="44">
        <v>80300</v>
      </c>
      <c r="BE3149" s="34" t="s">
        <v>750</v>
      </c>
      <c r="BF3149" s="43" t="s">
        <v>1223</v>
      </c>
      <c r="BG3149" s="34" t="s">
        <v>462</v>
      </c>
      <c r="BH3149" s="34" t="s">
        <v>275</v>
      </c>
      <c r="BI3149" s="34" t="s">
        <v>462</v>
      </c>
      <c r="BJ3149" s="44" t="s">
        <v>370</v>
      </c>
      <c r="BK3149" s="44" t="s">
        <v>370</v>
      </c>
      <c r="EN3149" s="576"/>
      <c r="EO3149" s="561"/>
      <c r="EP3149" s="561"/>
      <c r="EQ3149" s="576"/>
      <c r="ER3149" s="561"/>
      <c r="ES3149" s="561"/>
    </row>
    <row r="3150" spans="22:149">
      <c r="V3150" s="43">
        <v>587</v>
      </c>
      <c r="W3150" s="34" t="s">
        <v>5546</v>
      </c>
      <c r="X3150" s="44">
        <v>80302</v>
      </c>
      <c r="Y3150" s="34" t="s">
        <v>1333</v>
      </c>
      <c r="Z3150" s="43" t="s">
        <v>1223</v>
      </c>
      <c r="AA3150" s="34" t="s">
        <v>462</v>
      </c>
      <c r="AB3150" s="34" t="s">
        <v>275</v>
      </c>
      <c r="AC3150" s="34" t="s">
        <v>1333</v>
      </c>
      <c r="AD3150" s="44" t="s">
        <v>370</v>
      </c>
      <c r="AE3150" s="44" t="s">
        <v>370</v>
      </c>
      <c r="AF3150" s="43">
        <v>587</v>
      </c>
      <c r="AG3150" s="34" t="s">
        <v>5546</v>
      </c>
      <c r="AH3150" s="34" t="s">
        <v>5545</v>
      </c>
      <c r="AI3150" s="43" t="s">
        <v>5505</v>
      </c>
      <c r="AJ3150" s="44" t="s">
        <v>5547</v>
      </c>
      <c r="AK3150" s="261">
        <v>8600587</v>
      </c>
      <c r="AL3150" s="44" t="s">
        <v>465</v>
      </c>
      <c r="AM3150" s="44" t="s">
        <v>5551</v>
      </c>
      <c r="AN3150" s="262">
        <v>282146850</v>
      </c>
      <c r="AO3150" s="34"/>
      <c r="AP3150" s="34"/>
      <c r="AQ3150" s="34"/>
      <c r="AR3150" s="34"/>
      <c r="AS3150" s="34"/>
      <c r="AT3150" s="44" t="s">
        <v>13683</v>
      </c>
      <c r="AU3150" s="44"/>
      <c r="AV3150" s="477" t="str">
        <f t="array" ref="AV3150">_xlfn.IFS(
LEFT(Tabelas!$AI3150,1)="N","DN",
LEFT(Tabelas!$AI3150,1)="C","DC",
LEFT(Tabelas!$AI3150,1)="L","DL",
LEFT(Tabelas!$AI3150,1)="A","DA",
LEFT(Tabelas!$AI3150,1)="G","DG")</f>
        <v>DG</v>
      </c>
      <c r="AW3150" s="34"/>
      <c r="AX3150" s="34"/>
      <c r="AY3150" s="34"/>
      <c r="AZ3150" s="34"/>
      <c r="BA3150" s="34"/>
      <c r="BB3150" s="34"/>
      <c r="BC3150" s="34"/>
      <c r="BD3150" s="44">
        <v>80302</v>
      </c>
      <c r="BE3150" s="34" t="s">
        <v>1333</v>
      </c>
      <c r="BF3150" s="43" t="s">
        <v>1223</v>
      </c>
      <c r="BG3150" s="34" t="s">
        <v>462</v>
      </c>
      <c r="BH3150" s="34" t="s">
        <v>275</v>
      </c>
      <c r="BI3150" s="34" t="s">
        <v>1333</v>
      </c>
      <c r="BJ3150" s="44" t="s">
        <v>370</v>
      </c>
      <c r="BK3150" s="44" t="s">
        <v>370</v>
      </c>
      <c r="EN3150" s="576"/>
      <c r="EO3150" s="561"/>
      <c r="EP3150" s="561"/>
      <c r="EQ3150" s="576"/>
      <c r="ER3150" s="561"/>
      <c r="ES3150" s="561"/>
    </row>
    <row r="3151" spans="22:149">
      <c r="V3151" s="43">
        <v>587</v>
      </c>
      <c r="W3151" s="34" t="s">
        <v>5546</v>
      </c>
      <c r="X3151" s="44">
        <v>80303</v>
      </c>
      <c r="Y3151" s="34" t="s">
        <v>1612</v>
      </c>
      <c r="Z3151" s="43" t="s">
        <v>1223</v>
      </c>
      <c r="AA3151" s="34" t="s">
        <v>462</v>
      </c>
      <c r="AB3151" s="34" t="s">
        <v>275</v>
      </c>
      <c r="AC3151" s="34" t="s">
        <v>1612</v>
      </c>
      <c r="AD3151" s="44" t="s">
        <v>370</v>
      </c>
      <c r="AE3151" s="44" t="s">
        <v>370</v>
      </c>
      <c r="AF3151" s="43">
        <v>587</v>
      </c>
      <c r="AG3151" s="34" t="s">
        <v>5546</v>
      </c>
      <c r="AH3151" s="34" t="s">
        <v>5545</v>
      </c>
      <c r="AI3151" s="43" t="s">
        <v>5505</v>
      </c>
      <c r="AJ3151" s="44" t="s">
        <v>5547</v>
      </c>
      <c r="AK3151" s="261">
        <v>8600587</v>
      </c>
      <c r="AL3151" s="44" t="s">
        <v>465</v>
      </c>
      <c r="AM3151" s="44" t="s">
        <v>5551</v>
      </c>
      <c r="AN3151" s="262">
        <v>282146850</v>
      </c>
      <c r="AO3151" s="34"/>
      <c r="AP3151" s="34"/>
      <c r="AQ3151" s="34"/>
      <c r="AR3151" s="34"/>
      <c r="AS3151" s="34"/>
      <c r="AT3151" s="44" t="s">
        <v>13683</v>
      </c>
      <c r="AU3151" s="44"/>
      <c r="AV3151" s="477" t="str">
        <f t="array" ref="AV3151">_xlfn.IFS(
LEFT(Tabelas!$AI3151,1)="N","DN",
LEFT(Tabelas!$AI3151,1)="C","DC",
LEFT(Tabelas!$AI3151,1)="L","DL",
LEFT(Tabelas!$AI3151,1)="A","DA",
LEFT(Tabelas!$AI3151,1)="G","DG")</f>
        <v>DG</v>
      </c>
      <c r="AW3151" s="34"/>
      <c r="AX3151" s="34"/>
      <c r="AY3151" s="34"/>
      <c r="AZ3151" s="34"/>
      <c r="BA3151" s="34"/>
      <c r="BB3151" s="34"/>
      <c r="BC3151" s="34"/>
      <c r="BD3151" s="44">
        <v>80303</v>
      </c>
      <c r="BE3151" s="34" t="s">
        <v>1612</v>
      </c>
      <c r="BF3151" s="43" t="s">
        <v>1223</v>
      </c>
      <c r="BG3151" s="34" t="s">
        <v>462</v>
      </c>
      <c r="BH3151" s="34" t="s">
        <v>275</v>
      </c>
      <c r="BI3151" s="34" t="s">
        <v>1612</v>
      </c>
      <c r="BJ3151" s="44" t="s">
        <v>370</v>
      </c>
      <c r="BK3151" s="44" t="s">
        <v>370</v>
      </c>
      <c r="EN3151" s="576"/>
      <c r="EO3151" s="561"/>
      <c r="EP3151" s="561"/>
      <c r="EQ3151" s="576"/>
      <c r="ER3151" s="561"/>
      <c r="ES3151" s="561"/>
    </row>
    <row r="3152" spans="22:149">
      <c r="V3152" s="43">
        <v>587</v>
      </c>
      <c r="W3152" s="34" t="s">
        <v>5546</v>
      </c>
      <c r="X3152" s="44">
        <v>80304</v>
      </c>
      <c r="Y3152" s="34" t="s">
        <v>1881</v>
      </c>
      <c r="Z3152" s="43" t="s">
        <v>1223</v>
      </c>
      <c r="AA3152" s="34" t="s">
        <v>462</v>
      </c>
      <c r="AB3152" s="34" t="s">
        <v>275</v>
      </c>
      <c r="AC3152" s="34" t="s">
        <v>1881</v>
      </c>
      <c r="AD3152" s="44" t="s">
        <v>370</v>
      </c>
      <c r="AE3152" s="44" t="s">
        <v>370</v>
      </c>
      <c r="AF3152" s="43">
        <v>587</v>
      </c>
      <c r="AG3152" s="34" t="s">
        <v>5546</v>
      </c>
      <c r="AH3152" s="34" t="s">
        <v>5545</v>
      </c>
      <c r="AI3152" s="43" t="s">
        <v>5505</v>
      </c>
      <c r="AJ3152" s="44" t="s">
        <v>5547</v>
      </c>
      <c r="AK3152" s="261">
        <v>8600587</v>
      </c>
      <c r="AL3152" s="44" t="s">
        <v>465</v>
      </c>
      <c r="AM3152" s="44" t="s">
        <v>5551</v>
      </c>
      <c r="AN3152" s="262">
        <v>282146850</v>
      </c>
      <c r="AO3152" s="34"/>
      <c r="AP3152" s="34"/>
      <c r="AQ3152" s="34"/>
      <c r="AR3152" s="34"/>
      <c r="AS3152" s="34"/>
      <c r="AT3152" s="44" t="s">
        <v>13683</v>
      </c>
      <c r="AU3152" s="44"/>
      <c r="AV3152" s="477" t="str">
        <f t="array" ref="AV3152">_xlfn.IFS(
LEFT(Tabelas!$AI3152,1)="N","DN",
LEFT(Tabelas!$AI3152,1)="C","DC",
LEFT(Tabelas!$AI3152,1)="L","DL",
LEFT(Tabelas!$AI3152,1)="A","DA",
LEFT(Tabelas!$AI3152,1)="G","DG")</f>
        <v>DG</v>
      </c>
      <c r="AW3152" s="34"/>
      <c r="AX3152" s="34"/>
      <c r="AY3152" s="34"/>
      <c r="AZ3152" s="34"/>
      <c r="BA3152" s="34"/>
      <c r="BB3152" s="34"/>
      <c r="BC3152" s="34"/>
      <c r="BD3152" s="44">
        <v>80304</v>
      </c>
      <c r="BE3152" s="34" t="s">
        <v>1881</v>
      </c>
      <c r="BF3152" s="43" t="s">
        <v>1223</v>
      </c>
      <c r="BG3152" s="34" t="s">
        <v>462</v>
      </c>
      <c r="BH3152" s="34" t="s">
        <v>275</v>
      </c>
      <c r="BI3152" s="34" t="s">
        <v>1881</v>
      </c>
      <c r="BJ3152" s="44" t="s">
        <v>370</v>
      </c>
      <c r="BK3152" s="44" t="s">
        <v>370</v>
      </c>
      <c r="EN3152" s="576"/>
      <c r="EO3152" s="561"/>
      <c r="EP3152" s="561"/>
      <c r="EQ3152" s="576"/>
      <c r="ER3152" s="561"/>
      <c r="ES3152" s="561"/>
    </row>
    <row r="3153" spans="22:149">
      <c r="V3153" s="43">
        <v>587</v>
      </c>
      <c r="W3153" s="34" t="s">
        <v>5546</v>
      </c>
      <c r="X3153" s="44">
        <v>80700</v>
      </c>
      <c r="Y3153" s="34" t="s">
        <v>754</v>
      </c>
      <c r="Z3153" s="43" t="s">
        <v>318</v>
      </c>
      <c r="AA3153" s="34" t="s">
        <v>465</v>
      </c>
      <c r="AB3153" s="34" t="s">
        <v>275</v>
      </c>
      <c r="AC3153" s="34" t="s">
        <v>13696</v>
      </c>
      <c r="AD3153" s="44" t="s">
        <v>370</v>
      </c>
      <c r="AE3153" s="44" t="s">
        <v>370</v>
      </c>
      <c r="AF3153" s="43">
        <v>587</v>
      </c>
      <c r="AG3153" s="34" t="s">
        <v>5546</v>
      </c>
      <c r="AH3153" s="34" t="s">
        <v>5545</v>
      </c>
      <c r="AI3153" s="43" t="s">
        <v>5505</v>
      </c>
      <c r="AJ3153" s="44" t="s">
        <v>5547</v>
      </c>
      <c r="AK3153" s="261">
        <v>8600587</v>
      </c>
      <c r="AL3153" s="44" t="s">
        <v>465</v>
      </c>
      <c r="AM3153" s="44" t="s">
        <v>5551</v>
      </c>
      <c r="AN3153" s="262">
        <v>282146850</v>
      </c>
      <c r="AO3153" s="34"/>
      <c r="AP3153" s="34"/>
      <c r="AQ3153" s="34"/>
      <c r="AR3153" s="34"/>
      <c r="AS3153" s="34"/>
      <c r="AT3153" s="44" t="s">
        <v>13683</v>
      </c>
      <c r="AU3153" s="44"/>
      <c r="AV3153" s="477" t="str">
        <f t="array" ref="AV3153">_xlfn.IFS(
LEFT(Tabelas!$AI3153,1)="N","DN",
LEFT(Tabelas!$AI3153,1)="C","DC",
LEFT(Tabelas!$AI3153,1)="L","DL",
LEFT(Tabelas!$AI3153,1)="A","DA",
LEFT(Tabelas!$AI3153,1)="G","DG")</f>
        <v>DG</v>
      </c>
      <c r="AW3153" s="34"/>
      <c r="AX3153" s="34"/>
      <c r="AY3153" s="34"/>
      <c r="AZ3153" s="34"/>
      <c r="BA3153" s="34"/>
      <c r="BB3153" s="34"/>
      <c r="BC3153" s="34"/>
      <c r="BD3153" s="44">
        <v>80700</v>
      </c>
      <c r="BE3153" s="34" t="s">
        <v>754</v>
      </c>
      <c r="BF3153" s="43" t="s">
        <v>318</v>
      </c>
      <c r="BG3153" s="34" t="s">
        <v>465</v>
      </c>
      <c r="BH3153" s="34" t="s">
        <v>275</v>
      </c>
      <c r="BI3153" s="34" t="s">
        <v>13696</v>
      </c>
      <c r="BJ3153" s="44" t="s">
        <v>370</v>
      </c>
      <c r="BK3153" s="44" t="s">
        <v>370</v>
      </c>
      <c r="EN3153" s="576"/>
      <c r="EO3153" s="561"/>
      <c r="EP3153" s="561"/>
      <c r="EQ3153" s="576"/>
      <c r="ER3153" s="561"/>
      <c r="ES3153" s="561"/>
    </row>
    <row r="3154" spans="22:149">
      <c r="V3154" s="43">
        <v>587</v>
      </c>
      <c r="W3154" s="34" t="s">
        <v>5546</v>
      </c>
      <c r="X3154" s="44">
        <v>80703</v>
      </c>
      <c r="Y3154" s="34" t="s">
        <v>1062</v>
      </c>
      <c r="Z3154" s="43" t="s">
        <v>318</v>
      </c>
      <c r="AA3154" s="34" t="s">
        <v>465</v>
      </c>
      <c r="AB3154" s="34" t="s">
        <v>275</v>
      </c>
      <c r="AC3154" s="34" t="s">
        <v>1062</v>
      </c>
      <c r="AD3154" s="44" t="s">
        <v>370</v>
      </c>
      <c r="AE3154" s="44" t="s">
        <v>370</v>
      </c>
      <c r="AF3154" s="43">
        <v>587</v>
      </c>
      <c r="AG3154" s="34" t="s">
        <v>5546</v>
      </c>
      <c r="AH3154" s="34" t="s">
        <v>5545</v>
      </c>
      <c r="AI3154" s="43" t="s">
        <v>5505</v>
      </c>
      <c r="AJ3154" s="44" t="s">
        <v>5547</v>
      </c>
      <c r="AK3154" s="261">
        <v>8600587</v>
      </c>
      <c r="AL3154" s="44" t="s">
        <v>465</v>
      </c>
      <c r="AM3154" s="44" t="s">
        <v>5551</v>
      </c>
      <c r="AN3154" s="262">
        <v>282146850</v>
      </c>
      <c r="AO3154" s="34"/>
      <c r="AP3154" s="34"/>
      <c r="AQ3154" s="34"/>
      <c r="AR3154" s="34"/>
      <c r="AS3154" s="34"/>
      <c r="AT3154" s="44" t="s">
        <v>13683</v>
      </c>
      <c r="AU3154" s="44"/>
      <c r="AV3154" s="477" t="str">
        <f t="array" ref="AV3154">_xlfn.IFS(
LEFT(Tabelas!$AI3154,1)="N","DN",
LEFT(Tabelas!$AI3154,1)="C","DC",
LEFT(Tabelas!$AI3154,1)="L","DL",
LEFT(Tabelas!$AI3154,1)="A","DA",
LEFT(Tabelas!$AI3154,1)="G","DG")</f>
        <v>DG</v>
      </c>
      <c r="AW3154" s="34"/>
      <c r="AX3154" s="34"/>
      <c r="AY3154" s="34"/>
      <c r="AZ3154" s="34"/>
      <c r="BA3154" s="34"/>
      <c r="BB3154" s="34"/>
      <c r="BC3154" s="34"/>
      <c r="BD3154" s="44">
        <v>80703</v>
      </c>
      <c r="BE3154" s="34" t="s">
        <v>1062</v>
      </c>
      <c r="BF3154" s="43" t="s">
        <v>318</v>
      </c>
      <c r="BG3154" s="34" t="s">
        <v>465</v>
      </c>
      <c r="BH3154" s="34" t="s">
        <v>275</v>
      </c>
      <c r="BI3154" s="34" t="s">
        <v>1062</v>
      </c>
      <c r="BJ3154" s="44" t="s">
        <v>370</v>
      </c>
      <c r="BK3154" s="44" t="s">
        <v>370</v>
      </c>
      <c r="EN3154" s="576"/>
      <c r="EO3154" s="561"/>
      <c r="EP3154" s="561"/>
      <c r="EQ3154" s="576"/>
      <c r="ER3154" s="561"/>
      <c r="ES3154" s="561"/>
    </row>
    <row r="3155" spans="22:149">
      <c r="V3155" s="43">
        <v>587</v>
      </c>
      <c r="W3155" s="34" t="s">
        <v>5546</v>
      </c>
      <c r="X3155" s="44">
        <v>80704</v>
      </c>
      <c r="Y3155" s="34" t="s">
        <v>1336</v>
      </c>
      <c r="Z3155" s="43" t="s">
        <v>318</v>
      </c>
      <c r="AA3155" s="34" t="s">
        <v>465</v>
      </c>
      <c r="AB3155" s="34" t="s">
        <v>275</v>
      </c>
      <c r="AC3155" s="34" t="s">
        <v>1336</v>
      </c>
      <c r="AD3155" s="44" t="s">
        <v>370</v>
      </c>
      <c r="AE3155" s="44" t="s">
        <v>370</v>
      </c>
      <c r="AF3155" s="43">
        <v>587</v>
      </c>
      <c r="AG3155" s="34" t="s">
        <v>5546</v>
      </c>
      <c r="AH3155" s="34" t="s">
        <v>5545</v>
      </c>
      <c r="AI3155" s="43" t="s">
        <v>5505</v>
      </c>
      <c r="AJ3155" s="44" t="s">
        <v>5547</v>
      </c>
      <c r="AK3155" s="261">
        <v>8600587</v>
      </c>
      <c r="AL3155" s="44" t="s">
        <v>465</v>
      </c>
      <c r="AM3155" s="44" t="s">
        <v>5551</v>
      </c>
      <c r="AN3155" s="262">
        <v>282146850</v>
      </c>
      <c r="AO3155" s="34"/>
      <c r="AP3155" s="34"/>
      <c r="AQ3155" s="34"/>
      <c r="AR3155" s="34"/>
      <c r="AS3155" s="34"/>
      <c r="AT3155" s="44" t="s">
        <v>13683</v>
      </c>
      <c r="AU3155" s="44"/>
      <c r="AV3155" s="477" t="str">
        <f t="array" ref="AV3155">_xlfn.IFS(
LEFT(Tabelas!$AI3155,1)="N","DN",
LEFT(Tabelas!$AI3155,1)="C","DC",
LEFT(Tabelas!$AI3155,1)="L","DL",
LEFT(Tabelas!$AI3155,1)="A","DA",
LEFT(Tabelas!$AI3155,1)="G","DG")</f>
        <v>DG</v>
      </c>
      <c r="AW3155" s="34"/>
      <c r="AX3155" s="34"/>
      <c r="AY3155" s="34"/>
      <c r="AZ3155" s="34"/>
      <c r="BA3155" s="34"/>
      <c r="BB3155" s="34"/>
      <c r="BC3155" s="34"/>
      <c r="BD3155" s="44">
        <v>80704</v>
      </c>
      <c r="BE3155" s="34" t="s">
        <v>1336</v>
      </c>
      <c r="BF3155" s="43" t="s">
        <v>318</v>
      </c>
      <c r="BG3155" s="34" t="s">
        <v>465</v>
      </c>
      <c r="BH3155" s="34" t="s">
        <v>275</v>
      </c>
      <c r="BI3155" s="34" t="s">
        <v>1336</v>
      </c>
      <c r="BJ3155" s="44" t="s">
        <v>370</v>
      </c>
      <c r="BK3155" s="44" t="s">
        <v>370</v>
      </c>
      <c r="EN3155" s="576"/>
      <c r="EO3155" s="561"/>
      <c r="EP3155" s="561"/>
      <c r="EQ3155" s="576"/>
      <c r="ER3155" s="561"/>
      <c r="ES3155" s="561"/>
    </row>
    <row r="3156" spans="22:149">
      <c r="V3156" s="43">
        <v>587</v>
      </c>
      <c r="W3156" s="34" t="s">
        <v>5546</v>
      </c>
      <c r="X3156" s="44">
        <v>80707</v>
      </c>
      <c r="Y3156" s="34" t="s">
        <v>1616</v>
      </c>
      <c r="Z3156" s="43" t="s">
        <v>318</v>
      </c>
      <c r="AA3156" s="34" t="s">
        <v>465</v>
      </c>
      <c r="AB3156" s="34" t="s">
        <v>275</v>
      </c>
      <c r="AC3156" s="34" t="s">
        <v>13697</v>
      </c>
      <c r="AD3156" s="44" t="s">
        <v>370</v>
      </c>
      <c r="AE3156" s="44" t="s">
        <v>370</v>
      </c>
      <c r="AF3156" s="43">
        <v>587</v>
      </c>
      <c r="AG3156" s="34" t="s">
        <v>5546</v>
      </c>
      <c r="AH3156" s="34" t="s">
        <v>5545</v>
      </c>
      <c r="AI3156" s="43" t="s">
        <v>5505</v>
      </c>
      <c r="AJ3156" s="44" t="s">
        <v>5547</v>
      </c>
      <c r="AK3156" s="261">
        <v>8600587</v>
      </c>
      <c r="AL3156" s="44" t="s">
        <v>465</v>
      </c>
      <c r="AM3156" s="44" t="s">
        <v>5551</v>
      </c>
      <c r="AN3156" s="262">
        <v>282146850</v>
      </c>
      <c r="AO3156" s="34"/>
      <c r="AP3156" s="34"/>
      <c r="AQ3156" s="34"/>
      <c r="AR3156" s="34"/>
      <c r="AS3156" s="34"/>
      <c r="AT3156" s="44" t="s">
        <v>13683</v>
      </c>
      <c r="AU3156" s="44"/>
      <c r="AV3156" s="477" t="str">
        <f t="array" ref="AV3156">_xlfn.IFS(
LEFT(Tabelas!$AI3156,1)="N","DN",
LEFT(Tabelas!$AI3156,1)="C","DC",
LEFT(Tabelas!$AI3156,1)="L","DL",
LEFT(Tabelas!$AI3156,1)="A","DA",
LEFT(Tabelas!$AI3156,1)="G","DG")</f>
        <v>DG</v>
      </c>
      <c r="AW3156" s="34"/>
      <c r="AX3156" s="34"/>
      <c r="AY3156" s="34"/>
      <c r="AZ3156" s="34"/>
      <c r="BA3156" s="34"/>
      <c r="BB3156" s="34"/>
      <c r="BC3156" s="34"/>
      <c r="BD3156" s="44">
        <v>80707</v>
      </c>
      <c r="BE3156" s="34" t="s">
        <v>1616</v>
      </c>
      <c r="BF3156" s="43" t="s">
        <v>318</v>
      </c>
      <c r="BG3156" s="34" t="s">
        <v>465</v>
      </c>
      <c r="BH3156" s="34" t="s">
        <v>275</v>
      </c>
      <c r="BI3156" s="34" t="s">
        <v>13697</v>
      </c>
      <c r="BJ3156" s="44" t="s">
        <v>370</v>
      </c>
      <c r="BK3156" s="44" t="s">
        <v>370</v>
      </c>
      <c r="EN3156" s="576"/>
      <c r="EO3156" s="561"/>
      <c r="EP3156" s="561"/>
      <c r="EQ3156" s="576"/>
      <c r="ER3156" s="561"/>
      <c r="ES3156" s="561"/>
    </row>
    <row r="3157" spans="22:149">
      <c r="V3157" s="43">
        <v>587</v>
      </c>
      <c r="W3157" s="34" t="s">
        <v>5546</v>
      </c>
      <c r="X3157" s="44">
        <v>80708</v>
      </c>
      <c r="Y3157" s="34" t="s">
        <v>13698</v>
      </c>
      <c r="Z3157" s="43" t="s">
        <v>318</v>
      </c>
      <c r="AA3157" s="34" t="s">
        <v>465</v>
      </c>
      <c r="AB3157" s="34" t="s">
        <v>275</v>
      </c>
      <c r="AC3157" s="34" t="s">
        <v>13696</v>
      </c>
      <c r="AD3157" s="44" t="s">
        <v>370</v>
      </c>
      <c r="AE3157" s="44" t="s">
        <v>370</v>
      </c>
      <c r="AF3157" s="43">
        <v>587</v>
      </c>
      <c r="AG3157" s="34" t="s">
        <v>5546</v>
      </c>
      <c r="AH3157" s="34" t="s">
        <v>5545</v>
      </c>
      <c r="AI3157" s="43" t="s">
        <v>5505</v>
      </c>
      <c r="AJ3157" s="44" t="s">
        <v>5547</v>
      </c>
      <c r="AK3157" s="261">
        <v>8600587</v>
      </c>
      <c r="AL3157" s="44" t="s">
        <v>465</v>
      </c>
      <c r="AM3157" s="44" t="s">
        <v>5551</v>
      </c>
      <c r="AN3157" s="262">
        <v>282146850</v>
      </c>
      <c r="AO3157" s="34"/>
      <c r="AP3157" s="34"/>
      <c r="AQ3157" s="34"/>
      <c r="AR3157" s="34"/>
      <c r="AS3157" s="34"/>
      <c r="AT3157" s="44" t="s">
        <v>13683</v>
      </c>
      <c r="AU3157" s="44"/>
      <c r="AV3157" s="477" t="str">
        <f t="array" ref="AV3157">_xlfn.IFS(
LEFT(Tabelas!$AI3157,1)="N","DN",
LEFT(Tabelas!$AI3157,1)="C","DC",
LEFT(Tabelas!$AI3157,1)="L","DL",
LEFT(Tabelas!$AI3157,1)="A","DA",
LEFT(Tabelas!$AI3157,1)="G","DG")</f>
        <v>DG</v>
      </c>
      <c r="AW3157" s="34"/>
      <c r="AX3157" s="34"/>
      <c r="AY3157" s="34"/>
      <c r="AZ3157" s="34"/>
      <c r="BA3157" s="34"/>
      <c r="BB3157" s="34"/>
      <c r="BC3157" s="34"/>
      <c r="BD3157" s="44">
        <v>80708</v>
      </c>
      <c r="BE3157" s="34" t="s">
        <v>13698</v>
      </c>
      <c r="BF3157" s="43" t="s">
        <v>318</v>
      </c>
      <c r="BG3157" s="34" t="s">
        <v>465</v>
      </c>
      <c r="BH3157" s="34" t="s">
        <v>275</v>
      </c>
      <c r="BI3157" s="34" t="s">
        <v>13696</v>
      </c>
      <c r="BJ3157" s="44" t="s">
        <v>370</v>
      </c>
      <c r="BK3157" s="44" t="s">
        <v>370</v>
      </c>
      <c r="EN3157" s="576"/>
      <c r="EO3157" s="561"/>
      <c r="EP3157" s="561"/>
      <c r="EQ3157" s="576"/>
      <c r="ER3157" s="561"/>
      <c r="ES3157" s="561"/>
    </row>
    <row r="3158" spans="22:149">
      <c r="V3158" s="43">
        <v>587</v>
      </c>
      <c r="W3158" s="34" t="s">
        <v>5546</v>
      </c>
      <c r="X3158" s="44">
        <v>81501</v>
      </c>
      <c r="Y3158" s="34" t="s">
        <v>1068</v>
      </c>
      <c r="Z3158" s="43" t="s">
        <v>1223</v>
      </c>
      <c r="AA3158" s="34" t="s">
        <v>473</v>
      </c>
      <c r="AB3158" s="34" t="s">
        <v>275</v>
      </c>
      <c r="AC3158" s="34" t="s">
        <v>1068</v>
      </c>
      <c r="AD3158" s="44" t="s">
        <v>370</v>
      </c>
      <c r="AE3158" s="44" t="s">
        <v>370</v>
      </c>
      <c r="AF3158" s="43">
        <v>587</v>
      </c>
      <c r="AG3158" s="34" t="s">
        <v>5546</v>
      </c>
      <c r="AH3158" s="34" t="s">
        <v>5545</v>
      </c>
      <c r="AI3158" s="43" t="s">
        <v>5505</v>
      </c>
      <c r="AJ3158" s="44" t="s">
        <v>5547</v>
      </c>
      <c r="AK3158" s="261">
        <v>8600587</v>
      </c>
      <c r="AL3158" s="44" t="s">
        <v>465</v>
      </c>
      <c r="AM3158" s="44" t="s">
        <v>5551</v>
      </c>
      <c r="AN3158" s="262">
        <v>282146850</v>
      </c>
      <c r="AO3158" s="34"/>
      <c r="AP3158" s="34"/>
      <c r="AQ3158" s="34"/>
      <c r="AR3158" s="34"/>
      <c r="AS3158" s="34"/>
      <c r="AT3158" s="44" t="s">
        <v>13683</v>
      </c>
      <c r="AU3158" s="44"/>
      <c r="AV3158" s="477" t="str">
        <f t="array" ref="AV3158">_xlfn.IFS(
LEFT(Tabelas!$AI3158,1)="N","DN",
LEFT(Tabelas!$AI3158,1)="C","DC",
LEFT(Tabelas!$AI3158,1)="L","DL",
LEFT(Tabelas!$AI3158,1)="A","DA",
LEFT(Tabelas!$AI3158,1)="G","DG")</f>
        <v>DG</v>
      </c>
      <c r="AW3158" s="34"/>
      <c r="AX3158" s="34"/>
      <c r="AY3158" s="34"/>
      <c r="AZ3158" s="34"/>
      <c r="BA3158" s="34"/>
      <c r="BB3158" s="34"/>
      <c r="BC3158" s="34"/>
      <c r="BD3158" s="44">
        <v>81501</v>
      </c>
      <c r="BE3158" s="34" t="s">
        <v>1068</v>
      </c>
      <c r="BF3158" s="43" t="s">
        <v>1223</v>
      </c>
      <c r="BG3158" s="34" t="s">
        <v>473</v>
      </c>
      <c r="BH3158" s="34" t="s">
        <v>275</v>
      </c>
      <c r="BI3158" s="34" t="s">
        <v>1068</v>
      </c>
      <c r="BJ3158" s="44" t="s">
        <v>370</v>
      </c>
      <c r="BK3158" s="44" t="s">
        <v>370</v>
      </c>
      <c r="EN3158" s="576"/>
      <c r="EO3158" s="561"/>
      <c r="EP3158" s="561"/>
      <c r="EQ3158" s="576"/>
      <c r="ER3158" s="561"/>
      <c r="ES3158" s="561"/>
    </row>
    <row r="3159" spans="22:149">
      <c r="V3159" s="43">
        <v>587</v>
      </c>
      <c r="W3159" s="34" t="s">
        <v>5546</v>
      </c>
      <c r="X3159" s="44">
        <v>81502</v>
      </c>
      <c r="Y3159" s="34" t="s">
        <v>1343</v>
      </c>
      <c r="Z3159" s="43" t="s">
        <v>1223</v>
      </c>
      <c r="AA3159" s="34" t="s">
        <v>473</v>
      </c>
      <c r="AB3159" s="34" t="s">
        <v>275</v>
      </c>
      <c r="AC3159" s="34" t="s">
        <v>1343</v>
      </c>
      <c r="AD3159" s="44" t="s">
        <v>370</v>
      </c>
      <c r="AE3159" s="44" t="s">
        <v>370</v>
      </c>
      <c r="AF3159" s="43">
        <v>587</v>
      </c>
      <c r="AG3159" s="34" t="s">
        <v>5546</v>
      </c>
      <c r="AH3159" s="34" t="s">
        <v>5545</v>
      </c>
      <c r="AI3159" s="43" t="s">
        <v>5505</v>
      </c>
      <c r="AJ3159" s="44" t="s">
        <v>5547</v>
      </c>
      <c r="AK3159" s="261">
        <v>8600587</v>
      </c>
      <c r="AL3159" s="44" t="s">
        <v>465</v>
      </c>
      <c r="AM3159" s="44" t="s">
        <v>5551</v>
      </c>
      <c r="AN3159" s="262">
        <v>282146850</v>
      </c>
      <c r="AO3159" s="34"/>
      <c r="AP3159" s="34"/>
      <c r="AQ3159" s="34"/>
      <c r="AR3159" s="34"/>
      <c r="AS3159" s="34"/>
      <c r="AT3159" s="44" t="s">
        <v>13683</v>
      </c>
      <c r="AU3159" s="44"/>
      <c r="AV3159" s="477" t="str">
        <f t="array" ref="AV3159">_xlfn.IFS(
LEFT(Tabelas!$AI3159,1)="N","DN",
LEFT(Tabelas!$AI3159,1)="C","DC",
LEFT(Tabelas!$AI3159,1)="L","DL",
LEFT(Tabelas!$AI3159,1)="A","DA",
LEFT(Tabelas!$AI3159,1)="G","DG")</f>
        <v>DG</v>
      </c>
      <c r="AW3159" s="34"/>
      <c r="AX3159" s="34"/>
      <c r="AY3159" s="34"/>
      <c r="AZ3159" s="34"/>
      <c r="BA3159" s="34"/>
      <c r="BB3159" s="34"/>
      <c r="BC3159" s="34"/>
      <c r="BD3159" s="44">
        <v>81502</v>
      </c>
      <c r="BE3159" s="34" t="s">
        <v>1343</v>
      </c>
      <c r="BF3159" s="43" t="s">
        <v>1223</v>
      </c>
      <c r="BG3159" s="34" t="s">
        <v>473</v>
      </c>
      <c r="BH3159" s="34" t="s">
        <v>275</v>
      </c>
      <c r="BI3159" s="34" t="s">
        <v>1343</v>
      </c>
      <c r="BJ3159" s="44" t="s">
        <v>370</v>
      </c>
      <c r="BK3159" s="44" t="s">
        <v>370</v>
      </c>
      <c r="EN3159" s="576"/>
      <c r="EO3159" s="561"/>
      <c r="EP3159" s="561"/>
      <c r="EQ3159" s="576"/>
      <c r="ER3159" s="561"/>
      <c r="ES3159" s="561"/>
    </row>
    <row r="3160" spans="22:149">
      <c r="V3160" s="43">
        <v>587</v>
      </c>
      <c r="W3160" s="34" t="s">
        <v>5546</v>
      </c>
      <c r="X3160" s="44">
        <v>81504</v>
      </c>
      <c r="Y3160" s="34" t="s">
        <v>1621</v>
      </c>
      <c r="Z3160" s="43" t="s">
        <v>1223</v>
      </c>
      <c r="AA3160" s="34" t="s">
        <v>473</v>
      </c>
      <c r="AB3160" s="34" t="s">
        <v>275</v>
      </c>
      <c r="AC3160" s="34" t="s">
        <v>1621</v>
      </c>
      <c r="AD3160" s="44" t="s">
        <v>370</v>
      </c>
      <c r="AE3160" s="44" t="s">
        <v>370</v>
      </c>
      <c r="AF3160" s="43">
        <v>587</v>
      </c>
      <c r="AG3160" s="34" t="s">
        <v>5546</v>
      </c>
      <c r="AH3160" s="34" t="s">
        <v>5545</v>
      </c>
      <c r="AI3160" s="43" t="s">
        <v>5505</v>
      </c>
      <c r="AJ3160" s="44" t="s">
        <v>5547</v>
      </c>
      <c r="AK3160" s="261">
        <v>8600587</v>
      </c>
      <c r="AL3160" s="44" t="s">
        <v>465</v>
      </c>
      <c r="AM3160" s="44" t="s">
        <v>5551</v>
      </c>
      <c r="AN3160" s="262">
        <v>282146850</v>
      </c>
      <c r="AO3160" s="34"/>
      <c r="AP3160" s="34"/>
      <c r="AQ3160" s="34"/>
      <c r="AR3160" s="34"/>
      <c r="AS3160" s="34"/>
      <c r="AT3160" s="44" t="s">
        <v>13683</v>
      </c>
      <c r="AU3160" s="44"/>
      <c r="AV3160" s="477" t="str">
        <f t="array" ref="AV3160">_xlfn.IFS(
LEFT(Tabelas!$AI3160,1)="N","DN",
LEFT(Tabelas!$AI3160,1)="C","DC",
LEFT(Tabelas!$AI3160,1)="L","DL",
LEFT(Tabelas!$AI3160,1)="A","DA",
LEFT(Tabelas!$AI3160,1)="G","DG")</f>
        <v>DG</v>
      </c>
      <c r="AW3160" s="34"/>
      <c r="AX3160" s="34"/>
      <c r="AY3160" s="34"/>
      <c r="AZ3160" s="34"/>
      <c r="BA3160" s="34"/>
      <c r="BB3160" s="34"/>
      <c r="BC3160" s="34"/>
      <c r="BD3160" s="44">
        <v>81504</v>
      </c>
      <c r="BE3160" s="34" t="s">
        <v>1621</v>
      </c>
      <c r="BF3160" s="43" t="s">
        <v>1223</v>
      </c>
      <c r="BG3160" s="34" t="s">
        <v>473</v>
      </c>
      <c r="BH3160" s="34" t="s">
        <v>275</v>
      </c>
      <c r="BI3160" s="34" t="s">
        <v>1621</v>
      </c>
      <c r="BJ3160" s="44" t="s">
        <v>370</v>
      </c>
      <c r="BK3160" s="44" t="s">
        <v>370</v>
      </c>
      <c r="EN3160" s="576"/>
      <c r="EO3160" s="561"/>
      <c r="EP3160" s="561"/>
      <c r="EQ3160" s="576"/>
      <c r="ER3160" s="561"/>
      <c r="ES3160" s="561"/>
    </row>
    <row r="3161" spans="22:149">
      <c r="V3161" s="43">
        <v>587</v>
      </c>
      <c r="W3161" s="34" t="s">
        <v>5546</v>
      </c>
      <c r="X3161" s="44">
        <v>81500</v>
      </c>
      <c r="Y3161" s="34" t="s">
        <v>762</v>
      </c>
      <c r="Z3161" s="43" t="s">
        <v>1223</v>
      </c>
      <c r="AA3161" s="34" t="s">
        <v>473</v>
      </c>
      <c r="AB3161" s="34" t="s">
        <v>275</v>
      </c>
      <c r="AC3161" s="34" t="s">
        <v>1889</v>
      </c>
      <c r="AD3161" s="44" t="s">
        <v>370</v>
      </c>
      <c r="AE3161" s="44" t="s">
        <v>370</v>
      </c>
      <c r="AF3161" s="43">
        <v>587</v>
      </c>
      <c r="AG3161" s="34" t="s">
        <v>5546</v>
      </c>
      <c r="AH3161" s="34" t="s">
        <v>5545</v>
      </c>
      <c r="AI3161" s="43" t="s">
        <v>5505</v>
      </c>
      <c r="AJ3161" s="44" t="s">
        <v>5547</v>
      </c>
      <c r="AK3161" s="261">
        <v>8600587</v>
      </c>
      <c r="AL3161" s="44" t="s">
        <v>465</v>
      </c>
      <c r="AM3161" s="44" t="s">
        <v>5551</v>
      </c>
      <c r="AN3161" s="262">
        <v>282146850</v>
      </c>
      <c r="AO3161" s="34"/>
      <c r="AP3161" s="34"/>
      <c r="AQ3161" s="34"/>
      <c r="AR3161" s="34"/>
      <c r="AS3161" s="34"/>
      <c r="AT3161" s="44" t="s">
        <v>13683</v>
      </c>
      <c r="AU3161" s="44"/>
      <c r="AV3161" s="477" t="str">
        <f t="array" ref="AV3161">_xlfn.IFS(
LEFT(Tabelas!$AI3161,1)="N","DN",
LEFT(Tabelas!$AI3161,1)="C","DC",
LEFT(Tabelas!$AI3161,1)="L","DL",
LEFT(Tabelas!$AI3161,1)="A","DA",
LEFT(Tabelas!$AI3161,1)="G","DG")</f>
        <v>DG</v>
      </c>
      <c r="AW3161" s="34"/>
      <c r="AX3161" s="34"/>
      <c r="AY3161" s="34"/>
      <c r="AZ3161" s="34"/>
      <c r="BA3161" s="34"/>
      <c r="BB3161" s="34"/>
      <c r="BC3161" s="34"/>
      <c r="BD3161" s="44">
        <v>81500</v>
      </c>
      <c r="BE3161" s="34" t="s">
        <v>762</v>
      </c>
      <c r="BF3161" s="43" t="s">
        <v>1223</v>
      </c>
      <c r="BG3161" s="34" t="s">
        <v>473</v>
      </c>
      <c r="BH3161" s="34" t="s">
        <v>275</v>
      </c>
      <c r="BI3161" s="34" t="s">
        <v>1889</v>
      </c>
      <c r="BJ3161" s="44" t="s">
        <v>370</v>
      </c>
      <c r="BK3161" s="44" t="s">
        <v>370</v>
      </c>
      <c r="EN3161" s="576"/>
      <c r="EO3161" s="561"/>
      <c r="EP3161" s="561"/>
      <c r="EQ3161" s="576"/>
      <c r="ER3161" s="561"/>
      <c r="ES3161" s="561"/>
    </row>
    <row r="3162" spans="22:149">
      <c r="V3162" s="43">
        <v>587</v>
      </c>
      <c r="W3162" s="34" t="s">
        <v>5546</v>
      </c>
      <c r="X3162" s="44">
        <v>81506</v>
      </c>
      <c r="Y3162" s="34" t="s">
        <v>1889</v>
      </c>
      <c r="Z3162" s="43" t="s">
        <v>1223</v>
      </c>
      <c r="AA3162" s="34" t="s">
        <v>473</v>
      </c>
      <c r="AB3162" s="34" t="s">
        <v>275</v>
      </c>
      <c r="AC3162" s="34" t="s">
        <v>1889</v>
      </c>
      <c r="AD3162" s="44" t="s">
        <v>370</v>
      </c>
      <c r="AE3162" s="44" t="s">
        <v>370</v>
      </c>
      <c r="AF3162" s="43">
        <v>587</v>
      </c>
      <c r="AG3162" s="34" t="s">
        <v>5546</v>
      </c>
      <c r="AH3162" s="34" t="s">
        <v>5545</v>
      </c>
      <c r="AI3162" s="43" t="s">
        <v>5505</v>
      </c>
      <c r="AJ3162" s="44" t="s">
        <v>5547</v>
      </c>
      <c r="AK3162" s="261">
        <v>8600587</v>
      </c>
      <c r="AL3162" s="44" t="s">
        <v>465</v>
      </c>
      <c r="AM3162" s="44" t="s">
        <v>5551</v>
      </c>
      <c r="AN3162" s="262">
        <v>282146850</v>
      </c>
      <c r="AO3162" s="34"/>
      <c r="AP3162" s="34"/>
      <c r="AQ3162" s="34"/>
      <c r="AR3162" s="34"/>
      <c r="AS3162" s="34"/>
      <c r="AT3162" s="44" t="e">
        <v>#N/A</v>
      </c>
      <c r="AU3162" s="44"/>
      <c r="AV3162" s="477" t="str">
        <f t="array" ref="AV3162">_xlfn.IFS(
LEFT(Tabelas!$AI3162,1)="N","DN",
LEFT(Tabelas!$AI3162,1)="C","DC",
LEFT(Tabelas!$AI3162,1)="L","DL",
LEFT(Tabelas!$AI3162,1)="A","DA",
LEFT(Tabelas!$AI3162,1)="G","DG")</f>
        <v>DG</v>
      </c>
      <c r="AW3162" s="34"/>
      <c r="AX3162" s="34"/>
      <c r="AY3162" s="34"/>
      <c r="AZ3162" s="34"/>
      <c r="BA3162" s="34"/>
      <c r="BB3162" s="34"/>
      <c r="BC3162" s="34"/>
      <c r="BD3162" s="44">
        <v>81506</v>
      </c>
      <c r="BE3162" s="34" t="s">
        <v>1889</v>
      </c>
      <c r="BF3162" s="43" t="s">
        <v>1223</v>
      </c>
      <c r="BG3162" s="34" t="s">
        <v>473</v>
      </c>
      <c r="BH3162" s="34" t="s">
        <v>275</v>
      </c>
      <c r="BI3162" s="34" t="s">
        <v>1889</v>
      </c>
      <c r="BJ3162" s="44" t="s">
        <v>370</v>
      </c>
      <c r="BK3162" s="44" t="s">
        <v>370</v>
      </c>
      <c r="EN3162" s="576"/>
      <c r="EO3162" s="561"/>
      <c r="EP3162" s="561"/>
      <c r="EQ3162" s="576"/>
      <c r="ER3162" s="561"/>
      <c r="ES3162" s="561"/>
    </row>
    <row r="3163" spans="22:149">
      <c r="V3163" s="43">
        <v>658</v>
      </c>
      <c r="W3163" s="34" t="s">
        <v>13699</v>
      </c>
      <c r="X3163" s="44">
        <v>420101</v>
      </c>
      <c r="Y3163" s="34" t="s">
        <v>13700</v>
      </c>
      <c r="Z3163" s="43" t="s">
        <v>318</v>
      </c>
      <c r="AA3163" s="34" t="s">
        <v>464</v>
      </c>
      <c r="AB3163" s="34" t="s">
        <v>13701</v>
      </c>
      <c r="AC3163" s="34"/>
      <c r="AD3163" s="44" t="s">
        <v>13702</v>
      </c>
      <c r="AE3163" s="44" t="s">
        <v>13702</v>
      </c>
      <c r="AF3163" s="43">
        <v>658</v>
      </c>
      <c r="AG3163" s="34" t="s">
        <v>13699</v>
      </c>
      <c r="AH3163" s="34" t="s">
        <v>13699</v>
      </c>
      <c r="AI3163" s="43" t="s">
        <v>13702</v>
      </c>
      <c r="AJ3163" s="44" t="s">
        <v>13703</v>
      </c>
      <c r="AK3163" s="261">
        <v>9500119</v>
      </c>
      <c r="AL3163" s="44" t="s">
        <v>13704</v>
      </c>
      <c r="AM3163" s="44">
        <v>0</v>
      </c>
      <c r="AN3163" s="262">
        <v>296308000</v>
      </c>
      <c r="AO3163" s="34"/>
      <c r="AP3163" s="34"/>
      <c r="AQ3163" s="34"/>
      <c r="AR3163" s="34"/>
      <c r="AS3163" s="34"/>
      <c r="AT3163" s="44" t="e">
        <v>#N/A</v>
      </c>
      <c r="AU3163" s="44"/>
      <c r="AV3163" s="477" t="e">
        <f t="array" ref="AV3163">_xlfn.IFS(
LEFT(Tabelas!$AI3163,1)="N","DN",
LEFT(Tabelas!$AI3163,1)="C","DC",
LEFT(Tabelas!$AI3163,1)="L","DL",
LEFT(Tabelas!$AI3163,1)="A","DA",
LEFT(Tabelas!$AI3163,1)="G","DG")</f>
        <v>#N/A</v>
      </c>
      <c r="AW3163" s="34"/>
      <c r="AX3163" s="34"/>
      <c r="AY3163" s="34"/>
      <c r="AZ3163" s="34"/>
      <c r="BA3163" s="34"/>
      <c r="BB3163" s="34"/>
      <c r="BC3163" s="34"/>
      <c r="BD3163" s="44">
        <v>420101</v>
      </c>
      <c r="BE3163" s="34" t="s">
        <v>13700</v>
      </c>
      <c r="BF3163" s="43" t="s">
        <v>318</v>
      </c>
      <c r="BG3163" s="34" t="s">
        <v>464</v>
      </c>
      <c r="BH3163" s="34" t="s">
        <v>13701</v>
      </c>
      <c r="BI3163" s="34"/>
      <c r="BJ3163" s="44" t="s">
        <v>13702</v>
      </c>
      <c r="BK3163" s="44" t="s">
        <v>13702</v>
      </c>
      <c r="EN3163" s="576"/>
      <c r="EO3163" s="561"/>
      <c r="EP3163" s="561"/>
      <c r="EQ3163" s="576"/>
      <c r="ER3163" s="561"/>
      <c r="ES3163" s="561"/>
    </row>
    <row r="3164" spans="22:149">
      <c r="V3164" s="43">
        <v>658</v>
      </c>
      <c r="W3164" s="34" t="s">
        <v>13699</v>
      </c>
      <c r="X3164" s="44">
        <v>420102</v>
      </c>
      <c r="Y3164" s="34" t="s">
        <v>13705</v>
      </c>
      <c r="Z3164" s="43" t="s">
        <v>318</v>
      </c>
      <c r="AA3164" s="34" t="s">
        <v>464</v>
      </c>
      <c r="AB3164" s="34" t="s">
        <v>13701</v>
      </c>
      <c r="AC3164" s="34"/>
      <c r="AD3164" s="44" t="s">
        <v>13702</v>
      </c>
      <c r="AE3164" s="44" t="s">
        <v>13702</v>
      </c>
      <c r="AF3164" s="43">
        <v>658</v>
      </c>
      <c r="AG3164" s="34" t="s">
        <v>13699</v>
      </c>
      <c r="AH3164" s="34" t="s">
        <v>13699</v>
      </c>
      <c r="AI3164" s="43" t="s">
        <v>13702</v>
      </c>
      <c r="AJ3164" s="44" t="s">
        <v>13703</v>
      </c>
      <c r="AK3164" s="261">
        <v>9500119</v>
      </c>
      <c r="AL3164" s="44" t="s">
        <v>13704</v>
      </c>
      <c r="AM3164" s="44">
        <v>0</v>
      </c>
      <c r="AN3164" s="262">
        <v>296308000</v>
      </c>
      <c r="AO3164" s="34"/>
      <c r="AP3164" s="34"/>
      <c r="AQ3164" s="34"/>
      <c r="AR3164" s="34"/>
      <c r="AS3164" s="34"/>
      <c r="AT3164" s="44" t="e">
        <v>#N/A</v>
      </c>
      <c r="AU3164" s="44"/>
      <c r="AV3164" s="477" t="e">
        <f t="array" ref="AV3164">_xlfn.IFS(
LEFT(Tabelas!$AI3164,1)="N","DN",
LEFT(Tabelas!$AI3164,1)="C","DC",
LEFT(Tabelas!$AI3164,1)="L","DL",
LEFT(Tabelas!$AI3164,1)="A","DA",
LEFT(Tabelas!$AI3164,1)="G","DG")</f>
        <v>#N/A</v>
      </c>
      <c r="AW3164" s="34"/>
      <c r="AX3164" s="34"/>
      <c r="AY3164" s="34"/>
      <c r="AZ3164" s="34"/>
      <c r="BA3164" s="34"/>
      <c r="BB3164" s="34"/>
      <c r="BC3164" s="34"/>
      <c r="BD3164" s="44">
        <v>420102</v>
      </c>
      <c r="BE3164" s="34" t="s">
        <v>13705</v>
      </c>
      <c r="BF3164" s="43" t="s">
        <v>318</v>
      </c>
      <c r="BG3164" s="34" t="s">
        <v>464</v>
      </c>
      <c r="BH3164" s="34" t="s">
        <v>13701</v>
      </c>
      <c r="BI3164" s="34"/>
      <c r="BJ3164" s="44" t="s">
        <v>13702</v>
      </c>
      <c r="BK3164" s="44" t="s">
        <v>13702</v>
      </c>
      <c r="EN3164" s="576"/>
      <c r="EO3164" s="561"/>
      <c r="EP3164" s="561"/>
      <c r="EQ3164" s="576"/>
      <c r="ER3164" s="561"/>
      <c r="ES3164" s="561"/>
    </row>
    <row r="3165" spans="22:149">
      <c r="V3165" s="43">
        <v>658</v>
      </c>
      <c r="W3165" s="34" t="s">
        <v>13699</v>
      </c>
      <c r="X3165" s="44">
        <v>420100</v>
      </c>
      <c r="Y3165" s="34" t="s">
        <v>753</v>
      </c>
      <c r="Z3165" s="43" t="s">
        <v>318</v>
      </c>
      <c r="AA3165" s="34" t="s">
        <v>464</v>
      </c>
      <c r="AB3165" s="34" t="s">
        <v>13701</v>
      </c>
      <c r="AC3165" s="34"/>
      <c r="AD3165" s="44" t="s">
        <v>13702</v>
      </c>
      <c r="AE3165" s="44" t="s">
        <v>13702</v>
      </c>
      <c r="AF3165" s="43">
        <v>658</v>
      </c>
      <c r="AG3165" s="34" t="s">
        <v>13699</v>
      </c>
      <c r="AH3165" s="34" t="s">
        <v>13699</v>
      </c>
      <c r="AI3165" s="43" t="s">
        <v>13702</v>
      </c>
      <c r="AJ3165" s="44" t="s">
        <v>13703</v>
      </c>
      <c r="AK3165" s="261">
        <v>9500119</v>
      </c>
      <c r="AL3165" s="44" t="s">
        <v>13704</v>
      </c>
      <c r="AM3165" s="44">
        <v>0</v>
      </c>
      <c r="AN3165" s="262">
        <v>296308000</v>
      </c>
      <c r="AO3165" s="34"/>
      <c r="AP3165" s="34"/>
      <c r="AQ3165" s="34"/>
      <c r="AR3165" s="34"/>
      <c r="AS3165" s="34"/>
      <c r="AT3165" s="44" t="e">
        <v>#N/A</v>
      </c>
      <c r="AU3165" s="44"/>
      <c r="AV3165" s="477" t="e">
        <f t="array" ref="AV3165">_xlfn.IFS(
LEFT(Tabelas!$AI3165,1)="N","DN",
LEFT(Tabelas!$AI3165,1)="C","DC",
LEFT(Tabelas!$AI3165,1)="L","DL",
LEFT(Tabelas!$AI3165,1)="A","DA",
LEFT(Tabelas!$AI3165,1)="G","DG")</f>
        <v>#N/A</v>
      </c>
      <c r="AW3165" s="34"/>
      <c r="AX3165" s="34"/>
      <c r="AY3165" s="34"/>
      <c r="AZ3165" s="34"/>
      <c r="BA3165" s="34"/>
      <c r="BB3165" s="34"/>
      <c r="BC3165" s="34"/>
      <c r="BD3165" s="44">
        <v>420100</v>
      </c>
      <c r="BE3165" s="34" t="s">
        <v>753</v>
      </c>
      <c r="BF3165" s="43" t="s">
        <v>318</v>
      </c>
      <c r="BG3165" s="34" t="s">
        <v>464</v>
      </c>
      <c r="BH3165" s="34" t="s">
        <v>13701</v>
      </c>
      <c r="BI3165" s="34"/>
      <c r="BJ3165" s="44" t="s">
        <v>13702</v>
      </c>
      <c r="BK3165" s="44" t="s">
        <v>13702</v>
      </c>
      <c r="EN3165" s="576"/>
      <c r="EO3165" s="561"/>
      <c r="EP3165" s="561"/>
      <c r="EQ3165" s="576"/>
      <c r="ER3165" s="561"/>
      <c r="ES3165" s="561"/>
    </row>
    <row r="3166" spans="22:149">
      <c r="V3166" s="43">
        <v>658</v>
      </c>
      <c r="W3166" s="34" t="s">
        <v>13699</v>
      </c>
      <c r="X3166" s="44">
        <v>420103</v>
      </c>
      <c r="Y3166" s="34" t="s">
        <v>13706</v>
      </c>
      <c r="Z3166" s="43" t="s">
        <v>318</v>
      </c>
      <c r="AA3166" s="34" t="s">
        <v>464</v>
      </c>
      <c r="AB3166" s="34" t="s">
        <v>13701</v>
      </c>
      <c r="AC3166" s="34"/>
      <c r="AD3166" s="44" t="s">
        <v>13702</v>
      </c>
      <c r="AE3166" s="44" t="s">
        <v>13702</v>
      </c>
      <c r="AF3166" s="43">
        <v>658</v>
      </c>
      <c r="AG3166" s="34" t="s">
        <v>13699</v>
      </c>
      <c r="AH3166" s="34" t="s">
        <v>13699</v>
      </c>
      <c r="AI3166" s="43" t="s">
        <v>13702</v>
      </c>
      <c r="AJ3166" s="44" t="s">
        <v>13703</v>
      </c>
      <c r="AK3166" s="261">
        <v>9500119</v>
      </c>
      <c r="AL3166" s="44" t="s">
        <v>13704</v>
      </c>
      <c r="AM3166" s="44">
        <v>0</v>
      </c>
      <c r="AN3166" s="262">
        <v>296308000</v>
      </c>
      <c r="AO3166" s="34"/>
      <c r="AP3166" s="34"/>
      <c r="AQ3166" s="34"/>
      <c r="AR3166" s="34"/>
      <c r="AS3166" s="34"/>
      <c r="AT3166" s="44" t="e">
        <v>#N/A</v>
      </c>
      <c r="AU3166" s="44"/>
      <c r="AV3166" s="477" t="e">
        <f t="array" ref="AV3166">_xlfn.IFS(
LEFT(Tabelas!$AI3166,1)="N","DN",
LEFT(Tabelas!$AI3166,1)="C","DC",
LEFT(Tabelas!$AI3166,1)="L","DL",
LEFT(Tabelas!$AI3166,1)="A","DA",
LEFT(Tabelas!$AI3166,1)="G","DG")</f>
        <v>#N/A</v>
      </c>
      <c r="AW3166" s="34"/>
      <c r="AX3166" s="34"/>
      <c r="AY3166" s="34"/>
      <c r="AZ3166" s="34"/>
      <c r="BA3166" s="34"/>
      <c r="BB3166" s="34"/>
      <c r="BC3166" s="34"/>
      <c r="BD3166" s="44">
        <v>420103</v>
      </c>
      <c r="BE3166" s="34" t="s">
        <v>13706</v>
      </c>
      <c r="BF3166" s="43" t="s">
        <v>318</v>
      </c>
      <c r="BG3166" s="34" t="s">
        <v>464</v>
      </c>
      <c r="BH3166" s="34" t="s">
        <v>13701</v>
      </c>
      <c r="BI3166" s="34"/>
      <c r="BJ3166" s="44" t="s">
        <v>13702</v>
      </c>
      <c r="BK3166" s="44" t="s">
        <v>13702</v>
      </c>
      <c r="EN3166" s="576"/>
      <c r="EO3166" s="561"/>
      <c r="EP3166" s="561"/>
      <c r="EQ3166" s="576"/>
      <c r="ER3166" s="561"/>
      <c r="ES3166" s="561"/>
    </row>
    <row r="3167" spans="22:149">
      <c r="V3167" s="43">
        <v>658</v>
      </c>
      <c r="W3167" s="34" t="s">
        <v>13699</v>
      </c>
      <c r="X3167" s="44">
        <v>420104</v>
      </c>
      <c r="Y3167" s="34" t="s">
        <v>13707</v>
      </c>
      <c r="Z3167" s="43" t="s">
        <v>318</v>
      </c>
      <c r="AA3167" s="34" t="s">
        <v>464</v>
      </c>
      <c r="AB3167" s="34" t="s">
        <v>13701</v>
      </c>
      <c r="AC3167" s="34"/>
      <c r="AD3167" s="44" t="s">
        <v>13702</v>
      </c>
      <c r="AE3167" s="44" t="s">
        <v>13702</v>
      </c>
      <c r="AF3167" s="43">
        <v>658</v>
      </c>
      <c r="AG3167" s="34" t="s">
        <v>13699</v>
      </c>
      <c r="AH3167" s="34" t="s">
        <v>13699</v>
      </c>
      <c r="AI3167" s="43" t="s">
        <v>13702</v>
      </c>
      <c r="AJ3167" s="44" t="s">
        <v>13703</v>
      </c>
      <c r="AK3167" s="261">
        <v>9500119</v>
      </c>
      <c r="AL3167" s="44" t="s">
        <v>13704</v>
      </c>
      <c r="AM3167" s="44">
        <v>0</v>
      </c>
      <c r="AN3167" s="262">
        <v>296308000</v>
      </c>
      <c r="AO3167" s="34"/>
      <c r="AP3167" s="34"/>
      <c r="AQ3167" s="34"/>
      <c r="AR3167" s="34"/>
      <c r="AS3167" s="34"/>
      <c r="AT3167" s="44" t="e">
        <v>#N/A</v>
      </c>
      <c r="AU3167" s="44"/>
      <c r="AV3167" s="477" t="e">
        <f t="array" ref="AV3167">_xlfn.IFS(
LEFT(Tabelas!$AI3167,1)="N","DN",
LEFT(Tabelas!$AI3167,1)="C","DC",
LEFT(Tabelas!$AI3167,1)="L","DL",
LEFT(Tabelas!$AI3167,1)="A","DA",
LEFT(Tabelas!$AI3167,1)="G","DG")</f>
        <v>#N/A</v>
      </c>
      <c r="AW3167" s="34"/>
      <c r="AX3167" s="34"/>
      <c r="AY3167" s="34"/>
      <c r="AZ3167" s="34"/>
      <c r="BA3167" s="34"/>
      <c r="BB3167" s="34"/>
      <c r="BC3167" s="34"/>
      <c r="BD3167" s="44">
        <v>420104</v>
      </c>
      <c r="BE3167" s="34" t="s">
        <v>13707</v>
      </c>
      <c r="BF3167" s="43" t="s">
        <v>318</v>
      </c>
      <c r="BG3167" s="34" t="s">
        <v>464</v>
      </c>
      <c r="BH3167" s="34" t="s">
        <v>13701</v>
      </c>
      <c r="BI3167" s="34"/>
      <c r="BJ3167" s="44" t="s">
        <v>13702</v>
      </c>
      <c r="BK3167" s="44" t="s">
        <v>13702</v>
      </c>
      <c r="EN3167" s="576"/>
      <c r="EO3167" s="561"/>
      <c r="EP3167" s="561"/>
      <c r="EQ3167" s="576"/>
      <c r="ER3167" s="561"/>
      <c r="ES3167" s="561"/>
    </row>
    <row r="3168" spans="22:149">
      <c r="V3168" s="43">
        <v>658</v>
      </c>
      <c r="W3168" s="34" t="s">
        <v>13699</v>
      </c>
      <c r="X3168" s="44">
        <v>420105</v>
      </c>
      <c r="Y3168" s="34" t="s">
        <v>13708</v>
      </c>
      <c r="Z3168" s="43" t="s">
        <v>318</v>
      </c>
      <c r="AA3168" s="34" t="s">
        <v>464</v>
      </c>
      <c r="AB3168" s="34" t="s">
        <v>13701</v>
      </c>
      <c r="AC3168" s="34"/>
      <c r="AD3168" s="44" t="s">
        <v>13702</v>
      </c>
      <c r="AE3168" s="44" t="s">
        <v>13702</v>
      </c>
      <c r="AF3168" s="43">
        <v>658</v>
      </c>
      <c r="AG3168" s="34" t="s">
        <v>13699</v>
      </c>
      <c r="AH3168" s="34" t="s">
        <v>13699</v>
      </c>
      <c r="AI3168" s="43" t="s">
        <v>13702</v>
      </c>
      <c r="AJ3168" s="44" t="s">
        <v>13703</v>
      </c>
      <c r="AK3168" s="261">
        <v>9500119</v>
      </c>
      <c r="AL3168" s="44" t="s">
        <v>13704</v>
      </c>
      <c r="AM3168" s="44">
        <v>0</v>
      </c>
      <c r="AN3168" s="262">
        <v>296308000</v>
      </c>
      <c r="AO3168" s="34"/>
      <c r="AP3168" s="34"/>
      <c r="AQ3168" s="34"/>
      <c r="AR3168" s="34"/>
      <c r="AS3168" s="34"/>
      <c r="AT3168" s="44" t="e">
        <v>#N/A</v>
      </c>
      <c r="AU3168" s="44"/>
      <c r="AV3168" s="477" t="e">
        <f t="array" ref="AV3168">_xlfn.IFS(
LEFT(Tabelas!$AI3168,1)="N","DN",
LEFT(Tabelas!$AI3168,1)="C","DC",
LEFT(Tabelas!$AI3168,1)="L","DL",
LEFT(Tabelas!$AI3168,1)="A","DA",
LEFT(Tabelas!$AI3168,1)="G","DG")</f>
        <v>#N/A</v>
      </c>
      <c r="AW3168" s="34"/>
      <c r="AX3168" s="34"/>
      <c r="AY3168" s="34"/>
      <c r="AZ3168" s="34"/>
      <c r="BA3168" s="34"/>
      <c r="BB3168" s="34"/>
      <c r="BC3168" s="34"/>
      <c r="BD3168" s="44">
        <v>420105</v>
      </c>
      <c r="BE3168" s="34" t="s">
        <v>13708</v>
      </c>
      <c r="BF3168" s="43" t="s">
        <v>318</v>
      </c>
      <c r="BG3168" s="34" t="s">
        <v>464</v>
      </c>
      <c r="BH3168" s="34" t="s">
        <v>13701</v>
      </c>
      <c r="BI3168" s="34"/>
      <c r="BJ3168" s="44" t="s">
        <v>13702</v>
      </c>
      <c r="BK3168" s="44" t="s">
        <v>13702</v>
      </c>
      <c r="EN3168" s="576"/>
      <c r="EO3168" s="561"/>
      <c r="EP3168" s="561"/>
      <c r="EQ3168" s="576"/>
      <c r="ER3168" s="561"/>
      <c r="ES3168" s="561"/>
    </row>
    <row r="3169" spans="22:149">
      <c r="V3169" s="43">
        <v>658</v>
      </c>
      <c r="W3169" s="34" t="s">
        <v>13699</v>
      </c>
      <c r="X3169" s="44">
        <v>420201</v>
      </c>
      <c r="Y3169" s="34" t="s">
        <v>13709</v>
      </c>
      <c r="Z3169" s="43" t="s">
        <v>318</v>
      </c>
      <c r="AA3169" s="34" t="s">
        <v>13710</v>
      </c>
      <c r="AB3169" s="34" t="s">
        <v>13701</v>
      </c>
      <c r="AC3169" s="34"/>
      <c r="AD3169" s="44" t="s">
        <v>13711</v>
      </c>
      <c r="AE3169" s="44" t="s">
        <v>13711</v>
      </c>
      <c r="AF3169" s="43">
        <v>658</v>
      </c>
      <c r="AG3169" s="34" t="s">
        <v>13699</v>
      </c>
      <c r="AH3169" s="34" t="s">
        <v>13699</v>
      </c>
      <c r="AI3169" s="43" t="s">
        <v>13702</v>
      </c>
      <c r="AJ3169" s="44" t="s">
        <v>13703</v>
      </c>
      <c r="AK3169" s="261">
        <v>9500119</v>
      </c>
      <c r="AL3169" s="44" t="s">
        <v>13704</v>
      </c>
      <c r="AM3169" s="44">
        <v>0</v>
      </c>
      <c r="AN3169" s="262">
        <v>296308000</v>
      </c>
      <c r="AO3169" s="34"/>
      <c r="AP3169" s="34"/>
      <c r="AQ3169" s="34"/>
      <c r="AR3169" s="34"/>
      <c r="AS3169" s="34"/>
      <c r="AT3169" s="44" t="e">
        <v>#N/A</v>
      </c>
      <c r="AU3169" s="44"/>
      <c r="AV3169" s="477" t="e">
        <f t="array" ref="AV3169">_xlfn.IFS(
LEFT(Tabelas!$AI3169,1)="N","DN",
LEFT(Tabelas!$AI3169,1)="C","DC",
LEFT(Tabelas!$AI3169,1)="L","DL",
LEFT(Tabelas!$AI3169,1)="A","DA",
LEFT(Tabelas!$AI3169,1)="G","DG")</f>
        <v>#N/A</v>
      </c>
      <c r="AW3169" s="34"/>
      <c r="AX3169" s="34"/>
      <c r="AY3169" s="34"/>
      <c r="AZ3169" s="34"/>
      <c r="BA3169" s="34"/>
      <c r="BB3169" s="34"/>
      <c r="BC3169" s="34"/>
      <c r="BD3169" s="44">
        <v>420201</v>
      </c>
      <c r="BE3169" s="34" t="s">
        <v>13709</v>
      </c>
      <c r="BF3169" s="43" t="s">
        <v>318</v>
      </c>
      <c r="BG3169" s="34" t="s">
        <v>13710</v>
      </c>
      <c r="BH3169" s="34" t="s">
        <v>13701</v>
      </c>
      <c r="BI3169" s="34"/>
      <c r="BJ3169" s="44" t="s">
        <v>13711</v>
      </c>
      <c r="BK3169" s="44" t="s">
        <v>13711</v>
      </c>
      <c r="EN3169" s="576"/>
      <c r="EO3169" s="561"/>
      <c r="EP3169" s="561"/>
      <c r="EQ3169" s="576"/>
      <c r="ER3169" s="561"/>
      <c r="ES3169" s="561"/>
    </row>
    <row r="3170" spans="22:149">
      <c r="V3170" s="43">
        <v>658</v>
      </c>
      <c r="W3170" s="34" t="s">
        <v>13699</v>
      </c>
      <c r="X3170" s="44">
        <v>420202</v>
      </c>
      <c r="Y3170" s="34" t="s">
        <v>13712</v>
      </c>
      <c r="Z3170" s="43" t="s">
        <v>318</v>
      </c>
      <c r="AA3170" s="34" t="s">
        <v>13710</v>
      </c>
      <c r="AB3170" s="34" t="s">
        <v>13701</v>
      </c>
      <c r="AC3170" s="34"/>
      <c r="AD3170" s="44" t="s">
        <v>13711</v>
      </c>
      <c r="AE3170" s="44" t="s">
        <v>13711</v>
      </c>
      <c r="AF3170" s="43">
        <v>658</v>
      </c>
      <c r="AG3170" s="34" t="s">
        <v>13699</v>
      </c>
      <c r="AH3170" s="34" t="s">
        <v>13699</v>
      </c>
      <c r="AI3170" s="43" t="s">
        <v>13702</v>
      </c>
      <c r="AJ3170" s="44" t="s">
        <v>13703</v>
      </c>
      <c r="AK3170" s="261">
        <v>9500119</v>
      </c>
      <c r="AL3170" s="44" t="s">
        <v>13704</v>
      </c>
      <c r="AM3170" s="44">
        <v>0</v>
      </c>
      <c r="AN3170" s="262">
        <v>296308000</v>
      </c>
      <c r="AO3170" s="34"/>
      <c r="AP3170" s="34"/>
      <c r="AQ3170" s="34"/>
      <c r="AR3170" s="34"/>
      <c r="AS3170" s="34"/>
      <c r="AT3170" s="44" t="e">
        <v>#N/A</v>
      </c>
      <c r="AU3170" s="44"/>
      <c r="AV3170" s="477" t="e">
        <f t="array" ref="AV3170">_xlfn.IFS(
LEFT(Tabelas!$AI3170,1)="N","DN",
LEFT(Tabelas!$AI3170,1)="C","DC",
LEFT(Tabelas!$AI3170,1)="L","DL",
LEFT(Tabelas!$AI3170,1)="A","DA",
LEFT(Tabelas!$AI3170,1)="G","DG")</f>
        <v>#N/A</v>
      </c>
      <c r="AW3170" s="34"/>
      <c r="AX3170" s="34"/>
      <c r="AY3170" s="34"/>
      <c r="AZ3170" s="34"/>
      <c r="BA3170" s="34"/>
      <c r="BB3170" s="34"/>
      <c r="BC3170" s="34"/>
      <c r="BD3170" s="44">
        <v>420202</v>
      </c>
      <c r="BE3170" s="34" t="s">
        <v>13712</v>
      </c>
      <c r="BF3170" s="43" t="s">
        <v>318</v>
      </c>
      <c r="BG3170" s="34" t="s">
        <v>13710</v>
      </c>
      <c r="BH3170" s="34" t="s">
        <v>13701</v>
      </c>
      <c r="BI3170" s="34"/>
      <c r="BJ3170" s="44" t="s">
        <v>13711</v>
      </c>
      <c r="BK3170" s="44" t="s">
        <v>13711</v>
      </c>
      <c r="EN3170" s="576"/>
      <c r="EO3170" s="561"/>
      <c r="EP3170" s="561"/>
      <c r="EQ3170" s="576"/>
      <c r="ER3170" s="561"/>
      <c r="ES3170" s="561"/>
    </row>
    <row r="3171" spans="22:149">
      <c r="V3171" s="43">
        <v>658</v>
      </c>
      <c r="W3171" s="34" t="s">
        <v>13699</v>
      </c>
      <c r="X3171" s="44">
        <v>420208</v>
      </c>
      <c r="Y3171" s="34" t="s">
        <v>13713</v>
      </c>
      <c r="Z3171" s="43" t="s">
        <v>318</v>
      </c>
      <c r="AA3171" s="34" t="s">
        <v>13710</v>
      </c>
      <c r="AB3171" s="34" t="s">
        <v>13701</v>
      </c>
      <c r="AC3171" s="34"/>
      <c r="AD3171" s="44" t="s">
        <v>13711</v>
      </c>
      <c r="AE3171" s="44" t="s">
        <v>13711</v>
      </c>
      <c r="AF3171" s="43">
        <v>658</v>
      </c>
      <c r="AG3171" s="34" t="s">
        <v>13699</v>
      </c>
      <c r="AH3171" s="34" t="s">
        <v>13699</v>
      </c>
      <c r="AI3171" s="43" t="s">
        <v>13702</v>
      </c>
      <c r="AJ3171" s="44" t="s">
        <v>13703</v>
      </c>
      <c r="AK3171" s="261">
        <v>9500119</v>
      </c>
      <c r="AL3171" s="44" t="s">
        <v>13704</v>
      </c>
      <c r="AM3171" s="44">
        <v>0</v>
      </c>
      <c r="AN3171" s="262">
        <v>296308000</v>
      </c>
      <c r="AO3171" s="34"/>
      <c r="AP3171" s="34"/>
      <c r="AQ3171" s="34"/>
      <c r="AR3171" s="34"/>
      <c r="AS3171" s="34"/>
      <c r="AT3171" s="44" t="e">
        <v>#N/A</v>
      </c>
      <c r="AU3171" s="44"/>
      <c r="AV3171" s="477" t="e">
        <f t="array" ref="AV3171">_xlfn.IFS(
LEFT(Tabelas!$AI3171,1)="N","DN",
LEFT(Tabelas!$AI3171,1)="C","DC",
LEFT(Tabelas!$AI3171,1)="L","DL",
LEFT(Tabelas!$AI3171,1)="A","DA",
LEFT(Tabelas!$AI3171,1)="G","DG")</f>
        <v>#N/A</v>
      </c>
      <c r="AW3171" s="34"/>
      <c r="AX3171" s="34"/>
      <c r="AY3171" s="34"/>
      <c r="AZ3171" s="34"/>
      <c r="BA3171" s="34"/>
      <c r="BB3171" s="34"/>
      <c r="BC3171" s="34"/>
      <c r="BD3171" s="44">
        <v>420208</v>
      </c>
      <c r="BE3171" s="34" t="s">
        <v>13713</v>
      </c>
      <c r="BF3171" s="43" t="s">
        <v>318</v>
      </c>
      <c r="BG3171" s="34" t="s">
        <v>13710</v>
      </c>
      <c r="BH3171" s="34" t="s">
        <v>13701</v>
      </c>
      <c r="BI3171" s="34"/>
      <c r="BJ3171" s="44" t="s">
        <v>13711</v>
      </c>
      <c r="BK3171" s="44" t="s">
        <v>13711</v>
      </c>
      <c r="EN3171" s="576"/>
      <c r="EO3171" s="561"/>
      <c r="EP3171" s="561"/>
      <c r="EQ3171" s="576"/>
      <c r="ER3171" s="561"/>
      <c r="ES3171" s="561"/>
    </row>
    <row r="3172" spans="22:149">
      <c r="V3172" s="43">
        <v>658</v>
      </c>
      <c r="W3172" s="34" t="s">
        <v>13699</v>
      </c>
      <c r="X3172" s="44">
        <v>420203</v>
      </c>
      <c r="Y3172" s="34" t="s">
        <v>13714</v>
      </c>
      <c r="Z3172" s="43" t="s">
        <v>318</v>
      </c>
      <c r="AA3172" s="34" t="s">
        <v>13710</v>
      </c>
      <c r="AB3172" s="34" t="s">
        <v>13701</v>
      </c>
      <c r="AC3172" s="34"/>
      <c r="AD3172" s="44" t="s">
        <v>13711</v>
      </c>
      <c r="AE3172" s="44" t="s">
        <v>13711</v>
      </c>
      <c r="AF3172" s="43">
        <v>658</v>
      </c>
      <c r="AG3172" s="34" t="s">
        <v>13699</v>
      </c>
      <c r="AH3172" s="34" t="s">
        <v>13699</v>
      </c>
      <c r="AI3172" s="43" t="s">
        <v>13702</v>
      </c>
      <c r="AJ3172" s="44" t="s">
        <v>13703</v>
      </c>
      <c r="AK3172" s="261">
        <v>9500119</v>
      </c>
      <c r="AL3172" s="44" t="s">
        <v>13704</v>
      </c>
      <c r="AM3172" s="44">
        <v>0</v>
      </c>
      <c r="AN3172" s="262">
        <v>296308000</v>
      </c>
      <c r="AO3172" s="34"/>
      <c r="AP3172" s="34"/>
      <c r="AQ3172" s="34"/>
      <c r="AR3172" s="34"/>
      <c r="AS3172" s="34"/>
      <c r="AT3172" s="44" t="e">
        <v>#N/A</v>
      </c>
      <c r="AU3172" s="44"/>
      <c r="AV3172" s="477" t="e">
        <f t="array" ref="AV3172">_xlfn.IFS(
LEFT(Tabelas!$AI3172,1)="N","DN",
LEFT(Tabelas!$AI3172,1)="C","DC",
LEFT(Tabelas!$AI3172,1)="L","DL",
LEFT(Tabelas!$AI3172,1)="A","DA",
LEFT(Tabelas!$AI3172,1)="G","DG")</f>
        <v>#N/A</v>
      </c>
      <c r="AW3172" s="34"/>
      <c r="AX3172" s="34"/>
      <c r="AY3172" s="34"/>
      <c r="AZ3172" s="34"/>
      <c r="BA3172" s="34"/>
      <c r="BB3172" s="34"/>
      <c r="BC3172" s="34"/>
      <c r="BD3172" s="44">
        <v>420203</v>
      </c>
      <c r="BE3172" s="34" t="s">
        <v>13714</v>
      </c>
      <c r="BF3172" s="43" t="s">
        <v>318</v>
      </c>
      <c r="BG3172" s="34" t="s">
        <v>13710</v>
      </c>
      <c r="BH3172" s="34" t="s">
        <v>13701</v>
      </c>
      <c r="BI3172" s="34"/>
      <c r="BJ3172" s="44" t="s">
        <v>13711</v>
      </c>
      <c r="BK3172" s="44" t="s">
        <v>13711</v>
      </c>
      <c r="EN3172" s="576"/>
      <c r="EO3172" s="561"/>
      <c r="EP3172" s="561"/>
      <c r="EQ3172" s="576"/>
      <c r="ER3172" s="561"/>
      <c r="ES3172" s="561"/>
    </row>
    <row r="3173" spans="22:149">
      <c r="V3173" s="43">
        <v>658</v>
      </c>
      <c r="W3173" s="34" t="s">
        <v>13699</v>
      </c>
      <c r="X3173" s="44">
        <v>420204</v>
      </c>
      <c r="Y3173" s="34" t="s">
        <v>13710</v>
      </c>
      <c r="Z3173" s="43" t="s">
        <v>318</v>
      </c>
      <c r="AA3173" s="34" t="s">
        <v>13710</v>
      </c>
      <c r="AB3173" s="34" t="s">
        <v>13701</v>
      </c>
      <c r="AC3173" s="34"/>
      <c r="AD3173" s="44" t="s">
        <v>13711</v>
      </c>
      <c r="AE3173" s="44" t="s">
        <v>13711</v>
      </c>
      <c r="AF3173" s="43">
        <v>658</v>
      </c>
      <c r="AG3173" s="34" t="s">
        <v>13699</v>
      </c>
      <c r="AH3173" s="34" t="s">
        <v>13699</v>
      </c>
      <c r="AI3173" s="43" t="s">
        <v>13702</v>
      </c>
      <c r="AJ3173" s="44" t="s">
        <v>13703</v>
      </c>
      <c r="AK3173" s="261">
        <v>9500119</v>
      </c>
      <c r="AL3173" s="44" t="s">
        <v>13704</v>
      </c>
      <c r="AM3173" s="44">
        <v>0</v>
      </c>
      <c r="AN3173" s="262">
        <v>296308000</v>
      </c>
      <c r="AO3173" s="34"/>
      <c r="AP3173" s="34"/>
      <c r="AQ3173" s="34"/>
      <c r="AR3173" s="34"/>
      <c r="AS3173" s="34"/>
      <c r="AT3173" s="44" t="e">
        <v>#N/A</v>
      </c>
      <c r="AU3173" s="44"/>
      <c r="AV3173" s="477" t="e">
        <f t="array" ref="AV3173">_xlfn.IFS(
LEFT(Tabelas!$AI3173,1)="N","DN",
LEFT(Tabelas!$AI3173,1)="C","DC",
LEFT(Tabelas!$AI3173,1)="L","DL",
LEFT(Tabelas!$AI3173,1)="A","DA",
LEFT(Tabelas!$AI3173,1)="G","DG")</f>
        <v>#N/A</v>
      </c>
      <c r="AW3173" s="34"/>
      <c r="AX3173" s="34"/>
      <c r="AY3173" s="34"/>
      <c r="AZ3173" s="34"/>
      <c r="BA3173" s="34"/>
      <c r="BB3173" s="34"/>
      <c r="BC3173" s="34"/>
      <c r="BD3173" s="44">
        <v>420204</v>
      </c>
      <c r="BE3173" s="34" t="s">
        <v>13710</v>
      </c>
      <c r="BF3173" s="43" t="s">
        <v>318</v>
      </c>
      <c r="BG3173" s="34" t="s">
        <v>13710</v>
      </c>
      <c r="BH3173" s="34" t="s">
        <v>13701</v>
      </c>
      <c r="BI3173" s="34"/>
      <c r="BJ3173" s="44" t="s">
        <v>13711</v>
      </c>
      <c r="BK3173" s="44" t="s">
        <v>13711</v>
      </c>
      <c r="EN3173" s="576"/>
      <c r="EO3173" s="561"/>
      <c r="EP3173" s="561"/>
      <c r="EQ3173" s="576"/>
      <c r="ER3173" s="561"/>
      <c r="ES3173" s="561"/>
    </row>
    <row r="3174" spans="22:149">
      <c r="V3174" s="43">
        <v>658</v>
      </c>
      <c r="W3174" s="34" t="s">
        <v>13699</v>
      </c>
      <c r="X3174" s="44">
        <v>420200</v>
      </c>
      <c r="Y3174" s="34" t="s">
        <v>13715</v>
      </c>
      <c r="Z3174" s="43" t="s">
        <v>318</v>
      </c>
      <c r="AA3174" s="34" t="s">
        <v>13710</v>
      </c>
      <c r="AB3174" s="34" t="s">
        <v>13701</v>
      </c>
      <c r="AC3174" s="34"/>
      <c r="AD3174" s="44" t="s">
        <v>13711</v>
      </c>
      <c r="AE3174" s="44" t="s">
        <v>13711</v>
      </c>
      <c r="AF3174" s="43">
        <v>658</v>
      </c>
      <c r="AG3174" s="34" t="s">
        <v>13699</v>
      </c>
      <c r="AH3174" s="34" t="s">
        <v>13699</v>
      </c>
      <c r="AI3174" s="43" t="s">
        <v>13702</v>
      </c>
      <c r="AJ3174" s="44" t="s">
        <v>13703</v>
      </c>
      <c r="AK3174" s="261">
        <v>9500119</v>
      </c>
      <c r="AL3174" s="44" t="s">
        <v>13704</v>
      </c>
      <c r="AM3174" s="44">
        <v>0</v>
      </c>
      <c r="AN3174" s="262">
        <v>296308000</v>
      </c>
      <c r="AO3174" s="34"/>
      <c r="AP3174" s="34"/>
      <c r="AQ3174" s="34"/>
      <c r="AR3174" s="34"/>
      <c r="AS3174" s="34"/>
      <c r="AT3174" s="44" t="e">
        <v>#N/A</v>
      </c>
      <c r="AU3174" s="44"/>
      <c r="AV3174" s="477" t="e">
        <f t="array" ref="AV3174">_xlfn.IFS(
LEFT(Tabelas!$AI3174,1)="N","DN",
LEFT(Tabelas!$AI3174,1)="C","DC",
LEFT(Tabelas!$AI3174,1)="L","DL",
LEFT(Tabelas!$AI3174,1)="A","DA",
LEFT(Tabelas!$AI3174,1)="G","DG")</f>
        <v>#N/A</v>
      </c>
      <c r="AW3174" s="34"/>
      <c r="AX3174" s="34"/>
      <c r="AY3174" s="34"/>
      <c r="AZ3174" s="34"/>
      <c r="BA3174" s="34"/>
      <c r="BB3174" s="34"/>
      <c r="BC3174" s="34"/>
      <c r="BD3174" s="44">
        <v>420200</v>
      </c>
      <c r="BE3174" s="34" t="s">
        <v>13715</v>
      </c>
      <c r="BF3174" s="43" t="s">
        <v>318</v>
      </c>
      <c r="BG3174" s="34" t="s">
        <v>13710</v>
      </c>
      <c r="BH3174" s="34" t="s">
        <v>13701</v>
      </c>
      <c r="BI3174" s="34"/>
      <c r="BJ3174" s="44" t="s">
        <v>13711</v>
      </c>
      <c r="BK3174" s="44" t="s">
        <v>13711</v>
      </c>
      <c r="EN3174" s="576"/>
      <c r="EO3174" s="561"/>
      <c r="EP3174" s="561"/>
      <c r="EQ3174" s="576"/>
      <c r="ER3174" s="561"/>
      <c r="ES3174" s="561"/>
    </row>
    <row r="3175" spans="22:149">
      <c r="V3175" s="43">
        <v>658</v>
      </c>
      <c r="W3175" s="34" t="s">
        <v>13699</v>
      </c>
      <c r="X3175" s="44">
        <v>420206</v>
      </c>
      <c r="Y3175" s="34" t="s">
        <v>13716</v>
      </c>
      <c r="Z3175" s="43" t="s">
        <v>318</v>
      </c>
      <c r="AA3175" s="34" t="s">
        <v>13710</v>
      </c>
      <c r="AB3175" s="34" t="s">
        <v>13701</v>
      </c>
      <c r="AC3175" s="34"/>
      <c r="AD3175" s="44" t="s">
        <v>13711</v>
      </c>
      <c r="AE3175" s="44" t="s">
        <v>13711</v>
      </c>
      <c r="AF3175" s="43">
        <v>658</v>
      </c>
      <c r="AG3175" s="34" t="s">
        <v>13699</v>
      </c>
      <c r="AH3175" s="34" t="s">
        <v>13699</v>
      </c>
      <c r="AI3175" s="43" t="s">
        <v>13702</v>
      </c>
      <c r="AJ3175" s="44" t="s">
        <v>13703</v>
      </c>
      <c r="AK3175" s="261">
        <v>9500119</v>
      </c>
      <c r="AL3175" s="44" t="s">
        <v>13704</v>
      </c>
      <c r="AM3175" s="44">
        <v>0</v>
      </c>
      <c r="AN3175" s="262">
        <v>296308000</v>
      </c>
      <c r="AO3175" s="34"/>
      <c r="AP3175" s="34"/>
      <c r="AQ3175" s="34"/>
      <c r="AR3175" s="34"/>
      <c r="AS3175" s="34"/>
      <c r="AT3175" s="44" t="e">
        <v>#N/A</v>
      </c>
      <c r="AU3175" s="44"/>
      <c r="AV3175" s="477" t="e">
        <f t="array" ref="AV3175">_xlfn.IFS(
LEFT(Tabelas!$AI3175,1)="N","DN",
LEFT(Tabelas!$AI3175,1)="C","DC",
LEFT(Tabelas!$AI3175,1)="L","DL",
LEFT(Tabelas!$AI3175,1)="A","DA",
LEFT(Tabelas!$AI3175,1)="G","DG")</f>
        <v>#N/A</v>
      </c>
      <c r="AW3175" s="34"/>
      <c r="AX3175" s="34"/>
      <c r="AY3175" s="34"/>
      <c r="AZ3175" s="34"/>
      <c r="BA3175" s="34"/>
      <c r="BB3175" s="34"/>
      <c r="BC3175" s="34"/>
      <c r="BD3175" s="44">
        <v>420206</v>
      </c>
      <c r="BE3175" s="34" t="s">
        <v>13716</v>
      </c>
      <c r="BF3175" s="43" t="s">
        <v>318</v>
      </c>
      <c r="BG3175" s="34" t="s">
        <v>13710</v>
      </c>
      <c r="BH3175" s="34" t="s">
        <v>13701</v>
      </c>
      <c r="BI3175" s="34"/>
      <c r="BJ3175" s="44" t="s">
        <v>13711</v>
      </c>
      <c r="BK3175" s="44" t="s">
        <v>13711</v>
      </c>
      <c r="EN3175" s="576"/>
      <c r="EO3175" s="561"/>
      <c r="EP3175" s="561"/>
      <c r="EQ3175" s="576"/>
      <c r="ER3175" s="561"/>
      <c r="ES3175" s="561"/>
    </row>
    <row r="3176" spans="22:149">
      <c r="V3176" s="43">
        <v>658</v>
      </c>
      <c r="W3176" s="34" t="s">
        <v>13699</v>
      </c>
      <c r="X3176" s="44">
        <v>420207</v>
      </c>
      <c r="Y3176" s="34" t="s">
        <v>1607</v>
      </c>
      <c r="Z3176" s="43" t="s">
        <v>318</v>
      </c>
      <c r="AA3176" s="34" t="s">
        <v>13710</v>
      </c>
      <c r="AB3176" s="34" t="s">
        <v>13701</v>
      </c>
      <c r="AC3176" s="34"/>
      <c r="AD3176" s="44" t="s">
        <v>13711</v>
      </c>
      <c r="AE3176" s="44" t="s">
        <v>13711</v>
      </c>
      <c r="AF3176" s="43">
        <v>658</v>
      </c>
      <c r="AG3176" s="34" t="s">
        <v>13699</v>
      </c>
      <c r="AH3176" s="34" t="s">
        <v>13699</v>
      </c>
      <c r="AI3176" s="43" t="s">
        <v>13702</v>
      </c>
      <c r="AJ3176" s="44" t="s">
        <v>13703</v>
      </c>
      <c r="AK3176" s="261">
        <v>9500119</v>
      </c>
      <c r="AL3176" s="44" t="s">
        <v>13704</v>
      </c>
      <c r="AM3176" s="44">
        <v>0</v>
      </c>
      <c r="AN3176" s="262">
        <v>296308000</v>
      </c>
      <c r="AO3176" s="34"/>
      <c r="AP3176" s="34"/>
      <c r="AQ3176" s="34"/>
      <c r="AR3176" s="34"/>
      <c r="AS3176" s="34"/>
      <c r="AT3176" s="44" t="e">
        <v>#N/A</v>
      </c>
      <c r="AU3176" s="44"/>
      <c r="AV3176" s="477" t="e">
        <f t="array" ref="AV3176">_xlfn.IFS(
LEFT(Tabelas!$AI3176,1)="N","DN",
LEFT(Tabelas!$AI3176,1)="C","DC",
LEFT(Tabelas!$AI3176,1)="L","DL",
LEFT(Tabelas!$AI3176,1)="A","DA",
LEFT(Tabelas!$AI3176,1)="G","DG")</f>
        <v>#N/A</v>
      </c>
      <c r="AW3176" s="34"/>
      <c r="AX3176" s="34"/>
      <c r="AY3176" s="34"/>
      <c r="AZ3176" s="34"/>
      <c r="BA3176" s="34"/>
      <c r="BB3176" s="34"/>
      <c r="BC3176" s="34"/>
      <c r="BD3176" s="44">
        <v>420207</v>
      </c>
      <c r="BE3176" s="34" t="s">
        <v>1607</v>
      </c>
      <c r="BF3176" s="43" t="s">
        <v>318</v>
      </c>
      <c r="BG3176" s="34" t="s">
        <v>13710</v>
      </c>
      <c r="BH3176" s="34" t="s">
        <v>13701</v>
      </c>
      <c r="BI3176" s="34"/>
      <c r="BJ3176" s="44" t="s">
        <v>13711</v>
      </c>
      <c r="BK3176" s="44" t="s">
        <v>13711</v>
      </c>
      <c r="EN3176" s="576"/>
      <c r="EO3176" s="561"/>
      <c r="EP3176" s="561"/>
      <c r="EQ3176" s="576"/>
      <c r="ER3176" s="561"/>
      <c r="ES3176" s="561"/>
    </row>
    <row r="3177" spans="22:149">
      <c r="V3177" s="43">
        <v>658</v>
      </c>
      <c r="W3177" s="34" t="s">
        <v>13699</v>
      </c>
      <c r="X3177" s="44">
        <v>420209</v>
      </c>
      <c r="Y3177" s="34" t="s">
        <v>13717</v>
      </c>
      <c r="Z3177" s="43" t="s">
        <v>318</v>
      </c>
      <c r="AA3177" s="34" t="s">
        <v>13710</v>
      </c>
      <c r="AB3177" s="34" t="s">
        <v>13701</v>
      </c>
      <c r="AC3177" s="34"/>
      <c r="AD3177" s="44" t="s">
        <v>13711</v>
      </c>
      <c r="AE3177" s="44" t="s">
        <v>13711</v>
      </c>
      <c r="AF3177" s="43">
        <v>658</v>
      </c>
      <c r="AG3177" s="34" t="s">
        <v>13699</v>
      </c>
      <c r="AH3177" s="34" t="s">
        <v>13699</v>
      </c>
      <c r="AI3177" s="43" t="s">
        <v>13702</v>
      </c>
      <c r="AJ3177" s="44" t="s">
        <v>13703</v>
      </c>
      <c r="AK3177" s="261">
        <v>9500119</v>
      </c>
      <c r="AL3177" s="44" t="s">
        <v>13704</v>
      </c>
      <c r="AM3177" s="44">
        <v>0</v>
      </c>
      <c r="AN3177" s="262">
        <v>296308000</v>
      </c>
      <c r="AO3177" s="34"/>
      <c r="AP3177" s="34"/>
      <c r="AQ3177" s="34"/>
      <c r="AR3177" s="34"/>
      <c r="AS3177" s="34"/>
      <c r="AT3177" s="44" t="e">
        <v>#N/A</v>
      </c>
      <c r="AU3177" s="44"/>
      <c r="AV3177" s="477" t="e">
        <f t="array" ref="AV3177">_xlfn.IFS(
LEFT(Tabelas!$AI3177,1)="N","DN",
LEFT(Tabelas!$AI3177,1)="C","DC",
LEFT(Tabelas!$AI3177,1)="L","DL",
LEFT(Tabelas!$AI3177,1)="A","DA",
LEFT(Tabelas!$AI3177,1)="G","DG")</f>
        <v>#N/A</v>
      </c>
      <c r="AW3177" s="34"/>
      <c r="AX3177" s="34"/>
      <c r="AY3177" s="34"/>
      <c r="AZ3177" s="34"/>
      <c r="BA3177" s="34"/>
      <c r="BB3177" s="34"/>
      <c r="BC3177" s="34"/>
      <c r="BD3177" s="44">
        <v>420209</v>
      </c>
      <c r="BE3177" s="34" t="s">
        <v>13717</v>
      </c>
      <c r="BF3177" s="43" t="s">
        <v>318</v>
      </c>
      <c r="BG3177" s="34" t="s">
        <v>13710</v>
      </c>
      <c r="BH3177" s="34" t="s">
        <v>13701</v>
      </c>
      <c r="BI3177" s="34"/>
      <c r="BJ3177" s="44" t="s">
        <v>13711</v>
      </c>
      <c r="BK3177" s="44" t="s">
        <v>13711</v>
      </c>
      <c r="EN3177" s="576"/>
      <c r="EO3177" s="561"/>
      <c r="EP3177" s="561"/>
      <c r="EQ3177" s="576"/>
      <c r="ER3177" s="561"/>
      <c r="ES3177" s="561"/>
    </row>
    <row r="3178" spans="22:149">
      <c r="V3178" s="43">
        <v>658</v>
      </c>
      <c r="W3178" s="34" t="s">
        <v>13699</v>
      </c>
      <c r="X3178" s="44">
        <v>420210</v>
      </c>
      <c r="Y3178" s="34" t="s">
        <v>13718</v>
      </c>
      <c r="Z3178" s="43" t="s">
        <v>318</v>
      </c>
      <c r="AA3178" s="34" t="s">
        <v>13710</v>
      </c>
      <c r="AB3178" s="34" t="s">
        <v>13701</v>
      </c>
      <c r="AC3178" s="34"/>
      <c r="AD3178" s="44" t="s">
        <v>13711</v>
      </c>
      <c r="AE3178" s="44" t="s">
        <v>13711</v>
      </c>
      <c r="AF3178" s="43">
        <v>658</v>
      </c>
      <c r="AG3178" s="34" t="s">
        <v>13699</v>
      </c>
      <c r="AH3178" s="34" t="s">
        <v>13699</v>
      </c>
      <c r="AI3178" s="43" t="s">
        <v>13702</v>
      </c>
      <c r="AJ3178" s="44" t="s">
        <v>13703</v>
      </c>
      <c r="AK3178" s="261">
        <v>9500119</v>
      </c>
      <c r="AL3178" s="44" t="s">
        <v>13704</v>
      </c>
      <c r="AM3178" s="44">
        <v>0</v>
      </c>
      <c r="AN3178" s="262">
        <v>296308000</v>
      </c>
      <c r="AO3178" s="34"/>
      <c r="AP3178" s="34"/>
      <c r="AQ3178" s="34"/>
      <c r="AR3178" s="34"/>
      <c r="AS3178" s="34"/>
      <c r="AT3178" s="44" t="e">
        <v>#N/A</v>
      </c>
      <c r="AU3178" s="44"/>
      <c r="AV3178" s="477" t="e">
        <f t="array" ref="AV3178">_xlfn.IFS(
LEFT(Tabelas!$AI3178,1)="N","DN",
LEFT(Tabelas!$AI3178,1)="C","DC",
LEFT(Tabelas!$AI3178,1)="L","DL",
LEFT(Tabelas!$AI3178,1)="A","DA",
LEFT(Tabelas!$AI3178,1)="G","DG")</f>
        <v>#N/A</v>
      </c>
      <c r="AW3178" s="34"/>
      <c r="AX3178" s="34"/>
      <c r="AY3178" s="34"/>
      <c r="AZ3178" s="34"/>
      <c r="BA3178" s="34"/>
      <c r="BB3178" s="34"/>
      <c r="BC3178" s="34"/>
      <c r="BD3178" s="44">
        <v>420210</v>
      </c>
      <c r="BE3178" s="34" t="s">
        <v>13718</v>
      </c>
      <c r="BF3178" s="43" t="s">
        <v>318</v>
      </c>
      <c r="BG3178" s="34" t="s">
        <v>13710</v>
      </c>
      <c r="BH3178" s="34" t="s">
        <v>13701</v>
      </c>
      <c r="BI3178" s="34"/>
      <c r="BJ3178" s="44" t="s">
        <v>13711</v>
      </c>
      <c r="BK3178" s="44" t="s">
        <v>13711</v>
      </c>
      <c r="EN3178" s="576"/>
      <c r="EO3178" s="561"/>
      <c r="EP3178" s="561"/>
      <c r="EQ3178" s="576"/>
      <c r="ER3178" s="561"/>
      <c r="ES3178" s="561"/>
    </row>
    <row r="3179" spans="22:149">
      <c r="V3179" s="43">
        <v>658</v>
      </c>
      <c r="W3179" s="34" t="s">
        <v>13699</v>
      </c>
      <c r="X3179" s="44">
        <v>420323</v>
      </c>
      <c r="Y3179" s="34" t="s">
        <v>13719</v>
      </c>
      <c r="Z3179" s="43" t="s">
        <v>318</v>
      </c>
      <c r="AA3179" s="34" t="s">
        <v>13704</v>
      </c>
      <c r="AB3179" s="34" t="s">
        <v>13701</v>
      </c>
      <c r="AC3179" s="34"/>
      <c r="AD3179" s="44" t="s">
        <v>13711</v>
      </c>
      <c r="AE3179" s="44" t="s">
        <v>13711</v>
      </c>
      <c r="AF3179" s="43">
        <v>658</v>
      </c>
      <c r="AG3179" s="34" t="s">
        <v>13699</v>
      </c>
      <c r="AH3179" s="34" t="s">
        <v>13699</v>
      </c>
      <c r="AI3179" s="43" t="s">
        <v>13702</v>
      </c>
      <c r="AJ3179" s="44" t="s">
        <v>13703</v>
      </c>
      <c r="AK3179" s="261">
        <v>9500119</v>
      </c>
      <c r="AL3179" s="44" t="s">
        <v>13704</v>
      </c>
      <c r="AM3179" s="44">
        <v>0</v>
      </c>
      <c r="AN3179" s="262">
        <v>296308000</v>
      </c>
      <c r="AO3179" s="34"/>
      <c r="AP3179" s="34"/>
      <c r="AQ3179" s="34"/>
      <c r="AR3179" s="34"/>
      <c r="AS3179" s="34"/>
      <c r="AT3179" s="44" t="e">
        <v>#N/A</v>
      </c>
      <c r="AU3179" s="44"/>
      <c r="AV3179" s="477" t="e">
        <f t="array" ref="AV3179">_xlfn.IFS(
LEFT(Tabelas!$AI3179,1)="N","DN",
LEFT(Tabelas!$AI3179,1)="C","DC",
LEFT(Tabelas!$AI3179,1)="L","DL",
LEFT(Tabelas!$AI3179,1)="A","DA",
LEFT(Tabelas!$AI3179,1)="G","DG")</f>
        <v>#N/A</v>
      </c>
      <c r="AW3179" s="34"/>
      <c r="AX3179" s="34"/>
      <c r="AY3179" s="34"/>
      <c r="AZ3179" s="34"/>
      <c r="BA3179" s="34"/>
      <c r="BB3179" s="34"/>
      <c r="BC3179" s="34"/>
      <c r="BD3179" s="44">
        <v>420323</v>
      </c>
      <c r="BE3179" s="34" t="s">
        <v>13719</v>
      </c>
      <c r="BF3179" s="43" t="s">
        <v>318</v>
      </c>
      <c r="BG3179" s="34" t="s">
        <v>13704</v>
      </c>
      <c r="BH3179" s="34" t="s">
        <v>13701</v>
      </c>
      <c r="BI3179" s="34"/>
      <c r="BJ3179" s="44" t="s">
        <v>13711</v>
      </c>
      <c r="BK3179" s="44" t="s">
        <v>13711</v>
      </c>
      <c r="EN3179" s="576"/>
      <c r="EO3179" s="561"/>
      <c r="EP3179" s="561"/>
      <c r="EQ3179" s="576"/>
      <c r="ER3179" s="561"/>
      <c r="ES3179" s="561"/>
    </row>
    <row r="3180" spans="22:149">
      <c r="V3180" s="43">
        <v>658</v>
      </c>
      <c r="W3180" s="34" t="s">
        <v>13699</v>
      </c>
      <c r="X3180" s="44">
        <v>420301</v>
      </c>
      <c r="Y3180" s="34" t="s">
        <v>13720</v>
      </c>
      <c r="Z3180" s="43" t="s">
        <v>318</v>
      </c>
      <c r="AA3180" s="34" t="s">
        <v>13704</v>
      </c>
      <c r="AB3180" s="34" t="s">
        <v>13701</v>
      </c>
      <c r="AC3180" s="34"/>
      <c r="AD3180" s="44" t="s">
        <v>13711</v>
      </c>
      <c r="AE3180" s="44" t="s">
        <v>13711</v>
      </c>
      <c r="AF3180" s="43">
        <v>658</v>
      </c>
      <c r="AG3180" s="34" t="s">
        <v>13699</v>
      </c>
      <c r="AH3180" s="34" t="s">
        <v>13699</v>
      </c>
      <c r="AI3180" s="43" t="s">
        <v>13702</v>
      </c>
      <c r="AJ3180" s="44" t="s">
        <v>13703</v>
      </c>
      <c r="AK3180" s="261">
        <v>9500119</v>
      </c>
      <c r="AL3180" s="44" t="s">
        <v>13704</v>
      </c>
      <c r="AM3180" s="44">
        <v>0</v>
      </c>
      <c r="AN3180" s="262">
        <v>296308000</v>
      </c>
      <c r="AO3180" s="34"/>
      <c r="AP3180" s="34"/>
      <c r="AQ3180" s="34"/>
      <c r="AR3180" s="34"/>
      <c r="AS3180" s="34"/>
      <c r="AT3180" s="44" t="e">
        <v>#N/A</v>
      </c>
      <c r="AU3180" s="44"/>
      <c r="AV3180" s="477" t="e">
        <f t="array" ref="AV3180">_xlfn.IFS(
LEFT(Tabelas!$AI3180,1)="N","DN",
LEFT(Tabelas!$AI3180,1)="C","DC",
LEFT(Tabelas!$AI3180,1)="L","DL",
LEFT(Tabelas!$AI3180,1)="A","DA",
LEFT(Tabelas!$AI3180,1)="G","DG")</f>
        <v>#N/A</v>
      </c>
      <c r="AW3180" s="34"/>
      <c r="AX3180" s="34"/>
      <c r="AY3180" s="34"/>
      <c r="AZ3180" s="34"/>
      <c r="BA3180" s="34"/>
      <c r="BB3180" s="34"/>
      <c r="BC3180" s="34"/>
      <c r="BD3180" s="44">
        <v>420301</v>
      </c>
      <c r="BE3180" s="34" t="s">
        <v>13720</v>
      </c>
      <c r="BF3180" s="43" t="s">
        <v>318</v>
      </c>
      <c r="BG3180" s="34" t="s">
        <v>13704</v>
      </c>
      <c r="BH3180" s="34" t="s">
        <v>13701</v>
      </c>
      <c r="BI3180" s="34"/>
      <c r="BJ3180" s="44" t="s">
        <v>13711</v>
      </c>
      <c r="BK3180" s="44" t="s">
        <v>13711</v>
      </c>
      <c r="EN3180" s="576"/>
      <c r="EO3180" s="561"/>
      <c r="EP3180" s="561"/>
      <c r="EQ3180" s="576"/>
      <c r="ER3180" s="561"/>
      <c r="ES3180" s="561"/>
    </row>
    <row r="3181" spans="22:149">
      <c r="V3181" s="43">
        <v>658</v>
      </c>
      <c r="W3181" s="34" t="s">
        <v>13699</v>
      </c>
      <c r="X3181" s="44">
        <v>420303</v>
      </c>
      <c r="Y3181" s="34" t="s">
        <v>13721</v>
      </c>
      <c r="Z3181" s="43" t="s">
        <v>318</v>
      </c>
      <c r="AA3181" s="34" t="s">
        <v>13704</v>
      </c>
      <c r="AB3181" s="34" t="s">
        <v>13701</v>
      </c>
      <c r="AC3181" s="34"/>
      <c r="AD3181" s="44" t="s">
        <v>13711</v>
      </c>
      <c r="AE3181" s="44" t="s">
        <v>13711</v>
      </c>
      <c r="AF3181" s="43">
        <v>658</v>
      </c>
      <c r="AG3181" s="34" t="s">
        <v>13699</v>
      </c>
      <c r="AH3181" s="34" t="s">
        <v>13699</v>
      </c>
      <c r="AI3181" s="43" t="s">
        <v>13702</v>
      </c>
      <c r="AJ3181" s="44" t="s">
        <v>13703</v>
      </c>
      <c r="AK3181" s="261">
        <v>9500119</v>
      </c>
      <c r="AL3181" s="44" t="s">
        <v>13704</v>
      </c>
      <c r="AM3181" s="44">
        <v>0</v>
      </c>
      <c r="AN3181" s="262">
        <v>296308000</v>
      </c>
      <c r="AO3181" s="34"/>
      <c r="AP3181" s="34"/>
      <c r="AQ3181" s="34"/>
      <c r="AR3181" s="34"/>
      <c r="AS3181" s="34"/>
      <c r="AT3181" s="44" t="e">
        <v>#N/A</v>
      </c>
      <c r="AU3181" s="44"/>
      <c r="AV3181" s="477" t="e">
        <f t="array" ref="AV3181">_xlfn.IFS(
LEFT(Tabelas!$AI3181,1)="N","DN",
LEFT(Tabelas!$AI3181,1)="C","DC",
LEFT(Tabelas!$AI3181,1)="L","DL",
LEFT(Tabelas!$AI3181,1)="A","DA",
LEFT(Tabelas!$AI3181,1)="G","DG")</f>
        <v>#N/A</v>
      </c>
      <c r="AW3181" s="34"/>
      <c r="AX3181" s="34"/>
      <c r="AY3181" s="34"/>
      <c r="AZ3181" s="34"/>
      <c r="BA3181" s="34"/>
      <c r="BB3181" s="34"/>
      <c r="BC3181" s="34"/>
      <c r="BD3181" s="44">
        <v>420303</v>
      </c>
      <c r="BE3181" s="34" t="s">
        <v>13721</v>
      </c>
      <c r="BF3181" s="43" t="s">
        <v>318</v>
      </c>
      <c r="BG3181" s="34" t="s">
        <v>13704</v>
      </c>
      <c r="BH3181" s="34" t="s">
        <v>13701</v>
      </c>
      <c r="BI3181" s="34"/>
      <c r="BJ3181" s="44" t="s">
        <v>13711</v>
      </c>
      <c r="BK3181" s="44" t="s">
        <v>13711</v>
      </c>
      <c r="EN3181" s="576"/>
      <c r="EO3181" s="561"/>
      <c r="EP3181" s="561"/>
      <c r="EQ3181" s="576"/>
      <c r="ER3181" s="561"/>
      <c r="ES3181" s="561"/>
    </row>
    <row r="3182" spans="22:149">
      <c r="V3182" s="43">
        <v>658</v>
      </c>
      <c r="W3182" s="34" t="s">
        <v>13699</v>
      </c>
      <c r="X3182" s="44">
        <v>420304</v>
      </c>
      <c r="Y3182" s="34" t="s">
        <v>13722</v>
      </c>
      <c r="Z3182" s="43" t="s">
        <v>318</v>
      </c>
      <c r="AA3182" s="34" t="s">
        <v>13704</v>
      </c>
      <c r="AB3182" s="34" t="s">
        <v>13701</v>
      </c>
      <c r="AC3182" s="34"/>
      <c r="AD3182" s="44" t="s">
        <v>13711</v>
      </c>
      <c r="AE3182" s="44" t="s">
        <v>13711</v>
      </c>
      <c r="AF3182" s="43">
        <v>658</v>
      </c>
      <c r="AG3182" s="34" t="s">
        <v>13699</v>
      </c>
      <c r="AH3182" s="34" t="s">
        <v>13699</v>
      </c>
      <c r="AI3182" s="43" t="s">
        <v>13702</v>
      </c>
      <c r="AJ3182" s="44" t="s">
        <v>13703</v>
      </c>
      <c r="AK3182" s="261">
        <v>9500119</v>
      </c>
      <c r="AL3182" s="44" t="s">
        <v>13704</v>
      </c>
      <c r="AM3182" s="44">
        <v>0</v>
      </c>
      <c r="AN3182" s="262">
        <v>296308000</v>
      </c>
      <c r="AO3182" s="34"/>
      <c r="AP3182" s="34"/>
      <c r="AQ3182" s="34"/>
      <c r="AR3182" s="34"/>
      <c r="AS3182" s="34"/>
      <c r="AT3182" s="44" t="e">
        <v>#N/A</v>
      </c>
      <c r="AU3182" s="44"/>
      <c r="AV3182" s="477" t="e">
        <f t="array" ref="AV3182">_xlfn.IFS(
LEFT(Tabelas!$AI3182,1)="N","DN",
LEFT(Tabelas!$AI3182,1)="C","DC",
LEFT(Tabelas!$AI3182,1)="L","DL",
LEFT(Tabelas!$AI3182,1)="A","DA",
LEFT(Tabelas!$AI3182,1)="G","DG")</f>
        <v>#N/A</v>
      </c>
      <c r="AW3182" s="34"/>
      <c r="AX3182" s="34"/>
      <c r="AY3182" s="34"/>
      <c r="AZ3182" s="34"/>
      <c r="BA3182" s="34"/>
      <c r="BB3182" s="34"/>
      <c r="BC3182" s="34"/>
      <c r="BD3182" s="44">
        <v>420304</v>
      </c>
      <c r="BE3182" s="34" t="s">
        <v>13722</v>
      </c>
      <c r="BF3182" s="43" t="s">
        <v>318</v>
      </c>
      <c r="BG3182" s="34" t="s">
        <v>13704</v>
      </c>
      <c r="BH3182" s="34" t="s">
        <v>13701</v>
      </c>
      <c r="BI3182" s="34"/>
      <c r="BJ3182" s="44" t="s">
        <v>13711</v>
      </c>
      <c r="BK3182" s="44" t="s">
        <v>13711</v>
      </c>
      <c r="EN3182" s="576"/>
      <c r="EO3182" s="561"/>
      <c r="EP3182" s="561"/>
      <c r="EQ3182" s="576"/>
      <c r="ER3182" s="561"/>
      <c r="ES3182" s="561"/>
    </row>
    <row r="3183" spans="22:149">
      <c r="V3183" s="43">
        <v>658</v>
      </c>
      <c r="W3183" s="34" t="s">
        <v>13699</v>
      </c>
      <c r="X3183" s="44">
        <v>420305</v>
      </c>
      <c r="Y3183" s="34" t="s">
        <v>13723</v>
      </c>
      <c r="Z3183" s="43" t="s">
        <v>318</v>
      </c>
      <c r="AA3183" s="34" t="s">
        <v>13704</v>
      </c>
      <c r="AB3183" s="34" t="s">
        <v>13701</v>
      </c>
      <c r="AC3183" s="34"/>
      <c r="AD3183" s="44" t="s">
        <v>13711</v>
      </c>
      <c r="AE3183" s="44" t="s">
        <v>13711</v>
      </c>
      <c r="AF3183" s="43">
        <v>658</v>
      </c>
      <c r="AG3183" s="34" t="s">
        <v>13699</v>
      </c>
      <c r="AH3183" s="34" t="s">
        <v>13699</v>
      </c>
      <c r="AI3183" s="43" t="s">
        <v>13702</v>
      </c>
      <c r="AJ3183" s="44" t="s">
        <v>13703</v>
      </c>
      <c r="AK3183" s="261">
        <v>9500119</v>
      </c>
      <c r="AL3183" s="44" t="s">
        <v>13704</v>
      </c>
      <c r="AM3183" s="44">
        <v>0</v>
      </c>
      <c r="AN3183" s="262">
        <v>296308000</v>
      </c>
      <c r="AO3183" s="34"/>
      <c r="AP3183" s="34"/>
      <c r="AQ3183" s="34"/>
      <c r="AR3183" s="34"/>
      <c r="AS3183" s="34"/>
      <c r="AT3183" s="44" t="e">
        <v>#N/A</v>
      </c>
      <c r="AU3183" s="44"/>
      <c r="AV3183" s="477" t="e">
        <f t="array" ref="AV3183">_xlfn.IFS(
LEFT(Tabelas!$AI3183,1)="N","DN",
LEFT(Tabelas!$AI3183,1)="C","DC",
LEFT(Tabelas!$AI3183,1)="L","DL",
LEFT(Tabelas!$AI3183,1)="A","DA",
LEFT(Tabelas!$AI3183,1)="G","DG")</f>
        <v>#N/A</v>
      </c>
      <c r="AW3183" s="34"/>
      <c r="AX3183" s="34"/>
      <c r="AY3183" s="34"/>
      <c r="AZ3183" s="34"/>
      <c r="BA3183" s="34"/>
      <c r="BB3183" s="34"/>
      <c r="BC3183" s="34"/>
      <c r="BD3183" s="44">
        <v>420305</v>
      </c>
      <c r="BE3183" s="34" t="s">
        <v>13723</v>
      </c>
      <c r="BF3183" s="43" t="s">
        <v>318</v>
      </c>
      <c r="BG3183" s="34" t="s">
        <v>13704</v>
      </c>
      <c r="BH3183" s="34" t="s">
        <v>13701</v>
      </c>
      <c r="BI3183" s="34"/>
      <c r="BJ3183" s="44" t="s">
        <v>13711</v>
      </c>
      <c r="BK3183" s="44" t="s">
        <v>13711</v>
      </c>
      <c r="EN3183" s="576"/>
      <c r="EO3183" s="561"/>
      <c r="EP3183" s="561"/>
      <c r="EQ3183" s="576"/>
      <c r="ER3183" s="561"/>
      <c r="ES3183" s="561"/>
    </row>
    <row r="3184" spans="22:149">
      <c r="V3184" s="43">
        <v>658</v>
      </c>
      <c r="W3184" s="34" t="s">
        <v>13699</v>
      </c>
      <c r="X3184" s="44">
        <v>420306</v>
      </c>
      <c r="Y3184" s="34" t="s">
        <v>13724</v>
      </c>
      <c r="Z3184" s="43" t="s">
        <v>318</v>
      </c>
      <c r="AA3184" s="34" t="s">
        <v>13704</v>
      </c>
      <c r="AB3184" s="34" t="s">
        <v>13701</v>
      </c>
      <c r="AC3184" s="34"/>
      <c r="AD3184" s="44" t="s">
        <v>13711</v>
      </c>
      <c r="AE3184" s="44" t="s">
        <v>13711</v>
      </c>
      <c r="AF3184" s="43">
        <v>658</v>
      </c>
      <c r="AG3184" s="34" t="s">
        <v>13699</v>
      </c>
      <c r="AH3184" s="34" t="s">
        <v>13699</v>
      </c>
      <c r="AI3184" s="43" t="s">
        <v>13702</v>
      </c>
      <c r="AJ3184" s="44" t="s">
        <v>13703</v>
      </c>
      <c r="AK3184" s="261">
        <v>9500119</v>
      </c>
      <c r="AL3184" s="44" t="s">
        <v>13704</v>
      </c>
      <c r="AM3184" s="44">
        <v>0</v>
      </c>
      <c r="AN3184" s="262">
        <v>296308000</v>
      </c>
      <c r="AO3184" s="34"/>
      <c r="AP3184" s="34"/>
      <c r="AQ3184" s="34"/>
      <c r="AR3184" s="34"/>
      <c r="AS3184" s="34"/>
      <c r="AT3184" s="44" t="e">
        <v>#N/A</v>
      </c>
      <c r="AU3184" s="44"/>
      <c r="AV3184" s="477" t="e">
        <f t="array" ref="AV3184">_xlfn.IFS(
LEFT(Tabelas!$AI3184,1)="N","DN",
LEFT(Tabelas!$AI3184,1)="C","DC",
LEFT(Tabelas!$AI3184,1)="L","DL",
LEFT(Tabelas!$AI3184,1)="A","DA",
LEFT(Tabelas!$AI3184,1)="G","DG")</f>
        <v>#N/A</v>
      </c>
      <c r="AW3184" s="34"/>
      <c r="AX3184" s="34"/>
      <c r="AY3184" s="34"/>
      <c r="AZ3184" s="34"/>
      <c r="BA3184" s="34"/>
      <c r="BB3184" s="34"/>
      <c r="BC3184" s="34"/>
      <c r="BD3184" s="44">
        <v>420306</v>
      </c>
      <c r="BE3184" s="34" t="s">
        <v>13724</v>
      </c>
      <c r="BF3184" s="43" t="s">
        <v>318</v>
      </c>
      <c r="BG3184" s="34" t="s">
        <v>13704</v>
      </c>
      <c r="BH3184" s="34" t="s">
        <v>13701</v>
      </c>
      <c r="BI3184" s="34"/>
      <c r="BJ3184" s="44" t="s">
        <v>13711</v>
      </c>
      <c r="BK3184" s="44" t="s">
        <v>13711</v>
      </c>
      <c r="EN3184" s="576"/>
      <c r="EO3184" s="561"/>
      <c r="EP3184" s="561"/>
      <c r="EQ3184" s="576"/>
      <c r="ER3184" s="561"/>
      <c r="ES3184" s="561"/>
    </row>
    <row r="3185" spans="22:149">
      <c r="V3185" s="43">
        <v>658</v>
      </c>
      <c r="W3185" s="34" t="s">
        <v>13699</v>
      </c>
      <c r="X3185" s="44">
        <v>420307</v>
      </c>
      <c r="Y3185" s="34" t="s">
        <v>13725</v>
      </c>
      <c r="Z3185" s="43" t="s">
        <v>318</v>
      </c>
      <c r="AA3185" s="34" t="s">
        <v>13704</v>
      </c>
      <c r="AB3185" s="34" t="s">
        <v>13701</v>
      </c>
      <c r="AC3185" s="34"/>
      <c r="AD3185" s="44" t="s">
        <v>13711</v>
      </c>
      <c r="AE3185" s="44" t="s">
        <v>13711</v>
      </c>
      <c r="AF3185" s="43">
        <v>658</v>
      </c>
      <c r="AG3185" s="34" t="s">
        <v>13699</v>
      </c>
      <c r="AH3185" s="34" t="s">
        <v>13699</v>
      </c>
      <c r="AI3185" s="43" t="s">
        <v>13702</v>
      </c>
      <c r="AJ3185" s="44" t="s">
        <v>13703</v>
      </c>
      <c r="AK3185" s="261">
        <v>9500119</v>
      </c>
      <c r="AL3185" s="44" t="s">
        <v>13704</v>
      </c>
      <c r="AM3185" s="44">
        <v>0</v>
      </c>
      <c r="AN3185" s="262">
        <v>296308000</v>
      </c>
      <c r="AO3185" s="34"/>
      <c r="AP3185" s="34"/>
      <c r="AQ3185" s="34"/>
      <c r="AR3185" s="34"/>
      <c r="AS3185" s="34"/>
      <c r="AT3185" s="44" t="e">
        <v>#N/A</v>
      </c>
      <c r="AU3185" s="44"/>
      <c r="AV3185" s="477" t="e">
        <f t="array" ref="AV3185">_xlfn.IFS(
LEFT(Tabelas!$AI3185,1)="N","DN",
LEFT(Tabelas!$AI3185,1)="C","DC",
LEFT(Tabelas!$AI3185,1)="L","DL",
LEFT(Tabelas!$AI3185,1)="A","DA",
LEFT(Tabelas!$AI3185,1)="G","DG")</f>
        <v>#N/A</v>
      </c>
      <c r="AW3185" s="34"/>
      <c r="AX3185" s="34"/>
      <c r="AY3185" s="34"/>
      <c r="AZ3185" s="34"/>
      <c r="BA3185" s="34"/>
      <c r="BB3185" s="34"/>
      <c r="BC3185" s="34"/>
      <c r="BD3185" s="44">
        <v>420307</v>
      </c>
      <c r="BE3185" s="34" t="s">
        <v>13725</v>
      </c>
      <c r="BF3185" s="43" t="s">
        <v>318</v>
      </c>
      <c r="BG3185" s="34" t="s">
        <v>13704</v>
      </c>
      <c r="BH3185" s="34" t="s">
        <v>13701</v>
      </c>
      <c r="BI3185" s="34"/>
      <c r="BJ3185" s="44" t="s">
        <v>13711</v>
      </c>
      <c r="BK3185" s="44" t="s">
        <v>13711</v>
      </c>
      <c r="EN3185" s="576"/>
      <c r="EO3185" s="561"/>
      <c r="EP3185" s="561"/>
      <c r="EQ3185" s="576"/>
      <c r="ER3185" s="561"/>
      <c r="ES3185" s="561"/>
    </row>
    <row r="3186" spans="22:149">
      <c r="V3186" s="43">
        <v>658</v>
      </c>
      <c r="W3186" s="34" t="s">
        <v>13699</v>
      </c>
      <c r="X3186" s="44">
        <v>420308</v>
      </c>
      <c r="Y3186" s="34" t="s">
        <v>13726</v>
      </c>
      <c r="Z3186" s="43" t="s">
        <v>318</v>
      </c>
      <c r="AA3186" s="34" t="s">
        <v>13704</v>
      </c>
      <c r="AB3186" s="34" t="s">
        <v>13701</v>
      </c>
      <c r="AC3186" s="34"/>
      <c r="AD3186" s="44" t="s">
        <v>13711</v>
      </c>
      <c r="AE3186" s="44" t="s">
        <v>13711</v>
      </c>
      <c r="AF3186" s="43">
        <v>658</v>
      </c>
      <c r="AG3186" s="34" t="s">
        <v>13699</v>
      </c>
      <c r="AH3186" s="34" t="s">
        <v>13699</v>
      </c>
      <c r="AI3186" s="43" t="s">
        <v>13702</v>
      </c>
      <c r="AJ3186" s="44" t="s">
        <v>13703</v>
      </c>
      <c r="AK3186" s="261">
        <v>9500119</v>
      </c>
      <c r="AL3186" s="44" t="s">
        <v>13704</v>
      </c>
      <c r="AM3186" s="44">
        <v>0</v>
      </c>
      <c r="AN3186" s="262">
        <v>296308000</v>
      </c>
      <c r="AO3186" s="34"/>
      <c r="AP3186" s="34"/>
      <c r="AQ3186" s="34"/>
      <c r="AR3186" s="34"/>
      <c r="AS3186" s="34"/>
      <c r="AT3186" s="44" t="e">
        <v>#N/A</v>
      </c>
      <c r="AU3186" s="44"/>
      <c r="AV3186" s="477" t="e">
        <f t="array" ref="AV3186">_xlfn.IFS(
LEFT(Tabelas!$AI3186,1)="N","DN",
LEFT(Tabelas!$AI3186,1)="C","DC",
LEFT(Tabelas!$AI3186,1)="L","DL",
LEFT(Tabelas!$AI3186,1)="A","DA",
LEFT(Tabelas!$AI3186,1)="G","DG")</f>
        <v>#N/A</v>
      </c>
      <c r="AW3186" s="34"/>
      <c r="AX3186" s="34"/>
      <c r="AY3186" s="34"/>
      <c r="AZ3186" s="34"/>
      <c r="BA3186" s="34"/>
      <c r="BB3186" s="34"/>
      <c r="BC3186" s="34"/>
      <c r="BD3186" s="44">
        <v>420308</v>
      </c>
      <c r="BE3186" s="34" t="s">
        <v>13726</v>
      </c>
      <c r="BF3186" s="43" t="s">
        <v>318</v>
      </c>
      <c r="BG3186" s="34" t="s">
        <v>13704</v>
      </c>
      <c r="BH3186" s="34" t="s">
        <v>13701</v>
      </c>
      <c r="BI3186" s="34"/>
      <c r="BJ3186" s="44" t="s">
        <v>13711</v>
      </c>
      <c r="BK3186" s="44" t="s">
        <v>13711</v>
      </c>
      <c r="EN3186" s="576"/>
      <c r="EO3186" s="561"/>
      <c r="EP3186" s="561"/>
      <c r="EQ3186" s="576"/>
      <c r="ER3186" s="561"/>
      <c r="ES3186" s="561"/>
    </row>
    <row r="3187" spans="22:149">
      <c r="V3187" s="43">
        <v>658</v>
      </c>
      <c r="W3187" s="34" t="s">
        <v>13699</v>
      </c>
      <c r="X3187" s="44">
        <v>420309</v>
      </c>
      <c r="Y3187" s="34" t="s">
        <v>13727</v>
      </c>
      <c r="Z3187" s="43" t="s">
        <v>318</v>
      </c>
      <c r="AA3187" s="34" t="s">
        <v>13704</v>
      </c>
      <c r="AB3187" s="34" t="s">
        <v>13701</v>
      </c>
      <c r="AC3187" s="34"/>
      <c r="AD3187" s="44" t="s">
        <v>13711</v>
      </c>
      <c r="AE3187" s="44" t="s">
        <v>13711</v>
      </c>
      <c r="AF3187" s="43">
        <v>658</v>
      </c>
      <c r="AG3187" s="34" t="s">
        <v>13699</v>
      </c>
      <c r="AH3187" s="34" t="s">
        <v>13699</v>
      </c>
      <c r="AI3187" s="43" t="s">
        <v>13702</v>
      </c>
      <c r="AJ3187" s="44" t="s">
        <v>13703</v>
      </c>
      <c r="AK3187" s="261">
        <v>9500119</v>
      </c>
      <c r="AL3187" s="44" t="s">
        <v>13704</v>
      </c>
      <c r="AM3187" s="44">
        <v>0</v>
      </c>
      <c r="AN3187" s="262">
        <v>296308000</v>
      </c>
      <c r="AO3187" s="34"/>
      <c r="AP3187" s="34"/>
      <c r="AQ3187" s="34"/>
      <c r="AR3187" s="34"/>
      <c r="AS3187" s="34"/>
      <c r="AT3187" s="44" t="e">
        <v>#N/A</v>
      </c>
      <c r="AU3187" s="44"/>
      <c r="AV3187" s="477" t="e">
        <f t="array" ref="AV3187">_xlfn.IFS(
LEFT(Tabelas!$AI3187,1)="N","DN",
LEFT(Tabelas!$AI3187,1)="C","DC",
LEFT(Tabelas!$AI3187,1)="L","DL",
LEFT(Tabelas!$AI3187,1)="A","DA",
LEFT(Tabelas!$AI3187,1)="G","DG")</f>
        <v>#N/A</v>
      </c>
      <c r="AW3187" s="34"/>
      <c r="AX3187" s="34"/>
      <c r="AY3187" s="34"/>
      <c r="AZ3187" s="34"/>
      <c r="BA3187" s="34"/>
      <c r="BB3187" s="34"/>
      <c r="BC3187" s="34"/>
      <c r="BD3187" s="44">
        <v>420309</v>
      </c>
      <c r="BE3187" s="34" t="s">
        <v>13727</v>
      </c>
      <c r="BF3187" s="43" t="s">
        <v>318</v>
      </c>
      <c r="BG3187" s="34" t="s">
        <v>13704</v>
      </c>
      <c r="BH3187" s="34" t="s">
        <v>13701</v>
      </c>
      <c r="BI3187" s="34"/>
      <c r="BJ3187" s="44" t="s">
        <v>13711</v>
      </c>
      <c r="BK3187" s="44" t="s">
        <v>13711</v>
      </c>
      <c r="EN3187" s="576"/>
      <c r="EO3187" s="561"/>
      <c r="EP3187" s="561"/>
      <c r="EQ3187" s="576"/>
      <c r="ER3187" s="561"/>
      <c r="ES3187" s="561"/>
    </row>
    <row r="3188" spans="22:149">
      <c r="V3188" s="43">
        <v>658</v>
      </c>
      <c r="W3188" s="34" t="s">
        <v>13699</v>
      </c>
      <c r="X3188" s="44">
        <v>420310</v>
      </c>
      <c r="Y3188" s="34" t="s">
        <v>13728</v>
      </c>
      <c r="Z3188" s="43" t="s">
        <v>318</v>
      </c>
      <c r="AA3188" s="34" t="s">
        <v>13704</v>
      </c>
      <c r="AB3188" s="34" t="s">
        <v>13701</v>
      </c>
      <c r="AC3188" s="34"/>
      <c r="AD3188" s="44" t="s">
        <v>13711</v>
      </c>
      <c r="AE3188" s="44" t="s">
        <v>13711</v>
      </c>
      <c r="AF3188" s="43">
        <v>658</v>
      </c>
      <c r="AG3188" s="34" t="s">
        <v>13699</v>
      </c>
      <c r="AH3188" s="34" t="s">
        <v>13699</v>
      </c>
      <c r="AI3188" s="43" t="s">
        <v>13702</v>
      </c>
      <c r="AJ3188" s="44" t="s">
        <v>13703</v>
      </c>
      <c r="AK3188" s="261">
        <v>9500119</v>
      </c>
      <c r="AL3188" s="44" t="s">
        <v>13704</v>
      </c>
      <c r="AM3188" s="44">
        <v>0</v>
      </c>
      <c r="AN3188" s="262">
        <v>296308000</v>
      </c>
      <c r="AO3188" s="34"/>
      <c r="AP3188" s="34"/>
      <c r="AQ3188" s="34"/>
      <c r="AR3188" s="34"/>
      <c r="AS3188" s="34"/>
      <c r="AT3188" s="44" t="e">
        <v>#N/A</v>
      </c>
      <c r="AU3188" s="44"/>
      <c r="AV3188" s="477" t="e">
        <f t="array" ref="AV3188">_xlfn.IFS(
LEFT(Tabelas!$AI3188,1)="N","DN",
LEFT(Tabelas!$AI3188,1)="C","DC",
LEFT(Tabelas!$AI3188,1)="L","DL",
LEFT(Tabelas!$AI3188,1)="A","DA",
LEFT(Tabelas!$AI3188,1)="G","DG")</f>
        <v>#N/A</v>
      </c>
      <c r="AW3188" s="34"/>
      <c r="AX3188" s="34"/>
      <c r="AY3188" s="34"/>
      <c r="AZ3188" s="34"/>
      <c r="BA3188" s="34"/>
      <c r="BB3188" s="34"/>
      <c r="BC3188" s="34"/>
      <c r="BD3188" s="44">
        <v>420310</v>
      </c>
      <c r="BE3188" s="34" t="s">
        <v>13728</v>
      </c>
      <c r="BF3188" s="43" t="s">
        <v>318</v>
      </c>
      <c r="BG3188" s="34" t="s">
        <v>13704</v>
      </c>
      <c r="BH3188" s="34" t="s">
        <v>13701</v>
      </c>
      <c r="BI3188" s="34"/>
      <c r="BJ3188" s="44" t="s">
        <v>13711</v>
      </c>
      <c r="BK3188" s="44" t="s">
        <v>13711</v>
      </c>
      <c r="EN3188" s="576"/>
      <c r="EO3188" s="561"/>
      <c r="EP3188" s="561"/>
      <c r="EQ3188" s="576"/>
      <c r="ER3188" s="561"/>
      <c r="ES3188" s="561"/>
    </row>
    <row r="3189" spans="22:149">
      <c r="V3189" s="43">
        <v>658</v>
      </c>
      <c r="W3189" s="34" t="s">
        <v>13699</v>
      </c>
      <c r="X3189" s="44">
        <v>420311</v>
      </c>
      <c r="Y3189" s="34" t="s">
        <v>1666</v>
      </c>
      <c r="Z3189" s="43" t="s">
        <v>318</v>
      </c>
      <c r="AA3189" s="34" t="s">
        <v>13704</v>
      </c>
      <c r="AB3189" s="34" t="s">
        <v>13701</v>
      </c>
      <c r="AC3189" s="34"/>
      <c r="AD3189" s="44" t="s">
        <v>13711</v>
      </c>
      <c r="AE3189" s="44" t="s">
        <v>13711</v>
      </c>
      <c r="AF3189" s="43">
        <v>658</v>
      </c>
      <c r="AG3189" s="34" t="s">
        <v>13699</v>
      </c>
      <c r="AH3189" s="34" t="s">
        <v>13699</v>
      </c>
      <c r="AI3189" s="43" t="s">
        <v>13702</v>
      </c>
      <c r="AJ3189" s="44" t="s">
        <v>13703</v>
      </c>
      <c r="AK3189" s="261">
        <v>9500119</v>
      </c>
      <c r="AL3189" s="44" t="s">
        <v>13704</v>
      </c>
      <c r="AM3189" s="44">
        <v>0</v>
      </c>
      <c r="AN3189" s="262">
        <v>296308000</v>
      </c>
      <c r="AO3189" s="34"/>
      <c r="AP3189" s="34"/>
      <c r="AQ3189" s="34"/>
      <c r="AR3189" s="34"/>
      <c r="AS3189" s="34"/>
      <c r="AT3189" s="44" t="e">
        <v>#N/A</v>
      </c>
      <c r="AU3189" s="44"/>
      <c r="AV3189" s="477" t="e">
        <f t="array" ref="AV3189">_xlfn.IFS(
LEFT(Tabelas!$AI3189,1)="N","DN",
LEFT(Tabelas!$AI3189,1)="C","DC",
LEFT(Tabelas!$AI3189,1)="L","DL",
LEFT(Tabelas!$AI3189,1)="A","DA",
LEFT(Tabelas!$AI3189,1)="G","DG")</f>
        <v>#N/A</v>
      </c>
      <c r="AW3189" s="34"/>
      <c r="AX3189" s="34"/>
      <c r="AY3189" s="34"/>
      <c r="AZ3189" s="34"/>
      <c r="BA3189" s="34"/>
      <c r="BB3189" s="34"/>
      <c r="BC3189" s="34"/>
      <c r="BD3189" s="44">
        <v>420311</v>
      </c>
      <c r="BE3189" s="34" t="s">
        <v>1666</v>
      </c>
      <c r="BF3189" s="43" t="s">
        <v>318</v>
      </c>
      <c r="BG3189" s="34" t="s">
        <v>13704</v>
      </c>
      <c r="BH3189" s="34" t="s">
        <v>13701</v>
      </c>
      <c r="BI3189" s="34"/>
      <c r="BJ3189" s="44" t="s">
        <v>13711</v>
      </c>
      <c r="BK3189" s="44" t="s">
        <v>13711</v>
      </c>
      <c r="EN3189" s="576"/>
      <c r="EO3189" s="561"/>
      <c r="EP3189" s="561"/>
      <c r="EQ3189" s="576"/>
      <c r="ER3189" s="561"/>
      <c r="ES3189" s="561"/>
    </row>
    <row r="3190" spans="22:149">
      <c r="V3190" s="43">
        <v>658</v>
      </c>
      <c r="W3190" s="34" t="s">
        <v>13699</v>
      </c>
      <c r="X3190" s="44">
        <v>420324</v>
      </c>
      <c r="Y3190" s="34" t="s">
        <v>13729</v>
      </c>
      <c r="Z3190" s="43" t="s">
        <v>318</v>
      </c>
      <c r="AA3190" s="34" t="s">
        <v>13704</v>
      </c>
      <c r="AB3190" s="34" t="s">
        <v>13701</v>
      </c>
      <c r="AC3190" s="34"/>
      <c r="AD3190" s="44" t="s">
        <v>13711</v>
      </c>
      <c r="AE3190" s="44" t="s">
        <v>13711</v>
      </c>
      <c r="AF3190" s="43">
        <v>658</v>
      </c>
      <c r="AG3190" s="34" t="s">
        <v>13699</v>
      </c>
      <c r="AH3190" s="34" t="s">
        <v>13699</v>
      </c>
      <c r="AI3190" s="43" t="s">
        <v>13702</v>
      </c>
      <c r="AJ3190" s="44" t="s">
        <v>13703</v>
      </c>
      <c r="AK3190" s="261">
        <v>9500119</v>
      </c>
      <c r="AL3190" s="44" t="s">
        <v>13704</v>
      </c>
      <c r="AM3190" s="44">
        <v>0</v>
      </c>
      <c r="AN3190" s="262">
        <v>296308000</v>
      </c>
      <c r="AO3190" s="34"/>
      <c r="AP3190" s="34"/>
      <c r="AQ3190" s="34"/>
      <c r="AR3190" s="34"/>
      <c r="AS3190" s="34"/>
      <c r="AT3190" s="44" t="e">
        <v>#N/A</v>
      </c>
      <c r="AU3190" s="44"/>
      <c r="AV3190" s="477" t="e">
        <f t="array" ref="AV3190">_xlfn.IFS(
LEFT(Tabelas!$AI3190,1)="N","DN",
LEFT(Tabelas!$AI3190,1)="C","DC",
LEFT(Tabelas!$AI3190,1)="L","DL",
LEFT(Tabelas!$AI3190,1)="A","DA",
LEFT(Tabelas!$AI3190,1)="G","DG")</f>
        <v>#N/A</v>
      </c>
      <c r="AW3190" s="34"/>
      <c r="AX3190" s="34"/>
      <c r="AY3190" s="34"/>
      <c r="AZ3190" s="34"/>
      <c r="BA3190" s="34"/>
      <c r="BB3190" s="34"/>
      <c r="BC3190" s="34"/>
      <c r="BD3190" s="44">
        <v>420324</v>
      </c>
      <c r="BE3190" s="34" t="s">
        <v>13729</v>
      </c>
      <c r="BF3190" s="43" t="s">
        <v>318</v>
      </c>
      <c r="BG3190" s="34" t="s">
        <v>13704</v>
      </c>
      <c r="BH3190" s="34" t="s">
        <v>13701</v>
      </c>
      <c r="BI3190" s="34"/>
      <c r="BJ3190" s="44" t="s">
        <v>13711</v>
      </c>
      <c r="BK3190" s="44" t="s">
        <v>13711</v>
      </c>
      <c r="EN3190" s="576"/>
      <c r="EO3190" s="561"/>
      <c r="EP3190" s="561"/>
      <c r="EQ3190" s="576"/>
      <c r="ER3190" s="561"/>
      <c r="ES3190" s="561"/>
    </row>
    <row r="3191" spans="22:149">
      <c r="V3191" s="43">
        <v>658</v>
      </c>
      <c r="W3191" s="34" t="s">
        <v>13699</v>
      </c>
      <c r="X3191" s="44">
        <v>420300</v>
      </c>
      <c r="Y3191" s="34" t="s">
        <v>13730</v>
      </c>
      <c r="Z3191" s="43" t="s">
        <v>318</v>
      </c>
      <c r="AA3191" s="34" t="s">
        <v>13704</v>
      </c>
      <c r="AB3191" s="34" t="s">
        <v>13701</v>
      </c>
      <c r="AC3191" s="34"/>
      <c r="AD3191" s="44" t="s">
        <v>13711</v>
      </c>
      <c r="AE3191" s="44" t="s">
        <v>13711</v>
      </c>
      <c r="AF3191" s="43">
        <v>658</v>
      </c>
      <c r="AG3191" s="34" t="s">
        <v>13699</v>
      </c>
      <c r="AH3191" s="34" t="s">
        <v>13699</v>
      </c>
      <c r="AI3191" s="43" t="s">
        <v>13702</v>
      </c>
      <c r="AJ3191" s="44" t="s">
        <v>13703</v>
      </c>
      <c r="AK3191" s="261">
        <v>9500119</v>
      </c>
      <c r="AL3191" s="44" t="s">
        <v>13704</v>
      </c>
      <c r="AM3191" s="44">
        <v>0</v>
      </c>
      <c r="AN3191" s="262">
        <v>296308000</v>
      </c>
      <c r="AO3191" s="34"/>
      <c r="AP3191" s="34"/>
      <c r="AQ3191" s="34"/>
      <c r="AR3191" s="34"/>
      <c r="AS3191" s="34"/>
      <c r="AT3191" s="44" t="e">
        <v>#N/A</v>
      </c>
      <c r="AU3191" s="44"/>
      <c r="AV3191" s="477" t="e">
        <f t="array" ref="AV3191">_xlfn.IFS(
LEFT(Tabelas!$AI3191,1)="N","DN",
LEFT(Tabelas!$AI3191,1)="C","DC",
LEFT(Tabelas!$AI3191,1)="L","DL",
LEFT(Tabelas!$AI3191,1)="A","DA",
LEFT(Tabelas!$AI3191,1)="G","DG")</f>
        <v>#N/A</v>
      </c>
      <c r="AW3191" s="34"/>
      <c r="AX3191" s="34"/>
      <c r="AY3191" s="34"/>
      <c r="AZ3191" s="34"/>
      <c r="BA3191" s="34"/>
      <c r="BB3191" s="34"/>
      <c r="BC3191" s="34"/>
      <c r="BD3191" s="44">
        <v>420300</v>
      </c>
      <c r="BE3191" s="34" t="s">
        <v>13730</v>
      </c>
      <c r="BF3191" s="43" t="s">
        <v>318</v>
      </c>
      <c r="BG3191" s="34" t="s">
        <v>13704</v>
      </c>
      <c r="BH3191" s="34" t="s">
        <v>13701</v>
      </c>
      <c r="BI3191" s="34"/>
      <c r="BJ3191" s="44" t="s">
        <v>13711</v>
      </c>
      <c r="BK3191" s="44" t="s">
        <v>13711</v>
      </c>
      <c r="EN3191" s="576"/>
      <c r="EO3191" s="561"/>
      <c r="EP3191" s="561"/>
      <c r="EQ3191" s="576"/>
      <c r="ER3191" s="561"/>
      <c r="ES3191" s="561"/>
    </row>
    <row r="3192" spans="22:149">
      <c r="V3192" s="43">
        <v>658</v>
      </c>
      <c r="W3192" s="34" t="s">
        <v>13699</v>
      </c>
      <c r="X3192" s="44">
        <v>420313</v>
      </c>
      <c r="Y3192" s="34" t="s">
        <v>13731</v>
      </c>
      <c r="Z3192" s="43" t="s">
        <v>318</v>
      </c>
      <c r="AA3192" s="34" t="s">
        <v>13704</v>
      </c>
      <c r="AB3192" s="34" t="s">
        <v>13701</v>
      </c>
      <c r="AC3192" s="34"/>
      <c r="AD3192" s="44" t="s">
        <v>13711</v>
      </c>
      <c r="AE3192" s="44" t="s">
        <v>13711</v>
      </c>
      <c r="AF3192" s="43">
        <v>658</v>
      </c>
      <c r="AG3192" s="34" t="s">
        <v>13699</v>
      </c>
      <c r="AH3192" s="34" t="s">
        <v>13699</v>
      </c>
      <c r="AI3192" s="43" t="s">
        <v>13702</v>
      </c>
      <c r="AJ3192" s="44" t="s">
        <v>13703</v>
      </c>
      <c r="AK3192" s="261">
        <v>9500119</v>
      </c>
      <c r="AL3192" s="44" t="s">
        <v>13704</v>
      </c>
      <c r="AM3192" s="44">
        <v>0</v>
      </c>
      <c r="AN3192" s="262">
        <v>296308000</v>
      </c>
      <c r="AO3192" s="34"/>
      <c r="AP3192" s="34"/>
      <c r="AQ3192" s="34"/>
      <c r="AR3192" s="34"/>
      <c r="AS3192" s="34"/>
      <c r="AT3192" s="44" t="e">
        <v>#N/A</v>
      </c>
      <c r="AU3192" s="44"/>
      <c r="AV3192" s="477" t="e">
        <f t="array" ref="AV3192">_xlfn.IFS(
LEFT(Tabelas!$AI3192,1)="N","DN",
LEFT(Tabelas!$AI3192,1)="C","DC",
LEFT(Tabelas!$AI3192,1)="L","DL",
LEFT(Tabelas!$AI3192,1)="A","DA",
LEFT(Tabelas!$AI3192,1)="G","DG")</f>
        <v>#N/A</v>
      </c>
      <c r="AW3192" s="34"/>
      <c r="AX3192" s="34"/>
      <c r="AY3192" s="34"/>
      <c r="AZ3192" s="34"/>
      <c r="BA3192" s="34"/>
      <c r="BB3192" s="34"/>
      <c r="BC3192" s="34"/>
      <c r="BD3192" s="44">
        <v>420313</v>
      </c>
      <c r="BE3192" s="34" t="s">
        <v>13731</v>
      </c>
      <c r="BF3192" s="43" t="s">
        <v>318</v>
      </c>
      <c r="BG3192" s="34" t="s">
        <v>13704</v>
      </c>
      <c r="BH3192" s="34" t="s">
        <v>13701</v>
      </c>
      <c r="BI3192" s="34"/>
      <c r="BJ3192" s="44" t="s">
        <v>13711</v>
      </c>
      <c r="BK3192" s="44" t="s">
        <v>13711</v>
      </c>
      <c r="EN3192" s="576"/>
      <c r="EO3192" s="561"/>
      <c r="EP3192" s="561"/>
      <c r="EQ3192" s="576"/>
      <c r="ER3192" s="561"/>
      <c r="ES3192" s="561"/>
    </row>
    <row r="3193" spans="22:149">
      <c r="V3193" s="43">
        <v>658</v>
      </c>
      <c r="W3193" s="34" t="s">
        <v>13699</v>
      </c>
      <c r="X3193" s="44">
        <v>420314</v>
      </c>
      <c r="Y3193" s="34" t="s">
        <v>13732</v>
      </c>
      <c r="Z3193" s="43" t="s">
        <v>318</v>
      </c>
      <c r="AA3193" s="34" t="s">
        <v>13704</v>
      </c>
      <c r="AB3193" s="34" t="s">
        <v>13701</v>
      </c>
      <c r="AC3193" s="34"/>
      <c r="AD3193" s="44" t="s">
        <v>13711</v>
      </c>
      <c r="AE3193" s="44" t="s">
        <v>13711</v>
      </c>
      <c r="AF3193" s="43">
        <v>658</v>
      </c>
      <c r="AG3193" s="34" t="s">
        <v>13699</v>
      </c>
      <c r="AH3193" s="34" t="s">
        <v>13699</v>
      </c>
      <c r="AI3193" s="43" t="s">
        <v>13702</v>
      </c>
      <c r="AJ3193" s="44" t="s">
        <v>13703</v>
      </c>
      <c r="AK3193" s="261">
        <v>9500119</v>
      </c>
      <c r="AL3193" s="44" t="s">
        <v>13704</v>
      </c>
      <c r="AM3193" s="44">
        <v>0</v>
      </c>
      <c r="AN3193" s="262">
        <v>296308000</v>
      </c>
      <c r="AO3193" s="34"/>
      <c r="AP3193" s="34"/>
      <c r="AQ3193" s="34"/>
      <c r="AR3193" s="34"/>
      <c r="AS3193" s="34"/>
      <c r="AT3193" s="44" t="e">
        <v>#N/A</v>
      </c>
      <c r="AU3193" s="44"/>
      <c r="AV3193" s="477" t="e">
        <f t="array" ref="AV3193">_xlfn.IFS(
LEFT(Tabelas!$AI3193,1)="N","DN",
LEFT(Tabelas!$AI3193,1)="C","DC",
LEFT(Tabelas!$AI3193,1)="L","DL",
LEFT(Tabelas!$AI3193,1)="A","DA",
LEFT(Tabelas!$AI3193,1)="G","DG")</f>
        <v>#N/A</v>
      </c>
      <c r="AW3193" s="34"/>
      <c r="AX3193" s="34"/>
      <c r="AY3193" s="34"/>
      <c r="AZ3193" s="34"/>
      <c r="BA3193" s="34"/>
      <c r="BB3193" s="34"/>
      <c r="BC3193" s="34"/>
      <c r="BD3193" s="44">
        <v>420314</v>
      </c>
      <c r="BE3193" s="34" t="s">
        <v>13732</v>
      </c>
      <c r="BF3193" s="43" t="s">
        <v>318</v>
      </c>
      <c r="BG3193" s="34" t="s">
        <v>13704</v>
      </c>
      <c r="BH3193" s="34" t="s">
        <v>13701</v>
      </c>
      <c r="BI3193" s="34"/>
      <c r="BJ3193" s="44" t="s">
        <v>13711</v>
      </c>
      <c r="BK3193" s="44" t="s">
        <v>13711</v>
      </c>
      <c r="EN3193" s="576"/>
      <c r="EO3193" s="561"/>
      <c r="EP3193" s="561"/>
      <c r="EQ3193" s="576"/>
      <c r="ER3193" s="561"/>
      <c r="ES3193" s="561"/>
    </row>
    <row r="3194" spans="22:149">
      <c r="V3194" s="43">
        <v>658</v>
      </c>
      <c r="W3194" s="34" t="s">
        <v>13699</v>
      </c>
      <c r="X3194" s="44">
        <v>420312</v>
      </c>
      <c r="Y3194" s="34" t="s">
        <v>13733</v>
      </c>
      <c r="Z3194" s="43" t="s">
        <v>318</v>
      </c>
      <c r="AA3194" s="34" t="s">
        <v>13704</v>
      </c>
      <c r="AB3194" s="34" t="s">
        <v>13701</v>
      </c>
      <c r="AC3194" s="34"/>
      <c r="AD3194" s="44" t="s">
        <v>13711</v>
      </c>
      <c r="AE3194" s="44" t="s">
        <v>13711</v>
      </c>
      <c r="AF3194" s="43">
        <v>658</v>
      </c>
      <c r="AG3194" s="34" t="s">
        <v>13699</v>
      </c>
      <c r="AH3194" s="34" t="s">
        <v>13699</v>
      </c>
      <c r="AI3194" s="43" t="s">
        <v>13702</v>
      </c>
      <c r="AJ3194" s="44" t="s">
        <v>13703</v>
      </c>
      <c r="AK3194" s="261">
        <v>9500119</v>
      </c>
      <c r="AL3194" s="44" t="s">
        <v>13704</v>
      </c>
      <c r="AM3194" s="44">
        <v>0</v>
      </c>
      <c r="AN3194" s="262">
        <v>296308000</v>
      </c>
      <c r="AO3194" s="34"/>
      <c r="AP3194" s="34"/>
      <c r="AQ3194" s="34"/>
      <c r="AR3194" s="34"/>
      <c r="AS3194" s="34"/>
      <c r="AT3194" s="44" t="e">
        <v>#N/A</v>
      </c>
      <c r="AU3194" s="44"/>
      <c r="AV3194" s="477" t="e">
        <f t="array" ref="AV3194">_xlfn.IFS(
LEFT(Tabelas!$AI3194,1)="N","DN",
LEFT(Tabelas!$AI3194,1)="C","DC",
LEFT(Tabelas!$AI3194,1)="L","DL",
LEFT(Tabelas!$AI3194,1)="A","DA",
LEFT(Tabelas!$AI3194,1)="G","DG")</f>
        <v>#N/A</v>
      </c>
      <c r="AW3194" s="34"/>
      <c r="AX3194" s="34"/>
      <c r="AY3194" s="34"/>
      <c r="AZ3194" s="34"/>
      <c r="BA3194" s="34"/>
      <c r="BB3194" s="34"/>
      <c r="BC3194" s="34"/>
      <c r="BD3194" s="44">
        <v>420312</v>
      </c>
      <c r="BE3194" s="34" t="s">
        <v>13733</v>
      </c>
      <c r="BF3194" s="43" t="s">
        <v>318</v>
      </c>
      <c r="BG3194" s="34" t="s">
        <v>13704</v>
      </c>
      <c r="BH3194" s="34" t="s">
        <v>13701</v>
      </c>
      <c r="BI3194" s="34"/>
      <c r="BJ3194" s="44" t="s">
        <v>13711</v>
      </c>
      <c r="BK3194" s="44" t="s">
        <v>13711</v>
      </c>
      <c r="EN3194" s="576"/>
      <c r="EO3194" s="561"/>
      <c r="EP3194" s="561"/>
      <c r="EQ3194" s="576"/>
      <c r="ER3194" s="561"/>
      <c r="ES3194" s="561"/>
    </row>
    <row r="3195" spans="22:149">
      <c r="V3195" s="43">
        <v>658</v>
      </c>
      <c r="W3195" s="34" t="s">
        <v>13699</v>
      </c>
      <c r="X3195" s="44">
        <v>420315</v>
      </c>
      <c r="Y3195" s="34" t="s">
        <v>13734</v>
      </c>
      <c r="Z3195" s="43" t="s">
        <v>318</v>
      </c>
      <c r="AA3195" s="34" t="s">
        <v>13704</v>
      </c>
      <c r="AB3195" s="34" t="s">
        <v>13701</v>
      </c>
      <c r="AC3195" s="34"/>
      <c r="AD3195" s="44" t="s">
        <v>13711</v>
      </c>
      <c r="AE3195" s="44" t="s">
        <v>13711</v>
      </c>
      <c r="AF3195" s="43">
        <v>658</v>
      </c>
      <c r="AG3195" s="34" t="s">
        <v>13699</v>
      </c>
      <c r="AH3195" s="34" t="s">
        <v>13699</v>
      </c>
      <c r="AI3195" s="43" t="s">
        <v>13702</v>
      </c>
      <c r="AJ3195" s="44" t="s">
        <v>13703</v>
      </c>
      <c r="AK3195" s="261">
        <v>9500119</v>
      </c>
      <c r="AL3195" s="44" t="s">
        <v>13704</v>
      </c>
      <c r="AM3195" s="44">
        <v>0</v>
      </c>
      <c r="AN3195" s="262">
        <v>296308000</v>
      </c>
      <c r="AO3195" s="34"/>
      <c r="AP3195" s="34"/>
      <c r="AQ3195" s="34"/>
      <c r="AR3195" s="34"/>
      <c r="AS3195" s="34"/>
      <c r="AT3195" s="44" t="e">
        <v>#N/A</v>
      </c>
      <c r="AU3195" s="44"/>
      <c r="AV3195" s="477" t="e">
        <f t="array" ref="AV3195">_xlfn.IFS(
LEFT(Tabelas!$AI3195,1)="N","DN",
LEFT(Tabelas!$AI3195,1)="C","DC",
LEFT(Tabelas!$AI3195,1)="L","DL",
LEFT(Tabelas!$AI3195,1)="A","DA",
LEFT(Tabelas!$AI3195,1)="G","DG")</f>
        <v>#N/A</v>
      </c>
      <c r="AW3195" s="34"/>
      <c r="AX3195" s="34"/>
      <c r="AY3195" s="34"/>
      <c r="AZ3195" s="34"/>
      <c r="BA3195" s="34"/>
      <c r="BB3195" s="34"/>
      <c r="BC3195" s="34"/>
      <c r="BD3195" s="44">
        <v>420315</v>
      </c>
      <c r="BE3195" s="34" t="s">
        <v>13734</v>
      </c>
      <c r="BF3195" s="43" t="s">
        <v>318</v>
      </c>
      <c r="BG3195" s="34" t="s">
        <v>13704</v>
      </c>
      <c r="BH3195" s="34" t="s">
        <v>13701</v>
      </c>
      <c r="BI3195" s="34"/>
      <c r="BJ3195" s="44" t="s">
        <v>13711</v>
      </c>
      <c r="BK3195" s="44" t="s">
        <v>13711</v>
      </c>
      <c r="EN3195" s="576"/>
      <c r="EO3195" s="561"/>
      <c r="EP3195" s="561"/>
      <c r="EQ3195" s="576"/>
      <c r="ER3195" s="561"/>
      <c r="ES3195" s="561"/>
    </row>
    <row r="3196" spans="22:149">
      <c r="V3196" s="43">
        <v>658</v>
      </c>
      <c r="W3196" s="34" t="s">
        <v>13699</v>
      </c>
      <c r="X3196" s="44">
        <v>420316</v>
      </c>
      <c r="Y3196" s="34" t="s">
        <v>13735</v>
      </c>
      <c r="Z3196" s="43" t="s">
        <v>318</v>
      </c>
      <c r="AA3196" s="34" t="s">
        <v>13704</v>
      </c>
      <c r="AB3196" s="34" t="s">
        <v>13701</v>
      </c>
      <c r="AC3196" s="34"/>
      <c r="AD3196" s="44" t="s">
        <v>13711</v>
      </c>
      <c r="AE3196" s="44" t="s">
        <v>13711</v>
      </c>
      <c r="AF3196" s="43">
        <v>658</v>
      </c>
      <c r="AG3196" s="34" t="s">
        <v>13699</v>
      </c>
      <c r="AH3196" s="34" t="s">
        <v>13699</v>
      </c>
      <c r="AI3196" s="43" t="s">
        <v>13702</v>
      </c>
      <c r="AJ3196" s="44" t="s">
        <v>13703</v>
      </c>
      <c r="AK3196" s="261">
        <v>9500119</v>
      </c>
      <c r="AL3196" s="44" t="s">
        <v>13704</v>
      </c>
      <c r="AM3196" s="44">
        <v>0</v>
      </c>
      <c r="AN3196" s="262">
        <v>296308000</v>
      </c>
      <c r="AO3196" s="34"/>
      <c r="AP3196" s="34"/>
      <c r="AQ3196" s="34"/>
      <c r="AR3196" s="34"/>
      <c r="AS3196" s="34"/>
      <c r="AT3196" s="44" t="e">
        <v>#N/A</v>
      </c>
      <c r="AU3196" s="44"/>
      <c r="AV3196" s="477" t="e">
        <f t="array" ref="AV3196">_xlfn.IFS(
LEFT(Tabelas!$AI3196,1)="N","DN",
LEFT(Tabelas!$AI3196,1)="C","DC",
LEFT(Tabelas!$AI3196,1)="L","DL",
LEFT(Tabelas!$AI3196,1)="A","DA",
LEFT(Tabelas!$AI3196,1)="G","DG")</f>
        <v>#N/A</v>
      </c>
      <c r="AW3196" s="34"/>
      <c r="AX3196" s="34"/>
      <c r="AY3196" s="34"/>
      <c r="AZ3196" s="34"/>
      <c r="BA3196" s="34"/>
      <c r="BB3196" s="34"/>
      <c r="BC3196" s="34"/>
      <c r="BD3196" s="44">
        <v>420316</v>
      </c>
      <c r="BE3196" s="34" t="s">
        <v>13735</v>
      </c>
      <c r="BF3196" s="43" t="s">
        <v>318</v>
      </c>
      <c r="BG3196" s="34" t="s">
        <v>13704</v>
      </c>
      <c r="BH3196" s="34" t="s">
        <v>13701</v>
      </c>
      <c r="BI3196" s="34"/>
      <c r="BJ3196" s="44" t="s">
        <v>13711</v>
      </c>
      <c r="BK3196" s="44" t="s">
        <v>13711</v>
      </c>
      <c r="EN3196" s="576"/>
      <c r="EO3196" s="561"/>
      <c r="EP3196" s="561"/>
      <c r="EQ3196" s="576"/>
      <c r="ER3196" s="561"/>
      <c r="ES3196" s="561"/>
    </row>
    <row r="3197" spans="22:149">
      <c r="V3197" s="43">
        <v>658</v>
      </c>
      <c r="W3197" s="34" t="s">
        <v>13699</v>
      </c>
      <c r="X3197" s="44">
        <v>420317</v>
      </c>
      <c r="Y3197" s="34" t="s">
        <v>13736</v>
      </c>
      <c r="Z3197" s="43" t="s">
        <v>318</v>
      </c>
      <c r="AA3197" s="34" t="s">
        <v>13704</v>
      </c>
      <c r="AB3197" s="34" t="s">
        <v>13701</v>
      </c>
      <c r="AC3197" s="34"/>
      <c r="AD3197" s="44" t="s">
        <v>13711</v>
      </c>
      <c r="AE3197" s="44" t="s">
        <v>13711</v>
      </c>
      <c r="AF3197" s="43">
        <v>658</v>
      </c>
      <c r="AG3197" s="34" t="s">
        <v>13699</v>
      </c>
      <c r="AH3197" s="34" t="s">
        <v>13699</v>
      </c>
      <c r="AI3197" s="43" t="s">
        <v>13702</v>
      </c>
      <c r="AJ3197" s="44" t="s">
        <v>13703</v>
      </c>
      <c r="AK3197" s="261">
        <v>9500119</v>
      </c>
      <c r="AL3197" s="44" t="s">
        <v>13704</v>
      </c>
      <c r="AM3197" s="44">
        <v>0</v>
      </c>
      <c r="AN3197" s="262">
        <v>296308000</v>
      </c>
      <c r="AO3197" s="34"/>
      <c r="AP3197" s="34"/>
      <c r="AQ3197" s="34"/>
      <c r="AR3197" s="34"/>
      <c r="AS3197" s="34"/>
      <c r="AT3197" s="44" t="e">
        <v>#N/A</v>
      </c>
      <c r="AU3197" s="44"/>
      <c r="AV3197" s="477" t="e">
        <f t="array" ref="AV3197">_xlfn.IFS(
LEFT(Tabelas!$AI3197,1)="N","DN",
LEFT(Tabelas!$AI3197,1)="C","DC",
LEFT(Tabelas!$AI3197,1)="L","DL",
LEFT(Tabelas!$AI3197,1)="A","DA",
LEFT(Tabelas!$AI3197,1)="G","DG")</f>
        <v>#N/A</v>
      </c>
      <c r="AW3197" s="34"/>
      <c r="AX3197" s="34"/>
      <c r="AY3197" s="34"/>
      <c r="AZ3197" s="34"/>
      <c r="BA3197" s="34"/>
      <c r="BB3197" s="34"/>
      <c r="BC3197" s="34"/>
      <c r="BD3197" s="44">
        <v>420317</v>
      </c>
      <c r="BE3197" s="34" t="s">
        <v>13736</v>
      </c>
      <c r="BF3197" s="43" t="s">
        <v>318</v>
      </c>
      <c r="BG3197" s="34" t="s">
        <v>13704</v>
      </c>
      <c r="BH3197" s="34" t="s">
        <v>13701</v>
      </c>
      <c r="BI3197" s="34"/>
      <c r="BJ3197" s="44" t="s">
        <v>13711</v>
      </c>
      <c r="BK3197" s="44" t="s">
        <v>13711</v>
      </c>
      <c r="EN3197" s="576"/>
      <c r="EO3197" s="561"/>
      <c r="EP3197" s="561"/>
      <c r="EQ3197" s="576"/>
      <c r="ER3197" s="561"/>
      <c r="ES3197" s="561"/>
    </row>
    <row r="3198" spans="22:149">
      <c r="V3198" s="43">
        <v>658</v>
      </c>
      <c r="W3198" s="34" t="s">
        <v>13699</v>
      </c>
      <c r="X3198" s="44">
        <v>420318</v>
      </c>
      <c r="Y3198" s="34" t="s">
        <v>13737</v>
      </c>
      <c r="Z3198" s="43" t="s">
        <v>318</v>
      </c>
      <c r="AA3198" s="34" t="s">
        <v>13704</v>
      </c>
      <c r="AB3198" s="34" t="s">
        <v>13701</v>
      </c>
      <c r="AC3198" s="34"/>
      <c r="AD3198" s="44" t="s">
        <v>13711</v>
      </c>
      <c r="AE3198" s="44" t="s">
        <v>13711</v>
      </c>
      <c r="AF3198" s="43">
        <v>658</v>
      </c>
      <c r="AG3198" s="34" t="s">
        <v>13699</v>
      </c>
      <c r="AH3198" s="34" t="s">
        <v>13699</v>
      </c>
      <c r="AI3198" s="43" t="s">
        <v>13702</v>
      </c>
      <c r="AJ3198" s="44" t="s">
        <v>13703</v>
      </c>
      <c r="AK3198" s="261">
        <v>9500119</v>
      </c>
      <c r="AL3198" s="44" t="s">
        <v>13704</v>
      </c>
      <c r="AM3198" s="44">
        <v>0</v>
      </c>
      <c r="AN3198" s="262">
        <v>296308000</v>
      </c>
      <c r="AO3198" s="34"/>
      <c r="AP3198" s="34"/>
      <c r="AQ3198" s="34"/>
      <c r="AR3198" s="34"/>
      <c r="AS3198" s="34"/>
      <c r="AT3198" s="44" t="e">
        <v>#N/A</v>
      </c>
      <c r="AU3198" s="44"/>
      <c r="AV3198" s="477" t="e">
        <f t="array" ref="AV3198">_xlfn.IFS(
LEFT(Tabelas!$AI3198,1)="N","DN",
LEFT(Tabelas!$AI3198,1)="C","DC",
LEFT(Tabelas!$AI3198,1)="L","DL",
LEFT(Tabelas!$AI3198,1)="A","DA",
LEFT(Tabelas!$AI3198,1)="G","DG")</f>
        <v>#N/A</v>
      </c>
      <c r="AW3198" s="34"/>
      <c r="AX3198" s="34"/>
      <c r="AY3198" s="34"/>
      <c r="AZ3198" s="34"/>
      <c r="BA3198" s="34"/>
      <c r="BB3198" s="34"/>
      <c r="BC3198" s="34"/>
      <c r="BD3198" s="44">
        <v>420318</v>
      </c>
      <c r="BE3198" s="34" t="s">
        <v>13737</v>
      </c>
      <c r="BF3198" s="43" t="s">
        <v>318</v>
      </c>
      <c r="BG3198" s="34" t="s">
        <v>13704</v>
      </c>
      <c r="BH3198" s="34" t="s">
        <v>13701</v>
      </c>
      <c r="BI3198" s="34"/>
      <c r="BJ3198" s="44" t="s">
        <v>13711</v>
      </c>
      <c r="BK3198" s="44" t="s">
        <v>13711</v>
      </c>
      <c r="EN3198" s="576"/>
      <c r="EO3198" s="561"/>
      <c r="EP3198" s="561"/>
      <c r="EQ3198" s="576"/>
      <c r="ER3198" s="561"/>
      <c r="ES3198" s="561"/>
    </row>
    <row r="3199" spans="22:149">
      <c r="V3199" s="43">
        <v>658</v>
      </c>
      <c r="W3199" s="34" t="s">
        <v>13699</v>
      </c>
      <c r="X3199" s="44">
        <v>420319</v>
      </c>
      <c r="Y3199" s="34" t="s">
        <v>1656</v>
      </c>
      <c r="Z3199" s="43" t="s">
        <v>318</v>
      </c>
      <c r="AA3199" s="34" t="s">
        <v>13704</v>
      </c>
      <c r="AB3199" s="34" t="s">
        <v>13701</v>
      </c>
      <c r="AC3199" s="34"/>
      <c r="AD3199" s="44" t="s">
        <v>13711</v>
      </c>
      <c r="AE3199" s="44" t="s">
        <v>13711</v>
      </c>
      <c r="AF3199" s="43">
        <v>658</v>
      </c>
      <c r="AG3199" s="34" t="s">
        <v>13699</v>
      </c>
      <c r="AH3199" s="34" t="s">
        <v>13699</v>
      </c>
      <c r="AI3199" s="43" t="s">
        <v>13702</v>
      </c>
      <c r="AJ3199" s="44" t="s">
        <v>13703</v>
      </c>
      <c r="AK3199" s="261">
        <v>9500119</v>
      </c>
      <c r="AL3199" s="44" t="s">
        <v>13704</v>
      </c>
      <c r="AM3199" s="44">
        <v>0</v>
      </c>
      <c r="AN3199" s="262">
        <v>296308000</v>
      </c>
      <c r="AO3199" s="34"/>
      <c r="AP3199" s="34"/>
      <c r="AQ3199" s="34"/>
      <c r="AR3199" s="34"/>
      <c r="AS3199" s="34"/>
      <c r="AT3199" s="44" t="e">
        <v>#N/A</v>
      </c>
      <c r="AU3199" s="44"/>
      <c r="AV3199" s="477" t="e">
        <f t="array" ref="AV3199">_xlfn.IFS(
LEFT(Tabelas!$AI3199,1)="N","DN",
LEFT(Tabelas!$AI3199,1)="C","DC",
LEFT(Tabelas!$AI3199,1)="L","DL",
LEFT(Tabelas!$AI3199,1)="A","DA",
LEFT(Tabelas!$AI3199,1)="G","DG")</f>
        <v>#N/A</v>
      </c>
      <c r="AW3199" s="34"/>
      <c r="AX3199" s="34"/>
      <c r="AY3199" s="34"/>
      <c r="AZ3199" s="34"/>
      <c r="BA3199" s="34"/>
      <c r="BB3199" s="34"/>
      <c r="BC3199" s="34"/>
      <c r="BD3199" s="44">
        <v>420319</v>
      </c>
      <c r="BE3199" s="34" t="s">
        <v>1656</v>
      </c>
      <c r="BF3199" s="43" t="s">
        <v>318</v>
      </c>
      <c r="BG3199" s="34" t="s">
        <v>13704</v>
      </c>
      <c r="BH3199" s="34" t="s">
        <v>13701</v>
      </c>
      <c r="BI3199" s="34"/>
      <c r="BJ3199" s="44" t="s">
        <v>13711</v>
      </c>
      <c r="BK3199" s="44" t="s">
        <v>13711</v>
      </c>
      <c r="EN3199" s="576"/>
      <c r="EO3199" s="561"/>
      <c r="EP3199" s="561"/>
      <c r="EQ3199" s="576"/>
      <c r="ER3199" s="561"/>
      <c r="ES3199" s="561"/>
    </row>
    <row r="3200" spans="22:149">
      <c r="V3200" s="43">
        <v>658</v>
      </c>
      <c r="W3200" s="34" t="s">
        <v>13699</v>
      </c>
      <c r="X3200" s="44">
        <v>420325</v>
      </c>
      <c r="Y3200" s="34" t="s">
        <v>3881</v>
      </c>
      <c r="Z3200" s="43" t="s">
        <v>318</v>
      </c>
      <c r="AA3200" s="34" t="s">
        <v>13704</v>
      </c>
      <c r="AB3200" s="34" t="s">
        <v>13701</v>
      </c>
      <c r="AC3200" s="34"/>
      <c r="AD3200" s="44" t="s">
        <v>13711</v>
      </c>
      <c r="AE3200" s="44" t="s">
        <v>13711</v>
      </c>
      <c r="AF3200" s="43">
        <v>658</v>
      </c>
      <c r="AG3200" s="34" t="s">
        <v>13699</v>
      </c>
      <c r="AH3200" s="34" t="s">
        <v>13699</v>
      </c>
      <c r="AI3200" s="43" t="s">
        <v>13702</v>
      </c>
      <c r="AJ3200" s="44" t="s">
        <v>13703</v>
      </c>
      <c r="AK3200" s="261">
        <v>9500119</v>
      </c>
      <c r="AL3200" s="44" t="s">
        <v>13704</v>
      </c>
      <c r="AM3200" s="44">
        <v>0</v>
      </c>
      <c r="AN3200" s="262">
        <v>296308000</v>
      </c>
      <c r="AO3200" s="34"/>
      <c r="AP3200" s="34"/>
      <c r="AQ3200" s="34"/>
      <c r="AR3200" s="34"/>
      <c r="AS3200" s="34"/>
      <c r="AT3200" s="44" t="e">
        <v>#N/A</v>
      </c>
      <c r="AU3200" s="44"/>
      <c r="AV3200" s="477" t="e">
        <f t="array" ref="AV3200">_xlfn.IFS(
LEFT(Tabelas!$AI3200,1)="N","DN",
LEFT(Tabelas!$AI3200,1)="C","DC",
LEFT(Tabelas!$AI3200,1)="L","DL",
LEFT(Tabelas!$AI3200,1)="A","DA",
LEFT(Tabelas!$AI3200,1)="G","DG")</f>
        <v>#N/A</v>
      </c>
      <c r="AW3200" s="34"/>
      <c r="AX3200" s="34"/>
      <c r="AY3200" s="34"/>
      <c r="AZ3200" s="34"/>
      <c r="BA3200" s="34"/>
      <c r="BB3200" s="34"/>
      <c r="BC3200" s="34"/>
      <c r="BD3200" s="44">
        <v>420325</v>
      </c>
      <c r="BE3200" s="34" t="s">
        <v>3881</v>
      </c>
      <c r="BF3200" s="43" t="s">
        <v>318</v>
      </c>
      <c r="BG3200" s="34" t="s">
        <v>13704</v>
      </c>
      <c r="BH3200" s="34" t="s">
        <v>13701</v>
      </c>
      <c r="BI3200" s="34"/>
      <c r="BJ3200" s="44" t="s">
        <v>13711</v>
      </c>
      <c r="BK3200" s="44" t="s">
        <v>13711</v>
      </c>
      <c r="EN3200" s="576"/>
      <c r="EO3200" s="561"/>
      <c r="EP3200" s="561"/>
      <c r="EQ3200" s="576"/>
      <c r="ER3200" s="561"/>
      <c r="ES3200" s="561"/>
    </row>
    <row r="3201" spans="22:149">
      <c r="V3201" s="43">
        <v>658</v>
      </c>
      <c r="W3201" s="34" t="s">
        <v>13699</v>
      </c>
      <c r="X3201" s="44">
        <v>420320</v>
      </c>
      <c r="Y3201" s="34" t="s">
        <v>3973</v>
      </c>
      <c r="Z3201" s="43" t="s">
        <v>318</v>
      </c>
      <c r="AA3201" s="34" t="s">
        <v>13704</v>
      </c>
      <c r="AB3201" s="34" t="s">
        <v>13701</v>
      </c>
      <c r="AC3201" s="34"/>
      <c r="AD3201" s="44" t="s">
        <v>13711</v>
      </c>
      <c r="AE3201" s="44" t="s">
        <v>13711</v>
      </c>
      <c r="AF3201" s="43">
        <v>658</v>
      </c>
      <c r="AG3201" s="34" t="s">
        <v>13699</v>
      </c>
      <c r="AH3201" s="34" t="s">
        <v>13699</v>
      </c>
      <c r="AI3201" s="43" t="s">
        <v>13702</v>
      </c>
      <c r="AJ3201" s="44" t="s">
        <v>13703</v>
      </c>
      <c r="AK3201" s="261">
        <v>9500119</v>
      </c>
      <c r="AL3201" s="44" t="s">
        <v>13704</v>
      </c>
      <c r="AM3201" s="44">
        <v>0</v>
      </c>
      <c r="AN3201" s="262">
        <v>296308000</v>
      </c>
      <c r="AO3201" s="34"/>
      <c r="AP3201" s="34"/>
      <c r="AQ3201" s="34"/>
      <c r="AR3201" s="34"/>
      <c r="AS3201" s="34"/>
      <c r="AT3201" s="44" t="e">
        <v>#N/A</v>
      </c>
      <c r="AU3201" s="44"/>
      <c r="AV3201" s="477" t="e">
        <f t="array" ref="AV3201">_xlfn.IFS(
LEFT(Tabelas!$AI3201,1)="N","DN",
LEFT(Tabelas!$AI3201,1)="C","DC",
LEFT(Tabelas!$AI3201,1)="L","DL",
LEFT(Tabelas!$AI3201,1)="A","DA",
LEFT(Tabelas!$AI3201,1)="G","DG")</f>
        <v>#N/A</v>
      </c>
      <c r="AW3201" s="34"/>
      <c r="AX3201" s="34"/>
      <c r="AY3201" s="34"/>
      <c r="AZ3201" s="34"/>
      <c r="BA3201" s="34"/>
      <c r="BB3201" s="34"/>
      <c r="BC3201" s="34"/>
      <c r="BD3201" s="44">
        <v>420320</v>
      </c>
      <c r="BE3201" s="34" t="s">
        <v>3973</v>
      </c>
      <c r="BF3201" s="43" t="s">
        <v>318</v>
      </c>
      <c r="BG3201" s="34" t="s">
        <v>13704</v>
      </c>
      <c r="BH3201" s="34" t="s">
        <v>13701</v>
      </c>
      <c r="BI3201" s="34"/>
      <c r="BJ3201" s="44" t="s">
        <v>13711</v>
      </c>
      <c r="BK3201" s="44" t="s">
        <v>13711</v>
      </c>
      <c r="EN3201" s="576"/>
      <c r="EO3201" s="561"/>
      <c r="EP3201" s="561"/>
      <c r="EQ3201" s="576"/>
      <c r="ER3201" s="561"/>
      <c r="ES3201" s="561"/>
    </row>
    <row r="3202" spans="22:149">
      <c r="V3202" s="43">
        <v>658</v>
      </c>
      <c r="W3202" s="34" t="s">
        <v>13699</v>
      </c>
      <c r="X3202" s="44">
        <v>420321</v>
      </c>
      <c r="Y3202" s="34" t="s">
        <v>13738</v>
      </c>
      <c r="Z3202" s="43" t="s">
        <v>318</v>
      </c>
      <c r="AA3202" s="34" t="s">
        <v>13704</v>
      </c>
      <c r="AB3202" s="34" t="s">
        <v>13701</v>
      </c>
      <c r="AC3202" s="34"/>
      <c r="AD3202" s="44" t="s">
        <v>13711</v>
      </c>
      <c r="AE3202" s="44" t="s">
        <v>13711</v>
      </c>
      <c r="AF3202" s="43">
        <v>658</v>
      </c>
      <c r="AG3202" s="34" t="s">
        <v>13699</v>
      </c>
      <c r="AH3202" s="34" t="s">
        <v>13699</v>
      </c>
      <c r="AI3202" s="43" t="s">
        <v>13702</v>
      </c>
      <c r="AJ3202" s="44" t="s">
        <v>13703</v>
      </c>
      <c r="AK3202" s="261">
        <v>9500119</v>
      </c>
      <c r="AL3202" s="44" t="s">
        <v>13704</v>
      </c>
      <c r="AM3202" s="44">
        <v>0</v>
      </c>
      <c r="AN3202" s="262">
        <v>296308000</v>
      </c>
      <c r="AO3202" s="34"/>
      <c r="AP3202" s="34"/>
      <c r="AQ3202" s="34"/>
      <c r="AR3202" s="34"/>
      <c r="AS3202" s="34"/>
      <c r="AT3202" s="44" t="e">
        <v>#N/A</v>
      </c>
      <c r="AU3202" s="44"/>
      <c r="AV3202" s="477" t="e">
        <f t="array" ref="AV3202">_xlfn.IFS(
LEFT(Tabelas!$AI3202,1)="N","DN",
LEFT(Tabelas!$AI3202,1)="C","DC",
LEFT(Tabelas!$AI3202,1)="L","DL",
LEFT(Tabelas!$AI3202,1)="A","DA",
LEFT(Tabelas!$AI3202,1)="G","DG")</f>
        <v>#N/A</v>
      </c>
      <c r="AW3202" s="34"/>
      <c r="AX3202" s="34"/>
      <c r="AY3202" s="34"/>
      <c r="AZ3202" s="34"/>
      <c r="BA3202" s="34"/>
      <c r="BB3202" s="34"/>
      <c r="BC3202" s="34"/>
      <c r="BD3202" s="44">
        <v>420321</v>
      </c>
      <c r="BE3202" s="34" t="s">
        <v>13738</v>
      </c>
      <c r="BF3202" s="43" t="s">
        <v>318</v>
      </c>
      <c r="BG3202" s="34" t="s">
        <v>13704</v>
      </c>
      <c r="BH3202" s="34" t="s">
        <v>13701</v>
      </c>
      <c r="BI3202" s="34"/>
      <c r="BJ3202" s="44" t="s">
        <v>13711</v>
      </c>
      <c r="BK3202" s="44" t="s">
        <v>13711</v>
      </c>
      <c r="EN3202" s="576"/>
      <c r="EO3202" s="561"/>
      <c r="EP3202" s="561"/>
      <c r="EQ3202" s="576"/>
      <c r="ER3202" s="561"/>
      <c r="ES3202" s="561"/>
    </row>
    <row r="3203" spans="22:149">
      <c r="V3203" s="43">
        <v>658</v>
      </c>
      <c r="W3203" s="34" t="s">
        <v>13699</v>
      </c>
      <c r="X3203" s="44">
        <v>420322</v>
      </c>
      <c r="Y3203" s="34" t="s">
        <v>13739</v>
      </c>
      <c r="Z3203" s="43" t="s">
        <v>318</v>
      </c>
      <c r="AA3203" s="34" t="s">
        <v>13704</v>
      </c>
      <c r="AB3203" s="34" t="s">
        <v>13701</v>
      </c>
      <c r="AC3203" s="34"/>
      <c r="AD3203" s="44" t="s">
        <v>13711</v>
      </c>
      <c r="AE3203" s="44" t="s">
        <v>13711</v>
      </c>
      <c r="AF3203" s="43">
        <v>658</v>
      </c>
      <c r="AG3203" s="34" t="s">
        <v>13699</v>
      </c>
      <c r="AH3203" s="34" t="s">
        <v>13699</v>
      </c>
      <c r="AI3203" s="43" t="s">
        <v>13702</v>
      </c>
      <c r="AJ3203" s="44" t="s">
        <v>13703</v>
      </c>
      <c r="AK3203" s="261">
        <v>9500119</v>
      </c>
      <c r="AL3203" s="44" t="s">
        <v>13704</v>
      </c>
      <c r="AM3203" s="44">
        <v>0</v>
      </c>
      <c r="AN3203" s="262">
        <v>296308000</v>
      </c>
      <c r="AO3203" s="34"/>
      <c r="AP3203" s="34"/>
      <c r="AQ3203" s="34"/>
      <c r="AR3203" s="34"/>
      <c r="AS3203" s="34"/>
      <c r="AT3203" s="44" t="e">
        <v>#N/A</v>
      </c>
      <c r="AU3203" s="44"/>
      <c r="AV3203" s="477" t="e">
        <f t="array" ref="AV3203">_xlfn.IFS(
LEFT(Tabelas!$AI3203,1)="N","DN",
LEFT(Tabelas!$AI3203,1)="C","DC",
LEFT(Tabelas!$AI3203,1)="L","DL",
LEFT(Tabelas!$AI3203,1)="A","DA",
LEFT(Tabelas!$AI3203,1)="G","DG")</f>
        <v>#N/A</v>
      </c>
      <c r="AW3203" s="34"/>
      <c r="AX3203" s="34"/>
      <c r="AY3203" s="34"/>
      <c r="AZ3203" s="34"/>
      <c r="BA3203" s="34"/>
      <c r="BB3203" s="34"/>
      <c r="BC3203" s="34"/>
      <c r="BD3203" s="44">
        <v>420322</v>
      </c>
      <c r="BE3203" s="34" t="s">
        <v>13739</v>
      </c>
      <c r="BF3203" s="43" t="s">
        <v>318</v>
      </c>
      <c r="BG3203" s="34" t="s">
        <v>13704</v>
      </c>
      <c r="BH3203" s="34" t="s">
        <v>13701</v>
      </c>
      <c r="BI3203" s="34"/>
      <c r="BJ3203" s="44" t="s">
        <v>13711</v>
      </c>
      <c r="BK3203" s="44" t="s">
        <v>13711</v>
      </c>
      <c r="EN3203" s="576"/>
      <c r="EO3203" s="561"/>
      <c r="EP3203" s="561"/>
      <c r="EQ3203" s="576"/>
      <c r="ER3203" s="561"/>
      <c r="ES3203" s="561"/>
    </row>
    <row r="3204" spans="22:149">
      <c r="V3204" s="43">
        <v>658</v>
      </c>
      <c r="W3204" s="34" t="s">
        <v>13699</v>
      </c>
      <c r="X3204" s="44">
        <v>420401</v>
      </c>
      <c r="Y3204" s="34" t="s">
        <v>13740</v>
      </c>
      <c r="Z3204" s="43" t="s">
        <v>318</v>
      </c>
      <c r="AA3204" s="34" t="s">
        <v>13741</v>
      </c>
      <c r="AB3204" s="34" t="s">
        <v>13701</v>
      </c>
      <c r="AC3204" s="34"/>
      <c r="AD3204" s="44" t="s">
        <v>13711</v>
      </c>
      <c r="AE3204" s="44" t="s">
        <v>13711</v>
      </c>
      <c r="AF3204" s="43">
        <v>658</v>
      </c>
      <c r="AG3204" s="34" t="s">
        <v>13699</v>
      </c>
      <c r="AH3204" s="34" t="s">
        <v>13699</v>
      </c>
      <c r="AI3204" s="43" t="s">
        <v>13702</v>
      </c>
      <c r="AJ3204" s="44" t="s">
        <v>13703</v>
      </c>
      <c r="AK3204" s="261">
        <v>9500119</v>
      </c>
      <c r="AL3204" s="44" t="s">
        <v>13704</v>
      </c>
      <c r="AM3204" s="44">
        <v>0</v>
      </c>
      <c r="AN3204" s="262">
        <v>296308000</v>
      </c>
      <c r="AO3204" s="34"/>
      <c r="AP3204" s="34"/>
      <c r="AQ3204" s="34"/>
      <c r="AR3204" s="34"/>
      <c r="AS3204" s="34"/>
      <c r="AT3204" s="44" t="e">
        <v>#N/A</v>
      </c>
      <c r="AU3204" s="44"/>
      <c r="AV3204" s="477" t="e">
        <f t="array" ref="AV3204">_xlfn.IFS(
LEFT(Tabelas!$AI3204,1)="N","DN",
LEFT(Tabelas!$AI3204,1)="C","DC",
LEFT(Tabelas!$AI3204,1)="L","DL",
LEFT(Tabelas!$AI3204,1)="A","DA",
LEFT(Tabelas!$AI3204,1)="G","DG")</f>
        <v>#N/A</v>
      </c>
      <c r="AW3204" s="34"/>
      <c r="AX3204" s="34"/>
      <c r="AY3204" s="34"/>
      <c r="AZ3204" s="34"/>
      <c r="BA3204" s="34"/>
      <c r="BB3204" s="34"/>
      <c r="BC3204" s="34"/>
      <c r="BD3204" s="44">
        <v>420401</v>
      </c>
      <c r="BE3204" s="34" t="s">
        <v>13740</v>
      </c>
      <c r="BF3204" s="43" t="s">
        <v>318</v>
      </c>
      <c r="BG3204" s="34" t="s">
        <v>13741</v>
      </c>
      <c r="BH3204" s="34" t="s">
        <v>13701</v>
      </c>
      <c r="BI3204" s="34"/>
      <c r="BJ3204" s="44" t="s">
        <v>13711</v>
      </c>
      <c r="BK3204" s="44" t="s">
        <v>13711</v>
      </c>
      <c r="EN3204" s="576"/>
      <c r="EO3204" s="561"/>
      <c r="EP3204" s="561"/>
      <c r="EQ3204" s="576"/>
      <c r="ER3204" s="561"/>
      <c r="ES3204" s="561"/>
    </row>
    <row r="3205" spans="22:149">
      <c r="V3205" s="43">
        <v>658</v>
      </c>
      <c r="W3205" s="34" t="s">
        <v>13699</v>
      </c>
      <c r="X3205" s="44">
        <v>420402</v>
      </c>
      <c r="Y3205" s="34" t="s">
        <v>13742</v>
      </c>
      <c r="Z3205" s="43" t="s">
        <v>318</v>
      </c>
      <c r="AA3205" s="34" t="s">
        <v>13741</v>
      </c>
      <c r="AB3205" s="34" t="s">
        <v>13701</v>
      </c>
      <c r="AC3205" s="34"/>
      <c r="AD3205" s="44" t="s">
        <v>13711</v>
      </c>
      <c r="AE3205" s="44" t="s">
        <v>13711</v>
      </c>
      <c r="AF3205" s="43">
        <v>658</v>
      </c>
      <c r="AG3205" s="34" t="s">
        <v>13699</v>
      </c>
      <c r="AH3205" s="34" t="s">
        <v>13699</v>
      </c>
      <c r="AI3205" s="43" t="s">
        <v>13702</v>
      </c>
      <c r="AJ3205" s="44" t="s">
        <v>13703</v>
      </c>
      <c r="AK3205" s="261">
        <v>9500119</v>
      </c>
      <c r="AL3205" s="44" t="s">
        <v>13704</v>
      </c>
      <c r="AM3205" s="44">
        <v>0</v>
      </c>
      <c r="AN3205" s="262">
        <v>296308000</v>
      </c>
      <c r="AO3205" s="34"/>
      <c r="AP3205" s="34"/>
      <c r="AQ3205" s="34"/>
      <c r="AR3205" s="34"/>
      <c r="AS3205" s="34"/>
      <c r="AT3205" s="44" t="e">
        <v>#N/A</v>
      </c>
      <c r="AU3205" s="44"/>
      <c r="AV3205" s="477" t="e">
        <f t="array" ref="AV3205">_xlfn.IFS(
LEFT(Tabelas!$AI3205,1)="N","DN",
LEFT(Tabelas!$AI3205,1)="C","DC",
LEFT(Tabelas!$AI3205,1)="L","DL",
LEFT(Tabelas!$AI3205,1)="A","DA",
LEFT(Tabelas!$AI3205,1)="G","DG")</f>
        <v>#N/A</v>
      </c>
      <c r="AW3205" s="34"/>
      <c r="AX3205" s="34"/>
      <c r="AY3205" s="34"/>
      <c r="AZ3205" s="34"/>
      <c r="BA3205" s="34"/>
      <c r="BB3205" s="34"/>
      <c r="BC3205" s="34"/>
      <c r="BD3205" s="44">
        <v>420402</v>
      </c>
      <c r="BE3205" s="34" t="s">
        <v>13742</v>
      </c>
      <c r="BF3205" s="43" t="s">
        <v>318</v>
      </c>
      <c r="BG3205" s="34" t="s">
        <v>13741</v>
      </c>
      <c r="BH3205" s="34" t="s">
        <v>13701</v>
      </c>
      <c r="BI3205" s="34"/>
      <c r="BJ3205" s="44" t="s">
        <v>13711</v>
      </c>
      <c r="BK3205" s="44" t="s">
        <v>13711</v>
      </c>
      <c r="EN3205" s="576"/>
      <c r="EO3205" s="561"/>
      <c r="EP3205" s="561"/>
      <c r="EQ3205" s="576"/>
      <c r="ER3205" s="561"/>
      <c r="ES3205" s="561"/>
    </row>
    <row r="3206" spans="22:149">
      <c r="V3206" s="43">
        <v>658</v>
      </c>
      <c r="W3206" s="34" t="s">
        <v>13699</v>
      </c>
      <c r="X3206" s="44">
        <v>420403</v>
      </c>
      <c r="Y3206" s="34" t="s">
        <v>13743</v>
      </c>
      <c r="Z3206" s="43" t="s">
        <v>318</v>
      </c>
      <c r="AA3206" s="34" t="s">
        <v>13741</v>
      </c>
      <c r="AB3206" s="34" t="s">
        <v>13701</v>
      </c>
      <c r="AC3206" s="34"/>
      <c r="AD3206" s="44" t="s">
        <v>13711</v>
      </c>
      <c r="AE3206" s="44" t="s">
        <v>13711</v>
      </c>
      <c r="AF3206" s="43">
        <v>658</v>
      </c>
      <c r="AG3206" s="34" t="s">
        <v>13699</v>
      </c>
      <c r="AH3206" s="34" t="s">
        <v>13699</v>
      </c>
      <c r="AI3206" s="43" t="s">
        <v>13702</v>
      </c>
      <c r="AJ3206" s="44" t="s">
        <v>13703</v>
      </c>
      <c r="AK3206" s="261">
        <v>9500119</v>
      </c>
      <c r="AL3206" s="44" t="s">
        <v>13704</v>
      </c>
      <c r="AM3206" s="44">
        <v>0</v>
      </c>
      <c r="AN3206" s="262">
        <v>296308000</v>
      </c>
      <c r="AO3206" s="34"/>
      <c r="AP3206" s="34"/>
      <c r="AQ3206" s="34"/>
      <c r="AR3206" s="34"/>
      <c r="AS3206" s="34"/>
      <c r="AT3206" s="44" t="e">
        <v>#N/A</v>
      </c>
      <c r="AU3206" s="44"/>
      <c r="AV3206" s="477" t="e">
        <f t="array" ref="AV3206">_xlfn.IFS(
LEFT(Tabelas!$AI3206,1)="N","DN",
LEFT(Tabelas!$AI3206,1)="C","DC",
LEFT(Tabelas!$AI3206,1)="L","DL",
LEFT(Tabelas!$AI3206,1)="A","DA",
LEFT(Tabelas!$AI3206,1)="G","DG")</f>
        <v>#N/A</v>
      </c>
      <c r="AW3206" s="34"/>
      <c r="AX3206" s="34"/>
      <c r="AY3206" s="34"/>
      <c r="AZ3206" s="34"/>
      <c r="BA3206" s="34"/>
      <c r="BB3206" s="34"/>
      <c r="BC3206" s="34"/>
      <c r="BD3206" s="44">
        <v>420403</v>
      </c>
      <c r="BE3206" s="34" t="s">
        <v>13743</v>
      </c>
      <c r="BF3206" s="43" t="s">
        <v>318</v>
      </c>
      <c r="BG3206" s="34" t="s">
        <v>13741</v>
      </c>
      <c r="BH3206" s="34" t="s">
        <v>13701</v>
      </c>
      <c r="BI3206" s="34"/>
      <c r="BJ3206" s="44" t="s">
        <v>13711</v>
      </c>
      <c r="BK3206" s="44" t="s">
        <v>13711</v>
      </c>
      <c r="EN3206" s="576"/>
      <c r="EO3206" s="561"/>
      <c r="EP3206" s="561"/>
      <c r="EQ3206" s="576"/>
      <c r="ER3206" s="561"/>
      <c r="ES3206" s="561"/>
    </row>
    <row r="3207" spans="22:149">
      <c r="V3207" s="43">
        <v>658</v>
      </c>
      <c r="W3207" s="34" t="s">
        <v>13699</v>
      </c>
      <c r="X3207" s="44">
        <v>420404</v>
      </c>
      <c r="Y3207" s="34" t="s">
        <v>13744</v>
      </c>
      <c r="Z3207" s="43" t="s">
        <v>318</v>
      </c>
      <c r="AA3207" s="34" t="s">
        <v>13741</v>
      </c>
      <c r="AB3207" s="34" t="s">
        <v>13701</v>
      </c>
      <c r="AC3207" s="34"/>
      <c r="AD3207" s="44" t="s">
        <v>13711</v>
      </c>
      <c r="AE3207" s="44" t="s">
        <v>13711</v>
      </c>
      <c r="AF3207" s="43">
        <v>658</v>
      </c>
      <c r="AG3207" s="34" t="s">
        <v>13699</v>
      </c>
      <c r="AH3207" s="34" t="s">
        <v>13699</v>
      </c>
      <c r="AI3207" s="43" t="s">
        <v>13702</v>
      </c>
      <c r="AJ3207" s="44" t="s">
        <v>13703</v>
      </c>
      <c r="AK3207" s="261">
        <v>9500119</v>
      </c>
      <c r="AL3207" s="44" t="s">
        <v>13704</v>
      </c>
      <c r="AM3207" s="44">
        <v>0</v>
      </c>
      <c r="AN3207" s="262">
        <v>296308000</v>
      </c>
      <c r="AO3207" s="34"/>
      <c r="AP3207" s="34"/>
      <c r="AQ3207" s="34"/>
      <c r="AR3207" s="34"/>
      <c r="AS3207" s="34"/>
      <c r="AT3207" s="44" t="e">
        <v>#N/A</v>
      </c>
      <c r="AU3207" s="44"/>
      <c r="AV3207" s="477" t="e">
        <f t="array" ref="AV3207">_xlfn.IFS(
LEFT(Tabelas!$AI3207,1)="N","DN",
LEFT(Tabelas!$AI3207,1)="C","DC",
LEFT(Tabelas!$AI3207,1)="L","DL",
LEFT(Tabelas!$AI3207,1)="A","DA",
LEFT(Tabelas!$AI3207,1)="G","DG")</f>
        <v>#N/A</v>
      </c>
      <c r="AW3207" s="34"/>
      <c r="AX3207" s="34"/>
      <c r="AY3207" s="34"/>
      <c r="AZ3207" s="34"/>
      <c r="BA3207" s="34"/>
      <c r="BB3207" s="34"/>
      <c r="BC3207" s="34"/>
      <c r="BD3207" s="44">
        <v>420404</v>
      </c>
      <c r="BE3207" s="34" t="s">
        <v>13744</v>
      </c>
      <c r="BF3207" s="43" t="s">
        <v>318</v>
      </c>
      <c r="BG3207" s="34" t="s">
        <v>13741</v>
      </c>
      <c r="BH3207" s="34" t="s">
        <v>13701</v>
      </c>
      <c r="BI3207" s="34"/>
      <c r="BJ3207" s="44" t="s">
        <v>13711</v>
      </c>
      <c r="BK3207" s="44" t="s">
        <v>13711</v>
      </c>
      <c r="EN3207" s="576"/>
      <c r="EO3207" s="561"/>
      <c r="EP3207" s="561"/>
      <c r="EQ3207" s="576"/>
      <c r="ER3207" s="561"/>
      <c r="ES3207" s="561"/>
    </row>
    <row r="3208" spans="22:149">
      <c r="V3208" s="43">
        <v>658</v>
      </c>
      <c r="W3208" s="34" t="s">
        <v>13699</v>
      </c>
      <c r="X3208" s="44">
        <v>420405</v>
      </c>
      <c r="Y3208" s="34" t="s">
        <v>13741</v>
      </c>
      <c r="Z3208" s="43" t="s">
        <v>318</v>
      </c>
      <c r="AA3208" s="34" t="s">
        <v>13741</v>
      </c>
      <c r="AB3208" s="34" t="s">
        <v>13701</v>
      </c>
      <c r="AC3208" s="34"/>
      <c r="AD3208" s="44" t="s">
        <v>13711</v>
      </c>
      <c r="AE3208" s="44" t="s">
        <v>13711</v>
      </c>
      <c r="AF3208" s="43">
        <v>658</v>
      </c>
      <c r="AG3208" s="34" t="s">
        <v>13699</v>
      </c>
      <c r="AH3208" s="34" t="s">
        <v>13699</v>
      </c>
      <c r="AI3208" s="43" t="s">
        <v>13702</v>
      </c>
      <c r="AJ3208" s="44" t="s">
        <v>13703</v>
      </c>
      <c r="AK3208" s="261">
        <v>9500119</v>
      </c>
      <c r="AL3208" s="44" t="s">
        <v>13704</v>
      </c>
      <c r="AM3208" s="44">
        <v>0</v>
      </c>
      <c r="AN3208" s="262">
        <v>296308000</v>
      </c>
      <c r="AO3208" s="34"/>
      <c r="AP3208" s="34"/>
      <c r="AQ3208" s="34"/>
      <c r="AR3208" s="34"/>
      <c r="AS3208" s="34"/>
      <c r="AT3208" s="44" t="e">
        <v>#N/A</v>
      </c>
      <c r="AU3208" s="44"/>
      <c r="AV3208" s="477" t="e">
        <f t="array" ref="AV3208">_xlfn.IFS(
LEFT(Tabelas!$AI3208,1)="N","DN",
LEFT(Tabelas!$AI3208,1)="C","DC",
LEFT(Tabelas!$AI3208,1)="L","DL",
LEFT(Tabelas!$AI3208,1)="A","DA",
LEFT(Tabelas!$AI3208,1)="G","DG")</f>
        <v>#N/A</v>
      </c>
      <c r="AW3208" s="34"/>
      <c r="AX3208" s="34"/>
      <c r="AY3208" s="34"/>
      <c r="AZ3208" s="34"/>
      <c r="BA3208" s="34"/>
      <c r="BB3208" s="34"/>
      <c r="BC3208" s="34"/>
      <c r="BD3208" s="44">
        <v>420405</v>
      </c>
      <c r="BE3208" s="34" t="s">
        <v>13741</v>
      </c>
      <c r="BF3208" s="43" t="s">
        <v>318</v>
      </c>
      <c r="BG3208" s="34" t="s">
        <v>13741</v>
      </c>
      <c r="BH3208" s="34" t="s">
        <v>13701</v>
      </c>
      <c r="BI3208" s="34"/>
      <c r="BJ3208" s="44" t="s">
        <v>13711</v>
      </c>
      <c r="BK3208" s="44" t="s">
        <v>13711</v>
      </c>
      <c r="EN3208" s="576"/>
      <c r="EO3208" s="561"/>
      <c r="EP3208" s="561"/>
      <c r="EQ3208" s="576"/>
      <c r="ER3208" s="561"/>
      <c r="ES3208" s="561"/>
    </row>
    <row r="3209" spans="22:149">
      <c r="V3209" s="43">
        <v>658</v>
      </c>
      <c r="W3209" s="34" t="s">
        <v>13699</v>
      </c>
      <c r="X3209" s="44">
        <v>420400</v>
      </c>
      <c r="Y3209" s="34" t="s">
        <v>13745</v>
      </c>
      <c r="Z3209" s="43" t="s">
        <v>318</v>
      </c>
      <c r="AA3209" s="34" t="s">
        <v>13741</v>
      </c>
      <c r="AB3209" s="34" t="s">
        <v>13701</v>
      </c>
      <c r="AC3209" s="34"/>
      <c r="AD3209" s="44" t="s">
        <v>13711</v>
      </c>
      <c r="AE3209" s="44" t="s">
        <v>13711</v>
      </c>
      <c r="AF3209" s="43">
        <v>658</v>
      </c>
      <c r="AG3209" s="34" t="s">
        <v>13699</v>
      </c>
      <c r="AH3209" s="34" t="s">
        <v>13699</v>
      </c>
      <c r="AI3209" s="43" t="s">
        <v>13702</v>
      </c>
      <c r="AJ3209" s="44" t="s">
        <v>13703</v>
      </c>
      <c r="AK3209" s="261">
        <v>9500119</v>
      </c>
      <c r="AL3209" s="44" t="s">
        <v>13704</v>
      </c>
      <c r="AM3209" s="44">
        <v>0</v>
      </c>
      <c r="AN3209" s="262">
        <v>296308000</v>
      </c>
      <c r="AO3209" s="34"/>
      <c r="AP3209" s="34"/>
      <c r="AQ3209" s="34"/>
      <c r="AR3209" s="34"/>
      <c r="AS3209" s="34"/>
      <c r="AT3209" s="44" t="e">
        <v>#N/A</v>
      </c>
      <c r="AU3209" s="44"/>
      <c r="AV3209" s="477" t="e">
        <f t="array" ref="AV3209">_xlfn.IFS(
LEFT(Tabelas!$AI3209,1)="N","DN",
LEFT(Tabelas!$AI3209,1)="C","DC",
LEFT(Tabelas!$AI3209,1)="L","DL",
LEFT(Tabelas!$AI3209,1)="A","DA",
LEFT(Tabelas!$AI3209,1)="G","DG")</f>
        <v>#N/A</v>
      </c>
      <c r="AW3209" s="34"/>
      <c r="AX3209" s="34"/>
      <c r="AY3209" s="34"/>
      <c r="AZ3209" s="34"/>
      <c r="BA3209" s="34"/>
      <c r="BB3209" s="34"/>
      <c r="BC3209" s="34"/>
      <c r="BD3209" s="44">
        <v>420400</v>
      </c>
      <c r="BE3209" s="34" t="s">
        <v>13745</v>
      </c>
      <c r="BF3209" s="43" t="s">
        <v>318</v>
      </c>
      <c r="BG3209" s="34" t="s">
        <v>13741</v>
      </c>
      <c r="BH3209" s="34" t="s">
        <v>13701</v>
      </c>
      <c r="BI3209" s="34"/>
      <c r="BJ3209" s="44" t="s">
        <v>13711</v>
      </c>
      <c r="BK3209" s="44" t="s">
        <v>13711</v>
      </c>
      <c r="EN3209" s="576"/>
      <c r="EO3209" s="561"/>
      <c r="EP3209" s="561"/>
      <c r="EQ3209" s="576"/>
      <c r="ER3209" s="561"/>
      <c r="ES3209" s="561"/>
    </row>
    <row r="3210" spans="22:149">
      <c r="V3210" s="43">
        <v>658</v>
      </c>
      <c r="W3210" s="34" t="s">
        <v>13699</v>
      </c>
      <c r="X3210" s="44">
        <v>420406</v>
      </c>
      <c r="Y3210" s="34" t="s">
        <v>13746</v>
      </c>
      <c r="Z3210" s="43" t="s">
        <v>318</v>
      </c>
      <c r="AA3210" s="34" t="s">
        <v>13741</v>
      </c>
      <c r="AB3210" s="34" t="s">
        <v>13701</v>
      </c>
      <c r="AC3210" s="34"/>
      <c r="AD3210" s="44" t="s">
        <v>13711</v>
      </c>
      <c r="AE3210" s="44" t="s">
        <v>13711</v>
      </c>
      <c r="AF3210" s="43">
        <v>658</v>
      </c>
      <c r="AG3210" s="34" t="s">
        <v>13699</v>
      </c>
      <c r="AH3210" s="34" t="s">
        <v>13699</v>
      </c>
      <c r="AI3210" s="43" t="s">
        <v>13702</v>
      </c>
      <c r="AJ3210" s="44" t="s">
        <v>13703</v>
      </c>
      <c r="AK3210" s="261">
        <v>9500119</v>
      </c>
      <c r="AL3210" s="44" t="s">
        <v>13704</v>
      </c>
      <c r="AM3210" s="44">
        <v>0</v>
      </c>
      <c r="AN3210" s="262">
        <v>296308000</v>
      </c>
      <c r="AO3210" s="34"/>
      <c r="AP3210" s="34"/>
      <c r="AQ3210" s="34"/>
      <c r="AR3210" s="34"/>
      <c r="AS3210" s="34"/>
      <c r="AT3210" s="44" t="e">
        <v>#N/A</v>
      </c>
      <c r="AU3210" s="44"/>
      <c r="AV3210" s="477" t="e">
        <f t="array" ref="AV3210">_xlfn.IFS(
LEFT(Tabelas!$AI3210,1)="N","DN",
LEFT(Tabelas!$AI3210,1)="C","DC",
LEFT(Tabelas!$AI3210,1)="L","DL",
LEFT(Tabelas!$AI3210,1)="A","DA",
LEFT(Tabelas!$AI3210,1)="G","DG")</f>
        <v>#N/A</v>
      </c>
      <c r="AW3210" s="34"/>
      <c r="AX3210" s="34"/>
      <c r="AY3210" s="34"/>
      <c r="AZ3210" s="34"/>
      <c r="BA3210" s="34"/>
      <c r="BB3210" s="34"/>
      <c r="BC3210" s="34"/>
      <c r="BD3210" s="44">
        <v>420406</v>
      </c>
      <c r="BE3210" s="34" t="s">
        <v>13746</v>
      </c>
      <c r="BF3210" s="43" t="s">
        <v>318</v>
      </c>
      <c r="BG3210" s="34" t="s">
        <v>13741</v>
      </c>
      <c r="BH3210" s="34" t="s">
        <v>13701</v>
      </c>
      <c r="BI3210" s="34"/>
      <c r="BJ3210" s="44" t="s">
        <v>13711</v>
      </c>
      <c r="BK3210" s="44" t="s">
        <v>13711</v>
      </c>
      <c r="EN3210" s="576"/>
      <c r="EO3210" s="561"/>
      <c r="EP3210" s="561"/>
      <c r="EQ3210" s="576"/>
      <c r="ER3210" s="561"/>
      <c r="ES3210" s="561"/>
    </row>
    <row r="3211" spans="22:149">
      <c r="V3211" s="43">
        <v>658</v>
      </c>
      <c r="W3211" s="34" t="s">
        <v>13699</v>
      </c>
      <c r="X3211" s="44">
        <v>420501</v>
      </c>
      <c r="Y3211" s="34" t="s">
        <v>13747</v>
      </c>
      <c r="Z3211" s="43" t="s">
        <v>318</v>
      </c>
      <c r="AA3211" s="34" t="s">
        <v>13748</v>
      </c>
      <c r="AB3211" s="34" t="s">
        <v>13701</v>
      </c>
      <c r="AC3211" s="34"/>
      <c r="AD3211" s="44" t="s">
        <v>13711</v>
      </c>
      <c r="AE3211" s="44" t="s">
        <v>13711</v>
      </c>
      <c r="AF3211" s="43">
        <v>658</v>
      </c>
      <c r="AG3211" s="34" t="s">
        <v>13699</v>
      </c>
      <c r="AH3211" s="34" t="s">
        <v>13699</v>
      </c>
      <c r="AI3211" s="43" t="s">
        <v>13702</v>
      </c>
      <c r="AJ3211" s="44" t="s">
        <v>13703</v>
      </c>
      <c r="AK3211" s="261">
        <v>9500119</v>
      </c>
      <c r="AL3211" s="44" t="s">
        <v>13704</v>
      </c>
      <c r="AM3211" s="44">
        <v>0</v>
      </c>
      <c r="AN3211" s="262">
        <v>296308000</v>
      </c>
      <c r="AO3211" s="34"/>
      <c r="AP3211" s="34"/>
      <c r="AQ3211" s="34"/>
      <c r="AR3211" s="34"/>
      <c r="AS3211" s="34"/>
      <c r="AT3211" s="44" t="e">
        <v>#N/A</v>
      </c>
      <c r="AU3211" s="44"/>
      <c r="AV3211" s="477" t="e">
        <f t="array" ref="AV3211">_xlfn.IFS(
LEFT(Tabelas!$AI3211,1)="N","DN",
LEFT(Tabelas!$AI3211,1)="C","DC",
LEFT(Tabelas!$AI3211,1)="L","DL",
LEFT(Tabelas!$AI3211,1)="A","DA",
LEFT(Tabelas!$AI3211,1)="G","DG")</f>
        <v>#N/A</v>
      </c>
      <c r="AW3211" s="34"/>
      <c r="AX3211" s="34"/>
      <c r="AY3211" s="34"/>
      <c r="AZ3211" s="34"/>
      <c r="BA3211" s="34"/>
      <c r="BB3211" s="34"/>
      <c r="BC3211" s="34"/>
      <c r="BD3211" s="44">
        <v>420501</v>
      </c>
      <c r="BE3211" s="34" t="s">
        <v>13747</v>
      </c>
      <c r="BF3211" s="43" t="s">
        <v>318</v>
      </c>
      <c r="BG3211" s="34" t="s">
        <v>13748</v>
      </c>
      <c r="BH3211" s="34" t="s">
        <v>13701</v>
      </c>
      <c r="BI3211" s="34"/>
      <c r="BJ3211" s="44" t="s">
        <v>13711</v>
      </c>
      <c r="BK3211" s="44" t="s">
        <v>13711</v>
      </c>
      <c r="EN3211" s="576"/>
      <c r="EO3211" s="561"/>
      <c r="EP3211" s="561"/>
      <c r="EQ3211" s="576"/>
      <c r="ER3211" s="561"/>
      <c r="ES3211" s="561"/>
    </row>
    <row r="3212" spans="22:149">
      <c r="V3212" s="43">
        <v>658</v>
      </c>
      <c r="W3212" s="34" t="s">
        <v>13699</v>
      </c>
      <c r="X3212" s="44">
        <v>420502</v>
      </c>
      <c r="Y3212" s="34" t="s">
        <v>13749</v>
      </c>
      <c r="Z3212" s="43" t="s">
        <v>318</v>
      </c>
      <c r="AA3212" s="34" t="s">
        <v>13748</v>
      </c>
      <c r="AB3212" s="34" t="s">
        <v>13701</v>
      </c>
      <c r="AC3212" s="34"/>
      <c r="AD3212" s="44" t="s">
        <v>13711</v>
      </c>
      <c r="AE3212" s="44" t="s">
        <v>13711</v>
      </c>
      <c r="AF3212" s="43">
        <v>658</v>
      </c>
      <c r="AG3212" s="34" t="s">
        <v>13699</v>
      </c>
      <c r="AH3212" s="34" t="s">
        <v>13699</v>
      </c>
      <c r="AI3212" s="43" t="s">
        <v>13702</v>
      </c>
      <c r="AJ3212" s="44" t="s">
        <v>13703</v>
      </c>
      <c r="AK3212" s="261">
        <v>9500119</v>
      </c>
      <c r="AL3212" s="44" t="s">
        <v>13704</v>
      </c>
      <c r="AM3212" s="44">
        <v>0</v>
      </c>
      <c r="AN3212" s="262">
        <v>296308000</v>
      </c>
      <c r="AO3212" s="34"/>
      <c r="AP3212" s="34"/>
      <c r="AQ3212" s="34"/>
      <c r="AR3212" s="34"/>
      <c r="AS3212" s="34"/>
      <c r="AT3212" s="44" t="e">
        <v>#N/A</v>
      </c>
      <c r="AU3212" s="44"/>
      <c r="AV3212" s="477" t="e">
        <f t="array" ref="AV3212">_xlfn.IFS(
LEFT(Tabelas!$AI3212,1)="N","DN",
LEFT(Tabelas!$AI3212,1)="C","DC",
LEFT(Tabelas!$AI3212,1)="L","DL",
LEFT(Tabelas!$AI3212,1)="A","DA",
LEFT(Tabelas!$AI3212,1)="G","DG")</f>
        <v>#N/A</v>
      </c>
      <c r="AW3212" s="34"/>
      <c r="AX3212" s="34"/>
      <c r="AY3212" s="34"/>
      <c r="AZ3212" s="34"/>
      <c r="BA3212" s="34"/>
      <c r="BB3212" s="34"/>
      <c r="BC3212" s="34"/>
      <c r="BD3212" s="44">
        <v>420502</v>
      </c>
      <c r="BE3212" s="34" t="s">
        <v>13749</v>
      </c>
      <c r="BF3212" s="43" t="s">
        <v>318</v>
      </c>
      <c r="BG3212" s="34" t="s">
        <v>13748</v>
      </c>
      <c r="BH3212" s="34" t="s">
        <v>13701</v>
      </c>
      <c r="BI3212" s="34"/>
      <c r="BJ3212" s="44" t="s">
        <v>13711</v>
      </c>
      <c r="BK3212" s="44" t="s">
        <v>13711</v>
      </c>
      <c r="EN3212" s="576"/>
      <c r="EO3212" s="561"/>
      <c r="EP3212" s="561"/>
      <c r="EQ3212" s="576"/>
      <c r="ER3212" s="561"/>
      <c r="ES3212" s="561"/>
    </row>
    <row r="3213" spans="22:149">
      <c r="V3213" s="43">
        <v>658</v>
      </c>
      <c r="W3213" s="34" t="s">
        <v>13699</v>
      </c>
      <c r="X3213" s="44">
        <v>420503</v>
      </c>
      <c r="Y3213" s="34" t="s">
        <v>13750</v>
      </c>
      <c r="Z3213" s="43" t="s">
        <v>318</v>
      </c>
      <c r="AA3213" s="34" t="s">
        <v>13748</v>
      </c>
      <c r="AB3213" s="34" t="s">
        <v>13701</v>
      </c>
      <c r="AC3213" s="34"/>
      <c r="AD3213" s="44" t="s">
        <v>13711</v>
      </c>
      <c r="AE3213" s="44" t="s">
        <v>13711</v>
      </c>
      <c r="AF3213" s="43">
        <v>658</v>
      </c>
      <c r="AG3213" s="34" t="s">
        <v>13699</v>
      </c>
      <c r="AH3213" s="34" t="s">
        <v>13699</v>
      </c>
      <c r="AI3213" s="43" t="s">
        <v>13702</v>
      </c>
      <c r="AJ3213" s="44" t="s">
        <v>13703</v>
      </c>
      <c r="AK3213" s="261">
        <v>9500119</v>
      </c>
      <c r="AL3213" s="44" t="s">
        <v>13704</v>
      </c>
      <c r="AM3213" s="44">
        <v>0</v>
      </c>
      <c r="AN3213" s="262">
        <v>296308000</v>
      </c>
      <c r="AO3213" s="34"/>
      <c r="AP3213" s="34"/>
      <c r="AQ3213" s="34"/>
      <c r="AR3213" s="34"/>
      <c r="AS3213" s="34"/>
      <c r="AT3213" s="44" t="e">
        <v>#N/A</v>
      </c>
      <c r="AU3213" s="44"/>
      <c r="AV3213" s="477" t="e">
        <f t="array" ref="AV3213">_xlfn.IFS(
LEFT(Tabelas!$AI3213,1)="N","DN",
LEFT(Tabelas!$AI3213,1)="C","DC",
LEFT(Tabelas!$AI3213,1)="L","DL",
LEFT(Tabelas!$AI3213,1)="A","DA",
LEFT(Tabelas!$AI3213,1)="G","DG")</f>
        <v>#N/A</v>
      </c>
      <c r="AW3213" s="34"/>
      <c r="AX3213" s="34"/>
      <c r="AY3213" s="34"/>
      <c r="AZ3213" s="34"/>
      <c r="BA3213" s="34"/>
      <c r="BB3213" s="34"/>
      <c r="BC3213" s="34"/>
      <c r="BD3213" s="44">
        <v>420503</v>
      </c>
      <c r="BE3213" s="34" t="s">
        <v>13750</v>
      </c>
      <c r="BF3213" s="43" t="s">
        <v>318</v>
      </c>
      <c r="BG3213" s="34" t="s">
        <v>13748</v>
      </c>
      <c r="BH3213" s="34" t="s">
        <v>13701</v>
      </c>
      <c r="BI3213" s="34"/>
      <c r="BJ3213" s="44" t="s">
        <v>13711</v>
      </c>
      <c r="BK3213" s="44" t="s">
        <v>13711</v>
      </c>
      <c r="EN3213" s="576"/>
      <c r="EO3213" s="561"/>
      <c r="EP3213" s="561"/>
      <c r="EQ3213" s="576"/>
      <c r="ER3213" s="561"/>
      <c r="ES3213" s="561"/>
    </row>
    <row r="3214" spans="22:149">
      <c r="V3214" s="43">
        <v>658</v>
      </c>
      <c r="W3214" s="34" t="s">
        <v>13699</v>
      </c>
      <c r="X3214" s="44">
        <v>420504</v>
      </c>
      <c r="Y3214" s="34" t="s">
        <v>13751</v>
      </c>
      <c r="Z3214" s="43" t="s">
        <v>318</v>
      </c>
      <c r="AA3214" s="34" t="s">
        <v>13748</v>
      </c>
      <c r="AB3214" s="34" t="s">
        <v>13701</v>
      </c>
      <c r="AC3214" s="34"/>
      <c r="AD3214" s="44" t="s">
        <v>13711</v>
      </c>
      <c r="AE3214" s="44" t="s">
        <v>13711</v>
      </c>
      <c r="AF3214" s="43">
        <v>658</v>
      </c>
      <c r="AG3214" s="34" t="s">
        <v>13699</v>
      </c>
      <c r="AH3214" s="34" t="s">
        <v>13699</v>
      </c>
      <c r="AI3214" s="43" t="s">
        <v>13702</v>
      </c>
      <c r="AJ3214" s="44" t="s">
        <v>13703</v>
      </c>
      <c r="AK3214" s="261">
        <v>9500119</v>
      </c>
      <c r="AL3214" s="44" t="s">
        <v>13704</v>
      </c>
      <c r="AM3214" s="44">
        <v>0</v>
      </c>
      <c r="AN3214" s="262">
        <v>296308000</v>
      </c>
      <c r="AO3214" s="34"/>
      <c r="AP3214" s="34"/>
      <c r="AQ3214" s="34"/>
      <c r="AR3214" s="34"/>
      <c r="AS3214" s="34"/>
      <c r="AT3214" s="44" t="e">
        <v>#N/A</v>
      </c>
      <c r="AU3214" s="44"/>
      <c r="AV3214" s="477" t="e">
        <f t="array" ref="AV3214">_xlfn.IFS(
LEFT(Tabelas!$AI3214,1)="N","DN",
LEFT(Tabelas!$AI3214,1)="C","DC",
LEFT(Tabelas!$AI3214,1)="L","DL",
LEFT(Tabelas!$AI3214,1)="A","DA",
LEFT(Tabelas!$AI3214,1)="G","DG")</f>
        <v>#N/A</v>
      </c>
      <c r="AW3214" s="34"/>
      <c r="AX3214" s="34"/>
      <c r="AY3214" s="34"/>
      <c r="AZ3214" s="34"/>
      <c r="BA3214" s="34"/>
      <c r="BB3214" s="34"/>
      <c r="BC3214" s="34"/>
      <c r="BD3214" s="44">
        <v>420504</v>
      </c>
      <c r="BE3214" s="34" t="s">
        <v>13751</v>
      </c>
      <c r="BF3214" s="43" t="s">
        <v>318</v>
      </c>
      <c r="BG3214" s="34" t="s">
        <v>13748</v>
      </c>
      <c r="BH3214" s="34" t="s">
        <v>13701</v>
      </c>
      <c r="BI3214" s="34"/>
      <c r="BJ3214" s="44" t="s">
        <v>13711</v>
      </c>
      <c r="BK3214" s="44" t="s">
        <v>13711</v>
      </c>
      <c r="EN3214" s="576"/>
      <c r="EO3214" s="561"/>
      <c r="EP3214" s="561"/>
      <c r="EQ3214" s="576"/>
      <c r="ER3214" s="561"/>
      <c r="ES3214" s="561"/>
    </row>
    <row r="3215" spans="22:149">
      <c r="V3215" s="43">
        <v>658</v>
      </c>
      <c r="W3215" s="34" t="s">
        <v>13699</v>
      </c>
      <c r="X3215" s="44">
        <v>420505</v>
      </c>
      <c r="Y3215" s="34" t="s">
        <v>532</v>
      </c>
      <c r="Z3215" s="43" t="s">
        <v>318</v>
      </c>
      <c r="AA3215" s="34" t="s">
        <v>13748</v>
      </c>
      <c r="AB3215" s="34" t="s">
        <v>13701</v>
      </c>
      <c r="AC3215" s="34"/>
      <c r="AD3215" s="44" t="s">
        <v>13711</v>
      </c>
      <c r="AE3215" s="44" t="s">
        <v>13711</v>
      </c>
      <c r="AF3215" s="43">
        <v>658</v>
      </c>
      <c r="AG3215" s="34" t="s">
        <v>13699</v>
      </c>
      <c r="AH3215" s="34" t="s">
        <v>13699</v>
      </c>
      <c r="AI3215" s="43" t="s">
        <v>13702</v>
      </c>
      <c r="AJ3215" s="44" t="s">
        <v>13703</v>
      </c>
      <c r="AK3215" s="261">
        <v>9500119</v>
      </c>
      <c r="AL3215" s="44" t="s">
        <v>13704</v>
      </c>
      <c r="AM3215" s="44">
        <v>0</v>
      </c>
      <c r="AN3215" s="262">
        <v>296308000</v>
      </c>
      <c r="AO3215" s="34"/>
      <c r="AP3215" s="34"/>
      <c r="AQ3215" s="34"/>
      <c r="AR3215" s="34"/>
      <c r="AS3215" s="34"/>
      <c r="AT3215" s="44" t="e">
        <v>#N/A</v>
      </c>
      <c r="AU3215" s="44"/>
      <c r="AV3215" s="477" t="e">
        <f t="array" ref="AV3215">_xlfn.IFS(
LEFT(Tabelas!$AI3215,1)="N","DN",
LEFT(Tabelas!$AI3215,1)="C","DC",
LEFT(Tabelas!$AI3215,1)="L","DL",
LEFT(Tabelas!$AI3215,1)="A","DA",
LEFT(Tabelas!$AI3215,1)="G","DG")</f>
        <v>#N/A</v>
      </c>
      <c r="AW3215" s="34"/>
      <c r="AX3215" s="34"/>
      <c r="AY3215" s="34"/>
      <c r="AZ3215" s="34"/>
      <c r="BA3215" s="34"/>
      <c r="BB3215" s="34"/>
      <c r="BC3215" s="34"/>
      <c r="BD3215" s="44">
        <v>420505</v>
      </c>
      <c r="BE3215" s="34" t="s">
        <v>532</v>
      </c>
      <c r="BF3215" s="43" t="s">
        <v>318</v>
      </c>
      <c r="BG3215" s="34" t="s">
        <v>13748</v>
      </c>
      <c r="BH3215" s="34" t="s">
        <v>13701</v>
      </c>
      <c r="BI3215" s="34"/>
      <c r="BJ3215" s="44" t="s">
        <v>13711</v>
      </c>
      <c r="BK3215" s="44" t="s">
        <v>13711</v>
      </c>
      <c r="EN3215" s="576"/>
      <c r="EO3215" s="561"/>
      <c r="EP3215" s="561"/>
      <c r="EQ3215" s="576"/>
      <c r="ER3215" s="561"/>
      <c r="ES3215" s="561"/>
    </row>
    <row r="3216" spans="22:149">
      <c r="V3216" s="43">
        <v>658</v>
      </c>
      <c r="W3216" s="34" t="s">
        <v>13699</v>
      </c>
      <c r="X3216" s="44">
        <v>420506</v>
      </c>
      <c r="Y3216" s="34" t="s">
        <v>13752</v>
      </c>
      <c r="Z3216" s="43" t="s">
        <v>318</v>
      </c>
      <c r="AA3216" s="34" t="s">
        <v>13748</v>
      </c>
      <c r="AB3216" s="34" t="s">
        <v>13701</v>
      </c>
      <c r="AC3216" s="34"/>
      <c r="AD3216" s="44" t="s">
        <v>13711</v>
      </c>
      <c r="AE3216" s="44" t="s">
        <v>13711</v>
      </c>
      <c r="AF3216" s="43">
        <v>658</v>
      </c>
      <c r="AG3216" s="34" t="s">
        <v>13699</v>
      </c>
      <c r="AH3216" s="34" t="s">
        <v>13699</v>
      </c>
      <c r="AI3216" s="43" t="s">
        <v>13702</v>
      </c>
      <c r="AJ3216" s="44" t="s">
        <v>13703</v>
      </c>
      <c r="AK3216" s="261">
        <v>9500119</v>
      </c>
      <c r="AL3216" s="44" t="s">
        <v>13704</v>
      </c>
      <c r="AM3216" s="44">
        <v>0</v>
      </c>
      <c r="AN3216" s="262">
        <v>296308000</v>
      </c>
      <c r="AO3216" s="34"/>
      <c r="AP3216" s="34"/>
      <c r="AQ3216" s="34"/>
      <c r="AR3216" s="34"/>
      <c r="AS3216" s="34"/>
      <c r="AT3216" s="44" t="e">
        <v>#N/A</v>
      </c>
      <c r="AU3216" s="44"/>
      <c r="AV3216" s="477" t="e">
        <f t="array" ref="AV3216">_xlfn.IFS(
LEFT(Tabelas!$AI3216,1)="N","DN",
LEFT(Tabelas!$AI3216,1)="C","DC",
LEFT(Tabelas!$AI3216,1)="L","DL",
LEFT(Tabelas!$AI3216,1)="A","DA",
LEFT(Tabelas!$AI3216,1)="G","DG")</f>
        <v>#N/A</v>
      </c>
      <c r="AW3216" s="34"/>
      <c r="AX3216" s="34"/>
      <c r="AY3216" s="34"/>
      <c r="AZ3216" s="34"/>
      <c r="BA3216" s="34"/>
      <c r="BB3216" s="34"/>
      <c r="BC3216" s="34"/>
      <c r="BD3216" s="44">
        <v>420506</v>
      </c>
      <c r="BE3216" s="34" t="s">
        <v>13752</v>
      </c>
      <c r="BF3216" s="43" t="s">
        <v>318</v>
      </c>
      <c r="BG3216" s="34" t="s">
        <v>13748</v>
      </c>
      <c r="BH3216" s="34" t="s">
        <v>13701</v>
      </c>
      <c r="BI3216" s="34"/>
      <c r="BJ3216" s="44" t="s">
        <v>13711</v>
      </c>
      <c r="BK3216" s="44" t="s">
        <v>13711</v>
      </c>
      <c r="EN3216" s="576"/>
      <c r="EO3216" s="561"/>
      <c r="EP3216" s="561"/>
      <c r="EQ3216" s="576"/>
      <c r="ER3216" s="561"/>
      <c r="ES3216" s="561"/>
    </row>
    <row r="3217" spans="22:149">
      <c r="V3217" s="43">
        <v>658</v>
      </c>
      <c r="W3217" s="34" t="s">
        <v>13699</v>
      </c>
      <c r="X3217" s="44">
        <v>420507</v>
      </c>
      <c r="Y3217" s="34" t="s">
        <v>13753</v>
      </c>
      <c r="Z3217" s="43" t="s">
        <v>318</v>
      </c>
      <c r="AA3217" s="34" t="s">
        <v>13748</v>
      </c>
      <c r="AB3217" s="34" t="s">
        <v>13701</v>
      </c>
      <c r="AC3217" s="34"/>
      <c r="AD3217" s="44" t="s">
        <v>13711</v>
      </c>
      <c r="AE3217" s="44" t="s">
        <v>13711</v>
      </c>
      <c r="AF3217" s="43">
        <v>658</v>
      </c>
      <c r="AG3217" s="34" t="s">
        <v>13699</v>
      </c>
      <c r="AH3217" s="34" t="s">
        <v>13699</v>
      </c>
      <c r="AI3217" s="43" t="s">
        <v>13702</v>
      </c>
      <c r="AJ3217" s="44" t="s">
        <v>13703</v>
      </c>
      <c r="AK3217" s="261">
        <v>9500119</v>
      </c>
      <c r="AL3217" s="44" t="s">
        <v>13704</v>
      </c>
      <c r="AM3217" s="44">
        <v>0</v>
      </c>
      <c r="AN3217" s="262">
        <v>296308000</v>
      </c>
      <c r="AO3217" s="34"/>
      <c r="AP3217" s="34"/>
      <c r="AQ3217" s="34"/>
      <c r="AR3217" s="34"/>
      <c r="AS3217" s="34"/>
      <c r="AT3217" s="44" t="e">
        <v>#N/A</v>
      </c>
      <c r="AU3217" s="44"/>
      <c r="AV3217" s="477" t="e">
        <f t="array" ref="AV3217">_xlfn.IFS(
LEFT(Tabelas!$AI3217,1)="N","DN",
LEFT(Tabelas!$AI3217,1)="C","DC",
LEFT(Tabelas!$AI3217,1)="L","DL",
LEFT(Tabelas!$AI3217,1)="A","DA",
LEFT(Tabelas!$AI3217,1)="G","DG")</f>
        <v>#N/A</v>
      </c>
      <c r="AW3217" s="34"/>
      <c r="AX3217" s="34"/>
      <c r="AY3217" s="34"/>
      <c r="AZ3217" s="34"/>
      <c r="BA3217" s="34"/>
      <c r="BB3217" s="34"/>
      <c r="BC3217" s="34"/>
      <c r="BD3217" s="44">
        <v>420507</v>
      </c>
      <c r="BE3217" s="34" t="s">
        <v>13753</v>
      </c>
      <c r="BF3217" s="43" t="s">
        <v>318</v>
      </c>
      <c r="BG3217" s="34" t="s">
        <v>13748</v>
      </c>
      <c r="BH3217" s="34" t="s">
        <v>13701</v>
      </c>
      <c r="BI3217" s="34"/>
      <c r="BJ3217" s="44" t="s">
        <v>13711</v>
      </c>
      <c r="BK3217" s="44" t="s">
        <v>13711</v>
      </c>
      <c r="EN3217" s="576"/>
      <c r="EO3217" s="561"/>
      <c r="EP3217" s="561"/>
      <c r="EQ3217" s="576"/>
      <c r="ER3217" s="561"/>
      <c r="ES3217" s="561"/>
    </row>
    <row r="3218" spans="22:149">
      <c r="V3218" s="43">
        <v>658</v>
      </c>
      <c r="W3218" s="34" t="s">
        <v>13699</v>
      </c>
      <c r="X3218" s="44">
        <v>420508</v>
      </c>
      <c r="Y3218" s="34" t="s">
        <v>13754</v>
      </c>
      <c r="Z3218" s="43" t="s">
        <v>318</v>
      </c>
      <c r="AA3218" s="34" t="s">
        <v>13748</v>
      </c>
      <c r="AB3218" s="34" t="s">
        <v>13701</v>
      </c>
      <c r="AC3218" s="34"/>
      <c r="AD3218" s="44" t="s">
        <v>13711</v>
      </c>
      <c r="AE3218" s="44" t="s">
        <v>13711</v>
      </c>
      <c r="AF3218" s="43">
        <v>658</v>
      </c>
      <c r="AG3218" s="34" t="s">
        <v>13699</v>
      </c>
      <c r="AH3218" s="34" t="s">
        <v>13699</v>
      </c>
      <c r="AI3218" s="43" t="s">
        <v>13702</v>
      </c>
      <c r="AJ3218" s="44" t="s">
        <v>13703</v>
      </c>
      <c r="AK3218" s="261">
        <v>9500119</v>
      </c>
      <c r="AL3218" s="44" t="s">
        <v>13704</v>
      </c>
      <c r="AM3218" s="44">
        <v>0</v>
      </c>
      <c r="AN3218" s="262">
        <v>296308000</v>
      </c>
      <c r="AO3218" s="34"/>
      <c r="AP3218" s="34"/>
      <c r="AQ3218" s="34"/>
      <c r="AR3218" s="34"/>
      <c r="AS3218" s="34"/>
      <c r="AT3218" s="44" t="e">
        <v>#N/A</v>
      </c>
      <c r="AU3218" s="44"/>
      <c r="AV3218" s="477" t="e">
        <f t="array" ref="AV3218">_xlfn.IFS(
LEFT(Tabelas!$AI3218,1)="N","DN",
LEFT(Tabelas!$AI3218,1)="C","DC",
LEFT(Tabelas!$AI3218,1)="L","DL",
LEFT(Tabelas!$AI3218,1)="A","DA",
LEFT(Tabelas!$AI3218,1)="G","DG")</f>
        <v>#N/A</v>
      </c>
      <c r="AW3218" s="34"/>
      <c r="AX3218" s="34"/>
      <c r="AY3218" s="34"/>
      <c r="AZ3218" s="34"/>
      <c r="BA3218" s="34"/>
      <c r="BB3218" s="34"/>
      <c r="BC3218" s="34"/>
      <c r="BD3218" s="44">
        <v>420508</v>
      </c>
      <c r="BE3218" s="34" t="s">
        <v>13754</v>
      </c>
      <c r="BF3218" s="43" t="s">
        <v>318</v>
      </c>
      <c r="BG3218" s="34" t="s">
        <v>13748</v>
      </c>
      <c r="BH3218" s="34" t="s">
        <v>13701</v>
      </c>
      <c r="BI3218" s="34"/>
      <c r="BJ3218" s="44" t="s">
        <v>13711</v>
      </c>
      <c r="BK3218" s="44" t="s">
        <v>13711</v>
      </c>
      <c r="EN3218" s="576"/>
      <c r="EO3218" s="561"/>
      <c r="EP3218" s="561"/>
      <c r="EQ3218" s="576"/>
      <c r="ER3218" s="561"/>
      <c r="ES3218" s="561"/>
    </row>
    <row r="3219" spans="22:149">
      <c r="V3219" s="43">
        <v>658</v>
      </c>
      <c r="W3219" s="34" t="s">
        <v>13699</v>
      </c>
      <c r="X3219" s="44">
        <v>420509</v>
      </c>
      <c r="Y3219" s="34" t="s">
        <v>13755</v>
      </c>
      <c r="Z3219" s="43" t="s">
        <v>318</v>
      </c>
      <c r="AA3219" s="34" t="s">
        <v>13748</v>
      </c>
      <c r="AB3219" s="34" t="s">
        <v>13701</v>
      </c>
      <c r="AC3219" s="34"/>
      <c r="AD3219" s="44" t="s">
        <v>13711</v>
      </c>
      <c r="AE3219" s="44" t="s">
        <v>13711</v>
      </c>
      <c r="AF3219" s="43">
        <v>658</v>
      </c>
      <c r="AG3219" s="34" t="s">
        <v>13699</v>
      </c>
      <c r="AH3219" s="34" t="s">
        <v>13699</v>
      </c>
      <c r="AI3219" s="43" t="s">
        <v>13702</v>
      </c>
      <c r="AJ3219" s="44" t="s">
        <v>13703</v>
      </c>
      <c r="AK3219" s="261">
        <v>9500119</v>
      </c>
      <c r="AL3219" s="44" t="s">
        <v>13704</v>
      </c>
      <c r="AM3219" s="44">
        <v>0</v>
      </c>
      <c r="AN3219" s="262">
        <v>296308000</v>
      </c>
      <c r="AO3219" s="34"/>
      <c r="AP3219" s="34"/>
      <c r="AQ3219" s="34"/>
      <c r="AR3219" s="34"/>
      <c r="AS3219" s="34"/>
      <c r="AT3219" s="44" t="e">
        <v>#N/A</v>
      </c>
      <c r="AU3219" s="44"/>
      <c r="AV3219" s="477" t="e">
        <f t="array" ref="AV3219">_xlfn.IFS(
LEFT(Tabelas!$AI3219,1)="N","DN",
LEFT(Tabelas!$AI3219,1)="C","DC",
LEFT(Tabelas!$AI3219,1)="L","DL",
LEFT(Tabelas!$AI3219,1)="A","DA",
LEFT(Tabelas!$AI3219,1)="G","DG")</f>
        <v>#N/A</v>
      </c>
      <c r="AW3219" s="34"/>
      <c r="AX3219" s="34"/>
      <c r="AY3219" s="34"/>
      <c r="AZ3219" s="34"/>
      <c r="BA3219" s="34"/>
      <c r="BB3219" s="34"/>
      <c r="BC3219" s="34"/>
      <c r="BD3219" s="44">
        <v>420509</v>
      </c>
      <c r="BE3219" s="34" t="s">
        <v>13755</v>
      </c>
      <c r="BF3219" s="43" t="s">
        <v>318</v>
      </c>
      <c r="BG3219" s="34" t="s">
        <v>13748</v>
      </c>
      <c r="BH3219" s="34" t="s">
        <v>13701</v>
      </c>
      <c r="BI3219" s="34"/>
      <c r="BJ3219" s="44" t="s">
        <v>13711</v>
      </c>
      <c r="BK3219" s="44" t="s">
        <v>13711</v>
      </c>
      <c r="EN3219" s="576"/>
      <c r="EO3219" s="561"/>
      <c r="EP3219" s="561"/>
      <c r="EQ3219" s="576"/>
      <c r="ER3219" s="561"/>
      <c r="ES3219" s="561"/>
    </row>
    <row r="3220" spans="22:149">
      <c r="V3220" s="43">
        <v>658</v>
      </c>
      <c r="W3220" s="34" t="s">
        <v>13699</v>
      </c>
      <c r="X3220" s="44">
        <v>420500</v>
      </c>
      <c r="Y3220" s="34" t="s">
        <v>13756</v>
      </c>
      <c r="Z3220" s="43" t="s">
        <v>318</v>
      </c>
      <c r="AA3220" s="34" t="s">
        <v>13748</v>
      </c>
      <c r="AB3220" s="34" t="s">
        <v>13701</v>
      </c>
      <c r="AC3220" s="34"/>
      <c r="AD3220" s="44" t="s">
        <v>13711</v>
      </c>
      <c r="AE3220" s="44" t="s">
        <v>13711</v>
      </c>
      <c r="AF3220" s="43">
        <v>658</v>
      </c>
      <c r="AG3220" s="34" t="s">
        <v>13699</v>
      </c>
      <c r="AH3220" s="34" t="s">
        <v>13699</v>
      </c>
      <c r="AI3220" s="43" t="s">
        <v>13702</v>
      </c>
      <c r="AJ3220" s="44" t="s">
        <v>13703</v>
      </c>
      <c r="AK3220" s="261">
        <v>9500119</v>
      </c>
      <c r="AL3220" s="44" t="s">
        <v>13704</v>
      </c>
      <c r="AM3220" s="44">
        <v>0</v>
      </c>
      <c r="AN3220" s="262">
        <v>296308000</v>
      </c>
      <c r="AO3220" s="34"/>
      <c r="AP3220" s="34"/>
      <c r="AQ3220" s="34"/>
      <c r="AR3220" s="34"/>
      <c r="AS3220" s="34"/>
      <c r="AT3220" s="44" t="e">
        <v>#N/A</v>
      </c>
      <c r="AU3220" s="44"/>
      <c r="AV3220" s="477" t="e">
        <f t="array" ref="AV3220">_xlfn.IFS(
LEFT(Tabelas!$AI3220,1)="N","DN",
LEFT(Tabelas!$AI3220,1)="C","DC",
LEFT(Tabelas!$AI3220,1)="L","DL",
LEFT(Tabelas!$AI3220,1)="A","DA",
LEFT(Tabelas!$AI3220,1)="G","DG")</f>
        <v>#N/A</v>
      </c>
      <c r="AW3220" s="34"/>
      <c r="AX3220" s="34"/>
      <c r="AY3220" s="34"/>
      <c r="AZ3220" s="34"/>
      <c r="BA3220" s="34"/>
      <c r="BB3220" s="34"/>
      <c r="BC3220" s="34"/>
      <c r="BD3220" s="44">
        <v>420500</v>
      </c>
      <c r="BE3220" s="34" t="s">
        <v>13756</v>
      </c>
      <c r="BF3220" s="43" t="s">
        <v>318</v>
      </c>
      <c r="BG3220" s="34" t="s">
        <v>13748</v>
      </c>
      <c r="BH3220" s="34" t="s">
        <v>13701</v>
      </c>
      <c r="BI3220" s="34"/>
      <c r="BJ3220" s="44" t="s">
        <v>13711</v>
      </c>
      <c r="BK3220" s="44" t="s">
        <v>13711</v>
      </c>
      <c r="EN3220" s="576"/>
      <c r="EO3220" s="561"/>
      <c r="EP3220" s="561"/>
      <c r="EQ3220" s="576"/>
      <c r="ER3220" s="561"/>
      <c r="ES3220" s="561"/>
    </row>
    <row r="3221" spans="22:149">
      <c r="V3221" s="43">
        <v>658</v>
      </c>
      <c r="W3221" s="34" t="s">
        <v>13699</v>
      </c>
      <c r="X3221" s="44">
        <v>420510</v>
      </c>
      <c r="Y3221" s="34" t="s">
        <v>13757</v>
      </c>
      <c r="Z3221" s="43" t="s">
        <v>318</v>
      </c>
      <c r="AA3221" s="34" t="s">
        <v>13748</v>
      </c>
      <c r="AB3221" s="34" t="s">
        <v>13701</v>
      </c>
      <c r="AC3221" s="34"/>
      <c r="AD3221" s="44" t="s">
        <v>13711</v>
      </c>
      <c r="AE3221" s="44" t="s">
        <v>13711</v>
      </c>
      <c r="AF3221" s="43">
        <v>658</v>
      </c>
      <c r="AG3221" s="34" t="s">
        <v>13699</v>
      </c>
      <c r="AH3221" s="34" t="s">
        <v>13699</v>
      </c>
      <c r="AI3221" s="43" t="s">
        <v>13702</v>
      </c>
      <c r="AJ3221" s="44" t="s">
        <v>13703</v>
      </c>
      <c r="AK3221" s="261">
        <v>9500119</v>
      </c>
      <c r="AL3221" s="44" t="s">
        <v>13704</v>
      </c>
      <c r="AM3221" s="44">
        <v>0</v>
      </c>
      <c r="AN3221" s="262">
        <v>296308000</v>
      </c>
      <c r="AO3221" s="34"/>
      <c r="AP3221" s="34"/>
      <c r="AQ3221" s="34"/>
      <c r="AR3221" s="34"/>
      <c r="AS3221" s="34"/>
      <c r="AT3221" s="44" t="e">
        <v>#N/A</v>
      </c>
      <c r="AU3221" s="44"/>
      <c r="AV3221" s="477" t="e">
        <f t="array" ref="AV3221">_xlfn.IFS(
LEFT(Tabelas!$AI3221,1)="N","DN",
LEFT(Tabelas!$AI3221,1)="C","DC",
LEFT(Tabelas!$AI3221,1)="L","DL",
LEFT(Tabelas!$AI3221,1)="A","DA",
LEFT(Tabelas!$AI3221,1)="G","DG")</f>
        <v>#N/A</v>
      </c>
      <c r="AW3221" s="34"/>
      <c r="AX3221" s="34"/>
      <c r="AY3221" s="34"/>
      <c r="AZ3221" s="34"/>
      <c r="BA3221" s="34"/>
      <c r="BB3221" s="34"/>
      <c r="BC3221" s="34"/>
      <c r="BD3221" s="44">
        <v>420510</v>
      </c>
      <c r="BE3221" s="34" t="s">
        <v>13757</v>
      </c>
      <c r="BF3221" s="43" t="s">
        <v>318</v>
      </c>
      <c r="BG3221" s="34" t="s">
        <v>13748</v>
      </c>
      <c r="BH3221" s="34" t="s">
        <v>13701</v>
      </c>
      <c r="BI3221" s="34"/>
      <c r="BJ3221" s="44" t="s">
        <v>13711</v>
      </c>
      <c r="BK3221" s="44" t="s">
        <v>13711</v>
      </c>
      <c r="EN3221" s="576"/>
      <c r="EO3221" s="561"/>
      <c r="EP3221" s="561"/>
      <c r="EQ3221" s="576"/>
      <c r="ER3221" s="561"/>
      <c r="ES3221" s="561"/>
    </row>
    <row r="3222" spans="22:149">
      <c r="V3222" s="43">
        <v>658</v>
      </c>
      <c r="W3222" s="34" t="s">
        <v>13699</v>
      </c>
      <c r="X3222" s="44">
        <v>420511</v>
      </c>
      <c r="Y3222" s="34" t="s">
        <v>13758</v>
      </c>
      <c r="Z3222" s="43" t="s">
        <v>318</v>
      </c>
      <c r="AA3222" s="34" t="s">
        <v>13748</v>
      </c>
      <c r="AB3222" s="34" t="s">
        <v>13701</v>
      </c>
      <c r="AC3222" s="34"/>
      <c r="AD3222" s="44" t="s">
        <v>13711</v>
      </c>
      <c r="AE3222" s="44" t="s">
        <v>13711</v>
      </c>
      <c r="AF3222" s="43">
        <v>658</v>
      </c>
      <c r="AG3222" s="34" t="s">
        <v>13699</v>
      </c>
      <c r="AH3222" s="34" t="s">
        <v>13699</v>
      </c>
      <c r="AI3222" s="43" t="s">
        <v>13702</v>
      </c>
      <c r="AJ3222" s="44" t="s">
        <v>13703</v>
      </c>
      <c r="AK3222" s="261">
        <v>9500119</v>
      </c>
      <c r="AL3222" s="44" t="s">
        <v>13704</v>
      </c>
      <c r="AM3222" s="44">
        <v>0</v>
      </c>
      <c r="AN3222" s="262">
        <v>296308000</v>
      </c>
      <c r="AO3222" s="34"/>
      <c r="AP3222" s="34"/>
      <c r="AQ3222" s="34"/>
      <c r="AR3222" s="34"/>
      <c r="AS3222" s="34"/>
      <c r="AT3222" s="44" t="e">
        <v>#N/A</v>
      </c>
      <c r="AU3222" s="44"/>
      <c r="AV3222" s="477" t="e">
        <f t="array" ref="AV3222">_xlfn.IFS(
LEFT(Tabelas!$AI3222,1)="N","DN",
LEFT(Tabelas!$AI3222,1)="C","DC",
LEFT(Tabelas!$AI3222,1)="L","DL",
LEFT(Tabelas!$AI3222,1)="A","DA",
LEFT(Tabelas!$AI3222,1)="G","DG")</f>
        <v>#N/A</v>
      </c>
      <c r="AW3222" s="34"/>
      <c r="AX3222" s="34"/>
      <c r="AY3222" s="34"/>
      <c r="AZ3222" s="34"/>
      <c r="BA3222" s="34"/>
      <c r="BB3222" s="34"/>
      <c r="BC3222" s="34"/>
      <c r="BD3222" s="44">
        <v>420511</v>
      </c>
      <c r="BE3222" s="34" t="s">
        <v>13758</v>
      </c>
      <c r="BF3222" s="43" t="s">
        <v>318</v>
      </c>
      <c r="BG3222" s="34" t="s">
        <v>13748</v>
      </c>
      <c r="BH3222" s="34" t="s">
        <v>13701</v>
      </c>
      <c r="BI3222" s="34"/>
      <c r="BJ3222" s="44" t="s">
        <v>13711</v>
      </c>
      <c r="BK3222" s="44" t="s">
        <v>13711</v>
      </c>
      <c r="EN3222" s="576"/>
      <c r="EO3222" s="561"/>
      <c r="EP3222" s="561"/>
      <c r="EQ3222" s="576"/>
      <c r="ER3222" s="561"/>
      <c r="ES3222" s="561"/>
    </row>
    <row r="3223" spans="22:149">
      <c r="V3223" s="43">
        <v>658</v>
      </c>
      <c r="W3223" s="34" t="s">
        <v>13699</v>
      </c>
      <c r="X3223" s="44">
        <v>420512</v>
      </c>
      <c r="Y3223" s="34" t="s">
        <v>13759</v>
      </c>
      <c r="Z3223" s="43" t="s">
        <v>318</v>
      </c>
      <c r="AA3223" s="34" t="s">
        <v>13748</v>
      </c>
      <c r="AB3223" s="34" t="s">
        <v>13701</v>
      </c>
      <c r="AC3223" s="34"/>
      <c r="AD3223" s="44" t="s">
        <v>13711</v>
      </c>
      <c r="AE3223" s="44" t="s">
        <v>13711</v>
      </c>
      <c r="AF3223" s="43">
        <v>658</v>
      </c>
      <c r="AG3223" s="34" t="s">
        <v>13699</v>
      </c>
      <c r="AH3223" s="34" t="s">
        <v>13699</v>
      </c>
      <c r="AI3223" s="43" t="s">
        <v>13702</v>
      </c>
      <c r="AJ3223" s="44" t="s">
        <v>13703</v>
      </c>
      <c r="AK3223" s="261">
        <v>9500119</v>
      </c>
      <c r="AL3223" s="44" t="s">
        <v>13704</v>
      </c>
      <c r="AM3223" s="44">
        <v>0</v>
      </c>
      <c r="AN3223" s="262">
        <v>296308000</v>
      </c>
      <c r="AO3223" s="34"/>
      <c r="AP3223" s="34"/>
      <c r="AQ3223" s="34"/>
      <c r="AR3223" s="34"/>
      <c r="AS3223" s="34"/>
      <c r="AT3223" s="44" t="e">
        <v>#N/A</v>
      </c>
      <c r="AU3223" s="44"/>
      <c r="AV3223" s="477" t="e">
        <f t="array" ref="AV3223">_xlfn.IFS(
LEFT(Tabelas!$AI3223,1)="N","DN",
LEFT(Tabelas!$AI3223,1)="C","DC",
LEFT(Tabelas!$AI3223,1)="L","DL",
LEFT(Tabelas!$AI3223,1)="A","DA",
LEFT(Tabelas!$AI3223,1)="G","DG")</f>
        <v>#N/A</v>
      </c>
      <c r="AW3223" s="34"/>
      <c r="AX3223" s="34"/>
      <c r="AY3223" s="34"/>
      <c r="AZ3223" s="34"/>
      <c r="BA3223" s="34"/>
      <c r="BB3223" s="34"/>
      <c r="BC3223" s="34"/>
      <c r="BD3223" s="44">
        <v>420512</v>
      </c>
      <c r="BE3223" s="34" t="s">
        <v>13759</v>
      </c>
      <c r="BF3223" s="43" t="s">
        <v>318</v>
      </c>
      <c r="BG3223" s="34" t="s">
        <v>13748</v>
      </c>
      <c r="BH3223" s="34" t="s">
        <v>13701</v>
      </c>
      <c r="BI3223" s="34"/>
      <c r="BJ3223" s="44" t="s">
        <v>13711</v>
      </c>
      <c r="BK3223" s="44" t="s">
        <v>13711</v>
      </c>
      <c r="EN3223" s="576"/>
      <c r="EO3223" s="561"/>
      <c r="EP3223" s="561"/>
      <c r="EQ3223" s="576"/>
      <c r="ER3223" s="561"/>
      <c r="ES3223" s="561"/>
    </row>
    <row r="3224" spans="22:149">
      <c r="V3224" s="43">
        <v>658</v>
      </c>
      <c r="W3224" s="34" t="s">
        <v>13699</v>
      </c>
      <c r="X3224" s="44">
        <v>420513</v>
      </c>
      <c r="Y3224" s="34" t="s">
        <v>1656</v>
      </c>
      <c r="Z3224" s="43" t="s">
        <v>318</v>
      </c>
      <c r="AA3224" s="34" t="s">
        <v>13748</v>
      </c>
      <c r="AB3224" s="34" t="s">
        <v>13701</v>
      </c>
      <c r="AC3224" s="34"/>
      <c r="AD3224" s="44" t="s">
        <v>13711</v>
      </c>
      <c r="AE3224" s="44" t="s">
        <v>13711</v>
      </c>
      <c r="AF3224" s="43">
        <v>658</v>
      </c>
      <c r="AG3224" s="34" t="s">
        <v>13699</v>
      </c>
      <c r="AH3224" s="34" t="s">
        <v>13699</v>
      </c>
      <c r="AI3224" s="43" t="s">
        <v>13702</v>
      </c>
      <c r="AJ3224" s="44" t="s">
        <v>13703</v>
      </c>
      <c r="AK3224" s="261">
        <v>9500119</v>
      </c>
      <c r="AL3224" s="44" t="s">
        <v>13704</v>
      </c>
      <c r="AM3224" s="44">
        <v>0</v>
      </c>
      <c r="AN3224" s="262">
        <v>296308000</v>
      </c>
      <c r="AO3224" s="34"/>
      <c r="AP3224" s="34"/>
      <c r="AQ3224" s="34"/>
      <c r="AR3224" s="34"/>
      <c r="AS3224" s="34"/>
      <c r="AT3224" s="44" t="e">
        <v>#N/A</v>
      </c>
      <c r="AU3224" s="44"/>
      <c r="AV3224" s="477" t="e">
        <f t="array" ref="AV3224">_xlfn.IFS(
LEFT(Tabelas!$AI3224,1)="N","DN",
LEFT(Tabelas!$AI3224,1)="C","DC",
LEFT(Tabelas!$AI3224,1)="L","DL",
LEFT(Tabelas!$AI3224,1)="A","DA",
LEFT(Tabelas!$AI3224,1)="G","DG")</f>
        <v>#N/A</v>
      </c>
      <c r="AW3224" s="34"/>
      <c r="AX3224" s="34"/>
      <c r="AY3224" s="34"/>
      <c r="AZ3224" s="34"/>
      <c r="BA3224" s="34"/>
      <c r="BB3224" s="34"/>
      <c r="BC3224" s="34"/>
      <c r="BD3224" s="44">
        <v>420513</v>
      </c>
      <c r="BE3224" s="34" t="s">
        <v>1656</v>
      </c>
      <c r="BF3224" s="43" t="s">
        <v>318</v>
      </c>
      <c r="BG3224" s="34" t="s">
        <v>13748</v>
      </c>
      <c r="BH3224" s="34" t="s">
        <v>13701</v>
      </c>
      <c r="BI3224" s="34"/>
      <c r="BJ3224" s="44" t="s">
        <v>13711</v>
      </c>
      <c r="BK3224" s="44" t="s">
        <v>13711</v>
      </c>
      <c r="EN3224" s="576"/>
      <c r="EO3224" s="561"/>
      <c r="EP3224" s="561"/>
      <c r="EQ3224" s="576"/>
      <c r="ER3224" s="561"/>
      <c r="ES3224" s="561"/>
    </row>
    <row r="3225" spans="22:149">
      <c r="V3225" s="43">
        <v>658</v>
      </c>
      <c r="W3225" s="34" t="s">
        <v>13699</v>
      </c>
      <c r="X3225" s="44">
        <v>420514</v>
      </c>
      <c r="Y3225" s="34" t="s">
        <v>13760</v>
      </c>
      <c r="Z3225" s="43" t="s">
        <v>318</v>
      </c>
      <c r="AA3225" s="34" t="s">
        <v>13748</v>
      </c>
      <c r="AB3225" s="34" t="s">
        <v>13701</v>
      </c>
      <c r="AC3225" s="34"/>
      <c r="AD3225" s="44" t="s">
        <v>13711</v>
      </c>
      <c r="AE3225" s="44" t="s">
        <v>13711</v>
      </c>
      <c r="AF3225" s="43">
        <v>658</v>
      </c>
      <c r="AG3225" s="34" t="s">
        <v>13699</v>
      </c>
      <c r="AH3225" s="34" t="s">
        <v>13699</v>
      </c>
      <c r="AI3225" s="43" t="s">
        <v>13702</v>
      </c>
      <c r="AJ3225" s="44" t="s">
        <v>13703</v>
      </c>
      <c r="AK3225" s="261">
        <v>9500119</v>
      </c>
      <c r="AL3225" s="44" t="s">
        <v>13704</v>
      </c>
      <c r="AM3225" s="44">
        <v>0</v>
      </c>
      <c r="AN3225" s="262">
        <v>296308000</v>
      </c>
      <c r="AO3225" s="34"/>
      <c r="AP3225" s="34"/>
      <c r="AQ3225" s="34"/>
      <c r="AR3225" s="34"/>
      <c r="AS3225" s="34"/>
      <c r="AT3225" s="44" t="e">
        <v>#N/A</v>
      </c>
      <c r="AU3225" s="44"/>
      <c r="AV3225" s="477" t="e">
        <f t="array" ref="AV3225">_xlfn.IFS(
LEFT(Tabelas!$AI3225,1)="N","DN",
LEFT(Tabelas!$AI3225,1)="C","DC",
LEFT(Tabelas!$AI3225,1)="L","DL",
LEFT(Tabelas!$AI3225,1)="A","DA",
LEFT(Tabelas!$AI3225,1)="G","DG")</f>
        <v>#N/A</v>
      </c>
      <c r="AW3225" s="34"/>
      <c r="AX3225" s="34"/>
      <c r="AY3225" s="34"/>
      <c r="AZ3225" s="34"/>
      <c r="BA3225" s="34"/>
      <c r="BB3225" s="34"/>
      <c r="BC3225" s="34"/>
      <c r="BD3225" s="44">
        <v>420514</v>
      </c>
      <c r="BE3225" s="34" t="s">
        <v>13760</v>
      </c>
      <c r="BF3225" s="43" t="s">
        <v>318</v>
      </c>
      <c r="BG3225" s="34" t="s">
        <v>13748</v>
      </c>
      <c r="BH3225" s="34" t="s">
        <v>13701</v>
      </c>
      <c r="BI3225" s="34"/>
      <c r="BJ3225" s="44" t="s">
        <v>13711</v>
      </c>
      <c r="BK3225" s="44" t="s">
        <v>13711</v>
      </c>
      <c r="EN3225" s="576"/>
      <c r="EO3225" s="561"/>
      <c r="EP3225" s="561"/>
      <c r="EQ3225" s="576"/>
      <c r="ER3225" s="561"/>
      <c r="ES3225" s="561"/>
    </row>
    <row r="3226" spans="22:149">
      <c r="V3226" s="43">
        <v>658</v>
      </c>
      <c r="W3226" s="34" t="s">
        <v>13699</v>
      </c>
      <c r="X3226" s="44">
        <v>410101</v>
      </c>
      <c r="Y3226" s="34" t="s">
        <v>1368</v>
      </c>
      <c r="Z3226" s="43" t="s">
        <v>318</v>
      </c>
      <c r="AA3226" s="34" t="s">
        <v>13761</v>
      </c>
      <c r="AB3226" s="34" t="s">
        <v>13762</v>
      </c>
      <c r="AC3226" s="34"/>
      <c r="AD3226" s="44" t="s">
        <v>13711</v>
      </c>
      <c r="AE3226" s="44" t="s">
        <v>13711</v>
      </c>
      <c r="AF3226" s="43">
        <v>658</v>
      </c>
      <c r="AG3226" s="34" t="s">
        <v>13699</v>
      </c>
      <c r="AH3226" s="34" t="s">
        <v>13699</v>
      </c>
      <c r="AI3226" s="43" t="s">
        <v>13702</v>
      </c>
      <c r="AJ3226" s="44" t="s">
        <v>13703</v>
      </c>
      <c r="AK3226" s="261">
        <v>9500119</v>
      </c>
      <c r="AL3226" s="44" t="s">
        <v>13704</v>
      </c>
      <c r="AM3226" s="44">
        <v>0</v>
      </c>
      <c r="AN3226" s="262">
        <v>296308000</v>
      </c>
      <c r="AO3226" s="34"/>
      <c r="AP3226" s="34"/>
      <c r="AQ3226" s="34"/>
      <c r="AR3226" s="34"/>
      <c r="AS3226" s="34"/>
      <c r="AT3226" s="44" t="e">
        <v>#N/A</v>
      </c>
      <c r="AU3226" s="44"/>
      <c r="AV3226" s="477" t="e">
        <f t="array" ref="AV3226">_xlfn.IFS(
LEFT(Tabelas!$AI3226,1)="N","DN",
LEFT(Tabelas!$AI3226,1)="C","DC",
LEFT(Tabelas!$AI3226,1)="L","DL",
LEFT(Tabelas!$AI3226,1)="A","DA",
LEFT(Tabelas!$AI3226,1)="G","DG")</f>
        <v>#N/A</v>
      </c>
      <c r="AW3226" s="34"/>
      <c r="AX3226" s="34"/>
      <c r="AY3226" s="34"/>
      <c r="AZ3226" s="34"/>
      <c r="BA3226" s="34"/>
      <c r="BB3226" s="34"/>
      <c r="BC3226" s="34"/>
      <c r="BD3226" s="44">
        <v>410101</v>
      </c>
      <c r="BE3226" s="34" t="s">
        <v>1368</v>
      </c>
      <c r="BF3226" s="43" t="s">
        <v>318</v>
      </c>
      <c r="BG3226" s="34" t="s">
        <v>13761</v>
      </c>
      <c r="BH3226" s="34" t="s">
        <v>13762</v>
      </c>
      <c r="BI3226" s="34"/>
      <c r="BJ3226" s="44" t="s">
        <v>13711</v>
      </c>
      <c r="BK3226" s="44" t="s">
        <v>13711</v>
      </c>
      <c r="EN3226" s="576"/>
      <c r="EO3226" s="561"/>
      <c r="EP3226" s="561"/>
      <c r="EQ3226" s="576"/>
      <c r="ER3226" s="561"/>
      <c r="ES3226" s="561"/>
    </row>
    <row r="3227" spans="22:149">
      <c r="V3227" s="43">
        <v>658</v>
      </c>
      <c r="W3227" s="34" t="s">
        <v>13699</v>
      </c>
      <c r="X3227" s="44">
        <v>410102</v>
      </c>
      <c r="Y3227" s="34" t="s">
        <v>1656</v>
      </c>
      <c r="Z3227" s="43" t="s">
        <v>318</v>
      </c>
      <c r="AA3227" s="34" t="s">
        <v>13761</v>
      </c>
      <c r="AB3227" s="34" t="s">
        <v>13762</v>
      </c>
      <c r="AC3227" s="34"/>
      <c r="AD3227" s="44" t="s">
        <v>13711</v>
      </c>
      <c r="AE3227" s="44" t="s">
        <v>13711</v>
      </c>
      <c r="AF3227" s="43">
        <v>658</v>
      </c>
      <c r="AG3227" s="34" t="s">
        <v>13699</v>
      </c>
      <c r="AH3227" s="34" t="s">
        <v>13699</v>
      </c>
      <c r="AI3227" s="43" t="s">
        <v>13702</v>
      </c>
      <c r="AJ3227" s="44" t="s">
        <v>13703</v>
      </c>
      <c r="AK3227" s="261">
        <v>9500119</v>
      </c>
      <c r="AL3227" s="44" t="s">
        <v>13704</v>
      </c>
      <c r="AM3227" s="44">
        <v>0</v>
      </c>
      <c r="AN3227" s="262">
        <v>296308000</v>
      </c>
      <c r="AO3227" s="34"/>
      <c r="AP3227" s="34"/>
      <c r="AQ3227" s="34"/>
      <c r="AR3227" s="34"/>
      <c r="AS3227" s="34"/>
      <c r="AT3227" s="44" t="e">
        <v>#N/A</v>
      </c>
      <c r="AU3227" s="44"/>
      <c r="AV3227" s="477" t="e">
        <f t="array" ref="AV3227">_xlfn.IFS(
LEFT(Tabelas!$AI3227,1)="N","DN",
LEFT(Tabelas!$AI3227,1)="C","DC",
LEFT(Tabelas!$AI3227,1)="L","DL",
LEFT(Tabelas!$AI3227,1)="A","DA",
LEFT(Tabelas!$AI3227,1)="G","DG")</f>
        <v>#N/A</v>
      </c>
      <c r="AW3227" s="34"/>
      <c r="AX3227" s="34"/>
      <c r="AY3227" s="34"/>
      <c r="AZ3227" s="34"/>
      <c r="BA3227" s="34"/>
      <c r="BB3227" s="34"/>
      <c r="BC3227" s="34"/>
      <c r="BD3227" s="44">
        <v>410102</v>
      </c>
      <c r="BE3227" s="34" t="s">
        <v>1656</v>
      </c>
      <c r="BF3227" s="43" t="s">
        <v>318</v>
      </c>
      <c r="BG3227" s="34" t="s">
        <v>13761</v>
      </c>
      <c r="BH3227" s="34" t="s">
        <v>13762</v>
      </c>
      <c r="BI3227" s="34"/>
      <c r="BJ3227" s="44" t="s">
        <v>13711</v>
      </c>
      <c r="BK3227" s="44" t="s">
        <v>13711</v>
      </c>
      <c r="EN3227" s="576"/>
      <c r="EO3227" s="561"/>
      <c r="EP3227" s="561"/>
      <c r="EQ3227" s="576"/>
      <c r="ER3227" s="561"/>
      <c r="ES3227" s="561"/>
    </row>
    <row r="3228" spans="22:149">
      <c r="V3228" s="43">
        <v>658</v>
      </c>
      <c r="W3228" s="34" t="s">
        <v>13699</v>
      </c>
      <c r="X3228" s="44">
        <v>410103</v>
      </c>
      <c r="Y3228" s="34" t="s">
        <v>13763</v>
      </c>
      <c r="Z3228" s="43" t="s">
        <v>318</v>
      </c>
      <c r="AA3228" s="34" t="s">
        <v>13761</v>
      </c>
      <c r="AB3228" s="34" t="s">
        <v>13762</v>
      </c>
      <c r="AC3228" s="34"/>
      <c r="AD3228" s="44" t="s">
        <v>13711</v>
      </c>
      <c r="AE3228" s="44" t="s">
        <v>13711</v>
      </c>
      <c r="AF3228" s="43">
        <v>658</v>
      </c>
      <c r="AG3228" s="34" t="s">
        <v>13699</v>
      </c>
      <c r="AH3228" s="34" t="s">
        <v>13699</v>
      </c>
      <c r="AI3228" s="43" t="s">
        <v>13702</v>
      </c>
      <c r="AJ3228" s="44" t="s">
        <v>13703</v>
      </c>
      <c r="AK3228" s="261">
        <v>9500119</v>
      </c>
      <c r="AL3228" s="44" t="s">
        <v>13704</v>
      </c>
      <c r="AM3228" s="44">
        <v>0</v>
      </c>
      <c r="AN3228" s="262">
        <v>296308000</v>
      </c>
      <c r="AO3228" s="34"/>
      <c r="AP3228" s="34"/>
      <c r="AQ3228" s="34"/>
      <c r="AR3228" s="34"/>
      <c r="AS3228" s="34"/>
      <c r="AT3228" s="44" t="e">
        <v>#N/A</v>
      </c>
      <c r="AU3228" s="44"/>
      <c r="AV3228" s="477" t="e">
        <f t="array" ref="AV3228">_xlfn.IFS(
LEFT(Tabelas!$AI3228,1)="N","DN",
LEFT(Tabelas!$AI3228,1)="C","DC",
LEFT(Tabelas!$AI3228,1)="L","DL",
LEFT(Tabelas!$AI3228,1)="A","DA",
LEFT(Tabelas!$AI3228,1)="G","DG")</f>
        <v>#N/A</v>
      </c>
      <c r="AW3228" s="34"/>
      <c r="AX3228" s="34"/>
      <c r="AY3228" s="34"/>
      <c r="AZ3228" s="34"/>
      <c r="BA3228" s="34"/>
      <c r="BB3228" s="34"/>
      <c r="BC3228" s="34"/>
      <c r="BD3228" s="44">
        <v>410103</v>
      </c>
      <c r="BE3228" s="34" t="s">
        <v>13763</v>
      </c>
      <c r="BF3228" s="43" t="s">
        <v>318</v>
      </c>
      <c r="BG3228" s="34" t="s">
        <v>13761</v>
      </c>
      <c r="BH3228" s="34" t="s">
        <v>13762</v>
      </c>
      <c r="BI3228" s="34"/>
      <c r="BJ3228" s="44" t="s">
        <v>13711</v>
      </c>
      <c r="BK3228" s="44" t="s">
        <v>13711</v>
      </c>
      <c r="EN3228" s="576"/>
      <c r="EO3228" s="561"/>
      <c r="EP3228" s="561"/>
      <c r="EQ3228" s="576"/>
      <c r="ER3228" s="561"/>
      <c r="ES3228" s="561"/>
    </row>
    <row r="3229" spans="22:149">
      <c r="V3229" s="43">
        <v>658</v>
      </c>
      <c r="W3229" s="34" t="s">
        <v>13699</v>
      </c>
      <c r="X3229" s="44">
        <v>410104</v>
      </c>
      <c r="Y3229" s="34" t="s">
        <v>2292</v>
      </c>
      <c r="Z3229" s="43" t="s">
        <v>318</v>
      </c>
      <c r="AA3229" s="34" t="s">
        <v>13761</v>
      </c>
      <c r="AB3229" s="34" t="s">
        <v>13762</v>
      </c>
      <c r="AC3229" s="34"/>
      <c r="AD3229" s="44" t="s">
        <v>13711</v>
      </c>
      <c r="AE3229" s="44" t="s">
        <v>13711</v>
      </c>
      <c r="AF3229" s="43">
        <v>658</v>
      </c>
      <c r="AG3229" s="34" t="s">
        <v>13699</v>
      </c>
      <c r="AH3229" s="34" t="s">
        <v>13699</v>
      </c>
      <c r="AI3229" s="43" t="s">
        <v>13702</v>
      </c>
      <c r="AJ3229" s="44" t="s">
        <v>13703</v>
      </c>
      <c r="AK3229" s="261">
        <v>9500119</v>
      </c>
      <c r="AL3229" s="44" t="s">
        <v>13704</v>
      </c>
      <c r="AM3229" s="44">
        <v>0</v>
      </c>
      <c r="AN3229" s="262">
        <v>296308000</v>
      </c>
      <c r="AO3229" s="34"/>
      <c r="AP3229" s="34"/>
      <c r="AQ3229" s="34"/>
      <c r="AR3229" s="34"/>
      <c r="AS3229" s="34"/>
      <c r="AT3229" s="44" t="e">
        <v>#N/A</v>
      </c>
      <c r="AU3229" s="44"/>
      <c r="AV3229" s="477" t="e">
        <f t="array" ref="AV3229">_xlfn.IFS(
LEFT(Tabelas!$AI3229,1)="N","DN",
LEFT(Tabelas!$AI3229,1)="C","DC",
LEFT(Tabelas!$AI3229,1)="L","DL",
LEFT(Tabelas!$AI3229,1)="A","DA",
LEFT(Tabelas!$AI3229,1)="G","DG")</f>
        <v>#N/A</v>
      </c>
      <c r="AW3229" s="34"/>
      <c r="AX3229" s="34"/>
      <c r="AY3229" s="34"/>
      <c r="AZ3229" s="34"/>
      <c r="BA3229" s="34"/>
      <c r="BB3229" s="34"/>
      <c r="BC3229" s="34"/>
      <c r="BD3229" s="44">
        <v>410104</v>
      </c>
      <c r="BE3229" s="34" t="s">
        <v>2292</v>
      </c>
      <c r="BF3229" s="43" t="s">
        <v>318</v>
      </c>
      <c r="BG3229" s="34" t="s">
        <v>13761</v>
      </c>
      <c r="BH3229" s="34" t="s">
        <v>13762</v>
      </c>
      <c r="BI3229" s="34"/>
      <c r="BJ3229" s="44" t="s">
        <v>13711</v>
      </c>
      <c r="BK3229" s="44" t="s">
        <v>13711</v>
      </c>
      <c r="EN3229" s="576"/>
      <c r="EO3229" s="561"/>
      <c r="EP3229" s="561"/>
      <c r="EQ3229" s="576"/>
      <c r="ER3229" s="561"/>
      <c r="ES3229" s="561"/>
    </row>
    <row r="3230" spans="22:149">
      <c r="V3230" s="43">
        <v>658</v>
      </c>
      <c r="W3230" s="34" t="s">
        <v>13699</v>
      </c>
      <c r="X3230" s="44">
        <v>410105</v>
      </c>
      <c r="Y3230" s="34" t="s">
        <v>13761</v>
      </c>
      <c r="Z3230" s="43" t="s">
        <v>318</v>
      </c>
      <c r="AA3230" s="34" t="s">
        <v>13761</v>
      </c>
      <c r="AB3230" s="34" t="s">
        <v>13762</v>
      </c>
      <c r="AC3230" s="34"/>
      <c r="AD3230" s="44" t="s">
        <v>13711</v>
      </c>
      <c r="AE3230" s="44" t="s">
        <v>13711</v>
      </c>
      <c r="AF3230" s="43">
        <v>658</v>
      </c>
      <c r="AG3230" s="34" t="s">
        <v>13699</v>
      </c>
      <c r="AH3230" s="34" t="s">
        <v>13699</v>
      </c>
      <c r="AI3230" s="43" t="s">
        <v>13702</v>
      </c>
      <c r="AJ3230" s="44" t="s">
        <v>13703</v>
      </c>
      <c r="AK3230" s="261">
        <v>9500119</v>
      </c>
      <c r="AL3230" s="44" t="s">
        <v>13704</v>
      </c>
      <c r="AM3230" s="44">
        <v>0</v>
      </c>
      <c r="AN3230" s="262">
        <v>296308000</v>
      </c>
      <c r="AO3230" s="34"/>
      <c r="AP3230" s="34"/>
      <c r="AQ3230" s="34"/>
      <c r="AR3230" s="34"/>
      <c r="AS3230" s="34"/>
      <c r="AT3230" s="44" t="e">
        <v>#N/A</v>
      </c>
      <c r="AU3230" s="44"/>
      <c r="AV3230" s="477" t="e">
        <f t="array" ref="AV3230">_xlfn.IFS(
LEFT(Tabelas!$AI3230,1)="N","DN",
LEFT(Tabelas!$AI3230,1)="C","DC",
LEFT(Tabelas!$AI3230,1)="L","DL",
LEFT(Tabelas!$AI3230,1)="A","DA",
LEFT(Tabelas!$AI3230,1)="G","DG")</f>
        <v>#N/A</v>
      </c>
      <c r="AW3230" s="34"/>
      <c r="AX3230" s="34"/>
      <c r="AY3230" s="34"/>
      <c r="AZ3230" s="34"/>
      <c r="BA3230" s="34"/>
      <c r="BB3230" s="34"/>
      <c r="BC3230" s="34"/>
      <c r="BD3230" s="44">
        <v>410105</v>
      </c>
      <c r="BE3230" s="34" t="s">
        <v>13761</v>
      </c>
      <c r="BF3230" s="43" t="s">
        <v>318</v>
      </c>
      <c r="BG3230" s="34" t="s">
        <v>13761</v>
      </c>
      <c r="BH3230" s="34" t="s">
        <v>13762</v>
      </c>
      <c r="BI3230" s="34"/>
      <c r="BJ3230" s="44" t="s">
        <v>13711</v>
      </c>
      <c r="BK3230" s="44" t="s">
        <v>13711</v>
      </c>
      <c r="EN3230" s="576"/>
      <c r="EO3230" s="561"/>
      <c r="EP3230" s="561"/>
      <c r="EQ3230" s="576"/>
      <c r="ER3230" s="561"/>
      <c r="ES3230" s="561"/>
    </row>
    <row r="3231" spans="22:149">
      <c r="V3231" s="43">
        <v>658</v>
      </c>
      <c r="W3231" s="34" t="s">
        <v>13699</v>
      </c>
      <c r="X3231" s="44">
        <v>410100</v>
      </c>
      <c r="Y3231" s="34" t="s">
        <v>13764</v>
      </c>
      <c r="Z3231" s="43" t="s">
        <v>318</v>
      </c>
      <c r="AA3231" s="34" t="s">
        <v>13761</v>
      </c>
      <c r="AB3231" s="34" t="s">
        <v>13762</v>
      </c>
      <c r="AC3231" s="34"/>
      <c r="AD3231" s="44" t="s">
        <v>13711</v>
      </c>
      <c r="AE3231" s="44" t="s">
        <v>13711</v>
      </c>
      <c r="AF3231" s="43">
        <v>658</v>
      </c>
      <c r="AG3231" s="34" t="s">
        <v>13699</v>
      </c>
      <c r="AH3231" s="34" t="s">
        <v>13699</v>
      </c>
      <c r="AI3231" s="43" t="s">
        <v>13702</v>
      </c>
      <c r="AJ3231" s="44" t="s">
        <v>13703</v>
      </c>
      <c r="AK3231" s="261">
        <v>9500119</v>
      </c>
      <c r="AL3231" s="44" t="s">
        <v>13704</v>
      </c>
      <c r="AM3231" s="44">
        <v>0</v>
      </c>
      <c r="AN3231" s="262">
        <v>296308000</v>
      </c>
      <c r="AO3231" s="34"/>
      <c r="AP3231" s="34"/>
      <c r="AQ3231" s="34"/>
      <c r="AR3231" s="34"/>
      <c r="AS3231" s="34"/>
      <c r="AT3231" s="44" t="e">
        <v>#N/A</v>
      </c>
      <c r="AU3231" s="44"/>
      <c r="AV3231" s="477" t="e">
        <f t="array" ref="AV3231">_xlfn.IFS(
LEFT(Tabelas!$AI3231,1)="N","DN",
LEFT(Tabelas!$AI3231,1)="C","DC",
LEFT(Tabelas!$AI3231,1)="L","DL",
LEFT(Tabelas!$AI3231,1)="A","DA",
LEFT(Tabelas!$AI3231,1)="G","DG")</f>
        <v>#N/A</v>
      </c>
      <c r="AW3231" s="34"/>
      <c r="AX3231" s="34"/>
      <c r="AY3231" s="34"/>
      <c r="AZ3231" s="34"/>
      <c r="BA3231" s="34"/>
      <c r="BB3231" s="34"/>
      <c r="BC3231" s="34"/>
      <c r="BD3231" s="44">
        <v>410100</v>
      </c>
      <c r="BE3231" s="34" t="s">
        <v>13764</v>
      </c>
      <c r="BF3231" s="43" t="s">
        <v>318</v>
      </c>
      <c r="BG3231" s="34" t="s">
        <v>13761</v>
      </c>
      <c r="BH3231" s="34" t="s">
        <v>13762</v>
      </c>
      <c r="BI3231" s="34"/>
      <c r="BJ3231" s="44" t="s">
        <v>13711</v>
      </c>
      <c r="BK3231" s="44" t="s">
        <v>13711</v>
      </c>
      <c r="EN3231" s="576"/>
      <c r="EO3231" s="561"/>
      <c r="EP3231" s="561"/>
      <c r="EQ3231" s="576"/>
      <c r="ER3231" s="561"/>
      <c r="ES3231" s="561"/>
    </row>
    <row r="3232" spans="22:149">
      <c r="V3232" s="43">
        <v>658</v>
      </c>
      <c r="W3232" s="34" t="s">
        <v>13699</v>
      </c>
      <c r="X3232" s="44">
        <v>420601</v>
      </c>
      <c r="Y3232" s="34" t="s">
        <v>13765</v>
      </c>
      <c r="Z3232" s="43" t="s">
        <v>318</v>
      </c>
      <c r="AA3232" s="34" t="s">
        <v>13766</v>
      </c>
      <c r="AB3232" s="34" t="s">
        <v>13701</v>
      </c>
      <c r="AC3232" s="34"/>
      <c r="AD3232" s="44" t="s">
        <v>13711</v>
      </c>
      <c r="AE3232" s="44" t="s">
        <v>13711</v>
      </c>
      <c r="AF3232" s="43">
        <v>658</v>
      </c>
      <c r="AG3232" s="34" t="s">
        <v>13699</v>
      </c>
      <c r="AH3232" s="34" t="s">
        <v>13699</v>
      </c>
      <c r="AI3232" s="43" t="s">
        <v>13702</v>
      </c>
      <c r="AJ3232" s="44" t="s">
        <v>13703</v>
      </c>
      <c r="AK3232" s="261">
        <v>9500119</v>
      </c>
      <c r="AL3232" s="44" t="s">
        <v>13704</v>
      </c>
      <c r="AM3232" s="44">
        <v>0</v>
      </c>
      <c r="AN3232" s="262">
        <v>296308000</v>
      </c>
      <c r="AO3232" s="34"/>
      <c r="AP3232" s="34"/>
      <c r="AQ3232" s="34"/>
      <c r="AR3232" s="34"/>
      <c r="AS3232" s="34"/>
      <c r="AT3232" s="44" t="e">
        <v>#N/A</v>
      </c>
      <c r="AU3232" s="44"/>
      <c r="AV3232" s="477" t="e">
        <f t="array" ref="AV3232">_xlfn.IFS(
LEFT(Tabelas!$AI3232,1)="N","DN",
LEFT(Tabelas!$AI3232,1)="C","DC",
LEFT(Tabelas!$AI3232,1)="L","DL",
LEFT(Tabelas!$AI3232,1)="A","DA",
LEFT(Tabelas!$AI3232,1)="G","DG")</f>
        <v>#N/A</v>
      </c>
      <c r="AW3232" s="34"/>
      <c r="AX3232" s="34"/>
      <c r="AY3232" s="34"/>
      <c r="AZ3232" s="34"/>
      <c r="BA3232" s="34"/>
      <c r="BB3232" s="34"/>
      <c r="BC3232" s="34"/>
      <c r="BD3232" s="44">
        <v>420601</v>
      </c>
      <c r="BE3232" s="34" t="s">
        <v>13765</v>
      </c>
      <c r="BF3232" s="43" t="s">
        <v>318</v>
      </c>
      <c r="BG3232" s="34" t="s">
        <v>13766</v>
      </c>
      <c r="BH3232" s="34" t="s">
        <v>13701</v>
      </c>
      <c r="BI3232" s="34"/>
      <c r="BJ3232" s="44" t="s">
        <v>13711</v>
      </c>
      <c r="BK3232" s="44" t="s">
        <v>13711</v>
      </c>
      <c r="EN3232" s="576"/>
      <c r="EO3232" s="561"/>
      <c r="EP3232" s="561"/>
      <c r="EQ3232" s="576"/>
      <c r="ER3232" s="561"/>
      <c r="ES3232" s="561"/>
    </row>
    <row r="3233" spans="22:149">
      <c r="V3233" s="43">
        <v>658</v>
      </c>
      <c r="W3233" s="34" t="s">
        <v>13699</v>
      </c>
      <c r="X3233" s="44">
        <v>420602</v>
      </c>
      <c r="Y3233" s="34" t="s">
        <v>13767</v>
      </c>
      <c r="Z3233" s="43" t="s">
        <v>318</v>
      </c>
      <c r="AA3233" s="34" t="s">
        <v>13766</v>
      </c>
      <c r="AB3233" s="34" t="s">
        <v>13701</v>
      </c>
      <c r="AC3233" s="34"/>
      <c r="AD3233" s="44" t="s">
        <v>13711</v>
      </c>
      <c r="AE3233" s="44" t="s">
        <v>13711</v>
      </c>
      <c r="AF3233" s="43">
        <v>658</v>
      </c>
      <c r="AG3233" s="34" t="s">
        <v>13699</v>
      </c>
      <c r="AH3233" s="34" t="s">
        <v>13699</v>
      </c>
      <c r="AI3233" s="43" t="s">
        <v>13702</v>
      </c>
      <c r="AJ3233" s="44" t="s">
        <v>13703</v>
      </c>
      <c r="AK3233" s="261">
        <v>9500119</v>
      </c>
      <c r="AL3233" s="44" t="s">
        <v>13704</v>
      </c>
      <c r="AM3233" s="44">
        <v>0</v>
      </c>
      <c r="AN3233" s="262">
        <v>296308000</v>
      </c>
      <c r="AO3233" s="34"/>
      <c r="AP3233" s="34"/>
      <c r="AQ3233" s="34"/>
      <c r="AR3233" s="34"/>
      <c r="AS3233" s="34"/>
      <c r="AT3233" s="44" t="e">
        <v>#N/A</v>
      </c>
      <c r="AU3233" s="44"/>
      <c r="AV3233" s="477" t="e">
        <f t="array" ref="AV3233">_xlfn.IFS(
LEFT(Tabelas!$AI3233,1)="N","DN",
LEFT(Tabelas!$AI3233,1)="C","DC",
LEFT(Tabelas!$AI3233,1)="L","DL",
LEFT(Tabelas!$AI3233,1)="A","DA",
LEFT(Tabelas!$AI3233,1)="G","DG")</f>
        <v>#N/A</v>
      </c>
      <c r="AW3233" s="34"/>
      <c r="AX3233" s="34"/>
      <c r="AY3233" s="34"/>
      <c r="AZ3233" s="34"/>
      <c r="BA3233" s="34"/>
      <c r="BB3233" s="34"/>
      <c r="BC3233" s="34"/>
      <c r="BD3233" s="44">
        <v>420602</v>
      </c>
      <c r="BE3233" s="34" t="s">
        <v>13767</v>
      </c>
      <c r="BF3233" s="43" t="s">
        <v>318</v>
      </c>
      <c r="BG3233" s="34" t="s">
        <v>13766</v>
      </c>
      <c r="BH3233" s="34" t="s">
        <v>13701</v>
      </c>
      <c r="BI3233" s="34"/>
      <c r="BJ3233" s="44" t="s">
        <v>13711</v>
      </c>
      <c r="BK3233" s="44" t="s">
        <v>13711</v>
      </c>
      <c r="EN3233" s="576"/>
      <c r="EO3233" s="561"/>
      <c r="EP3233" s="561"/>
      <c r="EQ3233" s="576"/>
      <c r="ER3233" s="561"/>
      <c r="ES3233" s="561"/>
    </row>
    <row r="3234" spans="22:149">
      <c r="V3234" s="43">
        <v>658</v>
      </c>
      <c r="W3234" s="34" t="s">
        <v>13699</v>
      </c>
      <c r="X3234" s="44">
        <v>420603</v>
      </c>
      <c r="Y3234" s="34" t="s">
        <v>13768</v>
      </c>
      <c r="Z3234" s="43" t="s">
        <v>318</v>
      </c>
      <c r="AA3234" s="34" t="s">
        <v>13766</v>
      </c>
      <c r="AB3234" s="34" t="s">
        <v>13701</v>
      </c>
      <c r="AC3234" s="34"/>
      <c r="AD3234" s="44" t="s">
        <v>13711</v>
      </c>
      <c r="AE3234" s="44" t="s">
        <v>13711</v>
      </c>
      <c r="AF3234" s="43">
        <v>658</v>
      </c>
      <c r="AG3234" s="34" t="s">
        <v>13699</v>
      </c>
      <c r="AH3234" s="34" t="s">
        <v>13699</v>
      </c>
      <c r="AI3234" s="43" t="s">
        <v>13702</v>
      </c>
      <c r="AJ3234" s="44" t="s">
        <v>13703</v>
      </c>
      <c r="AK3234" s="261">
        <v>9500119</v>
      </c>
      <c r="AL3234" s="44" t="s">
        <v>13704</v>
      </c>
      <c r="AM3234" s="44">
        <v>0</v>
      </c>
      <c r="AN3234" s="262">
        <v>296308000</v>
      </c>
      <c r="AO3234" s="34"/>
      <c r="AP3234" s="34"/>
      <c r="AQ3234" s="34"/>
      <c r="AR3234" s="34"/>
      <c r="AS3234" s="34"/>
      <c r="AT3234" s="44" t="e">
        <v>#N/A</v>
      </c>
      <c r="AU3234" s="44"/>
      <c r="AV3234" s="477" t="e">
        <f t="array" ref="AV3234">_xlfn.IFS(
LEFT(Tabelas!$AI3234,1)="N","DN",
LEFT(Tabelas!$AI3234,1)="C","DC",
LEFT(Tabelas!$AI3234,1)="L","DL",
LEFT(Tabelas!$AI3234,1)="A","DA",
LEFT(Tabelas!$AI3234,1)="G","DG")</f>
        <v>#N/A</v>
      </c>
      <c r="AW3234" s="34"/>
      <c r="AX3234" s="34"/>
      <c r="AY3234" s="34"/>
      <c r="AZ3234" s="34"/>
      <c r="BA3234" s="34"/>
      <c r="BB3234" s="34"/>
      <c r="BC3234" s="34"/>
      <c r="BD3234" s="44">
        <v>420603</v>
      </c>
      <c r="BE3234" s="34" t="s">
        <v>13768</v>
      </c>
      <c r="BF3234" s="43" t="s">
        <v>318</v>
      </c>
      <c r="BG3234" s="34" t="s">
        <v>13766</v>
      </c>
      <c r="BH3234" s="34" t="s">
        <v>13701</v>
      </c>
      <c r="BI3234" s="34"/>
      <c r="BJ3234" s="44" t="s">
        <v>13711</v>
      </c>
      <c r="BK3234" s="44" t="s">
        <v>13711</v>
      </c>
      <c r="EN3234" s="576"/>
      <c r="EO3234" s="561"/>
      <c r="EP3234" s="561"/>
      <c r="EQ3234" s="576"/>
      <c r="ER3234" s="561"/>
      <c r="ES3234" s="561"/>
    </row>
    <row r="3235" spans="22:149">
      <c r="V3235" s="43">
        <v>658</v>
      </c>
      <c r="W3235" s="34" t="s">
        <v>13699</v>
      </c>
      <c r="X3235" s="44">
        <v>420606</v>
      </c>
      <c r="Y3235" s="34" t="s">
        <v>13758</v>
      </c>
      <c r="Z3235" s="43" t="s">
        <v>318</v>
      </c>
      <c r="AA3235" s="34" t="s">
        <v>13766</v>
      </c>
      <c r="AB3235" s="34" t="s">
        <v>13701</v>
      </c>
      <c r="AC3235" s="34"/>
      <c r="AD3235" s="44" t="s">
        <v>13711</v>
      </c>
      <c r="AE3235" s="44" t="s">
        <v>13711</v>
      </c>
      <c r="AF3235" s="43">
        <v>658</v>
      </c>
      <c r="AG3235" s="34" t="s">
        <v>13699</v>
      </c>
      <c r="AH3235" s="34" t="s">
        <v>13699</v>
      </c>
      <c r="AI3235" s="43" t="s">
        <v>13702</v>
      </c>
      <c r="AJ3235" s="44" t="s">
        <v>13703</v>
      </c>
      <c r="AK3235" s="261">
        <v>9500119</v>
      </c>
      <c r="AL3235" s="44" t="s">
        <v>13704</v>
      </c>
      <c r="AM3235" s="44">
        <v>0</v>
      </c>
      <c r="AN3235" s="262">
        <v>296308000</v>
      </c>
      <c r="AO3235" s="34"/>
      <c r="AP3235" s="34"/>
      <c r="AQ3235" s="34"/>
      <c r="AR3235" s="34"/>
      <c r="AS3235" s="34"/>
      <c r="AT3235" s="44" t="e">
        <v>#N/A</v>
      </c>
      <c r="AU3235" s="44"/>
      <c r="AV3235" s="477" t="e">
        <f t="array" ref="AV3235">_xlfn.IFS(
LEFT(Tabelas!$AI3235,1)="N","DN",
LEFT(Tabelas!$AI3235,1)="C","DC",
LEFT(Tabelas!$AI3235,1)="L","DL",
LEFT(Tabelas!$AI3235,1)="A","DA",
LEFT(Tabelas!$AI3235,1)="G","DG")</f>
        <v>#N/A</v>
      </c>
      <c r="AW3235" s="34"/>
      <c r="AX3235" s="34"/>
      <c r="AY3235" s="34"/>
      <c r="AZ3235" s="34"/>
      <c r="BA3235" s="34"/>
      <c r="BB3235" s="34"/>
      <c r="BC3235" s="34"/>
      <c r="BD3235" s="44">
        <v>420606</v>
      </c>
      <c r="BE3235" s="34" t="s">
        <v>13758</v>
      </c>
      <c r="BF3235" s="43" t="s">
        <v>318</v>
      </c>
      <c r="BG3235" s="34" t="s">
        <v>13766</v>
      </c>
      <c r="BH3235" s="34" t="s">
        <v>13701</v>
      </c>
      <c r="BI3235" s="34"/>
      <c r="BJ3235" s="44" t="s">
        <v>13711</v>
      </c>
      <c r="BK3235" s="44" t="s">
        <v>13711</v>
      </c>
      <c r="EN3235" s="576"/>
      <c r="EO3235" s="561"/>
      <c r="EP3235" s="561"/>
      <c r="EQ3235" s="576"/>
      <c r="ER3235" s="561"/>
      <c r="ES3235" s="561"/>
    </row>
    <row r="3236" spans="22:149">
      <c r="V3236" s="43">
        <v>658</v>
      </c>
      <c r="W3236" s="34" t="s">
        <v>13699</v>
      </c>
      <c r="X3236" s="44">
        <v>420600</v>
      </c>
      <c r="Y3236" s="34" t="s">
        <v>13769</v>
      </c>
      <c r="Z3236" s="43" t="s">
        <v>318</v>
      </c>
      <c r="AA3236" s="34" t="s">
        <v>13766</v>
      </c>
      <c r="AB3236" s="34" t="s">
        <v>13701</v>
      </c>
      <c r="AC3236" s="34"/>
      <c r="AD3236" s="44" t="s">
        <v>13711</v>
      </c>
      <c r="AE3236" s="44" t="s">
        <v>13711</v>
      </c>
      <c r="AF3236" s="43">
        <v>658</v>
      </c>
      <c r="AG3236" s="34" t="s">
        <v>13699</v>
      </c>
      <c r="AH3236" s="34" t="s">
        <v>13699</v>
      </c>
      <c r="AI3236" s="43" t="s">
        <v>13702</v>
      </c>
      <c r="AJ3236" s="44" t="s">
        <v>13703</v>
      </c>
      <c r="AK3236" s="261">
        <v>9500119</v>
      </c>
      <c r="AL3236" s="44" t="s">
        <v>13704</v>
      </c>
      <c r="AM3236" s="44">
        <v>0</v>
      </c>
      <c r="AN3236" s="262">
        <v>296308000</v>
      </c>
      <c r="AO3236" s="34"/>
      <c r="AP3236" s="34"/>
      <c r="AQ3236" s="34"/>
      <c r="AR3236" s="34"/>
      <c r="AS3236" s="34"/>
      <c r="AT3236" s="44" t="e">
        <v>#N/A</v>
      </c>
      <c r="AU3236" s="44"/>
      <c r="AV3236" s="477" t="e">
        <f t="array" ref="AV3236">_xlfn.IFS(
LEFT(Tabelas!$AI3236,1)="N","DN",
LEFT(Tabelas!$AI3236,1)="C","DC",
LEFT(Tabelas!$AI3236,1)="L","DL",
LEFT(Tabelas!$AI3236,1)="A","DA",
LEFT(Tabelas!$AI3236,1)="G","DG")</f>
        <v>#N/A</v>
      </c>
      <c r="AW3236" s="34"/>
      <c r="AX3236" s="34"/>
      <c r="AY3236" s="34"/>
      <c r="AZ3236" s="34"/>
      <c r="BA3236" s="34"/>
      <c r="BB3236" s="34"/>
      <c r="BC3236" s="34"/>
      <c r="BD3236" s="44">
        <v>420600</v>
      </c>
      <c r="BE3236" s="34" t="s">
        <v>13769</v>
      </c>
      <c r="BF3236" s="43" t="s">
        <v>318</v>
      </c>
      <c r="BG3236" s="34" t="s">
        <v>13766</v>
      </c>
      <c r="BH3236" s="34" t="s">
        <v>13701</v>
      </c>
      <c r="BI3236" s="34"/>
      <c r="BJ3236" s="44" t="s">
        <v>13711</v>
      </c>
      <c r="BK3236" s="44" t="s">
        <v>13711</v>
      </c>
      <c r="EN3236" s="576"/>
      <c r="EO3236" s="561"/>
      <c r="EP3236" s="561"/>
      <c r="EQ3236" s="576"/>
      <c r="ER3236" s="561"/>
      <c r="ES3236" s="561"/>
    </row>
    <row r="3237" spans="22:149">
      <c r="V3237" s="43">
        <v>658</v>
      </c>
      <c r="W3237" s="34" t="s">
        <v>13699</v>
      </c>
      <c r="X3237" s="44">
        <v>420604</v>
      </c>
      <c r="Y3237" s="34" t="s">
        <v>13770</v>
      </c>
      <c r="Z3237" s="43" t="s">
        <v>318</v>
      </c>
      <c r="AA3237" s="34" t="s">
        <v>13766</v>
      </c>
      <c r="AB3237" s="34" t="s">
        <v>13701</v>
      </c>
      <c r="AC3237" s="34"/>
      <c r="AD3237" s="44" t="s">
        <v>13711</v>
      </c>
      <c r="AE3237" s="44" t="s">
        <v>13711</v>
      </c>
      <c r="AF3237" s="43">
        <v>658</v>
      </c>
      <c r="AG3237" s="34" t="s">
        <v>13699</v>
      </c>
      <c r="AH3237" s="34" t="s">
        <v>13699</v>
      </c>
      <c r="AI3237" s="43" t="s">
        <v>13702</v>
      </c>
      <c r="AJ3237" s="44" t="s">
        <v>13703</v>
      </c>
      <c r="AK3237" s="261">
        <v>9500119</v>
      </c>
      <c r="AL3237" s="44" t="s">
        <v>13704</v>
      </c>
      <c r="AM3237" s="44">
        <v>0</v>
      </c>
      <c r="AN3237" s="262">
        <v>296308000</v>
      </c>
      <c r="AO3237" s="34"/>
      <c r="AP3237" s="34"/>
      <c r="AQ3237" s="34"/>
      <c r="AR3237" s="34"/>
      <c r="AS3237" s="34"/>
      <c r="AT3237" s="44" t="e">
        <v>#N/A</v>
      </c>
      <c r="AU3237" s="44"/>
      <c r="AV3237" s="477" t="e">
        <f t="array" ref="AV3237">_xlfn.IFS(
LEFT(Tabelas!$AI3237,1)="N","DN",
LEFT(Tabelas!$AI3237,1)="C","DC",
LEFT(Tabelas!$AI3237,1)="L","DL",
LEFT(Tabelas!$AI3237,1)="A","DA",
LEFT(Tabelas!$AI3237,1)="G","DG")</f>
        <v>#N/A</v>
      </c>
      <c r="AW3237" s="34"/>
      <c r="AX3237" s="34"/>
      <c r="AY3237" s="34"/>
      <c r="AZ3237" s="34"/>
      <c r="BA3237" s="34"/>
      <c r="BB3237" s="34"/>
      <c r="BC3237" s="34"/>
      <c r="BD3237" s="44">
        <v>420604</v>
      </c>
      <c r="BE3237" s="34" t="s">
        <v>13770</v>
      </c>
      <c r="BF3237" s="43" t="s">
        <v>318</v>
      </c>
      <c r="BG3237" s="34" t="s">
        <v>13766</v>
      </c>
      <c r="BH3237" s="34" t="s">
        <v>13701</v>
      </c>
      <c r="BI3237" s="34"/>
      <c r="BJ3237" s="44" t="s">
        <v>13711</v>
      </c>
      <c r="BK3237" s="44" t="s">
        <v>13711</v>
      </c>
      <c r="EN3237" s="576"/>
      <c r="EO3237" s="561"/>
      <c r="EP3237" s="561"/>
      <c r="EQ3237" s="576"/>
      <c r="ER3237" s="561"/>
      <c r="ES3237" s="561"/>
    </row>
    <row r="3238" spans="22:149">
      <c r="V3238" s="43">
        <v>658</v>
      </c>
      <c r="W3238" s="34" t="s">
        <v>13699</v>
      </c>
      <c r="X3238" s="44">
        <v>420605</v>
      </c>
      <c r="Y3238" s="34" t="s">
        <v>13771</v>
      </c>
      <c r="Z3238" s="43" t="s">
        <v>318</v>
      </c>
      <c r="AA3238" s="34" t="s">
        <v>13766</v>
      </c>
      <c r="AB3238" s="34" t="s">
        <v>13701</v>
      </c>
      <c r="AC3238" s="34"/>
      <c r="AD3238" s="44" t="s">
        <v>13711</v>
      </c>
      <c r="AE3238" s="44" t="s">
        <v>13711</v>
      </c>
      <c r="AF3238" s="43">
        <v>658</v>
      </c>
      <c r="AG3238" s="34" t="s">
        <v>13699</v>
      </c>
      <c r="AH3238" s="34" t="s">
        <v>13699</v>
      </c>
      <c r="AI3238" s="43" t="s">
        <v>13702</v>
      </c>
      <c r="AJ3238" s="44" t="s">
        <v>13703</v>
      </c>
      <c r="AK3238" s="261">
        <v>9500119</v>
      </c>
      <c r="AL3238" s="44" t="s">
        <v>13704</v>
      </c>
      <c r="AM3238" s="44">
        <v>0</v>
      </c>
      <c r="AN3238" s="262">
        <v>296308000</v>
      </c>
      <c r="AO3238" s="34"/>
      <c r="AP3238" s="34"/>
      <c r="AQ3238" s="34"/>
      <c r="AR3238" s="34"/>
      <c r="AS3238" s="34"/>
      <c r="AT3238" s="44" t="e">
        <v>#N/A</v>
      </c>
      <c r="AU3238" s="44"/>
      <c r="AV3238" s="477" t="e">
        <f t="array" ref="AV3238">_xlfn.IFS(
LEFT(Tabelas!$AI3238,1)="N","DN",
LEFT(Tabelas!$AI3238,1)="C","DC",
LEFT(Tabelas!$AI3238,1)="L","DL",
LEFT(Tabelas!$AI3238,1)="A","DA",
LEFT(Tabelas!$AI3238,1)="G","DG")</f>
        <v>#N/A</v>
      </c>
      <c r="AW3238" s="34"/>
      <c r="AX3238" s="34"/>
      <c r="AY3238" s="34"/>
      <c r="AZ3238" s="34"/>
      <c r="BA3238" s="34"/>
      <c r="BB3238" s="34"/>
      <c r="BC3238" s="34"/>
      <c r="BD3238" s="44">
        <v>420605</v>
      </c>
      <c r="BE3238" s="34" t="s">
        <v>13771</v>
      </c>
      <c r="BF3238" s="43" t="s">
        <v>318</v>
      </c>
      <c r="BG3238" s="34" t="s">
        <v>13766</v>
      </c>
      <c r="BH3238" s="34" t="s">
        <v>13701</v>
      </c>
      <c r="BI3238" s="34"/>
      <c r="BJ3238" s="44" t="s">
        <v>13711</v>
      </c>
      <c r="BK3238" s="44" t="s">
        <v>13711</v>
      </c>
      <c r="EN3238" s="576"/>
      <c r="EO3238" s="561"/>
      <c r="EP3238" s="561"/>
      <c r="EQ3238" s="576"/>
      <c r="ER3238" s="561"/>
      <c r="ES3238" s="561"/>
    </row>
    <row r="3239" spans="22:149">
      <c r="V3239" s="43">
        <v>659</v>
      </c>
      <c r="W3239" s="34" t="s">
        <v>13772</v>
      </c>
      <c r="X3239" s="44">
        <v>430101</v>
      </c>
      <c r="Y3239" s="34" t="s">
        <v>13773</v>
      </c>
      <c r="Z3239" s="43" t="s">
        <v>318</v>
      </c>
      <c r="AA3239" s="34" t="s">
        <v>13774</v>
      </c>
      <c r="AB3239" s="34" t="s">
        <v>13775</v>
      </c>
      <c r="AC3239" s="34"/>
      <c r="AD3239" s="44" t="s">
        <v>13711</v>
      </c>
      <c r="AE3239" s="44" t="s">
        <v>13711</v>
      </c>
      <c r="AF3239" s="43">
        <v>659</v>
      </c>
      <c r="AG3239" s="34" t="s">
        <v>13772</v>
      </c>
      <c r="AH3239" s="34" t="s">
        <v>13772</v>
      </c>
      <c r="AI3239" s="43" t="s">
        <v>13702</v>
      </c>
      <c r="AJ3239" s="44" t="s">
        <v>13776</v>
      </c>
      <c r="AK3239" s="261">
        <v>9701871</v>
      </c>
      <c r="AL3239" s="44" t="s">
        <v>13774</v>
      </c>
      <c r="AM3239" s="44">
        <v>0</v>
      </c>
      <c r="AN3239" s="262">
        <v>295401380</v>
      </c>
      <c r="AO3239" s="34"/>
      <c r="AP3239" s="34"/>
      <c r="AQ3239" s="34"/>
      <c r="AR3239" s="34"/>
      <c r="AS3239" s="34"/>
      <c r="AT3239" s="44" t="e">
        <v>#N/A</v>
      </c>
      <c r="AU3239" s="44"/>
      <c r="AV3239" s="477" t="e">
        <f t="array" ref="AV3239">_xlfn.IFS(
LEFT(Tabelas!$AI3239,1)="N","DN",
LEFT(Tabelas!$AI3239,1)="C","DC",
LEFT(Tabelas!$AI3239,1)="L","DL",
LEFT(Tabelas!$AI3239,1)="A","DA",
LEFT(Tabelas!$AI3239,1)="G","DG")</f>
        <v>#N/A</v>
      </c>
      <c r="AW3239" s="34"/>
      <c r="AX3239" s="34"/>
      <c r="AY3239" s="34"/>
      <c r="AZ3239" s="34"/>
      <c r="BA3239" s="34"/>
      <c r="BB3239" s="34"/>
      <c r="BC3239" s="34"/>
      <c r="BD3239" s="44">
        <v>430101</v>
      </c>
      <c r="BE3239" s="34" t="s">
        <v>13773</v>
      </c>
      <c r="BF3239" s="43" t="s">
        <v>318</v>
      </c>
      <c r="BG3239" s="34" t="s">
        <v>13774</v>
      </c>
      <c r="BH3239" s="34" t="s">
        <v>13775</v>
      </c>
      <c r="BI3239" s="34"/>
      <c r="BJ3239" s="44" t="s">
        <v>13711</v>
      </c>
      <c r="BK3239" s="44" t="s">
        <v>13711</v>
      </c>
      <c r="EN3239" s="576"/>
      <c r="EO3239" s="561"/>
      <c r="EP3239" s="561"/>
      <c r="EQ3239" s="576"/>
      <c r="ER3239" s="561"/>
      <c r="ES3239" s="561"/>
    </row>
    <row r="3240" spans="22:149">
      <c r="V3240" s="43">
        <v>659</v>
      </c>
      <c r="W3240" s="34" t="s">
        <v>13772</v>
      </c>
      <c r="X3240" s="44">
        <v>430102</v>
      </c>
      <c r="Y3240" s="34" t="s">
        <v>13777</v>
      </c>
      <c r="Z3240" s="43" t="s">
        <v>318</v>
      </c>
      <c r="AA3240" s="34" t="s">
        <v>13774</v>
      </c>
      <c r="AB3240" s="34" t="s">
        <v>13775</v>
      </c>
      <c r="AC3240" s="34"/>
      <c r="AD3240" s="44" t="s">
        <v>13711</v>
      </c>
      <c r="AE3240" s="44" t="s">
        <v>13711</v>
      </c>
      <c r="AF3240" s="43">
        <v>659</v>
      </c>
      <c r="AG3240" s="34" t="s">
        <v>13772</v>
      </c>
      <c r="AH3240" s="34" t="s">
        <v>13772</v>
      </c>
      <c r="AI3240" s="43" t="s">
        <v>13702</v>
      </c>
      <c r="AJ3240" s="44" t="s">
        <v>13776</v>
      </c>
      <c r="AK3240" s="261">
        <v>9701871</v>
      </c>
      <c r="AL3240" s="44" t="s">
        <v>13774</v>
      </c>
      <c r="AM3240" s="44">
        <v>0</v>
      </c>
      <c r="AN3240" s="262">
        <v>295401380</v>
      </c>
      <c r="AO3240" s="34"/>
      <c r="AP3240" s="34"/>
      <c r="AQ3240" s="34"/>
      <c r="AR3240" s="34"/>
      <c r="AS3240" s="34"/>
      <c r="AT3240" s="44" t="e">
        <v>#N/A</v>
      </c>
      <c r="AU3240" s="44"/>
      <c r="AV3240" s="477" t="e">
        <f t="array" ref="AV3240">_xlfn.IFS(
LEFT(Tabelas!$AI3240,1)="N","DN",
LEFT(Tabelas!$AI3240,1)="C","DC",
LEFT(Tabelas!$AI3240,1)="L","DL",
LEFT(Tabelas!$AI3240,1)="A","DA",
LEFT(Tabelas!$AI3240,1)="G","DG")</f>
        <v>#N/A</v>
      </c>
      <c r="AW3240" s="34"/>
      <c r="AX3240" s="34"/>
      <c r="AY3240" s="34"/>
      <c r="AZ3240" s="34"/>
      <c r="BA3240" s="34"/>
      <c r="BB3240" s="34"/>
      <c r="BC3240" s="34"/>
      <c r="BD3240" s="44">
        <v>430102</v>
      </c>
      <c r="BE3240" s="34" t="s">
        <v>13777</v>
      </c>
      <c r="BF3240" s="43" t="s">
        <v>318</v>
      </c>
      <c r="BG3240" s="34" t="s">
        <v>13774</v>
      </c>
      <c r="BH3240" s="34" t="s">
        <v>13775</v>
      </c>
      <c r="BI3240" s="34"/>
      <c r="BJ3240" s="44" t="s">
        <v>13711</v>
      </c>
      <c r="BK3240" s="44" t="s">
        <v>13711</v>
      </c>
      <c r="EN3240" s="576"/>
      <c r="EO3240" s="561"/>
      <c r="EP3240" s="561"/>
      <c r="EQ3240" s="576"/>
      <c r="ER3240" s="561"/>
      <c r="ES3240" s="561"/>
    </row>
    <row r="3241" spans="22:149">
      <c r="V3241" s="43">
        <v>659</v>
      </c>
      <c r="W3241" s="34" t="s">
        <v>13772</v>
      </c>
      <c r="X3241" s="44">
        <v>430103</v>
      </c>
      <c r="Y3241" s="34" t="s">
        <v>13778</v>
      </c>
      <c r="Z3241" s="43" t="s">
        <v>318</v>
      </c>
      <c r="AA3241" s="34" t="s">
        <v>13774</v>
      </c>
      <c r="AB3241" s="34" t="s">
        <v>13775</v>
      </c>
      <c r="AC3241" s="34"/>
      <c r="AD3241" s="44" t="s">
        <v>13711</v>
      </c>
      <c r="AE3241" s="44" t="s">
        <v>13711</v>
      </c>
      <c r="AF3241" s="43">
        <v>659</v>
      </c>
      <c r="AG3241" s="34" t="s">
        <v>13772</v>
      </c>
      <c r="AH3241" s="34" t="s">
        <v>13772</v>
      </c>
      <c r="AI3241" s="43" t="s">
        <v>13702</v>
      </c>
      <c r="AJ3241" s="44" t="s">
        <v>13776</v>
      </c>
      <c r="AK3241" s="261">
        <v>9701871</v>
      </c>
      <c r="AL3241" s="44" t="s">
        <v>13774</v>
      </c>
      <c r="AM3241" s="44">
        <v>0</v>
      </c>
      <c r="AN3241" s="262">
        <v>295401380</v>
      </c>
      <c r="AO3241" s="34"/>
      <c r="AP3241" s="34"/>
      <c r="AQ3241" s="34"/>
      <c r="AR3241" s="34"/>
      <c r="AS3241" s="34"/>
      <c r="AT3241" s="44" t="e">
        <v>#N/A</v>
      </c>
      <c r="AU3241" s="44"/>
      <c r="AV3241" s="477" t="e">
        <f t="array" ref="AV3241">_xlfn.IFS(
LEFT(Tabelas!$AI3241,1)="N","DN",
LEFT(Tabelas!$AI3241,1)="C","DC",
LEFT(Tabelas!$AI3241,1)="L","DL",
LEFT(Tabelas!$AI3241,1)="A","DA",
LEFT(Tabelas!$AI3241,1)="G","DG")</f>
        <v>#N/A</v>
      </c>
      <c r="AW3241" s="34"/>
      <c r="AX3241" s="34"/>
      <c r="AY3241" s="34"/>
      <c r="AZ3241" s="34"/>
      <c r="BA3241" s="34"/>
      <c r="BB3241" s="34"/>
      <c r="BC3241" s="34"/>
      <c r="BD3241" s="44">
        <v>430103</v>
      </c>
      <c r="BE3241" s="34" t="s">
        <v>13778</v>
      </c>
      <c r="BF3241" s="43" t="s">
        <v>318</v>
      </c>
      <c r="BG3241" s="34" t="s">
        <v>13774</v>
      </c>
      <c r="BH3241" s="34" t="s">
        <v>13775</v>
      </c>
      <c r="BI3241" s="34"/>
      <c r="BJ3241" s="44" t="s">
        <v>13711</v>
      </c>
      <c r="BK3241" s="44" t="s">
        <v>13711</v>
      </c>
      <c r="EN3241" s="576"/>
      <c r="EO3241" s="561"/>
      <c r="EP3241" s="561"/>
      <c r="EQ3241" s="576"/>
      <c r="ER3241" s="561"/>
      <c r="ES3241" s="561"/>
    </row>
    <row r="3242" spans="22:149">
      <c r="V3242" s="43">
        <v>659</v>
      </c>
      <c r="W3242" s="34" t="s">
        <v>13772</v>
      </c>
      <c r="X3242" s="44">
        <v>430104</v>
      </c>
      <c r="Y3242" s="34" t="s">
        <v>13779</v>
      </c>
      <c r="Z3242" s="43" t="s">
        <v>318</v>
      </c>
      <c r="AA3242" s="34" t="s">
        <v>13774</v>
      </c>
      <c r="AB3242" s="34" t="s">
        <v>13775</v>
      </c>
      <c r="AC3242" s="34"/>
      <c r="AD3242" s="44" t="s">
        <v>13711</v>
      </c>
      <c r="AE3242" s="44" t="s">
        <v>13711</v>
      </c>
      <c r="AF3242" s="43">
        <v>659</v>
      </c>
      <c r="AG3242" s="34" t="s">
        <v>13772</v>
      </c>
      <c r="AH3242" s="34" t="s">
        <v>13772</v>
      </c>
      <c r="AI3242" s="43" t="s">
        <v>13702</v>
      </c>
      <c r="AJ3242" s="44" t="s">
        <v>13776</v>
      </c>
      <c r="AK3242" s="261">
        <v>9701871</v>
      </c>
      <c r="AL3242" s="44" t="s">
        <v>13774</v>
      </c>
      <c r="AM3242" s="44">
        <v>0</v>
      </c>
      <c r="AN3242" s="262">
        <v>295401380</v>
      </c>
      <c r="AO3242" s="34"/>
      <c r="AP3242" s="34"/>
      <c r="AQ3242" s="34"/>
      <c r="AR3242" s="34"/>
      <c r="AS3242" s="34"/>
      <c r="AT3242" s="44" t="e">
        <v>#N/A</v>
      </c>
      <c r="AU3242" s="44"/>
      <c r="AV3242" s="477" t="e">
        <f t="array" ref="AV3242">_xlfn.IFS(
LEFT(Tabelas!$AI3242,1)="N","DN",
LEFT(Tabelas!$AI3242,1)="C","DC",
LEFT(Tabelas!$AI3242,1)="L","DL",
LEFT(Tabelas!$AI3242,1)="A","DA",
LEFT(Tabelas!$AI3242,1)="G","DG")</f>
        <v>#N/A</v>
      </c>
      <c r="AW3242" s="34"/>
      <c r="AX3242" s="34"/>
      <c r="AY3242" s="34"/>
      <c r="AZ3242" s="34"/>
      <c r="BA3242" s="34"/>
      <c r="BB3242" s="34"/>
      <c r="BC3242" s="34"/>
      <c r="BD3242" s="44">
        <v>430104</v>
      </c>
      <c r="BE3242" s="34" t="s">
        <v>13779</v>
      </c>
      <c r="BF3242" s="43" t="s">
        <v>318</v>
      </c>
      <c r="BG3242" s="34" t="s">
        <v>13774</v>
      </c>
      <c r="BH3242" s="34" t="s">
        <v>13775</v>
      </c>
      <c r="BI3242" s="34"/>
      <c r="BJ3242" s="44" t="s">
        <v>13711</v>
      </c>
      <c r="BK3242" s="44" t="s">
        <v>13711</v>
      </c>
      <c r="EN3242" s="576"/>
      <c r="EO3242" s="561"/>
      <c r="EP3242" s="561"/>
      <c r="EQ3242" s="576"/>
      <c r="ER3242" s="561"/>
      <c r="ES3242" s="561"/>
    </row>
    <row r="3243" spans="22:149">
      <c r="V3243" s="43">
        <v>659</v>
      </c>
      <c r="W3243" s="34" t="s">
        <v>13772</v>
      </c>
      <c r="X3243" s="44">
        <v>430105</v>
      </c>
      <c r="Y3243" s="34" t="s">
        <v>13780</v>
      </c>
      <c r="Z3243" s="43" t="s">
        <v>318</v>
      </c>
      <c r="AA3243" s="34" t="s">
        <v>13774</v>
      </c>
      <c r="AB3243" s="34" t="s">
        <v>13775</v>
      </c>
      <c r="AC3243" s="34"/>
      <c r="AD3243" s="44" t="s">
        <v>13711</v>
      </c>
      <c r="AE3243" s="44" t="s">
        <v>13711</v>
      </c>
      <c r="AF3243" s="43">
        <v>659</v>
      </c>
      <c r="AG3243" s="34" t="s">
        <v>13772</v>
      </c>
      <c r="AH3243" s="34" t="s">
        <v>13772</v>
      </c>
      <c r="AI3243" s="43" t="s">
        <v>13702</v>
      </c>
      <c r="AJ3243" s="44" t="s">
        <v>13776</v>
      </c>
      <c r="AK3243" s="261">
        <v>9701871</v>
      </c>
      <c r="AL3243" s="44" t="s">
        <v>13774</v>
      </c>
      <c r="AM3243" s="44">
        <v>0</v>
      </c>
      <c r="AN3243" s="262">
        <v>295401380</v>
      </c>
      <c r="AO3243" s="34"/>
      <c r="AP3243" s="34"/>
      <c r="AQ3243" s="34"/>
      <c r="AR3243" s="34"/>
      <c r="AS3243" s="34"/>
      <c r="AT3243" s="44" t="e">
        <v>#N/A</v>
      </c>
      <c r="AU3243" s="44"/>
      <c r="AV3243" s="477" t="e">
        <f t="array" ref="AV3243">_xlfn.IFS(
LEFT(Tabelas!$AI3243,1)="N","DN",
LEFT(Tabelas!$AI3243,1)="C","DC",
LEFT(Tabelas!$AI3243,1)="L","DL",
LEFT(Tabelas!$AI3243,1)="A","DA",
LEFT(Tabelas!$AI3243,1)="G","DG")</f>
        <v>#N/A</v>
      </c>
      <c r="AW3243" s="34"/>
      <c r="AX3243" s="34"/>
      <c r="AY3243" s="34"/>
      <c r="AZ3243" s="34"/>
      <c r="BA3243" s="34"/>
      <c r="BB3243" s="34"/>
      <c r="BC3243" s="34"/>
      <c r="BD3243" s="44">
        <v>430105</v>
      </c>
      <c r="BE3243" s="34" t="s">
        <v>13780</v>
      </c>
      <c r="BF3243" s="43" t="s">
        <v>318</v>
      </c>
      <c r="BG3243" s="34" t="s">
        <v>13774</v>
      </c>
      <c r="BH3243" s="34" t="s">
        <v>13775</v>
      </c>
      <c r="BI3243" s="34"/>
      <c r="BJ3243" s="44" t="s">
        <v>13711</v>
      </c>
      <c r="BK3243" s="44" t="s">
        <v>13711</v>
      </c>
      <c r="EN3243" s="576"/>
      <c r="EO3243" s="561"/>
      <c r="EP3243" s="561"/>
      <c r="EQ3243" s="576"/>
      <c r="ER3243" s="561"/>
      <c r="ES3243" s="561"/>
    </row>
    <row r="3244" spans="22:149">
      <c r="V3244" s="43">
        <v>659</v>
      </c>
      <c r="W3244" s="34" t="s">
        <v>13772</v>
      </c>
      <c r="X3244" s="44">
        <v>430100</v>
      </c>
      <c r="Y3244" s="34" t="s">
        <v>13781</v>
      </c>
      <c r="Z3244" s="43" t="s">
        <v>318</v>
      </c>
      <c r="AA3244" s="34" t="s">
        <v>13774</v>
      </c>
      <c r="AB3244" s="34" t="s">
        <v>13775</v>
      </c>
      <c r="AC3244" s="34"/>
      <c r="AD3244" s="44" t="s">
        <v>13711</v>
      </c>
      <c r="AE3244" s="44" t="s">
        <v>13711</v>
      </c>
      <c r="AF3244" s="43">
        <v>659</v>
      </c>
      <c r="AG3244" s="34" t="s">
        <v>13772</v>
      </c>
      <c r="AH3244" s="34" t="s">
        <v>13772</v>
      </c>
      <c r="AI3244" s="43" t="s">
        <v>13702</v>
      </c>
      <c r="AJ3244" s="44" t="s">
        <v>13776</v>
      </c>
      <c r="AK3244" s="261">
        <v>9701871</v>
      </c>
      <c r="AL3244" s="44" t="s">
        <v>13774</v>
      </c>
      <c r="AM3244" s="44">
        <v>0</v>
      </c>
      <c r="AN3244" s="262">
        <v>295401380</v>
      </c>
      <c r="AO3244" s="34"/>
      <c r="AP3244" s="34"/>
      <c r="AQ3244" s="34"/>
      <c r="AR3244" s="34"/>
      <c r="AS3244" s="34"/>
      <c r="AT3244" s="44" t="e">
        <v>#N/A</v>
      </c>
      <c r="AU3244" s="44"/>
      <c r="AV3244" s="477" t="e">
        <f t="array" ref="AV3244">_xlfn.IFS(
LEFT(Tabelas!$AI3244,1)="N","DN",
LEFT(Tabelas!$AI3244,1)="C","DC",
LEFT(Tabelas!$AI3244,1)="L","DL",
LEFT(Tabelas!$AI3244,1)="A","DA",
LEFT(Tabelas!$AI3244,1)="G","DG")</f>
        <v>#N/A</v>
      </c>
      <c r="AW3244" s="34"/>
      <c r="AX3244" s="34"/>
      <c r="AY3244" s="34"/>
      <c r="AZ3244" s="34"/>
      <c r="BA3244" s="34"/>
      <c r="BB3244" s="34"/>
      <c r="BC3244" s="34"/>
      <c r="BD3244" s="44">
        <v>430100</v>
      </c>
      <c r="BE3244" s="34" t="s">
        <v>13781</v>
      </c>
      <c r="BF3244" s="43" t="s">
        <v>318</v>
      </c>
      <c r="BG3244" s="34" t="s">
        <v>13774</v>
      </c>
      <c r="BH3244" s="34" t="s">
        <v>13775</v>
      </c>
      <c r="BI3244" s="34"/>
      <c r="BJ3244" s="44" t="s">
        <v>13711</v>
      </c>
      <c r="BK3244" s="44" t="s">
        <v>13711</v>
      </c>
      <c r="EN3244" s="576"/>
      <c r="EO3244" s="561"/>
      <c r="EP3244" s="561"/>
      <c r="EQ3244" s="576"/>
      <c r="ER3244" s="561"/>
      <c r="ES3244" s="561"/>
    </row>
    <row r="3245" spans="22:149">
      <c r="V3245" s="43">
        <v>659</v>
      </c>
      <c r="W3245" s="34" t="s">
        <v>13772</v>
      </c>
      <c r="X3245" s="44">
        <v>430106</v>
      </c>
      <c r="Y3245" s="34" t="s">
        <v>13782</v>
      </c>
      <c r="Z3245" s="43" t="s">
        <v>318</v>
      </c>
      <c r="AA3245" s="34" t="s">
        <v>13774</v>
      </c>
      <c r="AB3245" s="34" t="s">
        <v>13775</v>
      </c>
      <c r="AC3245" s="34"/>
      <c r="AD3245" s="44" t="s">
        <v>13711</v>
      </c>
      <c r="AE3245" s="44" t="s">
        <v>13711</v>
      </c>
      <c r="AF3245" s="43">
        <v>659</v>
      </c>
      <c r="AG3245" s="34" t="s">
        <v>13772</v>
      </c>
      <c r="AH3245" s="34" t="s">
        <v>13772</v>
      </c>
      <c r="AI3245" s="43" t="s">
        <v>13702</v>
      </c>
      <c r="AJ3245" s="44" t="s">
        <v>13776</v>
      </c>
      <c r="AK3245" s="261">
        <v>9701871</v>
      </c>
      <c r="AL3245" s="44" t="s">
        <v>13774</v>
      </c>
      <c r="AM3245" s="44">
        <v>0</v>
      </c>
      <c r="AN3245" s="262">
        <v>295401380</v>
      </c>
      <c r="AO3245" s="34"/>
      <c r="AP3245" s="34"/>
      <c r="AQ3245" s="34"/>
      <c r="AR3245" s="34"/>
      <c r="AS3245" s="34"/>
      <c r="AT3245" s="44" t="e">
        <v>#N/A</v>
      </c>
      <c r="AU3245" s="44"/>
      <c r="AV3245" s="477" t="e">
        <f t="array" ref="AV3245">_xlfn.IFS(
LEFT(Tabelas!$AI3245,1)="N","DN",
LEFT(Tabelas!$AI3245,1)="C","DC",
LEFT(Tabelas!$AI3245,1)="L","DL",
LEFT(Tabelas!$AI3245,1)="A","DA",
LEFT(Tabelas!$AI3245,1)="G","DG")</f>
        <v>#N/A</v>
      </c>
      <c r="AW3245" s="34"/>
      <c r="AX3245" s="34"/>
      <c r="AY3245" s="34"/>
      <c r="AZ3245" s="34"/>
      <c r="BA3245" s="34"/>
      <c r="BB3245" s="34"/>
      <c r="BC3245" s="34"/>
      <c r="BD3245" s="44">
        <v>430106</v>
      </c>
      <c r="BE3245" s="34" t="s">
        <v>13782</v>
      </c>
      <c r="BF3245" s="43" t="s">
        <v>318</v>
      </c>
      <c r="BG3245" s="34" t="s">
        <v>13774</v>
      </c>
      <c r="BH3245" s="34" t="s">
        <v>13775</v>
      </c>
      <c r="BI3245" s="34"/>
      <c r="BJ3245" s="44" t="s">
        <v>13711</v>
      </c>
      <c r="BK3245" s="44" t="s">
        <v>13711</v>
      </c>
      <c r="EN3245" s="576"/>
      <c r="EO3245" s="561"/>
      <c r="EP3245" s="561"/>
      <c r="EQ3245" s="576"/>
      <c r="ER3245" s="561"/>
      <c r="ES3245" s="561"/>
    </row>
    <row r="3246" spans="22:149">
      <c r="V3246" s="43">
        <v>659</v>
      </c>
      <c r="W3246" s="34" t="s">
        <v>13772</v>
      </c>
      <c r="X3246" s="44">
        <v>430107</v>
      </c>
      <c r="Y3246" s="34" t="s">
        <v>13783</v>
      </c>
      <c r="Z3246" s="43" t="s">
        <v>318</v>
      </c>
      <c r="AA3246" s="34" t="s">
        <v>13774</v>
      </c>
      <c r="AB3246" s="34" t="s">
        <v>13775</v>
      </c>
      <c r="AC3246" s="34"/>
      <c r="AD3246" s="44" t="s">
        <v>13711</v>
      </c>
      <c r="AE3246" s="44" t="s">
        <v>13711</v>
      </c>
      <c r="AF3246" s="43">
        <v>659</v>
      </c>
      <c r="AG3246" s="34" t="s">
        <v>13772</v>
      </c>
      <c r="AH3246" s="34" t="s">
        <v>13772</v>
      </c>
      <c r="AI3246" s="43" t="s">
        <v>13702</v>
      </c>
      <c r="AJ3246" s="44" t="s">
        <v>13776</v>
      </c>
      <c r="AK3246" s="261">
        <v>9701871</v>
      </c>
      <c r="AL3246" s="44" t="s">
        <v>13774</v>
      </c>
      <c r="AM3246" s="44">
        <v>0</v>
      </c>
      <c r="AN3246" s="262">
        <v>295401380</v>
      </c>
      <c r="AO3246" s="34"/>
      <c r="AP3246" s="34"/>
      <c r="AQ3246" s="34"/>
      <c r="AR3246" s="34"/>
      <c r="AS3246" s="34"/>
      <c r="AT3246" s="44" t="e">
        <v>#N/A</v>
      </c>
      <c r="AU3246" s="44"/>
      <c r="AV3246" s="477" t="e">
        <f t="array" ref="AV3246">_xlfn.IFS(
LEFT(Tabelas!$AI3246,1)="N","DN",
LEFT(Tabelas!$AI3246,1)="C","DC",
LEFT(Tabelas!$AI3246,1)="L","DL",
LEFT(Tabelas!$AI3246,1)="A","DA",
LEFT(Tabelas!$AI3246,1)="G","DG")</f>
        <v>#N/A</v>
      </c>
      <c r="AW3246" s="34"/>
      <c r="AX3246" s="34"/>
      <c r="AY3246" s="34"/>
      <c r="AZ3246" s="34"/>
      <c r="BA3246" s="34"/>
      <c r="BB3246" s="34"/>
      <c r="BC3246" s="34"/>
      <c r="BD3246" s="44">
        <v>430107</v>
      </c>
      <c r="BE3246" s="34" t="s">
        <v>13783</v>
      </c>
      <c r="BF3246" s="43" t="s">
        <v>318</v>
      </c>
      <c r="BG3246" s="34" t="s">
        <v>13774</v>
      </c>
      <c r="BH3246" s="34" t="s">
        <v>13775</v>
      </c>
      <c r="BI3246" s="34"/>
      <c r="BJ3246" s="44" t="s">
        <v>13711</v>
      </c>
      <c r="BK3246" s="44" t="s">
        <v>13711</v>
      </c>
      <c r="EN3246" s="576"/>
      <c r="EO3246" s="561"/>
      <c r="EP3246" s="561"/>
      <c r="EQ3246" s="576"/>
      <c r="ER3246" s="561"/>
      <c r="ES3246" s="561"/>
    </row>
    <row r="3247" spans="22:149">
      <c r="V3247" s="43">
        <v>659</v>
      </c>
      <c r="W3247" s="34" t="s">
        <v>13772</v>
      </c>
      <c r="X3247" s="44">
        <v>430108</v>
      </c>
      <c r="Y3247" s="34" t="s">
        <v>13784</v>
      </c>
      <c r="Z3247" s="43" t="s">
        <v>318</v>
      </c>
      <c r="AA3247" s="34" t="s">
        <v>13774</v>
      </c>
      <c r="AB3247" s="34" t="s">
        <v>13775</v>
      </c>
      <c r="AC3247" s="34"/>
      <c r="AD3247" s="44" t="s">
        <v>13711</v>
      </c>
      <c r="AE3247" s="44" t="s">
        <v>13711</v>
      </c>
      <c r="AF3247" s="43">
        <v>659</v>
      </c>
      <c r="AG3247" s="34" t="s">
        <v>13772</v>
      </c>
      <c r="AH3247" s="34" t="s">
        <v>13772</v>
      </c>
      <c r="AI3247" s="43" t="s">
        <v>13702</v>
      </c>
      <c r="AJ3247" s="44" t="s">
        <v>13776</v>
      </c>
      <c r="AK3247" s="261">
        <v>9701871</v>
      </c>
      <c r="AL3247" s="44" t="s">
        <v>13774</v>
      </c>
      <c r="AM3247" s="44">
        <v>0</v>
      </c>
      <c r="AN3247" s="262">
        <v>295401380</v>
      </c>
      <c r="AO3247" s="34"/>
      <c r="AP3247" s="34"/>
      <c r="AQ3247" s="34"/>
      <c r="AR3247" s="34"/>
      <c r="AS3247" s="34"/>
      <c r="AT3247" s="44" t="e">
        <v>#N/A</v>
      </c>
      <c r="AU3247" s="44"/>
      <c r="AV3247" s="477" t="e">
        <f t="array" ref="AV3247">_xlfn.IFS(
LEFT(Tabelas!$AI3247,1)="N","DN",
LEFT(Tabelas!$AI3247,1)="C","DC",
LEFT(Tabelas!$AI3247,1)="L","DL",
LEFT(Tabelas!$AI3247,1)="A","DA",
LEFT(Tabelas!$AI3247,1)="G","DG")</f>
        <v>#N/A</v>
      </c>
      <c r="AW3247" s="34"/>
      <c r="AX3247" s="34"/>
      <c r="AY3247" s="34"/>
      <c r="AZ3247" s="34"/>
      <c r="BA3247" s="34"/>
      <c r="BB3247" s="34"/>
      <c r="BC3247" s="34"/>
      <c r="BD3247" s="44">
        <v>430108</v>
      </c>
      <c r="BE3247" s="34" t="s">
        <v>13784</v>
      </c>
      <c r="BF3247" s="43" t="s">
        <v>318</v>
      </c>
      <c r="BG3247" s="34" t="s">
        <v>13774</v>
      </c>
      <c r="BH3247" s="34" t="s">
        <v>13775</v>
      </c>
      <c r="BI3247" s="34"/>
      <c r="BJ3247" s="44" t="s">
        <v>13711</v>
      </c>
      <c r="BK3247" s="44" t="s">
        <v>13711</v>
      </c>
      <c r="EN3247" s="576"/>
      <c r="EO3247" s="561"/>
      <c r="EP3247" s="561"/>
      <c r="EQ3247" s="576"/>
      <c r="ER3247" s="561"/>
      <c r="ES3247" s="561"/>
    </row>
    <row r="3248" spans="22:149">
      <c r="V3248" s="43">
        <v>659</v>
      </c>
      <c r="W3248" s="34" t="s">
        <v>13772</v>
      </c>
      <c r="X3248" s="44">
        <v>430109</v>
      </c>
      <c r="Y3248" s="34" t="s">
        <v>13785</v>
      </c>
      <c r="Z3248" s="43" t="s">
        <v>318</v>
      </c>
      <c r="AA3248" s="34" t="s">
        <v>13774</v>
      </c>
      <c r="AB3248" s="34" t="s">
        <v>13775</v>
      </c>
      <c r="AC3248" s="34"/>
      <c r="AD3248" s="44" t="s">
        <v>13711</v>
      </c>
      <c r="AE3248" s="44" t="s">
        <v>13711</v>
      </c>
      <c r="AF3248" s="43">
        <v>659</v>
      </c>
      <c r="AG3248" s="34" t="s">
        <v>13772</v>
      </c>
      <c r="AH3248" s="34" t="s">
        <v>13772</v>
      </c>
      <c r="AI3248" s="43" t="s">
        <v>13702</v>
      </c>
      <c r="AJ3248" s="44" t="s">
        <v>13776</v>
      </c>
      <c r="AK3248" s="261">
        <v>9701871</v>
      </c>
      <c r="AL3248" s="44" t="s">
        <v>13774</v>
      </c>
      <c r="AM3248" s="44">
        <v>0</v>
      </c>
      <c r="AN3248" s="262">
        <v>295401380</v>
      </c>
      <c r="AO3248" s="34"/>
      <c r="AP3248" s="34"/>
      <c r="AQ3248" s="34"/>
      <c r="AR3248" s="34"/>
      <c r="AS3248" s="34"/>
      <c r="AT3248" s="44" t="e">
        <v>#N/A</v>
      </c>
      <c r="AU3248" s="44"/>
      <c r="AV3248" s="477" t="e">
        <f t="array" ref="AV3248">_xlfn.IFS(
LEFT(Tabelas!$AI3248,1)="N","DN",
LEFT(Tabelas!$AI3248,1)="C","DC",
LEFT(Tabelas!$AI3248,1)="L","DL",
LEFT(Tabelas!$AI3248,1)="A","DA",
LEFT(Tabelas!$AI3248,1)="G","DG")</f>
        <v>#N/A</v>
      </c>
      <c r="AW3248" s="34"/>
      <c r="AX3248" s="34"/>
      <c r="AY3248" s="34"/>
      <c r="AZ3248" s="34"/>
      <c r="BA3248" s="34"/>
      <c r="BB3248" s="34"/>
      <c r="BC3248" s="34"/>
      <c r="BD3248" s="44">
        <v>430109</v>
      </c>
      <c r="BE3248" s="34" t="s">
        <v>13785</v>
      </c>
      <c r="BF3248" s="43" t="s">
        <v>318</v>
      </c>
      <c r="BG3248" s="34" t="s">
        <v>13774</v>
      </c>
      <c r="BH3248" s="34" t="s">
        <v>13775</v>
      </c>
      <c r="BI3248" s="34"/>
      <c r="BJ3248" s="44" t="s">
        <v>13711</v>
      </c>
      <c r="BK3248" s="44" t="s">
        <v>13711</v>
      </c>
      <c r="EN3248" s="576"/>
      <c r="EO3248" s="561"/>
      <c r="EP3248" s="561"/>
      <c r="EQ3248" s="576"/>
      <c r="ER3248" s="561"/>
      <c r="ES3248" s="561"/>
    </row>
    <row r="3249" spans="22:149">
      <c r="V3249" s="43">
        <v>659</v>
      </c>
      <c r="W3249" s="34" t="s">
        <v>13772</v>
      </c>
      <c r="X3249" s="44">
        <v>430110</v>
      </c>
      <c r="Y3249" s="34" t="s">
        <v>13786</v>
      </c>
      <c r="Z3249" s="43" t="s">
        <v>318</v>
      </c>
      <c r="AA3249" s="34" t="s">
        <v>13774</v>
      </c>
      <c r="AB3249" s="34" t="s">
        <v>13775</v>
      </c>
      <c r="AC3249" s="34"/>
      <c r="AD3249" s="44" t="s">
        <v>13711</v>
      </c>
      <c r="AE3249" s="44" t="s">
        <v>13711</v>
      </c>
      <c r="AF3249" s="43">
        <v>659</v>
      </c>
      <c r="AG3249" s="34" t="s">
        <v>13772</v>
      </c>
      <c r="AH3249" s="34" t="s">
        <v>13772</v>
      </c>
      <c r="AI3249" s="43" t="s">
        <v>13702</v>
      </c>
      <c r="AJ3249" s="44" t="s">
        <v>13776</v>
      </c>
      <c r="AK3249" s="261">
        <v>9701871</v>
      </c>
      <c r="AL3249" s="44" t="s">
        <v>13774</v>
      </c>
      <c r="AM3249" s="44">
        <v>0</v>
      </c>
      <c r="AN3249" s="262">
        <v>295401380</v>
      </c>
      <c r="AO3249" s="34"/>
      <c r="AP3249" s="34"/>
      <c r="AQ3249" s="34"/>
      <c r="AR3249" s="34"/>
      <c r="AS3249" s="34"/>
      <c r="AT3249" s="44" t="e">
        <v>#N/A</v>
      </c>
      <c r="AU3249" s="44"/>
      <c r="AV3249" s="477" t="e">
        <f t="array" ref="AV3249">_xlfn.IFS(
LEFT(Tabelas!$AI3249,1)="N","DN",
LEFT(Tabelas!$AI3249,1)="C","DC",
LEFT(Tabelas!$AI3249,1)="L","DL",
LEFT(Tabelas!$AI3249,1)="A","DA",
LEFT(Tabelas!$AI3249,1)="G","DG")</f>
        <v>#N/A</v>
      </c>
      <c r="AW3249" s="34"/>
      <c r="AX3249" s="34"/>
      <c r="AY3249" s="34"/>
      <c r="AZ3249" s="34"/>
      <c r="BA3249" s="34"/>
      <c r="BB3249" s="34"/>
      <c r="BC3249" s="34"/>
      <c r="BD3249" s="44">
        <v>430110</v>
      </c>
      <c r="BE3249" s="34" t="s">
        <v>13786</v>
      </c>
      <c r="BF3249" s="43" t="s">
        <v>318</v>
      </c>
      <c r="BG3249" s="34" t="s">
        <v>13774</v>
      </c>
      <c r="BH3249" s="34" t="s">
        <v>13775</v>
      </c>
      <c r="BI3249" s="34"/>
      <c r="BJ3249" s="44" t="s">
        <v>13711</v>
      </c>
      <c r="BK3249" s="44" t="s">
        <v>13711</v>
      </c>
      <c r="EN3249" s="576"/>
      <c r="EO3249" s="561"/>
      <c r="EP3249" s="561"/>
      <c r="EQ3249" s="576"/>
      <c r="ER3249" s="561"/>
      <c r="ES3249" s="561"/>
    </row>
    <row r="3250" spans="22:149">
      <c r="V3250" s="43">
        <v>659</v>
      </c>
      <c r="W3250" s="34" t="s">
        <v>13772</v>
      </c>
      <c r="X3250" s="44">
        <v>430111</v>
      </c>
      <c r="Y3250" s="34" t="s">
        <v>13787</v>
      </c>
      <c r="Z3250" s="43" t="s">
        <v>318</v>
      </c>
      <c r="AA3250" s="34" t="s">
        <v>13774</v>
      </c>
      <c r="AB3250" s="34" t="s">
        <v>13775</v>
      </c>
      <c r="AC3250" s="34"/>
      <c r="AD3250" s="44" t="s">
        <v>13711</v>
      </c>
      <c r="AE3250" s="44" t="s">
        <v>13711</v>
      </c>
      <c r="AF3250" s="43">
        <v>659</v>
      </c>
      <c r="AG3250" s="34" t="s">
        <v>13772</v>
      </c>
      <c r="AH3250" s="34" t="s">
        <v>13772</v>
      </c>
      <c r="AI3250" s="43" t="s">
        <v>13702</v>
      </c>
      <c r="AJ3250" s="44" t="s">
        <v>13776</v>
      </c>
      <c r="AK3250" s="261">
        <v>9701871</v>
      </c>
      <c r="AL3250" s="44" t="s">
        <v>13774</v>
      </c>
      <c r="AM3250" s="44">
        <v>0</v>
      </c>
      <c r="AN3250" s="262">
        <v>295401380</v>
      </c>
      <c r="AO3250" s="34"/>
      <c r="AP3250" s="34"/>
      <c r="AQ3250" s="34"/>
      <c r="AR3250" s="34"/>
      <c r="AS3250" s="34"/>
      <c r="AT3250" s="44" t="e">
        <v>#N/A</v>
      </c>
      <c r="AU3250" s="44"/>
      <c r="AV3250" s="477" t="e">
        <f t="array" ref="AV3250">_xlfn.IFS(
LEFT(Tabelas!$AI3250,1)="N","DN",
LEFT(Tabelas!$AI3250,1)="C","DC",
LEFT(Tabelas!$AI3250,1)="L","DL",
LEFT(Tabelas!$AI3250,1)="A","DA",
LEFT(Tabelas!$AI3250,1)="G","DG")</f>
        <v>#N/A</v>
      </c>
      <c r="AW3250" s="34"/>
      <c r="AX3250" s="34"/>
      <c r="AY3250" s="34"/>
      <c r="AZ3250" s="34"/>
      <c r="BA3250" s="34"/>
      <c r="BB3250" s="34"/>
      <c r="BC3250" s="34"/>
      <c r="BD3250" s="44">
        <v>430111</v>
      </c>
      <c r="BE3250" s="34" t="s">
        <v>13787</v>
      </c>
      <c r="BF3250" s="43" t="s">
        <v>318</v>
      </c>
      <c r="BG3250" s="34" t="s">
        <v>13774</v>
      </c>
      <c r="BH3250" s="34" t="s">
        <v>13775</v>
      </c>
      <c r="BI3250" s="34"/>
      <c r="BJ3250" s="44" t="s">
        <v>13711</v>
      </c>
      <c r="BK3250" s="44" t="s">
        <v>13711</v>
      </c>
      <c r="EN3250" s="576"/>
      <c r="EO3250" s="561"/>
      <c r="EP3250" s="561"/>
      <c r="EQ3250" s="576"/>
      <c r="ER3250" s="561"/>
      <c r="ES3250" s="561"/>
    </row>
    <row r="3251" spans="22:149">
      <c r="V3251" s="43">
        <v>659</v>
      </c>
      <c r="W3251" s="34" t="s">
        <v>13772</v>
      </c>
      <c r="X3251" s="44">
        <v>430112</v>
      </c>
      <c r="Y3251" s="34" t="s">
        <v>13759</v>
      </c>
      <c r="Z3251" s="43" t="s">
        <v>318</v>
      </c>
      <c r="AA3251" s="34" t="s">
        <v>13774</v>
      </c>
      <c r="AB3251" s="34" t="s">
        <v>13775</v>
      </c>
      <c r="AC3251" s="34"/>
      <c r="AD3251" s="44" t="s">
        <v>13711</v>
      </c>
      <c r="AE3251" s="44" t="s">
        <v>13711</v>
      </c>
      <c r="AF3251" s="43">
        <v>659</v>
      </c>
      <c r="AG3251" s="34" t="s">
        <v>13772</v>
      </c>
      <c r="AH3251" s="34" t="s">
        <v>13772</v>
      </c>
      <c r="AI3251" s="43" t="s">
        <v>13702</v>
      </c>
      <c r="AJ3251" s="44" t="s">
        <v>13776</v>
      </c>
      <c r="AK3251" s="261">
        <v>9701871</v>
      </c>
      <c r="AL3251" s="44" t="s">
        <v>13774</v>
      </c>
      <c r="AM3251" s="44">
        <v>0</v>
      </c>
      <c r="AN3251" s="262">
        <v>295401380</v>
      </c>
      <c r="AO3251" s="34"/>
      <c r="AP3251" s="34"/>
      <c r="AQ3251" s="34"/>
      <c r="AR3251" s="34"/>
      <c r="AS3251" s="34"/>
      <c r="AT3251" s="44" t="e">
        <v>#N/A</v>
      </c>
      <c r="AU3251" s="44"/>
      <c r="AV3251" s="477" t="e">
        <f t="array" ref="AV3251">_xlfn.IFS(
LEFT(Tabelas!$AI3251,1)="N","DN",
LEFT(Tabelas!$AI3251,1)="C","DC",
LEFT(Tabelas!$AI3251,1)="L","DL",
LEFT(Tabelas!$AI3251,1)="A","DA",
LEFT(Tabelas!$AI3251,1)="G","DG")</f>
        <v>#N/A</v>
      </c>
      <c r="AW3251" s="34"/>
      <c r="AX3251" s="34"/>
      <c r="AY3251" s="34"/>
      <c r="AZ3251" s="34"/>
      <c r="BA3251" s="34"/>
      <c r="BB3251" s="34"/>
      <c r="BC3251" s="34"/>
      <c r="BD3251" s="44">
        <v>430112</v>
      </c>
      <c r="BE3251" s="34" t="s">
        <v>13759</v>
      </c>
      <c r="BF3251" s="43" t="s">
        <v>318</v>
      </c>
      <c r="BG3251" s="34" t="s">
        <v>13774</v>
      </c>
      <c r="BH3251" s="34" t="s">
        <v>13775</v>
      </c>
      <c r="BI3251" s="34"/>
      <c r="BJ3251" s="44" t="s">
        <v>13711</v>
      </c>
      <c r="BK3251" s="44" t="s">
        <v>13711</v>
      </c>
      <c r="EN3251" s="576"/>
      <c r="EO3251" s="561"/>
      <c r="EP3251" s="561"/>
      <c r="EQ3251" s="576"/>
      <c r="ER3251" s="561"/>
      <c r="ES3251" s="561"/>
    </row>
    <row r="3252" spans="22:149">
      <c r="V3252" s="43">
        <v>659</v>
      </c>
      <c r="W3252" s="34" t="s">
        <v>13772</v>
      </c>
      <c r="X3252" s="44">
        <v>430113</v>
      </c>
      <c r="Y3252" s="34" t="s">
        <v>1656</v>
      </c>
      <c r="Z3252" s="43" t="s">
        <v>318</v>
      </c>
      <c r="AA3252" s="34" t="s">
        <v>13774</v>
      </c>
      <c r="AB3252" s="34" t="s">
        <v>13775</v>
      </c>
      <c r="AC3252" s="34"/>
      <c r="AD3252" s="44" t="s">
        <v>13711</v>
      </c>
      <c r="AE3252" s="44" t="s">
        <v>13711</v>
      </c>
      <c r="AF3252" s="43">
        <v>659</v>
      </c>
      <c r="AG3252" s="34" t="s">
        <v>13772</v>
      </c>
      <c r="AH3252" s="34" t="s">
        <v>13772</v>
      </c>
      <c r="AI3252" s="43" t="s">
        <v>13702</v>
      </c>
      <c r="AJ3252" s="44" t="s">
        <v>13776</v>
      </c>
      <c r="AK3252" s="261">
        <v>9701871</v>
      </c>
      <c r="AL3252" s="44" t="s">
        <v>13774</v>
      </c>
      <c r="AM3252" s="44">
        <v>0</v>
      </c>
      <c r="AN3252" s="262">
        <v>295401380</v>
      </c>
      <c r="AO3252" s="34"/>
      <c r="AP3252" s="34"/>
      <c r="AQ3252" s="34"/>
      <c r="AR3252" s="34"/>
      <c r="AS3252" s="34"/>
      <c r="AT3252" s="44" t="e">
        <v>#N/A</v>
      </c>
      <c r="AU3252" s="44"/>
      <c r="AV3252" s="477" t="e">
        <f t="array" ref="AV3252">_xlfn.IFS(
LEFT(Tabelas!$AI3252,1)="N","DN",
LEFT(Tabelas!$AI3252,1)="C","DC",
LEFT(Tabelas!$AI3252,1)="L","DL",
LEFT(Tabelas!$AI3252,1)="A","DA",
LEFT(Tabelas!$AI3252,1)="G","DG")</f>
        <v>#N/A</v>
      </c>
      <c r="AW3252" s="34"/>
      <c r="AX3252" s="34"/>
      <c r="AY3252" s="34"/>
      <c r="AZ3252" s="34"/>
      <c r="BA3252" s="34"/>
      <c r="BB3252" s="34"/>
      <c r="BC3252" s="34"/>
      <c r="BD3252" s="44">
        <v>430113</v>
      </c>
      <c r="BE3252" s="34" t="s">
        <v>1656</v>
      </c>
      <c r="BF3252" s="43" t="s">
        <v>318</v>
      </c>
      <c r="BG3252" s="34" t="s">
        <v>13774</v>
      </c>
      <c r="BH3252" s="34" t="s">
        <v>13775</v>
      </c>
      <c r="BI3252" s="34"/>
      <c r="BJ3252" s="44" t="s">
        <v>13711</v>
      </c>
      <c r="BK3252" s="44" t="s">
        <v>13711</v>
      </c>
      <c r="EN3252" s="576"/>
      <c r="EO3252" s="561"/>
      <c r="EP3252" s="561"/>
      <c r="EQ3252" s="576"/>
      <c r="ER3252" s="561"/>
      <c r="ES3252" s="561"/>
    </row>
    <row r="3253" spans="22:149">
      <c r="V3253" s="43">
        <v>659</v>
      </c>
      <c r="W3253" s="34" t="s">
        <v>13772</v>
      </c>
      <c r="X3253" s="44">
        <v>430114</v>
      </c>
      <c r="Y3253" s="34" t="s">
        <v>13788</v>
      </c>
      <c r="Z3253" s="43" t="s">
        <v>318</v>
      </c>
      <c r="AA3253" s="34" t="s">
        <v>13774</v>
      </c>
      <c r="AB3253" s="34" t="s">
        <v>13775</v>
      </c>
      <c r="AC3253" s="34"/>
      <c r="AD3253" s="44" t="s">
        <v>13711</v>
      </c>
      <c r="AE3253" s="44" t="s">
        <v>13711</v>
      </c>
      <c r="AF3253" s="43">
        <v>659</v>
      </c>
      <c r="AG3253" s="34" t="s">
        <v>13772</v>
      </c>
      <c r="AH3253" s="34" t="s">
        <v>13772</v>
      </c>
      <c r="AI3253" s="43" t="s">
        <v>13702</v>
      </c>
      <c r="AJ3253" s="44" t="s">
        <v>13776</v>
      </c>
      <c r="AK3253" s="261">
        <v>9701871</v>
      </c>
      <c r="AL3253" s="44" t="s">
        <v>13774</v>
      </c>
      <c r="AM3253" s="44">
        <v>0</v>
      </c>
      <c r="AN3253" s="262">
        <v>295401380</v>
      </c>
      <c r="AO3253" s="34"/>
      <c r="AP3253" s="34"/>
      <c r="AQ3253" s="34"/>
      <c r="AR3253" s="34"/>
      <c r="AS3253" s="34"/>
      <c r="AT3253" s="44" t="e">
        <v>#N/A</v>
      </c>
      <c r="AU3253" s="44"/>
      <c r="AV3253" s="477" t="e">
        <f t="array" ref="AV3253">_xlfn.IFS(
LEFT(Tabelas!$AI3253,1)="N","DN",
LEFT(Tabelas!$AI3253,1)="C","DC",
LEFT(Tabelas!$AI3253,1)="L","DL",
LEFT(Tabelas!$AI3253,1)="A","DA",
LEFT(Tabelas!$AI3253,1)="G","DG")</f>
        <v>#N/A</v>
      </c>
      <c r="AW3253" s="34"/>
      <c r="AX3253" s="34"/>
      <c r="AY3253" s="34"/>
      <c r="AZ3253" s="34"/>
      <c r="BA3253" s="34"/>
      <c r="BB3253" s="34"/>
      <c r="BC3253" s="34"/>
      <c r="BD3253" s="44">
        <v>430114</v>
      </c>
      <c r="BE3253" s="34" t="s">
        <v>13788</v>
      </c>
      <c r="BF3253" s="43" t="s">
        <v>318</v>
      </c>
      <c r="BG3253" s="34" t="s">
        <v>13774</v>
      </c>
      <c r="BH3253" s="34" t="s">
        <v>13775</v>
      </c>
      <c r="BI3253" s="34"/>
      <c r="BJ3253" s="44" t="s">
        <v>13711</v>
      </c>
      <c r="BK3253" s="44" t="s">
        <v>13711</v>
      </c>
      <c r="EN3253" s="576"/>
      <c r="EO3253" s="561"/>
      <c r="EP3253" s="561"/>
      <c r="EQ3253" s="576"/>
      <c r="ER3253" s="561"/>
      <c r="ES3253" s="561"/>
    </row>
    <row r="3254" spans="22:149">
      <c r="V3254" s="43">
        <v>659</v>
      </c>
      <c r="W3254" s="34" t="s">
        <v>13772</v>
      </c>
      <c r="X3254" s="44">
        <v>430115</v>
      </c>
      <c r="Y3254" s="34" t="s">
        <v>2319</v>
      </c>
      <c r="Z3254" s="43" t="s">
        <v>318</v>
      </c>
      <c r="AA3254" s="34" t="s">
        <v>13774</v>
      </c>
      <c r="AB3254" s="34" t="s">
        <v>13775</v>
      </c>
      <c r="AC3254" s="34"/>
      <c r="AD3254" s="44" t="s">
        <v>13711</v>
      </c>
      <c r="AE3254" s="44" t="s">
        <v>13711</v>
      </c>
      <c r="AF3254" s="43">
        <v>659</v>
      </c>
      <c r="AG3254" s="34" t="s">
        <v>13772</v>
      </c>
      <c r="AH3254" s="34" t="s">
        <v>13772</v>
      </c>
      <c r="AI3254" s="43" t="s">
        <v>13702</v>
      </c>
      <c r="AJ3254" s="44" t="s">
        <v>13776</v>
      </c>
      <c r="AK3254" s="261">
        <v>9701871</v>
      </c>
      <c r="AL3254" s="44" t="s">
        <v>13774</v>
      </c>
      <c r="AM3254" s="44">
        <v>0</v>
      </c>
      <c r="AN3254" s="262">
        <v>295401380</v>
      </c>
      <c r="AO3254" s="34"/>
      <c r="AP3254" s="34"/>
      <c r="AQ3254" s="34"/>
      <c r="AR3254" s="34"/>
      <c r="AS3254" s="34"/>
      <c r="AT3254" s="44" t="e">
        <v>#N/A</v>
      </c>
      <c r="AU3254" s="44"/>
      <c r="AV3254" s="477" t="e">
        <f t="array" ref="AV3254">_xlfn.IFS(
LEFT(Tabelas!$AI3254,1)="N","DN",
LEFT(Tabelas!$AI3254,1)="C","DC",
LEFT(Tabelas!$AI3254,1)="L","DL",
LEFT(Tabelas!$AI3254,1)="A","DA",
LEFT(Tabelas!$AI3254,1)="G","DG")</f>
        <v>#N/A</v>
      </c>
      <c r="AW3254" s="34"/>
      <c r="AX3254" s="34"/>
      <c r="AY3254" s="34"/>
      <c r="AZ3254" s="34"/>
      <c r="BA3254" s="34"/>
      <c r="BB3254" s="34"/>
      <c r="BC3254" s="34"/>
      <c r="BD3254" s="44">
        <v>430115</v>
      </c>
      <c r="BE3254" s="34" t="s">
        <v>2319</v>
      </c>
      <c r="BF3254" s="43" t="s">
        <v>318</v>
      </c>
      <c r="BG3254" s="34" t="s">
        <v>13774</v>
      </c>
      <c r="BH3254" s="34" t="s">
        <v>13775</v>
      </c>
      <c r="BI3254" s="34"/>
      <c r="BJ3254" s="44" t="s">
        <v>13711</v>
      </c>
      <c r="BK3254" s="44" t="s">
        <v>13711</v>
      </c>
      <c r="EN3254" s="576"/>
      <c r="EO3254" s="561"/>
      <c r="EP3254" s="561"/>
      <c r="EQ3254" s="576"/>
      <c r="ER3254" s="561"/>
      <c r="ES3254" s="561"/>
    </row>
    <row r="3255" spans="22:149">
      <c r="V3255" s="43">
        <v>659</v>
      </c>
      <c r="W3255" s="34" t="s">
        <v>13772</v>
      </c>
      <c r="X3255" s="44">
        <v>430116</v>
      </c>
      <c r="Y3255" s="34" t="s">
        <v>13789</v>
      </c>
      <c r="Z3255" s="43" t="s">
        <v>318</v>
      </c>
      <c r="AA3255" s="34" t="s">
        <v>13774</v>
      </c>
      <c r="AB3255" s="34" t="s">
        <v>13775</v>
      </c>
      <c r="AC3255" s="34"/>
      <c r="AD3255" s="44" t="s">
        <v>13711</v>
      </c>
      <c r="AE3255" s="44" t="s">
        <v>13711</v>
      </c>
      <c r="AF3255" s="43">
        <v>659</v>
      </c>
      <c r="AG3255" s="34" t="s">
        <v>13772</v>
      </c>
      <c r="AH3255" s="34" t="s">
        <v>13772</v>
      </c>
      <c r="AI3255" s="43" t="s">
        <v>13702</v>
      </c>
      <c r="AJ3255" s="44" t="s">
        <v>13776</v>
      </c>
      <c r="AK3255" s="261">
        <v>9701871</v>
      </c>
      <c r="AL3255" s="44" t="s">
        <v>13774</v>
      </c>
      <c r="AM3255" s="44">
        <v>0</v>
      </c>
      <c r="AN3255" s="262">
        <v>295401380</v>
      </c>
      <c r="AO3255" s="34"/>
      <c r="AP3255" s="34"/>
      <c r="AQ3255" s="34"/>
      <c r="AR3255" s="34"/>
      <c r="AS3255" s="34"/>
      <c r="AT3255" s="44" t="e">
        <v>#N/A</v>
      </c>
      <c r="AU3255" s="44"/>
      <c r="AV3255" s="477" t="e">
        <f t="array" ref="AV3255">_xlfn.IFS(
LEFT(Tabelas!$AI3255,1)="N","DN",
LEFT(Tabelas!$AI3255,1)="C","DC",
LEFT(Tabelas!$AI3255,1)="L","DL",
LEFT(Tabelas!$AI3255,1)="A","DA",
LEFT(Tabelas!$AI3255,1)="G","DG")</f>
        <v>#N/A</v>
      </c>
      <c r="AW3255" s="34"/>
      <c r="AX3255" s="34"/>
      <c r="AY3255" s="34"/>
      <c r="AZ3255" s="34"/>
      <c r="BA3255" s="34"/>
      <c r="BB3255" s="34"/>
      <c r="BC3255" s="34"/>
      <c r="BD3255" s="44">
        <v>430116</v>
      </c>
      <c r="BE3255" s="34" t="s">
        <v>13789</v>
      </c>
      <c r="BF3255" s="43" t="s">
        <v>318</v>
      </c>
      <c r="BG3255" s="34" t="s">
        <v>13774</v>
      </c>
      <c r="BH3255" s="34" t="s">
        <v>13775</v>
      </c>
      <c r="BI3255" s="34"/>
      <c r="BJ3255" s="44" t="s">
        <v>13711</v>
      </c>
      <c r="BK3255" s="44" t="s">
        <v>13711</v>
      </c>
      <c r="EN3255" s="576"/>
      <c r="EO3255" s="561"/>
      <c r="EP3255" s="561"/>
      <c r="EQ3255" s="576"/>
      <c r="ER3255" s="561"/>
      <c r="ES3255" s="561"/>
    </row>
    <row r="3256" spans="22:149">
      <c r="V3256" s="43">
        <v>659</v>
      </c>
      <c r="W3256" s="34" t="s">
        <v>13772</v>
      </c>
      <c r="X3256" s="44">
        <v>430117</v>
      </c>
      <c r="Y3256" s="34" t="s">
        <v>13790</v>
      </c>
      <c r="Z3256" s="43" t="s">
        <v>318</v>
      </c>
      <c r="AA3256" s="34" t="s">
        <v>13774</v>
      </c>
      <c r="AB3256" s="34" t="s">
        <v>13775</v>
      </c>
      <c r="AC3256" s="34"/>
      <c r="AD3256" s="44" t="s">
        <v>13711</v>
      </c>
      <c r="AE3256" s="44" t="s">
        <v>13711</v>
      </c>
      <c r="AF3256" s="43">
        <v>659</v>
      </c>
      <c r="AG3256" s="34" t="s">
        <v>13772</v>
      </c>
      <c r="AH3256" s="34" t="s">
        <v>13772</v>
      </c>
      <c r="AI3256" s="43" t="s">
        <v>13702</v>
      </c>
      <c r="AJ3256" s="44" t="s">
        <v>13776</v>
      </c>
      <c r="AK3256" s="261">
        <v>9701871</v>
      </c>
      <c r="AL3256" s="44" t="s">
        <v>13774</v>
      </c>
      <c r="AM3256" s="44">
        <v>0</v>
      </c>
      <c r="AN3256" s="262">
        <v>295401380</v>
      </c>
      <c r="AO3256" s="34"/>
      <c r="AP3256" s="34"/>
      <c r="AQ3256" s="34"/>
      <c r="AR3256" s="34"/>
      <c r="AS3256" s="34"/>
      <c r="AT3256" s="44" t="e">
        <v>#N/A</v>
      </c>
      <c r="AU3256" s="44"/>
      <c r="AV3256" s="477" t="e">
        <f t="array" ref="AV3256">_xlfn.IFS(
LEFT(Tabelas!$AI3256,1)="N","DN",
LEFT(Tabelas!$AI3256,1)="C","DC",
LEFT(Tabelas!$AI3256,1)="L","DL",
LEFT(Tabelas!$AI3256,1)="A","DA",
LEFT(Tabelas!$AI3256,1)="G","DG")</f>
        <v>#N/A</v>
      </c>
      <c r="AW3256" s="34"/>
      <c r="AX3256" s="34"/>
      <c r="AY3256" s="34"/>
      <c r="AZ3256" s="34"/>
      <c r="BA3256" s="34"/>
      <c r="BB3256" s="34"/>
      <c r="BC3256" s="34"/>
      <c r="BD3256" s="44">
        <v>430117</v>
      </c>
      <c r="BE3256" s="34" t="s">
        <v>13790</v>
      </c>
      <c r="BF3256" s="43" t="s">
        <v>318</v>
      </c>
      <c r="BG3256" s="34" t="s">
        <v>13774</v>
      </c>
      <c r="BH3256" s="34" t="s">
        <v>13775</v>
      </c>
      <c r="BI3256" s="34"/>
      <c r="BJ3256" s="44" t="s">
        <v>13711</v>
      </c>
      <c r="BK3256" s="44" t="s">
        <v>13711</v>
      </c>
      <c r="EN3256" s="576"/>
      <c r="EO3256" s="561"/>
      <c r="EP3256" s="561"/>
      <c r="EQ3256" s="576"/>
      <c r="ER3256" s="561"/>
      <c r="ES3256" s="561"/>
    </row>
    <row r="3257" spans="22:149">
      <c r="V3257" s="43">
        <v>659</v>
      </c>
      <c r="W3257" s="34" t="s">
        <v>13772</v>
      </c>
      <c r="X3257" s="44">
        <v>430118</v>
      </c>
      <c r="Y3257" s="34" t="s">
        <v>13791</v>
      </c>
      <c r="Z3257" s="43" t="s">
        <v>318</v>
      </c>
      <c r="AA3257" s="34" t="s">
        <v>13774</v>
      </c>
      <c r="AB3257" s="34" t="s">
        <v>13775</v>
      </c>
      <c r="AC3257" s="34"/>
      <c r="AD3257" s="44" t="s">
        <v>13711</v>
      </c>
      <c r="AE3257" s="44" t="s">
        <v>13711</v>
      </c>
      <c r="AF3257" s="43">
        <v>659</v>
      </c>
      <c r="AG3257" s="34" t="s">
        <v>13772</v>
      </c>
      <c r="AH3257" s="34" t="s">
        <v>13772</v>
      </c>
      <c r="AI3257" s="43" t="s">
        <v>13702</v>
      </c>
      <c r="AJ3257" s="44" t="s">
        <v>13776</v>
      </c>
      <c r="AK3257" s="261">
        <v>9701871</v>
      </c>
      <c r="AL3257" s="44" t="s">
        <v>13774</v>
      </c>
      <c r="AM3257" s="44">
        <v>0</v>
      </c>
      <c r="AN3257" s="262">
        <v>295401380</v>
      </c>
      <c r="AO3257" s="34"/>
      <c r="AP3257" s="34"/>
      <c r="AQ3257" s="34"/>
      <c r="AR3257" s="34"/>
      <c r="AS3257" s="34"/>
      <c r="AT3257" s="44" t="e">
        <v>#N/A</v>
      </c>
      <c r="AU3257" s="44"/>
      <c r="AV3257" s="477" t="e">
        <f t="array" ref="AV3257">_xlfn.IFS(
LEFT(Tabelas!$AI3257,1)="N","DN",
LEFT(Tabelas!$AI3257,1)="C","DC",
LEFT(Tabelas!$AI3257,1)="L","DL",
LEFT(Tabelas!$AI3257,1)="A","DA",
LEFT(Tabelas!$AI3257,1)="G","DG")</f>
        <v>#N/A</v>
      </c>
      <c r="AW3257" s="34"/>
      <c r="AX3257" s="34"/>
      <c r="AY3257" s="34"/>
      <c r="AZ3257" s="34"/>
      <c r="BA3257" s="34"/>
      <c r="BB3257" s="34"/>
      <c r="BC3257" s="34"/>
      <c r="BD3257" s="44">
        <v>430118</v>
      </c>
      <c r="BE3257" s="34" t="s">
        <v>13791</v>
      </c>
      <c r="BF3257" s="43" t="s">
        <v>318</v>
      </c>
      <c r="BG3257" s="34" t="s">
        <v>13774</v>
      </c>
      <c r="BH3257" s="34" t="s">
        <v>13775</v>
      </c>
      <c r="BI3257" s="34"/>
      <c r="BJ3257" s="44" t="s">
        <v>13711</v>
      </c>
      <c r="BK3257" s="44" t="s">
        <v>13711</v>
      </c>
      <c r="EN3257" s="576"/>
      <c r="EO3257" s="561"/>
      <c r="EP3257" s="561"/>
      <c r="EQ3257" s="576"/>
      <c r="ER3257" s="561"/>
      <c r="ES3257" s="561"/>
    </row>
    <row r="3258" spans="22:149">
      <c r="V3258" s="43">
        <v>659</v>
      </c>
      <c r="W3258" s="34" t="s">
        <v>13772</v>
      </c>
      <c r="X3258" s="44">
        <v>430119</v>
      </c>
      <c r="Y3258" s="34" t="s">
        <v>13792</v>
      </c>
      <c r="Z3258" s="43" t="s">
        <v>318</v>
      </c>
      <c r="AA3258" s="34" t="s">
        <v>13774</v>
      </c>
      <c r="AB3258" s="34" t="s">
        <v>13775</v>
      </c>
      <c r="AC3258" s="34"/>
      <c r="AD3258" s="44" t="s">
        <v>13711</v>
      </c>
      <c r="AE3258" s="44" t="s">
        <v>13711</v>
      </c>
      <c r="AF3258" s="43">
        <v>659</v>
      </c>
      <c r="AG3258" s="34" t="s">
        <v>13772</v>
      </c>
      <c r="AH3258" s="34" t="s">
        <v>13772</v>
      </c>
      <c r="AI3258" s="43" t="s">
        <v>13702</v>
      </c>
      <c r="AJ3258" s="44" t="s">
        <v>13776</v>
      </c>
      <c r="AK3258" s="261">
        <v>9701871</v>
      </c>
      <c r="AL3258" s="44" t="s">
        <v>13774</v>
      </c>
      <c r="AM3258" s="44">
        <v>0</v>
      </c>
      <c r="AN3258" s="262">
        <v>295401380</v>
      </c>
      <c r="AO3258" s="34"/>
      <c r="AP3258" s="34"/>
      <c r="AQ3258" s="34"/>
      <c r="AR3258" s="34"/>
      <c r="AS3258" s="34"/>
      <c r="AT3258" s="44" t="e">
        <v>#N/A</v>
      </c>
      <c r="AU3258" s="44"/>
      <c r="AV3258" s="477" t="e">
        <f t="array" ref="AV3258">_xlfn.IFS(
LEFT(Tabelas!$AI3258,1)="N","DN",
LEFT(Tabelas!$AI3258,1)="C","DC",
LEFT(Tabelas!$AI3258,1)="L","DL",
LEFT(Tabelas!$AI3258,1)="A","DA",
LEFT(Tabelas!$AI3258,1)="G","DG")</f>
        <v>#N/A</v>
      </c>
      <c r="AW3258" s="34"/>
      <c r="AX3258" s="34"/>
      <c r="AY3258" s="34"/>
      <c r="AZ3258" s="34"/>
      <c r="BA3258" s="34"/>
      <c r="BB3258" s="34"/>
      <c r="BC3258" s="34"/>
      <c r="BD3258" s="44">
        <v>430119</v>
      </c>
      <c r="BE3258" s="34" t="s">
        <v>13792</v>
      </c>
      <c r="BF3258" s="43" t="s">
        <v>318</v>
      </c>
      <c r="BG3258" s="34" t="s">
        <v>13774</v>
      </c>
      <c r="BH3258" s="34" t="s">
        <v>13775</v>
      </c>
      <c r="BI3258" s="34"/>
      <c r="BJ3258" s="44" t="s">
        <v>13711</v>
      </c>
      <c r="BK3258" s="44" t="s">
        <v>13711</v>
      </c>
      <c r="EN3258" s="576"/>
      <c r="EO3258" s="561"/>
      <c r="EP3258" s="561"/>
      <c r="EQ3258" s="576"/>
      <c r="ER3258" s="561"/>
      <c r="ES3258" s="561"/>
    </row>
    <row r="3259" spans="22:149">
      <c r="V3259" s="43">
        <v>659</v>
      </c>
      <c r="W3259" s="34" t="s">
        <v>13772</v>
      </c>
      <c r="X3259" s="44">
        <v>450101</v>
      </c>
      <c r="Y3259" s="34" t="s">
        <v>13793</v>
      </c>
      <c r="Z3259" s="43" t="s">
        <v>318</v>
      </c>
      <c r="AA3259" s="34" t="s">
        <v>13793</v>
      </c>
      <c r="AB3259" s="34" t="s">
        <v>13794</v>
      </c>
      <c r="AC3259" s="34"/>
      <c r="AD3259" s="44" t="s">
        <v>13711</v>
      </c>
      <c r="AE3259" s="44" t="s">
        <v>13711</v>
      </c>
      <c r="AF3259" s="43">
        <v>659</v>
      </c>
      <c r="AG3259" s="34" t="s">
        <v>13772</v>
      </c>
      <c r="AH3259" s="34" t="s">
        <v>13772</v>
      </c>
      <c r="AI3259" s="43" t="s">
        <v>13702</v>
      </c>
      <c r="AJ3259" s="44" t="s">
        <v>13776</v>
      </c>
      <c r="AK3259" s="261">
        <v>9701871</v>
      </c>
      <c r="AL3259" s="44" t="s">
        <v>13774</v>
      </c>
      <c r="AM3259" s="44">
        <v>0</v>
      </c>
      <c r="AN3259" s="262">
        <v>295401380</v>
      </c>
      <c r="AO3259" s="34"/>
      <c r="AP3259" s="34"/>
      <c r="AQ3259" s="34"/>
      <c r="AR3259" s="34"/>
      <c r="AS3259" s="34"/>
      <c r="AT3259" s="44" t="e">
        <v>#N/A</v>
      </c>
      <c r="AU3259" s="44"/>
      <c r="AV3259" s="477" t="e">
        <f t="array" ref="AV3259">_xlfn.IFS(
LEFT(Tabelas!$AI3259,1)="N","DN",
LEFT(Tabelas!$AI3259,1)="C","DC",
LEFT(Tabelas!$AI3259,1)="L","DL",
LEFT(Tabelas!$AI3259,1)="A","DA",
LEFT(Tabelas!$AI3259,1)="G","DG")</f>
        <v>#N/A</v>
      </c>
      <c r="AW3259" s="34"/>
      <c r="AX3259" s="34"/>
      <c r="AY3259" s="34"/>
      <c r="AZ3259" s="34"/>
      <c r="BA3259" s="34"/>
      <c r="BB3259" s="34"/>
      <c r="BC3259" s="34"/>
      <c r="BD3259" s="44">
        <v>450101</v>
      </c>
      <c r="BE3259" s="34" t="s">
        <v>13793</v>
      </c>
      <c r="BF3259" s="43" t="s">
        <v>318</v>
      </c>
      <c r="BG3259" s="34" t="s">
        <v>13793</v>
      </c>
      <c r="BH3259" s="34" t="s">
        <v>13794</v>
      </c>
      <c r="BI3259" s="34"/>
      <c r="BJ3259" s="44" t="s">
        <v>13711</v>
      </c>
      <c r="BK3259" s="44" t="s">
        <v>13711</v>
      </c>
      <c r="EN3259" s="576"/>
      <c r="EO3259" s="561"/>
      <c r="EP3259" s="561"/>
      <c r="EQ3259" s="576"/>
      <c r="ER3259" s="561"/>
      <c r="ES3259" s="561"/>
    </row>
    <row r="3260" spans="22:149">
      <c r="V3260" s="43">
        <v>659</v>
      </c>
      <c r="W3260" s="34" t="s">
        <v>13772</v>
      </c>
      <c r="X3260" s="44">
        <v>450100</v>
      </c>
      <c r="Y3260" s="34" t="s">
        <v>13795</v>
      </c>
      <c r="Z3260" s="43" t="s">
        <v>318</v>
      </c>
      <c r="AA3260" s="34" t="s">
        <v>13793</v>
      </c>
      <c r="AB3260" s="34" t="s">
        <v>13794</v>
      </c>
      <c r="AC3260" s="34"/>
      <c r="AD3260" s="44" t="s">
        <v>13711</v>
      </c>
      <c r="AE3260" s="44" t="s">
        <v>13711</v>
      </c>
      <c r="AF3260" s="43">
        <v>659</v>
      </c>
      <c r="AG3260" s="34" t="s">
        <v>13772</v>
      </c>
      <c r="AH3260" s="34" t="s">
        <v>13772</v>
      </c>
      <c r="AI3260" s="43" t="s">
        <v>13702</v>
      </c>
      <c r="AJ3260" s="44" t="s">
        <v>13776</v>
      </c>
      <c r="AK3260" s="261">
        <v>9701871</v>
      </c>
      <c r="AL3260" s="44" t="s">
        <v>13774</v>
      </c>
      <c r="AM3260" s="44">
        <v>0</v>
      </c>
      <c r="AN3260" s="262">
        <v>295401380</v>
      </c>
      <c r="AO3260" s="34"/>
      <c r="AP3260" s="34"/>
      <c r="AQ3260" s="34"/>
      <c r="AR3260" s="34"/>
      <c r="AS3260" s="34"/>
      <c r="AT3260" s="44" t="e">
        <v>#N/A</v>
      </c>
      <c r="AU3260" s="44"/>
      <c r="AV3260" s="477" t="e">
        <f t="array" ref="AV3260">_xlfn.IFS(
LEFT(Tabelas!$AI3260,1)="N","DN",
LEFT(Tabelas!$AI3260,1)="C","DC",
LEFT(Tabelas!$AI3260,1)="L","DL",
LEFT(Tabelas!$AI3260,1)="A","DA",
LEFT(Tabelas!$AI3260,1)="G","DG")</f>
        <v>#N/A</v>
      </c>
      <c r="AW3260" s="34"/>
      <c r="AX3260" s="34"/>
      <c r="AY3260" s="34"/>
      <c r="AZ3260" s="34"/>
      <c r="BA3260" s="34"/>
      <c r="BB3260" s="34"/>
      <c r="BC3260" s="34"/>
      <c r="BD3260" s="44">
        <v>450100</v>
      </c>
      <c r="BE3260" s="34" t="s">
        <v>13795</v>
      </c>
      <c r="BF3260" s="43" t="s">
        <v>318</v>
      </c>
      <c r="BG3260" s="34" t="s">
        <v>13793</v>
      </c>
      <c r="BH3260" s="34" t="s">
        <v>13794</v>
      </c>
      <c r="BI3260" s="34"/>
      <c r="BJ3260" s="44" t="s">
        <v>13711</v>
      </c>
      <c r="BK3260" s="44" t="s">
        <v>13711</v>
      </c>
      <c r="EN3260" s="576"/>
      <c r="EO3260" s="561"/>
      <c r="EP3260" s="561"/>
      <c r="EQ3260" s="576"/>
      <c r="ER3260" s="561"/>
      <c r="ES3260" s="561"/>
    </row>
    <row r="3261" spans="22:149">
      <c r="V3261" s="43">
        <v>659</v>
      </c>
      <c r="W3261" s="34" t="s">
        <v>13772</v>
      </c>
      <c r="X3261" s="44">
        <v>450102</v>
      </c>
      <c r="Y3261" s="34" t="s">
        <v>13796</v>
      </c>
      <c r="Z3261" s="43" t="s">
        <v>318</v>
      </c>
      <c r="AA3261" s="34" t="s">
        <v>13793</v>
      </c>
      <c r="AB3261" s="34" t="s">
        <v>13794</v>
      </c>
      <c r="AC3261" s="34"/>
      <c r="AD3261" s="44" t="s">
        <v>13711</v>
      </c>
      <c r="AE3261" s="44" t="s">
        <v>13711</v>
      </c>
      <c r="AF3261" s="43">
        <v>659</v>
      </c>
      <c r="AG3261" s="34" t="s">
        <v>13772</v>
      </c>
      <c r="AH3261" s="34" t="s">
        <v>13772</v>
      </c>
      <c r="AI3261" s="43" t="s">
        <v>13702</v>
      </c>
      <c r="AJ3261" s="44" t="s">
        <v>13776</v>
      </c>
      <c r="AK3261" s="261">
        <v>9701871</v>
      </c>
      <c r="AL3261" s="44" t="s">
        <v>13774</v>
      </c>
      <c r="AM3261" s="44">
        <v>0</v>
      </c>
      <c r="AN3261" s="262">
        <v>295401380</v>
      </c>
      <c r="AO3261" s="34"/>
      <c r="AP3261" s="34"/>
      <c r="AQ3261" s="34"/>
      <c r="AR3261" s="34"/>
      <c r="AS3261" s="34"/>
      <c r="AT3261" s="44" t="e">
        <v>#N/A</v>
      </c>
      <c r="AU3261" s="44"/>
      <c r="AV3261" s="477" t="e">
        <f t="array" ref="AV3261">_xlfn.IFS(
LEFT(Tabelas!$AI3261,1)="N","DN",
LEFT(Tabelas!$AI3261,1)="C","DC",
LEFT(Tabelas!$AI3261,1)="L","DL",
LEFT(Tabelas!$AI3261,1)="A","DA",
LEFT(Tabelas!$AI3261,1)="G","DG")</f>
        <v>#N/A</v>
      </c>
      <c r="AW3261" s="34"/>
      <c r="AX3261" s="34"/>
      <c r="AY3261" s="34"/>
      <c r="AZ3261" s="34"/>
      <c r="BA3261" s="34"/>
      <c r="BB3261" s="34"/>
      <c r="BC3261" s="34"/>
      <c r="BD3261" s="44">
        <v>450102</v>
      </c>
      <c r="BE3261" s="34" t="s">
        <v>13796</v>
      </c>
      <c r="BF3261" s="43" t="s">
        <v>318</v>
      </c>
      <c r="BG3261" s="34" t="s">
        <v>13793</v>
      </c>
      <c r="BH3261" s="34" t="s">
        <v>13794</v>
      </c>
      <c r="BI3261" s="34"/>
      <c r="BJ3261" s="44" t="s">
        <v>13711</v>
      </c>
      <c r="BK3261" s="44" t="s">
        <v>13711</v>
      </c>
      <c r="EN3261" s="576"/>
      <c r="EO3261" s="561"/>
      <c r="EP3261" s="561"/>
      <c r="EQ3261" s="576"/>
      <c r="ER3261" s="561"/>
      <c r="ES3261" s="561"/>
    </row>
    <row r="3262" spans="22:149">
      <c r="V3262" s="43">
        <v>659</v>
      </c>
      <c r="W3262" s="34" t="s">
        <v>13772</v>
      </c>
      <c r="X3262" s="44">
        <v>450103</v>
      </c>
      <c r="Y3262" s="34" t="s">
        <v>13758</v>
      </c>
      <c r="Z3262" s="43" t="s">
        <v>318</v>
      </c>
      <c r="AA3262" s="34" t="s">
        <v>13793</v>
      </c>
      <c r="AB3262" s="34" t="s">
        <v>13794</v>
      </c>
      <c r="AC3262" s="34"/>
      <c r="AD3262" s="44" t="s">
        <v>13711</v>
      </c>
      <c r="AE3262" s="44" t="s">
        <v>13711</v>
      </c>
      <c r="AF3262" s="43">
        <v>659</v>
      </c>
      <c r="AG3262" s="34" t="s">
        <v>13772</v>
      </c>
      <c r="AH3262" s="34" t="s">
        <v>13772</v>
      </c>
      <c r="AI3262" s="43" t="s">
        <v>13702</v>
      </c>
      <c r="AJ3262" s="44" t="s">
        <v>13776</v>
      </c>
      <c r="AK3262" s="261">
        <v>9701871</v>
      </c>
      <c r="AL3262" s="44" t="s">
        <v>13774</v>
      </c>
      <c r="AM3262" s="44">
        <v>0</v>
      </c>
      <c r="AN3262" s="262">
        <v>295401380</v>
      </c>
      <c r="AO3262" s="34"/>
      <c r="AP3262" s="34"/>
      <c r="AQ3262" s="34"/>
      <c r="AR3262" s="34"/>
      <c r="AS3262" s="34"/>
      <c r="AT3262" s="44" t="e">
        <v>#N/A</v>
      </c>
      <c r="AU3262" s="44"/>
      <c r="AV3262" s="477" t="e">
        <f t="array" ref="AV3262">_xlfn.IFS(
LEFT(Tabelas!$AI3262,1)="N","DN",
LEFT(Tabelas!$AI3262,1)="C","DC",
LEFT(Tabelas!$AI3262,1)="L","DL",
LEFT(Tabelas!$AI3262,1)="A","DA",
LEFT(Tabelas!$AI3262,1)="G","DG")</f>
        <v>#N/A</v>
      </c>
      <c r="AW3262" s="34"/>
      <c r="AX3262" s="34"/>
      <c r="AY3262" s="34"/>
      <c r="AZ3262" s="34"/>
      <c r="BA3262" s="34"/>
      <c r="BB3262" s="34"/>
      <c r="BC3262" s="34"/>
      <c r="BD3262" s="44">
        <v>450103</v>
      </c>
      <c r="BE3262" s="34" t="s">
        <v>13758</v>
      </c>
      <c r="BF3262" s="43" t="s">
        <v>318</v>
      </c>
      <c r="BG3262" s="34" t="s">
        <v>13793</v>
      </c>
      <c r="BH3262" s="34" t="s">
        <v>13794</v>
      </c>
      <c r="BI3262" s="34"/>
      <c r="BJ3262" s="44" t="s">
        <v>13711</v>
      </c>
      <c r="BK3262" s="44" t="s">
        <v>13711</v>
      </c>
      <c r="EN3262" s="576"/>
      <c r="EO3262" s="561"/>
      <c r="EP3262" s="561"/>
      <c r="EQ3262" s="576"/>
      <c r="ER3262" s="561"/>
      <c r="ES3262" s="561"/>
    </row>
    <row r="3263" spans="22:149">
      <c r="V3263" s="43">
        <v>659</v>
      </c>
      <c r="W3263" s="34" t="s">
        <v>13772</v>
      </c>
      <c r="X3263" s="44">
        <v>450104</v>
      </c>
      <c r="Y3263" s="34" t="s">
        <v>13797</v>
      </c>
      <c r="Z3263" s="43" t="s">
        <v>318</v>
      </c>
      <c r="AA3263" s="34" t="s">
        <v>13793</v>
      </c>
      <c r="AB3263" s="34" t="s">
        <v>13794</v>
      </c>
      <c r="AC3263" s="34"/>
      <c r="AD3263" s="44" t="s">
        <v>13711</v>
      </c>
      <c r="AE3263" s="44" t="s">
        <v>13711</v>
      </c>
      <c r="AF3263" s="43">
        <v>659</v>
      </c>
      <c r="AG3263" s="34" t="s">
        <v>13772</v>
      </c>
      <c r="AH3263" s="34" t="s">
        <v>13772</v>
      </c>
      <c r="AI3263" s="43" t="s">
        <v>13702</v>
      </c>
      <c r="AJ3263" s="44" t="s">
        <v>13776</v>
      </c>
      <c r="AK3263" s="261">
        <v>9701871</v>
      </c>
      <c r="AL3263" s="44" t="s">
        <v>13774</v>
      </c>
      <c r="AM3263" s="44">
        <v>0</v>
      </c>
      <c r="AN3263" s="262">
        <v>295401380</v>
      </c>
      <c r="AO3263" s="34"/>
      <c r="AP3263" s="34"/>
      <c r="AQ3263" s="34"/>
      <c r="AR3263" s="34"/>
      <c r="AS3263" s="34"/>
      <c r="AT3263" s="44" t="e">
        <v>#N/A</v>
      </c>
      <c r="AU3263" s="44"/>
      <c r="AV3263" s="477" t="e">
        <f t="array" ref="AV3263">_xlfn.IFS(
LEFT(Tabelas!$AI3263,1)="N","DN",
LEFT(Tabelas!$AI3263,1)="C","DC",
LEFT(Tabelas!$AI3263,1)="L","DL",
LEFT(Tabelas!$AI3263,1)="A","DA",
LEFT(Tabelas!$AI3263,1)="G","DG")</f>
        <v>#N/A</v>
      </c>
      <c r="AW3263" s="34"/>
      <c r="AX3263" s="34"/>
      <c r="AY3263" s="34"/>
      <c r="AZ3263" s="34"/>
      <c r="BA3263" s="34"/>
      <c r="BB3263" s="34"/>
      <c r="BC3263" s="34"/>
      <c r="BD3263" s="44">
        <v>450104</v>
      </c>
      <c r="BE3263" s="34" t="s">
        <v>13797</v>
      </c>
      <c r="BF3263" s="43" t="s">
        <v>318</v>
      </c>
      <c r="BG3263" s="34" t="s">
        <v>13793</v>
      </c>
      <c r="BH3263" s="34" t="s">
        <v>13794</v>
      </c>
      <c r="BI3263" s="34"/>
      <c r="BJ3263" s="44" t="s">
        <v>13711</v>
      </c>
      <c r="BK3263" s="44" t="s">
        <v>13711</v>
      </c>
      <c r="EN3263" s="576"/>
      <c r="EO3263" s="561"/>
      <c r="EP3263" s="561"/>
      <c r="EQ3263" s="576"/>
      <c r="ER3263" s="561"/>
      <c r="ES3263" s="561"/>
    </row>
    <row r="3264" spans="22:149">
      <c r="V3264" s="43">
        <v>659</v>
      </c>
      <c r="W3264" s="34" t="s">
        <v>13772</v>
      </c>
      <c r="X3264" s="44">
        <v>450105</v>
      </c>
      <c r="Y3264" s="34" t="s">
        <v>13798</v>
      </c>
      <c r="Z3264" s="43" t="s">
        <v>318</v>
      </c>
      <c r="AA3264" s="34" t="s">
        <v>13793</v>
      </c>
      <c r="AB3264" s="34" t="s">
        <v>13794</v>
      </c>
      <c r="AC3264" s="34"/>
      <c r="AD3264" s="44" t="s">
        <v>13711</v>
      </c>
      <c r="AE3264" s="44" t="s">
        <v>13711</v>
      </c>
      <c r="AF3264" s="43">
        <v>659</v>
      </c>
      <c r="AG3264" s="34" t="s">
        <v>13772</v>
      </c>
      <c r="AH3264" s="34" t="s">
        <v>13772</v>
      </c>
      <c r="AI3264" s="43" t="s">
        <v>13702</v>
      </c>
      <c r="AJ3264" s="44" t="s">
        <v>13776</v>
      </c>
      <c r="AK3264" s="261">
        <v>9701871</v>
      </c>
      <c r="AL3264" s="44" t="s">
        <v>13774</v>
      </c>
      <c r="AM3264" s="44">
        <v>0</v>
      </c>
      <c r="AN3264" s="262">
        <v>295401380</v>
      </c>
      <c r="AO3264" s="34"/>
      <c r="AP3264" s="34"/>
      <c r="AQ3264" s="34"/>
      <c r="AR3264" s="34"/>
      <c r="AS3264" s="34"/>
      <c r="AT3264" s="44" t="e">
        <v>#N/A</v>
      </c>
      <c r="AU3264" s="44"/>
      <c r="AV3264" s="477" t="e">
        <f t="array" ref="AV3264">_xlfn.IFS(
LEFT(Tabelas!$AI3264,1)="N","DN",
LEFT(Tabelas!$AI3264,1)="C","DC",
LEFT(Tabelas!$AI3264,1)="L","DL",
LEFT(Tabelas!$AI3264,1)="A","DA",
LEFT(Tabelas!$AI3264,1)="G","DG")</f>
        <v>#N/A</v>
      </c>
      <c r="AW3264" s="34"/>
      <c r="AX3264" s="34"/>
      <c r="AY3264" s="34"/>
      <c r="AZ3264" s="34"/>
      <c r="BA3264" s="34"/>
      <c r="BB3264" s="34"/>
      <c r="BC3264" s="34"/>
      <c r="BD3264" s="44">
        <v>450105</v>
      </c>
      <c r="BE3264" s="34" t="s">
        <v>13798</v>
      </c>
      <c r="BF3264" s="43" t="s">
        <v>318</v>
      </c>
      <c r="BG3264" s="34" t="s">
        <v>13793</v>
      </c>
      <c r="BH3264" s="34" t="s">
        <v>13794</v>
      </c>
      <c r="BI3264" s="34"/>
      <c r="BJ3264" s="44" t="s">
        <v>13711</v>
      </c>
      <c r="BK3264" s="44" t="s">
        <v>13711</v>
      </c>
      <c r="EN3264" s="576"/>
      <c r="EO3264" s="561"/>
      <c r="EP3264" s="561"/>
      <c r="EQ3264" s="576"/>
      <c r="ER3264" s="561"/>
      <c r="ES3264" s="561"/>
    </row>
    <row r="3265" spans="22:149">
      <c r="V3265" s="43">
        <v>659</v>
      </c>
      <c r="W3265" s="34" t="s">
        <v>13772</v>
      </c>
      <c r="X3265" s="44">
        <v>440101</v>
      </c>
      <c r="Y3265" s="34" t="s">
        <v>13799</v>
      </c>
      <c r="Z3265" s="43" t="s">
        <v>318</v>
      </c>
      <c r="AA3265" s="34" t="s">
        <v>13800</v>
      </c>
      <c r="AB3265" s="34" t="s">
        <v>13801</v>
      </c>
      <c r="AC3265" s="34"/>
      <c r="AD3265" s="44" t="s">
        <v>13711</v>
      </c>
      <c r="AE3265" s="44" t="s">
        <v>13711</v>
      </c>
      <c r="AF3265" s="43">
        <v>659</v>
      </c>
      <c r="AG3265" s="34" t="s">
        <v>13772</v>
      </c>
      <c r="AH3265" s="34" t="s">
        <v>13772</v>
      </c>
      <c r="AI3265" s="43" t="s">
        <v>13702</v>
      </c>
      <c r="AJ3265" s="44" t="s">
        <v>13776</v>
      </c>
      <c r="AK3265" s="261">
        <v>9701871</v>
      </c>
      <c r="AL3265" s="44" t="s">
        <v>13774</v>
      </c>
      <c r="AM3265" s="44">
        <v>0</v>
      </c>
      <c r="AN3265" s="262">
        <v>295401380</v>
      </c>
      <c r="AO3265" s="34"/>
      <c r="AP3265" s="34"/>
      <c r="AQ3265" s="34"/>
      <c r="AR3265" s="34"/>
      <c r="AS3265" s="34"/>
      <c r="AT3265" s="44" t="e">
        <v>#N/A</v>
      </c>
      <c r="AU3265" s="44"/>
      <c r="AV3265" s="477" t="e">
        <f t="array" ref="AV3265">_xlfn.IFS(
LEFT(Tabelas!$AI3265,1)="N","DN",
LEFT(Tabelas!$AI3265,1)="C","DC",
LEFT(Tabelas!$AI3265,1)="L","DL",
LEFT(Tabelas!$AI3265,1)="A","DA",
LEFT(Tabelas!$AI3265,1)="G","DG")</f>
        <v>#N/A</v>
      </c>
      <c r="AW3265" s="34"/>
      <c r="AX3265" s="34"/>
      <c r="AY3265" s="34"/>
      <c r="AZ3265" s="34"/>
      <c r="BA3265" s="34"/>
      <c r="BB3265" s="34"/>
      <c r="BC3265" s="34"/>
      <c r="BD3265" s="44">
        <v>440101</v>
      </c>
      <c r="BE3265" s="34" t="s">
        <v>13799</v>
      </c>
      <c r="BF3265" s="43" t="s">
        <v>318</v>
      </c>
      <c r="BG3265" s="34" t="s">
        <v>13800</v>
      </c>
      <c r="BH3265" s="34" t="s">
        <v>13801</v>
      </c>
      <c r="BI3265" s="34"/>
      <c r="BJ3265" s="44" t="s">
        <v>13711</v>
      </c>
      <c r="BK3265" s="44" t="s">
        <v>13711</v>
      </c>
      <c r="EN3265" s="576"/>
      <c r="EO3265" s="561"/>
      <c r="EP3265" s="561"/>
      <c r="EQ3265" s="576"/>
      <c r="ER3265" s="561"/>
      <c r="ES3265" s="561"/>
    </row>
    <row r="3266" spans="22:149">
      <c r="V3266" s="43">
        <v>659</v>
      </c>
      <c r="W3266" s="34" t="s">
        <v>13772</v>
      </c>
      <c r="X3266" s="44">
        <v>440102</v>
      </c>
      <c r="Y3266" s="34" t="s">
        <v>1062</v>
      </c>
      <c r="Z3266" s="43" t="s">
        <v>318</v>
      </c>
      <c r="AA3266" s="34" t="s">
        <v>13800</v>
      </c>
      <c r="AB3266" s="34" t="s">
        <v>13801</v>
      </c>
      <c r="AC3266" s="34"/>
      <c r="AD3266" s="44" t="s">
        <v>13711</v>
      </c>
      <c r="AE3266" s="44" t="s">
        <v>13711</v>
      </c>
      <c r="AF3266" s="43">
        <v>659</v>
      </c>
      <c r="AG3266" s="34" t="s">
        <v>13772</v>
      </c>
      <c r="AH3266" s="34" t="s">
        <v>13772</v>
      </c>
      <c r="AI3266" s="43" t="s">
        <v>13702</v>
      </c>
      <c r="AJ3266" s="44" t="s">
        <v>13776</v>
      </c>
      <c r="AK3266" s="261">
        <v>9701871</v>
      </c>
      <c r="AL3266" s="44" t="s">
        <v>13774</v>
      </c>
      <c r="AM3266" s="44">
        <v>0</v>
      </c>
      <c r="AN3266" s="262">
        <v>295401380</v>
      </c>
      <c r="AO3266" s="34"/>
      <c r="AP3266" s="34"/>
      <c r="AQ3266" s="34"/>
      <c r="AR3266" s="34"/>
      <c r="AS3266" s="34"/>
      <c r="AT3266" s="44" t="e">
        <v>#N/A</v>
      </c>
      <c r="AU3266" s="44"/>
      <c r="AV3266" s="477" t="e">
        <f t="array" ref="AV3266">_xlfn.IFS(
LEFT(Tabelas!$AI3266,1)="N","DN",
LEFT(Tabelas!$AI3266,1)="C","DC",
LEFT(Tabelas!$AI3266,1)="L","DL",
LEFT(Tabelas!$AI3266,1)="A","DA",
LEFT(Tabelas!$AI3266,1)="G","DG")</f>
        <v>#N/A</v>
      </c>
      <c r="AW3266" s="34"/>
      <c r="AX3266" s="34"/>
      <c r="AY3266" s="34"/>
      <c r="AZ3266" s="34"/>
      <c r="BA3266" s="34"/>
      <c r="BB3266" s="34"/>
      <c r="BC3266" s="34"/>
      <c r="BD3266" s="44">
        <v>440102</v>
      </c>
      <c r="BE3266" s="34" t="s">
        <v>1062</v>
      </c>
      <c r="BF3266" s="43" t="s">
        <v>318</v>
      </c>
      <c r="BG3266" s="34" t="s">
        <v>13800</v>
      </c>
      <c r="BH3266" s="34" t="s">
        <v>13801</v>
      </c>
      <c r="BI3266" s="34"/>
      <c r="BJ3266" s="44" t="s">
        <v>13711</v>
      </c>
      <c r="BK3266" s="44" t="s">
        <v>13711</v>
      </c>
      <c r="EN3266" s="576"/>
      <c r="EO3266" s="561"/>
      <c r="EP3266" s="561"/>
      <c r="EQ3266" s="576"/>
      <c r="ER3266" s="561"/>
      <c r="ES3266" s="561"/>
    </row>
    <row r="3267" spans="22:149">
      <c r="V3267" s="43">
        <v>659</v>
      </c>
      <c r="W3267" s="34" t="s">
        <v>13772</v>
      </c>
      <c r="X3267" s="44">
        <v>440104</v>
      </c>
      <c r="Y3267" s="34" t="s">
        <v>13800</v>
      </c>
      <c r="Z3267" s="43" t="s">
        <v>318</v>
      </c>
      <c r="AA3267" s="34" t="s">
        <v>13800</v>
      </c>
      <c r="AB3267" s="34" t="s">
        <v>13801</v>
      </c>
      <c r="AC3267" s="34"/>
      <c r="AD3267" s="44" t="s">
        <v>13711</v>
      </c>
      <c r="AE3267" s="44" t="s">
        <v>13711</v>
      </c>
      <c r="AF3267" s="43">
        <v>659</v>
      </c>
      <c r="AG3267" s="34" t="s">
        <v>13772</v>
      </c>
      <c r="AH3267" s="34" t="s">
        <v>13772</v>
      </c>
      <c r="AI3267" s="43" t="s">
        <v>13702</v>
      </c>
      <c r="AJ3267" s="44" t="s">
        <v>13776</v>
      </c>
      <c r="AK3267" s="261">
        <v>9701871</v>
      </c>
      <c r="AL3267" s="44" t="s">
        <v>13774</v>
      </c>
      <c r="AM3267" s="44">
        <v>0</v>
      </c>
      <c r="AN3267" s="262">
        <v>295401380</v>
      </c>
      <c r="AO3267" s="34"/>
      <c r="AP3267" s="34"/>
      <c r="AQ3267" s="34"/>
      <c r="AR3267" s="34"/>
      <c r="AS3267" s="34"/>
      <c r="AT3267" s="44" t="e">
        <v>#N/A</v>
      </c>
      <c r="AU3267" s="44"/>
      <c r="AV3267" s="477" t="e">
        <f t="array" ref="AV3267">_xlfn.IFS(
LEFT(Tabelas!$AI3267,1)="N","DN",
LEFT(Tabelas!$AI3267,1)="C","DC",
LEFT(Tabelas!$AI3267,1)="L","DL",
LEFT(Tabelas!$AI3267,1)="A","DA",
LEFT(Tabelas!$AI3267,1)="G","DG")</f>
        <v>#N/A</v>
      </c>
      <c r="AW3267" s="34"/>
      <c r="AX3267" s="34"/>
      <c r="AY3267" s="34"/>
      <c r="AZ3267" s="34"/>
      <c r="BA3267" s="34"/>
      <c r="BB3267" s="34"/>
      <c r="BC3267" s="34"/>
      <c r="BD3267" s="44">
        <v>440104</v>
      </c>
      <c r="BE3267" s="34" t="s">
        <v>13800</v>
      </c>
      <c r="BF3267" s="43" t="s">
        <v>318</v>
      </c>
      <c r="BG3267" s="34" t="s">
        <v>13800</v>
      </c>
      <c r="BH3267" s="34" t="s">
        <v>13801</v>
      </c>
      <c r="BI3267" s="34"/>
      <c r="BJ3267" s="44" t="s">
        <v>13711</v>
      </c>
      <c r="BK3267" s="44" t="s">
        <v>13711</v>
      </c>
      <c r="EN3267" s="576"/>
      <c r="EO3267" s="561"/>
      <c r="EP3267" s="561"/>
      <c r="EQ3267" s="576"/>
      <c r="ER3267" s="561"/>
      <c r="ES3267" s="561"/>
    </row>
    <row r="3268" spans="22:149">
      <c r="V3268" s="43">
        <v>659</v>
      </c>
      <c r="W3268" s="34" t="s">
        <v>13772</v>
      </c>
      <c r="X3268" s="44">
        <v>440100</v>
      </c>
      <c r="Y3268" s="34" t="s">
        <v>13802</v>
      </c>
      <c r="Z3268" s="43" t="s">
        <v>318</v>
      </c>
      <c r="AA3268" s="34" t="s">
        <v>13800</v>
      </c>
      <c r="AB3268" s="34" t="s">
        <v>13801</v>
      </c>
      <c r="AC3268" s="34"/>
      <c r="AD3268" s="44" t="s">
        <v>13711</v>
      </c>
      <c r="AE3268" s="44" t="s">
        <v>13711</v>
      </c>
      <c r="AF3268" s="43">
        <v>659</v>
      </c>
      <c r="AG3268" s="34" t="s">
        <v>13772</v>
      </c>
      <c r="AH3268" s="34" t="s">
        <v>13772</v>
      </c>
      <c r="AI3268" s="43" t="s">
        <v>13702</v>
      </c>
      <c r="AJ3268" s="44" t="s">
        <v>13776</v>
      </c>
      <c r="AK3268" s="261">
        <v>9701871</v>
      </c>
      <c r="AL3268" s="44" t="s">
        <v>13774</v>
      </c>
      <c r="AM3268" s="44">
        <v>0</v>
      </c>
      <c r="AN3268" s="262">
        <v>295401380</v>
      </c>
      <c r="AO3268" s="34"/>
      <c r="AP3268" s="34"/>
      <c r="AQ3268" s="34"/>
      <c r="AR3268" s="34"/>
      <c r="AS3268" s="34"/>
      <c r="AT3268" s="44" t="e">
        <v>#N/A</v>
      </c>
      <c r="AU3268" s="44"/>
      <c r="AV3268" s="477" t="e">
        <f t="array" ref="AV3268">_xlfn.IFS(
LEFT(Tabelas!$AI3268,1)="N","DN",
LEFT(Tabelas!$AI3268,1)="C","DC",
LEFT(Tabelas!$AI3268,1)="L","DL",
LEFT(Tabelas!$AI3268,1)="A","DA",
LEFT(Tabelas!$AI3268,1)="G","DG")</f>
        <v>#N/A</v>
      </c>
      <c r="AW3268" s="34"/>
      <c r="AX3268" s="34"/>
      <c r="AY3268" s="34"/>
      <c r="AZ3268" s="34"/>
      <c r="BA3268" s="34"/>
      <c r="BB3268" s="34"/>
      <c r="BC3268" s="34"/>
      <c r="BD3268" s="44">
        <v>440100</v>
      </c>
      <c r="BE3268" s="34" t="s">
        <v>13802</v>
      </c>
      <c r="BF3268" s="43" t="s">
        <v>318</v>
      </c>
      <c r="BG3268" s="34" t="s">
        <v>13800</v>
      </c>
      <c r="BH3268" s="34" t="s">
        <v>13801</v>
      </c>
      <c r="BI3268" s="34"/>
      <c r="BJ3268" s="44" t="s">
        <v>13711</v>
      </c>
      <c r="BK3268" s="44" t="s">
        <v>13711</v>
      </c>
      <c r="EN3268" s="576"/>
      <c r="EO3268" s="561"/>
      <c r="EP3268" s="561"/>
      <c r="EQ3268" s="576"/>
      <c r="ER3268" s="561"/>
      <c r="ES3268" s="561"/>
    </row>
    <row r="3269" spans="22:149">
      <c r="V3269" s="43">
        <v>659</v>
      </c>
      <c r="W3269" s="34" t="s">
        <v>13772</v>
      </c>
      <c r="X3269" s="44">
        <v>440103</v>
      </c>
      <c r="Y3269" s="34" t="s">
        <v>13803</v>
      </c>
      <c r="Z3269" s="43" t="s">
        <v>318</v>
      </c>
      <c r="AA3269" s="34" t="s">
        <v>13800</v>
      </c>
      <c r="AB3269" s="34" t="s">
        <v>13801</v>
      </c>
      <c r="AC3269" s="34"/>
      <c r="AD3269" s="44" t="s">
        <v>13711</v>
      </c>
      <c r="AE3269" s="44" t="s">
        <v>13711</v>
      </c>
      <c r="AF3269" s="43">
        <v>659</v>
      </c>
      <c r="AG3269" s="34" t="s">
        <v>13772</v>
      </c>
      <c r="AH3269" s="34" t="s">
        <v>13772</v>
      </c>
      <c r="AI3269" s="43" t="s">
        <v>13702</v>
      </c>
      <c r="AJ3269" s="44" t="s">
        <v>13776</v>
      </c>
      <c r="AK3269" s="261">
        <v>9701871</v>
      </c>
      <c r="AL3269" s="44" t="s">
        <v>13774</v>
      </c>
      <c r="AM3269" s="44">
        <v>0</v>
      </c>
      <c r="AN3269" s="262">
        <v>295401380</v>
      </c>
      <c r="AO3269" s="34"/>
      <c r="AP3269" s="34"/>
      <c r="AQ3269" s="34"/>
      <c r="AR3269" s="34"/>
      <c r="AS3269" s="34"/>
      <c r="AT3269" s="44" t="e">
        <v>#N/A</v>
      </c>
      <c r="AU3269" s="44"/>
      <c r="AV3269" s="477" t="e">
        <f t="array" ref="AV3269">_xlfn.IFS(
LEFT(Tabelas!$AI3269,1)="N","DN",
LEFT(Tabelas!$AI3269,1)="C","DC",
LEFT(Tabelas!$AI3269,1)="L","DL",
LEFT(Tabelas!$AI3269,1)="A","DA",
LEFT(Tabelas!$AI3269,1)="G","DG")</f>
        <v>#N/A</v>
      </c>
      <c r="AW3269" s="34"/>
      <c r="AX3269" s="34"/>
      <c r="AY3269" s="34"/>
      <c r="AZ3269" s="34"/>
      <c r="BA3269" s="34"/>
      <c r="BB3269" s="34"/>
      <c r="BC3269" s="34"/>
      <c r="BD3269" s="44">
        <v>440103</v>
      </c>
      <c r="BE3269" s="34" t="s">
        <v>13803</v>
      </c>
      <c r="BF3269" s="43" t="s">
        <v>318</v>
      </c>
      <c r="BG3269" s="34" t="s">
        <v>13800</v>
      </c>
      <c r="BH3269" s="34" t="s">
        <v>13801</v>
      </c>
      <c r="BI3269" s="34"/>
      <c r="BJ3269" s="44" t="s">
        <v>13711</v>
      </c>
      <c r="BK3269" s="44" t="s">
        <v>13711</v>
      </c>
      <c r="EN3269" s="576"/>
      <c r="EO3269" s="561"/>
      <c r="EP3269" s="561"/>
      <c r="EQ3269" s="576"/>
      <c r="ER3269" s="561"/>
      <c r="ES3269" s="561"/>
    </row>
    <row r="3270" spans="22:149">
      <c r="V3270" s="43">
        <v>659</v>
      </c>
      <c r="W3270" s="34" t="s">
        <v>13772</v>
      </c>
      <c r="X3270" s="44">
        <v>450201</v>
      </c>
      <c r="Y3270" s="34" t="s">
        <v>13804</v>
      </c>
      <c r="Z3270" s="43" t="s">
        <v>318</v>
      </c>
      <c r="AA3270" s="34" t="s">
        <v>13805</v>
      </c>
      <c r="AB3270" s="34" t="s">
        <v>13794</v>
      </c>
      <c r="AC3270" s="34"/>
      <c r="AD3270" s="44" t="s">
        <v>13711</v>
      </c>
      <c r="AE3270" s="44" t="s">
        <v>13711</v>
      </c>
      <c r="AF3270" s="43">
        <v>659</v>
      </c>
      <c r="AG3270" s="34" t="s">
        <v>13772</v>
      </c>
      <c r="AH3270" s="34" t="s">
        <v>13772</v>
      </c>
      <c r="AI3270" s="43" t="s">
        <v>13702</v>
      </c>
      <c r="AJ3270" s="44" t="s">
        <v>13776</v>
      </c>
      <c r="AK3270" s="261">
        <v>9701871</v>
      </c>
      <c r="AL3270" s="44" t="s">
        <v>13774</v>
      </c>
      <c r="AM3270" s="44">
        <v>0</v>
      </c>
      <c r="AN3270" s="262">
        <v>295401380</v>
      </c>
      <c r="AO3270" s="34"/>
      <c r="AP3270" s="34"/>
      <c r="AQ3270" s="34"/>
      <c r="AR3270" s="34"/>
      <c r="AS3270" s="34"/>
      <c r="AT3270" s="44" t="e">
        <v>#N/A</v>
      </c>
      <c r="AU3270" s="44"/>
      <c r="AV3270" s="477" t="e">
        <f t="array" ref="AV3270">_xlfn.IFS(
LEFT(Tabelas!$AI3270,1)="N","DN",
LEFT(Tabelas!$AI3270,1)="C","DC",
LEFT(Tabelas!$AI3270,1)="L","DL",
LEFT(Tabelas!$AI3270,1)="A","DA",
LEFT(Tabelas!$AI3270,1)="G","DG")</f>
        <v>#N/A</v>
      </c>
      <c r="AW3270" s="34"/>
      <c r="AX3270" s="34"/>
      <c r="AY3270" s="34"/>
      <c r="AZ3270" s="34"/>
      <c r="BA3270" s="34"/>
      <c r="BB3270" s="34"/>
      <c r="BC3270" s="34"/>
      <c r="BD3270" s="44">
        <v>450201</v>
      </c>
      <c r="BE3270" s="34" t="s">
        <v>13804</v>
      </c>
      <c r="BF3270" s="43" t="s">
        <v>318</v>
      </c>
      <c r="BG3270" s="34" t="s">
        <v>13805</v>
      </c>
      <c r="BH3270" s="34" t="s">
        <v>13794</v>
      </c>
      <c r="BI3270" s="34"/>
      <c r="BJ3270" s="44" t="s">
        <v>13711</v>
      </c>
      <c r="BK3270" s="44" t="s">
        <v>13711</v>
      </c>
      <c r="EN3270" s="576"/>
      <c r="EO3270" s="561"/>
      <c r="EP3270" s="561"/>
      <c r="EQ3270" s="576"/>
      <c r="ER3270" s="561"/>
      <c r="ES3270" s="561"/>
    </row>
    <row r="3271" spans="22:149">
      <c r="V3271" s="43">
        <v>659</v>
      </c>
      <c r="W3271" s="34" t="s">
        <v>13772</v>
      </c>
      <c r="X3271" s="44">
        <v>450202</v>
      </c>
      <c r="Y3271" s="34" t="s">
        <v>13806</v>
      </c>
      <c r="Z3271" s="43" t="s">
        <v>318</v>
      </c>
      <c r="AA3271" s="34" t="s">
        <v>13805</v>
      </c>
      <c r="AB3271" s="34" t="s">
        <v>13794</v>
      </c>
      <c r="AC3271" s="34"/>
      <c r="AD3271" s="44" t="s">
        <v>13711</v>
      </c>
      <c r="AE3271" s="44" t="s">
        <v>13711</v>
      </c>
      <c r="AF3271" s="43">
        <v>659</v>
      </c>
      <c r="AG3271" s="34" t="s">
        <v>13772</v>
      </c>
      <c r="AH3271" s="34" t="s">
        <v>13772</v>
      </c>
      <c r="AI3271" s="43" t="s">
        <v>13702</v>
      </c>
      <c r="AJ3271" s="44" t="s">
        <v>13776</v>
      </c>
      <c r="AK3271" s="261">
        <v>9701871</v>
      </c>
      <c r="AL3271" s="44" t="s">
        <v>13774</v>
      </c>
      <c r="AM3271" s="44">
        <v>0</v>
      </c>
      <c r="AN3271" s="262">
        <v>295401380</v>
      </c>
      <c r="AO3271" s="34"/>
      <c r="AP3271" s="34"/>
      <c r="AQ3271" s="34"/>
      <c r="AR3271" s="34"/>
      <c r="AS3271" s="34"/>
      <c r="AT3271" s="44" t="e">
        <v>#N/A</v>
      </c>
      <c r="AU3271" s="44"/>
      <c r="AV3271" s="477" t="e">
        <f t="array" ref="AV3271">_xlfn.IFS(
LEFT(Tabelas!$AI3271,1)="N","DN",
LEFT(Tabelas!$AI3271,1)="C","DC",
LEFT(Tabelas!$AI3271,1)="L","DL",
LEFT(Tabelas!$AI3271,1)="A","DA",
LEFT(Tabelas!$AI3271,1)="G","DG")</f>
        <v>#N/A</v>
      </c>
      <c r="AW3271" s="34"/>
      <c r="AX3271" s="34"/>
      <c r="AY3271" s="34"/>
      <c r="AZ3271" s="34"/>
      <c r="BA3271" s="34"/>
      <c r="BB3271" s="34"/>
      <c r="BC3271" s="34"/>
      <c r="BD3271" s="44">
        <v>450202</v>
      </c>
      <c r="BE3271" s="34" t="s">
        <v>13806</v>
      </c>
      <c r="BF3271" s="43" t="s">
        <v>318</v>
      </c>
      <c r="BG3271" s="34" t="s">
        <v>13805</v>
      </c>
      <c r="BH3271" s="34" t="s">
        <v>13794</v>
      </c>
      <c r="BI3271" s="34"/>
      <c r="BJ3271" s="44" t="s">
        <v>13711</v>
      </c>
      <c r="BK3271" s="44" t="s">
        <v>13711</v>
      </c>
      <c r="EN3271" s="576"/>
      <c r="EO3271" s="561"/>
      <c r="EP3271" s="561"/>
      <c r="EQ3271" s="576"/>
      <c r="ER3271" s="561"/>
      <c r="ES3271" s="561"/>
    </row>
    <row r="3272" spans="22:149">
      <c r="V3272" s="43">
        <v>659</v>
      </c>
      <c r="W3272" s="34" t="s">
        <v>13772</v>
      </c>
      <c r="X3272" s="44">
        <v>450203</v>
      </c>
      <c r="Y3272" s="34" t="s">
        <v>13807</v>
      </c>
      <c r="Z3272" s="43" t="s">
        <v>318</v>
      </c>
      <c r="AA3272" s="34" t="s">
        <v>13805</v>
      </c>
      <c r="AB3272" s="34" t="s">
        <v>13794</v>
      </c>
      <c r="AC3272" s="34"/>
      <c r="AD3272" s="44" t="s">
        <v>13711</v>
      </c>
      <c r="AE3272" s="44" t="s">
        <v>13711</v>
      </c>
      <c r="AF3272" s="43">
        <v>659</v>
      </c>
      <c r="AG3272" s="34" t="s">
        <v>13772</v>
      </c>
      <c r="AH3272" s="34" t="s">
        <v>13772</v>
      </c>
      <c r="AI3272" s="43" t="s">
        <v>13702</v>
      </c>
      <c r="AJ3272" s="44" t="s">
        <v>13776</v>
      </c>
      <c r="AK3272" s="261">
        <v>9701871</v>
      </c>
      <c r="AL3272" s="44" t="s">
        <v>13774</v>
      </c>
      <c r="AM3272" s="44">
        <v>0</v>
      </c>
      <c r="AN3272" s="262">
        <v>295401380</v>
      </c>
      <c r="AO3272" s="34"/>
      <c r="AP3272" s="34"/>
      <c r="AQ3272" s="34"/>
      <c r="AR3272" s="34"/>
      <c r="AS3272" s="34"/>
      <c r="AT3272" s="44" t="e">
        <v>#N/A</v>
      </c>
      <c r="AU3272" s="44"/>
      <c r="AV3272" s="477" t="e">
        <f t="array" ref="AV3272">_xlfn.IFS(
LEFT(Tabelas!$AI3272,1)="N","DN",
LEFT(Tabelas!$AI3272,1)="C","DC",
LEFT(Tabelas!$AI3272,1)="L","DL",
LEFT(Tabelas!$AI3272,1)="A","DA",
LEFT(Tabelas!$AI3272,1)="G","DG")</f>
        <v>#N/A</v>
      </c>
      <c r="AW3272" s="34"/>
      <c r="AX3272" s="34"/>
      <c r="AY3272" s="34"/>
      <c r="AZ3272" s="34"/>
      <c r="BA3272" s="34"/>
      <c r="BB3272" s="34"/>
      <c r="BC3272" s="34"/>
      <c r="BD3272" s="44">
        <v>450203</v>
      </c>
      <c r="BE3272" s="34" t="s">
        <v>13807</v>
      </c>
      <c r="BF3272" s="43" t="s">
        <v>318</v>
      </c>
      <c r="BG3272" s="34" t="s">
        <v>13805</v>
      </c>
      <c r="BH3272" s="34" t="s">
        <v>13794</v>
      </c>
      <c r="BI3272" s="34"/>
      <c r="BJ3272" s="44" t="s">
        <v>13711</v>
      </c>
      <c r="BK3272" s="44" t="s">
        <v>13711</v>
      </c>
      <c r="EN3272" s="576"/>
      <c r="EO3272" s="561"/>
      <c r="EP3272" s="561"/>
      <c r="EQ3272" s="576"/>
      <c r="ER3272" s="561"/>
      <c r="ES3272" s="561"/>
    </row>
    <row r="3273" spans="22:149">
      <c r="V3273" s="43">
        <v>659</v>
      </c>
      <c r="W3273" s="34" t="s">
        <v>13772</v>
      </c>
      <c r="X3273" s="44">
        <v>450204</v>
      </c>
      <c r="Y3273" s="34" t="s">
        <v>1676</v>
      </c>
      <c r="Z3273" s="43" t="s">
        <v>318</v>
      </c>
      <c r="AA3273" s="34" t="s">
        <v>13805</v>
      </c>
      <c r="AB3273" s="34" t="s">
        <v>13794</v>
      </c>
      <c r="AC3273" s="34"/>
      <c r="AD3273" s="44" t="s">
        <v>13711</v>
      </c>
      <c r="AE3273" s="44" t="s">
        <v>13711</v>
      </c>
      <c r="AF3273" s="43">
        <v>659</v>
      </c>
      <c r="AG3273" s="34" t="s">
        <v>13772</v>
      </c>
      <c r="AH3273" s="34" t="s">
        <v>13772</v>
      </c>
      <c r="AI3273" s="43" t="s">
        <v>13702</v>
      </c>
      <c r="AJ3273" s="44" t="s">
        <v>13776</v>
      </c>
      <c r="AK3273" s="261">
        <v>9701871</v>
      </c>
      <c r="AL3273" s="44" t="s">
        <v>13774</v>
      </c>
      <c r="AM3273" s="44">
        <v>0</v>
      </c>
      <c r="AN3273" s="262">
        <v>295401380</v>
      </c>
      <c r="AO3273" s="34"/>
      <c r="AP3273" s="34"/>
      <c r="AQ3273" s="34"/>
      <c r="AR3273" s="34"/>
      <c r="AS3273" s="34"/>
      <c r="AT3273" s="44" t="e">
        <v>#N/A</v>
      </c>
      <c r="AU3273" s="44"/>
      <c r="AV3273" s="477" t="e">
        <f t="array" ref="AV3273">_xlfn.IFS(
LEFT(Tabelas!$AI3273,1)="N","DN",
LEFT(Tabelas!$AI3273,1)="C","DC",
LEFT(Tabelas!$AI3273,1)="L","DL",
LEFT(Tabelas!$AI3273,1)="A","DA",
LEFT(Tabelas!$AI3273,1)="G","DG")</f>
        <v>#N/A</v>
      </c>
      <c r="AW3273" s="34"/>
      <c r="AX3273" s="34"/>
      <c r="AY3273" s="34"/>
      <c r="AZ3273" s="34"/>
      <c r="BA3273" s="34"/>
      <c r="BB3273" s="34"/>
      <c r="BC3273" s="34"/>
      <c r="BD3273" s="44">
        <v>450204</v>
      </c>
      <c r="BE3273" s="34" t="s">
        <v>1676</v>
      </c>
      <c r="BF3273" s="43" t="s">
        <v>318</v>
      </c>
      <c r="BG3273" s="34" t="s">
        <v>13805</v>
      </c>
      <c r="BH3273" s="34" t="s">
        <v>13794</v>
      </c>
      <c r="BI3273" s="34"/>
      <c r="BJ3273" s="44" t="s">
        <v>13711</v>
      </c>
      <c r="BK3273" s="44" t="s">
        <v>13711</v>
      </c>
      <c r="EN3273" s="576"/>
      <c r="EO3273" s="561"/>
      <c r="EP3273" s="561"/>
      <c r="EQ3273" s="576"/>
      <c r="ER3273" s="561"/>
      <c r="ES3273" s="561"/>
    </row>
    <row r="3274" spans="22:149">
      <c r="V3274" s="43">
        <v>659</v>
      </c>
      <c r="W3274" s="34" t="s">
        <v>13772</v>
      </c>
      <c r="X3274" s="44">
        <v>450205</v>
      </c>
      <c r="Y3274" s="34" t="s">
        <v>13808</v>
      </c>
      <c r="Z3274" s="43" t="s">
        <v>318</v>
      </c>
      <c r="AA3274" s="34" t="s">
        <v>13805</v>
      </c>
      <c r="AB3274" s="34" t="s">
        <v>13794</v>
      </c>
      <c r="AC3274" s="34"/>
      <c r="AD3274" s="44" t="s">
        <v>13711</v>
      </c>
      <c r="AE3274" s="44" t="s">
        <v>13711</v>
      </c>
      <c r="AF3274" s="43">
        <v>659</v>
      </c>
      <c r="AG3274" s="34" t="s">
        <v>13772</v>
      </c>
      <c r="AH3274" s="34" t="s">
        <v>13772</v>
      </c>
      <c r="AI3274" s="43" t="s">
        <v>13702</v>
      </c>
      <c r="AJ3274" s="44" t="s">
        <v>13776</v>
      </c>
      <c r="AK3274" s="261">
        <v>9701871</v>
      </c>
      <c r="AL3274" s="44" t="s">
        <v>13774</v>
      </c>
      <c r="AM3274" s="44">
        <v>0</v>
      </c>
      <c r="AN3274" s="262">
        <v>295401380</v>
      </c>
      <c r="AO3274" s="34"/>
      <c r="AP3274" s="34"/>
      <c r="AQ3274" s="34"/>
      <c r="AR3274" s="34"/>
      <c r="AS3274" s="34"/>
      <c r="AT3274" s="44" t="e">
        <v>#N/A</v>
      </c>
      <c r="AU3274" s="44"/>
      <c r="AV3274" s="477" t="e">
        <f t="array" ref="AV3274">_xlfn.IFS(
LEFT(Tabelas!$AI3274,1)="N","DN",
LEFT(Tabelas!$AI3274,1)="C","DC",
LEFT(Tabelas!$AI3274,1)="L","DL",
LEFT(Tabelas!$AI3274,1)="A","DA",
LEFT(Tabelas!$AI3274,1)="G","DG")</f>
        <v>#N/A</v>
      </c>
      <c r="AW3274" s="34"/>
      <c r="AX3274" s="34"/>
      <c r="AY3274" s="34"/>
      <c r="AZ3274" s="34"/>
      <c r="BA3274" s="34"/>
      <c r="BB3274" s="34"/>
      <c r="BC3274" s="34"/>
      <c r="BD3274" s="44">
        <v>450205</v>
      </c>
      <c r="BE3274" s="34" t="s">
        <v>13808</v>
      </c>
      <c r="BF3274" s="43" t="s">
        <v>318</v>
      </c>
      <c r="BG3274" s="34" t="s">
        <v>13805</v>
      </c>
      <c r="BH3274" s="34" t="s">
        <v>13794</v>
      </c>
      <c r="BI3274" s="34"/>
      <c r="BJ3274" s="44" t="s">
        <v>13711</v>
      </c>
      <c r="BK3274" s="44" t="s">
        <v>13711</v>
      </c>
      <c r="EN3274" s="576"/>
      <c r="EO3274" s="561"/>
      <c r="EP3274" s="561"/>
      <c r="EQ3274" s="576"/>
      <c r="ER3274" s="561"/>
      <c r="ES3274" s="561"/>
    </row>
    <row r="3275" spans="22:149">
      <c r="V3275" s="43">
        <v>659</v>
      </c>
      <c r="W3275" s="34" t="s">
        <v>13772</v>
      </c>
      <c r="X3275" s="44">
        <v>450200</v>
      </c>
      <c r="Y3275" s="34" t="s">
        <v>13809</v>
      </c>
      <c r="Z3275" s="43" t="s">
        <v>318</v>
      </c>
      <c r="AA3275" s="34" t="s">
        <v>13805</v>
      </c>
      <c r="AB3275" s="34" t="s">
        <v>13794</v>
      </c>
      <c r="AC3275" s="34"/>
      <c r="AD3275" s="44" t="s">
        <v>13711</v>
      </c>
      <c r="AE3275" s="44" t="s">
        <v>13711</v>
      </c>
      <c r="AF3275" s="43">
        <v>659</v>
      </c>
      <c r="AG3275" s="34" t="s">
        <v>13772</v>
      </c>
      <c r="AH3275" s="34" t="s">
        <v>13772</v>
      </c>
      <c r="AI3275" s="43" t="s">
        <v>13702</v>
      </c>
      <c r="AJ3275" s="44" t="s">
        <v>13776</v>
      </c>
      <c r="AK3275" s="261">
        <v>9701871</v>
      </c>
      <c r="AL3275" s="44" t="s">
        <v>13774</v>
      </c>
      <c r="AM3275" s="44">
        <v>0</v>
      </c>
      <c r="AN3275" s="262">
        <v>295401380</v>
      </c>
      <c r="AO3275" s="34"/>
      <c r="AP3275" s="34"/>
      <c r="AQ3275" s="34"/>
      <c r="AR3275" s="34"/>
      <c r="AS3275" s="34"/>
      <c r="AT3275" s="44" t="e">
        <v>#N/A</v>
      </c>
      <c r="AU3275" s="44"/>
      <c r="AV3275" s="477" t="e">
        <f t="array" ref="AV3275">_xlfn.IFS(
LEFT(Tabelas!$AI3275,1)="N","DN",
LEFT(Tabelas!$AI3275,1)="C","DC",
LEFT(Tabelas!$AI3275,1)="L","DL",
LEFT(Tabelas!$AI3275,1)="A","DA",
LEFT(Tabelas!$AI3275,1)="G","DG")</f>
        <v>#N/A</v>
      </c>
      <c r="AW3275" s="34"/>
      <c r="AX3275" s="34"/>
      <c r="AY3275" s="34"/>
      <c r="AZ3275" s="34"/>
      <c r="BA3275" s="34"/>
      <c r="BB3275" s="34"/>
      <c r="BC3275" s="34"/>
      <c r="BD3275" s="44">
        <v>450200</v>
      </c>
      <c r="BE3275" s="34" t="s">
        <v>13809</v>
      </c>
      <c r="BF3275" s="43" t="s">
        <v>318</v>
      </c>
      <c r="BG3275" s="34" t="s">
        <v>13805</v>
      </c>
      <c r="BH3275" s="34" t="s">
        <v>13794</v>
      </c>
      <c r="BI3275" s="34"/>
      <c r="BJ3275" s="44" t="s">
        <v>13711</v>
      </c>
      <c r="BK3275" s="44" t="s">
        <v>13711</v>
      </c>
      <c r="EN3275" s="576"/>
      <c r="EO3275" s="561"/>
      <c r="EP3275" s="561"/>
      <c r="EQ3275" s="576"/>
      <c r="ER3275" s="561"/>
      <c r="ES3275" s="561"/>
    </row>
    <row r="3276" spans="22:149">
      <c r="V3276" s="43">
        <v>659</v>
      </c>
      <c r="W3276" s="34" t="s">
        <v>13772</v>
      </c>
      <c r="X3276" s="44">
        <v>450206</v>
      </c>
      <c r="Y3276" s="34" t="s">
        <v>13810</v>
      </c>
      <c r="Z3276" s="43" t="s">
        <v>318</v>
      </c>
      <c r="AA3276" s="34" t="s">
        <v>13805</v>
      </c>
      <c r="AB3276" s="34" t="s">
        <v>13794</v>
      </c>
      <c r="AC3276" s="34"/>
      <c r="AD3276" s="44" t="s">
        <v>13711</v>
      </c>
      <c r="AE3276" s="44" t="s">
        <v>13711</v>
      </c>
      <c r="AF3276" s="43">
        <v>659</v>
      </c>
      <c r="AG3276" s="34" t="s">
        <v>13772</v>
      </c>
      <c r="AH3276" s="34" t="s">
        <v>13772</v>
      </c>
      <c r="AI3276" s="43" t="s">
        <v>13702</v>
      </c>
      <c r="AJ3276" s="44" t="s">
        <v>13776</v>
      </c>
      <c r="AK3276" s="261">
        <v>9701871</v>
      </c>
      <c r="AL3276" s="44" t="s">
        <v>13774</v>
      </c>
      <c r="AM3276" s="44">
        <v>0</v>
      </c>
      <c r="AN3276" s="262">
        <v>295401380</v>
      </c>
      <c r="AO3276" s="34"/>
      <c r="AP3276" s="34"/>
      <c r="AQ3276" s="34"/>
      <c r="AR3276" s="34"/>
      <c r="AS3276" s="34"/>
      <c r="AT3276" s="44" t="e">
        <v>#N/A</v>
      </c>
      <c r="AU3276" s="44"/>
      <c r="AV3276" s="477" t="e">
        <f t="array" ref="AV3276">_xlfn.IFS(
LEFT(Tabelas!$AI3276,1)="N","DN",
LEFT(Tabelas!$AI3276,1)="C","DC",
LEFT(Tabelas!$AI3276,1)="L","DL",
LEFT(Tabelas!$AI3276,1)="A","DA",
LEFT(Tabelas!$AI3276,1)="G","DG")</f>
        <v>#N/A</v>
      </c>
      <c r="AW3276" s="34"/>
      <c r="AX3276" s="34"/>
      <c r="AY3276" s="34"/>
      <c r="AZ3276" s="34"/>
      <c r="BA3276" s="34"/>
      <c r="BB3276" s="34"/>
      <c r="BC3276" s="34"/>
      <c r="BD3276" s="44">
        <v>450206</v>
      </c>
      <c r="BE3276" s="34" t="s">
        <v>13810</v>
      </c>
      <c r="BF3276" s="43" t="s">
        <v>318</v>
      </c>
      <c r="BG3276" s="34" t="s">
        <v>13805</v>
      </c>
      <c r="BH3276" s="34" t="s">
        <v>13794</v>
      </c>
      <c r="BI3276" s="34"/>
      <c r="BJ3276" s="44" t="s">
        <v>13711</v>
      </c>
      <c r="BK3276" s="44" t="s">
        <v>13711</v>
      </c>
      <c r="EN3276" s="576"/>
      <c r="EO3276" s="561"/>
      <c r="EP3276" s="561"/>
      <c r="EQ3276" s="576"/>
      <c r="ER3276" s="561"/>
      <c r="ES3276" s="561"/>
    </row>
    <row r="3277" spans="22:149">
      <c r="V3277" s="43">
        <v>659</v>
      </c>
      <c r="W3277" s="34" t="s">
        <v>13772</v>
      </c>
      <c r="X3277" s="44">
        <v>430201</v>
      </c>
      <c r="Y3277" s="34" t="s">
        <v>13811</v>
      </c>
      <c r="Z3277" s="43" t="s">
        <v>318</v>
      </c>
      <c r="AA3277" s="34" t="s">
        <v>13812</v>
      </c>
      <c r="AB3277" s="34" t="s">
        <v>13775</v>
      </c>
      <c r="AC3277" s="34"/>
      <c r="AD3277" s="44" t="s">
        <v>13711</v>
      </c>
      <c r="AE3277" s="44" t="s">
        <v>13711</v>
      </c>
      <c r="AF3277" s="43">
        <v>659</v>
      </c>
      <c r="AG3277" s="34" t="s">
        <v>13772</v>
      </c>
      <c r="AH3277" s="34" t="s">
        <v>13772</v>
      </c>
      <c r="AI3277" s="43" t="s">
        <v>13702</v>
      </c>
      <c r="AJ3277" s="44" t="s">
        <v>13776</v>
      </c>
      <c r="AK3277" s="261">
        <v>9701871</v>
      </c>
      <c r="AL3277" s="44" t="s">
        <v>13774</v>
      </c>
      <c r="AM3277" s="44">
        <v>0</v>
      </c>
      <c r="AN3277" s="262">
        <v>295401380</v>
      </c>
      <c r="AO3277" s="34"/>
      <c r="AP3277" s="34"/>
      <c r="AQ3277" s="34"/>
      <c r="AR3277" s="34"/>
      <c r="AS3277" s="34"/>
      <c r="AT3277" s="44" t="e">
        <v>#N/A</v>
      </c>
      <c r="AU3277" s="44"/>
      <c r="AV3277" s="477" t="e">
        <f t="array" ref="AV3277">_xlfn.IFS(
LEFT(Tabelas!$AI3277,1)="N","DN",
LEFT(Tabelas!$AI3277,1)="C","DC",
LEFT(Tabelas!$AI3277,1)="L","DL",
LEFT(Tabelas!$AI3277,1)="A","DA",
LEFT(Tabelas!$AI3277,1)="G","DG")</f>
        <v>#N/A</v>
      </c>
      <c r="AW3277" s="34"/>
      <c r="AX3277" s="34"/>
      <c r="AY3277" s="34"/>
      <c r="AZ3277" s="34"/>
      <c r="BA3277" s="34"/>
      <c r="BB3277" s="34"/>
      <c r="BC3277" s="34"/>
      <c r="BD3277" s="44">
        <v>430201</v>
      </c>
      <c r="BE3277" s="34" t="s">
        <v>13811</v>
      </c>
      <c r="BF3277" s="43" t="s">
        <v>318</v>
      </c>
      <c r="BG3277" s="34" t="s">
        <v>13812</v>
      </c>
      <c r="BH3277" s="34" t="s">
        <v>13775</v>
      </c>
      <c r="BI3277" s="34"/>
      <c r="BJ3277" s="44" t="s">
        <v>13711</v>
      </c>
      <c r="BK3277" s="44" t="s">
        <v>13711</v>
      </c>
      <c r="EN3277" s="576"/>
      <c r="EO3277" s="561"/>
      <c r="EP3277" s="561"/>
      <c r="EQ3277" s="576"/>
      <c r="ER3277" s="561"/>
      <c r="ES3277" s="561"/>
    </row>
    <row r="3278" spans="22:149">
      <c r="V3278" s="43">
        <v>659</v>
      </c>
      <c r="W3278" s="34" t="s">
        <v>13772</v>
      </c>
      <c r="X3278" s="44">
        <v>430202</v>
      </c>
      <c r="Y3278" s="34" t="s">
        <v>13813</v>
      </c>
      <c r="Z3278" s="43" t="s">
        <v>318</v>
      </c>
      <c r="AA3278" s="34" t="s">
        <v>13812</v>
      </c>
      <c r="AB3278" s="34" t="s">
        <v>13775</v>
      </c>
      <c r="AC3278" s="34"/>
      <c r="AD3278" s="44" t="s">
        <v>13711</v>
      </c>
      <c r="AE3278" s="44" t="s">
        <v>13711</v>
      </c>
      <c r="AF3278" s="43">
        <v>659</v>
      </c>
      <c r="AG3278" s="34" t="s">
        <v>13772</v>
      </c>
      <c r="AH3278" s="34" t="s">
        <v>13772</v>
      </c>
      <c r="AI3278" s="43" t="s">
        <v>13702</v>
      </c>
      <c r="AJ3278" s="44" t="s">
        <v>13776</v>
      </c>
      <c r="AK3278" s="261">
        <v>9701871</v>
      </c>
      <c r="AL3278" s="44" t="s">
        <v>13774</v>
      </c>
      <c r="AM3278" s="44">
        <v>0</v>
      </c>
      <c r="AN3278" s="262">
        <v>295401380</v>
      </c>
      <c r="AO3278" s="34"/>
      <c r="AP3278" s="34"/>
      <c r="AQ3278" s="34"/>
      <c r="AR3278" s="34"/>
      <c r="AS3278" s="34"/>
      <c r="AT3278" s="44" t="e">
        <v>#N/A</v>
      </c>
      <c r="AU3278" s="44"/>
      <c r="AV3278" s="477" t="e">
        <f t="array" ref="AV3278">_xlfn.IFS(
LEFT(Tabelas!$AI3278,1)="N","DN",
LEFT(Tabelas!$AI3278,1)="C","DC",
LEFT(Tabelas!$AI3278,1)="L","DL",
LEFT(Tabelas!$AI3278,1)="A","DA",
LEFT(Tabelas!$AI3278,1)="G","DG")</f>
        <v>#N/A</v>
      </c>
      <c r="AW3278" s="34"/>
      <c r="AX3278" s="34"/>
      <c r="AY3278" s="34"/>
      <c r="AZ3278" s="34"/>
      <c r="BA3278" s="34"/>
      <c r="BB3278" s="34"/>
      <c r="BC3278" s="34"/>
      <c r="BD3278" s="44">
        <v>430202</v>
      </c>
      <c r="BE3278" s="34" t="s">
        <v>13813</v>
      </c>
      <c r="BF3278" s="43" t="s">
        <v>318</v>
      </c>
      <c r="BG3278" s="34" t="s">
        <v>13812</v>
      </c>
      <c r="BH3278" s="34" t="s">
        <v>13775</v>
      </c>
      <c r="BI3278" s="34"/>
      <c r="BJ3278" s="44" t="s">
        <v>13711</v>
      </c>
      <c r="BK3278" s="44" t="s">
        <v>13711</v>
      </c>
      <c r="EN3278" s="576"/>
      <c r="EO3278" s="561"/>
      <c r="EP3278" s="561"/>
      <c r="EQ3278" s="576"/>
      <c r="ER3278" s="561"/>
      <c r="ES3278" s="561"/>
    </row>
    <row r="3279" spans="22:149">
      <c r="V3279" s="43">
        <v>659</v>
      </c>
      <c r="W3279" s="34" t="s">
        <v>13772</v>
      </c>
      <c r="X3279" s="44">
        <v>430203</v>
      </c>
      <c r="Y3279" s="34" t="s">
        <v>13814</v>
      </c>
      <c r="Z3279" s="43" t="s">
        <v>318</v>
      </c>
      <c r="AA3279" s="34" t="s">
        <v>13812</v>
      </c>
      <c r="AB3279" s="34" t="s">
        <v>13775</v>
      </c>
      <c r="AC3279" s="34"/>
      <c r="AD3279" s="44" t="s">
        <v>13711</v>
      </c>
      <c r="AE3279" s="44" t="s">
        <v>13711</v>
      </c>
      <c r="AF3279" s="43">
        <v>659</v>
      </c>
      <c r="AG3279" s="34" t="s">
        <v>13772</v>
      </c>
      <c r="AH3279" s="34" t="s">
        <v>13772</v>
      </c>
      <c r="AI3279" s="43" t="s">
        <v>13702</v>
      </c>
      <c r="AJ3279" s="44" t="s">
        <v>13776</v>
      </c>
      <c r="AK3279" s="261">
        <v>9701871</v>
      </c>
      <c r="AL3279" s="44" t="s">
        <v>13774</v>
      </c>
      <c r="AM3279" s="44">
        <v>0</v>
      </c>
      <c r="AN3279" s="262">
        <v>295401380</v>
      </c>
      <c r="AO3279" s="34"/>
      <c r="AP3279" s="34"/>
      <c r="AQ3279" s="34"/>
      <c r="AR3279" s="34"/>
      <c r="AS3279" s="34"/>
      <c r="AT3279" s="44" t="e">
        <v>#N/A</v>
      </c>
      <c r="AU3279" s="44"/>
      <c r="AV3279" s="477" t="e">
        <f t="array" ref="AV3279">_xlfn.IFS(
LEFT(Tabelas!$AI3279,1)="N","DN",
LEFT(Tabelas!$AI3279,1)="C","DC",
LEFT(Tabelas!$AI3279,1)="L","DL",
LEFT(Tabelas!$AI3279,1)="A","DA",
LEFT(Tabelas!$AI3279,1)="G","DG")</f>
        <v>#N/A</v>
      </c>
      <c r="AW3279" s="34"/>
      <c r="AX3279" s="34"/>
      <c r="AY3279" s="34"/>
      <c r="AZ3279" s="34"/>
      <c r="BA3279" s="34"/>
      <c r="BB3279" s="34"/>
      <c r="BC3279" s="34"/>
      <c r="BD3279" s="44">
        <v>430203</v>
      </c>
      <c r="BE3279" s="34" t="s">
        <v>13814</v>
      </c>
      <c r="BF3279" s="43" t="s">
        <v>318</v>
      </c>
      <c r="BG3279" s="34" t="s">
        <v>13812</v>
      </c>
      <c r="BH3279" s="34" t="s">
        <v>13775</v>
      </c>
      <c r="BI3279" s="34"/>
      <c r="BJ3279" s="44" t="s">
        <v>13711</v>
      </c>
      <c r="BK3279" s="44" t="s">
        <v>13711</v>
      </c>
      <c r="EN3279" s="576"/>
      <c r="EO3279" s="561"/>
      <c r="EP3279" s="561"/>
      <c r="EQ3279" s="576"/>
      <c r="ER3279" s="561"/>
      <c r="ES3279" s="561"/>
    </row>
    <row r="3280" spans="22:149">
      <c r="V3280" s="43">
        <v>659</v>
      </c>
      <c r="W3280" s="34" t="s">
        <v>13772</v>
      </c>
      <c r="X3280" s="44">
        <v>430204</v>
      </c>
      <c r="Y3280" s="34" t="s">
        <v>13815</v>
      </c>
      <c r="Z3280" s="43" t="s">
        <v>318</v>
      </c>
      <c r="AA3280" s="34" t="s">
        <v>13812</v>
      </c>
      <c r="AB3280" s="34" t="s">
        <v>13775</v>
      </c>
      <c r="AC3280" s="34"/>
      <c r="AD3280" s="44" t="s">
        <v>13711</v>
      </c>
      <c r="AE3280" s="44" t="s">
        <v>13711</v>
      </c>
      <c r="AF3280" s="43">
        <v>659</v>
      </c>
      <c r="AG3280" s="34" t="s">
        <v>13772</v>
      </c>
      <c r="AH3280" s="34" t="s">
        <v>13772</v>
      </c>
      <c r="AI3280" s="43" t="s">
        <v>13702</v>
      </c>
      <c r="AJ3280" s="44" t="s">
        <v>13776</v>
      </c>
      <c r="AK3280" s="261">
        <v>9701871</v>
      </c>
      <c r="AL3280" s="44" t="s">
        <v>13774</v>
      </c>
      <c r="AM3280" s="44">
        <v>0</v>
      </c>
      <c r="AN3280" s="262">
        <v>295401380</v>
      </c>
      <c r="AO3280" s="34"/>
      <c r="AP3280" s="34"/>
      <c r="AQ3280" s="34"/>
      <c r="AR3280" s="34"/>
      <c r="AS3280" s="34"/>
      <c r="AT3280" s="44" t="e">
        <v>#N/A</v>
      </c>
      <c r="AU3280" s="44"/>
      <c r="AV3280" s="477" t="e">
        <f t="array" ref="AV3280">_xlfn.IFS(
LEFT(Tabelas!$AI3280,1)="N","DN",
LEFT(Tabelas!$AI3280,1)="C","DC",
LEFT(Tabelas!$AI3280,1)="L","DL",
LEFT(Tabelas!$AI3280,1)="A","DA",
LEFT(Tabelas!$AI3280,1)="G","DG")</f>
        <v>#N/A</v>
      </c>
      <c r="AW3280" s="34"/>
      <c r="AX3280" s="34"/>
      <c r="AY3280" s="34"/>
      <c r="AZ3280" s="34"/>
      <c r="BA3280" s="34"/>
      <c r="BB3280" s="34"/>
      <c r="BC3280" s="34"/>
      <c r="BD3280" s="44">
        <v>430204</v>
      </c>
      <c r="BE3280" s="34" t="s">
        <v>13815</v>
      </c>
      <c r="BF3280" s="43" t="s">
        <v>318</v>
      </c>
      <c r="BG3280" s="34" t="s">
        <v>13812</v>
      </c>
      <c r="BH3280" s="34" t="s">
        <v>13775</v>
      </c>
      <c r="BI3280" s="34"/>
      <c r="BJ3280" s="44" t="s">
        <v>13711</v>
      </c>
      <c r="BK3280" s="44" t="s">
        <v>13711</v>
      </c>
      <c r="EN3280" s="576"/>
      <c r="EO3280" s="561"/>
      <c r="EP3280" s="561"/>
      <c r="EQ3280" s="576"/>
      <c r="ER3280" s="561"/>
      <c r="ES3280" s="561"/>
    </row>
    <row r="3281" spans="22:149">
      <c r="V3281" s="43">
        <v>659</v>
      </c>
      <c r="W3281" s="34" t="s">
        <v>13772</v>
      </c>
      <c r="X3281" s="44">
        <v>430205</v>
      </c>
      <c r="Y3281" s="34" t="s">
        <v>13816</v>
      </c>
      <c r="Z3281" s="43" t="s">
        <v>318</v>
      </c>
      <c r="AA3281" s="34" t="s">
        <v>13812</v>
      </c>
      <c r="AB3281" s="34" t="s">
        <v>13775</v>
      </c>
      <c r="AC3281" s="34"/>
      <c r="AD3281" s="44" t="s">
        <v>13711</v>
      </c>
      <c r="AE3281" s="44" t="s">
        <v>13711</v>
      </c>
      <c r="AF3281" s="43">
        <v>659</v>
      </c>
      <c r="AG3281" s="34" t="s">
        <v>13772</v>
      </c>
      <c r="AH3281" s="34" t="s">
        <v>13772</v>
      </c>
      <c r="AI3281" s="43" t="s">
        <v>13702</v>
      </c>
      <c r="AJ3281" s="44" t="s">
        <v>13776</v>
      </c>
      <c r="AK3281" s="261">
        <v>9701871</v>
      </c>
      <c r="AL3281" s="44" t="s">
        <v>13774</v>
      </c>
      <c r="AM3281" s="44">
        <v>0</v>
      </c>
      <c r="AN3281" s="262">
        <v>295401380</v>
      </c>
      <c r="AO3281" s="34"/>
      <c r="AP3281" s="34"/>
      <c r="AQ3281" s="34"/>
      <c r="AR3281" s="34"/>
      <c r="AS3281" s="34"/>
      <c r="AT3281" s="44" t="e">
        <v>#N/A</v>
      </c>
      <c r="AU3281" s="44"/>
      <c r="AV3281" s="477" t="e">
        <f t="array" ref="AV3281">_xlfn.IFS(
LEFT(Tabelas!$AI3281,1)="N","DN",
LEFT(Tabelas!$AI3281,1)="C","DC",
LEFT(Tabelas!$AI3281,1)="L","DL",
LEFT(Tabelas!$AI3281,1)="A","DA",
LEFT(Tabelas!$AI3281,1)="G","DG")</f>
        <v>#N/A</v>
      </c>
      <c r="AW3281" s="34"/>
      <c r="AX3281" s="34"/>
      <c r="AY3281" s="34"/>
      <c r="AZ3281" s="34"/>
      <c r="BA3281" s="34"/>
      <c r="BB3281" s="34"/>
      <c r="BC3281" s="34"/>
      <c r="BD3281" s="44">
        <v>430205</v>
      </c>
      <c r="BE3281" s="34" t="s">
        <v>13816</v>
      </c>
      <c r="BF3281" s="43" t="s">
        <v>318</v>
      </c>
      <c r="BG3281" s="34" t="s">
        <v>13812</v>
      </c>
      <c r="BH3281" s="34" t="s">
        <v>13775</v>
      </c>
      <c r="BI3281" s="34"/>
      <c r="BJ3281" s="44" t="s">
        <v>13711</v>
      </c>
      <c r="BK3281" s="44" t="s">
        <v>13711</v>
      </c>
      <c r="EN3281" s="576"/>
      <c r="EO3281" s="561"/>
      <c r="EP3281" s="561"/>
      <c r="EQ3281" s="576"/>
      <c r="ER3281" s="561"/>
      <c r="ES3281" s="561"/>
    </row>
    <row r="3282" spans="22:149">
      <c r="V3282" s="43">
        <v>659</v>
      </c>
      <c r="W3282" s="34" t="s">
        <v>13772</v>
      </c>
      <c r="X3282" s="44">
        <v>430206</v>
      </c>
      <c r="Y3282" s="34" t="s">
        <v>13817</v>
      </c>
      <c r="Z3282" s="43" t="s">
        <v>318</v>
      </c>
      <c r="AA3282" s="34" t="s">
        <v>13812</v>
      </c>
      <c r="AB3282" s="34" t="s">
        <v>13775</v>
      </c>
      <c r="AC3282" s="34"/>
      <c r="AD3282" s="44" t="s">
        <v>13711</v>
      </c>
      <c r="AE3282" s="44" t="s">
        <v>13711</v>
      </c>
      <c r="AF3282" s="43">
        <v>659</v>
      </c>
      <c r="AG3282" s="34" t="s">
        <v>13772</v>
      </c>
      <c r="AH3282" s="34" t="s">
        <v>13772</v>
      </c>
      <c r="AI3282" s="43" t="s">
        <v>13702</v>
      </c>
      <c r="AJ3282" s="44" t="s">
        <v>13776</v>
      </c>
      <c r="AK3282" s="261">
        <v>9701871</v>
      </c>
      <c r="AL3282" s="44" t="s">
        <v>13774</v>
      </c>
      <c r="AM3282" s="44">
        <v>0</v>
      </c>
      <c r="AN3282" s="262">
        <v>295401380</v>
      </c>
      <c r="AO3282" s="34"/>
      <c r="AP3282" s="34"/>
      <c r="AQ3282" s="34"/>
      <c r="AR3282" s="34"/>
      <c r="AS3282" s="34"/>
      <c r="AT3282" s="44" t="e">
        <v>#N/A</v>
      </c>
      <c r="AU3282" s="44"/>
      <c r="AV3282" s="477" t="e">
        <f t="array" ref="AV3282">_xlfn.IFS(
LEFT(Tabelas!$AI3282,1)="N","DN",
LEFT(Tabelas!$AI3282,1)="C","DC",
LEFT(Tabelas!$AI3282,1)="L","DL",
LEFT(Tabelas!$AI3282,1)="A","DA",
LEFT(Tabelas!$AI3282,1)="G","DG")</f>
        <v>#N/A</v>
      </c>
      <c r="AW3282" s="34"/>
      <c r="AX3282" s="34"/>
      <c r="AY3282" s="34"/>
      <c r="AZ3282" s="34"/>
      <c r="BA3282" s="34"/>
      <c r="BB3282" s="34"/>
      <c r="BC3282" s="34"/>
      <c r="BD3282" s="44">
        <v>430206</v>
      </c>
      <c r="BE3282" s="34" t="s">
        <v>13817</v>
      </c>
      <c r="BF3282" s="43" t="s">
        <v>318</v>
      </c>
      <c r="BG3282" s="34" t="s">
        <v>13812</v>
      </c>
      <c r="BH3282" s="34" t="s">
        <v>13775</v>
      </c>
      <c r="BI3282" s="34"/>
      <c r="BJ3282" s="44" t="s">
        <v>13711</v>
      </c>
      <c r="BK3282" s="44" t="s">
        <v>13711</v>
      </c>
      <c r="EN3282" s="576"/>
      <c r="EO3282" s="561"/>
      <c r="EP3282" s="561"/>
      <c r="EQ3282" s="576"/>
      <c r="ER3282" s="561"/>
      <c r="ES3282" s="561"/>
    </row>
    <row r="3283" spans="22:149">
      <c r="V3283" s="43">
        <v>659</v>
      </c>
      <c r="W3283" s="34" t="s">
        <v>13772</v>
      </c>
      <c r="X3283" s="44">
        <v>430211</v>
      </c>
      <c r="Y3283" s="34" t="s">
        <v>13818</v>
      </c>
      <c r="Z3283" s="43" t="s">
        <v>318</v>
      </c>
      <c r="AA3283" s="34" t="s">
        <v>13812</v>
      </c>
      <c r="AB3283" s="34" t="s">
        <v>13775</v>
      </c>
      <c r="AC3283" s="34"/>
      <c r="AD3283" s="44" t="s">
        <v>13711</v>
      </c>
      <c r="AE3283" s="44" t="s">
        <v>13711</v>
      </c>
      <c r="AF3283" s="43">
        <v>659</v>
      </c>
      <c r="AG3283" s="34" t="s">
        <v>13772</v>
      </c>
      <c r="AH3283" s="34" t="s">
        <v>13772</v>
      </c>
      <c r="AI3283" s="43" t="s">
        <v>13702</v>
      </c>
      <c r="AJ3283" s="44" t="s">
        <v>13776</v>
      </c>
      <c r="AK3283" s="261">
        <v>9701871</v>
      </c>
      <c r="AL3283" s="44" t="s">
        <v>13774</v>
      </c>
      <c r="AM3283" s="44">
        <v>0</v>
      </c>
      <c r="AN3283" s="262">
        <v>295401380</v>
      </c>
      <c r="AO3283" s="34"/>
      <c r="AP3283" s="34"/>
      <c r="AQ3283" s="34"/>
      <c r="AR3283" s="34"/>
      <c r="AS3283" s="34"/>
      <c r="AT3283" s="44" t="e">
        <v>#N/A</v>
      </c>
      <c r="AU3283" s="44"/>
      <c r="AV3283" s="477" t="e">
        <f t="array" ref="AV3283">_xlfn.IFS(
LEFT(Tabelas!$AI3283,1)="N","DN",
LEFT(Tabelas!$AI3283,1)="C","DC",
LEFT(Tabelas!$AI3283,1)="L","DL",
LEFT(Tabelas!$AI3283,1)="A","DA",
LEFT(Tabelas!$AI3283,1)="G","DG")</f>
        <v>#N/A</v>
      </c>
      <c r="AW3283" s="34"/>
      <c r="AX3283" s="34"/>
      <c r="AY3283" s="34"/>
      <c r="AZ3283" s="34"/>
      <c r="BA3283" s="34"/>
      <c r="BB3283" s="34"/>
      <c r="BC3283" s="34"/>
      <c r="BD3283" s="44">
        <v>430211</v>
      </c>
      <c r="BE3283" s="34" t="s">
        <v>13818</v>
      </c>
      <c r="BF3283" s="43" t="s">
        <v>318</v>
      </c>
      <c r="BG3283" s="34" t="s">
        <v>13812</v>
      </c>
      <c r="BH3283" s="34" t="s">
        <v>13775</v>
      </c>
      <c r="BI3283" s="34"/>
      <c r="BJ3283" s="44" t="s">
        <v>13711</v>
      </c>
      <c r="BK3283" s="44" t="s">
        <v>13711</v>
      </c>
      <c r="EN3283" s="576"/>
      <c r="EO3283" s="561"/>
      <c r="EP3283" s="561"/>
      <c r="EQ3283" s="576"/>
      <c r="ER3283" s="561"/>
      <c r="ES3283" s="561"/>
    </row>
    <row r="3284" spans="22:149">
      <c r="V3284" s="43">
        <v>659</v>
      </c>
      <c r="W3284" s="34" t="s">
        <v>13772</v>
      </c>
      <c r="X3284" s="44">
        <v>430207</v>
      </c>
      <c r="Y3284" s="34" t="s">
        <v>13819</v>
      </c>
      <c r="Z3284" s="43" t="s">
        <v>318</v>
      </c>
      <c r="AA3284" s="34" t="s">
        <v>13812</v>
      </c>
      <c r="AB3284" s="34" t="s">
        <v>13775</v>
      </c>
      <c r="AC3284" s="34"/>
      <c r="AD3284" s="44" t="s">
        <v>13711</v>
      </c>
      <c r="AE3284" s="44" t="s">
        <v>13711</v>
      </c>
      <c r="AF3284" s="43">
        <v>659</v>
      </c>
      <c r="AG3284" s="34" t="s">
        <v>13772</v>
      </c>
      <c r="AH3284" s="34" t="s">
        <v>13772</v>
      </c>
      <c r="AI3284" s="43" t="s">
        <v>13702</v>
      </c>
      <c r="AJ3284" s="44" t="s">
        <v>13776</v>
      </c>
      <c r="AK3284" s="261">
        <v>9701871</v>
      </c>
      <c r="AL3284" s="44" t="s">
        <v>13774</v>
      </c>
      <c r="AM3284" s="44">
        <v>0</v>
      </c>
      <c r="AN3284" s="262">
        <v>295401380</v>
      </c>
      <c r="AO3284" s="34"/>
      <c r="AP3284" s="34"/>
      <c r="AQ3284" s="34"/>
      <c r="AR3284" s="34"/>
      <c r="AS3284" s="34"/>
      <c r="AT3284" s="44" t="e">
        <v>#N/A</v>
      </c>
      <c r="AU3284" s="44"/>
      <c r="AV3284" s="477" t="e">
        <f t="array" ref="AV3284">_xlfn.IFS(
LEFT(Tabelas!$AI3284,1)="N","DN",
LEFT(Tabelas!$AI3284,1)="C","DC",
LEFT(Tabelas!$AI3284,1)="L","DL",
LEFT(Tabelas!$AI3284,1)="A","DA",
LEFT(Tabelas!$AI3284,1)="G","DG")</f>
        <v>#N/A</v>
      </c>
      <c r="AW3284" s="34"/>
      <c r="AX3284" s="34"/>
      <c r="AY3284" s="34"/>
      <c r="AZ3284" s="34"/>
      <c r="BA3284" s="34"/>
      <c r="BB3284" s="34"/>
      <c r="BC3284" s="34"/>
      <c r="BD3284" s="44">
        <v>430207</v>
      </c>
      <c r="BE3284" s="34" t="s">
        <v>13819</v>
      </c>
      <c r="BF3284" s="43" t="s">
        <v>318</v>
      </c>
      <c r="BG3284" s="34" t="s">
        <v>13812</v>
      </c>
      <c r="BH3284" s="34" t="s">
        <v>13775</v>
      </c>
      <c r="BI3284" s="34"/>
      <c r="BJ3284" s="44" t="s">
        <v>13711</v>
      </c>
      <c r="BK3284" s="44" t="s">
        <v>13711</v>
      </c>
      <c r="EN3284" s="576"/>
      <c r="EO3284" s="561"/>
      <c r="EP3284" s="561"/>
      <c r="EQ3284" s="576"/>
      <c r="ER3284" s="561"/>
      <c r="ES3284" s="561"/>
    </row>
    <row r="3285" spans="22:149">
      <c r="V3285" s="43">
        <v>659</v>
      </c>
      <c r="W3285" s="34" t="s">
        <v>13772</v>
      </c>
      <c r="X3285" s="44">
        <v>430208</v>
      </c>
      <c r="Y3285" s="34" t="s">
        <v>13820</v>
      </c>
      <c r="Z3285" s="43" t="s">
        <v>318</v>
      </c>
      <c r="AA3285" s="34" t="s">
        <v>13812</v>
      </c>
      <c r="AB3285" s="34" t="s">
        <v>13775</v>
      </c>
      <c r="AC3285" s="34"/>
      <c r="AD3285" s="44" t="s">
        <v>13711</v>
      </c>
      <c r="AE3285" s="44" t="s">
        <v>13711</v>
      </c>
      <c r="AF3285" s="43">
        <v>659</v>
      </c>
      <c r="AG3285" s="34" t="s">
        <v>13772</v>
      </c>
      <c r="AH3285" s="34" t="s">
        <v>13772</v>
      </c>
      <c r="AI3285" s="43" t="s">
        <v>13702</v>
      </c>
      <c r="AJ3285" s="44" t="s">
        <v>13776</v>
      </c>
      <c r="AK3285" s="261">
        <v>9701871</v>
      </c>
      <c r="AL3285" s="44" t="s">
        <v>13774</v>
      </c>
      <c r="AM3285" s="44">
        <v>0</v>
      </c>
      <c r="AN3285" s="262">
        <v>295401380</v>
      </c>
      <c r="AO3285" s="34"/>
      <c r="AP3285" s="34"/>
      <c r="AQ3285" s="34"/>
      <c r="AR3285" s="34"/>
      <c r="AS3285" s="34"/>
      <c r="AT3285" s="44" t="e">
        <v>#N/A</v>
      </c>
      <c r="AU3285" s="44"/>
      <c r="AV3285" s="477" t="e">
        <f t="array" ref="AV3285">_xlfn.IFS(
LEFT(Tabelas!$AI3285,1)="N","DN",
LEFT(Tabelas!$AI3285,1)="C","DC",
LEFT(Tabelas!$AI3285,1)="L","DL",
LEFT(Tabelas!$AI3285,1)="A","DA",
LEFT(Tabelas!$AI3285,1)="G","DG")</f>
        <v>#N/A</v>
      </c>
      <c r="AW3285" s="34"/>
      <c r="AX3285" s="34"/>
      <c r="AY3285" s="34"/>
      <c r="AZ3285" s="34"/>
      <c r="BA3285" s="34"/>
      <c r="BB3285" s="34"/>
      <c r="BC3285" s="34"/>
      <c r="BD3285" s="44">
        <v>430208</v>
      </c>
      <c r="BE3285" s="34" t="s">
        <v>13820</v>
      </c>
      <c r="BF3285" s="43" t="s">
        <v>318</v>
      </c>
      <c r="BG3285" s="34" t="s">
        <v>13812</v>
      </c>
      <c r="BH3285" s="34" t="s">
        <v>13775</v>
      </c>
      <c r="BI3285" s="34"/>
      <c r="BJ3285" s="44" t="s">
        <v>13711</v>
      </c>
      <c r="BK3285" s="44" t="s">
        <v>13711</v>
      </c>
      <c r="EN3285" s="576"/>
      <c r="EO3285" s="561"/>
      <c r="EP3285" s="561"/>
      <c r="EQ3285" s="576"/>
      <c r="ER3285" s="561"/>
      <c r="ES3285" s="561"/>
    </row>
    <row r="3286" spans="22:149">
      <c r="V3286" s="43">
        <v>659</v>
      </c>
      <c r="W3286" s="34" t="s">
        <v>13772</v>
      </c>
      <c r="X3286" s="44">
        <v>430209</v>
      </c>
      <c r="Y3286" s="34" t="s">
        <v>13760</v>
      </c>
      <c r="Z3286" s="43" t="s">
        <v>318</v>
      </c>
      <c r="AA3286" s="34" t="s">
        <v>13812</v>
      </c>
      <c r="AB3286" s="34" t="s">
        <v>13775</v>
      </c>
      <c r="AC3286" s="34"/>
      <c r="AD3286" s="44" t="s">
        <v>13711</v>
      </c>
      <c r="AE3286" s="44" t="s">
        <v>13711</v>
      </c>
      <c r="AF3286" s="43">
        <v>659</v>
      </c>
      <c r="AG3286" s="34" t="s">
        <v>13772</v>
      </c>
      <c r="AH3286" s="34" t="s">
        <v>13772</v>
      </c>
      <c r="AI3286" s="43" t="s">
        <v>13702</v>
      </c>
      <c r="AJ3286" s="44" t="s">
        <v>13776</v>
      </c>
      <c r="AK3286" s="261">
        <v>9701871</v>
      </c>
      <c r="AL3286" s="44" t="s">
        <v>13774</v>
      </c>
      <c r="AM3286" s="44">
        <v>0</v>
      </c>
      <c r="AN3286" s="262">
        <v>295401380</v>
      </c>
      <c r="AO3286" s="34"/>
      <c r="AP3286" s="34"/>
      <c r="AQ3286" s="34"/>
      <c r="AR3286" s="34"/>
      <c r="AS3286" s="34"/>
      <c r="AT3286" s="44" t="e">
        <v>#N/A</v>
      </c>
      <c r="AU3286" s="44"/>
      <c r="AV3286" s="477" t="e">
        <f t="array" ref="AV3286">_xlfn.IFS(
LEFT(Tabelas!$AI3286,1)="N","DN",
LEFT(Tabelas!$AI3286,1)="C","DC",
LEFT(Tabelas!$AI3286,1)="L","DL",
LEFT(Tabelas!$AI3286,1)="A","DA",
LEFT(Tabelas!$AI3286,1)="G","DG")</f>
        <v>#N/A</v>
      </c>
      <c r="AW3286" s="34"/>
      <c r="AX3286" s="34"/>
      <c r="AY3286" s="34"/>
      <c r="AZ3286" s="34"/>
      <c r="BA3286" s="34"/>
      <c r="BB3286" s="34"/>
      <c r="BC3286" s="34"/>
      <c r="BD3286" s="44">
        <v>430209</v>
      </c>
      <c r="BE3286" s="34" t="s">
        <v>13760</v>
      </c>
      <c r="BF3286" s="43" t="s">
        <v>318</v>
      </c>
      <c r="BG3286" s="34" t="s">
        <v>13812</v>
      </c>
      <c r="BH3286" s="34" t="s">
        <v>13775</v>
      </c>
      <c r="BI3286" s="34"/>
      <c r="BJ3286" s="44" t="s">
        <v>13711</v>
      </c>
      <c r="BK3286" s="44" t="s">
        <v>13711</v>
      </c>
      <c r="EN3286" s="576"/>
      <c r="EO3286" s="561"/>
      <c r="EP3286" s="561"/>
      <c r="EQ3286" s="576"/>
      <c r="ER3286" s="561"/>
      <c r="ES3286" s="561"/>
    </row>
    <row r="3287" spans="22:149">
      <c r="V3287" s="43">
        <v>659</v>
      </c>
      <c r="W3287" s="34" t="s">
        <v>13772</v>
      </c>
      <c r="X3287" s="44">
        <v>430200</v>
      </c>
      <c r="Y3287" s="34" t="s">
        <v>13821</v>
      </c>
      <c r="Z3287" s="43" t="s">
        <v>318</v>
      </c>
      <c r="AA3287" s="34" t="s">
        <v>13812</v>
      </c>
      <c r="AB3287" s="34" t="s">
        <v>13775</v>
      </c>
      <c r="AC3287" s="34"/>
      <c r="AD3287" s="44" t="s">
        <v>13711</v>
      </c>
      <c r="AE3287" s="44" t="s">
        <v>13711</v>
      </c>
      <c r="AF3287" s="43">
        <v>659</v>
      </c>
      <c r="AG3287" s="34" t="s">
        <v>13772</v>
      </c>
      <c r="AH3287" s="34" t="s">
        <v>13772</v>
      </c>
      <c r="AI3287" s="43" t="s">
        <v>13702</v>
      </c>
      <c r="AJ3287" s="44" t="s">
        <v>13776</v>
      </c>
      <c r="AK3287" s="261">
        <v>9701871</v>
      </c>
      <c r="AL3287" s="44" t="s">
        <v>13774</v>
      </c>
      <c r="AM3287" s="44">
        <v>0</v>
      </c>
      <c r="AN3287" s="262">
        <v>295401380</v>
      </c>
      <c r="AO3287" s="34"/>
      <c r="AP3287" s="34"/>
      <c r="AQ3287" s="34"/>
      <c r="AR3287" s="34"/>
      <c r="AS3287" s="34"/>
      <c r="AT3287" s="44" t="e">
        <v>#N/A</v>
      </c>
      <c r="AU3287" s="44"/>
      <c r="AV3287" s="477" t="e">
        <f t="array" ref="AV3287">_xlfn.IFS(
LEFT(Tabelas!$AI3287,1)="N","DN",
LEFT(Tabelas!$AI3287,1)="C","DC",
LEFT(Tabelas!$AI3287,1)="L","DL",
LEFT(Tabelas!$AI3287,1)="A","DA",
LEFT(Tabelas!$AI3287,1)="G","DG")</f>
        <v>#N/A</v>
      </c>
      <c r="AW3287" s="34"/>
      <c r="AX3287" s="34"/>
      <c r="AY3287" s="34"/>
      <c r="AZ3287" s="34"/>
      <c r="BA3287" s="34"/>
      <c r="BB3287" s="34"/>
      <c r="BC3287" s="34"/>
      <c r="BD3287" s="44">
        <v>430200</v>
      </c>
      <c r="BE3287" s="34" t="s">
        <v>13821</v>
      </c>
      <c r="BF3287" s="43" t="s">
        <v>318</v>
      </c>
      <c r="BG3287" s="34" t="s">
        <v>13812</v>
      </c>
      <c r="BH3287" s="34" t="s">
        <v>13775</v>
      </c>
      <c r="BI3287" s="34"/>
      <c r="BJ3287" s="44" t="s">
        <v>13711</v>
      </c>
      <c r="BK3287" s="44" t="s">
        <v>13711</v>
      </c>
      <c r="EN3287" s="576"/>
      <c r="EO3287" s="561"/>
      <c r="EP3287" s="561"/>
      <c r="EQ3287" s="576"/>
      <c r="ER3287" s="561"/>
      <c r="ES3287" s="561"/>
    </row>
    <row r="3288" spans="22:149">
      <c r="V3288" s="43">
        <v>659</v>
      </c>
      <c r="W3288" s="34" t="s">
        <v>13772</v>
      </c>
      <c r="X3288" s="44">
        <v>430210</v>
      </c>
      <c r="Y3288" s="34" t="s">
        <v>1592</v>
      </c>
      <c r="Z3288" s="43" t="s">
        <v>318</v>
      </c>
      <c r="AA3288" s="34" t="s">
        <v>13812</v>
      </c>
      <c r="AB3288" s="34" t="s">
        <v>13775</v>
      </c>
      <c r="AC3288" s="34"/>
      <c r="AD3288" s="44" t="s">
        <v>13711</v>
      </c>
      <c r="AE3288" s="44" t="s">
        <v>13711</v>
      </c>
      <c r="AF3288" s="43">
        <v>659</v>
      </c>
      <c r="AG3288" s="34" t="s">
        <v>13772</v>
      </c>
      <c r="AH3288" s="34" t="s">
        <v>13772</v>
      </c>
      <c r="AI3288" s="43" t="s">
        <v>13702</v>
      </c>
      <c r="AJ3288" s="44" t="s">
        <v>13776</v>
      </c>
      <c r="AK3288" s="261">
        <v>9701871</v>
      </c>
      <c r="AL3288" s="44" t="s">
        <v>13774</v>
      </c>
      <c r="AM3288" s="44">
        <v>0</v>
      </c>
      <c r="AN3288" s="262">
        <v>295401380</v>
      </c>
      <c r="AO3288" s="34"/>
      <c r="AP3288" s="34"/>
      <c r="AQ3288" s="34"/>
      <c r="AR3288" s="34"/>
      <c r="AS3288" s="34"/>
      <c r="AT3288" s="44" t="e">
        <v>#N/A</v>
      </c>
      <c r="AU3288" s="44"/>
      <c r="AV3288" s="477" t="e">
        <f t="array" ref="AV3288">_xlfn.IFS(
LEFT(Tabelas!$AI3288,1)="N","DN",
LEFT(Tabelas!$AI3288,1)="C","DC",
LEFT(Tabelas!$AI3288,1)="L","DL",
LEFT(Tabelas!$AI3288,1)="A","DA",
LEFT(Tabelas!$AI3288,1)="G","DG")</f>
        <v>#N/A</v>
      </c>
      <c r="AW3288" s="34"/>
      <c r="AX3288" s="34"/>
      <c r="AY3288" s="34"/>
      <c r="AZ3288" s="34"/>
      <c r="BA3288" s="34"/>
      <c r="BB3288" s="34"/>
      <c r="BC3288" s="34"/>
      <c r="BD3288" s="44">
        <v>430210</v>
      </c>
      <c r="BE3288" s="34" t="s">
        <v>1592</v>
      </c>
      <c r="BF3288" s="43" t="s">
        <v>318</v>
      </c>
      <c r="BG3288" s="34" t="s">
        <v>13812</v>
      </c>
      <c r="BH3288" s="34" t="s">
        <v>13775</v>
      </c>
      <c r="BI3288" s="34"/>
      <c r="BJ3288" s="44" t="s">
        <v>13711</v>
      </c>
      <c r="BK3288" s="44" t="s">
        <v>13711</v>
      </c>
      <c r="EN3288" s="576"/>
      <c r="EO3288" s="561"/>
      <c r="EP3288" s="561"/>
      <c r="EQ3288" s="576"/>
      <c r="ER3288" s="561"/>
      <c r="ES3288" s="561"/>
    </row>
    <row r="3289" spans="22:149">
      <c r="V3289" s="43">
        <v>660</v>
      </c>
      <c r="W3289" s="34" t="s">
        <v>13822</v>
      </c>
      <c r="X3289" s="44">
        <v>490101</v>
      </c>
      <c r="Y3289" s="34" t="s">
        <v>13823</v>
      </c>
      <c r="Z3289" s="43" t="s">
        <v>318</v>
      </c>
      <c r="AA3289" s="34" t="s">
        <v>13823</v>
      </c>
      <c r="AB3289" s="34" t="s">
        <v>13824</v>
      </c>
      <c r="AC3289" s="34"/>
      <c r="AD3289" s="44" t="s">
        <v>13711</v>
      </c>
      <c r="AE3289" s="44" t="s">
        <v>13711</v>
      </c>
      <c r="AF3289" s="43">
        <v>660</v>
      </c>
      <c r="AG3289" s="34" t="s">
        <v>13822</v>
      </c>
      <c r="AH3289" s="34" t="s">
        <v>13822</v>
      </c>
      <c r="AI3289" s="43" t="s">
        <v>13702</v>
      </c>
      <c r="AJ3289" s="44" t="s">
        <v>13825</v>
      </c>
      <c r="AK3289" s="261">
        <v>9900144</v>
      </c>
      <c r="AL3289" s="44" t="s">
        <v>2313</v>
      </c>
      <c r="AM3289" s="44">
        <v>0</v>
      </c>
      <c r="AN3289" s="262">
        <v>292208460</v>
      </c>
      <c r="AO3289" s="34"/>
      <c r="AP3289" s="34"/>
      <c r="AQ3289" s="34"/>
      <c r="AR3289" s="34"/>
      <c r="AS3289" s="34"/>
      <c r="AT3289" s="44" t="e">
        <v>#N/A</v>
      </c>
      <c r="AU3289" s="44"/>
      <c r="AV3289" s="477" t="e">
        <f t="array" ref="AV3289">_xlfn.IFS(
LEFT(Tabelas!$AI3289,1)="N","DN",
LEFT(Tabelas!$AI3289,1)="C","DC",
LEFT(Tabelas!$AI3289,1)="L","DL",
LEFT(Tabelas!$AI3289,1)="A","DA",
LEFT(Tabelas!$AI3289,1)="G","DG")</f>
        <v>#N/A</v>
      </c>
      <c r="AW3289" s="34"/>
      <c r="AX3289" s="34"/>
      <c r="AY3289" s="34"/>
      <c r="AZ3289" s="34"/>
      <c r="BA3289" s="34"/>
      <c r="BB3289" s="34"/>
      <c r="BC3289" s="34"/>
      <c r="BD3289" s="44">
        <v>490101</v>
      </c>
      <c r="BE3289" s="34" t="s">
        <v>13823</v>
      </c>
      <c r="BF3289" s="43" t="s">
        <v>318</v>
      </c>
      <c r="BG3289" s="34" t="s">
        <v>13823</v>
      </c>
      <c r="BH3289" s="34" t="s">
        <v>13824</v>
      </c>
      <c r="BI3289" s="34"/>
      <c r="BJ3289" s="44" t="s">
        <v>13711</v>
      </c>
      <c r="BK3289" s="44" t="s">
        <v>13711</v>
      </c>
      <c r="EN3289" s="576"/>
      <c r="EO3289" s="561"/>
      <c r="EP3289" s="561"/>
      <c r="EQ3289" s="576"/>
      <c r="ER3289" s="561"/>
      <c r="ES3289" s="561"/>
    </row>
    <row r="3290" spans="22:149">
      <c r="V3290" s="43">
        <v>660</v>
      </c>
      <c r="W3290" s="34" t="s">
        <v>13822</v>
      </c>
      <c r="X3290" s="44">
        <v>490100</v>
      </c>
      <c r="Y3290" s="34" t="s">
        <v>13826</v>
      </c>
      <c r="Z3290" s="43" t="s">
        <v>318</v>
      </c>
      <c r="AA3290" s="34" t="s">
        <v>13823</v>
      </c>
      <c r="AB3290" s="34" t="s">
        <v>13824</v>
      </c>
      <c r="AC3290" s="34"/>
      <c r="AD3290" s="44" t="s">
        <v>13711</v>
      </c>
      <c r="AE3290" s="44" t="s">
        <v>13711</v>
      </c>
      <c r="AF3290" s="43">
        <v>660</v>
      </c>
      <c r="AG3290" s="34" t="s">
        <v>13822</v>
      </c>
      <c r="AH3290" s="34" t="s">
        <v>13822</v>
      </c>
      <c r="AI3290" s="43" t="s">
        <v>13702</v>
      </c>
      <c r="AJ3290" s="44" t="s">
        <v>13825</v>
      </c>
      <c r="AK3290" s="261">
        <v>9900144</v>
      </c>
      <c r="AL3290" s="44" t="s">
        <v>2313</v>
      </c>
      <c r="AM3290" s="44">
        <v>0</v>
      </c>
      <c r="AN3290" s="262">
        <v>292208460</v>
      </c>
      <c r="AO3290" s="34"/>
      <c r="AP3290" s="34"/>
      <c r="AQ3290" s="34"/>
      <c r="AR3290" s="34"/>
      <c r="AS3290" s="34"/>
      <c r="AT3290" s="44" t="e">
        <v>#N/A</v>
      </c>
      <c r="AU3290" s="44"/>
      <c r="AV3290" s="477" t="e">
        <f t="array" ref="AV3290">_xlfn.IFS(
LEFT(Tabelas!$AI3290,1)="N","DN",
LEFT(Tabelas!$AI3290,1)="C","DC",
LEFT(Tabelas!$AI3290,1)="L","DL",
LEFT(Tabelas!$AI3290,1)="A","DA",
LEFT(Tabelas!$AI3290,1)="G","DG")</f>
        <v>#N/A</v>
      </c>
      <c r="AW3290" s="34"/>
      <c r="AX3290" s="34"/>
      <c r="AY3290" s="34"/>
      <c r="AZ3290" s="34"/>
      <c r="BA3290" s="34"/>
      <c r="BB3290" s="34"/>
      <c r="BC3290" s="34"/>
      <c r="BD3290" s="44">
        <v>490100</v>
      </c>
      <c r="BE3290" s="34" t="s">
        <v>13826</v>
      </c>
      <c r="BF3290" s="43" t="s">
        <v>318</v>
      </c>
      <c r="BG3290" s="34" t="s">
        <v>13823</v>
      </c>
      <c r="BH3290" s="34" t="s">
        <v>13824</v>
      </c>
      <c r="BI3290" s="34"/>
      <c r="BJ3290" s="44" t="s">
        <v>13711</v>
      </c>
      <c r="BK3290" s="44" t="s">
        <v>13711</v>
      </c>
      <c r="EN3290" s="576"/>
      <c r="EO3290" s="561"/>
      <c r="EP3290" s="561"/>
      <c r="EQ3290" s="576"/>
      <c r="ER3290" s="561"/>
      <c r="ES3290" s="561"/>
    </row>
    <row r="3291" spans="22:149">
      <c r="V3291" s="43">
        <v>660</v>
      </c>
      <c r="W3291" s="34" t="s">
        <v>13822</v>
      </c>
      <c r="X3291" s="44">
        <v>470101</v>
      </c>
      <c r="Y3291" s="34" t="s">
        <v>13827</v>
      </c>
      <c r="Z3291" s="43" t="s">
        <v>318</v>
      </c>
      <c r="AA3291" s="34" t="s">
        <v>2313</v>
      </c>
      <c r="AB3291" s="34" t="s">
        <v>13828</v>
      </c>
      <c r="AC3291" s="34"/>
      <c r="AD3291" s="44" t="s">
        <v>13711</v>
      </c>
      <c r="AE3291" s="44" t="s">
        <v>13711</v>
      </c>
      <c r="AF3291" s="43">
        <v>660</v>
      </c>
      <c r="AG3291" s="34" t="s">
        <v>13822</v>
      </c>
      <c r="AH3291" s="34" t="s">
        <v>13822</v>
      </c>
      <c r="AI3291" s="43" t="s">
        <v>13702</v>
      </c>
      <c r="AJ3291" s="44" t="s">
        <v>13825</v>
      </c>
      <c r="AK3291" s="261">
        <v>9900144</v>
      </c>
      <c r="AL3291" s="44" t="s">
        <v>2313</v>
      </c>
      <c r="AM3291" s="44">
        <v>0</v>
      </c>
      <c r="AN3291" s="262">
        <v>292208460</v>
      </c>
      <c r="AO3291" s="34"/>
      <c r="AP3291" s="34"/>
      <c r="AQ3291" s="34"/>
      <c r="AR3291" s="34"/>
      <c r="AS3291" s="34"/>
      <c r="AT3291" s="44" t="e">
        <v>#N/A</v>
      </c>
      <c r="AU3291" s="44"/>
      <c r="AV3291" s="477" t="e">
        <f t="array" ref="AV3291">_xlfn.IFS(
LEFT(Tabelas!$AI3291,1)="N","DN",
LEFT(Tabelas!$AI3291,1)="C","DC",
LEFT(Tabelas!$AI3291,1)="L","DL",
LEFT(Tabelas!$AI3291,1)="A","DA",
LEFT(Tabelas!$AI3291,1)="G","DG")</f>
        <v>#N/A</v>
      </c>
      <c r="AW3291" s="34"/>
      <c r="AX3291" s="34"/>
      <c r="AY3291" s="34"/>
      <c r="AZ3291" s="34"/>
      <c r="BA3291" s="34"/>
      <c r="BB3291" s="34"/>
      <c r="BC3291" s="34"/>
      <c r="BD3291" s="44">
        <v>470101</v>
      </c>
      <c r="BE3291" s="34" t="s">
        <v>13827</v>
      </c>
      <c r="BF3291" s="43" t="s">
        <v>318</v>
      </c>
      <c r="BG3291" s="34" t="s">
        <v>2313</v>
      </c>
      <c r="BH3291" s="34" t="s">
        <v>13828</v>
      </c>
      <c r="BI3291" s="34"/>
      <c r="BJ3291" s="44" t="s">
        <v>13711</v>
      </c>
      <c r="BK3291" s="44" t="s">
        <v>13711</v>
      </c>
      <c r="EN3291" s="576"/>
      <c r="EO3291" s="561"/>
      <c r="EP3291" s="561"/>
      <c r="EQ3291" s="576"/>
      <c r="ER3291" s="561"/>
      <c r="ES3291" s="561"/>
    </row>
    <row r="3292" spans="22:149">
      <c r="V3292" s="43">
        <v>660</v>
      </c>
      <c r="W3292" s="34" t="s">
        <v>13822</v>
      </c>
      <c r="X3292" s="44">
        <v>470102</v>
      </c>
      <c r="Y3292" s="34" t="s">
        <v>272</v>
      </c>
      <c r="Z3292" s="43" t="s">
        <v>318</v>
      </c>
      <c r="AA3292" s="34" t="s">
        <v>2313</v>
      </c>
      <c r="AB3292" s="34" t="s">
        <v>13828</v>
      </c>
      <c r="AC3292" s="34"/>
      <c r="AD3292" s="44" t="s">
        <v>13711</v>
      </c>
      <c r="AE3292" s="44" t="s">
        <v>13711</v>
      </c>
      <c r="AF3292" s="43">
        <v>660</v>
      </c>
      <c r="AG3292" s="34" t="s">
        <v>13822</v>
      </c>
      <c r="AH3292" s="34" t="s">
        <v>13822</v>
      </c>
      <c r="AI3292" s="43" t="s">
        <v>13702</v>
      </c>
      <c r="AJ3292" s="44" t="s">
        <v>13825</v>
      </c>
      <c r="AK3292" s="261">
        <v>9900144</v>
      </c>
      <c r="AL3292" s="44" t="s">
        <v>2313</v>
      </c>
      <c r="AM3292" s="44">
        <v>0</v>
      </c>
      <c r="AN3292" s="262">
        <v>292208460</v>
      </c>
      <c r="AO3292" s="34"/>
      <c r="AP3292" s="34"/>
      <c r="AQ3292" s="34"/>
      <c r="AR3292" s="34"/>
      <c r="AS3292" s="34"/>
      <c r="AT3292" s="44" t="e">
        <v>#N/A</v>
      </c>
      <c r="AU3292" s="44"/>
      <c r="AV3292" s="477" t="e">
        <f t="array" ref="AV3292">_xlfn.IFS(
LEFT(Tabelas!$AI3292,1)="N","DN",
LEFT(Tabelas!$AI3292,1)="C","DC",
LEFT(Tabelas!$AI3292,1)="L","DL",
LEFT(Tabelas!$AI3292,1)="A","DA",
LEFT(Tabelas!$AI3292,1)="G","DG")</f>
        <v>#N/A</v>
      </c>
      <c r="AW3292" s="34"/>
      <c r="AX3292" s="34"/>
      <c r="AY3292" s="34"/>
      <c r="AZ3292" s="34"/>
      <c r="BA3292" s="34"/>
      <c r="BB3292" s="34"/>
      <c r="BC3292" s="34"/>
      <c r="BD3292" s="44">
        <v>470102</v>
      </c>
      <c r="BE3292" s="34" t="s">
        <v>272</v>
      </c>
      <c r="BF3292" s="43" t="s">
        <v>318</v>
      </c>
      <c r="BG3292" s="34" t="s">
        <v>2313</v>
      </c>
      <c r="BH3292" s="34" t="s">
        <v>13828</v>
      </c>
      <c r="BI3292" s="34"/>
      <c r="BJ3292" s="44" t="s">
        <v>13711</v>
      </c>
      <c r="BK3292" s="44" t="s">
        <v>13711</v>
      </c>
      <c r="EN3292" s="576"/>
      <c r="EO3292" s="561"/>
      <c r="EP3292" s="561"/>
      <c r="EQ3292" s="576"/>
      <c r="ER3292" s="561"/>
      <c r="ES3292" s="561"/>
    </row>
    <row r="3293" spans="22:149">
      <c r="V3293" s="43">
        <v>660</v>
      </c>
      <c r="W3293" s="34" t="s">
        <v>13822</v>
      </c>
      <c r="X3293" s="44">
        <v>470103</v>
      </c>
      <c r="Y3293" s="34" t="s">
        <v>13829</v>
      </c>
      <c r="Z3293" s="43" t="s">
        <v>318</v>
      </c>
      <c r="AA3293" s="34" t="s">
        <v>2313</v>
      </c>
      <c r="AB3293" s="34" t="s">
        <v>13828</v>
      </c>
      <c r="AC3293" s="34"/>
      <c r="AD3293" s="44" t="s">
        <v>13711</v>
      </c>
      <c r="AE3293" s="44" t="s">
        <v>13711</v>
      </c>
      <c r="AF3293" s="43">
        <v>660</v>
      </c>
      <c r="AG3293" s="34" t="s">
        <v>13822</v>
      </c>
      <c r="AH3293" s="34" t="s">
        <v>13822</v>
      </c>
      <c r="AI3293" s="43" t="s">
        <v>13702</v>
      </c>
      <c r="AJ3293" s="44" t="s">
        <v>13825</v>
      </c>
      <c r="AK3293" s="261">
        <v>9900144</v>
      </c>
      <c r="AL3293" s="44" t="s">
        <v>2313</v>
      </c>
      <c r="AM3293" s="44">
        <v>0</v>
      </c>
      <c r="AN3293" s="262">
        <v>292208460</v>
      </c>
      <c r="AO3293" s="34"/>
      <c r="AP3293" s="34"/>
      <c r="AQ3293" s="34"/>
      <c r="AR3293" s="34"/>
      <c r="AS3293" s="34"/>
      <c r="AT3293" s="44" t="e">
        <v>#N/A</v>
      </c>
      <c r="AU3293" s="44"/>
      <c r="AV3293" s="477" t="e">
        <f t="array" ref="AV3293">_xlfn.IFS(
LEFT(Tabelas!$AI3293,1)="N","DN",
LEFT(Tabelas!$AI3293,1)="C","DC",
LEFT(Tabelas!$AI3293,1)="L","DL",
LEFT(Tabelas!$AI3293,1)="A","DA",
LEFT(Tabelas!$AI3293,1)="G","DG")</f>
        <v>#N/A</v>
      </c>
      <c r="AW3293" s="34"/>
      <c r="AX3293" s="34"/>
      <c r="AY3293" s="34"/>
      <c r="AZ3293" s="34"/>
      <c r="BA3293" s="34"/>
      <c r="BB3293" s="34"/>
      <c r="BC3293" s="34"/>
      <c r="BD3293" s="44">
        <v>470103</v>
      </c>
      <c r="BE3293" s="34" t="s">
        <v>13829</v>
      </c>
      <c r="BF3293" s="43" t="s">
        <v>318</v>
      </c>
      <c r="BG3293" s="34" t="s">
        <v>2313</v>
      </c>
      <c r="BH3293" s="34" t="s">
        <v>13828</v>
      </c>
      <c r="BI3293" s="34"/>
      <c r="BJ3293" s="44" t="s">
        <v>13711</v>
      </c>
      <c r="BK3293" s="44" t="s">
        <v>13711</v>
      </c>
      <c r="EN3293" s="576"/>
      <c r="EO3293" s="561"/>
      <c r="EP3293" s="561"/>
      <c r="EQ3293" s="576"/>
      <c r="ER3293" s="561"/>
      <c r="ES3293" s="561"/>
    </row>
    <row r="3294" spans="22:149">
      <c r="V3294" s="43">
        <v>660</v>
      </c>
      <c r="W3294" s="34" t="s">
        <v>13822</v>
      </c>
      <c r="X3294" s="44">
        <v>470104</v>
      </c>
      <c r="Y3294" s="34" t="s">
        <v>13784</v>
      </c>
      <c r="Z3294" s="43" t="s">
        <v>318</v>
      </c>
      <c r="AA3294" s="34" t="s">
        <v>2313</v>
      </c>
      <c r="AB3294" s="34" t="s">
        <v>13828</v>
      </c>
      <c r="AC3294" s="34"/>
      <c r="AD3294" s="44" t="s">
        <v>13711</v>
      </c>
      <c r="AE3294" s="44" t="s">
        <v>13711</v>
      </c>
      <c r="AF3294" s="43">
        <v>660</v>
      </c>
      <c r="AG3294" s="34" t="s">
        <v>13822</v>
      </c>
      <c r="AH3294" s="34" t="s">
        <v>13822</v>
      </c>
      <c r="AI3294" s="43" t="s">
        <v>13702</v>
      </c>
      <c r="AJ3294" s="44" t="s">
        <v>13825</v>
      </c>
      <c r="AK3294" s="261">
        <v>9900144</v>
      </c>
      <c r="AL3294" s="44" t="s">
        <v>2313</v>
      </c>
      <c r="AM3294" s="44">
        <v>0</v>
      </c>
      <c r="AN3294" s="262">
        <v>292208460</v>
      </c>
      <c r="AO3294" s="34"/>
      <c r="AP3294" s="34"/>
      <c r="AQ3294" s="34"/>
      <c r="AR3294" s="34"/>
      <c r="AS3294" s="34"/>
      <c r="AT3294" s="44" t="e">
        <v>#N/A</v>
      </c>
      <c r="AU3294" s="44"/>
      <c r="AV3294" s="477" t="e">
        <f t="array" ref="AV3294">_xlfn.IFS(
LEFT(Tabelas!$AI3294,1)="N","DN",
LEFT(Tabelas!$AI3294,1)="C","DC",
LEFT(Tabelas!$AI3294,1)="L","DL",
LEFT(Tabelas!$AI3294,1)="A","DA",
LEFT(Tabelas!$AI3294,1)="G","DG")</f>
        <v>#N/A</v>
      </c>
      <c r="AW3294" s="34"/>
      <c r="AX3294" s="34"/>
      <c r="AY3294" s="34"/>
      <c r="AZ3294" s="34"/>
      <c r="BA3294" s="34"/>
      <c r="BB3294" s="34"/>
      <c r="BC3294" s="34"/>
      <c r="BD3294" s="44">
        <v>470104</v>
      </c>
      <c r="BE3294" s="34" t="s">
        <v>13784</v>
      </c>
      <c r="BF3294" s="43" t="s">
        <v>318</v>
      </c>
      <c r="BG3294" s="34" t="s">
        <v>2313</v>
      </c>
      <c r="BH3294" s="34" t="s">
        <v>13828</v>
      </c>
      <c r="BI3294" s="34"/>
      <c r="BJ3294" s="44" t="s">
        <v>13711</v>
      </c>
      <c r="BK3294" s="44" t="s">
        <v>13711</v>
      </c>
      <c r="EN3294" s="576"/>
      <c r="EO3294" s="561"/>
      <c r="EP3294" s="561"/>
      <c r="EQ3294" s="576"/>
      <c r="ER3294" s="561"/>
      <c r="ES3294" s="561"/>
    </row>
    <row r="3295" spans="22:149">
      <c r="V3295" s="43">
        <v>660</v>
      </c>
      <c r="W3295" s="34" t="s">
        <v>13822</v>
      </c>
      <c r="X3295" s="44">
        <v>470105</v>
      </c>
      <c r="Y3295" s="34" t="s">
        <v>13830</v>
      </c>
      <c r="Z3295" s="43" t="s">
        <v>318</v>
      </c>
      <c r="AA3295" s="34" t="s">
        <v>2313</v>
      </c>
      <c r="AB3295" s="34" t="s">
        <v>13828</v>
      </c>
      <c r="AC3295" s="34"/>
      <c r="AD3295" s="44" t="s">
        <v>13711</v>
      </c>
      <c r="AE3295" s="44" t="s">
        <v>13711</v>
      </c>
      <c r="AF3295" s="43">
        <v>660</v>
      </c>
      <c r="AG3295" s="34" t="s">
        <v>13822</v>
      </c>
      <c r="AH3295" s="34" t="s">
        <v>13822</v>
      </c>
      <c r="AI3295" s="43" t="s">
        <v>13702</v>
      </c>
      <c r="AJ3295" s="44" t="s">
        <v>13825</v>
      </c>
      <c r="AK3295" s="261">
        <v>9900144</v>
      </c>
      <c r="AL3295" s="44" t="s">
        <v>2313</v>
      </c>
      <c r="AM3295" s="44">
        <v>0</v>
      </c>
      <c r="AN3295" s="262">
        <v>292208460</v>
      </c>
      <c r="AO3295" s="34"/>
      <c r="AP3295" s="34"/>
      <c r="AQ3295" s="34"/>
      <c r="AR3295" s="34"/>
      <c r="AS3295" s="34"/>
      <c r="AT3295" s="44" t="e">
        <v>#N/A</v>
      </c>
      <c r="AU3295" s="44"/>
      <c r="AV3295" s="477" t="e">
        <f t="array" ref="AV3295">_xlfn.IFS(
LEFT(Tabelas!$AI3295,1)="N","DN",
LEFT(Tabelas!$AI3295,1)="C","DC",
LEFT(Tabelas!$AI3295,1)="L","DL",
LEFT(Tabelas!$AI3295,1)="A","DA",
LEFT(Tabelas!$AI3295,1)="G","DG")</f>
        <v>#N/A</v>
      </c>
      <c r="AW3295" s="34"/>
      <c r="AX3295" s="34"/>
      <c r="AY3295" s="34"/>
      <c r="AZ3295" s="34"/>
      <c r="BA3295" s="34"/>
      <c r="BB3295" s="34"/>
      <c r="BC3295" s="34"/>
      <c r="BD3295" s="44">
        <v>470105</v>
      </c>
      <c r="BE3295" s="34" t="s">
        <v>13830</v>
      </c>
      <c r="BF3295" s="43" t="s">
        <v>318</v>
      </c>
      <c r="BG3295" s="34" t="s">
        <v>2313</v>
      </c>
      <c r="BH3295" s="34" t="s">
        <v>13828</v>
      </c>
      <c r="BI3295" s="34"/>
      <c r="BJ3295" s="44" t="s">
        <v>13711</v>
      </c>
      <c r="BK3295" s="44" t="s">
        <v>13711</v>
      </c>
      <c r="EN3295" s="576"/>
      <c r="EO3295" s="561"/>
      <c r="EP3295" s="561"/>
      <c r="EQ3295" s="576"/>
      <c r="ER3295" s="561"/>
      <c r="ES3295" s="561"/>
    </row>
    <row r="3296" spans="22:149">
      <c r="V3296" s="43">
        <v>660</v>
      </c>
      <c r="W3296" s="34" t="s">
        <v>13822</v>
      </c>
      <c r="X3296" s="44">
        <v>470106</v>
      </c>
      <c r="Y3296" s="34" t="s">
        <v>13831</v>
      </c>
      <c r="Z3296" s="43" t="s">
        <v>318</v>
      </c>
      <c r="AA3296" s="34" t="s">
        <v>2313</v>
      </c>
      <c r="AB3296" s="34" t="s">
        <v>13828</v>
      </c>
      <c r="AC3296" s="34"/>
      <c r="AD3296" s="44" t="s">
        <v>13711</v>
      </c>
      <c r="AE3296" s="44" t="s">
        <v>13711</v>
      </c>
      <c r="AF3296" s="43">
        <v>660</v>
      </c>
      <c r="AG3296" s="34" t="s">
        <v>13822</v>
      </c>
      <c r="AH3296" s="34" t="s">
        <v>13822</v>
      </c>
      <c r="AI3296" s="43" t="s">
        <v>13702</v>
      </c>
      <c r="AJ3296" s="44" t="s">
        <v>13825</v>
      </c>
      <c r="AK3296" s="261">
        <v>9900144</v>
      </c>
      <c r="AL3296" s="44" t="s">
        <v>2313</v>
      </c>
      <c r="AM3296" s="44">
        <v>0</v>
      </c>
      <c r="AN3296" s="262">
        <v>292208460</v>
      </c>
      <c r="AO3296" s="34"/>
      <c r="AP3296" s="34"/>
      <c r="AQ3296" s="34"/>
      <c r="AR3296" s="34"/>
      <c r="AS3296" s="34"/>
      <c r="AT3296" s="44" t="e">
        <v>#N/A</v>
      </c>
      <c r="AU3296" s="44"/>
      <c r="AV3296" s="477" t="e">
        <f t="array" ref="AV3296">_xlfn.IFS(
LEFT(Tabelas!$AI3296,1)="N","DN",
LEFT(Tabelas!$AI3296,1)="C","DC",
LEFT(Tabelas!$AI3296,1)="L","DL",
LEFT(Tabelas!$AI3296,1)="A","DA",
LEFT(Tabelas!$AI3296,1)="G","DG")</f>
        <v>#N/A</v>
      </c>
      <c r="AW3296" s="34"/>
      <c r="AX3296" s="34"/>
      <c r="AY3296" s="34"/>
      <c r="AZ3296" s="34"/>
      <c r="BA3296" s="34"/>
      <c r="BB3296" s="34"/>
      <c r="BC3296" s="34"/>
      <c r="BD3296" s="44">
        <v>470106</v>
      </c>
      <c r="BE3296" s="34" t="s">
        <v>13831</v>
      </c>
      <c r="BF3296" s="43" t="s">
        <v>318</v>
      </c>
      <c r="BG3296" s="34" t="s">
        <v>2313</v>
      </c>
      <c r="BH3296" s="34" t="s">
        <v>13828</v>
      </c>
      <c r="BI3296" s="34"/>
      <c r="BJ3296" s="44" t="s">
        <v>13711</v>
      </c>
      <c r="BK3296" s="44" t="s">
        <v>13711</v>
      </c>
      <c r="EN3296" s="576"/>
      <c r="EO3296" s="561"/>
      <c r="EP3296" s="561"/>
      <c r="EQ3296" s="576"/>
      <c r="ER3296" s="561"/>
      <c r="ES3296" s="561"/>
    </row>
    <row r="3297" spans="22:149">
      <c r="V3297" s="43">
        <v>660</v>
      </c>
      <c r="W3297" s="34" t="s">
        <v>13822</v>
      </c>
      <c r="X3297" s="44">
        <v>470107</v>
      </c>
      <c r="Y3297" s="34" t="s">
        <v>13832</v>
      </c>
      <c r="Z3297" s="43" t="s">
        <v>318</v>
      </c>
      <c r="AA3297" s="34" t="s">
        <v>2313</v>
      </c>
      <c r="AB3297" s="34" t="s">
        <v>13828</v>
      </c>
      <c r="AC3297" s="34"/>
      <c r="AD3297" s="44" t="s">
        <v>13711</v>
      </c>
      <c r="AE3297" s="44" t="s">
        <v>13711</v>
      </c>
      <c r="AF3297" s="43">
        <v>660</v>
      </c>
      <c r="AG3297" s="34" t="s">
        <v>13822</v>
      </c>
      <c r="AH3297" s="34" t="s">
        <v>13822</v>
      </c>
      <c r="AI3297" s="43" t="s">
        <v>13702</v>
      </c>
      <c r="AJ3297" s="44" t="s">
        <v>13825</v>
      </c>
      <c r="AK3297" s="261">
        <v>9900144</v>
      </c>
      <c r="AL3297" s="44" t="s">
        <v>2313</v>
      </c>
      <c r="AM3297" s="44">
        <v>0</v>
      </c>
      <c r="AN3297" s="262">
        <v>292208460</v>
      </c>
      <c r="AO3297" s="34"/>
      <c r="AP3297" s="34"/>
      <c r="AQ3297" s="34"/>
      <c r="AR3297" s="34"/>
      <c r="AS3297" s="34"/>
      <c r="AT3297" s="44" t="e">
        <v>#N/A</v>
      </c>
      <c r="AU3297" s="44"/>
      <c r="AV3297" s="477" t="e">
        <f t="array" ref="AV3297">_xlfn.IFS(
LEFT(Tabelas!$AI3297,1)="N","DN",
LEFT(Tabelas!$AI3297,1)="C","DC",
LEFT(Tabelas!$AI3297,1)="L","DL",
LEFT(Tabelas!$AI3297,1)="A","DA",
LEFT(Tabelas!$AI3297,1)="G","DG")</f>
        <v>#N/A</v>
      </c>
      <c r="AW3297" s="34"/>
      <c r="AX3297" s="34"/>
      <c r="AY3297" s="34"/>
      <c r="AZ3297" s="34"/>
      <c r="BA3297" s="34"/>
      <c r="BB3297" s="34"/>
      <c r="BC3297" s="34"/>
      <c r="BD3297" s="44">
        <v>470107</v>
      </c>
      <c r="BE3297" s="34" t="s">
        <v>13832</v>
      </c>
      <c r="BF3297" s="43" t="s">
        <v>318</v>
      </c>
      <c r="BG3297" s="34" t="s">
        <v>2313</v>
      </c>
      <c r="BH3297" s="34" t="s">
        <v>13828</v>
      </c>
      <c r="BI3297" s="34"/>
      <c r="BJ3297" s="44" t="s">
        <v>13711</v>
      </c>
      <c r="BK3297" s="44" t="s">
        <v>13711</v>
      </c>
      <c r="EN3297" s="576"/>
      <c r="EO3297" s="561"/>
      <c r="EP3297" s="561"/>
      <c r="EQ3297" s="576"/>
      <c r="ER3297" s="561"/>
      <c r="ES3297" s="561"/>
    </row>
    <row r="3298" spans="22:149">
      <c r="V3298" s="43">
        <v>660</v>
      </c>
      <c r="W3298" s="34" t="s">
        <v>13822</v>
      </c>
      <c r="X3298" s="44">
        <v>470100</v>
      </c>
      <c r="Y3298" s="34" t="s">
        <v>13833</v>
      </c>
      <c r="Z3298" s="43" t="s">
        <v>318</v>
      </c>
      <c r="AA3298" s="34" t="s">
        <v>2313</v>
      </c>
      <c r="AB3298" s="34" t="s">
        <v>13828</v>
      </c>
      <c r="AC3298" s="34"/>
      <c r="AD3298" s="44" t="s">
        <v>13711</v>
      </c>
      <c r="AE3298" s="44" t="s">
        <v>13711</v>
      </c>
      <c r="AF3298" s="43">
        <v>660</v>
      </c>
      <c r="AG3298" s="34" t="s">
        <v>13822</v>
      </c>
      <c r="AH3298" s="34" t="s">
        <v>13822</v>
      </c>
      <c r="AI3298" s="43" t="s">
        <v>13702</v>
      </c>
      <c r="AJ3298" s="44" t="s">
        <v>13825</v>
      </c>
      <c r="AK3298" s="261">
        <v>9900144</v>
      </c>
      <c r="AL3298" s="44" t="s">
        <v>2313</v>
      </c>
      <c r="AM3298" s="44">
        <v>0</v>
      </c>
      <c r="AN3298" s="262">
        <v>292208460</v>
      </c>
      <c r="AO3298" s="34"/>
      <c r="AP3298" s="34"/>
      <c r="AQ3298" s="34"/>
      <c r="AR3298" s="34"/>
      <c r="AS3298" s="34"/>
      <c r="AT3298" s="44" t="e">
        <v>#N/A</v>
      </c>
      <c r="AU3298" s="44"/>
      <c r="AV3298" s="477" t="e">
        <f t="array" ref="AV3298">_xlfn.IFS(
LEFT(Tabelas!$AI3298,1)="N","DN",
LEFT(Tabelas!$AI3298,1)="C","DC",
LEFT(Tabelas!$AI3298,1)="L","DL",
LEFT(Tabelas!$AI3298,1)="A","DA",
LEFT(Tabelas!$AI3298,1)="G","DG")</f>
        <v>#N/A</v>
      </c>
      <c r="AW3298" s="34"/>
      <c r="AX3298" s="34"/>
      <c r="AY3298" s="34"/>
      <c r="AZ3298" s="34"/>
      <c r="BA3298" s="34"/>
      <c r="BB3298" s="34"/>
      <c r="BC3298" s="34"/>
      <c r="BD3298" s="44">
        <v>470100</v>
      </c>
      <c r="BE3298" s="34" t="s">
        <v>13833</v>
      </c>
      <c r="BF3298" s="43" t="s">
        <v>318</v>
      </c>
      <c r="BG3298" s="34" t="s">
        <v>2313</v>
      </c>
      <c r="BH3298" s="34" t="s">
        <v>13828</v>
      </c>
      <c r="BI3298" s="34"/>
      <c r="BJ3298" s="44" t="s">
        <v>13711</v>
      </c>
      <c r="BK3298" s="44" t="s">
        <v>13711</v>
      </c>
      <c r="EN3298" s="576"/>
      <c r="EO3298" s="561"/>
      <c r="EP3298" s="561"/>
      <c r="EQ3298" s="576"/>
      <c r="ER3298" s="561"/>
      <c r="ES3298" s="561"/>
    </row>
    <row r="3299" spans="22:149">
      <c r="V3299" s="43">
        <v>660</v>
      </c>
      <c r="W3299" s="34" t="s">
        <v>13822</v>
      </c>
      <c r="X3299" s="44">
        <v>470108</v>
      </c>
      <c r="Y3299" s="34" t="s">
        <v>13834</v>
      </c>
      <c r="Z3299" s="43" t="s">
        <v>318</v>
      </c>
      <c r="AA3299" s="34" t="s">
        <v>2313</v>
      </c>
      <c r="AB3299" s="34" t="s">
        <v>13828</v>
      </c>
      <c r="AC3299" s="34"/>
      <c r="AD3299" s="44" t="s">
        <v>13711</v>
      </c>
      <c r="AE3299" s="44" t="s">
        <v>13711</v>
      </c>
      <c r="AF3299" s="43">
        <v>660</v>
      </c>
      <c r="AG3299" s="34" t="s">
        <v>13822</v>
      </c>
      <c r="AH3299" s="34" t="s">
        <v>13822</v>
      </c>
      <c r="AI3299" s="43" t="s">
        <v>13702</v>
      </c>
      <c r="AJ3299" s="44" t="s">
        <v>13825</v>
      </c>
      <c r="AK3299" s="261">
        <v>9900144</v>
      </c>
      <c r="AL3299" s="44" t="s">
        <v>2313</v>
      </c>
      <c r="AM3299" s="44">
        <v>0</v>
      </c>
      <c r="AN3299" s="262">
        <v>292208460</v>
      </c>
      <c r="AO3299" s="34"/>
      <c r="AP3299" s="34"/>
      <c r="AQ3299" s="34"/>
      <c r="AR3299" s="34"/>
      <c r="AS3299" s="34"/>
      <c r="AT3299" s="44" t="e">
        <v>#N/A</v>
      </c>
      <c r="AU3299" s="44"/>
      <c r="AV3299" s="477" t="e">
        <f t="array" ref="AV3299">_xlfn.IFS(
LEFT(Tabelas!$AI3299,1)="N","DN",
LEFT(Tabelas!$AI3299,1)="C","DC",
LEFT(Tabelas!$AI3299,1)="L","DL",
LEFT(Tabelas!$AI3299,1)="A","DA",
LEFT(Tabelas!$AI3299,1)="G","DG")</f>
        <v>#N/A</v>
      </c>
      <c r="AW3299" s="34"/>
      <c r="AX3299" s="34"/>
      <c r="AY3299" s="34"/>
      <c r="AZ3299" s="34"/>
      <c r="BA3299" s="34"/>
      <c r="BB3299" s="34"/>
      <c r="BC3299" s="34"/>
      <c r="BD3299" s="44">
        <v>470108</v>
      </c>
      <c r="BE3299" s="34" t="s">
        <v>13834</v>
      </c>
      <c r="BF3299" s="43" t="s">
        <v>318</v>
      </c>
      <c r="BG3299" s="34" t="s">
        <v>2313</v>
      </c>
      <c r="BH3299" s="34" t="s">
        <v>13828</v>
      </c>
      <c r="BI3299" s="34"/>
      <c r="BJ3299" s="44" t="s">
        <v>13711</v>
      </c>
      <c r="BK3299" s="44" t="s">
        <v>13711</v>
      </c>
      <c r="EN3299" s="576"/>
      <c r="EO3299" s="561"/>
      <c r="EP3299" s="561"/>
      <c r="EQ3299" s="576"/>
      <c r="ER3299" s="561"/>
      <c r="ES3299" s="561"/>
    </row>
    <row r="3300" spans="22:149">
      <c r="V3300" s="43">
        <v>660</v>
      </c>
      <c r="W3300" s="34" t="s">
        <v>13822</v>
      </c>
      <c r="X3300" s="44">
        <v>470109</v>
      </c>
      <c r="Y3300" s="34" t="s">
        <v>13835</v>
      </c>
      <c r="Z3300" s="43" t="s">
        <v>318</v>
      </c>
      <c r="AA3300" s="34" t="s">
        <v>2313</v>
      </c>
      <c r="AB3300" s="34" t="s">
        <v>13828</v>
      </c>
      <c r="AC3300" s="34"/>
      <c r="AD3300" s="44" t="s">
        <v>13711</v>
      </c>
      <c r="AE3300" s="44" t="s">
        <v>13711</v>
      </c>
      <c r="AF3300" s="43">
        <v>660</v>
      </c>
      <c r="AG3300" s="34" t="s">
        <v>13822</v>
      </c>
      <c r="AH3300" s="34" t="s">
        <v>13822</v>
      </c>
      <c r="AI3300" s="43" t="s">
        <v>13702</v>
      </c>
      <c r="AJ3300" s="44" t="s">
        <v>13825</v>
      </c>
      <c r="AK3300" s="261">
        <v>9900144</v>
      </c>
      <c r="AL3300" s="44" t="s">
        <v>2313</v>
      </c>
      <c r="AM3300" s="44">
        <v>0</v>
      </c>
      <c r="AN3300" s="262">
        <v>292208460</v>
      </c>
      <c r="AO3300" s="34"/>
      <c r="AP3300" s="34"/>
      <c r="AQ3300" s="34"/>
      <c r="AR3300" s="34"/>
      <c r="AS3300" s="34"/>
      <c r="AT3300" s="44" t="e">
        <v>#N/A</v>
      </c>
      <c r="AU3300" s="44"/>
      <c r="AV3300" s="477" t="e">
        <f t="array" ref="AV3300">_xlfn.IFS(
LEFT(Tabelas!$AI3300,1)="N","DN",
LEFT(Tabelas!$AI3300,1)="C","DC",
LEFT(Tabelas!$AI3300,1)="L","DL",
LEFT(Tabelas!$AI3300,1)="A","DA",
LEFT(Tabelas!$AI3300,1)="G","DG")</f>
        <v>#N/A</v>
      </c>
      <c r="AW3300" s="34"/>
      <c r="AX3300" s="34"/>
      <c r="AY3300" s="34"/>
      <c r="AZ3300" s="34"/>
      <c r="BA3300" s="34"/>
      <c r="BB3300" s="34"/>
      <c r="BC3300" s="34"/>
      <c r="BD3300" s="44">
        <v>470109</v>
      </c>
      <c r="BE3300" s="34" t="s">
        <v>13835</v>
      </c>
      <c r="BF3300" s="43" t="s">
        <v>318</v>
      </c>
      <c r="BG3300" s="34" t="s">
        <v>2313</v>
      </c>
      <c r="BH3300" s="34" t="s">
        <v>13828</v>
      </c>
      <c r="BI3300" s="34"/>
      <c r="BJ3300" s="44" t="s">
        <v>13711</v>
      </c>
      <c r="BK3300" s="44" t="s">
        <v>13711</v>
      </c>
      <c r="EN3300" s="576"/>
      <c r="EO3300" s="561"/>
      <c r="EP3300" s="561"/>
      <c r="EQ3300" s="576"/>
      <c r="ER3300" s="561"/>
      <c r="ES3300" s="561"/>
    </row>
    <row r="3301" spans="22:149">
      <c r="V3301" s="43">
        <v>660</v>
      </c>
      <c r="W3301" s="34" t="s">
        <v>13822</v>
      </c>
      <c r="X3301" s="44">
        <v>470110</v>
      </c>
      <c r="Y3301" s="34" t="s">
        <v>13836</v>
      </c>
      <c r="Z3301" s="43" t="s">
        <v>318</v>
      </c>
      <c r="AA3301" s="34" t="s">
        <v>2313</v>
      </c>
      <c r="AB3301" s="34" t="s">
        <v>13828</v>
      </c>
      <c r="AC3301" s="34"/>
      <c r="AD3301" s="44" t="s">
        <v>13711</v>
      </c>
      <c r="AE3301" s="44" t="s">
        <v>13711</v>
      </c>
      <c r="AF3301" s="43">
        <v>660</v>
      </c>
      <c r="AG3301" s="34" t="s">
        <v>13822</v>
      </c>
      <c r="AH3301" s="34" t="s">
        <v>13822</v>
      </c>
      <c r="AI3301" s="43" t="s">
        <v>13702</v>
      </c>
      <c r="AJ3301" s="44" t="s">
        <v>13825</v>
      </c>
      <c r="AK3301" s="261">
        <v>9900144</v>
      </c>
      <c r="AL3301" s="44" t="s">
        <v>2313</v>
      </c>
      <c r="AM3301" s="44">
        <v>0</v>
      </c>
      <c r="AN3301" s="262">
        <v>292208460</v>
      </c>
      <c r="AO3301" s="34"/>
      <c r="AP3301" s="34"/>
      <c r="AQ3301" s="34"/>
      <c r="AR3301" s="34"/>
      <c r="AS3301" s="34"/>
      <c r="AT3301" s="44" t="e">
        <v>#N/A</v>
      </c>
      <c r="AU3301" s="44"/>
      <c r="AV3301" s="477" t="e">
        <f t="array" ref="AV3301">_xlfn.IFS(
LEFT(Tabelas!$AI3301,1)="N","DN",
LEFT(Tabelas!$AI3301,1)="C","DC",
LEFT(Tabelas!$AI3301,1)="L","DL",
LEFT(Tabelas!$AI3301,1)="A","DA",
LEFT(Tabelas!$AI3301,1)="G","DG")</f>
        <v>#N/A</v>
      </c>
      <c r="AW3301" s="34"/>
      <c r="AX3301" s="34"/>
      <c r="AY3301" s="34"/>
      <c r="AZ3301" s="34"/>
      <c r="BA3301" s="34"/>
      <c r="BB3301" s="34"/>
      <c r="BC3301" s="34"/>
      <c r="BD3301" s="44">
        <v>470110</v>
      </c>
      <c r="BE3301" s="34" t="s">
        <v>13836</v>
      </c>
      <c r="BF3301" s="43" t="s">
        <v>318</v>
      </c>
      <c r="BG3301" s="34" t="s">
        <v>2313</v>
      </c>
      <c r="BH3301" s="34" t="s">
        <v>13828</v>
      </c>
      <c r="BI3301" s="34"/>
      <c r="BJ3301" s="44" t="s">
        <v>13711</v>
      </c>
      <c r="BK3301" s="44" t="s">
        <v>13711</v>
      </c>
      <c r="EN3301" s="576"/>
      <c r="EO3301" s="561"/>
      <c r="EP3301" s="561"/>
      <c r="EQ3301" s="576"/>
      <c r="ER3301" s="561"/>
      <c r="ES3301" s="561"/>
    </row>
    <row r="3302" spans="22:149">
      <c r="V3302" s="43">
        <v>660</v>
      </c>
      <c r="W3302" s="34" t="s">
        <v>13822</v>
      </c>
      <c r="X3302" s="44">
        <v>470111</v>
      </c>
      <c r="Y3302" s="34" t="s">
        <v>13837</v>
      </c>
      <c r="Z3302" s="43" t="s">
        <v>318</v>
      </c>
      <c r="AA3302" s="34" t="s">
        <v>2313</v>
      </c>
      <c r="AB3302" s="34" t="s">
        <v>13828</v>
      </c>
      <c r="AC3302" s="34"/>
      <c r="AD3302" s="44" t="s">
        <v>13711</v>
      </c>
      <c r="AE3302" s="44" t="s">
        <v>13711</v>
      </c>
      <c r="AF3302" s="43">
        <v>660</v>
      </c>
      <c r="AG3302" s="34" t="s">
        <v>13822</v>
      </c>
      <c r="AH3302" s="34" t="s">
        <v>13822</v>
      </c>
      <c r="AI3302" s="43" t="s">
        <v>13702</v>
      </c>
      <c r="AJ3302" s="44" t="s">
        <v>13825</v>
      </c>
      <c r="AK3302" s="261">
        <v>9900144</v>
      </c>
      <c r="AL3302" s="44" t="s">
        <v>2313</v>
      </c>
      <c r="AM3302" s="44">
        <v>0</v>
      </c>
      <c r="AN3302" s="262">
        <v>292208460</v>
      </c>
      <c r="AO3302" s="34"/>
      <c r="AP3302" s="34"/>
      <c r="AQ3302" s="34"/>
      <c r="AR3302" s="34"/>
      <c r="AS3302" s="34"/>
      <c r="AT3302" s="44" t="e">
        <v>#N/A</v>
      </c>
      <c r="AU3302" s="44"/>
      <c r="AV3302" s="477" t="e">
        <f t="array" ref="AV3302">_xlfn.IFS(
LEFT(Tabelas!$AI3302,1)="N","DN",
LEFT(Tabelas!$AI3302,1)="C","DC",
LEFT(Tabelas!$AI3302,1)="L","DL",
LEFT(Tabelas!$AI3302,1)="A","DA",
LEFT(Tabelas!$AI3302,1)="G","DG")</f>
        <v>#N/A</v>
      </c>
      <c r="AW3302" s="34"/>
      <c r="AX3302" s="34"/>
      <c r="AY3302" s="34"/>
      <c r="AZ3302" s="34"/>
      <c r="BA3302" s="34"/>
      <c r="BB3302" s="34"/>
      <c r="BC3302" s="34"/>
      <c r="BD3302" s="44">
        <v>470111</v>
      </c>
      <c r="BE3302" s="34" t="s">
        <v>13837</v>
      </c>
      <c r="BF3302" s="43" t="s">
        <v>318</v>
      </c>
      <c r="BG3302" s="34" t="s">
        <v>2313</v>
      </c>
      <c r="BH3302" s="34" t="s">
        <v>13828</v>
      </c>
      <c r="BI3302" s="34"/>
      <c r="BJ3302" s="44" t="s">
        <v>13711</v>
      </c>
      <c r="BK3302" s="44" t="s">
        <v>13711</v>
      </c>
      <c r="EN3302" s="576"/>
      <c r="EO3302" s="561"/>
      <c r="EP3302" s="561"/>
      <c r="EQ3302" s="576"/>
      <c r="ER3302" s="561"/>
      <c r="ES3302" s="561"/>
    </row>
    <row r="3303" spans="22:149">
      <c r="V3303" s="43">
        <v>660</v>
      </c>
      <c r="W3303" s="34" t="s">
        <v>13822</v>
      </c>
      <c r="X3303" s="44">
        <v>470112</v>
      </c>
      <c r="Y3303" s="34" t="s">
        <v>13759</v>
      </c>
      <c r="Z3303" s="43" t="s">
        <v>318</v>
      </c>
      <c r="AA3303" s="34" t="s">
        <v>2313</v>
      </c>
      <c r="AB3303" s="34" t="s">
        <v>13828</v>
      </c>
      <c r="AC3303" s="34"/>
      <c r="AD3303" s="44" t="s">
        <v>13711</v>
      </c>
      <c r="AE3303" s="44" t="s">
        <v>13711</v>
      </c>
      <c r="AF3303" s="43">
        <v>660</v>
      </c>
      <c r="AG3303" s="34" t="s">
        <v>13822</v>
      </c>
      <c r="AH3303" s="34" t="s">
        <v>13822</v>
      </c>
      <c r="AI3303" s="43" t="s">
        <v>13702</v>
      </c>
      <c r="AJ3303" s="44" t="s">
        <v>13825</v>
      </c>
      <c r="AK3303" s="261">
        <v>9900144</v>
      </c>
      <c r="AL3303" s="44" t="s">
        <v>2313</v>
      </c>
      <c r="AM3303" s="44">
        <v>0</v>
      </c>
      <c r="AN3303" s="262">
        <v>292208460</v>
      </c>
      <c r="AO3303" s="34"/>
      <c r="AP3303" s="34"/>
      <c r="AQ3303" s="34"/>
      <c r="AR3303" s="34"/>
      <c r="AS3303" s="34"/>
      <c r="AT3303" s="44" t="e">
        <v>#N/A</v>
      </c>
      <c r="AU3303" s="44"/>
      <c r="AV3303" s="477" t="e">
        <f t="array" ref="AV3303">_xlfn.IFS(
LEFT(Tabelas!$AI3303,1)="N","DN",
LEFT(Tabelas!$AI3303,1)="C","DC",
LEFT(Tabelas!$AI3303,1)="L","DL",
LEFT(Tabelas!$AI3303,1)="A","DA",
LEFT(Tabelas!$AI3303,1)="G","DG")</f>
        <v>#N/A</v>
      </c>
      <c r="AW3303" s="34"/>
      <c r="AX3303" s="34"/>
      <c r="AY3303" s="34"/>
      <c r="AZ3303" s="34"/>
      <c r="BA3303" s="34"/>
      <c r="BB3303" s="34"/>
      <c r="BC3303" s="34"/>
      <c r="BD3303" s="44">
        <v>470112</v>
      </c>
      <c r="BE3303" s="34" t="s">
        <v>13759</v>
      </c>
      <c r="BF3303" s="43" t="s">
        <v>318</v>
      </c>
      <c r="BG3303" s="34" t="s">
        <v>2313</v>
      </c>
      <c r="BH3303" s="34" t="s">
        <v>13828</v>
      </c>
      <c r="BI3303" s="34"/>
      <c r="BJ3303" s="44" t="s">
        <v>13711</v>
      </c>
      <c r="BK3303" s="44" t="s">
        <v>13711</v>
      </c>
      <c r="EN3303" s="576"/>
      <c r="EO3303" s="561"/>
      <c r="EP3303" s="561"/>
      <c r="EQ3303" s="576"/>
      <c r="ER3303" s="561"/>
      <c r="ES3303" s="561"/>
    </row>
    <row r="3304" spans="22:149">
      <c r="V3304" s="43">
        <v>660</v>
      </c>
      <c r="W3304" s="34" t="s">
        <v>13822</v>
      </c>
      <c r="X3304" s="44">
        <v>470113</v>
      </c>
      <c r="Y3304" s="34" t="s">
        <v>13838</v>
      </c>
      <c r="Z3304" s="43" t="s">
        <v>318</v>
      </c>
      <c r="AA3304" s="34" t="s">
        <v>2313</v>
      </c>
      <c r="AB3304" s="34" t="s">
        <v>13828</v>
      </c>
      <c r="AC3304" s="34"/>
      <c r="AD3304" s="44" t="s">
        <v>13711</v>
      </c>
      <c r="AE3304" s="44" t="s">
        <v>13711</v>
      </c>
      <c r="AF3304" s="43">
        <v>660</v>
      </c>
      <c r="AG3304" s="34" t="s">
        <v>13822</v>
      </c>
      <c r="AH3304" s="34" t="s">
        <v>13822</v>
      </c>
      <c r="AI3304" s="43" t="s">
        <v>13702</v>
      </c>
      <c r="AJ3304" s="44" t="s">
        <v>13825</v>
      </c>
      <c r="AK3304" s="261">
        <v>9900144</v>
      </c>
      <c r="AL3304" s="44" t="s">
        <v>2313</v>
      </c>
      <c r="AM3304" s="44">
        <v>0</v>
      </c>
      <c r="AN3304" s="262">
        <v>292208460</v>
      </c>
      <c r="AO3304" s="34"/>
      <c r="AP3304" s="34"/>
      <c r="AQ3304" s="34"/>
      <c r="AR3304" s="34"/>
      <c r="AS3304" s="34"/>
      <c r="AT3304" s="44" t="e">
        <v>#N/A</v>
      </c>
      <c r="AU3304" s="44"/>
      <c r="AV3304" s="477" t="e">
        <f t="array" ref="AV3304">_xlfn.IFS(
LEFT(Tabelas!$AI3304,1)="N","DN",
LEFT(Tabelas!$AI3304,1)="C","DC",
LEFT(Tabelas!$AI3304,1)="L","DL",
LEFT(Tabelas!$AI3304,1)="A","DA",
LEFT(Tabelas!$AI3304,1)="G","DG")</f>
        <v>#N/A</v>
      </c>
      <c r="AW3304" s="34"/>
      <c r="AX3304" s="34"/>
      <c r="AY3304" s="34"/>
      <c r="AZ3304" s="34"/>
      <c r="BA3304" s="34"/>
      <c r="BB3304" s="34"/>
      <c r="BC3304" s="34"/>
      <c r="BD3304" s="44">
        <v>470113</v>
      </c>
      <c r="BE3304" s="34" t="s">
        <v>13838</v>
      </c>
      <c r="BF3304" s="43" t="s">
        <v>318</v>
      </c>
      <c r="BG3304" s="34" t="s">
        <v>2313</v>
      </c>
      <c r="BH3304" s="34" t="s">
        <v>13828</v>
      </c>
      <c r="BI3304" s="34"/>
      <c r="BJ3304" s="44" t="s">
        <v>13711</v>
      </c>
      <c r="BK3304" s="44" t="s">
        <v>13711</v>
      </c>
      <c r="EN3304" s="576"/>
      <c r="EO3304" s="561"/>
      <c r="EP3304" s="561"/>
      <c r="EQ3304" s="576"/>
      <c r="ER3304" s="561"/>
      <c r="ES3304" s="561"/>
    </row>
    <row r="3305" spans="22:149">
      <c r="V3305" s="43">
        <v>660</v>
      </c>
      <c r="W3305" s="34" t="s">
        <v>13822</v>
      </c>
      <c r="X3305" s="44">
        <v>480101</v>
      </c>
      <c r="Y3305" s="34" t="s">
        <v>13839</v>
      </c>
      <c r="Z3305" s="43" t="s">
        <v>318</v>
      </c>
      <c r="AA3305" s="34" t="s">
        <v>13840</v>
      </c>
      <c r="AB3305" s="34" t="s">
        <v>13841</v>
      </c>
      <c r="AC3305" s="34"/>
      <c r="AD3305" s="44" t="s">
        <v>13711</v>
      </c>
      <c r="AE3305" s="44" t="s">
        <v>13711</v>
      </c>
      <c r="AF3305" s="43">
        <v>660</v>
      </c>
      <c r="AG3305" s="34" t="s">
        <v>13822</v>
      </c>
      <c r="AH3305" s="34" t="s">
        <v>13822</v>
      </c>
      <c r="AI3305" s="43" t="s">
        <v>13702</v>
      </c>
      <c r="AJ3305" s="44" t="s">
        <v>13825</v>
      </c>
      <c r="AK3305" s="261">
        <v>9900144</v>
      </c>
      <c r="AL3305" s="44" t="s">
        <v>2313</v>
      </c>
      <c r="AM3305" s="44">
        <v>0</v>
      </c>
      <c r="AN3305" s="262">
        <v>292208460</v>
      </c>
      <c r="AO3305" s="34"/>
      <c r="AP3305" s="34"/>
      <c r="AQ3305" s="34"/>
      <c r="AR3305" s="34"/>
      <c r="AS3305" s="34"/>
      <c r="AT3305" s="44" t="e">
        <v>#N/A</v>
      </c>
      <c r="AU3305" s="44"/>
      <c r="AV3305" s="477" t="e">
        <f t="array" ref="AV3305">_xlfn.IFS(
LEFT(Tabelas!$AI3305,1)="N","DN",
LEFT(Tabelas!$AI3305,1)="C","DC",
LEFT(Tabelas!$AI3305,1)="L","DL",
LEFT(Tabelas!$AI3305,1)="A","DA",
LEFT(Tabelas!$AI3305,1)="G","DG")</f>
        <v>#N/A</v>
      </c>
      <c r="AW3305" s="34"/>
      <c r="AX3305" s="34"/>
      <c r="AY3305" s="34"/>
      <c r="AZ3305" s="34"/>
      <c r="BA3305" s="34"/>
      <c r="BB3305" s="34"/>
      <c r="BC3305" s="34"/>
      <c r="BD3305" s="44">
        <v>480101</v>
      </c>
      <c r="BE3305" s="34" t="s">
        <v>13839</v>
      </c>
      <c r="BF3305" s="43" t="s">
        <v>318</v>
      </c>
      <c r="BG3305" s="34" t="s">
        <v>13840</v>
      </c>
      <c r="BH3305" s="34" t="s">
        <v>13841</v>
      </c>
      <c r="BI3305" s="34"/>
      <c r="BJ3305" s="44" t="s">
        <v>13711</v>
      </c>
      <c r="BK3305" s="44" t="s">
        <v>13711</v>
      </c>
      <c r="EN3305" s="576"/>
      <c r="EO3305" s="561"/>
      <c r="EP3305" s="561"/>
      <c r="EQ3305" s="576"/>
      <c r="ER3305" s="561"/>
      <c r="ES3305" s="561"/>
    </row>
    <row r="3306" spans="22:149">
      <c r="V3306" s="43">
        <v>660</v>
      </c>
      <c r="W3306" s="34" t="s">
        <v>13822</v>
      </c>
      <c r="X3306" s="44">
        <v>480102</v>
      </c>
      <c r="Y3306" s="34" t="s">
        <v>13842</v>
      </c>
      <c r="Z3306" s="43" t="s">
        <v>318</v>
      </c>
      <c r="AA3306" s="34" t="s">
        <v>13840</v>
      </c>
      <c r="AB3306" s="34" t="s">
        <v>13841</v>
      </c>
      <c r="AC3306" s="34"/>
      <c r="AD3306" s="44" t="s">
        <v>13711</v>
      </c>
      <c r="AE3306" s="44" t="s">
        <v>13711</v>
      </c>
      <c r="AF3306" s="43">
        <v>660</v>
      </c>
      <c r="AG3306" s="34" t="s">
        <v>13822</v>
      </c>
      <c r="AH3306" s="34" t="s">
        <v>13822</v>
      </c>
      <c r="AI3306" s="43" t="s">
        <v>13702</v>
      </c>
      <c r="AJ3306" s="44" t="s">
        <v>13825</v>
      </c>
      <c r="AK3306" s="261">
        <v>9900144</v>
      </c>
      <c r="AL3306" s="44" t="s">
        <v>2313</v>
      </c>
      <c r="AM3306" s="44">
        <v>0</v>
      </c>
      <c r="AN3306" s="262">
        <v>292208460</v>
      </c>
      <c r="AO3306" s="34"/>
      <c r="AP3306" s="34"/>
      <c r="AQ3306" s="34"/>
      <c r="AR3306" s="34"/>
      <c r="AS3306" s="34"/>
      <c r="AT3306" s="44" t="e">
        <v>#N/A</v>
      </c>
      <c r="AU3306" s="44"/>
      <c r="AV3306" s="477" t="e">
        <f t="array" ref="AV3306">_xlfn.IFS(
LEFT(Tabelas!$AI3306,1)="N","DN",
LEFT(Tabelas!$AI3306,1)="C","DC",
LEFT(Tabelas!$AI3306,1)="L","DL",
LEFT(Tabelas!$AI3306,1)="A","DA",
LEFT(Tabelas!$AI3306,1)="G","DG")</f>
        <v>#N/A</v>
      </c>
      <c r="AW3306" s="34"/>
      <c r="AX3306" s="34"/>
      <c r="AY3306" s="34"/>
      <c r="AZ3306" s="34"/>
      <c r="BA3306" s="34"/>
      <c r="BB3306" s="34"/>
      <c r="BC3306" s="34"/>
      <c r="BD3306" s="44">
        <v>480102</v>
      </c>
      <c r="BE3306" s="34" t="s">
        <v>13842</v>
      </c>
      <c r="BF3306" s="43" t="s">
        <v>318</v>
      </c>
      <c r="BG3306" s="34" t="s">
        <v>13840</v>
      </c>
      <c r="BH3306" s="34" t="s">
        <v>13841</v>
      </c>
      <c r="BI3306" s="34"/>
      <c r="BJ3306" s="44" t="s">
        <v>13711</v>
      </c>
      <c r="BK3306" s="44" t="s">
        <v>13711</v>
      </c>
      <c r="EN3306" s="576"/>
      <c r="EO3306" s="561"/>
      <c r="EP3306" s="561"/>
      <c r="EQ3306" s="576"/>
      <c r="ER3306" s="561"/>
      <c r="ES3306" s="561"/>
    </row>
    <row r="3307" spans="22:149">
      <c r="V3307" s="43">
        <v>660</v>
      </c>
      <c r="W3307" s="34" t="s">
        <v>13822</v>
      </c>
      <c r="X3307" s="44">
        <v>480103</v>
      </c>
      <c r="Y3307" s="34" t="s">
        <v>13843</v>
      </c>
      <c r="Z3307" s="43" t="s">
        <v>318</v>
      </c>
      <c r="AA3307" s="34" t="s">
        <v>13840</v>
      </c>
      <c r="AB3307" s="34" t="s">
        <v>13841</v>
      </c>
      <c r="AC3307" s="34"/>
      <c r="AD3307" s="44" t="s">
        <v>13711</v>
      </c>
      <c r="AE3307" s="44" t="s">
        <v>13711</v>
      </c>
      <c r="AF3307" s="43">
        <v>660</v>
      </c>
      <c r="AG3307" s="34" t="s">
        <v>13822</v>
      </c>
      <c r="AH3307" s="34" t="s">
        <v>13822</v>
      </c>
      <c r="AI3307" s="43" t="s">
        <v>13702</v>
      </c>
      <c r="AJ3307" s="44" t="s">
        <v>13825</v>
      </c>
      <c r="AK3307" s="261">
        <v>9900144</v>
      </c>
      <c r="AL3307" s="44" t="s">
        <v>2313</v>
      </c>
      <c r="AM3307" s="44">
        <v>0</v>
      </c>
      <c r="AN3307" s="262">
        <v>292208460</v>
      </c>
      <c r="AO3307" s="34"/>
      <c r="AP3307" s="34"/>
      <c r="AQ3307" s="34"/>
      <c r="AR3307" s="34"/>
      <c r="AS3307" s="34"/>
      <c r="AT3307" s="44" t="e">
        <v>#N/A</v>
      </c>
      <c r="AU3307" s="44"/>
      <c r="AV3307" s="477" t="e">
        <f t="array" ref="AV3307">_xlfn.IFS(
LEFT(Tabelas!$AI3307,1)="N","DN",
LEFT(Tabelas!$AI3307,1)="C","DC",
LEFT(Tabelas!$AI3307,1)="L","DL",
LEFT(Tabelas!$AI3307,1)="A","DA",
LEFT(Tabelas!$AI3307,1)="G","DG")</f>
        <v>#N/A</v>
      </c>
      <c r="AW3307" s="34"/>
      <c r="AX3307" s="34"/>
      <c r="AY3307" s="34"/>
      <c r="AZ3307" s="34"/>
      <c r="BA3307" s="34"/>
      <c r="BB3307" s="34"/>
      <c r="BC3307" s="34"/>
      <c r="BD3307" s="44">
        <v>480103</v>
      </c>
      <c r="BE3307" s="34" t="s">
        <v>13843</v>
      </c>
      <c r="BF3307" s="43" t="s">
        <v>318</v>
      </c>
      <c r="BG3307" s="34" t="s">
        <v>13840</v>
      </c>
      <c r="BH3307" s="34" t="s">
        <v>13841</v>
      </c>
      <c r="BI3307" s="34"/>
      <c r="BJ3307" s="44" t="s">
        <v>13711</v>
      </c>
      <c r="BK3307" s="44" t="s">
        <v>13711</v>
      </c>
      <c r="EN3307" s="576"/>
      <c r="EO3307" s="561"/>
      <c r="EP3307" s="561"/>
      <c r="EQ3307" s="576"/>
      <c r="ER3307" s="561"/>
      <c r="ES3307" s="561"/>
    </row>
    <row r="3308" spans="22:149">
      <c r="V3308" s="43">
        <v>660</v>
      </c>
      <c r="W3308" s="34" t="s">
        <v>13822</v>
      </c>
      <c r="X3308" s="44">
        <v>480104</v>
      </c>
      <c r="Y3308" s="34" t="s">
        <v>13844</v>
      </c>
      <c r="Z3308" s="43" t="s">
        <v>318</v>
      </c>
      <c r="AA3308" s="34" t="s">
        <v>13840</v>
      </c>
      <c r="AB3308" s="34" t="s">
        <v>13841</v>
      </c>
      <c r="AC3308" s="34"/>
      <c r="AD3308" s="44" t="s">
        <v>13711</v>
      </c>
      <c r="AE3308" s="44" t="s">
        <v>13711</v>
      </c>
      <c r="AF3308" s="43">
        <v>660</v>
      </c>
      <c r="AG3308" s="34" t="s">
        <v>13822</v>
      </c>
      <c r="AH3308" s="34" t="s">
        <v>13822</v>
      </c>
      <c r="AI3308" s="43" t="s">
        <v>13702</v>
      </c>
      <c r="AJ3308" s="44" t="s">
        <v>13825</v>
      </c>
      <c r="AK3308" s="261">
        <v>9900144</v>
      </c>
      <c r="AL3308" s="44" t="s">
        <v>2313</v>
      </c>
      <c r="AM3308" s="44">
        <v>0</v>
      </c>
      <c r="AN3308" s="262">
        <v>292208460</v>
      </c>
      <c r="AO3308" s="34"/>
      <c r="AP3308" s="34"/>
      <c r="AQ3308" s="34"/>
      <c r="AR3308" s="34"/>
      <c r="AS3308" s="34"/>
      <c r="AT3308" s="44" t="e">
        <v>#N/A</v>
      </c>
      <c r="AU3308" s="44"/>
      <c r="AV3308" s="477" t="e">
        <f t="array" ref="AV3308">_xlfn.IFS(
LEFT(Tabelas!$AI3308,1)="N","DN",
LEFT(Tabelas!$AI3308,1)="C","DC",
LEFT(Tabelas!$AI3308,1)="L","DL",
LEFT(Tabelas!$AI3308,1)="A","DA",
LEFT(Tabelas!$AI3308,1)="G","DG")</f>
        <v>#N/A</v>
      </c>
      <c r="AW3308" s="34"/>
      <c r="AX3308" s="34"/>
      <c r="AY3308" s="34"/>
      <c r="AZ3308" s="34"/>
      <c r="BA3308" s="34"/>
      <c r="BB3308" s="34"/>
      <c r="BC3308" s="34"/>
      <c r="BD3308" s="44">
        <v>480104</v>
      </c>
      <c r="BE3308" s="34" t="s">
        <v>13844</v>
      </c>
      <c r="BF3308" s="43" t="s">
        <v>318</v>
      </c>
      <c r="BG3308" s="34" t="s">
        <v>13840</v>
      </c>
      <c r="BH3308" s="34" t="s">
        <v>13841</v>
      </c>
      <c r="BI3308" s="34"/>
      <c r="BJ3308" s="44" t="s">
        <v>13711</v>
      </c>
      <c r="BK3308" s="44" t="s">
        <v>13711</v>
      </c>
      <c r="EN3308" s="576"/>
      <c r="EO3308" s="561"/>
      <c r="EP3308" s="561"/>
      <c r="EQ3308" s="576"/>
      <c r="ER3308" s="561"/>
      <c r="ES3308" s="561"/>
    </row>
    <row r="3309" spans="22:149">
      <c r="V3309" s="43">
        <v>660</v>
      </c>
      <c r="W3309" s="34" t="s">
        <v>13822</v>
      </c>
      <c r="X3309" s="44">
        <v>480105</v>
      </c>
      <c r="Y3309" s="34" t="s">
        <v>13840</v>
      </c>
      <c r="Z3309" s="43" t="s">
        <v>318</v>
      </c>
      <c r="AA3309" s="34" t="s">
        <v>13840</v>
      </c>
      <c r="AB3309" s="34" t="s">
        <v>13841</v>
      </c>
      <c r="AC3309" s="34"/>
      <c r="AD3309" s="44" t="s">
        <v>13711</v>
      </c>
      <c r="AE3309" s="44" t="s">
        <v>13711</v>
      </c>
      <c r="AF3309" s="43">
        <v>660</v>
      </c>
      <c r="AG3309" s="34" t="s">
        <v>13822</v>
      </c>
      <c r="AH3309" s="34" t="s">
        <v>13822</v>
      </c>
      <c r="AI3309" s="43" t="s">
        <v>13702</v>
      </c>
      <c r="AJ3309" s="44" t="s">
        <v>13825</v>
      </c>
      <c r="AK3309" s="261">
        <v>9900144</v>
      </c>
      <c r="AL3309" s="44" t="s">
        <v>2313</v>
      </c>
      <c r="AM3309" s="44">
        <v>0</v>
      </c>
      <c r="AN3309" s="262">
        <v>292208460</v>
      </c>
      <c r="AO3309" s="34"/>
      <c r="AP3309" s="34"/>
      <c r="AQ3309" s="34"/>
      <c r="AR3309" s="34"/>
      <c r="AS3309" s="34"/>
      <c r="AT3309" s="44" t="e">
        <v>#N/A</v>
      </c>
      <c r="AU3309" s="44"/>
      <c r="AV3309" s="477" t="e">
        <f t="array" ref="AV3309">_xlfn.IFS(
LEFT(Tabelas!$AI3309,1)="N","DN",
LEFT(Tabelas!$AI3309,1)="C","DC",
LEFT(Tabelas!$AI3309,1)="L","DL",
LEFT(Tabelas!$AI3309,1)="A","DA",
LEFT(Tabelas!$AI3309,1)="G","DG")</f>
        <v>#N/A</v>
      </c>
      <c r="AW3309" s="34"/>
      <c r="AX3309" s="34"/>
      <c r="AY3309" s="34"/>
      <c r="AZ3309" s="34"/>
      <c r="BA3309" s="34"/>
      <c r="BB3309" s="34"/>
      <c r="BC3309" s="34"/>
      <c r="BD3309" s="44">
        <v>480105</v>
      </c>
      <c r="BE3309" s="34" t="s">
        <v>13840</v>
      </c>
      <c r="BF3309" s="43" t="s">
        <v>318</v>
      </c>
      <c r="BG3309" s="34" t="s">
        <v>13840</v>
      </c>
      <c r="BH3309" s="34" t="s">
        <v>13841</v>
      </c>
      <c r="BI3309" s="34"/>
      <c r="BJ3309" s="44" t="s">
        <v>13711</v>
      </c>
      <c r="BK3309" s="44" t="s">
        <v>13711</v>
      </c>
      <c r="EN3309" s="576"/>
      <c r="EO3309" s="561"/>
      <c r="EP3309" s="561"/>
      <c r="EQ3309" s="576"/>
      <c r="ER3309" s="561"/>
      <c r="ES3309" s="561"/>
    </row>
    <row r="3310" spans="22:149">
      <c r="V3310" s="43">
        <v>660</v>
      </c>
      <c r="W3310" s="34" t="s">
        <v>13822</v>
      </c>
      <c r="X3310" s="44">
        <v>480100</v>
      </c>
      <c r="Y3310" s="34" t="s">
        <v>13845</v>
      </c>
      <c r="Z3310" s="43" t="s">
        <v>318</v>
      </c>
      <c r="AA3310" s="34" t="s">
        <v>13840</v>
      </c>
      <c r="AB3310" s="34" t="s">
        <v>13841</v>
      </c>
      <c r="AC3310" s="34"/>
      <c r="AD3310" s="44" t="s">
        <v>13711</v>
      </c>
      <c r="AE3310" s="44" t="s">
        <v>13711</v>
      </c>
      <c r="AF3310" s="43">
        <v>660</v>
      </c>
      <c r="AG3310" s="34" t="s">
        <v>13822</v>
      </c>
      <c r="AH3310" s="34" t="s">
        <v>13822</v>
      </c>
      <c r="AI3310" s="43" t="s">
        <v>13702</v>
      </c>
      <c r="AJ3310" s="44" t="s">
        <v>13825</v>
      </c>
      <c r="AK3310" s="261">
        <v>9900144</v>
      </c>
      <c r="AL3310" s="44" t="s">
        <v>2313</v>
      </c>
      <c r="AM3310" s="44">
        <v>0</v>
      </c>
      <c r="AN3310" s="262">
        <v>292208460</v>
      </c>
      <c r="AO3310" s="34"/>
      <c r="AP3310" s="34"/>
      <c r="AQ3310" s="34"/>
      <c r="AR3310" s="34"/>
      <c r="AS3310" s="34"/>
      <c r="AT3310" s="44" t="e">
        <v>#N/A</v>
      </c>
      <c r="AU3310" s="44"/>
      <c r="AV3310" s="477" t="e">
        <f t="array" ref="AV3310">_xlfn.IFS(
LEFT(Tabelas!$AI3310,1)="N","DN",
LEFT(Tabelas!$AI3310,1)="C","DC",
LEFT(Tabelas!$AI3310,1)="L","DL",
LEFT(Tabelas!$AI3310,1)="A","DA",
LEFT(Tabelas!$AI3310,1)="G","DG")</f>
        <v>#N/A</v>
      </c>
      <c r="AW3310" s="34"/>
      <c r="AX3310" s="34"/>
      <c r="AY3310" s="34"/>
      <c r="AZ3310" s="34"/>
      <c r="BA3310" s="34"/>
      <c r="BB3310" s="34"/>
      <c r="BC3310" s="34"/>
      <c r="BD3310" s="44">
        <v>480100</v>
      </c>
      <c r="BE3310" s="34" t="s">
        <v>13845</v>
      </c>
      <c r="BF3310" s="43" t="s">
        <v>318</v>
      </c>
      <c r="BG3310" s="34" t="s">
        <v>13840</v>
      </c>
      <c r="BH3310" s="34" t="s">
        <v>13841</v>
      </c>
      <c r="BI3310" s="34"/>
      <c r="BJ3310" s="44" t="s">
        <v>13711</v>
      </c>
      <c r="BK3310" s="44" t="s">
        <v>13711</v>
      </c>
      <c r="EN3310" s="576"/>
      <c r="EO3310" s="561"/>
      <c r="EP3310" s="561"/>
      <c r="EQ3310" s="576"/>
      <c r="ER3310" s="561"/>
      <c r="ES3310" s="561"/>
    </row>
    <row r="3311" spans="22:149">
      <c r="V3311" s="43">
        <v>660</v>
      </c>
      <c r="W3311" s="34" t="s">
        <v>13822</v>
      </c>
      <c r="X3311" s="44">
        <v>480106</v>
      </c>
      <c r="Y3311" s="34" t="s">
        <v>1129</v>
      </c>
      <c r="Z3311" s="43" t="s">
        <v>318</v>
      </c>
      <c r="AA3311" s="34" t="s">
        <v>13840</v>
      </c>
      <c r="AB3311" s="34" t="s">
        <v>13841</v>
      </c>
      <c r="AC3311" s="34"/>
      <c r="AD3311" s="44" t="s">
        <v>13711</v>
      </c>
      <c r="AE3311" s="44" t="s">
        <v>13711</v>
      </c>
      <c r="AF3311" s="43">
        <v>660</v>
      </c>
      <c r="AG3311" s="34" t="s">
        <v>13822</v>
      </c>
      <c r="AH3311" s="34" t="s">
        <v>13822</v>
      </c>
      <c r="AI3311" s="43" t="s">
        <v>13702</v>
      </c>
      <c r="AJ3311" s="44" t="s">
        <v>13825</v>
      </c>
      <c r="AK3311" s="261">
        <v>9900144</v>
      </c>
      <c r="AL3311" s="44" t="s">
        <v>2313</v>
      </c>
      <c r="AM3311" s="44">
        <v>0</v>
      </c>
      <c r="AN3311" s="262">
        <v>292208460</v>
      </c>
      <c r="AO3311" s="34"/>
      <c r="AP3311" s="34"/>
      <c r="AQ3311" s="34"/>
      <c r="AR3311" s="34"/>
      <c r="AS3311" s="34"/>
      <c r="AT3311" s="44" t="e">
        <v>#N/A</v>
      </c>
      <c r="AU3311" s="44"/>
      <c r="AV3311" s="477" t="e">
        <f t="array" ref="AV3311">_xlfn.IFS(
LEFT(Tabelas!$AI3311,1)="N","DN",
LEFT(Tabelas!$AI3311,1)="C","DC",
LEFT(Tabelas!$AI3311,1)="L","DL",
LEFT(Tabelas!$AI3311,1)="A","DA",
LEFT(Tabelas!$AI3311,1)="G","DG")</f>
        <v>#N/A</v>
      </c>
      <c r="AW3311" s="34"/>
      <c r="AX3311" s="34"/>
      <c r="AY3311" s="34"/>
      <c r="AZ3311" s="34"/>
      <c r="BA3311" s="34"/>
      <c r="BB3311" s="34"/>
      <c r="BC3311" s="34"/>
      <c r="BD3311" s="44">
        <v>480106</v>
      </c>
      <c r="BE3311" s="34" t="s">
        <v>1129</v>
      </c>
      <c r="BF3311" s="43" t="s">
        <v>318</v>
      </c>
      <c r="BG3311" s="34" t="s">
        <v>13840</v>
      </c>
      <c r="BH3311" s="34" t="s">
        <v>13841</v>
      </c>
      <c r="BI3311" s="34"/>
      <c r="BJ3311" s="44" t="s">
        <v>13711</v>
      </c>
      <c r="BK3311" s="44" t="s">
        <v>13711</v>
      </c>
      <c r="EN3311" s="576"/>
      <c r="EO3311" s="561"/>
      <c r="EP3311" s="561"/>
      <c r="EQ3311" s="576"/>
      <c r="ER3311" s="561"/>
      <c r="ES3311" s="561"/>
    </row>
    <row r="3312" spans="22:149">
      <c r="V3312" s="43">
        <v>660</v>
      </c>
      <c r="W3312" s="34" t="s">
        <v>13822</v>
      </c>
      <c r="X3312" s="44">
        <v>480107</v>
      </c>
      <c r="Y3312" s="34" t="s">
        <v>2068</v>
      </c>
      <c r="Z3312" s="43" t="s">
        <v>318</v>
      </c>
      <c r="AA3312" s="34" t="s">
        <v>13840</v>
      </c>
      <c r="AB3312" s="34" t="s">
        <v>13841</v>
      </c>
      <c r="AC3312" s="34"/>
      <c r="AD3312" s="44" t="s">
        <v>13711</v>
      </c>
      <c r="AE3312" s="44" t="s">
        <v>13711</v>
      </c>
      <c r="AF3312" s="43">
        <v>660</v>
      </c>
      <c r="AG3312" s="34" t="s">
        <v>13822</v>
      </c>
      <c r="AH3312" s="34" t="s">
        <v>13822</v>
      </c>
      <c r="AI3312" s="43" t="s">
        <v>13702</v>
      </c>
      <c r="AJ3312" s="44" t="s">
        <v>13825</v>
      </c>
      <c r="AK3312" s="261">
        <v>9900144</v>
      </c>
      <c r="AL3312" s="44" t="s">
        <v>2313</v>
      </c>
      <c r="AM3312" s="44">
        <v>0</v>
      </c>
      <c r="AN3312" s="262">
        <v>292208460</v>
      </c>
      <c r="AO3312" s="34"/>
      <c r="AP3312" s="34"/>
      <c r="AQ3312" s="34"/>
      <c r="AR3312" s="34"/>
      <c r="AS3312" s="34"/>
      <c r="AT3312" s="44" t="e">
        <v>#N/A</v>
      </c>
      <c r="AU3312" s="44"/>
      <c r="AV3312" s="477" t="e">
        <f t="array" ref="AV3312">_xlfn.IFS(
LEFT(Tabelas!$AI3312,1)="N","DN",
LEFT(Tabelas!$AI3312,1)="C","DC",
LEFT(Tabelas!$AI3312,1)="L","DL",
LEFT(Tabelas!$AI3312,1)="A","DA",
LEFT(Tabelas!$AI3312,1)="G","DG")</f>
        <v>#N/A</v>
      </c>
      <c r="AW3312" s="34"/>
      <c r="AX3312" s="34"/>
      <c r="AY3312" s="34"/>
      <c r="AZ3312" s="34"/>
      <c r="BA3312" s="34"/>
      <c r="BB3312" s="34"/>
      <c r="BC3312" s="34"/>
      <c r="BD3312" s="44">
        <v>480107</v>
      </c>
      <c r="BE3312" s="34" t="s">
        <v>2068</v>
      </c>
      <c r="BF3312" s="43" t="s">
        <v>318</v>
      </c>
      <c r="BG3312" s="34" t="s">
        <v>13840</v>
      </c>
      <c r="BH3312" s="34" t="s">
        <v>13841</v>
      </c>
      <c r="BI3312" s="34"/>
      <c r="BJ3312" s="44" t="s">
        <v>13711</v>
      </c>
      <c r="BK3312" s="44" t="s">
        <v>13711</v>
      </c>
      <c r="EN3312" s="576"/>
      <c r="EO3312" s="561"/>
      <c r="EP3312" s="561"/>
      <c r="EQ3312" s="576"/>
      <c r="ER3312" s="561"/>
      <c r="ES3312" s="561"/>
    </row>
    <row r="3313" spans="22:149">
      <c r="V3313" s="43">
        <v>660</v>
      </c>
      <c r="W3313" s="34" t="s">
        <v>13822</v>
      </c>
      <c r="X3313" s="44">
        <v>460101</v>
      </c>
      <c r="Y3313" s="34" t="s">
        <v>13846</v>
      </c>
      <c r="Z3313" s="43" t="s">
        <v>318</v>
      </c>
      <c r="AA3313" s="34" t="s">
        <v>13847</v>
      </c>
      <c r="AB3313" s="34" t="s">
        <v>13848</v>
      </c>
      <c r="AC3313" s="34"/>
      <c r="AD3313" s="44" t="s">
        <v>13711</v>
      </c>
      <c r="AE3313" s="44" t="s">
        <v>13711</v>
      </c>
      <c r="AF3313" s="43">
        <v>660</v>
      </c>
      <c r="AG3313" s="34" t="s">
        <v>13822</v>
      </c>
      <c r="AH3313" s="34" t="s">
        <v>13822</v>
      </c>
      <c r="AI3313" s="43" t="s">
        <v>13702</v>
      </c>
      <c r="AJ3313" s="44" t="s">
        <v>13825</v>
      </c>
      <c r="AK3313" s="261">
        <v>9900144</v>
      </c>
      <c r="AL3313" s="44" t="s">
        <v>2313</v>
      </c>
      <c r="AM3313" s="44">
        <v>0</v>
      </c>
      <c r="AN3313" s="262">
        <v>292208460</v>
      </c>
      <c r="AO3313" s="34"/>
      <c r="AP3313" s="34"/>
      <c r="AQ3313" s="34"/>
      <c r="AR3313" s="34"/>
      <c r="AS3313" s="34"/>
      <c r="AT3313" s="44" t="e">
        <v>#N/A</v>
      </c>
      <c r="AU3313" s="44"/>
      <c r="AV3313" s="477" t="e">
        <f t="array" ref="AV3313">_xlfn.IFS(
LEFT(Tabelas!$AI3313,1)="N","DN",
LEFT(Tabelas!$AI3313,1)="C","DC",
LEFT(Tabelas!$AI3313,1)="L","DL",
LEFT(Tabelas!$AI3313,1)="A","DA",
LEFT(Tabelas!$AI3313,1)="G","DG")</f>
        <v>#N/A</v>
      </c>
      <c r="AW3313" s="34"/>
      <c r="AX3313" s="34"/>
      <c r="AY3313" s="34"/>
      <c r="AZ3313" s="34"/>
      <c r="BA3313" s="34"/>
      <c r="BB3313" s="34"/>
      <c r="BC3313" s="34"/>
      <c r="BD3313" s="44">
        <v>460101</v>
      </c>
      <c r="BE3313" s="34" t="s">
        <v>13846</v>
      </c>
      <c r="BF3313" s="43" t="s">
        <v>318</v>
      </c>
      <c r="BG3313" s="34" t="s">
        <v>13847</v>
      </c>
      <c r="BH3313" s="34" t="s">
        <v>13848</v>
      </c>
      <c r="BI3313" s="34"/>
      <c r="BJ3313" s="44" t="s">
        <v>13711</v>
      </c>
      <c r="BK3313" s="44" t="s">
        <v>13711</v>
      </c>
      <c r="EN3313" s="576"/>
      <c r="EO3313" s="561"/>
      <c r="EP3313" s="561"/>
      <c r="EQ3313" s="576"/>
      <c r="ER3313" s="561"/>
      <c r="ES3313" s="561"/>
    </row>
    <row r="3314" spans="22:149">
      <c r="V3314" s="43">
        <v>660</v>
      </c>
      <c r="W3314" s="34" t="s">
        <v>13822</v>
      </c>
      <c r="X3314" s="44">
        <v>460102</v>
      </c>
      <c r="Y3314" s="34" t="s">
        <v>13847</v>
      </c>
      <c r="Z3314" s="43" t="s">
        <v>318</v>
      </c>
      <c r="AA3314" s="34" t="s">
        <v>13847</v>
      </c>
      <c r="AB3314" s="34" t="s">
        <v>13848</v>
      </c>
      <c r="AC3314" s="34"/>
      <c r="AD3314" s="44" t="s">
        <v>13711</v>
      </c>
      <c r="AE3314" s="44" t="s">
        <v>13711</v>
      </c>
      <c r="AF3314" s="43">
        <v>660</v>
      </c>
      <c r="AG3314" s="34" t="s">
        <v>13822</v>
      </c>
      <c r="AH3314" s="34" t="s">
        <v>13822</v>
      </c>
      <c r="AI3314" s="43" t="s">
        <v>13702</v>
      </c>
      <c r="AJ3314" s="44" t="s">
        <v>13825</v>
      </c>
      <c r="AK3314" s="261">
        <v>9900144</v>
      </c>
      <c r="AL3314" s="44" t="s">
        <v>2313</v>
      </c>
      <c r="AM3314" s="44">
        <v>0</v>
      </c>
      <c r="AN3314" s="262">
        <v>292208460</v>
      </c>
      <c r="AO3314" s="34"/>
      <c r="AP3314" s="34"/>
      <c r="AQ3314" s="34"/>
      <c r="AR3314" s="34"/>
      <c r="AS3314" s="34"/>
      <c r="AT3314" s="44" t="e">
        <v>#N/A</v>
      </c>
      <c r="AU3314" s="44"/>
      <c r="AV3314" s="477" t="e">
        <f t="array" ref="AV3314">_xlfn.IFS(
LEFT(Tabelas!$AI3314,1)="N","DN",
LEFT(Tabelas!$AI3314,1)="C","DC",
LEFT(Tabelas!$AI3314,1)="L","DL",
LEFT(Tabelas!$AI3314,1)="A","DA",
LEFT(Tabelas!$AI3314,1)="G","DG")</f>
        <v>#N/A</v>
      </c>
      <c r="AW3314" s="34"/>
      <c r="AX3314" s="34"/>
      <c r="AY3314" s="34"/>
      <c r="AZ3314" s="34"/>
      <c r="BA3314" s="34"/>
      <c r="BB3314" s="34"/>
      <c r="BC3314" s="34"/>
      <c r="BD3314" s="44">
        <v>460102</v>
      </c>
      <c r="BE3314" s="34" t="s">
        <v>13847</v>
      </c>
      <c r="BF3314" s="43" t="s">
        <v>318</v>
      </c>
      <c r="BG3314" s="34" t="s">
        <v>13847</v>
      </c>
      <c r="BH3314" s="34" t="s">
        <v>13848</v>
      </c>
      <c r="BI3314" s="34"/>
      <c r="BJ3314" s="44" t="s">
        <v>13711</v>
      </c>
      <c r="BK3314" s="44" t="s">
        <v>13711</v>
      </c>
      <c r="EN3314" s="576"/>
      <c r="EO3314" s="561"/>
      <c r="EP3314" s="561"/>
      <c r="EQ3314" s="576"/>
      <c r="ER3314" s="561"/>
      <c r="ES3314" s="561"/>
    </row>
    <row r="3315" spans="22:149">
      <c r="V3315" s="43">
        <v>660</v>
      </c>
      <c r="W3315" s="34" t="s">
        <v>13822</v>
      </c>
      <c r="X3315" s="44">
        <v>460100</v>
      </c>
      <c r="Y3315" s="34" t="s">
        <v>13849</v>
      </c>
      <c r="Z3315" s="43" t="s">
        <v>318</v>
      </c>
      <c r="AA3315" s="34" t="s">
        <v>13847</v>
      </c>
      <c r="AB3315" s="34" t="s">
        <v>13848</v>
      </c>
      <c r="AC3315" s="34"/>
      <c r="AD3315" s="44" t="s">
        <v>13711</v>
      </c>
      <c r="AE3315" s="44" t="s">
        <v>13711</v>
      </c>
      <c r="AF3315" s="43">
        <v>660</v>
      </c>
      <c r="AG3315" s="34" t="s">
        <v>13822</v>
      </c>
      <c r="AH3315" s="34" t="s">
        <v>13822</v>
      </c>
      <c r="AI3315" s="43" t="s">
        <v>13702</v>
      </c>
      <c r="AJ3315" s="44" t="s">
        <v>13825</v>
      </c>
      <c r="AK3315" s="261">
        <v>9900144</v>
      </c>
      <c r="AL3315" s="44" t="s">
        <v>2313</v>
      </c>
      <c r="AM3315" s="44">
        <v>0</v>
      </c>
      <c r="AN3315" s="262">
        <v>292208460</v>
      </c>
      <c r="AO3315" s="34"/>
      <c r="AP3315" s="34"/>
      <c r="AQ3315" s="34"/>
      <c r="AR3315" s="34"/>
      <c r="AS3315" s="34"/>
      <c r="AT3315" s="44" t="e">
        <v>#N/A</v>
      </c>
      <c r="AU3315" s="44"/>
      <c r="AV3315" s="477" t="e">
        <f t="array" ref="AV3315">_xlfn.IFS(
LEFT(Tabelas!$AI3315,1)="N","DN",
LEFT(Tabelas!$AI3315,1)="C","DC",
LEFT(Tabelas!$AI3315,1)="L","DL",
LEFT(Tabelas!$AI3315,1)="A","DA",
LEFT(Tabelas!$AI3315,1)="G","DG")</f>
        <v>#N/A</v>
      </c>
      <c r="AW3315" s="34"/>
      <c r="AX3315" s="34"/>
      <c r="AY3315" s="34"/>
      <c r="AZ3315" s="34"/>
      <c r="BA3315" s="34"/>
      <c r="BB3315" s="34"/>
      <c r="BC3315" s="34"/>
      <c r="BD3315" s="44">
        <v>460100</v>
      </c>
      <c r="BE3315" s="34" t="s">
        <v>13849</v>
      </c>
      <c r="BF3315" s="43" t="s">
        <v>318</v>
      </c>
      <c r="BG3315" s="34" t="s">
        <v>13847</v>
      </c>
      <c r="BH3315" s="34" t="s">
        <v>13848</v>
      </c>
      <c r="BI3315" s="34"/>
      <c r="BJ3315" s="44" t="s">
        <v>13711</v>
      </c>
      <c r="BK3315" s="44" t="s">
        <v>13711</v>
      </c>
      <c r="EN3315" s="576"/>
      <c r="EO3315" s="561"/>
      <c r="EP3315" s="561"/>
      <c r="EQ3315" s="576"/>
      <c r="ER3315" s="561"/>
      <c r="ES3315" s="561"/>
    </row>
    <row r="3316" spans="22:149">
      <c r="V3316" s="43">
        <v>660</v>
      </c>
      <c r="W3316" s="34" t="s">
        <v>13822</v>
      </c>
      <c r="X3316" s="44">
        <v>460103</v>
      </c>
      <c r="Y3316" s="34" t="s">
        <v>13850</v>
      </c>
      <c r="Z3316" s="43" t="s">
        <v>318</v>
      </c>
      <c r="AA3316" s="34" t="s">
        <v>13847</v>
      </c>
      <c r="AB3316" s="34" t="s">
        <v>13848</v>
      </c>
      <c r="AC3316" s="34"/>
      <c r="AD3316" s="44" t="s">
        <v>13711</v>
      </c>
      <c r="AE3316" s="44" t="s">
        <v>13711</v>
      </c>
      <c r="AF3316" s="43">
        <v>660</v>
      </c>
      <c r="AG3316" s="34" t="s">
        <v>13822</v>
      </c>
      <c r="AH3316" s="34" t="s">
        <v>13822</v>
      </c>
      <c r="AI3316" s="43" t="s">
        <v>13702</v>
      </c>
      <c r="AJ3316" s="44" t="s">
        <v>13825</v>
      </c>
      <c r="AK3316" s="261">
        <v>9900144</v>
      </c>
      <c r="AL3316" s="44" t="s">
        <v>2313</v>
      </c>
      <c r="AM3316" s="44">
        <v>0</v>
      </c>
      <c r="AN3316" s="262">
        <v>292208460</v>
      </c>
      <c r="AO3316" s="34"/>
      <c r="AP3316" s="34"/>
      <c r="AQ3316" s="34"/>
      <c r="AR3316" s="34"/>
      <c r="AS3316" s="34"/>
      <c r="AT3316" s="44" t="e">
        <v>#N/A</v>
      </c>
      <c r="AU3316" s="44"/>
      <c r="AV3316" s="477" t="e">
        <f t="array" ref="AV3316">_xlfn.IFS(
LEFT(Tabelas!$AI3316,1)="N","DN",
LEFT(Tabelas!$AI3316,1)="C","DC",
LEFT(Tabelas!$AI3316,1)="L","DL",
LEFT(Tabelas!$AI3316,1)="A","DA",
LEFT(Tabelas!$AI3316,1)="G","DG")</f>
        <v>#N/A</v>
      </c>
      <c r="AW3316" s="34"/>
      <c r="AX3316" s="34"/>
      <c r="AY3316" s="34"/>
      <c r="AZ3316" s="34"/>
      <c r="BA3316" s="34"/>
      <c r="BB3316" s="34"/>
      <c r="BC3316" s="34"/>
      <c r="BD3316" s="44">
        <v>460103</v>
      </c>
      <c r="BE3316" s="34" t="s">
        <v>13850</v>
      </c>
      <c r="BF3316" s="43" t="s">
        <v>318</v>
      </c>
      <c r="BG3316" s="34" t="s">
        <v>13847</v>
      </c>
      <c r="BH3316" s="34" t="s">
        <v>13848</v>
      </c>
      <c r="BI3316" s="34"/>
      <c r="BJ3316" s="44" t="s">
        <v>13711</v>
      </c>
      <c r="BK3316" s="44" t="s">
        <v>13711</v>
      </c>
      <c r="EN3316" s="576"/>
      <c r="EO3316" s="561"/>
      <c r="EP3316" s="561"/>
      <c r="EQ3316" s="576"/>
      <c r="ER3316" s="561"/>
      <c r="ES3316" s="561"/>
    </row>
    <row r="3317" spans="22:149">
      <c r="V3317" s="43">
        <v>660</v>
      </c>
      <c r="W3317" s="34" t="s">
        <v>13822</v>
      </c>
      <c r="X3317" s="44">
        <v>460104</v>
      </c>
      <c r="Y3317" s="34" t="s">
        <v>13851</v>
      </c>
      <c r="Z3317" s="43" t="s">
        <v>318</v>
      </c>
      <c r="AA3317" s="34" t="s">
        <v>13847</v>
      </c>
      <c r="AB3317" s="34" t="s">
        <v>13848</v>
      </c>
      <c r="AC3317" s="34"/>
      <c r="AD3317" s="44" t="s">
        <v>13711</v>
      </c>
      <c r="AE3317" s="44" t="s">
        <v>13711</v>
      </c>
      <c r="AF3317" s="43">
        <v>660</v>
      </c>
      <c r="AG3317" s="34" t="s">
        <v>13822</v>
      </c>
      <c r="AH3317" s="34" t="s">
        <v>13822</v>
      </c>
      <c r="AI3317" s="43" t="s">
        <v>13702</v>
      </c>
      <c r="AJ3317" s="44" t="s">
        <v>13825</v>
      </c>
      <c r="AK3317" s="261">
        <v>9900144</v>
      </c>
      <c r="AL3317" s="44" t="s">
        <v>2313</v>
      </c>
      <c r="AM3317" s="44">
        <v>0</v>
      </c>
      <c r="AN3317" s="262">
        <v>292208460</v>
      </c>
      <c r="AO3317" s="34"/>
      <c r="AP3317" s="34"/>
      <c r="AQ3317" s="34"/>
      <c r="AR3317" s="34"/>
      <c r="AS3317" s="34"/>
      <c r="AT3317" s="44" t="e">
        <v>#N/A</v>
      </c>
      <c r="AU3317" s="44"/>
      <c r="AV3317" s="477" t="e">
        <f t="array" ref="AV3317">_xlfn.IFS(
LEFT(Tabelas!$AI3317,1)="N","DN",
LEFT(Tabelas!$AI3317,1)="C","DC",
LEFT(Tabelas!$AI3317,1)="L","DL",
LEFT(Tabelas!$AI3317,1)="A","DA",
LEFT(Tabelas!$AI3317,1)="G","DG")</f>
        <v>#N/A</v>
      </c>
      <c r="AW3317" s="34"/>
      <c r="AX3317" s="34"/>
      <c r="AY3317" s="34"/>
      <c r="AZ3317" s="34"/>
      <c r="BA3317" s="34"/>
      <c r="BB3317" s="34"/>
      <c r="BC3317" s="34"/>
      <c r="BD3317" s="44">
        <v>460104</v>
      </c>
      <c r="BE3317" s="34" t="s">
        <v>13851</v>
      </c>
      <c r="BF3317" s="43" t="s">
        <v>318</v>
      </c>
      <c r="BG3317" s="34" t="s">
        <v>13847</v>
      </c>
      <c r="BH3317" s="34" t="s">
        <v>13848</v>
      </c>
      <c r="BI3317" s="34"/>
      <c r="BJ3317" s="44" t="s">
        <v>13711</v>
      </c>
      <c r="BK3317" s="44" t="s">
        <v>13711</v>
      </c>
      <c r="EN3317" s="576"/>
      <c r="EO3317" s="561"/>
      <c r="EP3317" s="561"/>
      <c r="EQ3317" s="576"/>
      <c r="ER3317" s="561"/>
      <c r="ES3317" s="561"/>
    </row>
    <row r="3318" spans="22:149">
      <c r="V3318" s="43">
        <v>660</v>
      </c>
      <c r="W3318" s="34" t="s">
        <v>13822</v>
      </c>
      <c r="X3318" s="44">
        <v>460105</v>
      </c>
      <c r="Y3318" s="34" t="s">
        <v>13759</v>
      </c>
      <c r="Z3318" s="43" t="s">
        <v>318</v>
      </c>
      <c r="AA3318" s="34" t="s">
        <v>13847</v>
      </c>
      <c r="AB3318" s="34" t="s">
        <v>13848</v>
      </c>
      <c r="AC3318" s="34"/>
      <c r="AD3318" s="44" t="s">
        <v>13711</v>
      </c>
      <c r="AE3318" s="44" t="s">
        <v>13711</v>
      </c>
      <c r="AF3318" s="43">
        <v>660</v>
      </c>
      <c r="AG3318" s="34" t="s">
        <v>13822</v>
      </c>
      <c r="AH3318" s="34" t="s">
        <v>13822</v>
      </c>
      <c r="AI3318" s="43" t="s">
        <v>13702</v>
      </c>
      <c r="AJ3318" s="44" t="s">
        <v>13825</v>
      </c>
      <c r="AK3318" s="261">
        <v>9900144</v>
      </c>
      <c r="AL3318" s="44" t="s">
        <v>2313</v>
      </c>
      <c r="AM3318" s="44">
        <v>0</v>
      </c>
      <c r="AN3318" s="262">
        <v>292208460</v>
      </c>
      <c r="AO3318" s="34"/>
      <c r="AP3318" s="34"/>
      <c r="AQ3318" s="34"/>
      <c r="AR3318" s="34"/>
      <c r="AS3318" s="34"/>
      <c r="AT3318" s="44" t="e">
        <v>#N/A</v>
      </c>
      <c r="AU3318" s="44"/>
      <c r="AV3318" s="477" t="e">
        <f t="array" ref="AV3318">_xlfn.IFS(
LEFT(Tabelas!$AI3318,1)="N","DN",
LEFT(Tabelas!$AI3318,1)="C","DC",
LEFT(Tabelas!$AI3318,1)="L","DL",
LEFT(Tabelas!$AI3318,1)="A","DA",
LEFT(Tabelas!$AI3318,1)="G","DG")</f>
        <v>#N/A</v>
      </c>
      <c r="AW3318" s="34"/>
      <c r="AX3318" s="34"/>
      <c r="AY3318" s="34"/>
      <c r="AZ3318" s="34"/>
      <c r="BA3318" s="34"/>
      <c r="BB3318" s="34"/>
      <c r="BC3318" s="34"/>
      <c r="BD3318" s="44">
        <v>460105</v>
      </c>
      <c r="BE3318" s="34" t="s">
        <v>13759</v>
      </c>
      <c r="BF3318" s="43" t="s">
        <v>318</v>
      </c>
      <c r="BG3318" s="34" t="s">
        <v>13847</v>
      </c>
      <c r="BH3318" s="34" t="s">
        <v>13848</v>
      </c>
      <c r="BI3318" s="34"/>
      <c r="BJ3318" s="44" t="s">
        <v>13711</v>
      </c>
      <c r="BK3318" s="44" t="s">
        <v>13711</v>
      </c>
      <c r="EN3318" s="576"/>
      <c r="EO3318" s="561"/>
      <c r="EP3318" s="561"/>
      <c r="EQ3318" s="576"/>
      <c r="ER3318" s="561"/>
      <c r="ES3318" s="561"/>
    </row>
    <row r="3319" spans="22:149">
      <c r="V3319" s="43">
        <v>660</v>
      </c>
      <c r="W3319" s="34" t="s">
        <v>13822</v>
      </c>
      <c r="X3319" s="44">
        <v>460106</v>
      </c>
      <c r="Y3319" s="34" t="s">
        <v>13852</v>
      </c>
      <c r="Z3319" s="43" t="s">
        <v>318</v>
      </c>
      <c r="AA3319" s="34" t="s">
        <v>13847</v>
      </c>
      <c r="AB3319" s="34" t="s">
        <v>13848</v>
      </c>
      <c r="AC3319" s="34"/>
      <c r="AD3319" s="44" t="s">
        <v>13711</v>
      </c>
      <c r="AE3319" s="44" t="s">
        <v>13711</v>
      </c>
      <c r="AF3319" s="43">
        <v>660</v>
      </c>
      <c r="AG3319" s="34" t="s">
        <v>13822</v>
      </c>
      <c r="AH3319" s="34" t="s">
        <v>13822</v>
      </c>
      <c r="AI3319" s="43" t="s">
        <v>13702</v>
      </c>
      <c r="AJ3319" s="44" t="s">
        <v>13825</v>
      </c>
      <c r="AK3319" s="261">
        <v>9900144</v>
      </c>
      <c r="AL3319" s="44" t="s">
        <v>2313</v>
      </c>
      <c r="AM3319" s="44">
        <v>0</v>
      </c>
      <c r="AN3319" s="262">
        <v>292208460</v>
      </c>
      <c r="AO3319" s="34"/>
      <c r="AP3319" s="34"/>
      <c r="AQ3319" s="34"/>
      <c r="AR3319" s="34"/>
      <c r="AS3319" s="34"/>
      <c r="AT3319" s="44" t="e">
        <v>#N/A</v>
      </c>
      <c r="AU3319" s="44"/>
      <c r="AV3319" s="477" t="e">
        <f t="array" ref="AV3319">_xlfn.IFS(
LEFT(Tabelas!$AI3319,1)="N","DN",
LEFT(Tabelas!$AI3319,1)="C","DC",
LEFT(Tabelas!$AI3319,1)="L","DL",
LEFT(Tabelas!$AI3319,1)="A","DA",
LEFT(Tabelas!$AI3319,1)="G","DG")</f>
        <v>#N/A</v>
      </c>
      <c r="AW3319" s="34"/>
      <c r="AX3319" s="34"/>
      <c r="AY3319" s="34"/>
      <c r="AZ3319" s="34"/>
      <c r="BA3319" s="34"/>
      <c r="BB3319" s="34"/>
      <c r="BC3319" s="34"/>
      <c r="BD3319" s="44">
        <v>460106</v>
      </c>
      <c r="BE3319" s="34" t="s">
        <v>13852</v>
      </c>
      <c r="BF3319" s="43" t="s">
        <v>318</v>
      </c>
      <c r="BG3319" s="34" t="s">
        <v>13847</v>
      </c>
      <c r="BH3319" s="34" t="s">
        <v>13848</v>
      </c>
      <c r="BI3319" s="34"/>
      <c r="BJ3319" s="44" t="s">
        <v>13711</v>
      </c>
      <c r="BK3319" s="44" t="s">
        <v>13711</v>
      </c>
      <c r="EN3319" s="576"/>
      <c r="EO3319" s="561"/>
      <c r="EP3319" s="561"/>
      <c r="EQ3319" s="576"/>
      <c r="ER3319" s="561"/>
      <c r="ES3319" s="561"/>
    </row>
    <row r="3320" spans="22:149">
      <c r="V3320" s="43">
        <v>660</v>
      </c>
      <c r="W3320" s="34" t="s">
        <v>13822</v>
      </c>
      <c r="X3320" s="44">
        <v>460201</v>
      </c>
      <c r="Y3320" s="34" t="s">
        <v>13853</v>
      </c>
      <c r="Z3320" s="43" t="s">
        <v>318</v>
      </c>
      <c r="AA3320" s="34" t="s">
        <v>2152</v>
      </c>
      <c r="AB3320" s="34" t="s">
        <v>13848</v>
      </c>
      <c r="AC3320" s="34"/>
      <c r="AD3320" s="44" t="s">
        <v>13711</v>
      </c>
      <c r="AE3320" s="44" t="s">
        <v>13711</v>
      </c>
      <c r="AF3320" s="43">
        <v>660</v>
      </c>
      <c r="AG3320" s="34" t="s">
        <v>13822</v>
      </c>
      <c r="AH3320" s="34" t="s">
        <v>13822</v>
      </c>
      <c r="AI3320" s="43" t="s">
        <v>13702</v>
      </c>
      <c r="AJ3320" s="44" t="s">
        <v>13825</v>
      </c>
      <c r="AK3320" s="261">
        <v>9900144</v>
      </c>
      <c r="AL3320" s="44" t="s">
        <v>2313</v>
      </c>
      <c r="AM3320" s="44">
        <v>0</v>
      </c>
      <c r="AN3320" s="262">
        <v>292208460</v>
      </c>
      <c r="AO3320" s="34"/>
      <c r="AP3320" s="34"/>
      <c r="AQ3320" s="34"/>
      <c r="AR3320" s="34"/>
      <c r="AS3320" s="34"/>
      <c r="AT3320" s="44" t="e">
        <v>#N/A</v>
      </c>
      <c r="AU3320" s="44"/>
      <c r="AV3320" s="477" t="e">
        <f t="array" ref="AV3320">_xlfn.IFS(
LEFT(Tabelas!$AI3320,1)="N","DN",
LEFT(Tabelas!$AI3320,1)="C","DC",
LEFT(Tabelas!$AI3320,1)="L","DL",
LEFT(Tabelas!$AI3320,1)="A","DA",
LEFT(Tabelas!$AI3320,1)="G","DG")</f>
        <v>#N/A</v>
      </c>
      <c r="AW3320" s="34"/>
      <c r="AX3320" s="34"/>
      <c r="AY3320" s="34"/>
      <c r="AZ3320" s="34"/>
      <c r="BA3320" s="34"/>
      <c r="BB3320" s="34"/>
      <c r="BC3320" s="34"/>
      <c r="BD3320" s="44">
        <v>460201</v>
      </c>
      <c r="BE3320" s="34" t="s">
        <v>13853</v>
      </c>
      <c r="BF3320" s="43" t="s">
        <v>318</v>
      </c>
      <c r="BG3320" s="34" t="s">
        <v>2152</v>
      </c>
      <c r="BH3320" s="34" t="s">
        <v>13848</v>
      </c>
      <c r="BI3320" s="34"/>
      <c r="BJ3320" s="44" t="s">
        <v>13711</v>
      </c>
      <c r="BK3320" s="44" t="s">
        <v>13711</v>
      </c>
      <c r="EN3320" s="576"/>
      <c r="EO3320" s="561"/>
      <c r="EP3320" s="561"/>
      <c r="EQ3320" s="576"/>
      <c r="ER3320" s="561"/>
      <c r="ES3320" s="561"/>
    </row>
    <row r="3321" spans="22:149">
      <c r="V3321" s="43">
        <v>660</v>
      </c>
      <c r="W3321" s="34" t="s">
        <v>13822</v>
      </c>
      <c r="X3321" s="44">
        <v>460202</v>
      </c>
      <c r="Y3321" s="34" t="s">
        <v>13721</v>
      </c>
      <c r="Z3321" s="43" t="s">
        <v>318</v>
      </c>
      <c r="AA3321" s="34" t="s">
        <v>2152</v>
      </c>
      <c r="AB3321" s="34" t="s">
        <v>13848</v>
      </c>
      <c r="AC3321" s="34"/>
      <c r="AD3321" s="44" t="s">
        <v>13711</v>
      </c>
      <c r="AE3321" s="44" t="s">
        <v>13711</v>
      </c>
      <c r="AF3321" s="43">
        <v>660</v>
      </c>
      <c r="AG3321" s="34" t="s">
        <v>13822</v>
      </c>
      <c r="AH3321" s="34" t="s">
        <v>13822</v>
      </c>
      <c r="AI3321" s="43" t="s">
        <v>13702</v>
      </c>
      <c r="AJ3321" s="44" t="s">
        <v>13825</v>
      </c>
      <c r="AK3321" s="261">
        <v>9900144</v>
      </c>
      <c r="AL3321" s="44" t="s">
        <v>2313</v>
      </c>
      <c r="AM3321" s="44">
        <v>0</v>
      </c>
      <c r="AN3321" s="262">
        <v>292208460</v>
      </c>
      <c r="AO3321" s="34"/>
      <c r="AP3321" s="34"/>
      <c r="AQ3321" s="34"/>
      <c r="AR3321" s="34"/>
      <c r="AS3321" s="34"/>
      <c r="AT3321" s="44" t="e">
        <v>#N/A</v>
      </c>
      <c r="AU3321" s="44"/>
      <c r="AV3321" s="477" t="e">
        <f t="array" ref="AV3321">_xlfn.IFS(
LEFT(Tabelas!$AI3321,1)="N","DN",
LEFT(Tabelas!$AI3321,1)="C","DC",
LEFT(Tabelas!$AI3321,1)="L","DL",
LEFT(Tabelas!$AI3321,1)="A","DA",
LEFT(Tabelas!$AI3321,1)="G","DG")</f>
        <v>#N/A</v>
      </c>
      <c r="AW3321" s="34"/>
      <c r="AX3321" s="34"/>
      <c r="AY3321" s="34"/>
      <c r="AZ3321" s="34"/>
      <c r="BA3321" s="34"/>
      <c r="BB3321" s="34"/>
      <c r="BC3321" s="34"/>
      <c r="BD3321" s="44">
        <v>460202</v>
      </c>
      <c r="BE3321" s="34" t="s">
        <v>13721</v>
      </c>
      <c r="BF3321" s="43" t="s">
        <v>318</v>
      </c>
      <c r="BG3321" s="34" t="s">
        <v>2152</v>
      </c>
      <c r="BH3321" s="34" t="s">
        <v>13848</v>
      </c>
      <c r="BI3321" s="34"/>
      <c r="BJ3321" s="44" t="s">
        <v>13711</v>
      </c>
      <c r="BK3321" s="44" t="s">
        <v>13711</v>
      </c>
      <c r="EN3321" s="576"/>
      <c r="EO3321" s="561"/>
      <c r="EP3321" s="561"/>
      <c r="EQ3321" s="576"/>
      <c r="ER3321" s="561"/>
      <c r="ES3321" s="561"/>
    </row>
    <row r="3322" spans="22:149">
      <c r="V3322" s="43">
        <v>660</v>
      </c>
      <c r="W3322" s="34" t="s">
        <v>13822</v>
      </c>
      <c r="X3322" s="44">
        <v>460203</v>
      </c>
      <c r="Y3322" s="34" t="s">
        <v>13854</v>
      </c>
      <c r="Z3322" s="43" t="s">
        <v>318</v>
      </c>
      <c r="AA3322" s="34" t="s">
        <v>2152</v>
      </c>
      <c r="AB3322" s="34" t="s">
        <v>13848</v>
      </c>
      <c r="AC3322" s="34"/>
      <c r="AD3322" s="44" t="s">
        <v>13711</v>
      </c>
      <c r="AE3322" s="44" t="s">
        <v>13711</v>
      </c>
      <c r="AF3322" s="43">
        <v>660</v>
      </c>
      <c r="AG3322" s="34" t="s">
        <v>13822</v>
      </c>
      <c r="AH3322" s="34" t="s">
        <v>13822</v>
      </c>
      <c r="AI3322" s="43" t="s">
        <v>13702</v>
      </c>
      <c r="AJ3322" s="44" t="s">
        <v>13825</v>
      </c>
      <c r="AK3322" s="261">
        <v>9900144</v>
      </c>
      <c r="AL3322" s="44" t="s">
        <v>2313</v>
      </c>
      <c r="AM3322" s="44">
        <v>0</v>
      </c>
      <c r="AN3322" s="262">
        <v>292208460</v>
      </c>
      <c r="AO3322" s="34"/>
      <c r="AP3322" s="34"/>
      <c r="AQ3322" s="34"/>
      <c r="AR3322" s="34"/>
      <c r="AS3322" s="34"/>
      <c r="AT3322" s="44" t="e">
        <v>#N/A</v>
      </c>
      <c r="AU3322" s="44"/>
      <c r="AV3322" s="477" t="e">
        <f t="array" ref="AV3322">_xlfn.IFS(
LEFT(Tabelas!$AI3322,1)="N","DN",
LEFT(Tabelas!$AI3322,1)="C","DC",
LEFT(Tabelas!$AI3322,1)="L","DL",
LEFT(Tabelas!$AI3322,1)="A","DA",
LEFT(Tabelas!$AI3322,1)="G","DG")</f>
        <v>#N/A</v>
      </c>
      <c r="AW3322" s="34"/>
      <c r="AX3322" s="34"/>
      <c r="AY3322" s="34"/>
      <c r="AZ3322" s="34"/>
      <c r="BA3322" s="34"/>
      <c r="BB3322" s="34"/>
      <c r="BC3322" s="34"/>
      <c r="BD3322" s="44">
        <v>460203</v>
      </c>
      <c r="BE3322" s="34" t="s">
        <v>13854</v>
      </c>
      <c r="BF3322" s="43" t="s">
        <v>318</v>
      </c>
      <c r="BG3322" s="34" t="s">
        <v>2152</v>
      </c>
      <c r="BH3322" s="34" t="s">
        <v>13848</v>
      </c>
      <c r="BI3322" s="34"/>
      <c r="BJ3322" s="44" t="s">
        <v>13711</v>
      </c>
      <c r="BK3322" s="44" t="s">
        <v>13711</v>
      </c>
      <c r="EN3322" s="576"/>
      <c r="EO3322" s="561"/>
      <c r="EP3322" s="561"/>
      <c r="EQ3322" s="576"/>
      <c r="ER3322" s="561"/>
      <c r="ES3322" s="561"/>
    </row>
    <row r="3323" spans="22:149">
      <c r="V3323" s="43">
        <v>660</v>
      </c>
      <c r="W3323" s="34" t="s">
        <v>13822</v>
      </c>
      <c r="X3323" s="44">
        <v>460204</v>
      </c>
      <c r="Y3323" s="34" t="s">
        <v>2152</v>
      </c>
      <c r="Z3323" s="43" t="s">
        <v>318</v>
      </c>
      <c r="AA3323" s="34" t="s">
        <v>2152</v>
      </c>
      <c r="AB3323" s="34" t="s">
        <v>13848</v>
      </c>
      <c r="AC3323" s="34"/>
      <c r="AD3323" s="44" t="s">
        <v>13711</v>
      </c>
      <c r="AE3323" s="44" t="s">
        <v>13711</v>
      </c>
      <c r="AF3323" s="43">
        <v>660</v>
      </c>
      <c r="AG3323" s="34" t="s">
        <v>13822</v>
      </c>
      <c r="AH3323" s="34" t="s">
        <v>13822</v>
      </c>
      <c r="AI3323" s="43" t="s">
        <v>13702</v>
      </c>
      <c r="AJ3323" s="44" t="s">
        <v>13825</v>
      </c>
      <c r="AK3323" s="261">
        <v>9900144</v>
      </c>
      <c r="AL3323" s="44" t="s">
        <v>2313</v>
      </c>
      <c r="AM3323" s="44">
        <v>0</v>
      </c>
      <c r="AN3323" s="262">
        <v>292208460</v>
      </c>
      <c r="AO3323" s="34"/>
      <c r="AP3323" s="34"/>
      <c r="AQ3323" s="34"/>
      <c r="AR3323" s="34"/>
      <c r="AS3323" s="34"/>
      <c r="AT3323" s="44" t="e">
        <v>#N/A</v>
      </c>
      <c r="AU3323" s="44"/>
      <c r="AV3323" s="477" t="e">
        <f t="array" ref="AV3323">_xlfn.IFS(
LEFT(Tabelas!$AI3323,1)="N","DN",
LEFT(Tabelas!$AI3323,1)="C","DC",
LEFT(Tabelas!$AI3323,1)="L","DL",
LEFT(Tabelas!$AI3323,1)="A","DA",
LEFT(Tabelas!$AI3323,1)="G","DG")</f>
        <v>#N/A</v>
      </c>
      <c r="AW3323" s="34"/>
      <c r="AX3323" s="34"/>
      <c r="AY3323" s="34"/>
      <c r="AZ3323" s="34"/>
      <c r="BA3323" s="34"/>
      <c r="BB3323" s="34"/>
      <c r="BC3323" s="34"/>
      <c r="BD3323" s="44">
        <v>460204</v>
      </c>
      <c r="BE3323" s="34" t="s">
        <v>2152</v>
      </c>
      <c r="BF3323" s="43" t="s">
        <v>318</v>
      </c>
      <c r="BG3323" s="34" t="s">
        <v>2152</v>
      </c>
      <c r="BH3323" s="34" t="s">
        <v>13848</v>
      </c>
      <c r="BI3323" s="34"/>
      <c r="BJ3323" s="44" t="s">
        <v>13711</v>
      </c>
      <c r="BK3323" s="44" t="s">
        <v>13711</v>
      </c>
      <c r="EN3323" s="576"/>
      <c r="EO3323" s="561"/>
      <c r="EP3323" s="561"/>
      <c r="EQ3323" s="576"/>
      <c r="ER3323" s="561"/>
      <c r="ES3323" s="561"/>
    </row>
    <row r="3324" spans="22:149">
      <c r="V3324" s="43">
        <v>660</v>
      </c>
      <c r="W3324" s="34" t="s">
        <v>13822</v>
      </c>
      <c r="X3324" s="44">
        <v>460200</v>
      </c>
      <c r="Y3324" s="34" t="s">
        <v>13855</v>
      </c>
      <c r="Z3324" s="43" t="s">
        <v>318</v>
      </c>
      <c r="AA3324" s="34" t="s">
        <v>2152</v>
      </c>
      <c r="AB3324" s="34" t="s">
        <v>13848</v>
      </c>
      <c r="AC3324" s="34"/>
      <c r="AD3324" s="44" t="s">
        <v>13711</v>
      </c>
      <c r="AE3324" s="44" t="s">
        <v>13711</v>
      </c>
      <c r="AF3324" s="43">
        <v>660</v>
      </c>
      <c r="AG3324" s="34" t="s">
        <v>13822</v>
      </c>
      <c r="AH3324" s="34" t="s">
        <v>13822</v>
      </c>
      <c r="AI3324" s="43" t="s">
        <v>13702</v>
      </c>
      <c r="AJ3324" s="44" t="s">
        <v>13825</v>
      </c>
      <c r="AK3324" s="261">
        <v>9900144</v>
      </c>
      <c r="AL3324" s="44" t="s">
        <v>2313</v>
      </c>
      <c r="AM3324" s="44">
        <v>0</v>
      </c>
      <c r="AN3324" s="262">
        <v>292208460</v>
      </c>
      <c r="AO3324" s="34"/>
      <c r="AP3324" s="34"/>
      <c r="AQ3324" s="34"/>
      <c r="AR3324" s="34"/>
      <c r="AS3324" s="34"/>
      <c r="AT3324" s="44" t="e">
        <v>#N/A</v>
      </c>
      <c r="AU3324" s="44"/>
      <c r="AV3324" s="477" t="e">
        <f t="array" ref="AV3324">_xlfn.IFS(
LEFT(Tabelas!$AI3324,1)="N","DN",
LEFT(Tabelas!$AI3324,1)="C","DC",
LEFT(Tabelas!$AI3324,1)="L","DL",
LEFT(Tabelas!$AI3324,1)="A","DA",
LEFT(Tabelas!$AI3324,1)="G","DG")</f>
        <v>#N/A</v>
      </c>
      <c r="AW3324" s="34"/>
      <c r="AX3324" s="34"/>
      <c r="AY3324" s="34"/>
      <c r="AZ3324" s="34"/>
      <c r="BA3324" s="34"/>
      <c r="BB3324" s="34"/>
      <c r="BC3324" s="34"/>
      <c r="BD3324" s="44">
        <v>460200</v>
      </c>
      <c r="BE3324" s="34" t="s">
        <v>13855</v>
      </c>
      <c r="BF3324" s="43" t="s">
        <v>318</v>
      </c>
      <c r="BG3324" s="34" t="s">
        <v>2152</v>
      </c>
      <c r="BH3324" s="34" t="s">
        <v>13848</v>
      </c>
      <c r="BI3324" s="34"/>
      <c r="BJ3324" s="44" t="s">
        <v>13711</v>
      </c>
      <c r="BK3324" s="44" t="s">
        <v>13711</v>
      </c>
      <c r="EN3324" s="576"/>
      <c r="EO3324" s="561"/>
      <c r="EP3324" s="561"/>
      <c r="EQ3324" s="576"/>
      <c r="ER3324" s="561"/>
      <c r="ES3324" s="561"/>
    </row>
    <row r="3325" spans="22:149">
      <c r="V3325" s="43">
        <v>660</v>
      </c>
      <c r="W3325" s="34" t="s">
        <v>13822</v>
      </c>
      <c r="X3325" s="44">
        <v>460205</v>
      </c>
      <c r="Y3325" s="34" t="s">
        <v>2635</v>
      </c>
      <c r="Z3325" s="43" t="s">
        <v>318</v>
      </c>
      <c r="AA3325" s="34" t="s">
        <v>2152</v>
      </c>
      <c r="AB3325" s="34" t="s">
        <v>13848</v>
      </c>
      <c r="AC3325" s="34"/>
      <c r="AD3325" s="44" t="s">
        <v>13711</v>
      </c>
      <c r="AE3325" s="44" t="s">
        <v>13711</v>
      </c>
      <c r="AF3325" s="43">
        <v>660</v>
      </c>
      <c r="AG3325" s="34" t="s">
        <v>13822</v>
      </c>
      <c r="AH3325" s="34" t="s">
        <v>13822</v>
      </c>
      <c r="AI3325" s="43" t="s">
        <v>13702</v>
      </c>
      <c r="AJ3325" s="44" t="s">
        <v>13825</v>
      </c>
      <c r="AK3325" s="261">
        <v>9900144</v>
      </c>
      <c r="AL3325" s="44" t="s">
        <v>2313</v>
      </c>
      <c r="AM3325" s="44">
        <v>0</v>
      </c>
      <c r="AN3325" s="262">
        <v>292208460</v>
      </c>
      <c r="AO3325" s="34"/>
      <c r="AP3325" s="34"/>
      <c r="AQ3325" s="34"/>
      <c r="AR3325" s="34"/>
      <c r="AS3325" s="34"/>
      <c r="AT3325" s="44" t="e">
        <v>#N/A</v>
      </c>
      <c r="AU3325" s="44"/>
      <c r="AV3325" s="477" t="e">
        <f t="array" ref="AV3325">_xlfn.IFS(
LEFT(Tabelas!$AI3325,1)="N","DN",
LEFT(Tabelas!$AI3325,1)="C","DC",
LEFT(Tabelas!$AI3325,1)="L","DL",
LEFT(Tabelas!$AI3325,1)="A","DA",
LEFT(Tabelas!$AI3325,1)="G","DG")</f>
        <v>#N/A</v>
      </c>
      <c r="AW3325" s="34"/>
      <c r="AX3325" s="34"/>
      <c r="AY3325" s="34"/>
      <c r="AZ3325" s="34"/>
      <c r="BA3325" s="34"/>
      <c r="BB3325" s="34"/>
      <c r="BC3325" s="34"/>
      <c r="BD3325" s="44">
        <v>460205</v>
      </c>
      <c r="BE3325" s="34" t="s">
        <v>2635</v>
      </c>
      <c r="BF3325" s="43" t="s">
        <v>318</v>
      </c>
      <c r="BG3325" s="34" t="s">
        <v>2152</v>
      </c>
      <c r="BH3325" s="34" t="s">
        <v>13848</v>
      </c>
      <c r="BI3325" s="34"/>
      <c r="BJ3325" s="44" t="s">
        <v>13711</v>
      </c>
      <c r="BK3325" s="44" t="s">
        <v>13711</v>
      </c>
      <c r="EN3325" s="576"/>
      <c r="EO3325" s="561"/>
      <c r="EP3325" s="561"/>
      <c r="EQ3325" s="576"/>
      <c r="ER3325" s="561"/>
      <c r="ES3325" s="561"/>
    </row>
    <row r="3326" spans="22:149">
      <c r="V3326" s="43">
        <v>660</v>
      </c>
      <c r="W3326" s="34" t="s">
        <v>13822</v>
      </c>
      <c r="X3326" s="44">
        <v>460206</v>
      </c>
      <c r="Y3326" s="34" t="s">
        <v>13803</v>
      </c>
      <c r="Z3326" s="43" t="s">
        <v>318</v>
      </c>
      <c r="AA3326" s="34" t="s">
        <v>2152</v>
      </c>
      <c r="AB3326" s="34" t="s">
        <v>13848</v>
      </c>
      <c r="AC3326" s="34"/>
      <c r="AD3326" s="44" t="s">
        <v>13711</v>
      </c>
      <c r="AE3326" s="44" t="s">
        <v>13711</v>
      </c>
      <c r="AF3326" s="43">
        <v>660</v>
      </c>
      <c r="AG3326" s="34" t="s">
        <v>13822</v>
      </c>
      <c r="AH3326" s="34" t="s">
        <v>13822</v>
      </c>
      <c r="AI3326" s="43" t="s">
        <v>13702</v>
      </c>
      <c r="AJ3326" s="44" t="s">
        <v>13825</v>
      </c>
      <c r="AK3326" s="261">
        <v>9900144</v>
      </c>
      <c r="AL3326" s="44" t="s">
        <v>2313</v>
      </c>
      <c r="AM3326" s="44">
        <v>0</v>
      </c>
      <c r="AN3326" s="262">
        <v>292208460</v>
      </c>
      <c r="AO3326" s="34"/>
      <c r="AP3326" s="34"/>
      <c r="AQ3326" s="34"/>
      <c r="AR3326" s="34"/>
      <c r="AS3326" s="34"/>
      <c r="AT3326" s="44" t="e">
        <v>#N/A</v>
      </c>
      <c r="AU3326" s="44"/>
      <c r="AV3326" s="477" t="e">
        <f t="array" ref="AV3326">_xlfn.IFS(
LEFT(Tabelas!$AI3326,1)="N","DN",
LEFT(Tabelas!$AI3326,1)="C","DC",
LEFT(Tabelas!$AI3326,1)="L","DL",
LEFT(Tabelas!$AI3326,1)="A","DA",
LEFT(Tabelas!$AI3326,1)="G","DG")</f>
        <v>#N/A</v>
      </c>
      <c r="AW3326" s="34"/>
      <c r="AX3326" s="34"/>
      <c r="AY3326" s="34"/>
      <c r="AZ3326" s="34"/>
      <c r="BA3326" s="34"/>
      <c r="BB3326" s="34"/>
      <c r="BC3326" s="34"/>
      <c r="BD3326" s="44">
        <v>460206</v>
      </c>
      <c r="BE3326" s="34" t="s">
        <v>13803</v>
      </c>
      <c r="BF3326" s="43" t="s">
        <v>318</v>
      </c>
      <c r="BG3326" s="34" t="s">
        <v>2152</v>
      </c>
      <c r="BH3326" s="34" t="s">
        <v>13848</v>
      </c>
      <c r="BI3326" s="34"/>
      <c r="BJ3326" s="44" t="s">
        <v>13711</v>
      </c>
      <c r="BK3326" s="44" t="s">
        <v>13711</v>
      </c>
      <c r="EN3326" s="576"/>
      <c r="EO3326" s="561"/>
      <c r="EP3326" s="561"/>
      <c r="EQ3326" s="576"/>
      <c r="ER3326" s="561"/>
      <c r="ES3326" s="561"/>
    </row>
    <row r="3327" spans="22:149">
      <c r="V3327" s="43">
        <v>660</v>
      </c>
      <c r="W3327" s="34" t="s">
        <v>13822</v>
      </c>
      <c r="X3327" s="44">
        <v>480201</v>
      </c>
      <c r="Y3327" s="34" t="s">
        <v>13856</v>
      </c>
      <c r="Z3327" s="43" t="s">
        <v>318</v>
      </c>
      <c r="AA3327" s="34" t="s">
        <v>13857</v>
      </c>
      <c r="AB3327" s="34" t="s">
        <v>13841</v>
      </c>
      <c r="AC3327" s="34"/>
      <c r="AD3327" s="44" t="s">
        <v>13711</v>
      </c>
      <c r="AE3327" s="44" t="s">
        <v>13711</v>
      </c>
      <c r="AF3327" s="43">
        <v>660</v>
      </c>
      <c r="AG3327" s="34" t="s">
        <v>13822</v>
      </c>
      <c r="AH3327" s="34" t="s">
        <v>13822</v>
      </c>
      <c r="AI3327" s="43" t="s">
        <v>13702</v>
      </c>
      <c r="AJ3327" s="44" t="s">
        <v>13825</v>
      </c>
      <c r="AK3327" s="261">
        <v>9900144</v>
      </c>
      <c r="AL3327" s="44" t="s">
        <v>2313</v>
      </c>
      <c r="AM3327" s="44">
        <v>0</v>
      </c>
      <c r="AN3327" s="262">
        <v>292208460</v>
      </c>
      <c r="AO3327" s="34"/>
      <c r="AP3327" s="34"/>
      <c r="AQ3327" s="34"/>
      <c r="AR3327" s="34"/>
      <c r="AS3327" s="34"/>
      <c r="AT3327" s="44" t="e">
        <v>#N/A</v>
      </c>
      <c r="AU3327" s="44"/>
      <c r="AV3327" s="477" t="e">
        <f t="array" ref="AV3327">_xlfn.IFS(
LEFT(Tabelas!$AI3327,1)="N","DN",
LEFT(Tabelas!$AI3327,1)="C","DC",
LEFT(Tabelas!$AI3327,1)="L","DL",
LEFT(Tabelas!$AI3327,1)="A","DA",
LEFT(Tabelas!$AI3327,1)="G","DG")</f>
        <v>#N/A</v>
      </c>
      <c r="AW3327" s="34"/>
      <c r="AX3327" s="34"/>
      <c r="AY3327" s="34"/>
      <c r="AZ3327" s="34"/>
      <c r="BA3327" s="34"/>
      <c r="BB3327" s="34"/>
      <c r="BC3327" s="34"/>
      <c r="BD3327" s="44">
        <v>480201</v>
      </c>
      <c r="BE3327" s="34" t="s">
        <v>13856</v>
      </c>
      <c r="BF3327" s="43" t="s">
        <v>318</v>
      </c>
      <c r="BG3327" s="34" t="s">
        <v>13857</v>
      </c>
      <c r="BH3327" s="34" t="s">
        <v>13841</v>
      </c>
      <c r="BI3327" s="34"/>
      <c r="BJ3327" s="44" t="s">
        <v>13711</v>
      </c>
      <c r="BK3327" s="44" t="s">
        <v>13711</v>
      </c>
      <c r="EN3327" s="576"/>
      <c r="EO3327" s="561"/>
      <c r="EP3327" s="561"/>
      <c r="EQ3327" s="576"/>
      <c r="ER3327" s="561"/>
      <c r="ES3327" s="561"/>
    </row>
    <row r="3328" spans="22:149">
      <c r="V3328" s="43">
        <v>660</v>
      </c>
      <c r="W3328" s="34" t="s">
        <v>13822</v>
      </c>
      <c r="X3328" s="44">
        <v>480202</v>
      </c>
      <c r="Y3328" s="34" t="s">
        <v>13829</v>
      </c>
      <c r="Z3328" s="43" t="s">
        <v>318</v>
      </c>
      <c r="AA3328" s="34" t="s">
        <v>13857</v>
      </c>
      <c r="AB3328" s="34" t="s">
        <v>13841</v>
      </c>
      <c r="AC3328" s="34"/>
      <c r="AD3328" s="44" t="s">
        <v>13711</v>
      </c>
      <c r="AE3328" s="44" t="s">
        <v>13711</v>
      </c>
      <c r="AF3328" s="43">
        <v>660</v>
      </c>
      <c r="AG3328" s="34" t="s">
        <v>13822</v>
      </c>
      <c r="AH3328" s="34" t="s">
        <v>13822</v>
      </c>
      <c r="AI3328" s="43" t="s">
        <v>13702</v>
      </c>
      <c r="AJ3328" s="44" t="s">
        <v>13825</v>
      </c>
      <c r="AK3328" s="261">
        <v>9900144</v>
      </c>
      <c r="AL3328" s="44" t="s">
        <v>2313</v>
      </c>
      <c r="AM3328" s="44">
        <v>0</v>
      </c>
      <c r="AN3328" s="262">
        <v>292208460</v>
      </c>
      <c r="AO3328" s="34"/>
      <c r="AP3328" s="34"/>
      <c r="AQ3328" s="34"/>
      <c r="AR3328" s="34"/>
      <c r="AS3328" s="34"/>
      <c r="AT3328" s="44" t="e">
        <v>#N/A</v>
      </c>
      <c r="AU3328" s="44"/>
      <c r="AV3328" s="477" t="e">
        <f t="array" ref="AV3328">_xlfn.IFS(
LEFT(Tabelas!$AI3328,1)="N","DN",
LEFT(Tabelas!$AI3328,1)="C","DC",
LEFT(Tabelas!$AI3328,1)="L","DL",
LEFT(Tabelas!$AI3328,1)="A","DA",
LEFT(Tabelas!$AI3328,1)="G","DG")</f>
        <v>#N/A</v>
      </c>
      <c r="AW3328" s="34"/>
      <c r="AX3328" s="34"/>
      <c r="AY3328" s="34"/>
      <c r="AZ3328" s="34"/>
      <c r="BA3328" s="34"/>
      <c r="BB3328" s="34"/>
      <c r="BC3328" s="34"/>
      <c r="BD3328" s="44">
        <v>480202</v>
      </c>
      <c r="BE3328" s="34" t="s">
        <v>13829</v>
      </c>
      <c r="BF3328" s="43" t="s">
        <v>318</v>
      </c>
      <c r="BG3328" s="34" t="s">
        <v>13857</v>
      </c>
      <c r="BH3328" s="34" t="s">
        <v>13841</v>
      </c>
      <c r="BI3328" s="34"/>
      <c r="BJ3328" s="44" t="s">
        <v>13711</v>
      </c>
      <c r="BK3328" s="44" t="s">
        <v>13711</v>
      </c>
      <c r="EN3328" s="576"/>
      <c r="EO3328" s="561"/>
      <c r="EP3328" s="561"/>
      <c r="EQ3328" s="576"/>
      <c r="ER3328" s="561"/>
      <c r="ES3328" s="561"/>
    </row>
    <row r="3329" spans="22:149">
      <c r="V3329" s="43">
        <v>660</v>
      </c>
      <c r="W3329" s="34" t="s">
        <v>13822</v>
      </c>
      <c r="X3329" s="44">
        <v>480203</v>
      </c>
      <c r="Y3329" s="34" t="s">
        <v>13704</v>
      </c>
      <c r="Z3329" s="43" t="s">
        <v>318</v>
      </c>
      <c r="AA3329" s="34" t="s">
        <v>13857</v>
      </c>
      <c r="AB3329" s="34" t="s">
        <v>13841</v>
      </c>
      <c r="AC3329" s="34"/>
      <c r="AD3329" s="44" t="s">
        <v>13711</v>
      </c>
      <c r="AE3329" s="44" t="s">
        <v>13711</v>
      </c>
      <c r="AF3329" s="43">
        <v>660</v>
      </c>
      <c r="AG3329" s="34" t="s">
        <v>13822</v>
      </c>
      <c r="AH3329" s="34" t="s">
        <v>13822</v>
      </c>
      <c r="AI3329" s="43" t="s">
        <v>13702</v>
      </c>
      <c r="AJ3329" s="44" t="s">
        <v>13825</v>
      </c>
      <c r="AK3329" s="261">
        <v>9900144</v>
      </c>
      <c r="AL3329" s="44" t="s">
        <v>2313</v>
      </c>
      <c r="AM3329" s="44">
        <v>0</v>
      </c>
      <c r="AN3329" s="262">
        <v>292208460</v>
      </c>
      <c r="AO3329" s="34"/>
      <c r="AP3329" s="34"/>
      <c r="AQ3329" s="34"/>
      <c r="AR3329" s="34"/>
      <c r="AS3329" s="34"/>
      <c r="AT3329" s="44" t="e">
        <v>#N/A</v>
      </c>
      <c r="AU3329" s="44"/>
      <c r="AV3329" s="477" t="e">
        <f t="array" ref="AV3329">_xlfn.IFS(
LEFT(Tabelas!$AI3329,1)="N","DN",
LEFT(Tabelas!$AI3329,1)="C","DC",
LEFT(Tabelas!$AI3329,1)="L","DL",
LEFT(Tabelas!$AI3329,1)="A","DA",
LEFT(Tabelas!$AI3329,1)="G","DG")</f>
        <v>#N/A</v>
      </c>
      <c r="AW3329" s="34"/>
      <c r="AX3329" s="34"/>
      <c r="AY3329" s="34"/>
      <c r="AZ3329" s="34"/>
      <c r="BA3329" s="34"/>
      <c r="BB3329" s="34"/>
      <c r="BC3329" s="34"/>
      <c r="BD3329" s="44">
        <v>480203</v>
      </c>
      <c r="BE3329" s="34" t="s">
        <v>13704</v>
      </c>
      <c r="BF3329" s="43" t="s">
        <v>318</v>
      </c>
      <c r="BG3329" s="34" t="s">
        <v>13857</v>
      </c>
      <c r="BH3329" s="34" t="s">
        <v>13841</v>
      </c>
      <c r="BI3329" s="34"/>
      <c r="BJ3329" s="44" t="s">
        <v>13711</v>
      </c>
      <c r="BK3329" s="44" t="s">
        <v>13711</v>
      </c>
      <c r="EN3329" s="576"/>
      <c r="EO3329" s="561"/>
      <c r="EP3329" s="561"/>
      <c r="EQ3329" s="576"/>
      <c r="ER3329" s="561"/>
      <c r="ES3329" s="561"/>
    </row>
    <row r="3330" spans="22:149">
      <c r="V3330" s="43">
        <v>660</v>
      </c>
      <c r="W3330" s="34" t="s">
        <v>13822</v>
      </c>
      <c r="X3330" s="44">
        <v>480204</v>
      </c>
      <c r="Y3330" s="34" t="s">
        <v>13857</v>
      </c>
      <c r="Z3330" s="43" t="s">
        <v>318</v>
      </c>
      <c r="AA3330" s="34" t="s">
        <v>13857</v>
      </c>
      <c r="AB3330" s="34" t="s">
        <v>13841</v>
      </c>
      <c r="AC3330" s="34"/>
      <c r="AD3330" s="44" t="s">
        <v>13711</v>
      </c>
      <c r="AE3330" s="44" t="s">
        <v>13711</v>
      </c>
      <c r="AF3330" s="43">
        <v>660</v>
      </c>
      <c r="AG3330" s="34" t="s">
        <v>13822</v>
      </c>
      <c r="AH3330" s="34" t="s">
        <v>13822</v>
      </c>
      <c r="AI3330" s="43" t="s">
        <v>13702</v>
      </c>
      <c r="AJ3330" s="44" t="s">
        <v>13825</v>
      </c>
      <c r="AK3330" s="261">
        <v>9900144</v>
      </c>
      <c r="AL3330" s="44" t="s">
        <v>2313</v>
      </c>
      <c r="AM3330" s="44">
        <v>0</v>
      </c>
      <c r="AN3330" s="262">
        <v>292208460</v>
      </c>
      <c r="AO3330" s="34"/>
      <c r="AP3330" s="34"/>
      <c r="AQ3330" s="34"/>
      <c r="AR3330" s="34"/>
      <c r="AS3330" s="34"/>
      <c r="AT3330" s="44" t="e">
        <v>#N/A</v>
      </c>
      <c r="AU3330" s="44"/>
      <c r="AV3330" s="477" t="e">
        <f t="array" ref="AV3330">_xlfn.IFS(
LEFT(Tabelas!$AI3330,1)="N","DN",
LEFT(Tabelas!$AI3330,1)="C","DC",
LEFT(Tabelas!$AI3330,1)="L","DL",
LEFT(Tabelas!$AI3330,1)="A","DA",
LEFT(Tabelas!$AI3330,1)="G","DG")</f>
        <v>#N/A</v>
      </c>
      <c r="AW3330" s="34"/>
      <c r="AX3330" s="34"/>
      <c r="AY3330" s="34"/>
      <c r="AZ3330" s="34"/>
      <c r="BA3330" s="34"/>
      <c r="BB3330" s="34"/>
      <c r="BC3330" s="34"/>
      <c r="BD3330" s="44">
        <v>480204</v>
      </c>
      <c r="BE3330" s="34" t="s">
        <v>13857</v>
      </c>
      <c r="BF3330" s="43" t="s">
        <v>318</v>
      </c>
      <c r="BG3330" s="34" t="s">
        <v>13857</v>
      </c>
      <c r="BH3330" s="34" t="s">
        <v>13841</v>
      </c>
      <c r="BI3330" s="34"/>
      <c r="BJ3330" s="44" t="s">
        <v>13711</v>
      </c>
      <c r="BK3330" s="44" t="s">
        <v>13711</v>
      </c>
      <c r="EN3330" s="576"/>
      <c r="EO3330" s="561"/>
      <c r="EP3330" s="561"/>
      <c r="EQ3330" s="576"/>
      <c r="ER3330" s="561"/>
      <c r="ES3330" s="561"/>
    </row>
    <row r="3331" spans="22:149">
      <c r="V3331" s="43">
        <v>660</v>
      </c>
      <c r="W3331" s="34" t="s">
        <v>13822</v>
      </c>
      <c r="X3331" s="44">
        <v>480200</v>
      </c>
      <c r="Y3331" s="34" t="s">
        <v>13858</v>
      </c>
      <c r="Z3331" s="43" t="s">
        <v>318</v>
      </c>
      <c r="AA3331" s="34" t="s">
        <v>13857</v>
      </c>
      <c r="AB3331" s="34" t="s">
        <v>13841</v>
      </c>
      <c r="AC3331" s="34"/>
      <c r="AD3331" s="44" t="s">
        <v>13711</v>
      </c>
      <c r="AE3331" s="44" t="s">
        <v>13711</v>
      </c>
      <c r="AF3331" s="43">
        <v>660</v>
      </c>
      <c r="AG3331" s="34" t="s">
        <v>13822</v>
      </c>
      <c r="AH3331" s="34" t="s">
        <v>13822</v>
      </c>
      <c r="AI3331" s="43" t="s">
        <v>13702</v>
      </c>
      <c r="AJ3331" s="44" t="s">
        <v>13825</v>
      </c>
      <c r="AK3331" s="261">
        <v>9900144</v>
      </c>
      <c r="AL3331" s="44" t="s">
        <v>2313</v>
      </c>
      <c r="AM3331" s="44">
        <v>0</v>
      </c>
      <c r="AN3331" s="262">
        <v>292208460</v>
      </c>
      <c r="AO3331" s="34"/>
      <c r="AP3331" s="34"/>
      <c r="AQ3331" s="34"/>
      <c r="AR3331" s="34"/>
      <c r="AS3331" s="34"/>
      <c r="AT3331" s="44" t="e">
        <v>#N/A</v>
      </c>
      <c r="AU3331" s="44"/>
      <c r="AV3331" s="477" t="e">
        <f t="array" ref="AV3331">_xlfn.IFS(
LEFT(Tabelas!$AI3331,1)="N","DN",
LEFT(Tabelas!$AI3331,1)="C","DC",
LEFT(Tabelas!$AI3331,1)="L","DL",
LEFT(Tabelas!$AI3331,1)="A","DA",
LEFT(Tabelas!$AI3331,1)="G","DG")</f>
        <v>#N/A</v>
      </c>
      <c r="AW3331" s="34"/>
      <c r="AX3331" s="34"/>
      <c r="AY3331" s="34"/>
      <c r="AZ3331" s="34"/>
      <c r="BA3331" s="34"/>
      <c r="BB3331" s="34"/>
      <c r="BC3331" s="34"/>
      <c r="BD3331" s="44">
        <v>480200</v>
      </c>
      <c r="BE3331" s="34" t="s">
        <v>13858</v>
      </c>
      <c r="BF3331" s="43" t="s">
        <v>318</v>
      </c>
      <c r="BG3331" s="34" t="s">
        <v>13857</v>
      </c>
      <c r="BH3331" s="34" t="s">
        <v>13841</v>
      </c>
      <c r="BI3331" s="34"/>
      <c r="BJ3331" s="44" t="s">
        <v>13711</v>
      </c>
      <c r="BK3331" s="44" t="s">
        <v>13711</v>
      </c>
      <c r="EN3331" s="576"/>
      <c r="EO3331" s="561"/>
      <c r="EP3331" s="561"/>
      <c r="EQ3331" s="576"/>
      <c r="ER3331" s="561"/>
      <c r="ES3331" s="561"/>
    </row>
    <row r="3332" spans="22:149">
      <c r="V3332" s="43">
        <v>660</v>
      </c>
      <c r="W3332" s="34" t="s">
        <v>13822</v>
      </c>
      <c r="X3332" s="44">
        <v>460301</v>
      </c>
      <c r="Y3332" s="34" t="s">
        <v>13859</v>
      </c>
      <c r="Z3332" s="43" t="s">
        <v>318</v>
      </c>
      <c r="AA3332" s="34" t="s">
        <v>13860</v>
      </c>
      <c r="AB3332" s="34" t="s">
        <v>13848</v>
      </c>
      <c r="AC3332" s="34"/>
      <c r="AD3332" s="44" t="s">
        <v>13711</v>
      </c>
      <c r="AE3332" s="44" t="s">
        <v>13711</v>
      </c>
      <c r="AF3332" s="43">
        <v>660</v>
      </c>
      <c r="AG3332" s="34" t="s">
        <v>13822</v>
      </c>
      <c r="AH3332" s="34" t="s">
        <v>13822</v>
      </c>
      <c r="AI3332" s="43" t="s">
        <v>13702</v>
      </c>
      <c r="AJ3332" s="44" t="s">
        <v>13825</v>
      </c>
      <c r="AK3332" s="261">
        <v>9900144</v>
      </c>
      <c r="AL3332" s="44" t="s">
        <v>2313</v>
      </c>
      <c r="AM3332" s="44">
        <v>0</v>
      </c>
      <c r="AN3332" s="262">
        <v>292208460</v>
      </c>
      <c r="AO3332" s="34"/>
      <c r="AP3332" s="34"/>
      <c r="AQ3332" s="34"/>
      <c r="AR3332" s="34"/>
      <c r="AS3332" s="34"/>
      <c r="AT3332" s="44" t="e">
        <v>#N/A</v>
      </c>
      <c r="AU3332" s="44"/>
      <c r="AV3332" s="477" t="e">
        <f t="array" ref="AV3332">_xlfn.IFS(
LEFT(Tabelas!$AI3332,1)="N","DN",
LEFT(Tabelas!$AI3332,1)="C","DC",
LEFT(Tabelas!$AI3332,1)="L","DL",
LEFT(Tabelas!$AI3332,1)="A","DA",
LEFT(Tabelas!$AI3332,1)="G","DG")</f>
        <v>#N/A</v>
      </c>
      <c r="AW3332" s="34"/>
      <c r="AX3332" s="34"/>
      <c r="AY3332" s="34"/>
      <c r="AZ3332" s="34"/>
      <c r="BA3332" s="34"/>
      <c r="BB3332" s="34"/>
      <c r="BC3332" s="34"/>
      <c r="BD3332" s="44">
        <v>460301</v>
      </c>
      <c r="BE3332" s="34" t="s">
        <v>13859</v>
      </c>
      <c r="BF3332" s="43" t="s">
        <v>318</v>
      </c>
      <c r="BG3332" s="34" t="s">
        <v>13860</v>
      </c>
      <c r="BH3332" s="34" t="s">
        <v>13848</v>
      </c>
      <c r="BI3332" s="34"/>
      <c r="BJ3332" s="44" t="s">
        <v>13711</v>
      </c>
      <c r="BK3332" s="44" t="s">
        <v>13711</v>
      </c>
      <c r="EN3332" s="576"/>
      <c r="EO3332" s="561"/>
      <c r="EP3332" s="561"/>
      <c r="EQ3332" s="576"/>
      <c r="ER3332" s="561"/>
      <c r="ES3332" s="561"/>
    </row>
    <row r="3333" spans="22:149">
      <c r="V3333" s="43">
        <v>660</v>
      </c>
      <c r="W3333" s="34" t="s">
        <v>13822</v>
      </c>
      <c r="X3333" s="44">
        <v>460302</v>
      </c>
      <c r="Y3333" s="34" t="s">
        <v>1620</v>
      </c>
      <c r="Z3333" s="43" t="s">
        <v>318</v>
      </c>
      <c r="AA3333" s="34" t="s">
        <v>13860</v>
      </c>
      <c r="AB3333" s="34" t="s">
        <v>13848</v>
      </c>
      <c r="AC3333" s="34"/>
      <c r="AD3333" s="44" t="s">
        <v>13711</v>
      </c>
      <c r="AE3333" s="44" t="s">
        <v>13711</v>
      </c>
      <c r="AF3333" s="43">
        <v>660</v>
      </c>
      <c r="AG3333" s="34" t="s">
        <v>13822</v>
      </c>
      <c r="AH3333" s="34" t="s">
        <v>13822</v>
      </c>
      <c r="AI3333" s="43" t="s">
        <v>13702</v>
      </c>
      <c r="AJ3333" s="44" t="s">
        <v>13825</v>
      </c>
      <c r="AK3333" s="261">
        <v>9900144</v>
      </c>
      <c r="AL3333" s="44" t="s">
        <v>2313</v>
      </c>
      <c r="AM3333" s="44">
        <v>0</v>
      </c>
      <c r="AN3333" s="262">
        <v>292208460</v>
      </c>
      <c r="AO3333" s="34"/>
      <c r="AP3333" s="34"/>
      <c r="AQ3333" s="34"/>
      <c r="AR3333" s="34"/>
      <c r="AS3333" s="34"/>
      <c r="AT3333" s="44" t="e">
        <v>#N/A</v>
      </c>
      <c r="AU3333" s="44"/>
      <c r="AV3333" s="477" t="e">
        <f t="array" ref="AV3333">_xlfn.IFS(
LEFT(Tabelas!$AI3333,1)="N","DN",
LEFT(Tabelas!$AI3333,1)="C","DC",
LEFT(Tabelas!$AI3333,1)="L","DL",
LEFT(Tabelas!$AI3333,1)="A","DA",
LEFT(Tabelas!$AI3333,1)="G","DG")</f>
        <v>#N/A</v>
      </c>
      <c r="AW3333" s="34"/>
      <c r="AX3333" s="34"/>
      <c r="AY3333" s="34"/>
      <c r="AZ3333" s="34"/>
      <c r="BA3333" s="34"/>
      <c r="BB3333" s="34"/>
      <c r="BC3333" s="34"/>
      <c r="BD3333" s="44">
        <v>460302</v>
      </c>
      <c r="BE3333" s="34" t="s">
        <v>1620</v>
      </c>
      <c r="BF3333" s="43" t="s">
        <v>318</v>
      </c>
      <c r="BG3333" s="34" t="s">
        <v>13860</v>
      </c>
      <c r="BH3333" s="34" t="s">
        <v>13848</v>
      </c>
      <c r="BI3333" s="34"/>
      <c r="BJ3333" s="44" t="s">
        <v>13711</v>
      </c>
      <c r="BK3333" s="44" t="s">
        <v>13711</v>
      </c>
      <c r="EN3333" s="576"/>
      <c r="EO3333" s="561"/>
      <c r="EP3333" s="561"/>
      <c r="EQ3333" s="576"/>
      <c r="ER3333" s="561"/>
      <c r="ES3333" s="561"/>
    </row>
    <row r="3334" spans="22:149">
      <c r="V3334" s="43">
        <v>660</v>
      </c>
      <c r="W3334" s="34" t="s">
        <v>13822</v>
      </c>
      <c r="X3334" s="44">
        <v>460303</v>
      </c>
      <c r="Y3334" s="34" t="s">
        <v>1676</v>
      </c>
      <c r="Z3334" s="43" t="s">
        <v>318</v>
      </c>
      <c r="AA3334" s="34" t="s">
        <v>13860</v>
      </c>
      <c r="AB3334" s="34" t="s">
        <v>13848</v>
      </c>
      <c r="AC3334" s="34"/>
      <c r="AD3334" s="44" t="s">
        <v>13711</v>
      </c>
      <c r="AE3334" s="44" t="s">
        <v>13711</v>
      </c>
      <c r="AF3334" s="43">
        <v>660</v>
      </c>
      <c r="AG3334" s="34" t="s">
        <v>13822</v>
      </c>
      <c r="AH3334" s="34" t="s">
        <v>13822</v>
      </c>
      <c r="AI3334" s="43" t="s">
        <v>13702</v>
      </c>
      <c r="AJ3334" s="44" t="s">
        <v>13825</v>
      </c>
      <c r="AK3334" s="261">
        <v>9900144</v>
      </c>
      <c r="AL3334" s="44" t="s">
        <v>2313</v>
      </c>
      <c r="AM3334" s="44">
        <v>0</v>
      </c>
      <c r="AN3334" s="262">
        <v>292208460</v>
      </c>
      <c r="AO3334" s="34"/>
      <c r="AP3334" s="34"/>
      <c r="AQ3334" s="34"/>
      <c r="AR3334" s="34"/>
      <c r="AS3334" s="34"/>
      <c r="AT3334" s="44" t="e">
        <v>#N/A</v>
      </c>
      <c r="AU3334" s="44"/>
      <c r="AV3334" s="477" t="e">
        <f t="array" ref="AV3334">_xlfn.IFS(
LEFT(Tabelas!$AI3334,1)="N","DN",
LEFT(Tabelas!$AI3334,1)="C","DC",
LEFT(Tabelas!$AI3334,1)="L","DL",
LEFT(Tabelas!$AI3334,1)="A","DA",
LEFT(Tabelas!$AI3334,1)="G","DG")</f>
        <v>#N/A</v>
      </c>
      <c r="AW3334" s="34"/>
      <c r="AX3334" s="34"/>
      <c r="AY3334" s="34"/>
      <c r="AZ3334" s="34"/>
      <c r="BA3334" s="34"/>
      <c r="BB3334" s="34"/>
      <c r="BC3334" s="34"/>
      <c r="BD3334" s="44">
        <v>460303</v>
      </c>
      <c r="BE3334" s="34" t="s">
        <v>1676</v>
      </c>
      <c r="BF3334" s="43" t="s">
        <v>318</v>
      </c>
      <c r="BG3334" s="34" t="s">
        <v>13860</v>
      </c>
      <c r="BH3334" s="34" t="s">
        <v>13848</v>
      </c>
      <c r="BI3334" s="34"/>
      <c r="BJ3334" s="44" t="s">
        <v>13711</v>
      </c>
      <c r="BK3334" s="44" t="s">
        <v>13711</v>
      </c>
      <c r="EN3334" s="576"/>
      <c r="EO3334" s="561"/>
      <c r="EP3334" s="561"/>
      <c r="EQ3334" s="576"/>
      <c r="ER3334" s="561"/>
      <c r="ES3334" s="561"/>
    </row>
    <row r="3335" spans="22:149">
      <c r="V3335" s="43">
        <v>660</v>
      </c>
      <c r="W3335" s="34" t="s">
        <v>13822</v>
      </c>
      <c r="X3335" s="44">
        <v>460304</v>
      </c>
      <c r="Y3335" s="34" t="s">
        <v>3973</v>
      </c>
      <c r="Z3335" s="43" t="s">
        <v>318</v>
      </c>
      <c r="AA3335" s="34" t="s">
        <v>13860</v>
      </c>
      <c r="AB3335" s="34" t="s">
        <v>13848</v>
      </c>
      <c r="AC3335" s="34"/>
      <c r="AD3335" s="44" t="s">
        <v>13711</v>
      </c>
      <c r="AE3335" s="44" t="s">
        <v>13711</v>
      </c>
      <c r="AF3335" s="43">
        <v>660</v>
      </c>
      <c r="AG3335" s="34" t="s">
        <v>13822</v>
      </c>
      <c r="AH3335" s="34" t="s">
        <v>13822</v>
      </c>
      <c r="AI3335" s="43" t="s">
        <v>13702</v>
      </c>
      <c r="AJ3335" s="44" t="s">
        <v>13825</v>
      </c>
      <c r="AK3335" s="261">
        <v>9900144</v>
      </c>
      <c r="AL3335" s="44" t="s">
        <v>2313</v>
      </c>
      <c r="AM3335" s="44">
        <v>0</v>
      </c>
      <c r="AN3335" s="262">
        <v>292208460</v>
      </c>
      <c r="AO3335" s="34"/>
      <c r="AP3335" s="34"/>
      <c r="AQ3335" s="34"/>
      <c r="AR3335" s="34"/>
      <c r="AS3335" s="34"/>
      <c r="AT3335" s="44" t="e">
        <v>#N/A</v>
      </c>
      <c r="AU3335" s="44"/>
      <c r="AV3335" s="477" t="e">
        <f t="array" ref="AV3335">_xlfn.IFS(
LEFT(Tabelas!$AI3335,1)="N","DN",
LEFT(Tabelas!$AI3335,1)="C","DC",
LEFT(Tabelas!$AI3335,1)="L","DL",
LEFT(Tabelas!$AI3335,1)="A","DA",
LEFT(Tabelas!$AI3335,1)="G","DG")</f>
        <v>#N/A</v>
      </c>
      <c r="AW3335" s="34"/>
      <c r="AX3335" s="34"/>
      <c r="AY3335" s="34"/>
      <c r="AZ3335" s="34"/>
      <c r="BA3335" s="34"/>
      <c r="BB3335" s="34"/>
      <c r="BC3335" s="34"/>
      <c r="BD3335" s="44">
        <v>460304</v>
      </c>
      <c r="BE3335" s="34" t="s">
        <v>3973</v>
      </c>
      <c r="BF3335" s="43" t="s">
        <v>318</v>
      </c>
      <c r="BG3335" s="34" t="s">
        <v>13860</v>
      </c>
      <c r="BH3335" s="34" t="s">
        <v>13848</v>
      </c>
      <c r="BI3335" s="34"/>
      <c r="BJ3335" s="44" t="s">
        <v>13711</v>
      </c>
      <c r="BK3335" s="44" t="s">
        <v>13711</v>
      </c>
      <c r="EN3335" s="576"/>
      <c r="EO3335" s="561"/>
      <c r="EP3335" s="561"/>
      <c r="EQ3335" s="576"/>
      <c r="ER3335" s="561"/>
      <c r="ES3335" s="561"/>
    </row>
    <row r="3336" spans="22:149">
      <c r="V3336" s="43">
        <v>660</v>
      </c>
      <c r="W3336" s="34" t="s">
        <v>13822</v>
      </c>
      <c r="X3336" s="44">
        <v>460305</v>
      </c>
      <c r="Y3336" s="34" t="s">
        <v>13860</v>
      </c>
      <c r="Z3336" s="43" t="s">
        <v>318</v>
      </c>
      <c r="AA3336" s="34" t="s">
        <v>13860</v>
      </c>
      <c r="AB3336" s="34" t="s">
        <v>13848</v>
      </c>
      <c r="AC3336" s="34"/>
      <c r="AD3336" s="44" t="s">
        <v>13711</v>
      </c>
      <c r="AE3336" s="44" t="s">
        <v>13711</v>
      </c>
      <c r="AF3336" s="43">
        <v>660</v>
      </c>
      <c r="AG3336" s="34" t="s">
        <v>13822</v>
      </c>
      <c r="AH3336" s="34" t="s">
        <v>13822</v>
      </c>
      <c r="AI3336" s="43" t="s">
        <v>13702</v>
      </c>
      <c r="AJ3336" s="44" t="s">
        <v>13825</v>
      </c>
      <c r="AK3336" s="261">
        <v>9900144</v>
      </c>
      <c r="AL3336" s="44" t="s">
        <v>2313</v>
      </c>
      <c r="AM3336" s="44">
        <v>0</v>
      </c>
      <c r="AN3336" s="262">
        <v>292208460</v>
      </c>
      <c r="AO3336" s="34"/>
      <c r="AP3336" s="34"/>
      <c r="AQ3336" s="34"/>
      <c r="AR3336" s="34"/>
      <c r="AS3336" s="34"/>
      <c r="AT3336" s="44" t="e">
        <v>#N/A</v>
      </c>
      <c r="AU3336" s="44"/>
      <c r="AV3336" s="477" t="e">
        <f t="array" ref="AV3336">_xlfn.IFS(
LEFT(Tabelas!$AI3336,1)="N","DN",
LEFT(Tabelas!$AI3336,1)="C","DC",
LEFT(Tabelas!$AI3336,1)="L","DL",
LEFT(Tabelas!$AI3336,1)="A","DA",
LEFT(Tabelas!$AI3336,1)="G","DG")</f>
        <v>#N/A</v>
      </c>
      <c r="AW3336" s="34"/>
      <c r="AX3336" s="34"/>
      <c r="AY3336" s="34"/>
      <c r="AZ3336" s="34"/>
      <c r="BA3336" s="34"/>
      <c r="BB3336" s="34"/>
      <c r="BC3336" s="34"/>
      <c r="BD3336" s="44">
        <v>460305</v>
      </c>
      <c r="BE3336" s="34" t="s">
        <v>13860</v>
      </c>
      <c r="BF3336" s="43" t="s">
        <v>318</v>
      </c>
      <c r="BG3336" s="34" t="s">
        <v>13860</v>
      </c>
      <c r="BH3336" s="34" t="s">
        <v>13848</v>
      </c>
      <c r="BI3336" s="34"/>
      <c r="BJ3336" s="44" t="s">
        <v>13711</v>
      </c>
      <c r="BK3336" s="44" t="s">
        <v>13711</v>
      </c>
      <c r="EN3336" s="576"/>
      <c r="EO3336" s="561"/>
      <c r="EP3336" s="561"/>
      <c r="EQ3336" s="576"/>
      <c r="ER3336" s="561"/>
      <c r="ES3336" s="561"/>
    </row>
    <row r="3337" spans="22:149">
      <c r="V3337" s="43">
        <v>660</v>
      </c>
      <c r="W3337" s="34" t="s">
        <v>13822</v>
      </c>
      <c r="X3337" s="44">
        <v>460300</v>
      </c>
      <c r="Y3337" s="34" t="s">
        <v>13861</v>
      </c>
      <c r="Z3337" s="43" t="s">
        <v>318</v>
      </c>
      <c r="AA3337" s="34" t="s">
        <v>13860</v>
      </c>
      <c r="AB3337" s="34" t="s">
        <v>13848</v>
      </c>
      <c r="AC3337" s="34"/>
      <c r="AD3337" s="44" t="s">
        <v>13711</v>
      </c>
      <c r="AE3337" s="44" t="s">
        <v>13711</v>
      </c>
      <c r="AF3337" s="43">
        <v>660</v>
      </c>
      <c r="AG3337" s="34" t="s">
        <v>13822</v>
      </c>
      <c r="AH3337" s="34" t="s">
        <v>13822</v>
      </c>
      <c r="AI3337" s="43" t="s">
        <v>13702</v>
      </c>
      <c r="AJ3337" s="44" t="s">
        <v>13825</v>
      </c>
      <c r="AK3337" s="261">
        <v>9900144</v>
      </c>
      <c r="AL3337" s="44" t="s">
        <v>2313</v>
      </c>
      <c r="AM3337" s="44">
        <v>0</v>
      </c>
      <c r="AN3337" s="262">
        <v>292208460</v>
      </c>
      <c r="AO3337" s="34"/>
      <c r="AP3337" s="34"/>
      <c r="AQ3337" s="34"/>
      <c r="AR3337" s="34"/>
      <c r="AS3337" s="34"/>
      <c r="AT3337" s="44" t="e">
        <v>#N/A</v>
      </c>
      <c r="AU3337" s="44"/>
      <c r="AV3337" s="477" t="e">
        <f t="array" ref="AV3337">_xlfn.IFS(
LEFT(Tabelas!$AI3337,1)="N","DN",
LEFT(Tabelas!$AI3337,1)="C","DC",
LEFT(Tabelas!$AI3337,1)="L","DL",
LEFT(Tabelas!$AI3337,1)="A","DA",
LEFT(Tabelas!$AI3337,1)="G","DG")</f>
        <v>#N/A</v>
      </c>
      <c r="AW3337" s="34"/>
      <c r="AX3337" s="34"/>
      <c r="AY3337" s="34"/>
      <c r="AZ3337" s="34"/>
      <c r="BA3337" s="34"/>
      <c r="BB3337" s="34"/>
      <c r="BC3337" s="34"/>
      <c r="BD3337" s="44">
        <v>460300</v>
      </c>
      <c r="BE3337" s="34" t="s">
        <v>13861</v>
      </c>
      <c r="BF3337" s="43" t="s">
        <v>318</v>
      </c>
      <c r="BG3337" s="34" t="s">
        <v>13860</v>
      </c>
      <c r="BH3337" s="34" t="s">
        <v>13848</v>
      </c>
      <c r="BI3337" s="34"/>
      <c r="BJ3337" s="44" t="s">
        <v>13711</v>
      </c>
      <c r="BK3337" s="44" t="s">
        <v>13711</v>
      </c>
      <c r="EN3337" s="576"/>
      <c r="EO3337" s="561"/>
      <c r="EP3337" s="561"/>
      <c r="EQ3337" s="576"/>
      <c r="ER3337" s="561"/>
      <c r="ES3337" s="561"/>
    </row>
    <row r="3338" spans="22:149">
      <c r="V3338" s="43">
        <v>701</v>
      </c>
      <c r="W3338" s="34" t="s">
        <v>13862</v>
      </c>
      <c r="X3338" s="44">
        <v>310101</v>
      </c>
      <c r="Y3338" s="34" t="s">
        <v>13863</v>
      </c>
      <c r="Z3338" s="43" t="s">
        <v>318</v>
      </c>
      <c r="AA3338" s="34" t="s">
        <v>13793</v>
      </c>
      <c r="AB3338" s="34" t="s">
        <v>13864</v>
      </c>
      <c r="AC3338" s="34"/>
      <c r="AD3338" s="44" t="s">
        <v>13865</v>
      </c>
      <c r="AE3338" s="44" t="s">
        <v>13865</v>
      </c>
      <c r="AF3338" s="43">
        <v>701</v>
      </c>
      <c r="AG3338" s="34" t="s">
        <v>13862</v>
      </c>
      <c r="AH3338" s="34" t="s">
        <v>13862</v>
      </c>
      <c r="AI3338" s="43" t="s">
        <v>13702</v>
      </c>
      <c r="AJ3338" s="44" t="s">
        <v>13866</v>
      </c>
      <c r="AK3338" s="261" t="s">
        <v>13867</v>
      </c>
      <c r="AL3338" s="44" t="s">
        <v>13868</v>
      </c>
      <c r="AM3338" s="44">
        <v>0</v>
      </c>
      <c r="AN3338" s="262">
        <v>0</v>
      </c>
      <c r="AO3338" s="34"/>
      <c r="AP3338" s="34"/>
      <c r="AQ3338" s="34"/>
      <c r="AR3338" s="34"/>
      <c r="AS3338" s="34"/>
      <c r="AT3338" s="44" t="e">
        <v>#N/A</v>
      </c>
      <c r="AU3338" s="44"/>
      <c r="AV3338" s="477" t="e">
        <f t="array" ref="AV3338">_xlfn.IFS(
LEFT(Tabelas!$AI3338,1)="N","DN",
LEFT(Tabelas!$AI3338,1)="C","DC",
LEFT(Tabelas!$AI3338,1)="L","DL",
LEFT(Tabelas!$AI3338,1)="A","DA",
LEFT(Tabelas!$AI3338,1)="G","DG")</f>
        <v>#N/A</v>
      </c>
      <c r="AW3338" s="34"/>
      <c r="AX3338" s="34"/>
      <c r="AY3338" s="34"/>
      <c r="AZ3338" s="34"/>
      <c r="BA3338" s="34"/>
      <c r="BB3338" s="34"/>
      <c r="BC3338" s="34"/>
      <c r="BD3338" s="44">
        <v>310101</v>
      </c>
      <c r="BE3338" s="34" t="s">
        <v>13863</v>
      </c>
      <c r="BF3338" s="43" t="s">
        <v>318</v>
      </c>
      <c r="BG3338" s="34" t="s">
        <v>13793</v>
      </c>
      <c r="BH3338" s="34" t="s">
        <v>13864</v>
      </c>
      <c r="BI3338" s="34"/>
      <c r="BJ3338" s="44" t="s">
        <v>13865</v>
      </c>
      <c r="BK3338" s="44" t="s">
        <v>13865</v>
      </c>
      <c r="EN3338" s="576"/>
      <c r="EO3338" s="561"/>
      <c r="EP3338" s="561"/>
      <c r="EQ3338" s="576"/>
      <c r="ER3338" s="561"/>
      <c r="ES3338" s="561"/>
    </row>
    <row r="3339" spans="22:149">
      <c r="V3339" s="43">
        <v>701</v>
      </c>
      <c r="W3339" s="34" t="s">
        <v>13862</v>
      </c>
      <c r="X3339" s="44">
        <v>310102</v>
      </c>
      <c r="Y3339" s="34" t="s">
        <v>13793</v>
      </c>
      <c r="Z3339" s="43" t="s">
        <v>318</v>
      </c>
      <c r="AA3339" s="34" t="s">
        <v>13793</v>
      </c>
      <c r="AB3339" s="34" t="s">
        <v>13864</v>
      </c>
      <c r="AC3339" s="34"/>
      <c r="AD3339" s="44" t="s">
        <v>13865</v>
      </c>
      <c r="AE3339" s="44" t="s">
        <v>13865</v>
      </c>
      <c r="AF3339" s="43">
        <v>701</v>
      </c>
      <c r="AG3339" s="34" t="s">
        <v>13862</v>
      </c>
      <c r="AH3339" s="34" t="s">
        <v>13862</v>
      </c>
      <c r="AI3339" s="43" t="s">
        <v>13702</v>
      </c>
      <c r="AJ3339" s="44" t="s">
        <v>13866</v>
      </c>
      <c r="AK3339" s="261" t="s">
        <v>13867</v>
      </c>
      <c r="AL3339" s="44" t="s">
        <v>13868</v>
      </c>
      <c r="AM3339" s="44">
        <v>0</v>
      </c>
      <c r="AN3339" s="262">
        <v>0</v>
      </c>
      <c r="AO3339" s="34"/>
      <c r="AP3339" s="34"/>
      <c r="AQ3339" s="34"/>
      <c r="AR3339" s="34"/>
      <c r="AS3339" s="34"/>
      <c r="AT3339" s="44" t="e">
        <v>#N/A</v>
      </c>
      <c r="AU3339" s="44"/>
      <c r="AV3339" s="477" t="e">
        <f t="array" ref="AV3339">_xlfn.IFS(
LEFT(Tabelas!$AI3339,1)="N","DN",
LEFT(Tabelas!$AI3339,1)="C","DC",
LEFT(Tabelas!$AI3339,1)="L","DL",
LEFT(Tabelas!$AI3339,1)="A","DA",
LEFT(Tabelas!$AI3339,1)="G","DG")</f>
        <v>#N/A</v>
      </c>
      <c r="AW3339" s="34"/>
      <c r="AX3339" s="34"/>
      <c r="AY3339" s="34"/>
      <c r="AZ3339" s="34"/>
      <c r="BA3339" s="34"/>
      <c r="BB3339" s="34"/>
      <c r="BC3339" s="34"/>
      <c r="BD3339" s="44">
        <v>310102</v>
      </c>
      <c r="BE3339" s="34" t="s">
        <v>13793</v>
      </c>
      <c r="BF3339" s="43" t="s">
        <v>318</v>
      </c>
      <c r="BG3339" s="34" t="s">
        <v>13793</v>
      </c>
      <c r="BH3339" s="34" t="s">
        <v>13864</v>
      </c>
      <c r="BI3339" s="34"/>
      <c r="BJ3339" s="44" t="s">
        <v>13865</v>
      </c>
      <c r="BK3339" s="44" t="s">
        <v>13865</v>
      </c>
      <c r="EN3339" s="576"/>
      <c r="EO3339" s="561"/>
      <c r="EP3339" s="561"/>
      <c r="EQ3339" s="576"/>
      <c r="ER3339" s="561"/>
      <c r="ES3339" s="561"/>
    </row>
    <row r="3340" spans="22:149">
      <c r="V3340" s="43">
        <v>701</v>
      </c>
      <c r="W3340" s="34" t="s">
        <v>13862</v>
      </c>
      <c r="X3340" s="44">
        <v>310100</v>
      </c>
      <c r="Y3340" s="34" t="s">
        <v>13795</v>
      </c>
      <c r="Z3340" s="43" t="s">
        <v>318</v>
      </c>
      <c r="AA3340" s="34" t="s">
        <v>13793</v>
      </c>
      <c r="AB3340" s="34" t="s">
        <v>13864</v>
      </c>
      <c r="AC3340" s="34"/>
      <c r="AD3340" s="44" t="s">
        <v>13865</v>
      </c>
      <c r="AE3340" s="44" t="s">
        <v>13865</v>
      </c>
      <c r="AF3340" s="43">
        <v>701</v>
      </c>
      <c r="AG3340" s="34" t="s">
        <v>13862</v>
      </c>
      <c r="AH3340" s="34" t="s">
        <v>13862</v>
      </c>
      <c r="AI3340" s="43" t="s">
        <v>13702</v>
      </c>
      <c r="AJ3340" s="44" t="s">
        <v>13866</v>
      </c>
      <c r="AK3340" s="261" t="s">
        <v>13867</v>
      </c>
      <c r="AL3340" s="44" t="s">
        <v>13868</v>
      </c>
      <c r="AM3340" s="44">
        <v>0</v>
      </c>
      <c r="AN3340" s="262">
        <v>0</v>
      </c>
      <c r="AO3340" s="34"/>
      <c r="AP3340" s="34"/>
      <c r="AQ3340" s="34"/>
      <c r="AR3340" s="34"/>
      <c r="AS3340" s="34"/>
      <c r="AT3340" s="44" t="e">
        <v>#N/A</v>
      </c>
      <c r="AU3340" s="44"/>
      <c r="AV3340" s="477" t="e">
        <f t="array" ref="AV3340">_xlfn.IFS(
LEFT(Tabelas!$AI3340,1)="N","DN",
LEFT(Tabelas!$AI3340,1)="C","DC",
LEFT(Tabelas!$AI3340,1)="L","DL",
LEFT(Tabelas!$AI3340,1)="A","DA",
LEFT(Tabelas!$AI3340,1)="G","DG")</f>
        <v>#N/A</v>
      </c>
      <c r="AW3340" s="34"/>
      <c r="AX3340" s="34"/>
      <c r="AY3340" s="34"/>
      <c r="AZ3340" s="34"/>
      <c r="BA3340" s="34"/>
      <c r="BB3340" s="34"/>
      <c r="BC3340" s="34"/>
      <c r="BD3340" s="44">
        <v>310100</v>
      </c>
      <c r="BE3340" s="34" t="s">
        <v>13795</v>
      </c>
      <c r="BF3340" s="43" t="s">
        <v>318</v>
      </c>
      <c r="BG3340" s="34" t="s">
        <v>13793</v>
      </c>
      <c r="BH3340" s="34" t="s">
        <v>13864</v>
      </c>
      <c r="BI3340" s="34"/>
      <c r="BJ3340" s="44" t="s">
        <v>13865</v>
      </c>
      <c r="BK3340" s="44" t="s">
        <v>13865</v>
      </c>
      <c r="EN3340" s="576"/>
      <c r="EO3340" s="561"/>
      <c r="EP3340" s="561"/>
      <c r="EQ3340" s="576"/>
      <c r="ER3340" s="561"/>
      <c r="ES3340" s="561"/>
    </row>
    <row r="3341" spans="22:149">
      <c r="V3341" s="43">
        <v>701</v>
      </c>
      <c r="W3341" s="34" t="s">
        <v>13862</v>
      </c>
      <c r="X3341" s="44">
        <v>310103</v>
      </c>
      <c r="Y3341" s="34" t="s">
        <v>13869</v>
      </c>
      <c r="Z3341" s="43" t="s">
        <v>318</v>
      </c>
      <c r="AA3341" s="34" t="s">
        <v>13793</v>
      </c>
      <c r="AB3341" s="34" t="s">
        <v>13864</v>
      </c>
      <c r="AC3341" s="34"/>
      <c r="AD3341" s="44" t="s">
        <v>13865</v>
      </c>
      <c r="AE3341" s="44" t="s">
        <v>13865</v>
      </c>
      <c r="AF3341" s="43">
        <v>701</v>
      </c>
      <c r="AG3341" s="34" t="s">
        <v>13862</v>
      </c>
      <c r="AH3341" s="34" t="s">
        <v>13862</v>
      </c>
      <c r="AI3341" s="43" t="s">
        <v>13702</v>
      </c>
      <c r="AJ3341" s="44" t="s">
        <v>13866</v>
      </c>
      <c r="AK3341" s="261" t="s">
        <v>13867</v>
      </c>
      <c r="AL3341" s="44" t="s">
        <v>13868</v>
      </c>
      <c r="AM3341" s="44">
        <v>0</v>
      </c>
      <c r="AN3341" s="262">
        <v>0</v>
      </c>
      <c r="AO3341" s="34"/>
      <c r="AP3341" s="34"/>
      <c r="AQ3341" s="34"/>
      <c r="AR3341" s="34"/>
      <c r="AS3341" s="34"/>
      <c r="AT3341" s="44" t="e">
        <v>#N/A</v>
      </c>
      <c r="AU3341" s="44"/>
      <c r="AV3341" s="477" t="e">
        <f t="array" ref="AV3341">_xlfn.IFS(
LEFT(Tabelas!$AI3341,1)="N","DN",
LEFT(Tabelas!$AI3341,1)="C","DC",
LEFT(Tabelas!$AI3341,1)="L","DL",
LEFT(Tabelas!$AI3341,1)="A","DA",
LEFT(Tabelas!$AI3341,1)="G","DG")</f>
        <v>#N/A</v>
      </c>
      <c r="AW3341" s="34"/>
      <c r="AX3341" s="34"/>
      <c r="AY3341" s="34"/>
      <c r="AZ3341" s="34"/>
      <c r="BA3341" s="34"/>
      <c r="BB3341" s="34"/>
      <c r="BC3341" s="34"/>
      <c r="BD3341" s="44">
        <v>310103</v>
      </c>
      <c r="BE3341" s="34" t="s">
        <v>13869</v>
      </c>
      <c r="BF3341" s="43" t="s">
        <v>318</v>
      </c>
      <c r="BG3341" s="34" t="s">
        <v>13793</v>
      </c>
      <c r="BH3341" s="34" t="s">
        <v>13864</v>
      </c>
      <c r="BI3341" s="34"/>
      <c r="BJ3341" s="44" t="s">
        <v>13865</v>
      </c>
      <c r="BK3341" s="44" t="s">
        <v>13865</v>
      </c>
      <c r="EN3341" s="576"/>
      <c r="EO3341" s="561"/>
      <c r="EP3341" s="561"/>
      <c r="EQ3341" s="576"/>
      <c r="ER3341" s="561"/>
      <c r="ES3341" s="561"/>
    </row>
    <row r="3342" spans="22:149">
      <c r="V3342" s="43">
        <v>701</v>
      </c>
      <c r="W3342" s="34" t="s">
        <v>13862</v>
      </c>
      <c r="X3342" s="44">
        <v>310104</v>
      </c>
      <c r="Y3342" s="34" t="s">
        <v>13870</v>
      </c>
      <c r="Z3342" s="43" t="s">
        <v>318</v>
      </c>
      <c r="AA3342" s="34" t="s">
        <v>13793</v>
      </c>
      <c r="AB3342" s="34" t="s">
        <v>13864</v>
      </c>
      <c r="AC3342" s="34"/>
      <c r="AD3342" s="44" t="s">
        <v>13865</v>
      </c>
      <c r="AE3342" s="44" t="s">
        <v>13865</v>
      </c>
      <c r="AF3342" s="43">
        <v>701</v>
      </c>
      <c r="AG3342" s="34" t="s">
        <v>13862</v>
      </c>
      <c r="AH3342" s="34" t="s">
        <v>13862</v>
      </c>
      <c r="AI3342" s="43" t="s">
        <v>13702</v>
      </c>
      <c r="AJ3342" s="44" t="s">
        <v>13866</v>
      </c>
      <c r="AK3342" s="261" t="s">
        <v>13867</v>
      </c>
      <c r="AL3342" s="44" t="s">
        <v>13868</v>
      </c>
      <c r="AM3342" s="44">
        <v>0</v>
      </c>
      <c r="AN3342" s="262">
        <v>0</v>
      </c>
      <c r="AO3342" s="34"/>
      <c r="AP3342" s="34"/>
      <c r="AQ3342" s="34"/>
      <c r="AR3342" s="34"/>
      <c r="AS3342" s="34"/>
      <c r="AT3342" s="44" t="e">
        <v>#N/A</v>
      </c>
      <c r="AU3342" s="44"/>
      <c r="AV3342" s="477" t="e">
        <f t="array" ref="AV3342">_xlfn.IFS(
LEFT(Tabelas!$AI3342,1)="N","DN",
LEFT(Tabelas!$AI3342,1)="C","DC",
LEFT(Tabelas!$AI3342,1)="L","DL",
LEFT(Tabelas!$AI3342,1)="A","DA",
LEFT(Tabelas!$AI3342,1)="G","DG")</f>
        <v>#N/A</v>
      </c>
      <c r="AW3342" s="34"/>
      <c r="AX3342" s="34"/>
      <c r="AY3342" s="34"/>
      <c r="AZ3342" s="34"/>
      <c r="BA3342" s="34"/>
      <c r="BB3342" s="34"/>
      <c r="BC3342" s="34"/>
      <c r="BD3342" s="44">
        <v>310104</v>
      </c>
      <c r="BE3342" s="34" t="s">
        <v>13870</v>
      </c>
      <c r="BF3342" s="43" t="s">
        <v>318</v>
      </c>
      <c r="BG3342" s="34" t="s">
        <v>13793</v>
      </c>
      <c r="BH3342" s="34" t="s">
        <v>13864</v>
      </c>
      <c r="BI3342" s="34"/>
      <c r="BJ3342" s="44" t="s">
        <v>13865</v>
      </c>
      <c r="BK3342" s="44" t="s">
        <v>13865</v>
      </c>
      <c r="EN3342" s="576"/>
      <c r="EO3342" s="561"/>
      <c r="EP3342" s="561"/>
      <c r="EQ3342" s="576"/>
      <c r="ER3342" s="561"/>
      <c r="ES3342" s="561"/>
    </row>
    <row r="3343" spans="22:149">
      <c r="V3343" s="43">
        <v>701</v>
      </c>
      <c r="W3343" s="34" t="s">
        <v>13862</v>
      </c>
      <c r="X3343" s="44">
        <v>310105</v>
      </c>
      <c r="Y3343" s="34" t="s">
        <v>13871</v>
      </c>
      <c r="Z3343" s="43" t="s">
        <v>318</v>
      </c>
      <c r="AA3343" s="34" t="s">
        <v>13793</v>
      </c>
      <c r="AB3343" s="34" t="s">
        <v>13864</v>
      </c>
      <c r="AC3343" s="34"/>
      <c r="AD3343" s="44" t="s">
        <v>13865</v>
      </c>
      <c r="AE3343" s="44" t="s">
        <v>13865</v>
      </c>
      <c r="AF3343" s="43">
        <v>701</v>
      </c>
      <c r="AG3343" s="34" t="s">
        <v>13862</v>
      </c>
      <c r="AH3343" s="34" t="s">
        <v>13862</v>
      </c>
      <c r="AI3343" s="43" t="s">
        <v>13702</v>
      </c>
      <c r="AJ3343" s="44" t="s">
        <v>13866</v>
      </c>
      <c r="AK3343" s="261" t="s">
        <v>13867</v>
      </c>
      <c r="AL3343" s="44" t="s">
        <v>13868</v>
      </c>
      <c r="AM3343" s="44">
        <v>0</v>
      </c>
      <c r="AN3343" s="262">
        <v>0</v>
      </c>
      <c r="AO3343" s="34"/>
      <c r="AP3343" s="34"/>
      <c r="AQ3343" s="34"/>
      <c r="AR3343" s="34"/>
      <c r="AS3343" s="34"/>
      <c r="AT3343" s="44" t="e">
        <v>#N/A</v>
      </c>
      <c r="AU3343" s="44"/>
      <c r="AV3343" s="477" t="e">
        <f t="array" ref="AV3343">_xlfn.IFS(
LEFT(Tabelas!$AI3343,1)="N","DN",
LEFT(Tabelas!$AI3343,1)="C","DC",
LEFT(Tabelas!$AI3343,1)="L","DL",
LEFT(Tabelas!$AI3343,1)="A","DA",
LEFT(Tabelas!$AI3343,1)="G","DG")</f>
        <v>#N/A</v>
      </c>
      <c r="AW3343" s="34"/>
      <c r="AX3343" s="34"/>
      <c r="AY3343" s="34"/>
      <c r="AZ3343" s="34"/>
      <c r="BA3343" s="34"/>
      <c r="BB3343" s="34"/>
      <c r="BC3343" s="34"/>
      <c r="BD3343" s="44">
        <v>310105</v>
      </c>
      <c r="BE3343" s="34" t="s">
        <v>13871</v>
      </c>
      <c r="BF3343" s="43" t="s">
        <v>318</v>
      </c>
      <c r="BG3343" s="34" t="s">
        <v>13793</v>
      </c>
      <c r="BH3343" s="34" t="s">
        <v>13864</v>
      </c>
      <c r="BI3343" s="34"/>
      <c r="BJ3343" s="44" t="s">
        <v>13865</v>
      </c>
      <c r="BK3343" s="44" t="s">
        <v>13865</v>
      </c>
      <c r="EN3343" s="576"/>
      <c r="EO3343" s="561"/>
      <c r="EP3343" s="561"/>
      <c r="EQ3343" s="576"/>
      <c r="ER3343" s="561"/>
      <c r="ES3343" s="561"/>
    </row>
    <row r="3344" spans="22:149">
      <c r="V3344" s="43">
        <v>701</v>
      </c>
      <c r="W3344" s="34" t="s">
        <v>13862</v>
      </c>
      <c r="X3344" s="44">
        <v>310106</v>
      </c>
      <c r="Y3344" s="34" t="s">
        <v>13872</v>
      </c>
      <c r="Z3344" s="43" t="s">
        <v>318</v>
      </c>
      <c r="AA3344" s="34" t="s">
        <v>13793</v>
      </c>
      <c r="AB3344" s="34" t="s">
        <v>13864</v>
      </c>
      <c r="AC3344" s="34"/>
      <c r="AD3344" s="44" t="s">
        <v>13865</v>
      </c>
      <c r="AE3344" s="44" t="s">
        <v>13865</v>
      </c>
      <c r="AF3344" s="43">
        <v>701</v>
      </c>
      <c r="AG3344" s="34" t="s">
        <v>13862</v>
      </c>
      <c r="AH3344" s="34" t="s">
        <v>13862</v>
      </c>
      <c r="AI3344" s="43" t="s">
        <v>13702</v>
      </c>
      <c r="AJ3344" s="44" t="s">
        <v>13866</v>
      </c>
      <c r="AK3344" s="261" t="s">
        <v>13867</v>
      </c>
      <c r="AL3344" s="44" t="s">
        <v>13868</v>
      </c>
      <c r="AM3344" s="44">
        <v>0</v>
      </c>
      <c r="AN3344" s="262">
        <v>0</v>
      </c>
      <c r="AO3344" s="34"/>
      <c r="AP3344" s="34"/>
      <c r="AQ3344" s="34"/>
      <c r="AR3344" s="34"/>
      <c r="AS3344" s="34"/>
      <c r="AT3344" s="44" t="e">
        <v>#N/A</v>
      </c>
      <c r="AU3344" s="44"/>
      <c r="AV3344" s="477" t="e">
        <f t="array" ref="AV3344">_xlfn.IFS(
LEFT(Tabelas!$AI3344,1)="N","DN",
LEFT(Tabelas!$AI3344,1)="C","DC",
LEFT(Tabelas!$AI3344,1)="L","DL",
LEFT(Tabelas!$AI3344,1)="A","DA",
LEFT(Tabelas!$AI3344,1)="G","DG")</f>
        <v>#N/A</v>
      </c>
      <c r="AW3344" s="34"/>
      <c r="AX3344" s="34"/>
      <c r="AY3344" s="34"/>
      <c r="AZ3344" s="34"/>
      <c r="BA3344" s="34"/>
      <c r="BB3344" s="34"/>
      <c r="BC3344" s="34"/>
      <c r="BD3344" s="44">
        <v>310106</v>
      </c>
      <c r="BE3344" s="34" t="s">
        <v>13872</v>
      </c>
      <c r="BF3344" s="43" t="s">
        <v>318</v>
      </c>
      <c r="BG3344" s="34" t="s">
        <v>13793</v>
      </c>
      <c r="BH3344" s="34" t="s">
        <v>13864</v>
      </c>
      <c r="BI3344" s="34"/>
      <c r="BJ3344" s="44" t="s">
        <v>13865</v>
      </c>
      <c r="BK3344" s="44" t="s">
        <v>13865</v>
      </c>
      <c r="EN3344" s="576"/>
      <c r="EO3344" s="561"/>
      <c r="EP3344" s="561"/>
      <c r="EQ3344" s="576"/>
      <c r="ER3344" s="561"/>
      <c r="ES3344" s="561"/>
    </row>
    <row r="3345" spans="22:149">
      <c r="V3345" s="43">
        <v>701</v>
      </c>
      <c r="W3345" s="34" t="s">
        <v>13862</v>
      </c>
      <c r="X3345" s="44">
        <v>310107</v>
      </c>
      <c r="Y3345" s="34" t="s">
        <v>13873</v>
      </c>
      <c r="Z3345" s="43" t="s">
        <v>318</v>
      </c>
      <c r="AA3345" s="34" t="s">
        <v>13793</v>
      </c>
      <c r="AB3345" s="34" t="s">
        <v>13864</v>
      </c>
      <c r="AC3345" s="34"/>
      <c r="AD3345" s="44" t="s">
        <v>13865</v>
      </c>
      <c r="AE3345" s="44" t="s">
        <v>13865</v>
      </c>
      <c r="AF3345" s="43">
        <v>701</v>
      </c>
      <c r="AG3345" s="34" t="s">
        <v>13862</v>
      </c>
      <c r="AH3345" s="34" t="s">
        <v>13862</v>
      </c>
      <c r="AI3345" s="43" t="s">
        <v>13702</v>
      </c>
      <c r="AJ3345" s="44" t="s">
        <v>13866</v>
      </c>
      <c r="AK3345" s="261" t="s">
        <v>13867</v>
      </c>
      <c r="AL3345" s="44" t="s">
        <v>13868</v>
      </c>
      <c r="AM3345" s="44">
        <v>0</v>
      </c>
      <c r="AN3345" s="262">
        <v>0</v>
      </c>
      <c r="AO3345" s="34"/>
      <c r="AP3345" s="34"/>
      <c r="AQ3345" s="34"/>
      <c r="AR3345" s="34"/>
      <c r="AS3345" s="34"/>
      <c r="AT3345" s="44" t="e">
        <v>#N/A</v>
      </c>
      <c r="AU3345" s="44"/>
      <c r="AV3345" s="477" t="e">
        <f t="array" ref="AV3345">_xlfn.IFS(
LEFT(Tabelas!$AI3345,1)="N","DN",
LEFT(Tabelas!$AI3345,1)="C","DC",
LEFT(Tabelas!$AI3345,1)="L","DL",
LEFT(Tabelas!$AI3345,1)="A","DA",
LEFT(Tabelas!$AI3345,1)="G","DG")</f>
        <v>#N/A</v>
      </c>
      <c r="AW3345" s="34"/>
      <c r="AX3345" s="34"/>
      <c r="AY3345" s="34"/>
      <c r="AZ3345" s="34"/>
      <c r="BA3345" s="34"/>
      <c r="BB3345" s="34"/>
      <c r="BC3345" s="34"/>
      <c r="BD3345" s="44">
        <v>310107</v>
      </c>
      <c r="BE3345" s="34" t="s">
        <v>13873</v>
      </c>
      <c r="BF3345" s="43" t="s">
        <v>318</v>
      </c>
      <c r="BG3345" s="34" t="s">
        <v>13793</v>
      </c>
      <c r="BH3345" s="34" t="s">
        <v>13864</v>
      </c>
      <c r="BI3345" s="34"/>
      <c r="BJ3345" s="44" t="s">
        <v>13865</v>
      </c>
      <c r="BK3345" s="44" t="s">
        <v>13865</v>
      </c>
      <c r="EN3345" s="576"/>
      <c r="EO3345" s="561"/>
      <c r="EP3345" s="561"/>
      <c r="EQ3345" s="576"/>
      <c r="ER3345" s="561"/>
      <c r="ES3345" s="561"/>
    </row>
    <row r="3346" spans="22:149">
      <c r="V3346" s="43">
        <v>701</v>
      </c>
      <c r="W3346" s="34" t="s">
        <v>13862</v>
      </c>
      <c r="X3346" s="44">
        <v>310108</v>
      </c>
      <c r="Y3346" s="34" t="s">
        <v>13874</v>
      </c>
      <c r="Z3346" s="43" t="s">
        <v>318</v>
      </c>
      <c r="AA3346" s="34" t="s">
        <v>13793</v>
      </c>
      <c r="AB3346" s="34" t="s">
        <v>13864</v>
      </c>
      <c r="AC3346" s="34"/>
      <c r="AD3346" s="44" t="s">
        <v>13865</v>
      </c>
      <c r="AE3346" s="44" t="s">
        <v>13865</v>
      </c>
      <c r="AF3346" s="43">
        <v>701</v>
      </c>
      <c r="AG3346" s="34" t="s">
        <v>13862</v>
      </c>
      <c r="AH3346" s="34" t="s">
        <v>13862</v>
      </c>
      <c r="AI3346" s="43" t="s">
        <v>13702</v>
      </c>
      <c r="AJ3346" s="44" t="s">
        <v>13866</v>
      </c>
      <c r="AK3346" s="261" t="s">
        <v>13867</v>
      </c>
      <c r="AL3346" s="44" t="s">
        <v>13868</v>
      </c>
      <c r="AM3346" s="44">
        <v>0</v>
      </c>
      <c r="AN3346" s="262">
        <v>0</v>
      </c>
      <c r="AO3346" s="34"/>
      <c r="AP3346" s="34"/>
      <c r="AQ3346" s="34"/>
      <c r="AR3346" s="34"/>
      <c r="AS3346" s="34"/>
      <c r="AT3346" s="44" t="e">
        <v>#N/A</v>
      </c>
      <c r="AU3346" s="44"/>
      <c r="AV3346" s="477" t="e">
        <f t="array" ref="AV3346">_xlfn.IFS(
LEFT(Tabelas!$AI3346,1)="N","DN",
LEFT(Tabelas!$AI3346,1)="C","DC",
LEFT(Tabelas!$AI3346,1)="L","DL",
LEFT(Tabelas!$AI3346,1)="A","DA",
LEFT(Tabelas!$AI3346,1)="G","DG")</f>
        <v>#N/A</v>
      </c>
      <c r="AW3346" s="34"/>
      <c r="AX3346" s="34"/>
      <c r="AY3346" s="34"/>
      <c r="AZ3346" s="34"/>
      <c r="BA3346" s="34"/>
      <c r="BB3346" s="34"/>
      <c r="BC3346" s="34"/>
      <c r="BD3346" s="44">
        <v>310108</v>
      </c>
      <c r="BE3346" s="34" t="s">
        <v>13874</v>
      </c>
      <c r="BF3346" s="43" t="s">
        <v>318</v>
      </c>
      <c r="BG3346" s="34" t="s">
        <v>13793</v>
      </c>
      <c r="BH3346" s="34" t="s">
        <v>13864</v>
      </c>
      <c r="BI3346" s="34"/>
      <c r="BJ3346" s="44" t="s">
        <v>13865</v>
      </c>
      <c r="BK3346" s="44" t="s">
        <v>13865</v>
      </c>
      <c r="EN3346" s="576"/>
      <c r="EO3346" s="561"/>
      <c r="EP3346" s="561"/>
      <c r="EQ3346" s="576"/>
      <c r="ER3346" s="561"/>
      <c r="ES3346" s="561"/>
    </row>
    <row r="3347" spans="22:149">
      <c r="V3347" s="43">
        <v>701</v>
      </c>
      <c r="W3347" s="34" t="s">
        <v>13862</v>
      </c>
      <c r="X3347" s="44">
        <v>310201</v>
      </c>
      <c r="Y3347" s="34" t="s">
        <v>13875</v>
      </c>
      <c r="Z3347" s="43" t="s">
        <v>318</v>
      </c>
      <c r="AA3347" s="34" t="s">
        <v>13875</v>
      </c>
      <c r="AB3347" s="34" t="s">
        <v>13864</v>
      </c>
      <c r="AC3347" s="34"/>
      <c r="AD3347" s="44" t="s">
        <v>13865</v>
      </c>
      <c r="AE3347" s="44" t="s">
        <v>13865</v>
      </c>
      <c r="AF3347" s="43">
        <v>701</v>
      </c>
      <c r="AG3347" s="34" t="s">
        <v>13862</v>
      </c>
      <c r="AH3347" s="34" t="s">
        <v>13862</v>
      </c>
      <c r="AI3347" s="43" t="s">
        <v>13702</v>
      </c>
      <c r="AJ3347" s="44" t="s">
        <v>13866</v>
      </c>
      <c r="AK3347" s="261" t="s">
        <v>13867</v>
      </c>
      <c r="AL3347" s="44" t="s">
        <v>13868</v>
      </c>
      <c r="AM3347" s="44">
        <v>0</v>
      </c>
      <c r="AN3347" s="262">
        <v>0</v>
      </c>
      <c r="AO3347" s="34"/>
      <c r="AP3347" s="34"/>
      <c r="AQ3347" s="34"/>
      <c r="AR3347" s="34"/>
      <c r="AS3347" s="34"/>
      <c r="AT3347" s="44" t="e">
        <v>#N/A</v>
      </c>
      <c r="AU3347" s="44"/>
      <c r="AV3347" s="477" t="e">
        <f t="array" ref="AV3347">_xlfn.IFS(
LEFT(Tabelas!$AI3347,1)="N","DN",
LEFT(Tabelas!$AI3347,1)="C","DC",
LEFT(Tabelas!$AI3347,1)="L","DL",
LEFT(Tabelas!$AI3347,1)="A","DA",
LEFT(Tabelas!$AI3347,1)="G","DG")</f>
        <v>#N/A</v>
      </c>
      <c r="AW3347" s="34"/>
      <c r="AX3347" s="34"/>
      <c r="AY3347" s="34"/>
      <c r="AZ3347" s="34"/>
      <c r="BA3347" s="34"/>
      <c r="BB3347" s="34"/>
      <c r="BC3347" s="34"/>
      <c r="BD3347" s="44">
        <v>310201</v>
      </c>
      <c r="BE3347" s="34" t="s">
        <v>13875</v>
      </c>
      <c r="BF3347" s="43" t="s">
        <v>318</v>
      </c>
      <c r="BG3347" s="34" t="s">
        <v>13875</v>
      </c>
      <c r="BH3347" s="34" t="s">
        <v>13864</v>
      </c>
      <c r="BI3347" s="34"/>
      <c r="BJ3347" s="44" t="s">
        <v>13865</v>
      </c>
      <c r="BK3347" s="44" t="s">
        <v>13865</v>
      </c>
      <c r="EN3347" s="576"/>
      <c r="EO3347" s="561"/>
      <c r="EP3347" s="561"/>
      <c r="EQ3347" s="576"/>
      <c r="ER3347" s="561"/>
      <c r="ES3347" s="561"/>
    </row>
    <row r="3348" spans="22:149">
      <c r="V3348" s="43">
        <v>701</v>
      </c>
      <c r="W3348" s="34" t="s">
        <v>13862</v>
      </c>
      <c r="X3348" s="44">
        <v>310200</v>
      </c>
      <c r="Y3348" s="34" t="s">
        <v>13876</v>
      </c>
      <c r="Z3348" s="43" t="s">
        <v>318</v>
      </c>
      <c r="AA3348" s="34" t="s">
        <v>13875</v>
      </c>
      <c r="AB3348" s="34" t="s">
        <v>13864</v>
      </c>
      <c r="AC3348" s="34"/>
      <c r="AD3348" s="44" t="s">
        <v>13865</v>
      </c>
      <c r="AE3348" s="44" t="s">
        <v>13865</v>
      </c>
      <c r="AF3348" s="43">
        <v>701</v>
      </c>
      <c r="AG3348" s="34" t="s">
        <v>13862</v>
      </c>
      <c r="AH3348" s="34" t="s">
        <v>13862</v>
      </c>
      <c r="AI3348" s="43" t="s">
        <v>13702</v>
      </c>
      <c r="AJ3348" s="44" t="s">
        <v>13866</v>
      </c>
      <c r="AK3348" s="261" t="s">
        <v>13867</v>
      </c>
      <c r="AL3348" s="44" t="s">
        <v>13868</v>
      </c>
      <c r="AM3348" s="44">
        <v>0</v>
      </c>
      <c r="AN3348" s="262">
        <v>0</v>
      </c>
      <c r="AO3348" s="34"/>
      <c r="AP3348" s="34"/>
      <c r="AQ3348" s="34"/>
      <c r="AR3348" s="34"/>
      <c r="AS3348" s="34"/>
      <c r="AT3348" s="44" t="e">
        <v>#N/A</v>
      </c>
      <c r="AU3348" s="44"/>
      <c r="AV3348" s="477" t="e">
        <f t="array" ref="AV3348">_xlfn.IFS(
LEFT(Tabelas!$AI3348,1)="N","DN",
LEFT(Tabelas!$AI3348,1)="C","DC",
LEFT(Tabelas!$AI3348,1)="L","DL",
LEFT(Tabelas!$AI3348,1)="A","DA",
LEFT(Tabelas!$AI3348,1)="G","DG")</f>
        <v>#N/A</v>
      </c>
      <c r="AW3348" s="34"/>
      <c r="AX3348" s="34"/>
      <c r="AY3348" s="34"/>
      <c r="AZ3348" s="34"/>
      <c r="BA3348" s="34"/>
      <c r="BB3348" s="34"/>
      <c r="BC3348" s="34"/>
      <c r="BD3348" s="44">
        <v>310200</v>
      </c>
      <c r="BE3348" s="34" t="s">
        <v>13876</v>
      </c>
      <c r="BF3348" s="43" t="s">
        <v>318</v>
      </c>
      <c r="BG3348" s="34" t="s">
        <v>13875</v>
      </c>
      <c r="BH3348" s="34" t="s">
        <v>13864</v>
      </c>
      <c r="BI3348" s="34"/>
      <c r="BJ3348" s="44" t="s">
        <v>13865</v>
      </c>
      <c r="BK3348" s="44" t="s">
        <v>13865</v>
      </c>
      <c r="EN3348" s="576"/>
      <c r="EO3348" s="561"/>
      <c r="EP3348" s="561"/>
      <c r="EQ3348" s="576"/>
      <c r="ER3348" s="561"/>
      <c r="ES3348" s="561"/>
    </row>
    <row r="3349" spans="22:149">
      <c r="V3349" s="43">
        <v>701</v>
      </c>
      <c r="W3349" s="34" t="s">
        <v>13862</v>
      </c>
      <c r="X3349" s="44">
        <v>310202</v>
      </c>
      <c r="Y3349" s="34" t="s">
        <v>13877</v>
      </c>
      <c r="Z3349" s="43" t="s">
        <v>318</v>
      </c>
      <c r="AA3349" s="34" t="s">
        <v>13875</v>
      </c>
      <c r="AB3349" s="34" t="s">
        <v>13864</v>
      </c>
      <c r="AC3349" s="34"/>
      <c r="AD3349" s="44" t="s">
        <v>13865</v>
      </c>
      <c r="AE3349" s="44" t="s">
        <v>13865</v>
      </c>
      <c r="AF3349" s="43">
        <v>701</v>
      </c>
      <c r="AG3349" s="34" t="s">
        <v>13862</v>
      </c>
      <c r="AH3349" s="34" t="s">
        <v>13862</v>
      </c>
      <c r="AI3349" s="43" t="s">
        <v>13702</v>
      </c>
      <c r="AJ3349" s="44" t="s">
        <v>13866</v>
      </c>
      <c r="AK3349" s="261" t="s">
        <v>13867</v>
      </c>
      <c r="AL3349" s="44" t="s">
        <v>13868</v>
      </c>
      <c r="AM3349" s="44">
        <v>0</v>
      </c>
      <c r="AN3349" s="262">
        <v>0</v>
      </c>
      <c r="AO3349" s="34"/>
      <c r="AP3349" s="34"/>
      <c r="AQ3349" s="34"/>
      <c r="AR3349" s="34"/>
      <c r="AS3349" s="34"/>
      <c r="AT3349" s="44" t="e">
        <v>#N/A</v>
      </c>
      <c r="AU3349" s="44"/>
      <c r="AV3349" s="477" t="e">
        <f t="array" ref="AV3349">_xlfn.IFS(
LEFT(Tabelas!$AI3349,1)="N","DN",
LEFT(Tabelas!$AI3349,1)="C","DC",
LEFT(Tabelas!$AI3349,1)="L","DL",
LEFT(Tabelas!$AI3349,1)="A","DA",
LEFT(Tabelas!$AI3349,1)="G","DG")</f>
        <v>#N/A</v>
      </c>
      <c r="AW3349" s="34"/>
      <c r="AX3349" s="34"/>
      <c r="AY3349" s="34"/>
      <c r="AZ3349" s="34"/>
      <c r="BA3349" s="34"/>
      <c r="BB3349" s="34"/>
      <c r="BC3349" s="34"/>
      <c r="BD3349" s="44">
        <v>310202</v>
      </c>
      <c r="BE3349" s="34" t="s">
        <v>13877</v>
      </c>
      <c r="BF3349" s="43" t="s">
        <v>318</v>
      </c>
      <c r="BG3349" s="34" t="s">
        <v>13875</v>
      </c>
      <c r="BH3349" s="34" t="s">
        <v>13864</v>
      </c>
      <c r="BI3349" s="34"/>
      <c r="BJ3349" s="44" t="s">
        <v>13865</v>
      </c>
      <c r="BK3349" s="44" t="s">
        <v>13865</v>
      </c>
      <c r="EN3349" s="576"/>
      <c r="EO3349" s="561"/>
      <c r="EP3349" s="561"/>
      <c r="EQ3349" s="576"/>
      <c r="ER3349" s="561"/>
      <c r="ES3349" s="561"/>
    </row>
    <row r="3350" spans="22:149">
      <c r="V3350" s="43">
        <v>701</v>
      </c>
      <c r="W3350" s="34" t="s">
        <v>13862</v>
      </c>
      <c r="X3350" s="44">
        <v>310203</v>
      </c>
      <c r="Y3350" s="34" t="s">
        <v>13878</v>
      </c>
      <c r="Z3350" s="43" t="s">
        <v>318</v>
      </c>
      <c r="AA3350" s="34" t="s">
        <v>13875</v>
      </c>
      <c r="AB3350" s="34" t="s">
        <v>13864</v>
      </c>
      <c r="AC3350" s="34"/>
      <c r="AD3350" s="44" t="s">
        <v>13865</v>
      </c>
      <c r="AE3350" s="44" t="s">
        <v>13865</v>
      </c>
      <c r="AF3350" s="43">
        <v>701</v>
      </c>
      <c r="AG3350" s="34" t="s">
        <v>13862</v>
      </c>
      <c r="AH3350" s="34" t="s">
        <v>13862</v>
      </c>
      <c r="AI3350" s="43" t="s">
        <v>13702</v>
      </c>
      <c r="AJ3350" s="44" t="s">
        <v>13866</v>
      </c>
      <c r="AK3350" s="261" t="s">
        <v>13867</v>
      </c>
      <c r="AL3350" s="44" t="s">
        <v>13868</v>
      </c>
      <c r="AM3350" s="44">
        <v>0</v>
      </c>
      <c r="AN3350" s="262">
        <v>0</v>
      </c>
      <c r="AO3350" s="34"/>
      <c r="AP3350" s="34"/>
      <c r="AQ3350" s="34"/>
      <c r="AR3350" s="34"/>
      <c r="AS3350" s="34"/>
      <c r="AT3350" s="44" t="e">
        <v>#N/A</v>
      </c>
      <c r="AU3350" s="44"/>
      <c r="AV3350" s="477" t="e">
        <f t="array" ref="AV3350">_xlfn.IFS(
LEFT(Tabelas!$AI3350,1)="N","DN",
LEFT(Tabelas!$AI3350,1)="C","DC",
LEFT(Tabelas!$AI3350,1)="L","DL",
LEFT(Tabelas!$AI3350,1)="A","DA",
LEFT(Tabelas!$AI3350,1)="G","DG")</f>
        <v>#N/A</v>
      </c>
      <c r="AW3350" s="34"/>
      <c r="AX3350" s="34"/>
      <c r="AY3350" s="34"/>
      <c r="AZ3350" s="34"/>
      <c r="BA3350" s="34"/>
      <c r="BB3350" s="34"/>
      <c r="BC3350" s="34"/>
      <c r="BD3350" s="44">
        <v>310203</v>
      </c>
      <c r="BE3350" s="34" t="s">
        <v>13878</v>
      </c>
      <c r="BF3350" s="43" t="s">
        <v>318</v>
      </c>
      <c r="BG3350" s="34" t="s">
        <v>13875</v>
      </c>
      <c r="BH3350" s="34" t="s">
        <v>13864</v>
      </c>
      <c r="BI3350" s="34"/>
      <c r="BJ3350" s="44" t="s">
        <v>13865</v>
      </c>
      <c r="BK3350" s="44" t="s">
        <v>13865</v>
      </c>
      <c r="EN3350" s="576"/>
      <c r="EO3350" s="561"/>
      <c r="EP3350" s="561"/>
      <c r="EQ3350" s="576"/>
      <c r="ER3350" s="561"/>
      <c r="ES3350" s="561"/>
    </row>
    <row r="3351" spans="22:149">
      <c r="V3351" s="43">
        <v>701</v>
      </c>
      <c r="W3351" s="34" t="s">
        <v>13862</v>
      </c>
      <c r="X3351" s="44">
        <v>310205</v>
      </c>
      <c r="Y3351" s="34" t="s">
        <v>13879</v>
      </c>
      <c r="Z3351" s="43" t="s">
        <v>318</v>
      </c>
      <c r="AA3351" s="34" t="s">
        <v>13875</v>
      </c>
      <c r="AB3351" s="34" t="s">
        <v>13864</v>
      </c>
      <c r="AC3351" s="34"/>
      <c r="AD3351" s="44" t="s">
        <v>13865</v>
      </c>
      <c r="AE3351" s="44" t="s">
        <v>13865</v>
      </c>
      <c r="AF3351" s="43">
        <v>701</v>
      </c>
      <c r="AG3351" s="34" t="s">
        <v>13862</v>
      </c>
      <c r="AH3351" s="34" t="s">
        <v>13862</v>
      </c>
      <c r="AI3351" s="43" t="s">
        <v>13702</v>
      </c>
      <c r="AJ3351" s="44" t="s">
        <v>13866</v>
      </c>
      <c r="AK3351" s="261" t="s">
        <v>13867</v>
      </c>
      <c r="AL3351" s="44" t="s">
        <v>13868</v>
      </c>
      <c r="AM3351" s="44">
        <v>0</v>
      </c>
      <c r="AN3351" s="262">
        <v>0</v>
      </c>
      <c r="AO3351" s="34"/>
      <c r="AP3351" s="34"/>
      <c r="AQ3351" s="34"/>
      <c r="AR3351" s="34"/>
      <c r="AS3351" s="34"/>
      <c r="AT3351" s="44" t="e">
        <v>#N/A</v>
      </c>
      <c r="AU3351" s="44"/>
      <c r="AV3351" s="477" t="e">
        <f t="array" ref="AV3351">_xlfn.IFS(
LEFT(Tabelas!$AI3351,1)="N","DN",
LEFT(Tabelas!$AI3351,1)="C","DC",
LEFT(Tabelas!$AI3351,1)="L","DL",
LEFT(Tabelas!$AI3351,1)="A","DA",
LEFT(Tabelas!$AI3351,1)="G","DG")</f>
        <v>#N/A</v>
      </c>
      <c r="AW3351" s="34"/>
      <c r="AX3351" s="34"/>
      <c r="AY3351" s="34"/>
      <c r="AZ3351" s="34"/>
      <c r="BA3351" s="34"/>
      <c r="BB3351" s="34"/>
      <c r="BC3351" s="34"/>
      <c r="BD3351" s="44">
        <v>310205</v>
      </c>
      <c r="BE3351" s="34" t="s">
        <v>13879</v>
      </c>
      <c r="BF3351" s="43" t="s">
        <v>318</v>
      </c>
      <c r="BG3351" s="34" t="s">
        <v>13875</v>
      </c>
      <c r="BH3351" s="34" t="s">
        <v>13864</v>
      </c>
      <c r="BI3351" s="34"/>
      <c r="BJ3351" s="44" t="s">
        <v>13865</v>
      </c>
      <c r="BK3351" s="44" t="s">
        <v>13865</v>
      </c>
      <c r="EN3351" s="576"/>
      <c r="EO3351" s="561"/>
      <c r="EP3351" s="561"/>
      <c r="EQ3351" s="576"/>
      <c r="ER3351" s="561"/>
      <c r="ES3351" s="561"/>
    </row>
    <row r="3352" spans="22:149">
      <c r="V3352" s="43">
        <v>701</v>
      </c>
      <c r="W3352" s="34" t="s">
        <v>13862</v>
      </c>
      <c r="X3352" s="44">
        <v>310204</v>
      </c>
      <c r="Y3352" s="34" t="s">
        <v>13880</v>
      </c>
      <c r="Z3352" s="43" t="s">
        <v>318</v>
      </c>
      <c r="AA3352" s="34" t="s">
        <v>13875</v>
      </c>
      <c r="AB3352" s="34" t="s">
        <v>13864</v>
      </c>
      <c r="AC3352" s="34"/>
      <c r="AD3352" s="44" t="s">
        <v>13865</v>
      </c>
      <c r="AE3352" s="44" t="s">
        <v>13865</v>
      </c>
      <c r="AF3352" s="43">
        <v>701</v>
      </c>
      <c r="AG3352" s="34" t="s">
        <v>13862</v>
      </c>
      <c r="AH3352" s="34" t="s">
        <v>13862</v>
      </c>
      <c r="AI3352" s="43" t="s">
        <v>13702</v>
      </c>
      <c r="AJ3352" s="44" t="s">
        <v>13866</v>
      </c>
      <c r="AK3352" s="261" t="s">
        <v>13867</v>
      </c>
      <c r="AL3352" s="44" t="s">
        <v>13868</v>
      </c>
      <c r="AM3352" s="44">
        <v>0</v>
      </c>
      <c r="AN3352" s="262">
        <v>0</v>
      </c>
      <c r="AO3352" s="34"/>
      <c r="AP3352" s="34"/>
      <c r="AQ3352" s="34"/>
      <c r="AR3352" s="34"/>
      <c r="AS3352" s="34"/>
      <c r="AT3352" s="44" t="e">
        <v>#N/A</v>
      </c>
      <c r="AU3352" s="44"/>
      <c r="AV3352" s="477" t="e">
        <f t="array" ref="AV3352">_xlfn.IFS(
LEFT(Tabelas!$AI3352,1)="N","DN",
LEFT(Tabelas!$AI3352,1)="C","DC",
LEFT(Tabelas!$AI3352,1)="L","DL",
LEFT(Tabelas!$AI3352,1)="A","DA",
LEFT(Tabelas!$AI3352,1)="G","DG")</f>
        <v>#N/A</v>
      </c>
      <c r="AW3352" s="34"/>
      <c r="AX3352" s="34"/>
      <c r="AY3352" s="34"/>
      <c r="AZ3352" s="34"/>
      <c r="BA3352" s="34"/>
      <c r="BB3352" s="34"/>
      <c r="BC3352" s="34"/>
      <c r="BD3352" s="44">
        <v>310204</v>
      </c>
      <c r="BE3352" s="34" t="s">
        <v>13880</v>
      </c>
      <c r="BF3352" s="43" t="s">
        <v>318</v>
      </c>
      <c r="BG3352" s="34" t="s">
        <v>13875</v>
      </c>
      <c r="BH3352" s="34" t="s">
        <v>13864</v>
      </c>
      <c r="BI3352" s="34"/>
      <c r="BJ3352" s="44" t="s">
        <v>13865</v>
      </c>
      <c r="BK3352" s="44" t="s">
        <v>13865</v>
      </c>
      <c r="EN3352" s="576"/>
      <c r="EO3352" s="561"/>
      <c r="EP3352" s="561"/>
      <c r="EQ3352" s="576"/>
      <c r="ER3352" s="561"/>
      <c r="ES3352" s="561"/>
    </row>
    <row r="3353" spans="22:149">
      <c r="V3353" s="43">
        <v>701</v>
      </c>
      <c r="W3353" s="34" t="s">
        <v>13862</v>
      </c>
      <c r="X3353" s="44">
        <v>310300</v>
      </c>
      <c r="Y3353" s="34" t="s">
        <v>13881</v>
      </c>
      <c r="Z3353" s="43" t="s">
        <v>318</v>
      </c>
      <c r="AA3353" s="34" t="s">
        <v>13868</v>
      </c>
      <c r="AB3353" s="34" t="s">
        <v>13864</v>
      </c>
      <c r="AC3353" s="34"/>
      <c r="AD3353" s="44" t="s">
        <v>13865</v>
      </c>
      <c r="AE3353" s="44" t="s">
        <v>13865</v>
      </c>
      <c r="AF3353" s="43">
        <v>701</v>
      </c>
      <c r="AG3353" s="34" t="s">
        <v>13862</v>
      </c>
      <c r="AH3353" s="34" t="s">
        <v>13862</v>
      </c>
      <c r="AI3353" s="43" t="s">
        <v>13702</v>
      </c>
      <c r="AJ3353" s="44" t="s">
        <v>13866</v>
      </c>
      <c r="AK3353" s="261" t="s">
        <v>13867</v>
      </c>
      <c r="AL3353" s="44" t="s">
        <v>13868</v>
      </c>
      <c r="AM3353" s="44">
        <v>0</v>
      </c>
      <c r="AN3353" s="262">
        <v>0</v>
      </c>
      <c r="AO3353" s="34"/>
      <c r="AP3353" s="34"/>
      <c r="AQ3353" s="34"/>
      <c r="AR3353" s="34"/>
      <c r="AS3353" s="34"/>
      <c r="AT3353" s="44" t="e">
        <v>#N/A</v>
      </c>
      <c r="AU3353" s="44"/>
      <c r="AV3353" s="477" t="e">
        <f t="array" ref="AV3353">_xlfn.IFS(
LEFT(Tabelas!$AI3353,1)="N","DN",
LEFT(Tabelas!$AI3353,1)="C","DC",
LEFT(Tabelas!$AI3353,1)="L","DL",
LEFT(Tabelas!$AI3353,1)="A","DA",
LEFT(Tabelas!$AI3353,1)="G","DG")</f>
        <v>#N/A</v>
      </c>
      <c r="AW3353" s="34"/>
      <c r="AX3353" s="34"/>
      <c r="AY3353" s="34"/>
      <c r="AZ3353" s="34"/>
      <c r="BA3353" s="34"/>
      <c r="BB3353" s="34"/>
      <c r="BC3353" s="34"/>
      <c r="BD3353" s="44">
        <v>310300</v>
      </c>
      <c r="BE3353" s="34" t="s">
        <v>13881</v>
      </c>
      <c r="BF3353" s="43" t="s">
        <v>318</v>
      </c>
      <c r="BG3353" s="34" t="s">
        <v>13868</v>
      </c>
      <c r="BH3353" s="34" t="s">
        <v>13864</v>
      </c>
      <c r="BI3353" s="34"/>
      <c r="BJ3353" s="44" t="s">
        <v>13865</v>
      </c>
      <c r="BK3353" s="44" t="s">
        <v>13865</v>
      </c>
      <c r="EN3353" s="576"/>
      <c r="EO3353" s="561"/>
      <c r="EP3353" s="561"/>
      <c r="EQ3353" s="576"/>
      <c r="ER3353" s="561"/>
      <c r="ES3353" s="561"/>
    </row>
    <row r="3354" spans="22:149">
      <c r="V3354" s="43">
        <v>701</v>
      </c>
      <c r="W3354" s="34" t="s">
        <v>13862</v>
      </c>
      <c r="X3354" s="44">
        <v>310303</v>
      </c>
      <c r="Y3354" s="34" t="s">
        <v>13882</v>
      </c>
      <c r="Z3354" s="43" t="s">
        <v>318</v>
      </c>
      <c r="AA3354" s="34" t="s">
        <v>13868</v>
      </c>
      <c r="AB3354" s="34" t="s">
        <v>13864</v>
      </c>
      <c r="AC3354" s="34"/>
      <c r="AD3354" s="44" t="s">
        <v>13865</v>
      </c>
      <c r="AE3354" s="44" t="s">
        <v>13865</v>
      </c>
      <c r="AF3354" s="43">
        <v>701</v>
      </c>
      <c r="AG3354" s="34" t="s">
        <v>13862</v>
      </c>
      <c r="AH3354" s="34" t="s">
        <v>13862</v>
      </c>
      <c r="AI3354" s="43" t="s">
        <v>13702</v>
      </c>
      <c r="AJ3354" s="44" t="s">
        <v>13866</v>
      </c>
      <c r="AK3354" s="261" t="s">
        <v>13867</v>
      </c>
      <c r="AL3354" s="44" t="s">
        <v>13868</v>
      </c>
      <c r="AM3354" s="44">
        <v>0</v>
      </c>
      <c r="AN3354" s="262">
        <v>0</v>
      </c>
      <c r="AO3354" s="34"/>
      <c r="AP3354" s="34"/>
      <c r="AQ3354" s="34"/>
      <c r="AR3354" s="34"/>
      <c r="AS3354" s="34"/>
      <c r="AT3354" s="44" t="e">
        <v>#N/A</v>
      </c>
      <c r="AU3354" s="44"/>
      <c r="AV3354" s="477" t="e">
        <f t="array" ref="AV3354">_xlfn.IFS(
LEFT(Tabelas!$AI3354,1)="N","DN",
LEFT(Tabelas!$AI3354,1)="C","DC",
LEFT(Tabelas!$AI3354,1)="L","DL",
LEFT(Tabelas!$AI3354,1)="A","DA",
LEFT(Tabelas!$AI3354,1)="G","DG")</f>
        <v>#N/A</v>
      </c>
      <c r="AW3354" s="34"/>
      <c r="AX3354" s="34"/>
      <c r="AY3354" s="34"/>
      <c r="AZ3354" s="34"/>
      <c r="BA3354" s="34"/>
      <c r="BB3354" s="34"/>
      <c r="BC3354" s="34"/>
      <c r="BD3354" s="44">
        <v>310303</v>
      </c>
      <c r="BE3354" s="34" t="s">
        <v>13882</v>
      </c>
      <c r="BF3354" s="43" t="s">
        <v>318</v>
      </c>
      <c r="BG3354" s="34" t="s">
        <v>13868</v>
      </c>
      <c r="BH3354" s="34" t="s">
        <v>13864</v>
      </c>
      <c r="BI3354" s="34"/>
      <c r="BJ3354" s="44" t="s">
        <v>13865</v>
      </c>
      <c r="BK3354" s="44" t="s">
        <v>13865</v>
      </c>
      <c r="EN3354" s="576"/>
      <c r="EO3354" s="561"/>
      <c r="EP3354" s="561"/>
      <c r="EQ3354" s="576"/>
      <c r="ER3354" s="561"/>
      <c r="ES3354" s="561"/>
    </row>
    <row r="3355" spans="22:149">
      <c r="V3355" s="43">
        <v>701</v>
      </c>
      <c r="W3355" s="34" t="s">
        <v>13862</v>
      </c>
      <c r="X3355" s="44">
        <v>310304</v>
      </c>
      <c r="Y3355" s="34" t="s">
        <v>13883</v>
      </c>
      <c r="Z3355" s="43" t="s">
        <v>318</v>
      </c>
      <c r="AA3355" s="34" t="s">
        <v>13868</v>
      </c>
      <c r="AB3355" s="34" t="s">
        <v>13864</v>
      </c>
      <c r="AC3355" s="34"/>
      <c r="AD3355" s="44" t="s">
        <v>13865</v>
      </c>
      <c r="AE3355" s="44" t="s">
        <v>13865</v>
      </c>
      <c r="AF3355" s="43">
        <v>701</v>
      </c>
      <c r="AG3355" s="34" t="s">
        <v>13862</v>
      </c>
      <c r="AH3355" s="34" t="s">
        <v>13862</v>
      </c>
      <c r="AI3355" s="43" t="s">
        <v>13702</v>
      </c>
      <c r="AJ3355" s="44" t="s">
        <v>13866</v>
      </c>
      <c r="AK3355" s="261" t="s">
        <v>13867</v>
      </c>
      <c r="AL3355" s="44" t="s">
        <v>13868</v>
      </c>
      <c r="AM3355" s="44">
        <v>0</v>
      </c>
      <c r="AN3355" s="262">
        <v>0</v>
      </c>
      <c r="AO3355" s="34"/>
      <c r="AP3355" s="34"/>
      <c r="AQ3355" s="34"/>
      <c r="AR3355" s="34"/>
      <c r="AS3355" s="34"/>
      <c r="AT3355" s="44" t="e">
        <v>#N/A</v>
      </c>
      <c r="AU3355" s="44"/>
      <c r="AV3355" s="477" t="e">
        <f t="array" ref="AV3355">_xlfn.IFS(
LEFT(Tabelas!$AI3355,1)="N","DN",
LEFT(Tabelas!$AI3355,1)="C","DC",
LEFT(Tabelas!$AI3355,1)="L","DL",
LEFT(Tabelas!$AI3355,1)="A","DA",
LEFT(Tabelas!$AI3355,1)="G","DG")</f>
        <v>#N/A</v>
      </c>
      <c r="AW3355" s="34"/>
      <c r="AX3355" s="34"/>
      <c r="AY3355" s="34"/>
      <c r="AZ3355" s="34"/>
      <c r="BA3355" s="34"/>
      <c r="BB3355" s="34"/>
      <c r="BC3355" s="34"/>
      <c r="BD3355" s="44">
        <v>310304</v>
      </c>
      <c r="BE3355" s="34" t="s">
        <v>13883</v>
      </c>
      <c r="BF3355" s="43" t="s">
        <v>318</v>
      </c>
      <c r="BG3355" s="34" t="s">
        <v>13868</v>
      </c>
      <c r="BH3355" s="34" t="s">
        <v>13864</v>
      </c>
      <c r="BI3355" s="34"/>
      <c r="BJ3355" s="44" t="s">
        <v>13865</v>
      </c>
      <c r="BK3355" s="44" t="s">
        <v>13865</v>
      </c>
      <c r="EN3355" s="576"/>
      <c r="EO3355" s="561"/>
      <c r="EP3355" s="561"/>
      <c r="EQ3355" s="576"/>
      <c r="ER3355" s="561"/>
      <c r="ES3355" s="561"/>
    </row>
    <row r="3356" spans="22:149">
      <c r="V3356" s="43">
        <v>701</v>
      </c>
      <c r="W3356" s="34" t="s">
        <v>13862</v>
      </c>
      <c r="X3356" s="44">
        <v>310308</v>
      </c>
      <c r="Y3356" s="34" t="s">
        <v>13884</v>
      </c>
      <c r="Z3356" s="43" t="s">
        <v>318</v>
      </c>
      <c r="AA3356" s="34" t="s">
        <v>13868</v>
      </c>
      <c r="AB3356" s="34" t="s">
        <v>13864</v>
      </c>
      <c r="AC3356" s="34"/>
      <c r="AD3356" s="44" t="s">
        <v>13865</v>
      </c>
      <c r="AE3356" s="44" t="s">
        <v>13865</v>
      </c>
      <c r="AF3356" s="43">
        <v>701</v>
      </c>
      <c r="AG3356" s="34" t="s">
        <v>13862</v>
      </c>
      <c r="AH3356" s="34" t="s">
        <v>13862</v>
      </c>
      <c r="AI3356" s="43" t="s">
        <v>13702</v>
      </c>
      <c r="AJ3356" s="44" t="s">
        <v>13866</v>
      </c>
      <c r="AK3356" s="261" t="s">
        <v>13867</v>
      </c>
      <c r="AL3356" s="44" t="s">
        <v>13868</v>
      </c>
      <c r="AM3356" s="44">
        <v>0</v>
      </c>
      <c r="AN3356" s="262">
        <v>0</v>
      </c>
      <c r="AO3356" s="34"/>
      <c r="AP3356" s="34"/>
      <c r="AQ3356" s="34"/>
      <c r="AR3356" s="34"/>
      <c r="AS3356" s="34"/>
      <c r="AT3356" s="44" t="e">
        <v>#N/A</v>
      </c>
      <c r="AU3356" s="44"/>
      <c r="AV3356" s="477" t="e">
        <f t="array" ref="AV3356">_xlfn.IFS(
LEFT(Tabelas!$AI3356,1)="N","DN",
LEFT(Tabelas!$AI3356,1)="C","DC",
LEFT(Tabelas!$AI3356,1)="L","DL",
LEFT(Tabelas!$AI3356,1)="A","DA",
LEFT(Tabelas!$AI3356,1)="G","DG")</f>
        <v>#N/A</v>
      </c>
      <c r="AW3356" s="34"/>
      <c r="AX3356" s="34"/>
      <c r="AY3356" s="34"/>
      <c r="AZ3356" s="34"/>
      <c r="BA3356" s="34"/>
      <c r="BB3356" s="34"/>
      <c r="BC3356" s="34"/>
      <c r="BD3356" s="44">
        <v>310308</v>
      </c>
      <c r="BE3356" s="34" t="s">
        <v>13884</v>
      </c>
      <c r="BF3356" s="43" t="s">
        <v>318</v>
      </c>
      <c r="BG3356" s="34" t="s">
        <v>13868</v>
      </c>
      <c r="BH3356" s="34" t="s">
        <v>13864</v>
      </c>
      <c r="BI3356" s="34"/>
      <c r="BJ3356" s="44" t="s">
        <v>13865</v>
      </c>
      <c r="BK3356" s="44" t="s">
        <v>13865</v>
      </c>
      <c r="EN3356" s="576"/>
      <c r="EO3356" s="561"/>
      <c r="EP3356" s="561"/>
      <c r="EQ3356" s="576"/>
      <c r="ER3356" s="561"/>
      <c r="ES3356" s="561"/>
    </row>
    <row r="3357" spans="22:149">
      <c r="V3357" s="43">
        <v>701</v>
      </c>
      <c r="W3357" s="34" t="s">
        <v>13862</v>
      </c>
      <c r="X3357" s="44">
        <v>310310</v>
      </c>
      <c r="Y3357" s="34" t="s">
        <v>13885</v>
      </c>
      <c r="Z3357" s="43" t="s">
        <v>318</v>
      </c>
      <c r="AA3357" s="34" t="s">
        <v>13868</v>
      </c>
      <c r="AB3357" s="34" t="s">
        <v>13864</v>
      </c>
      <c r="AC3357" s="34"/>
      <c r="AD3357" s="44" t="s">
        <v>13865</v>
      </c>
      <c r="AE3357" s="44" t="s">
        <v>13865</v>
      </c>
      <c r="AF3357" s="43">
        <v>701</v>
      </c>
      <c r="AG3357" s="34" t="s">
        <v>13862</v>
      </c>
      <c r="AH3357" s="34" t="s">
        <v>13862</v>
      </c>
      <c r="AI3357" s="43" t="s">
        <v>13702</v>
      </c>
      <c r="AJ3357" s="44" t="s">
        <v>13866</v>
      </c>
      <c r="AK3357" s="261" t="s">
        <v>13867</v>
      </c>
      <c r="AL3357" s="44" t="s">
        <v>13868</v>
      </c>
      <c r="AM3357" s="44">
        <v>0</v>
      </c>
      <c r="AN3357" s="262">
        <v>0</v>
      </c>
      <c r="AO3357" s="34"/>
      <c r="AP3357" s="34"/>
      <c r="AQ3357" s="34"/>
      <c r="AR3357" s="34"/>
      <c r="AS3357" s="34"/>
      <c r="AT3357" s="44" t="e">
        <v>#N/A</v>
      </c>
      <c r="AU3357" s="44"/>
      <c r="AV3357" s="477" t="e">
        <f t="array" ref="AV3357">_xlfn.IFS(
LEFT(Tabelas!$AI3357,1)="N","DN",
LEFT(Tabelas!$AI3357,1)="C","DC",
LEFT(Tabelas!$AI3357,1)="L","DL",
LEFT(Tabelas!$AI3357,1)="A","DA",
LEFT(Tabelas!$AI3357,1)="G","DG")</f>
        <v>#N/A</v>
      </c>
      <c r="AW3357" s="34"/>
      <c r="AX3357" s="34"/>
      <c r="AY3357" s="34"/>
      <c r="AZ3357" s="34"/>
      <c r="BA3357" s="34"/>
      <c r="BB3357" s="34"/>
      <c r="BC3357" s="34"/>
      <c r="BD3357" s="44">
        <v>310310</v>
      </c>
      <c r="BE3357" s="34" t="s">
        <v>13885</v>
      </c>
      <c r="BF3357" s="43" t="s">
        <v>318</v>
      </c>
      <c r="BG3357" s="34" t="s">
        <v>13868</v>
      </c>
      <c r="BH3357" s="34" t="s">
        <v>13864</v>
      </c>
      <c r="BI3357" s="34"/>
      <c r="BJ3357" s="44" t="s">
        <v>13865</v>
      </c>
      <c r="BK3357" s="44" t="s">
        <v>13865</v>
      </c>
      <c r="EN3357" s="576"/>
      <c r="EO3357" s="561"/>
      <c r="EP3357" s="561"/>
      <c r="EQ3357" s="576"/>
      <c r="ER3357" s="561"/>
      <c r="ES3357" s="561"/>
    </row>
    <row r="3358" spans="22:149">
      <c r="V3358" s="43">
        <v>701</v>
      </c>
      <c r="W3358" s="34" t="s">
        <v>13862</v>
      </c>
      <c r="X3358" s="44">
        <v>310301</v>
      </c>
      <c r="Y3358" s="34" t="s">
        <v>13886</v>
      </c>
      <c r="Z3358" s="43" t="s">
        <v>318</v>
      </c>
      <c r="AA3358" s="34" t="s">
        <v>13868</v>
      </c>
      <c r="AB3358" s="34" t="s">
        <v>13864</v>
      </c>
      <c r="AC3358" s="34"/>
      <c r="AD3358" s="44" t="s">
        <v>13865</v>
      </c>
      <c r="AE3358" s="44" t="s">
        <v>13865</v>
      </c>
      <c r="AF3358" s="43">
        <v>701</v>
      </c>
      <c r="AG3358" s="34" t="s">
        <v>13862</v>
      </c>
      <c r="AH3358" s="34" t="s">
        <v>13862</v>
      </c>
      <c r="AI3358" s="43" t="s">
        <v>13702</v>
      </c>
      <c r="AJ3358" s="44" t="s">
        <v>13866</v>
      </c>
      <c r="AK3358" s="261" t="s">
        <v>13867</v>
      </c>
      <c r="AL3358" s="44" t="s">
        <v>13868</v>
      </c>
      <c r="AM3358" s="44">
        <v>0</v>
      </c>
      <c r="AN3358" s="262">
        <v>0</v>
      </c>
      <c r="AO3358" s="34"/>
      <c r="AP3358" s="34"/>
      <c r="AQ3358" s="34"/>
      <c r="AR3358" s="34"/>
      <c r="AS3358" s="34"/>
      <c r="AT3358" s="44" t="e">
        <v>#N/A</v>
      </c>
      <c r="AU3358" s="44"/>
      <c r="AV3358" s="477" t="e">
        <f t="array" ref="AV3358">_xlfn.IFS(
LEFT(Tabelas!$AI3358,1)="N","DN",
LEFT(Tabelas!$AI3358,1)="C","DC",
LEFT(Tabelas!$AI3358,1)="L","DL",
LEFT(Tabelas!$AI3358,1)="A","DA",
LEFT(Tabelas!$AI3358,1)="G","DG")</f>
        <v>#N/A</v>
      </c>
      <c r="AW3358" s="34"/>
      <c r="AX3358" s="34"/>
      <c r="AY3358" s="34"/>
      <c r="AZ3358" s="34"/>
      <c r="BA3358" s="34"/>
      <c r="BB3358" s="34"/>
      <c r="BC3358" s="34"/>
      <c r="BD3358" s="44">
        <v>310301</v>
      </c>
      <c r="BE3358" s="34" t="s">
        <v>13886</v>
      </c>
      <c r="BF3358" s="43" t="s">
        <v>318</v>
      </c>
      <c r="BG3358" s="34" t="s">
        <v>13868</v>
      </c>
      <c r="BH3358" s="34" t="s">
        <v>13864</v>
      </c>
      <c r="BI3358" s="34"/>
      <c r="BJ3358" s="44" t="s">
        <v>13865</v>
      </c>
      <c r="BK3358" s="44" t="s">
        <v>13865</v>
      </c>
      <c r="EN3358" s="576"/>
      <c r="EO3358" s="561"/>
      <c r="EP3358" s="561"/>
      <c r="EQ3358" s="576"/>
      <c r="ER3358" s="561"/>
      <c r="ES3358" s="561"/>
    </row>
    <row r="3359" spans="22:149">
      <c r="V3359" s="43">
        <v>701</v>
      </c>
      <c r="W3359" s="34" t="s">
        <v>13862</v>
      </c>
      <c r="X3359" s="44">
        <v>310302</v>
      </c>
      <c r="Y3359" s="34" t="s">
        <v>1255</v>
      </c>
      <c r="Z3359" s="43" t="s">
        <v>318</v>
      </c>
      <c r="AA3359" s="34" t="s">
        <v>13868</v>
      </c>
      <c r="AB3359" s="34" t="s">
        <v>13864</v>
      </c>
      <c r="AC3359" s="34"/>
      <c r="AD3359" s="44" t="s">
        <v>13865</v>
      </c>
      <c r="AE3359" s="44" t="s">
        <v>13865</v>
      </c>
      <c r="AF3359" s="43">
        <v>701</v>
      </c>
      <c r="AG3359" s="34" t="s">
        <v>13862</v>
      </c>
      <c r="AH3359" s="34" t="s">
        <v>13862</v>
      </c>
      <c r="AI3359" s="43" t="s">
        <v>13702</v>
      </c>
      <c r="AJ3359" s="44" t="s">
        <v>13866</v>
      </c>
      <c r="AK3359" s="261" t="s">
        <v>13867</v>
      </c>
      <c r="AL3359" s="44" t="s">
        <v>13868</v>
      </c>
      <c r="AM3359" s="44">
        <v>0</v>
      </c>
      <c r="AN3359" s="262">
        <v>0</v>
      </c>
      <c r="AO3359" s="34"/>
      <c r="AP3359" s="34"/>
      <c r="AQ3359" s="34"/>
      <c r="AR3359" s="34"/>
      <c r="AS3359" s="34"/>
      <c r="AT3359" s="44" t="e">
        <v>#N/A</v>
      </c>
      <c r="AU3359" s="44"/>
      <c r="AV3359" s="477" t="e">
        <f t="array" ref="AV3359">_xlfn.IFS(
LEFT(Tabelas!$AI3359,1)="N","DN",
LEFT(Tabelas!$AI3359,1)="C","DC",
LEFT(Tabelas!$AI3359,1)="L","DL",
LEFT(Tabelas!$AI3359,1)="A","DA",
LEFT(Tabelas!$AI3359,1)="G","DG")</f>
        <v>#N/A</v>
      </c>
      <c r="AW3359" s="34"/>
      <c r="AX3359" s="34"/>
      <c r="AY3359" s="34"/>
      <c r="AZ3359" s="34"/>
      <c r="BA3359" s="34"/>
      <c r="BB3359" s="34"/>
      <c r="BC3359" s="34"/>
      <c r="BD3359" s="44">
        <v>310302</v>
      </c>
      <c r="BE3359" s="34" t="s">
        <v>1255</v>
      </c>
      <c r="BF3359" s="43" t="s">
        <v>318</v>
      </c>
      <c r="BG3359" s="34" t="s">
        <v>13868</v>
      </c>
      <c r="BH3359" s="34" t="s">
        <v>13864</v>
      </c>
      <c r="BI3359" s="34"/>
      <c r="BJ3359" s="44" t="s">
        <v>13865</v>
      </c>
      <c r="BK3359" s="44" t="s">
        <v>13865</v>
      </c>
      <c r="EN3359" s="576"/>
      <c r="EO3359" s="561"/>
      <c r="EP3359" s="561"/>
      <c r="EQ3359" s="576"/>
      <c r="ER3359" s="561"/>
      <c r="ES3359" s="561"/>
    </row>
    <row r="3360" spans="22:149">
      <c r="V3360" s="43">
        <v>701</v>
      </c>
      <c r="W3360" s="34" t="s">
        <v>13862</v>
      </c>
      <c r="X3360" s="44">
        <v>310305</v>
      </c>
      <c r="Y3360" s="34" t="s">
        <v>3973</v>
      </c>
      <c r="Z3360" s="43" t="s">
        <v>318</v>
      </c>
      <c r="AA3360" s="34" t="s">
        <v>13868</v>
      </c>
      <c r="AB3360" s="34" t="s">
        <v>13864</v>
      </c>
      <c r="AC3360" s="34"/>
      <c r="AD3360" s="44" t="s">
        <v>13865</v>
      </c>
      <c r="AE3360" s="44" t="s">
        <v>13865</v>
      </c>
      <c r="AF3360" s="43">
        <v>701</v>
      </c>
      <c r="AG3360" s="34" t="s">
        <v>13862</v>
      </c>
      <c r="AH3360" s="34" t="s">
        <v>13862</v>
      </c>
      <c r="AI3360" s="43" t="s">
        <v>13702</v>
      </c>
      <c r="AJ3360" s="44" t="s">
        <v>13866</v>
      </c>
      <c r="AK3360" s="261" t="s">
        <v>13867</v>
      </c>
      <c r="AL3360" s="44" t="s">
        <v>13868</v>
      </c>
      <c r="AM3360" s="44">
        <v>0</v>
      </c>
      <c r="AN3360" s="262">
        <v>0</v>
      </c>
      <c r="AO3360" s="34"/>
      <c r="AP3360" s="34"/>
      <c r="AQ3360" s="34"/>
      <c r="AR3360" s="34"/>
      <c r="AS3360" s="34"/>
      <c r="AT3360" s="44" t="e">
        <v>#N/A</v>
      </c>
      <c r="AU3360" s="44"/>
      <c r="AV3360" s="477" t="e">
        <f t="array" ref="AV3360">_xlfn.IFS(
LEFT(Tabelas!$AI3360,1)="N","DN",
LEFT(Tabelas!$AI3360,1)="C","DC",
LEFT(Tabelas!$AI3360,1)="L","DL",
LEFT(Tabelas!$AI3360,1)="A","DA",
LEFT(Tabelas!$AI3360,1)="G","DG")</f>
        <v>#N/A</v>
      </c>
      <c r="AW3360" s="34"/>
      <c r="AX3360" s="34"/>
      <c r="AY3360" s="34"/>
      <c r="AZ3360" s="34"/>
      <c r="BA3360" s="34"/>
      <c r="BB3360" s="34"/>
      <c r="BC3360" s="34"/>
      <c r="BD3360" s="44">
        <v>310305</v>
      </c>
      <c r="BE3360" s="34" t="s">
        <v>3973</v>
      </c>
      <c r="BF3360" s="43" t="s">
        <v>318</v>
      </c>
      <c r="BG3360" s="34" t="s">
        <v>13868</v>
      </c>
      <c r="BH3360" s="34" t="s">
        <v>13864</v>
      </c>
      <c r="BI3360" s="34"/>
      <c r="BJ3360" s="44" t="s">
        <v>13865</v>
      </c>
      <c r="BK3360" s="44" t="s">
        <v>13865</v>
      </c>
      <c r="EN3360" s="576"/>
      <c r="EO3360" s="561"/>
      <c r="EP3360" s="561"/>
      <c r="EQ3360" s="576"/>
      <c r="ER3360" s="561"/>
      <c r="ES3360" s="561"/>
    </row>
    <row r="3361" spans="22:149">
      <c r="V3361" s="43">
        <v>701</v>
      </c>
      <c r="W3361" s="34" t="s">
        <v>13862</v>
      </c>
      <c r="X3361" s="44">
        <v>310306</v>
      </c>
      <c r="Y3361" s="34" t="s">
        <v>13887</v>
      </c>
      <c r="Z3361" s="43" t="s">
        <v>318</v>
      </c>
      <c r="AA3361" s="34" t="s">
        <v>13868</v>
      </c>
      <c r="AB3361" s="34" t="s">
        <v>13864</v>
      </c>
      <c r="AC3361" s="34"/>
      <c r="AD3361" s="44" t="s">
        <v>13865</v>
      </c>
      <c r="AE3361" s="44" t="s">
        <v>13865</v>
      </c>
      <c r="AF3361" s="43">
        <v>701</v>
      </c>
      <c r="AG3361" s="34" t="s">
        <v>13862</v>
      </c>
      <c r="AH3361" s="34" t="s">
        <v>13862</v>
      </c>
      <c r="AI3361" s="43" t="s">
        <v>13702</v>
      </c>
      <c r="AJ3361" s="44" t="s">
        <v>13866</v>
      </c>
      <c r="AK3361" s="261" t="s">
        <v>13867</v>
      </c>
      <c r="AL3361" s="44" t="s">
        <v>13868</v>
      </c>
      <c r="AM3361" s="44">
        <v>0</v>
      </c>
      <c r="AN3361" s="262">
        <v>0</v>
      </c>
      <c r="AO3361" s="34"/>
      <c r="AP3361" s="34"/>
      <c r="AQ3361" s="34"/>
      <c r="AR3361" s="34"/>
      <c r="AS3361" s="34"/>
      <c r="AT3361" s="44" t="e">
        <v>#N/A</v>
      </c>
      <c r="AU3361" s="44"/>
      <c r="AV3361" s="477" t="e">
        <f t="array" ref="AV3361">_xlfn.IFS(
LEFT(Tabelas!$AI3361,1)="N","DN",
LEFT(Tabelas!$AI3361,1)="C","DC",
LEFT(Tabelas!$AI3361,1)="L","DL",
LEFT(Tabelas!$AI3361,1)="A","DA",
LEFT(Tabelas!$AI3361,1)="G","DG")</f>
        <v>#N/A</v>
      </c>
      <c r="AW3361" s="34"/>
      <c r="AX3361" s="34"/>
      <c r="AY3361" s="34"/>
      <c r="AZ3361" s="34"/>
      <c r="BA3361" s="34"/>
      <c r="BB3361" s="34"/>
      <c r="BC3361" s="34"/>
      <c r="BD3361" s="44">
        <v>310306</v>
      </c>
      <c r="BE3361" s="34" t="s">
        <v>13887</v>
      </c>
      <c r="BF3361" s="43" t="s">
        <v>318</v>
      </c>
      <c r="BG3361" s="34" t="s">
        <v>13868</v>
      </c>
      <c r="BH3361" s="34" t="s">
        <v>13864</v>
      </c>
      <c r="BI3361" s="34"/>
      <c r="BJ3361" s="44" t="s">
        <v>13865</v>
      </c>
      <c r="BK3361" s="44" t="s">
        <v>13865</v>
      </c>
      <c r="EN3361" s="576"/>
      <c r="EO3361" s="561"/>
      <c r="EP3361" s="561"/>
      <c r="EQ3361" s="576"/>
      <c r="ER3361" s="561"/>
      <c r="ES3361" s="561"/>
    </row>
    <row r="3362" spans="22:149">
      <c r="V3362" s="43">
        <v>701</v>
      </c>
      <c r="W3362" s="34" t="s">
        <v>13862</v>
      </c>
      <c r="X3362" s="44">
        <v>310307</v>
      </c>
      <c r="Y3362" s="34" t="s">
        <v>1431</v>
      </c>
      <c r="Z3362" s="43" t="s">
        <v>318</v>
      </c>
      <c r="AA3362" s="34" t="s">
        <v>13868</v>
      </c>
      <c r="AB3362" s="34" t="s">
        <v>13864</v>
      </c>
      <c r="AC3362" s="34"/>
      <c r="AD3362" s="44" t="s">
        <v>13865</v>
      </c>
      <c r="AE3362" s="44" t="s">
        <v>13865</v>
      </c>
      <c r="AF3362" s="43">
        <v>701</v>
      </c>
      <c r="AG3362" s="34" t="s">
        <v>13862</v>
      </c>
      <c r="AH3362" s="34" t="s">
        <v>13862</v>
      </c>
      <c r="AI3362" s="43" t="s">
        <v>13702</v>
      </c>
      <c r="AJ3362" s="44" t="s">
        <v>13866</v>
      </c>
      <c r="AK3362" s="261" t="s">
        <v>13867</v>
      </c>
      <c r="AL3362" s="44" t="s">
        <v>13868</v>
      </c>
      <c r="AM3362" s="44">
        <v>0</v>
      </c>
      <c r="AN3362" s="262">
        <v>0</v>
      </c>
      <c r="AO3362" s="34"/>
      <c r="AP3362" s="34"/>
      <c r="AQ3362" s="34"/>
      <c r="AR3362" s="34"/>
      <c r="AS3362" s="34"/>
      <c r="AT3362" s="44" t="e">
        <v>#N/A</v>
      </c>
      <c r="AU3362" s="44"/>
      <c r="AV3362" s="477" t="e">
        <f t="array" ref="AV3362">_xlfn.IFS(
LEFT(Tabelas!$AI3362,1)="N","DN",
LEFT(Tabelas!$AI3362,1)="C","DC",
LEFT(Tabelas!$AI3362,1)="L","DL",
LEFT(Tabelas!$AI3362,1)="A","DA",
LEFT(Tabelas!$AI3362,1)="G","DG")</f>
        <v>#N/A</v>
      </c>
      <c r="AW3362" s="34"/>
      <c r="AX3362" s="34"/>
      <c r="AY3362" s="34"/>
      <c r="AZ3362" s="34"/>
      <c r="BA3362" s="34"/>
      <c r="BB3362" s="34"/>
      <c r="BC3362" s="34"/>
      <c r="BD3362" s="44">
        <v>310307</v>
      </c>
      <c r="BE3362" s="34" t="s">
        <v>1431</v>
      </c>
      <c r="BF3362" s="43" t="s">
        <v>318</v>
      </c>
      <c r="BG3362" s="34" t="s">
        <v>13868</v>
      </c>
      <c r="BH3362" s="34" t="s">
        <v>13864</v>
      </c>
      <c r="BI3362" s="34"/>
      <c r="BJ3362" s="44" t="s">
        <v>13865</v>
      </c>
      <c r="BK3362" s="44" t="s">
        <v>13865</v>
      </c>
      <c r="EN3362" s="576"/>
      <c r="EO3362" s="561"/>
      <c r="EP3362" s="561"/>
      <c r="EQ3362" s="576"/>
      <c r="ER3362" s="561"/>
      <c r="ES3362" s="561"/>
    </row>
    <row r="3363" spans="22:149">
      <c r="V3363" s="43">
        <v>701</v>
      </c>
      <c r="W3363" s="34" t="s">
        <v>13862</v>
      </c>
      <c r="X3363" s="44">
        <v>310309</v>
      </c>
      <c r="Y3363" s="34" t="s">
        <v>2602</v>
      </c>
      <c r="Z3363" s="43" t="s">
        <v>318</v>
      </c>
      <c r="AA3363" s="34" t="s">
        <v>13868</v>
      </c>
      <c r="AB3363" s="34" t="s">
        <v>13864</v>
      </c>
      <c r="AC3363" s="34"/>
      <c r="AD3363" s="44" t="s">
        <v>13865</v>
      </c>
      <c r="AE3363" s="44" t="s">
        <v>13865</v>
      </c>
      <c r="AF3363" s="43">
        <v>701</v>
      </c>
      <c r="AG3363" s="34" t="s">
        <v>13862</v>
      </c>
      <c r="AH3363" s="34" t="s">
        <v>13862</v>
      </c>
      <c r="AI3363" s="43" t="s">
        <v>13702</v>
      </c>
      <c r="AJ3363" s="44" t="s">
        <v>13866</v>
      </c>
      <c r="AK3363" s="261" t="s">
        <v>13867</v>
      </c>
      <c r="AL3363" s="44" t="s">
        <v>13868</v>
      </c>
      <c r="AM3363" s="44">
        <v>0</v>
      </c>
      <c r="AN3363" s="262">
        <v>0</v>
      </c>
      <c r="AO3363" s="34"/>
      <c r="AP3363" s="34"/>
      <c r="AQ3363" s="34"/>
      <c r="AR3363" s="34"/>
      <c r="AS3363" s="34"/>
      <c r="AT3363" s="44" t="e">
        <v>#N/A</v>
      </c>
      <c r="AU3363" s="44"/>
      <c r="AV3363" s="477" t="e">
        <f t="array" ref="AV3363">_xlfn.IFS(
LEFT(Tabelas!$AI3363,1)="N","DN",
LEFT(Tabelas!$AI3363,1)="C","DC",
LEFT(Tabelas!$AI3363,1)="L","DL",
LEFT(Tabelas!$AI3363,1)="A","DA",
LEFT(Tabelas!$AI3363,1)="G","DG")</f>
        <v>#N/A</v>
      </c>
      <c r="AW3363" s="34"/>
      <c r="AX3363" s="34"/>
      <c r="AY3363" s="34"/>
      <c r="AZ3363" s="34"/>
      <c r="BA3363" s="34"/>
      <c r="BB3363" s="34"/>
      <c r="BC3363" s="34"/>
      <c r="BD3363" s="44">
        <v>310309</v>
      </c>
      <c r="BE3363" s="34" t="s">
        <v>2602</v>
      </c>
      <c r="BF3363" s="43" t="s">
        <v>318</v>
      </c>
      <c r="BG3363" s="34" t="s">
        <v>13868</v>
      </c>
      <c r="BH3363" s="34" t="s">
        <v>13864</v>
      </c>
      <c r="BI3363" s="34"/>
      <c r="BJ3363" s="44" t="s">
        <v>13865</v>
      </c>
      <c r="BK3363" s="44" t="s">
        <v>13865</v>
      </c>
      <c r="EN3363" s="576"/>
      <c r="EO3363" s="561"/>
      <c r="EP3363" s="561"/>
      <c r="EQ3363" s="576"/>
      <c r="ER3363" s="561"/>
      <c r="ES3363" s="561"/>
    </row>
    <row r="3364" spans="22:149">
      <c r="V3364" s="43">
        <v>701</v>
      </c>
      <c r="W3364" s="34" t="s">
        <v>13862</v>
      </c>
      <c r="X3364" s="44">
        <v>310401</v>
      </c>
      <c r="Y3364" s="34" t="s">
        <v>13888</v>
      </c>
      <c r="Z3364" s="43" t="s">
        <v>318</v>
      </c>
      <c r="AA3364" s="34" t="s">
        <v>13889</v>
      </c>
      <c r="AB3364" s="34" t="s">
        <v>13864</v>
      </c>
      <c r="AC3364" s="34"/>
      <c r="AD3364" s="44" t="s">
        <v>13865</v>
      </c>
      <c r="AE3364" s="44" t="s">
        <v>13865</v>
      </c>
      <c r="AF3364" s="43">
        <v>701</v>
      </c>
      <c r="AG3364" s="34" t="s">
        <v>13862</v>
      </c>
      <c r="AH3364" s="34" t="s">
        <v>13862</v>
      </c>
      <c r="AI3364" s="43" t="s">
        <v>13702</v>
      </c>
      <c r="AJ3364" s="44" t="s">
        <v>13866</v>
      </c>
      <c r="AK3364" s="261" t="s">
        <v>13867</v>
      </c>
      <c r="AL3364" s="44" t="s">
        <v>13868</v>
      </c>
      <c r="AM3364" s="44">
        <v>0</v>
      </c>
      <c r="AN3364" s="262">
        <v>0</v>
      </c>
      <c r="AO3364" s="34"/>
      <c r="AP3364" s="34"/>
      <c r="AQ3364" s="34"/>
      <c r="AR3364" s="34"/>
      <c r="AS3364" s="34"/>
      <c r="AT3364" s="44" t="e">
        <v>#N/A</v>
      </c>
      <c r="AU3364" s="44"/>
      <c r="AV3364" s="477" t="e">
        <f t="array" ref="AV3364">_xlfn.IFS(
LEFT(Tabelas!$AI3364,1)="N","DN",
LEFT(Tabelas!$AI3364,1)="C","DC",
LEFT(Tabelas!$AI3364,1)="L","DL",
LEFT(Tabelas!$AI3364,1)="A","DA",
LEFT(Tabelas!$AI3364,1)="G","DG")</f>
        <v>#N/A</v>
      </c>
      <c r="AW3364" s="34"/>
      <c r="AX3364" s="34"/>
      <c r="AY3364" s="34"/>
      <c r="AZ3364" s="34"/>
      <c r="BA3364" s="34"/>
      <c r="BB3364" s="34"/>
      <c r="BC3364" s="34"/>
      <c r="BD3364" s="44">
        <v>310401</v>
      </c>
      <c r="BE3364" s="34" t="s">
        <v>13888</v>
      </c>
      <c r="BF3364" s="43" t="s">
        <v>318</v>
      </c>
      <c r="BG3364" s="34" t="s">
        <v>13889</v>
      </c>
      <c r="BH3364" s="34" t="s">
        <v>13864</v>
      </c>
      <c r="BI3364" s="34"/>
      <c r="BJ3364" s="44" t="s">
        <v>13865</v>
      </c>
      <c r="BK3364" s="44" t="s">
        <v>13865</v>
      </c>
      <c r="EN3364" s="576"/>
      <c r="EO3364" s="561"/>
      <c r="EP3364" s="561"/>
      <c r="EQ3364" s="576"/>
      <c r="ER3364" s="561"/>
      <c r="ES3364" s="561"/>
    </row>
    <row r="3365" spans="22:149">
      <c r="V3365" s="43">
        <v>701</v>
      </c>
      <c r="W3365" s="34" t="s">
        <v>13862</v>
      </c>
      <c r="X3365" s="44">
        <v>310402</v>
      </c>
      <c r="Y3365" s="34" t="s">
        <v>13890</v>
      </c>
      <c r="Z3365" s="43" t="s">
        <v>318</v>
      </c>
      <c r="AA3365" s="34" t="s">
        <v>13889</v>
      </c>
      <c r="AB3365" s="34" t="s">
        <v>13864</v>
      </c>
      <c r="AC3365" s="34"/>
      <c r="AD3365" s="44" t="s">
        <v>13865</v>
      </c>
      <c r="AE3365" s="44" t="s">
        <v>13865</v>
      </c>
      <c r="AF3365" s="43">
        <v>701</v>
      </c>
      <c r="AG3365" s="34" t="s">
        <v>13862</v>
      </c>
      <c r="AH3365" s="34" t="s">
        <v>13862</v>
      </c>
      <c r="AI3365" s="43" t="s">
        <v>13702</v>
      </c>
      <c r="AJ3365" s="44" t="s">
        <v>13866</v>
      </c>
      <c r="AK3365" s="261" t="s">
        <v>13867</v>
      </c>
      <c r="AL3365" s="44" t="s">
        <v>13868</v>
      </c>
      <c r="AM3365" s="44">
        <v>0</v>
      </c>
      <c r="AN3365" s="262">
        <v>0</v>
      </c>
      <c r="AO3365" s="34"/>
      <c r="AP3365" s="34"/>
      <c r="AQ3365" s="34"/>
      <c r="AR3365" s="34"/>
      <c r="AS3365" s="34"/>
      <c r="AT3365" s="44" t="e">
        <v>#N/A</v>
      </c>
      <c r="AU3365" s="44"/>
      <c r="AV3365" s="477" t="e">
        <f t="array" ref="AV3365">_xlfn.IFS(
LEFT(Tabelas!$AI3365,1)="N","DN",
LEFT(Tabelas!$AI3365,1)="C","DC",
LEFT(Tabelas!$AI3365,1)="L","DL",
LEFT(Tabelas!$AI3365,1)="A","DA",
LEFT(Tabelas!$AI3365,1)="G","DG")</f>
        <v>#N/A</v>
      </c>
      <c r="AW3365" s="34"/>
      <c r="AX3365" s="34"/>
      <c r="AY3365" s="34"/>
      <c r="AZ3365" s="34"/>
      <c r="BA3365" s="34"/>
      <c r="BB3365" s="34"/>
      <c r="BC3365" s="34"/>
      <c r="BD3365" s="44">
        <v>310402</v>
      </c>
      <c r="BE3365" s="34" t="s">
        <v>13890</v>
      </c>
      <c r="BF3365" s="43" t="s">
        <v>318</v>
      </c>
      <c r="BG3365" s="34" t="s">
        <v>13889</v>
      </c>
      <c r="BH3365" s="34" t="s">
        <v>13864</v>
      </c>
      <c r="BI3365" s="34"/>
      <c r="BJ3365" s="44" t="s">
        <v>13865</v>
      </c>
      <c r="BK3365" s="44" t="s">
        <v>13865</v>
      </c>
      <c r="EN3365" s="576"/>
      <c r="EO3365" s="561"/>
      <c r="EP3365" s="561"/>
      <c r="EQ3365" s="576"/>
      <c r="ER3365" s="561"/>
      <c r="ES3365" s="561"/>
    </row>
    <row r="3366" spans="22:149">
      <c r="V3366" s="43">
        <v>701</v>
      </c>
      <c r="W3366" s="34" t="s">
        <v>13862</v>
      </c>
      <c r="X3366" s="44">
        <v>310403</v>
      </c>
      <c r="Y3366" s="34" t="s">
        <v>13889</v>
      </c>
      <c r="Z3366" s="43" t="s">
        <v>318</v>
      </c>
      <c r="AA3366" s="34" t="s">
        <v>13889</v>
      </c>
      <c r="AB3366" s="34" t="s">
        <v>13864</v>
      </c>
      <c r="AC3366" s="34"/>
      <c r="AD3366" s="44" t="s">
        <v>13865</v>
      </c>
      <c r="AE3366" s="44" t="s">
        <v>13865</v>
      </c>
      <c r="AF3366" s="43">
        <v>701</v>
      </c>
      <c r="AG3366" s="34" t="s">
        <v>13862</v>
      </c>
      <c r="AH3366" s="34" t="s">
        <v>13862</v>
      </c>
      <c r="AI3366" s="43" t="s">
        <v>13702</v>
      </c>
      <c r="AJ3366" s="44" t="s">
        <v>13866</v>
      </c>
      <c r="AK3366" s="261" t="s">
        <v>13867</v>
      </c>
      <c r="AL3366" s="44" t="s">
        <v>13868</v>
      </c>
      <c r="AM3366" s="44">
        <v>0</v>
      </c>
      <c r="AN3366" s="262">
        <v>0</v>
      </c>
      <c r="AO3366" s="34"/>
      <c r="AP3366" s="34"/>
      <c r="AQ3366" s="34"/>
      <c r="AR3366" s="34"/>
      <c r="AS3366" s="34"/>
      <c r="AT3366" s="44" t="e">
        <v>#N/A</v>
      </c>
      <c r="AU3366" s="44"/>
      <c r="AV3366" s="477" t="e">
        <f t="array" ref="AV3366">_xlfn.IFS(
LEFT(Tabelas!$AI3366,1)="N","DN",
LEFT(Tabelas!$AI3366,1)="C","DC",
LEFT(Tabelas!$AI3366,1)="L","DL",
LEFT(Tabelas!$AI3366,1)="A","DA",
LEFT(Tabelas!$AI3366,1)="G","DG")</f>
        <v>#N/A</v>
      </c>
      <c r="AW3366" s="34"/>
      <c r="AX3366" s="34"/>
      <c r="AY3366" s="34"/>
      <c r="AZ3366" s="34"/>
      <c r="BA3366" s="34"/>
      <c r="BB3366" s="34"/>
      <c r="BC3366" s="34"/>
      <c r="BD3366" s="44">
        <v>310403</v>
      </c>
      <c r="BE3366" s="34" t="s">
        <v>13889</v>
      </c>
      <c r="BF3366" s="43" t="s">
        <v>318</v>
      </c>
      <c r="BG3366" s="34" t="s">
        <v>13889</v>
      </c>
      <c r="BH3366" s="34" t="s">
        <v>13864</v>
      </c>
      <c r="BI3366" s="34"/>
      <c r="BJ3366" s="44" t="s">
        <v>13865</v>
      </c>
      <c r="BK3366" s="44" t="s">
        <v>13865</v>
      </c>
      <c r="EN3366" s="576"/>
      <c r="EO3366" s="561"/>
      <c r="EP3366" s="561"/>
      <c r="EQ3366" s="576"/>
      <c r="ER3366" s="561"/>
      <c r="ES3366" s="561"/>
    </row>
    <row r="3367" spans="22:149">
      <c r="V3367" s="43">
        <v>701</v>
      </c>
      <c r="W3367" s="34" t="s">
        <v>13862</v>
      </c>
      <c r="X3367" s="44">
        <v>310400</v>
      </c>
      <c r="Y3367" s="34" t="s">
        <v>13891</v>
      </c>
      <c r="Z3367" s="43" t="s">
        <v>318</v>
      </c>
      <c r="AA3367" s="34" t="s">
        <v>13889</v>
      </c>
      <c r="AB3367" s="34" t="s">
        <v>13864</v>
      </c>
      <c r="AC3367" s="34"/>
      <c r="AD3367" s="44" t="s">
        <v>13865</v>
      </c>
      <c r="AE3367" s="44" t="s">
        <v>13865</v>
      </c>
      <c r="AF3367" s="43">
        <v>701</v>
      </c>
      <c r="AG3367" s="34" t="s">
        <v>13862</v>
      </c>
      <c r="AH3367" s="34" t="s">
        <v>13862</v>
      </c>
      <c r="AI3367" s="43" t="s">
        <v>13702</v>
      </c>
      <c r="AJ3367" s="44" t="s">
        <v>13866</v>
      </c>
      <c r="AK3367" s="261" t="s">
        <v>13867</v>
      </c>
      <c r="AL3367" s="44" t="s">
        <v>13868</v>
      </c>
      <c r="AM3367" s="44">
        <v>0</v>
      </c>
      <c r="AN3367" s="262">
        <v>0</v>
      </c>
      <c r="AO3367" s="34"/>
      <c r="AP3367" s="34"/>
      <c r="AQ3367" s="34"/>
      <c r="AR3367" s="34"/>
      <c r="AS3367" s="34"/>
      <c r="AT3367" s="44" t="e">
        <v>#N/A</v>
      </c>
      <c r="AU3367" s="44"/>
      <c r="AV3367" s="477" t="e">
        <f t="array" ref="AV3367">_xlfn.IFS(
LEFT(Tabelas!$AI3367,1)="N","DN",
LEFT(Tabelas!$AI3367,1)="C","DC",
LEFT(Tabelas!$AI3367,1)="L","DL",
LEFT(Tabelas!$AI3367,1)="A","DA",
LEFT(Tabelas!$AI3367,1)="G","DG")</f>
        <v>#N/A</v>
      </c>
      <c r="AW3367" s="34"/>
      <c r="AX3367" s="34"/>
      <c r="AY3367" s="34"/>
      <c r="AZ3367" s="34"/>
      <c r="BA3367" s="34"/>
      <c r="BB3367" s="34"/>
      <c r="BC3367" s="34"/>
      <c r="BD3367" s="44">
        <v>310400</v>
      </c>
      <c r="BE3367" s="34" t="s">
        <v>13891</v>
      </c>
      <c r="BF3367" s="43" t="s">
        <v>318</v>
      </c>
      <c r="BG3367" s="34" t="s">
        <v>13889</v>
      </c>
      <c r="BH3367" s="34" t="s">
        <v>13864</v>
      </c>
      <c r="BI3367" s="34"/>
      <c r="BJ3367" s="44" t="s">
        <v>13865</v>
      </c>
      <c r="BK3367" s="44" t="s">
        <v>13865</v>
      </c>
      <c r="EN3367" s="576"/>
      <c r="EO3367" s="561"/>
      <c r="EP3367" s="561"/>
      <c r="EQ3367" s="576"/>
      <c r="ER3367" s="561"/>
      <c r="ES3367" s="561"/>
    </row>
    <row r="3368" spans="22:149">
      <c r="V3368" s="43">
        <v>701</v>
      </c>
      <c r="W3368" s="34" t="s">
        <v>13862</v>
      </c>
      <c r="X3368" s="44">
        <v>310404</v>
      </c>
      <c r="Y3368" s="34" t="s">
        <v>13892</v>
      </c>
      <c r="Z3368" s="43" t="s">
        <v>318</v>
      </c>
      <c r="AA3368" s="34" t="s">
        <v>13889</v>
      </c>
      <c r="AB3368" s="34" t="s">
        <v>13864</v>
      </c>
      <c r="AC3368" s="34"/>
      <c r="AD3368" s="44" t="s">
        <v>13865</v>
      </c>
      <c r="AE3368" s="44" t="s">
        <v>13865</v>
      </c>
      <c r="AF3368" s="43">
        <v>701</v>
      </c>
      <c r="AG3368" s="34" t="s">
        <v>13862</v>
      </c>
      <c r="AH3368" s="34" t="s">
        <v>13862</v>
      </c>
      <c r="AI3368" s="43" t="s">
        <v>13702</v>
      </c>
      <c r="AJ3368" s="44" t="s">
        <v>13866</v>
      </c>
      <c r="AK3368" s="261" t="s">
        <v>13867</v>
      </c>
      <c r="AL3368" s="44" t="s">
        <v>13868</v>
      </c>
      <c r="AM3368" s="44">
        <v>0</v>
      </c>
      <c r="AN3368" s="262">
        <v>0</v>
      </c>
      <c r="AO3368" s="34"/>
      <c r="AP3368" s="34"/>
      <c r="AQ3368" s="34"/>
      <c r="AR3368" s="34"/>
      <c r="AS3368" s="34"/>
      <c r="AT3368" s="44" t="e">
        <v>#N/A</v>
      </c>
      <c r="AU3368" s="44"/>
      <c r="AV3368" s="477" t="e">
        <f t="array" ref="AV3368">_xlfn.IFS(
LEFT(Tabelas!$AI3368,1)="N","DN",
LEFT(Tabelas!$AI3368,1)="C","DC",
LEFT(Tabelas!$AI3368,1)="L","DL",
LEFT(Tabelas!$AI3368,1)="A","DA",
LEFT(Tabelas!$AI3368,1)="G","DG")</f>
        <v>#N/A</v>
      </c>
      <c r="AW3368" s="34"/>
      <c r="AX3368" s="34"/>
      <c r="AY3368" s="34"/>
      <c r="AZ3368" s="34"/>
      <c r="BA3368" s="34"/>
      <c r="BB3368" s="34"/>
      <c r="BC3368" s="34"/>
      <c r="BD3368" s="44">
        <v>310404</v>
      </c>
      <c r="BE3368" s="34" t="s">
        <v>13892</v>
      </c>
      <c r="BF3368" s="43" t="s">
        <v>318</v>
      </c>
      <c r="BG3368" s="34" t="s">
        <v>13889</v>
      </c>
      <c r="BH3368" s="34" t="s">
        <v>13864</v>
      </c>
      <c r="BI3368" s="34"/>
      <c r="BJ3368" s="44" t="s">
        <v>13865</v>
      </c>
      <c r="BK3368" s="44" t="s">
        <v>13865</v>
      </c>
      <c r="EN3368" s="576"/>
      <c r="EO3368" s="561"/>
      <c r="EP3368" s="561"/>
      <c r="EQ3368" s="576"/>
      <c r="ER3368" s="561"/>
      <c r="ES3368" s="561"/>
    </row>
    <row r="3369" spans="22:149">
      <c r="V3369" s="43">
        <v>701</v>
      </c>
      <c r="W3369" s="34" t="s">
        <v>13862</v>
      </c>
      <c r="X3369" s="44">
        <v>310405</v>
      </c>
      <c r="Y3369" s="34" t="s">
        <v>13893</v>
      </c>
      <c r="Z3369" s="43" t="s">
        <v>318</v>
      </c>
      <c r="AA3369" s="34" t="s">
        <v>13889</v>
      </c>
      <c r="AB3369" s="34" t="s">
        <v>13864</v>
      </c>
      <c r="AC3369" s="34"/>
      <c r="AD3369" s="44" t="s">
        <v>13865</v>
      </c>
      <c r="AE3369" s="44" t="s">
        <v>13865</v>
      </c>
      <c r="AF3369" s="43">
        <v>701</v>
      </c>
      <c r="AG3369" s="34" t="s">
        <v>13862</v>
      </c>
      <c r="AH3369" s="34" t="s">
        <v>13862</v>
      </c>
      <c r="AI3369" s="43" t="s">
        <v>13702</v>
      </c>
      <c r="AJ3369" s="44" t="s">
        <v>13866</v>
      </c>
      <c r="AK3369" s="261" t="s">
        <v>13867</v>
      </c>
      <c r="AL3369" s="44" t="s">
        <v>13868</v>
      </c>
      <c r="AM3369" s="44">
        <v>0</v>
      </c>
      <c r="AN3369" s="262">
        <v>0</v>
      </c>
      <c r="AO3369" s="34"/>
      <c r="AP3369" s="34"/>
      <c r="AQ3369" s="34"/>
      <c r="AR3369" s="34"/>
      <c r="AS3369" s="34"/>
      <c r="AT3369" s="44" t="e">
        <v>#N/A</v>
      </c>
      <c r="AU3369" s="44"/>
      <c r="AV3369" s="477" t="e">
        <f t="array" ref="AV3369">_xlfn.IFS(
LEFT(Tabelas!$AI3369,1)="N","DN",
LEFT(Tabelas!$AI3369,1)="C","DC",
LEFT(Tabelas!$AI3369,1)="L","DL",
LEFT(Tabelas!$AI3369,1)="A","DA",
LEFT(Tabelas!$AI3369,1)="G","DG")</f>
        <v>#N/A</v>
      </c>
      <c r="AW3369" s="34"/>
      <c r="AX3369" s="34"/>
      <c r="AY3369" s="34"/>
      <c r="AZ3369" s="34"/>
      <c r="BA3369" s="34"/>
      <c r="BB3369" s="34"/>
      <c r="BC3369" s="34"/>
      <c r="BD3369" s="44">
        <v>310405</v>
      </c>
      <c r="BE3369" s="34" t="s">
        <v>13893</v>
      </c>
      <c r="BF3369" s="43" t="s">
        <v>318</v>
      </c>
      <c r="BG3369" s="34" t="s">
        <v>13889</v>
      </c>
      <c r="BH3369" s="34" t="s">
        <v>13864</v>
      </c>
      <c r="BI3369" s="34"/>
      <c r="BJ3369" s="44" t="s">
        <v>13865</v>
      </c>
      <c r="BK3369" s="44" t="s">
        <v>13865</v>
      </c>
      <c r="EN3369" s="576"/>
      <c r="EO3369" s="561"/>
      <c r="EP3369" s="561"/>
      <c r="EQ3369" s="576"/>
      <c r="ER3369" s="561"/>
      <c r="ES3369" s="561"/>
    </row>
    <row r="3370" spans="22:149">
      <c r="V3370" s="43">
        <v>701</v>
      </c>
      <c r="W3370" s="34" t="s">
        <v>13862</v>
      </c>
      <c r="X3370" s="44">
        <v>310501</v>
      </c>
      <c r="Y3370" s="34" t="s">
        <v>13894</v>
      </c>
      <c r="Z3370" s="43" t="s">
        <v>318</v>
      </c>
      <c r="AA3370" s="34" t="s">
        <v>13895</v>
      </c>
      <c r="AB3370" s="34" t="s">
        <v>13864</v>
      </c>
      <c r="AC3370" s="34"/>
      <c r="AD3370" s="44" t="s">
        <v>13865</v>
      </c>
      <c r="AE3370" s="44" t="s">
        <v>13865</v>
      </c>
      <c r="AF3370" s="43">
        <v>701</v>
      </c>
      <c r="AG3370" s="34" t="s">
        <v>13862</v>
      </c>
      <c r="AH3370" s="34" t="s">
        <v>13862</v>
      </c>
      <c r="AI3370" s="43" t="s">
        <v>13702</v>
      </c>
      <c r="AJ3370" s="44" t="s">
        <v>13866</v>
      </c>
      <c r="AK3370" s="261" t="s">
        <v>13867</v>
      </c>
      <c r="AL3370" s="44" t="s">
        <v>13868</v>
      </c>
      <c r="AM3370" s="44">
        <v>0</v>
      </c>
      <c r="AN3370" s="262">
        <v>0</v>
      </c>
      <c r="AO3370" s="34"/>
      <c r="AP3370" s="34"/>
      <c r="AQ3370" s="34"/>
      <c r="AR3370" s="34"/>
      <c r="AS3370" s="34"/>
      <c r="AT3370" s="44" t="e">
        <v>#N/A</v>
      </c>
      <c r="AU3370" s="44"/>
      <c r="AV3370" s="477" t="e">
        <f t="array" ref="AV3370">_xlfn.IFS(
LEFT(Tabelas!$AI3370,1)="N","DN",
LEFT(Tabelas!$AI3370,1)="C","DC",
LEFT(Tabelas!$AI3370,1)="L","DL",
LEFT(Tabelas!$AI3370,1)="A","DA",
LEFT(Tabelas!$AI3370,1)="G","DG")</f>
        <v>#N/A</v>
      </c>
      <c r="AW3370" s="34"/>
      <c r="AX3370" s="34"/>
      <c r="AY3370" s="34"/>
      <c r="AZ3370" s="34"/>
      <c r="BA3370" s="34"/>
      <c r="BB3370" s="34"/>
      <c r="BC3370" s="34"/>
      <c r="BD3370" s="44">
        <v>310501</v>
      </c>
      <c r="BE3370" s="34" t="s">
        <v>13894</v>
      </c>
      <c r="BF3370" s="43" t="s">
        <v>318</v>
      </c>
      <c r="BG3370" s="34" t="s">
        <v>13895</v>
      </c>
      <c r="BH3370" s="34" t="s">
        <v>13864</v>
      </c>
      <c r="BI3370" s="34"/>
      <c r="BJ3370" s="44" t="s">
        <v>13865</v>
      </c>
      <c r="BK3370" s="44" t="s">
        <v>13865</v>
      </c>
      <c r="EN3370" s="576"/>
      <c r="EO3370" s="561"/>
      <c r="EP3370" s="561"/>
      <c r="EQ3370" s="576"/>
      <c r="ER3370" s="561"/>
      <c r="ES3370" s="561"/>
    </row>
    <row r="3371" spans="22:149">
      <c r="V3371" s="43">
        <v>701</v>
      </c>
      <c r="W3371" s="34" t="s">
        <v>13862</v>
      </c>
      <c r="X3371" s="44">
        <v>310502</v>
      </c>
      <c r="Y3371" s="34" t="s">
        <v>13896</v>
      </c>
      <c r="Z3371" s="43" t="s">
        <v>318</v>
      </c>
      <c r="AA3371" s="34" t="s">
        <v>13895</v>
      </c>
      <c r="AB3371" s="34" t="s">
        <v>13864</v>
      </c>
      <c r="AC3371" s="34"/>
      <c r="AD3371" s="44" t="s">
        <v>13865</v>
      </c>
      <c r="AE3371" s="44" t="s">
        <v>13865</v>
      </c>
      <c r="AF3371" s="43">
        <v>701</v>
      </c>
      <c r="AG3371" s="34" t="s">
        <v>13862</v>
      </c>
      <c r="AH3371" s="34" t="s">
        <v>13862</v>
      </c>
      <c r="AI3371" s="43" t="s">
        <v>13702</v>
      </c>
      <c r="AJ3371" s="44" t="s">
        <v>13866</v>
      </c>
      <c r="AK3371" s="261" t="s">
        <v>13867</v>
      </c>
      <c r="AL3371" s="44" t="s">
        <v>13868</v>
      </c>
      <c r="AM3371" s="44">
        <v>0</v>
      </c>
      <c r="AN3371" s="262">
        <v>0</v>
      </c>
      <c r="AO3371" s="34"/>
      <c r="AP3371" s="34"/>
      <c r="AQ3371" s="34"/>
      <c r="AR3371" s="34"/>
      <c r="AS3371" s="34"/>
      <c r="AT3371" s="44" t="e">
        <v>#N/A</v>
      </c>
      <c r="AU3371" s="44"/>
      <c r="AV3371" s="477" t="e">
        <f t="array" ref="AV3371">_xlfn.IFS(
LEFT(Tabelas!$AI3371,1)="N","DN",
LEFT(Tabelas!$AI3371,1)="C","DC",
LEFT(Tabelas!$AI3371,1)="L","DL",
LEFT(Tabelas!$AI3371,1)="A","DA",
LEFT(Tabelas!$AI3371,1)="G","DG")</f>
        <v>#N/A</v>
      </c>
      <c r="AW3371" s="34"/>
      <c r="AX3371" s="34"/>
      <c r="AY3371" s="34"/>
      <c r="AZ3371" s="34"/>
      <c r="BA3371" s="34"/>
      <c r="BB3371" s="34"/>
      <c r="BC3371" s="34"/>
      <c r="BD3371" s="44">
        <v>310502</v>
      </c>
      <c r="BE3371" s="34" t="s">
        <v>13896</v>
      </c>
      <c r="BF3371" s="43" t="s">
        <v>318</v>
      </c>
      <c r="BG3371" s="34" t="s">
        <v>13895</v>
      </c>
      <c r="BH3371" s="34" t="s">
        <v>13864</v>
      </c>
      <c r="BI3371" s="34"/>
      <c r="BJ3371" s="44" t="s">
        <v>13865</v>
      </c>
      <c r="BK3371" s="44" t="s">
        <v>13865</v>
      </c>
      <c r="EN3371" s="576"/>
      <c r="EO3371" s="561"/>
      <c r="EP3371" s="561"/>
      <c r="EQ3371" s="576"/>
      <c r="ER3371" s="561"/>
      <c r="ES3371" s="561"/>
    </row>
    <row r="3372" spans="22:149">
      <c r="V3372" s="43">
        <v>701</v>
      </c>
      <c r="W3372" s="34" t="s">
        <v>13862</v>
      </c>
      <c r="X3372" s="44">
        <v>310503</v>
      </c>
      <c r="Y3372" s="34" t="s">
        <v>13895</v>
      </c>
      <c r="Z3372" s="43" t="s">
        <v>318</v>
      </c>
      <c r="AA3372" s="34" t="s">
        <v>13895</v>
      </c>
      <c r="AB3372" s="34" t="s">
        <v>13864</v>
      </c>
      <c r="AC3372" s="34"/>
      <c r="AD3372" s="44" t="s">
        <v>13865</v>
      </c>
      <c r="AE3372" s="44" t="s">
        <v>13865</v>
      </c>
      <c r="AF3372" s="43">
        <v>701</v>
      </c>
      <c r="AG3372" s="34" t="s">
        <v>13862</v>
      </c>
      <c r="AH3372" s="34" t="s">
        <v>13862</v>
      </c>
      <c r="AI3372" s="43" t="s">
        <v>13702</v>
      </c>
      <c r="AJ3372" s="44" t="s">
        <v>13866</v>
      </c>
      <c r="AK3372" s="261" t="s">
        <v>13867</v>
      </c>
      <c r="AL3372" s="44" t="s">
        <v>13868</v>
      </c>
      <c r="AM3372" s="44">
        <v>0</v>
      </c>
      <c r="AN3372" s="262">
        <v>0</v>
      </c>
      <c r="AO3372" s="34"/>
      <c r="AP3372" s="34"/>
      <c r="AQ3372" s="34"/>
      <c r="AR3372" s="34"/>
      <c r="AS3372" s="34"/>
      <c r="AT3372" s="44" t="e">
        <v>#N/A</v>
      </c>
      <c r="AU3372" s="44"/>
      <c r="AV3372" s="477" t="e">
        <f t="array" ref="AV3372">_xlfn.IFS(
LEFT(Tabelas!$AI3372,1)="N","DN",
LEFT(Tabelas!$AI3372,1)="C","DC",
LEFT(Tabelas!$AI3372,1)="L","DL",
LEFT(Tabelas!$AI3372,1)="A","DA",
LEFT(Tabelas!$AI3372,1)="G","DG")</f>
        <v>#N/A</v>
      </c>
      <c r="AW3372" s="34"/>
      <c r="AX3372" s="34"/>
      <c r="AY3372" s="34"/>
      <c r="AZ3372" s="34"/>
      <c r="BA3372" s="34"/>
      <c r="BB3372" s="34"/>
      <c r="BC3372" s="34"/>
      <c r="BD3372" s="44">
        <v>310503</v>
      </c>
      <c r="BE3372" s="34" t="s">
        <v>13895</v>
      </c>
      <c r="BF3372" s="43" t="s">
        <v>318</v>
      </c>
      <c r="BG3372" s="34" t="s">
        <v>13895</v>
      </c>
      <c r="BH3372" s="34" t="s">
        <v>13864</v>
      </c>
      <c r="BI3372" s="34"/>
      <c r="BJ3372" s="44" t="s">
        <v>13865</v>
      </c>
      <c r="BK3372" s="44" t="s">
        <v>13865</v>
      </c>
      <c r="EN3372" s="576"/>
      <c r="EO3372" s="561"/>
      <c r="EP3372" s="561"/>
      <c r="EQ3372" s="576"/>
      <c r="ER3372" s="561"/>
      <c r="ES3372" s="561"/>
    </row>
    <row r="3373" spans="22:149">
      <c r="V3373" s="43">
        <v>701</v>
      </c>
      <c r="W3373" s="34" t="s">
        <v>13862</v>
      </c>
      <c r="X3373" s="44">
        <v>310500</v>
      </c>
      <c r="Y3373" s="34" t="s">
        <v>13897</v>
      </c>
      <c r="Z3373" s="43" t="s">
        <v>318</v>
      </c>
      <c r="AA3373" s="34" t="s">
        <v>13895</v>
      </c>
      <c r="AB3373" s="34" t="s">
        <v>13864</v>
      </c>
      <c r="AC3373" s="34"/>
      <c r="AD3373" s="44" t="s">
        <v>13865</v>
      </c>
      <c r="AE3373" s="44" t="s">
        <v>13865</v>
      </c>
      <c r="AF3373" s="43">
        <v>701</v>
      </c>
      <c r="AG3373" s="34" t="s">
        <v>13862</v>
      </c>
      <c r="AH3373" s="34" t="s">
        <v>13862</v>
      </c>
      <c r="AI3373" s="43" t="s">
        <v>13702</v>
      </c>
      <c r="AJ3373" s="44" t="s">
        <v>13866</v>
      </c>
      <c r="AK3373" s="261" t="s">
        <v>13867</v>
      </c>
      <c r="AL3373" s="44" t="s">
        <v>13868</v>
      </c>
      <c r="AM3373" s="44">
        <v>0</v>
      </c>
      <c r="AN3373" s="262">
        <v>0</v>
      </c>
      <c r="AO3373" s="34"/>
      <c r="AP3373" s="34"/>
      <c r="AQ3373" s="34"/>
      <c r="AR3373" s="34"/>
      <c r="AS3373" s="34"/>
      <c r="AT3373" s="44" t="e">
        <v>#N/A</v>
      </c>
      <c r="AU3373" s="44"/>
      <c r="AV3373" s="477" t="e">
        <f t="array" ref="AV3373">_xlfn.IFS(
LEFT(Tabelas!$AI3373,1)="N","DN",
LEFT(Tabelas!$AI3373,1)="C","DC",
LEFT(Tabelas!$AI3373,1)="L","DL",
LEFT(Tabelas!$AI3373,1)="A","DA",
LEFT(Tabelas!$AI3373,1)="G","DG")</f>
        <v>#N/A</v>
      </c>
      <c r="AW3373" s="34"/>
      <c r="AX3373" s="34"/>
      <c r="AY3373" s="34"/>
      <c r="AZ3373" s="34"/>
      <c r="BA3373" s="34"/>
      <c r="BB3373" s="34"/>
      <c r="BC3373" s="34"/>
      <c r="BD3373" s="44">
        <v>310500</v>
      </c>
      <c r="BE3373" s="34" t="s">
        <v>13897</v>
      </c>
      <c r="BF3373" s="43" t="s">
        <v>318</v>
      </c>
      <c r="BG3373" s="34" t="s">
        <v>13895</v>
      </c>
      <c r="BH3373" s="34" t="s">
        <v>13864</v>
      </c>
      <c r="BI3373" s="34"/>
      <c r="BJ3373" s="44" t="s">
        <v>13865</v>
      </c>
      <c r="BK3373" s="44" t="s">
        <v>13865</v>
      </c>
      <c r="EN3373" s="576"/>
      <c r="EO3373" s="561"/>
      <c r="EP3373" s="561"/>
      <c r="EQ3373" s="576"/>
      <c r="ER3373" s="561"/>
      <c r="ES3373" s="561"/>
    </row>
    <row r="3374" spans="22:149">
      <c r="V3374" s="43">
        <v>701</v>
      </c>
      <c r="W3374" s="34" t="s">
        <v>13862</v>
      </c>
      <c r="X3374" s="44">
        <v>310601</v>
      </c>
      <c r="Y3374" s="34" t="s">
        <v>13898</v>
      </c>
      <c r="Z3374" s="43" t="s">
        <v>318</v>
      </c>
      <c r="AA3374" s="34" t="s">
        <v>13899</v>
      </c>
      <c r="AB3374" s="34" t="s">
        <v>13864</v>
      </c>
      <c r="AC3374" s="34"/>
      <c r="AD3374" s="44" t="s">
        <v>13865</v>
      </c>
      <c r="AE3374" s="44" t="s">
        <v>13865</v>
      </c>
      <c r="AF3374" s="43">
        <v>701</v>
      </c>
      <c r="AG3374" s="34" t="s">
        <v>13862</v>
      </c>
      <c r="AH3374" s="34" t="s">
        <v>13862</v>
      </c>
      <c r="AI3374" s="43" t="s">
        <v>13702</v>
      </c>
      <c r="AJ3374" s="44" t="s">
        <v>13866</v>
      </c>
      <c r="AK3374" s="261" t="s">
        <v>13867</v>
      </c>
      <c r="AL3374" s="44" t="s">
        <v>13868</v>
      </c>
      <c r="AM3374" s="44">
        <v>0</v>
      </c>
      <c r="AN3374" s="262">
        <v>0</v>
      </c>
      <c r="AO3374" s="34"/>
      <c r="AP3374" s="34"/>
      <c r="AQ3374" s="34"/>
      <c r="AR3374" s="34"/>
      <c r="AS3374" s="34"/>
      <c r="AT3374" s="44" t="e">
        <v>#N/A</v>
      </c>
      <c r="AU3374" s="44"/>
      <c r="AV3374" s="477" t="e">
        <f t="array" ref="AV3374">_xlfn.IFS(
LEFT(Tabelas!$AI3374,1)="N","DN",
LEFT(Tabelas!$AI3374,1)="C","DC",
LEFT(Tabelas!$AI3374,1)="L","DL",
LEFT(Tabelas!$AI3374,1)="A","DA",
LEFT(Tabelas!$AI3374,1)="G","DG")</f>
        <v>#N/A</v>
      </c>
      <c r="AW3374" s="34"/>
      <c r="AX3374" s="34"/>
      <c r="AY3374" s="34"/>
      <c r="AZ3374" s="34"/>
      <c r="BA3374" s="34"/>
      <c r="BB3374" s="34"/>
      <c r="BC3374" s="34"/>
      <c r="BD3374" s="44">
        <v>310601</v>
      </c>
      <c r="BE3374" s="34" t="s">
        <v>13898</v>
      </c>
      <c r="BF3374" s="43" t="s">
        <v>318</v>
      </c>
      <c r="BG3374" s="34" t="s">
        <v>13899</v>
      </c>
      <c r="BH3374" s="34" t="s">
        <v>13864</v>
      </c>
      <c r="BI3374" s="34"/>
      <c r="BJ3374" s="44" t="s">
        <v>13865</v>
      </c>
      <c r="BK3374" s="44" t="s">
        <v>13865</v>
      </c>
      <c r="EN3374" s="576"/>
      <c r="EO3374" s="561"/>
      <c r="EP3374" s="561"/>
      <c r="EQ3374" s="576"/>
      <c r="ER3374" s="561"/>
      <c r="ES3374" s="561"/>
    </row>
    <row r="3375" spans="22:149">
      <c r="V3375" s="43">
        <v>701</v>
      </c>
      <c r="W3375" s="34" t="s">
        <v>13862</v>
      </c>
      <c r="X3375" s="44">
        <v>310602</v>
      </c>
      <c r="Y3375" s="34" t="s">
        <v>13899</v>
      </c>
      <c r="Z3375" s="43" t="s">
        <v>318</v>
      </c>
      <c r="AA3375" s="34" t="s">
        <v>13899</v>
      </c>
      <c r="AB3375" s="34" t="s">
        <v>13864</v>
      </c>
      <c r="AC3375" s="34"/>
      <c r="AD3375" s="44" t="s">
        <v>13865</v>
      </c>
      <c r="AE3375" s="44" t="s">
        <v>13865</v>
      </c>
      <c r="AF3375" s="43">
        <v>701</v>
      </c>
      <c r="AG3375" s="34" t="s">
        <v>13862</v>
      </c>
      <c r="AH3375" s="34" t="s">
        <v>13862</v>
      </c>
      <c r="AI3375" s="43" t="s">
        <v>13702</v>
      </c>
      <c r="AJ3375" s="44" t="s">
        <v>13866</v>
      </c>
      <c r="AK3375" s="261" t="s">
        <v>13867</v>
      </c>
      <c r="AL3375" s="44" t="s">
        <v>13868</v>
      </c>
      <c r="AM3375" s="44">
        <v>0</v>
      </c>
      <c r="AN3375" s="262">
        <v>0</v>
      </c>
      <c r="AO3375" s="34"/>
      <c r="AP3375" s="34"/>
      <c r="AQ3375" s="34"/>
      <c r="AR3375" s="34"/>
      <c r="AS3375" s="34"/>
      <c r="AT3375" s="44" t="e">
        <v>#N/A</v>
      </c>
      <c r="AU3375" s="44"/>
      <c r="AV3375" s="477" t="e">
        <f t="array" ref="AV3375">_xlfn.IFS(
LEFT(Tabelas!$AI3375,1)="N","DN",
LEFT(Tabelas!$AI3375,1)="C","DC",
LEFT(Tabelas!$AI3375,1)="L","DL",
LEFT(Tabelas!$AI3375,1)="A","DA",
LEFT(Tabelas!$AI3375,1)="G","DG")</f>
        <v>#N/A</v>
      </c>
      <c r="AW3375" s="34"/>
      <c r="AX3375" s="34"/>
      <c r="AY3375" s="34"/>
      <c r="AZ3375" s="34"/>
      <c r="BA3375" s="34"/>
      <c r="BB3375" s="34"/>
      <c r="BC3375" s="34"/>
      <c r="BD3375" s="44">
        <v>310602</v>
      </c>
      <c r="BE3375" s="34" t="s">
        <v>13899</v>
      </c>
      <c r="BF3375" s="43" t="s">
        <v>318</v>
      </c>
      <c r="BG3375" s="34" t="s">
        <v>13899</v>
      </c>
      <c r="BH3375" s="34" t="s">
        <v>13864</v>
      </c>
      <c r="BI3375" s="34"/>
      <c r="BJ3375" s="44" t="s">
        <v>13865</v>
      </c>
      <c r="BK3375" s="44" t="s">
        <v>13865</v>
      </c>
      <c r="EN3375" s="576"/>
      <c r="EO3375" s="561"/>
      <c r="EP3375" s="561"/>
      <c r="EQ3375" s="576"/>
      <c r="ER3375" s="561"/>
      <c r="ES3375" s="561"/>
    </row>
    <row r="3376" spans="22:149">
      <c r="V3376" s="43">
        <v>701</v>
      </c>
      <c r="W3376" s="34" t="s">
        <v>13862</v>
      </c>
      <c r="X3376" s="44">
        <v>310600</v>
      </c>
      <c r="Y3376" s="34" t="s">
        <v>13900</v>
      </c>
      <c r="Z3376" s="43" t="s">
        <v>318</v>
      </c>
      <c r="AA3376" s="34" t="s">
        <v>13899</v>
      </c>
      <c r="AB3376" s="34" t="s">
        <v>13864</v>
      </c>
      <c r="AC3376" s="34"/>
      <c r="AD3376" s="44" t="s">
        <v>13865</v>
      </c>
      <c r="AE3376" s="44" t="s">
        <v>13865</v>
      </c>
      <c r="AF3376" s="43">
        <v>701</v>
      </c>
      <c r="AG3376" s="34" t="s">
        <v>13862</v>
      </c>
      <c r="AH3376" s="34" t="s">
        <v>13862</v>
      </c>
      <c r="AI3376" s="43" t="s">
        <v>13702</v>
      </c>
      <c r="AJ3376" s="44" t="s">
        <v>13866</v>
      </c>
      <c r="AK3376" s="261" t="s">
        <v>13867</v>
      </c>
      <c r="AL3376" s="44" t="s">
        <v>13868</v>
      </c>
      <c r="AM3376" s="44">
        <v>0</v>
      </c>
      <c r="AN3376" s="262">
        <v>0</v>
      </c>
      <c r="AO3376" s="34"/>
      <c r="AP3376" s="34"/>
      <c r="AQ3376" s="34"/>
      <c r="AR3376" s="34"/>
      <c r="AS3376" s="34"/>
      <c r="AT3376" s="44" t="e">
        <v>#N/A</v>
      </c>
      <c r="AU3376" s="44"/>
      <c r="AV3376" s="477" t="e">
        <f t="array" ref="AV3376">_xlfn.IFS(
LEFT(Tabelas!$AI3376,1)="N","DN",
LEFT(Tabelas!$AI3376,1)="C","DC",
LEFT(Tabelas!$AI3376,1)="L","DL",
LEFT(Tabelas!$AI3376,1)="A","DA",
LEFT(Tabelas!$AI3376,1)="G","DG")</f>
        <v>#N/A</v>
      </c>
      <c r="AW3376" s="34"/>
      <c r="AX3376" s="34"/>
      <c r="AY3376" s="34"/>
      <c r="AZ3376" s="34"/>
      <c r="BA3376" s="34"/>
      <c r="BB3376" s="34"/>
      <c r="BC3376" s="34"/>
      <c r="BD3376" s="44">
        <v>310600</v>
      </c>
      <c r="BE3376" s="34" t="s">
        <v>13900</v>
      </c>
      <c r="BF3376" s="43" t="s">
        <v>318</v>
      </c>
      <c r="BG3376" s="34" t="s">
        <v>13899</v>
      </c>
      <c r="BH3376" s="34" t="s">
        <v>13864</v>
      </c>
      <c r="BI3376" s="34"/>
      <c r="BJ3376" s="44" t="s">
        <v>13865</v>
      </c>
      <c r="BK3376" s="44" t="s">
        <v>13865</v>
      </c>
      <c r="EN3376" s="576"/>
      <c r="EO3376" s="561"/>
      <c r="EP3376" s="561"/>
      <c r="EQ3376" s="576"/>
      <c r="ER3376" s="561"/>
      <c r="ES3376" s="561"/>
    </row>
    <row r="3377" spans="22:149">
      <c r="V3377" s="43">
        <v>701</v>
      </c>
      <c r="W3377" s="34" t="s">
        <v>13862</v>
      </c>
      <c r="X3377" s="44">
        <v>310603</v>
      </c>
      <c r="Y3377" s="34" t="s">
        <v>13901</v>
      </c>
      <c r="Z3377" s="43" t="s">
        <v>318</v>
      </c>
      <c r="AA3377" s="34" t="s">
        <v>13899</v>
      </c>
      <c r="AB3377" s="34" t="s">
        <v>13864</v>
      </c>
      <c r="AC3377" s="34"/>
      <c r="AD3377" s="44" t="s">
        <v>13865</v>
      </c>
      <c r="AE3377" s="44" t="s">
        <v>13865</v>
      </c>
      <c r="AF3377" s="43">
        <v>701</v>
      </c>
      <c r="AG3377" s="34" t="s">
        <v>13862</v>
      </c>
      <c r="AH3377" s="34" t="s">
        <v>13862</v>
      </c>
      <c r="AI3377" s="43" t="s">
        <v>13702</v>
      </c>
      <c r="AJ3377" s="44" t="s">
        <v>13866</v>
      </c>
      <c r="AK3377" s="261" t="s">
        <v>13867</v>
      </c>
      <c r="AL3377" s="44" t="s">
        <v>13868</v>
      </c>
      <c r="AM3377" s="44">
        <v>0</v>
      </c>
      <c r="AN3377" s="262">
        <v>0</v>
      </c>
      <c r="AO3377" s="34"/>
      <c r="AP3377" s="34"/>
      <c r="AQ3377" s="34"/>
      <c r="AR3377" s="34"/>
      <c r="AS3377" s="34"/>
      <c r="AT3377" s="44" t="e">
        <v>#N/A</v>
      </c>
      <c r="AU3377" s="44"/>
      <c r="AV3377" s="477" t="e">
        <f t="array" ref="AV3377">_xlfn.IFS(
LEFT(Tabelas!$AI3377,1)="N","DN",
LEFT(Tabelas!$AI3377,1)="C","DC",
LEFT(Tabelas!$AI3377,1)="L","DL",
LEFT(Tabelas!$AI3377,1)="A","DA",
LEFT(Tabelas!$AI3377,1)="G","DG")</f>
        <v>#N/A</v>
      </c>
      <c r="AW3377" s="34"/>
      <c r="AX3377" s="34"/>
      <c r="AY3377" s="34"/>
      <c r="AZ3377" s="34"/>
      <c r="BA3377" s="34"/>
      <c r="BB3377" s="34"/>
      <c r="BC3377" s="34"/>
      <c r="BD3377" s="44">
        <v>310603</v>
      </c>
      <c r="BE3377" s="34" t="s">
        <v>13901</v>
      </c>
      <c r="BF3377" s="43" t="s">
        <v>318</v>
      </c>
      <c r="BG3377" s="34" t="s">
        <v>13899</v>
      </c>
      <c r="BH3377" s="34" t="s">
        <v>13864</v>
      </c>
      <c r="BI3377" s="34"/>
      <c r="BJ3377" s="44" t="s">
        <v>13865</v>
      </c>
      <c r="BK3377" s="44" t="s">
        <v>13865</v>
      </c>
      <c r="EN3377" s="576"/>
      <c r="EO3377" s="561"/>
      <c r="EP3377" s="561"/>
      <c r="EQ3377" s="576"/>
      <c r="ER3377" s="561"/>
      <c r="ES3377" s="561"/>
    </row>
    <row r="3378" spans="22:149">
      <c r="V3378" s="43">
        <v>701</v>
      </c>
      <c r="W3378" s="34" t="s">
        <v>13862</v>
      </c>
      <c r="X3378" s="44">
        <v>310604</v>
      </c>
      <c r="Y3378" s="34" t="s">
        <v>571</v>
      </c>
      <c r="Z3378" s="43" t="s">
        <v>318</v>
      </c>
      <c r="AA3378" s="34" t="s">
        <v>13899</v>
      </c>
      <c r="AB3378" s="34" t="s">
        <v>13864</v>
      </c>
      <c r="AC3378" s="34"/>
      <c r="AD3378" s="44" t="s">
        <v>13865</v>
      </c>
      <c r="AE3378" s="44" t="s">
        <v>13865</v>
      </c>
      <c r="AF3378" s="43">
        <v>701</v>
      </c>
      <c r="AG3378" s="34" t="s">
        <v>13862</v>
      </c>
      <c r="AH3378" s="34" t="s">
        <v>13862</v>
      </c>
      <c r="AI3378" s="43" t="s">
        <v>13702</v>
      </c>
      <c r="AJ3378" s="44" t="s">
        <v>13866</v>
      </c>
      <c r="AK3378" s="261" t="s">
        <v>13867</v>
      </c>
      <c r="AL3378" s="44" t="s">
        <v>13868</v>
      </c>
      <c r="AM3378" s="44">
        <v>0</v>
      </c>
      <c r="AN3378" s="262">
        <v>0</v>
      </c>
      <c r="AO3378" s="34"/>
      <c r="AP3378" s="34"/>
      <c r="AQ3378" s="34"/>
      <c r="AR3378" s="34"/>
      <c r="AS3378" s="34"/>
      <c r="AT3378" s="44" t="e">
        <v>#N/A</v>
      </c>
      <c r="AU3378" s="44"/>
      <c r="AV3378" s="477" t="e">
        <f t="array" ref="AV3378">_xlfn.IFS(
LEFT(Tabelas!$AI3378,1)="N","DN",
LEFT(Tabelas!$AI3378,1)="C","DC",
LEFT(Tabelas!$AI3378,1)="L","DL",
LEFT(Tabelas!$AI3378,1)="A","DA",
LEFT(Tabelas!$AI3378,1)="G","DG")</f>
        <v>#N/A</v>
      </c>
      <c r="AW3378" s="34"/>
      <c r="AX3378" s="34"/>
      <c r="AY3378" s="34"/>
      <c r="AZ3378" s="34"/>
      <c r="BA3378" s="34"/>
      <c r="BB3378" s="34"/>
      <c r="BC3378" s="34"/>
      <c r="BD3378" s="44">
        <v>310604</v>
      </c>
      <c r="BE3378" s="34" t="s">
        <v>571</v>
      </c>
      <c r="BF3378" s="43" t="s">
        <v>318</v>
      </c>
      <c r="BG3378" s="34" t="s">
        <v>13899</v>
      </c>
      <c r="BH3378" s="34" t="s">
        <v>13864</v>
      </c>
      <c r="BI3378" s="34"/>
      <c r="BJ3378" s="44" t="s">
        <v>13865</v>
      </c>
      <c r="BK3378" s="44" t="s">
        <v>13865</v>
      </c>
      <c r="EN3378" s="576"/>
      <c r="EO3378" s="561"/>
      <c r="EP3378" s="561"/>
      <c r="EQ3378" s="576"/>
      <c r="ER3378" s="561"/>
      <c r="ES3378" s="561"/>
    </row>
    <row r="3379" spans="22:149">
      <c r="V3379" s="43">
        <v>701</v>
      </c>
      <c r="W3379" s="34" t="s">
        <v>13862</v>
      </c>
      <c r="X3379" s="44">
        <v>320101</v>
      </c>
      <c r="Y3379" s="34" t="s">
        <v>13902</v>
      </c>
      <c r="Z3379" s="43" t="s">
        <v>318</v>
      </c>
      <c r="AA3379" s="34" t="s">
        <v>13902</v>
      </c>
      <c r="AB3379" s="34" t="s">
        <v>13903</v>
      </c>
      <c r="AC3379" s="34"/>
      <c r="AD3379" s="44" t="s">
        <v>13865</v>
      </c>
      <c r="AE3379" s="44" t="s">
        <v>13865</v>
      </c>
      <c r="AF3379" s="43">
        <v>701</v>
      </c>
      <c r="AG3379" s="34" t="s">
        <v>13862</v>
      </c>
      <c r="AH3379" s="34" t="s">
        <v>13862</v>
      </c>
      <c r="AI3379" s="43" t="s">
        <v>13702</v>
      </c>
      <c r="AJ3379" s="44" t="s">
        <v>13866</v>
      </c>
      <c r="AK3379" s="261" t="s">
        <v>13867</v>
      </c>
      <c r="AL3379" s="44" t="s">
        <v>13868</v>
      </c>
      <c r="AM3379" s="44">
        <v>0</v>
      </c>
      <c r="AN3379" s="262">
        <v>0</v>
      </c>
      <c r="AO3379" s="34"/>
      <c r="AP3379" s="34"/>
      <c r="AQ3379" s="34"/>
      <c r="AR3379" s="34"/>
      <c r="AS3379" s="34"/>
      <c r="AT3379" s="44" t="e">
        <v>#N/A</v>
      </c>
      <c r="AU3379" s="44"/>
      <c r="AV3379" s="477" t="e">
        <f t="array" ref="AV3379">_xlfn.IFS(
LEFT(Tabelas!$AI3379,1)="N","DN",
LEFT(Tabelas!$AI3379,1)="C","DC",
LEFT(Tabelas!$AI3379,1)="L","DL",
LEFT(Tabelas!$AI3379,1)="A","DA",
LEFT(Tabelas!$AI3379,1)="G","DG")</f>
        <v>#N/A</v>
      </c>
      <c r="AW3379" s="34"/>
      <c r="AX3379" s="34"/>
      <c r="AY3379" s="34"/>
      <c r="AZ3379" s="34"/>
      <c r="BA3379" s="34"/>
      <c r="BB3379" s="34"/>
      <c r="BC3379" s="34"/>
      <c r="BD3379" s="44">
        <v>320101</v>
      </c>
      <c r="BE3379" s="34" t="s">
        <v>13902</v>
      </c>
      <c r="BF3379" s="43" t="s">
        <v>318</v>
      </c>
      <c r="BG3379" s="34" t="s">
        <v>13902</v>
      </c>
      <c r="BH3379" s="34" t="s">
        <v>13903</v>
      </c>
      <c r="BI3379" s="34"/>
      <c r="BJ3379" s="44" t="s">
        <v>13865</v>
      </c>
      <c r="BK3379" s="44" t="s">
        <v>13865</v>
      </c>
      <c r="EN3379" s="576"/>
      <c r="EO3379" s="561"/>
      <c r="EP3379" s="561"/>
      <c r="EQ3379" s="576"/>
      <c r="ER3379" s="561"/>
      <c r="ES3379" s="561"/>
    </row>
    <row r="3380" spans="22:149">
      <c r="V3380" s="43">
        <v>701</v>
      </c>
      <c r="W3380" s="34" t="s">
        <v>13862</v>
      </c>
      <c r="X3380" s="44">
        <v>320100</v>
      </c>
      <c r="Y3380" s="34" t="s">
        <v>13904</v>
      </c>
      <c r="Z3380" s="43" t="s">
        <v>318</v>
      </c>
      <c r="AA3380" s="34" t="s">
        <v>13902</v>
      </c>
      <c r="AB3380" s="34" t="s">
        <v>13903</v>
      </c>
      <c r="AC3380" s="34"/>
      <c r="AD3380" s="44" t="s">
        <v>13865</v>
      </c>
      <c r="AE3380" s="44" t="s">
        <v>13865</v>
      </c>
      <c r="AF3380" s="43">
        <v>701</v>
      </c>
      <c r="AG3380" s="34" t="s">
        <v>13862</v>
      </c>
      <c r="AH3380" s="34" t="s">
        <v>13862</v>
      </c>
      <c r="AI3380" s="43" t="s">
        <v>13702</v>
      </c>
      <c r="AJ3380" s="44" t="s">
        <v>13866</v>
      </c>
      <c r="AK3380" s="261" t="s">
        <v>13867</v>
      </c>
      <c r="AL3380" s="44" t="s">
        <v>13868</v>
      </c>
      <c r="AM3380" s="44">
        <v>0</v>
      </c>
      <c r="AN3380" s="262">
        <v>0</v>
      </c>
      <c r="AO3380" s="34"/>
      <c r="AP3380" s="34"/>
      <c r="AQ3380" s="34"/>
      <c r="AR3380" s="34"/>
      <c r="AS3380" s="34"/>
      <c r="AT3380" s="44" t="e">
        <v>#N/A</v>
      </c>
      <c r="AU3380" s="44"/>
      <c r="AV3380" s="477" t="e">
        <f t="array" ref="AV3380">_xlfn.IFS(
LEFT(Tabelas!$AI3380,1)="N","DN",
LEFT(Tabelas!$AI3380,1)="C","DC",
LEFT(Tabelas!$AI3380,1)="L","DL",
LEFT(Tabelas!$AI3380,1)="A","DA",
LEFT(Tabelas!$AI3380,1)="G","DG")</f>
        <v>#N/A</v>
      </c>
      <c r="AW3380" s="34"/>
      <c r="AX3380" s="34"/>
      <c r="AY3380" s="34"/>
      <c r="AZ3380" s="34"/>
      <c r="BA3380" s="34"/>
      <c r="BB3380" s="34"/>
      <c r="BC3380" s="34"/>
      <c r="BD3380" s="44">
        <v>320100</v>
      </c>
      <c r="BE3380" s="34" t="s">
        <v>13904</v>
      </c>
      <c r="BF3380" s="43" t="s">
        <v>318</v>
      </c>
      <c r="BG3380" s="34" t="s">
        <v>13902</v>
      </c>
      <c r="BH3380" s="34" t="s">
        <v>13903</v>
      </c>
      <c r="BI3380" s="34"/>
      <c r="BJ3380" s="44" t="s">
        <v>13865</v>
      </c>
      <c r="BK3380" s="44" t="s">
        <v>13865</v>
      </c>
      <c r="EN3380" s="576"/>
      <c r="EO3380" s="561"/>
      <c r="EP3380" s="561"/>
      <c r="EQ3380" s="576"/>
      <c r="ER3380" s="561"/>
      <c r="ES3380" s="561"/>
    </row>
    <row r="3381" spans="22:149">
      <c r="V3381" s="43">
        <v>701</v>
      </c>
      <c r="W3381" s="34" t="s">
        <v>13862</v>
      </c>
      <c r="X3381" s="44">
        <v>310701</v>
      </c>
      <c r="Y3381" s="34" t="s">
        <v>13905</v>
      </c>
      <c r="Z3381" s="43" t="s">
        <v>318</v>
      </c>
      <c r="AA3381" s="34" t="s">
        <v>13906</v>
      </c>
      <c r="AB3381" s="34" t="s">
        <v>13864</v>
      </c>
      <c r="AC3381" s="34"/>
      <c r="AD3381" s="44" t="s">
        <v>13865</v>
      </c>
      <c r="AE3381" s="44" t="s">
        <v>13865</v>
      </c>
      <c r="AF3381" s="43">
        <v>701</v>
      </c>
      <c r="AG3381" s="34" t="s">
        <v>13862</v>
      </c>
      <c r="AH3381" s="34" t="s">
        <v>13862</v>
      </c>
      <c r="AI3381" s="43" t="s">
        <v>13702</v>
      </c>
      <c r="AJ3381" s="44" t="s">
        <v>13866</v>
      </c>
      <c r="AK3381" s="261" t="s">
        <v>13867</v>
      </c>
      <c r="AL3381" s="44" t="s">
        <v>13868</v>
      </c>
      <c r="AM3381" s="44">
        <v>0</v>
      </c>
      <c r="AN3381" s="262">
        <v>0</v>
      </c>
      <c r="AO3381" s="34"/>
      <c r="AP3381" s="34"/>
      <c r="AQ3381" s="34"/>
      <c r="AR3381" s="34"/>
      <c r="AS3381" s="34"/>
      <c r="AT3381" s="44" t="e">
        <v>#N/A</v>
      </c>
      <c r="AU3381" s="44"/>
      <c r="AV3381" s="477" t="e">
        <f t="array" ref="AV3381">_xlfn.IFS(
LEFT(Tabelas!$AI3381,1)="N","DN",
LEFT(Tabelas!$AI3381,1)="C","DC",
LEFT(Tabelas!$AI3381,1)="L","DL",
LEFT(Tabelas!$AI3381,1)="A","DA",
LEFT(Tabelas!$AI3381,1)="G","DG")</f>
        <v>#N/A</v>
      </c>
      <c r="AW3381" s="34"/>
      <c r="AX3381" s="34"/>
      <c r="AY3381" s="34"/>
      <c r="AZ3381" s="34"/>
      <c r="BA3381" s="34"/>
      <c r="BB3381" s="34"/>
      <c r="BC3381" s="34"/>
      <c r="BD3381" s="44">
        <v>310701</v>
      </c>
      <c r="BE3381" s="34" t="s">
        <v>13905</v>
      </c>
      <c r="BF3381" s="43" t="s">
        <v>318</v>
      </c>
      <c r="BG3381" s="34" t="s">
        <v>13906</v>
      </c>
      <c r="BH3381" s="34" t="s">
        <v>13864</v>
      </c>
      <c r="BI3381" s="34"/>
      <c r="BJ3381" s="44" t="s">
        <v>13865</v>
      </c>
      <c r="BK3381" s="44" t="s">
        <v>13865</v>
      </c>
      <c r="EN3381" s="576"/>
      <c r="EO3381" s="561"/>
      <c r="EP3381" s="561"/>
      <c r="EQ3381" s="576"/>
      <c r="ER3381" s="561"/>
      <c r="ES3381" s="561"/>
    </row>
    <row r="3382" spans="22:149">
      <c r="V3382" s="43">
        <v>701</v>
      </c>
      <c r="W3382" s="34" t="s">
        <v>13862</v>
      </c>
      <c r="X3382" s="44">
        <v>310702</v>
      </c>
      <c r="Y3382" s="34" t="s">
        <v>13906</v>
      </c>
      <c r="Z3382" s="43" t="s">
        <v>318</v>
      </c>
      <c r="AA3382" s="34" t="s">
        <v>13906</v>
      </c>
      <c r="AB3382" s="34" t="s">
        <v>13864</v>
      </c>
      <c r="AC3382" s="34"/>
      <c r="AD3382" s="44" t="s">
        <v>13865</v>
      </c>
      <c r="AE3382" s="44" t="s">
        <v>13865</v>
      </c>
      <c r="AF3382" s="43">
        <v>701</v>
      </c>
      <c r="AG3382" s="34" t="s">
        <v>13862</v>
      </c>
      <c r="AH3382" s="34" t="s">
        <v>13862</v>
      </c>
      <c r="AI3382" s="43" t="s">
        <v>13702</v>
      </c>
      <c r="AJ3382" s="44" t="s">
        <v>13866</v>
      </c>
      <c r="AK3382" s="261" t="s">
        <v>13867</v>
      </c>
      <c r="AL3382" s="44" t="s">
        <v>13868</v>
      </c>
      <c r="AM3382" s="44">
        <v>0</v>
      </c>
      <c r="AN3382" s="262">
        <v>0</v>
      </c>
      <c r="AO3382" s="34"/>
      <c r="AP3382" s="34"/>
      <c r="AQ3382" s="34"/>
      <c r="AR3382" s="34"/>
      <c r="AS3382" s="34"/>
      <c r="AT3382" s="44" t="e">
        <v>#N/A</v>
      </c>
      <c r="AU3382" s="44"/>
      <c r="AV3382" s="477" t="e">
        <f t="array" ref="AV3382">_xlfn.IFS(
LEFT(Tabelas!$AI3382,1)="N","DN",
LEFT(Tabelas!$AI3382,1)="C","DC",
LEFT(Tabelas!$AI3382,1)="L","DL",
LEFT(Tabelas!$AI3382,1)="A","DA",
LEFT(Tabelas!$AI3382,1)="G","DG")</f>
        <v>#N/A</v>
      </c>
      <c r="AW3382" s="34"/>
      <c r="AX3382" s="34"/>
      <c r="AY3382" s="34"/>
      <c r="AZ3382" s="34"/>
      <c r="BA3382" s="34"/>
      <c r="BB3382" s="34"/>
      <c r="BC3382" s="34"/>
      <c r="BD3382" s="44">
        <v>310702</v>
      </c>
      <c r="BE3382" s="34" t="s">
        <v>13906</v>
      </c>
      <c r="BF3382" s="43" t="s">
        <v>318</v>
      </c>
      <c r="BG3382" s="34" t="s">
        <v>13906</v>
      </c>
      <c r="BH3382" s="34" t="s">
        <v>13864</v>
      </c>
      <c r="BI3382" s="34"/>
      <c r="BJ3382" s="44" t="s">
        <v>13865</v>
      </c>
      <c r="BK3382" s="44" t="s">
        <v>13865</v>
      </c>
      <c r="EN3382" s="576"/>
      <c r="EO3382" s="561"/>
      <c r="EP3382" s="561"/>
      <c r="EQ3382" s="576"/>
      <c r="ER3382" s="561"/>
      <c r="ES3382" s="561"/>
    </row>
    <row r="3383" spans="22:149">
      <c r="V3383" s="43">
        <v>701</v>
      </c>
      <c r="W3383" s="34" t="s">
        <v>13862</v>
      </c>
      <c r="X3383" s="44">
        <v>310700</v>
      </c>
      <c r="Y3383" s="34" t="s">
        <v>13907</v>
      </c>
      <c r="Z3383" s="43" t="s">
        <v>318</v>
      </c>
      <c r="AA3383" s="34" t="s">
        <v>13906</v>
      </c>
      <c r="AB3383" s="34" t="s">
        <v>13864</v>
      </c>
      <c r="AC3383" s="34"/>
      <c r="AD3383" s="44" t="s">
        <v>13865</v>
      </c>
      <c r="AE3383" s="44" t="s">
        <v>13865</v>
      </c>
      <c r="AF3383" s="43">
        <v>701</v>
      </c>
      <c r="AG3383" s="34" t="s">
        <v>13862</v>
      </c>
      <c r="AH3383" s="34" t="s">
        <v>13862</v>
      </c>
      <c r="AI3383" s="43" t="s">
        <v>13702</v>
      </c>
      <c r="AJ3383" s="44" t="s">
        <v>13866</v>
      </c>
      <c r="AK3383" s="261" t="s">
        <v>13867</v>
      </c>
      <c r="AL3383" s="44" t="s">
        <v>13868</v>
      </c>
      <c r="AM3383" s="44">
        <v>0</v>
      </c>
      <c r="AN3383" s="262">
        <v>0</v>
      </c>
      <c r="AO3383" s="34"/>
      <c r="AP3383" s="34"/>
      <c r="AQ3383" s="34"/>
      <c r="AR3383" s="34"/>
      <c r="AS3383" s="34"/>
      <c r="AT3383" s="44" t="e">
        <v>#N/A</v>
      </c>
      <c r="AU3383" s="44"/>
      <c r="AV3383" s="477" t="e">
        <f t="array" ref="AV3383">_xlfn.IFS(
LEFT(Tabelas!$AI3383,1)="N","DN",
LEFT(Tabelas!$AI3383,1)="C","DC",
LEFT(Tabelas!$AI3383,1)="L","DL",
LEFT(Tabelas!$AI3383,1)="A","DA",
LEFT(Tabelas!$AI3383,1)="G","DG")</f>
        <v>#N/A</v>
      </c>
      <c r="AW3383" s="34"/>
      <c r="AX3383" s="34"/>
      <c r="AY3383" s="34"/>
      <c r="AZ3383" s="34"/>
      <c r="BA3383" s="34"/>
      <c r="BB3383" s="34"/>
      <c r="BC3383" s="34"/>
      <c r="BD3383" s="44">
        <v>310700</v>
      </c>
      <c r="BE3383" s="34" t="s">
        <v>13907</v>
      </c>
      <c r="BF3383" s="43" t="s">
        <v>318</v>
      </c>
      <c r="BG3383" s="34" t="s">
        <v>13906</v>
      </c>
      <c r="BH3383" s="34" t="s">
        <v>13864</v>
      </c>
      <c r="BI3383" s="34"/>
      <c r="BJ3383" s="44" t="s">
        <v>13865</v>
      </c>
      <c r="BK3383" s="44" t="s">
        <v>13865</v>
      </c>
      <c r="EN3383" s="576"/>
      <c r="EO3383" s="561"/>
      <c r="EP3383" s="561"/>
      <c r="EQ3383" s="576"/>
      <c r="ER3383" s="561"/>
      <c r="ES3383" s="561"/>
    </row>
    <row r="3384" spans="22:149">
      <c r="V3384" s="43">
        <v>701</v>
      </c>
      <c r="W3384" s="34" t="s">
        <v>13862</v>
      </c>
      <c r="X3384" s="44">
        <v>310703</v>
      </c>
      <c r="Y3384" s="34" t="s">
        <v>13908</v>
      </c>
      <c r="Z3384" s="43" t="s">
        <v>318</v>
      </c>
      <c r="AA3384" s="34" t="s">
        <v>13906</v>
      </c>
      <c r="AB3384" s="34" t="s">
        <v>13864</v>
      </c>
      <c r="AC3384" s="34"/>
      <c r="AD3384" s="44" t="s">
        <v>13865</v>
      </c>
      <c r="AE3384" s="44" t="s">
        <v>13865</v>
      </c>
      <c r="AF3384" s="43">
        <v>701</v>
      </c>
      <c r="AG3384" s="34" t="s">
        <v>13862</v>
      </c>
      <c r="AH3384" s="34" t="s">
        <v>13862</v>
      </c>
      <c r="AI3384" s="43" t="s">
        <v>13702</v>
      </c>
      <c r="AJ3384" s="44" t="s">
        <v>13866</v>
      </c>
      <c r="AK3384" s="261" t="s">
        <v>13867</v>
      </c>
      <c r="AL3384" s="44" t="s">
        <v>13868</v>
      </c>
      <c r="AM3384" s="44">
        <v>0</v>
      </c>
      <c r="AN3384" s="262">
        <v>0</v>
      </c>
      <c r="AO3384" s="34"/>
      <c r="AP3384" s="34"/>
      <c r="AQ3384" s="34"/>
      <c r="AR3384" s="34"/>
      <c r="AS3384" s="34"/>
      <c r="AT3384" s="44" t="e">
        <v>#N/A</v>
      </c>
      <c r="AU3384" s="44"/>
      <c r="AV3384" s="477" t="e">
        <f t="array" ref="AV3384">_xlfn.IFS(
LEFT(Tabelas!$AI3384,1)="N","DN",
LEFT(Tabelas!$AI3384,1)="C","DC",
LEFT(Tabelas!$AI3384,1)="L","DL",
LEFT(Tabelas!$AI3384,1)="A","DA",
LEFT(Tabelas!$AI3384,1)="G","DG")</f>
        <v>#N/A</v>
      </c>
      <c r="AW3384" s="34"/>
      <c r="AX3384" s="34"/>
      <c r="AY3384" s="34"/>
      <c r="AZ3384" s="34"/>
      <c r="BA3384" s="34"/>
      <c r="BB3384" s="34"/>
      <c r="BC3384" s="34"/>
      <c r="BD3384" s="44">
        <v>310703</v>
      </c>
      <c r="BE3384" s="34" t="s">
        <v>13908</v>
      </c>
      <c r="BF3384" s="43" t="s">
        <v>318</v>
      </c>
      <c r="BG3384" s="34" t="s">
        <v>13906</v>
      </c>
      <c r="BH3384" s="34" t="s">
        <v>13864</v>
      </c>
      <c r="BI3384" s="34"/>
      <c r="BJ3384" s="44" t="s">
        <v>13865</v>
      </c>
      <c r="BK3384" s="44" t="s">
        <v>13865</v>
      </c>
      <c r="EN3384" s="576"/>
      <c r="EO3384" s="561"/>
      <c r="EP3384" s="561"/>
      <c r="EQ3384" s="576"/>
      <c r="ER3384" s="561"/>
      <c r="ES3384" s="561"/>
    </row>
    <row r="3385" spans="22:149">
      <c r="V3385" s="43">
        <v>701</v>
      </c>
      <c r="W3385" s="34" t="s">
        <v>13862</v>
      </c>
      <c r="X3385" s="44">
        <v>310704</v>
      </c>
      <c r="Y3385" s="34" t="s">
        <v>447</v>
      </c>
      <c r="Z3385" s="43" t="s">
        <v>318</v>
      </c>
      <c r="AA3385" s="34" t="s">
        <v>13906</v>
      </c>
      <c r="AB3385" s="34" t="s">
        <v>13864</v>
      </c>
      <c r="AC3385" s="34"/>
      <c r="AD3385" s="44" t="s">
        <v>13865</v>
      </c>
      <c r="AE3385" s="44" t="s">
        <v>13865</v>
      </c>
      <c r="AF3385" s="43">
        <v>701</v>
      </c>
      <c r="AG3385" s="34" t="s">
        <v>13862</v>
      </c>
      <c r="AH3385" s="34" t="s">
        <v>13862</v>
      </c>
      <c r="AI3385" s="43" t="s">
        <v>13702</v>
      </c>
      <c r="AJ3385" s="44" t="s">
        <v>13866</v>
      </c>
      <c r="AK3385" s="261" t="s">
        <v>13867</v>
      </c>
      <c r="AL3385" s="44" t="s">
        <v>13868</v>
      </c>
      <c r="AM3385" s="44">
        <v>0</v>
      </c>
      <c r="AN3385" s="262">
        <v>0</v>
      </c>
      <c r="AO3385" s="34"/>
      <c r="AP3385" s="34"/>
      <c r="AQ3385" s="34"/>
      <c r="AR3385" s="34"/>
      <c r="AS3385" s="34"/>
      <c r="AT3385" s="44" t="e">
        <v>#N/A</v>
      </c>
      <c r="AU3385" s="44"/>
      <c r="AV3385" s="477" t="e">
        <f t="array" ref="AV3385">_xlfn.IFS(
LEFT(Tabelas!$AI3385,1)="N","DN",
LEFT(Tabelas!$AI3385,1)="C","DC",
LEFT(Tabelas!$AI3385,1)="L","DL",
LEFT(Tabelas!$AI3385,1)="A","DA",
LEFT(Tabelas!$AI3385,1)="G","DG")</f>
        <v>#N/A</v>
      </c>
      <c r="AW3385" s="34"/>
      <c r="AX3385" s="34"/>
      <c r="AY3385" s="34"/>
      <c r="AZ3385" s="34"/>
      <c r="BA3385" s="34"/>
      <c r="BB3385" s="34"/>
      <c r="BC3385" s="34"/>
      <c r="BD3385" s="44">
        <v>310704</v>
      </c>
      <c r="BE3385" s="34" t="s">
        <v>447</v>
      </c>
      <c r="BF3385" s="43" t="s">
        <v>318</v>
      </c>
      <c r="BG3385" s="34" t="s">
        <v>13906</v>
      </c>
      <c r="BH3385" s="34" t="s">
        <v>13864</v>
      </c>
      <c r="BI3385" s="34"/>
      <c r="BJ3385" s="44" t="s">
        <v>13865</v>
      </c>
      <c r="BK3385" s="44" t="s">
        <v>13865</v>
      </c>
      <c r="EN3385" s="576"/>
      <c r="EO3385" s="561"/>
      <c r="EP3385" s="561"/>
      <c r="EQ3385" s="576"/>
      <c r="ER3385" s="561"/>
      <c r="ES3385" s="561"/>
    </row>
    <row r="3386" spans="22:149">
      <c r="V3386" s="43">
        <v>701</v>
      </c>
      <c r="W3386" s="34" t="s">
        <v>13862</v>
      </c>
      <c r="X3386" s="44">
        <v>310802</v>
      </c>
      <c r="Y3386" s="34" t="s">
        <v>13909</v>
      </c>
      <c r="Z3386" s="43" t="s">
        <v>318</v>
      </c>
      <c r="AA3386" s="34" t="s">
        <v>1262</v>
      </c>
      <c r="AB3386" s="34" t="s">
        <v>13864</v>
      </c>
      <c r="AC3386" s="34"/>
      <c r="AD3386" s="44" t="s">
        <v>13865</v>
      </c>
      <c r="AE3386" s="44" t="s">
        <v>13865</v>
      </c>
      <c r="AF3386" s="43">
        <v>701</v>
      </c>
      <c r="AG3386" s="34" t="s">
        <v>13862</v>
      </c>
      <c r="AH3386" s="34" t="s">
        <v>13862</v>
      </c>
      <c r="AI3386" s="43" t="s">
        <v>13702</v>
      </c>
      <c r="AJ3386" s="44" t="s">
        <v>13866</v>
      </c>
      <c r="AK3386" s="261" t="s">
        <v>13867</v>
      </c>
      <c r="AL3386" s="44" t="s">
        <v>13868</v>
      </c>
      <c r="AM3386" s="44">
        <v>0</v>
      </c>
      <c r="AN3386" s="262">
        <v>0</v>
      </c>
      <c r="AO3386" s="34"/>
      <c r="AP3386" s="34"/>
      <c r="AQ3386" s="34"/>
      <c r="AR3386" s="34"/>
      <c r="AS3386" s="34"/>
      <c r="AT3386" s="44" t="e">
        <v>#N/A</v>
      </c>
      <c r="AU3386" s="44"/>
      <c r="AV3386" s="477" t="e">
        <f t="array" ref="AV3386">_xlfn.IFS(
LEFT(Tabelas!$AI3386,1)="N","DN",
LEFT(Tabelas!$AI3386,1)="C","DC",
LEFT(Tabelas!$AI3386,1)="L","DL",
LEFT(Tabelas!$AI3386,1)="A","DA",
LEFT(Tabelas!$AI3386,1)="G","DG")</f>
        <v>#N/A</v>
      </c>
      <c r="AW3386" s="34"/>
      <c r="AX3386" s="34"/>
      <c r="AY3386" s="34"/>
      <c r="AZ3386" s="34"/>
      <c r="BA3386" s="34"/>
      <c r="BB3386" s="34"/>
      <c r="BC3386" s="34"/>
      <c r="BD3386" s="44">
        <v>310802</v>
      </c>
      <c r="BE3386" s="34" t="s">
        <v>13909</v>
      </c>
      <c r="BF3386" s="43" t="s">
        <v>318</v>
      </c>
      <c r="BG3386" s="34" t="s">
        <v>1262</v>
      </c>
      <c r="BH3386" s="34" t="s">
        <v>13864</v>
      </c>
      <c r="BI3386" s="34"/>
      <c r="BJ3386" s="44" t="s">
        <v>13865</v>
      </c>
      <c r="BK3386" s="44" t="s">
        <v>13865</v>
      </c>
      <c r="EN3386" s="576"/>
      <c r="EO3386" s="561"/>
      <c r="EP3386" s="561"/>
      <c r="EQ3386" s="576"/>
      <c r="ER3386" s="561"/>
      <c r="ES3386" s="561"/>
    </row>
    <row r="3387" spans="22:149">
      <c r="V3387" s="43">
        <v>701</v>
      </c>
      <c r="W3387" s="34" t="s">
        <v>13862</v>
      </c>
      <c r="X3387" s="44">
        <v>310803</v>
      </c>
      <c r="Y3387" s="34" t="s">
        <v>13910</v>
      </c>
      <c r="Z3387" s="43" t="s">
        <v>318</v>
      </c>
      <c r="AA3387" s="34" t="s">
        <v>1262</v>
      </c>
      <c r="AB3387" s="34" t="s">
        <v>13864</v>
      </c>
      <c r="AC3387" s="34"/>
      <c r="AD3387" s="44" t="s">
        <v>13865</v>
      </c>
      <c r="AE3387" s="44" t="s">
        <v>13865</v>
      </c>
      <c r="AF3387" s="43">
        <v>701</v>
      </c>
      <c r="AG3387" s="34" t="s">
        <v>13862</v>
      </c>
      <c r="AH3387" s="34" t="s">
        <v>13862</v>
      </c>
      <c r="AI3387" s="43" t="s">
        <v>13702</v>
      </c>
      <c r="AJ3387" s="44" t="s">
        <v>13866</v>
      </c>
      <c r="AK3387" s="261" t="s">
        <v>13867</v>
      </c>
      <c r="AL3387" s="44" t="s">
        <v>13868</v>
      </c>
      <c r="AM3387" s="44">
        <v>0</v>
      </c>
      <c r="AN3387" s="262">
        <v>0</v>
      </c>
      <c r="AO3387" s="34"/>
      <c r="AP3387" s="34"/>
      <c r="AQ3387" s="34"/>
      <c r="AR3387" s="34"/>
      <c r="AS3387" s="34"/>
      <c r="AT3387" s="44" t="e">
        <v>#N/A</v>
      </c>
      <c r="AU3387" s="44"/>
      <c r="AV3387" s="477" t="e">
        <f t="array" ref="AV3387">_xlfn.IFS(
LEFT(Tabelas!$AI3387,1)="N","DN",
LEFT(Tabelas!$AI3387,1)="C","DC",
LEFT(Tabelas!$AI3387,1)="L","DL",
LEFT(Tabelas!$AI3387,1)="A","DA",
LEFT(Tabelas!$AI3387,1)="G","DG")</f>
        <v>#N/A</v>
      </c>
      <c r="AW3387" s="34"/>
      <c r="AX3387" s="34"/>
      <c r="AY3387" s="34"/>
      <c r="AZ3387" s="34"/>
      <c r="BA3387" s="34"/>
      <c r="BB3387" s="34"/>
      <c r="BC3387" s="34"/>
      <c r="BD3387" s="44">
        <v>310803</v>
      </c>
      <c r="BE3387" s="34" t="s">
        <v>13910</v>
      </c>
      <c r="BF3387" s="43" t="s">
        <v>318</v>
      </c>
      <c r="BG3387" s="34" t="s">
        <v>1262</v>
      </c>
      <c r="BH3387" s="34" t="s">
        <v>13864</v>
      </c>
      <c r="BI3387" s="34"/>
      <c r="BJ3387" s="44" t="s">
        <v>13865</v>
      </c>
      <c r="BK3387" s="44" t="s">
        <v>13865</v>
      </c>
      <c r="EN3387" s="576"/>
      <c r="EO3387" s="561"/>
      <c r="EP3387" s="561"/>
      <c r="EQ3387" s="576"/>
      <c r="ER3387" s="561"/>
      <c r="ES3387" s="561"/>
    </row>
    <row r="3388" spans="22:149">
      <c r="V3388" s="43">
        <v>701</v>
      </c>
      <c r="W3388" s="34" t="s">
        <v>13862</v>
      </c>
      <c r="X3388" s="44">
        <v>310804</v>
      </c>
      <c r="Y3388" s="34" t="s">
        <v>13911</v>
      </c>
      <c r="Z3388" s="43" t="s">
        <v>318</v>
      </c>
      <c r="AA3388" s="34" t="s">
        <v>1262</v>
      </c>
      <c r="AB3388" s="34" t="s">
        <v>13864</v>
      </c>
      <c r="AC3388" s="34"/>
      <c r="AD3388" s="44" t="s">
        <v>13865</v>
      </c>
      <c r="AE3388" s="44" t="s">
        <v>13865</v>
      </c>
      <c r="AF3388" s="43">
        <v>701</v>
      </c>
      <c r="AG3388" s="34" t="s">
        <v>13862</v>
      </c>
      <c r="AH3388" s="34" t="s">
        <v>13862</v>
      </c>
      <c r="AI3388" s="43" t="s">
        <v>13702</v>
      </c>
      <c r="AJ3388" s="44" t="s">
        <v>13866</v>
      </c>
      <c r="AK3388" s="261" t="s">
        <v>13867</v>
      </c>
      <c r="AL3388" s="44" t="s">
        <v>13868</v>
      </c>
      <c r="AM3388" s="44">
        <v>0</v>
      </c>
      <c r="AN3388" s="262">
        <v>0</v>
      </c>
      <c r="AO3388" s="34"/>
      <c r="AP3388" s="34"/>
      <c r="AQ3388" s="34"/>
      <c r="AR3388" s="34"/>
      <c r="AS3388" s="34"/>
      <c r="AT3388" s="44" t="e">
        <v>#N/A</v>
      </c>
      <c r="AU3388" s="44"/>
      <c r="AV3388" s="477" t="e">
        <f t="array" ref="AV3388">_xlfn.IFS(
LEFT(Tabelas!$AI3388,1)="N","DN",
LEFT(Tabelas!$AI3388,1)="C","DC",
LEFT(Tabelas!$AI3388,1)="L","DL",
LEFT(Tabelas!$AI3388,1)="A","DA",
LEFT(Tabelas!$AI3388,1)="G","DG")</f>
        <v>#N/A</v>
      </c>
      <c r="AW3388" s="34"/>
      <c r="AX3388" s="34"/>
      <c r="AY3388" s="34"/>
      <c r="AZ3388" s="34"/>
      <c r="BA3388" s="34"/>
      <c r="BB3388" s="34"/>
      <c r="BC3388" s="34"/>
      <c r="BD3388" s="44">
        <v>310804</v>
      </c>
      <c r="BE3388" s="34" t="s">
        <v>13911</v>
      </c>
      <c r="BF3388" s="43" t="s">
        <v>318</v>
      </c>
      <c r="BG3388" s="34" t="s">
        <v>1262</v>
      </c>
      <c r="BH3388" s="34" t="s">
        <v>13864</v>
      </c>
      <c r="BI3388" s="34"/>
      <c r="BJ3388" s="44" t="s">
        <v>13865</v>
      </c>
      <c r="BK3388" s="44" t="s">
        <v>13865</v>
      </c>
      <c r="EN3388" s="576"/>
      <c r="EO3388" s="561"/>
      <c r="EP3388" s="561"/>
      <c r="EQ3388" s="576"/>
      <c r="ER3388" s="561"/>
      <c r="ES3388" s="561"/>
    </row>
    <row r="3389" spans="22:149">
      <c r="V3389" s="43">
        <v>701</v>
      </c>
      <c r="W3389" s="34" t="s">
        <v>13862</v>
      </c>
      <c r="X3389" s="44">
        <v>310805</v>
      </c>
      <c r="Y3389" s="34" t="s">
        <v>1262</v>
      </c>
      <c r="Z3389" s="43" t="s">
        <v>318</v>
      </c>
      <c r="AA3389" s="34" t="s">
        <v>1262</v>
      </c>
      <c r="AB3389" s="34" t="s">
        <v>13864</v>
      </c>
      <c r="AC3389" s="34"/>
      <c r="AD3389" s="44" t="s">
        <v>13865</v>
      </c>
      <c r="AE3389" s="44" t="s">
        <v>13865</v>
      </c>
      <c r="AF3389" s="43">
        <v>701</v>
      </c>
      <c r="AG3389" s="34" t="s">
        <v>13862</v>
      </c>
      <c r="AH3389" s="34" t="s">
        <v>13862</v>
      </c>
      <c r="AI3389" s="43" t="s">
        <v>13702</v>
      </c>
      <c r="AJ3389" s="44" t="s">
        <v>13866</v>
      </c>
      <c r="AK3389" s="261" t="s">
        <v>13867</v>
      </c>
      <c r="AL3389" s="44" t="s">
        <v>13868</v>
      </c>
      <c r="AM3389" s="44">
        <v>0</v>
      </c>
      <c r="AN3389" s="262">
        <v>0</v>
      </c>
      <c r="AO3389" s="34"/>
      <c r="AP3389" s="34"/>
      <c r="AQ3389" s="34"/>
      <c r="AR3389" s="34"/>
      <c r="AS3389" s="34"/>
      <c r="AT3389" s="44" t="e">
        <v>#N/A</v>
      </c>
      <c r="AU3389" s="44"/>
      <c r="AV3389" s="477" t="e">
        <f t="array" ref="AV3389">_xlfn.IFS(
LEFT(Tabelas!$AI3389,1)="N","DN",
LEFT(Tabelas!$AI3389,1)="C","DC",
LEFT(Tabelas!$AI3389,1)="L","DL",
LEFT(Tabelas!$AI3389,1)="A","DA",
LEFT(Tabelas!$AI3389,1)="G","DG")</f>
        <v>#N/A</v>
      </c>
      <c r="AW3389" s="34"/>
      <c r="AX3389" s="34"/>
      <c r="AY3389" s="34"/>
      <c r="AZ3389" s="34"/>
      <c r="BA3389" s="34"/>
      <c r="BB3389" s="34"/>
      <c r="BC3389" s="34"/>
      <c r="BD3389" s="44">
        <v>310805</v>
      </c>
      <c r="BE3389" s="34" t="s">
        <v>1262</v>
      </c>
      <c r="BF3389" s="43" t="s">
        <v>318</v>
      </c>
      <c r="BG3389" s="34" t="s">
        <v>1262</v>
      </c>
      <c r="BH3389" s="34" t="s">
        <v>13864</v>
      </c>
      <c r="BI3389" s="34"/>
      <c r="BJ3389" s="44" t="s">
        <v>13865</v>
      </c>
      <c r="BK3389" s="44" t="s">
        <v>13865</v>
      </c>
      <c r="EN3389" s="576"/>
      <c r="EO3389" s="561"/>
      <c r="EP3389" s="561"/>
      <c r="EQ3389" s="576"/>
      <c r="ER3389" s="561"/>
      <c r="ES3389" s="561"/>
    </row>
    <row r="3390" spans="22:149">
      <c r="V3390" s="43">
        <v>701</v>
      </c>
      <c r="W3390" s="34" t="s">
        <v>13862</v>
      </c>
      <c r="X3390" s="44">
        <v>310800</v>
      </c>
      <c r="Y3390" s="34" t="s">
        <v>13912</v>
      </c>
      <c r="Z3390" s="43" t="s">
        <v>318</v>
      </c>
      <c r="AA3390" s="34" t="s">
        <v>1262</v>
      </c>
      <c r="AB3390" s="34" t="s">
        <v>13864</v>
      </c>
      <c r="AC3390" s="34"/>
      <c r="AD3390" s="44" t="s">
        <v>13865</v>
      </c>
      <c r="AE3390" s="44" t="s">
        <v>13865</v>
      </c>
      <c r="AF3390" s="43">
        <v>701</v>
      </c>
      <c r="AG3390" s="34" t="s">
        <v>13862</v>
      </c>
      <c r="AH3390" s="34" t="s">
        <v>13862</v>
      </c>
      <c r="AI3390" s="43" t="s">
        <v>13702</v>
      </c>
      <c r="AJ3390" s="44" t="s">
        <v>13866</v>
      </c>
      <c r="AK3390" s="261" t="s">
        <v>13867</v>
      </c>
      <c r="AL3390" s="44" t="s">
        <v>13868</v>
      </c>
      <c r="AM3390" s="44">
        <v>0</v>
      </c>
      <c r="AN3390" s="262">
        <v>0</v>
      </c>
      <c r="AO3390" s="34"/>
      <c r="AP3390" s="34"/>
      <c r="AQ3390" s="34"/>
      <c r="AR3390" s="34"/>
      <c r="AS3390" s="34"/>
      <c r="AT3390" s="44" t="e">
        <v>#N/A</v>
      </c>
      <c r="AU3390" s="44"/>
      <c r="AV3390" s="477" t="e">
        <f t="array" ref="AV3390">_xlfn.IFS(
LEFT(Tabelas!$AI3390,1)="N","DN",
LEFT(Tabelas!$AI3390,1)="C","DC",
LEFT(Tabelas!$AI3390,1)="L","DL",
LEFT(Tabelas!$AI3390,1)="A","DA",
LEFT(Tabelas!$AI3390,1)="G","DG")</f>
        <v>#N/A</v>
      </c>
      <c r="AW3390" s="34"/>
      <c r="AX3390" s="34"/>
      <c r="AY3390" s="34"/>
      <c r="AZ3390" s="34"/>
      <c r="BA3390" s="34"/>
      <c r="BB3390" s="34"/>
      <c r="BC3390" s="34"/>
      <c r="BD3390" s="44">
        <v>310800</v>
      </c>
      <c r="BE3390" s="34" t="s">
        <v>13912</v>
      </c>
      <c r="BF3390" s="43" t="s">
        <v>318</v>
      </c>
      <c r="BG3390" s="34" t="s">
        <v>1262</v>
      </c>
      <c r="BH3390" s="34" t="s">
        <v>13864</v>
      </c>
      <c r="BI3390" s="34"/>
      <c r="BJ3390" s="44" t="s">
        <v>13865</v>
      </c>
      <c r="BK3390" s="44" t="s">
        <v>13865</v>
      </c>
      <c r="EN3390" s="576"/>
      <c r="EO3390" s="561"/>
      <c r="EP3390" s="561"/>
      <c r="EQ3390" s="576"/>
      <c r="ER3390" s="561"/>
      <c r="ES3390" s="561"/>
    </row>
    <row r="3391" spans="22:149">
      <c r="V3391" s="43">
        <v>701</v>
      </c>
      <c r="W3391" s="34" t="s">
        <v>13862</v>
      </c>
      <c r="X3391" s="44">
        <v>310806</v>
      </c>
      <c r="Y3391" s="34" t="s">
        <v>13893</v>
      </c>
      <c r="Z3391" s="43" t="s">
        <v>318</v>
      </c>
      <c r="AA3391" s="34" t="s">
        <v>1262</v>
      </c>
      <c r="AB3391" s="34" t="s">
        <v>13864</v>
      </c>
      <c r="AC3391" s="34"/>
      <c r="AD3391" s="44" t="s">
        <v>13865</v>
      </c>
      <c r="AE3391" s="44" t="s">
        <v>13865</v>
      </c>
      <c r="AF3391" s="43">
        <v>701</v>
      </c>
      <c r="AG3391" s="34" t="s">
        <v>13862</v>
      </c>
      <c r="AH3391" s="34" t="s">
        <v>13862</v>
      </c>
      <c r="AI3391" s="43" t="s">
        <v>13702</v>
      </c>
      <c r="AJ3391" s="44" t="s">
        <v>13866</v>
      </c>
      <c r="AK3391" s="261" t="s">
        <v>13867</v>
      </c>
      <c r="AL3391" s="44" t="s">
        <v>13868</v>
      </c>
      <c r="AM3391" s="44">
        <v>0</v>
      </c>
      <c r="AN3391" s="262">
        <v>0</v>
      </c>
      <c r="AO3391" s="34"/>
      <c r="AP3391" s="34"/>
      <c r="AQ3391" s="34"/>
      <c r="AR3391" s="34"/>
      <c r="AS3391" s="34"/>
      <c r="AT3391" s="44" t="e">
        <v>#N/A</v>
      </c>
      <c r="AU3391" s="44"/>
      <c r="AV3391" s="477" t="e">
        <f t="array" ref="AV3391">_xlfn.IFS(
LEFT(Tabelas!$AI3391,1)="N","DN",
LEFT(Tabelas!$AI3391,1)="C","DC",
LEFT(Tabelas!$AI3391,1)="L","DL",
LEFT(Tabelas!$AI3391,1)="A","DA",
LEFT(Tabelas!$AI3391,1)="G","DG")</f>
        <v>#N/A</v>
      </c>
      <c r="AW3391" s="34"/>
      <c r="AX3391" s="34"/>
      <c r="AY3391" s="34"/>
      <c r="AZ3391" s="34"/>
      <c r="BA3391" s="34"/>
      <c r="BB3391" s="34"/>
      <c r="BC3391" s="34"/>
      <c r="BD3391" s="44">
        <v>310806</v>
      </c>
      <c r="BE3391" s="34" t="s">
        <v>13893</v>
      </c>
      <c r="BF3391" s="43" t="s">
        <v>318</v>
      </c>
      <c r="BG3391" s="34" t="s">
        <v>1262</v>
      </c>
      <c r="BH3391" s="34" t="s">
        <v>13864</v>
      </c>
      <c r="BI3391" s="34"/>
      <c r="BJ3391" s="44" t="s">
        <v>13865</v>
      </c>
      <c r="BK3391" s="44" t="s">
        <v>13865</v>
      </c>
      <c r="EN3391" s="576"/>
      <c r="EO3391" s="561"/>
      <c r="EP3391" s="561"/>
      <c r="EQ3391" s="576"/>
      <c r="ER3391" s="561"/>
      <c r="ES3391" s="561"/>
    </row>
    <row r="3392" spans="22:149">
      <c r="V3392" s="43">
        <v>701</v>
      </c>
      <c r="W3392" s="34" t="s">
        <v>13862</v>
      </c>
      <c r="X3392" s="44">
        <v>310901</v>
      </c>
      <c r="Y3392" s="34" t="s">
        <v>13913</v>
      </c>
      <c r="Z3392" s="43" t="s">
        <v>318</v>
      </c>
      <c r="AA3392" s="34" t="s">
        <v>1607</v>
      </c>
      <c r="AB3392" s="34" t="s">
        <v>13864</v>
      </c>
      <c r="AC3392" s="34"/>
      <c r="AD3392" s="44" t="s">
        <v>13865</v>
      </c>
      <c r="AE3392" s="44" t="s">
        <v>13865</v>
      </c>
      <c r="AF3392" s="43">
        <v>701</v>
      </c>
      <c r="AG3392" s="34" t="s">
        <v>13862</v>
      </c>
      <c r="AH3392" s="34" t="s">
        <v>13862</v>
      </c>
      <c r="AI3392" s="43" t="s">
        <v>13702</v>
      </c>
      <c r="AJ3392" s="44" t="s">
        <v>13866</v>
      </c>
      <c r="AK3392" s="261" t="s">
        <v>13867</v>
      </c>
      <c r="AL3392" s="44" t="s">
        <v>13868</v>
      </c>
      <c r="AM3392" s="44">
        <v>0</v>
      </c>
      <c r="AN3392" s="262">
        <v>0</v>
      </c>
      <c r="AO3392" s="34"/>
      <c r="AP3392" s="34"/>
      <c r="AQ3392" s="34"/>
      <c r="AR3392" s="34"/>
      <c r="AS3392" s="34"/>
      <c r="AT3392" s="44" t="e">
        <v>#N/A</v>
      </c>
      <c r="AU3392" s="44"/>
      <c r="AV3392" s="477" t="e">
        <f t="array" ref="AV3392">_xlfn.IFS(
LEFT(Tabelas!$AI3392,1)="N","DN",
LEFT(Tabelas!$AI3392,1)="C","DC",
LEFT(Tabelas!$AI3392,1)="L","DL",
LEFT(Tabelas!$AI3392,1)="A","DA",
LEFT(Tabelas!$AI3392,1)="G","DG")</f>
        <v>#N/A</v>
      </c>
      <c r="AW3392" s="34"/>
      <c r="AX3392" s="34"/>
      <c r="AY3392" s="34"/>
      <c r="AZ3392" s="34"/>
      <c r="BA3392" s="34"/>
      <c r="BB3392" s="34"/>
      <c r="BC3392" s="34"/>
      <c r="BD3392" s="44">
        <v>310901</v>
      </c>
      <c r="BE3392" s="34" t="s">
        <v>13913</v>
      </c>
      <c r="BF3392" s="43" t="s">
        <v>318</v>
      </c>
      <c r="BG3392" s="34" t="s">
        <v>1607</v>
      </c>
      <c r="BH3392" s="34" t="s">
        <v>13864</v>
      </c>
      <c r="BI3392" s="34"/>
      <c r="BJ3392" s="44" t="s">
        <v>13865</v>
      </c>
      <c r="BK3392" s="44" t="s">
        <v>13865</v>
      </c>
      <c r="EN3392" s="576"/>
      <c r="EO3392" s="561"/>
      <c r="EP3392" s="561"/>
      <c r="EQ3392" s="576"/>
      <c r="ER3392" s="561"/>
      <c r="ES3392" s="561"/>
    </row>
    <row r="3393" spans="22:149">
      <c r="V3393" s="43">
        <v>701</v>
      </c>
      <c r="W3393" s="34" t="s">
        <v>13862</v>
      </c>
      <c r="X3393" s="44">
        <v>310902</v>
      </c>
      <c r="Y3393" s="34" t="s">
        <v>13914</v>
      </c>
      <c r="Z3393" s="43" t="s">
        <v>318</v>
      </c>
      <c r="AA3393" s="34" t="s">
        <v>1607</v>
      </c>
      <c r="AB3393" s="34" t="s">
        <v>13864</v>
      </c>
      <c r="AC3393" s="34"/>
      <c r="AD3393" s="44" t="s">
        <v>13865</v>
      </c>
      <c r="AE3393" s="44" t="s">
        <v>13865</v>
      </c>
      <c r="AF3393" s="43">
        <v>701</v>
      </c>
      <c r="AG3393" s="34" t="s">
        <v>13862</v>
      </c>
      <c r="AH3393" s="34" t="s">
        <v>13862</v>
      </c>
      <c r="AI3393" s="43" t="s">
        <v>13702</v>
      </c>
      <c r="AJ3393" s="44" t="s">
        <v>13866</v>
      </c>
      <c r="AK3393" s="261" t="s">
        <v>13867</v>
      </c>
      <c r="AL3393" s="44" t="s">
        <v>13868</v>
      </c>
      <c r="AM3393" s="44">
        <v>0</v>
      </c>
      <c r="AN3393" s="262">
        <v>0</v>
      </c>
      <c r="AO3393" s="34"/>
      <c r="AP3393" s="34"/>
      <c r="AQ3393" s="34"/>
      <c r="AR3393" s="34"/>
      <c r="AS3393" s="34"/>
      <c r="AT3393" s="44" t="e">
        <v>#N/A</v>
      </c>
      <c r="AU3393" s="44"/>
      <c r="AV3393" s="477" t="e">
        <f t="array" ref="AV3393">_xlfn.IFS(
LEFT(Tabelas!$AI3393,1)="N","DN",
LEFT(Tabelas!$AI3393,1)="C","DC",
LEFT(Tabelas!$AI3393,1)="L","DL",
LEFT(Tabelas!$AI3393,1)="A","DA",
LEFT(Tabelas!$AI3393,1)="G","DG")</f>
        <v>#N/A</v>
      </c>
      <c r="AW3393" s="34"/>
      <c r="AX3393" s="34"/>
      <c r="AY3393" s="34"/>
      <c r="AZ3393" s="34"/>
      <c r="BA3393" s="34"/>
      <c r="BB3393" s="34"/>
      <c r="BC3393" s="34"/>
      <c r="BD3393" s="44">
        <v>310902</v>
      </c>
      <c r="BE3393" s="34" t="s">
        <v>13914</v>
      </c>
      <c r="BF3393" s="43" t="s">
        <v>318</v>
      </c>
      <c r="BG3393" s="34" t="s">
        <v>1607</v>
      </c>
      <c r="BH3393" s="34" t="s">
        <v>13864</v>
      </c>
      <c r="BI3393" s="34"/>
      <c r="BJ3393" s="44" t="s">
        <v>13865</v>
      </c>
      <c r="BK3393" s="44" t="s">
        <v>13865</v>
      </c>
      <c r="EN3393" s="576"/>
      <c r="EO3393" s="561"/>
      <c r="EP3393" s="561"/>
      <c r="EQ3393" s="576"/>
      <c r="ER3393" s="561"/>
      <c r="ES3393" s="561"/>
    </row>
    <row r="3394" spans="22:149">
      <c r="V3394" s="43">
        <v>701</v>
      </c>
      <c r="W3394" s="34" t="s">
        <v>13862</v>
      </c>
      <c r="X3394" s="44">
        <v>310906</v>
      </c>
      <c r="Y3394" s="34" t="s">
        <v>13915</v>
      </c>
      <c r="Z3394" s="43" t="s">
        <v>318</v>
      </c>
      <c r="AA3394" s="34" t="s">
        <v>1607</v>
      </c>
      <c r="AB3394" s="34" t="s">
        <v>13864</v>
      </c>
      <c r="AC3394" s="34"/>
      <c r="AD3394" s="44" t="s">
        <v>13865</v>
      </c>
      <c r="AE3394" s="44" t="s">
        <v>13865</v>
      </c>
      <c r="AF3394" s="43">
        <v>701</v>
      </c>
      <c r="AG3394" s="34" t="s">
        <v>13862</v>
      </c>
      <c r="AH3394" s="34" t="s">
        <v>13862</v>
      </c>
      <c r="AI3394" s="43" t="s">
        <v>13702</v>
      </c>
      <c r="AJ3394" s="44" t="s">
        <v>13866</v>
      </c>
      <c r="AK3394" s="261" t="s">
        <v>13867</v>
      </c>
      <c r="AL3394" s="44" t="s">
        <v>13868</v>
      </c>
      <c r="AM3394" s="44">
        <v>0</v>
      </c>
      <c r="AN3394" s="262">
        <v>0</v>
      </c>
      <c r="AO3394" s="34"/>
      <c r="AP3394" s="34"/>
      <c r="AQ3394" s="34"/>
      <c r="AR3394" s="34"/>
      <c r="AS3394" s="34"/>
      <c r="AT3394" s="44" t="e">
        <v>#N/A</v>
      </c>
      <c r="AU3394" s="44"/>
      <c r="AV3394" s="477" t="e">
        <f t="array" ref="AV3394">_xlfn.IFS(
LEFT(Tabelas!$AI3394,1)="N","DN",
LEFT(Tabelas!$AI3394,1)="C","DC",
LEFT(Tabelas!$AI3394,1)="L","DL",
LEFT(Tabelas!$AI3394,1)="A","DA",
LEFT(Tabelas!$AI3394,1)="G","DG")</f>
        <v>#N/A</v>
      </c>
      <c r="AW3394" s="34"/>
      <c r="AX3394" s="34"/>
      <c r="AY3394" s="34"/>
      <c r="AZ3394" s="34"/>
      <c r="BA3394" s="34"/>
      <c r="BB3394" s="34"/>
      <c r="BC3394" s="34"/>
      <c r="BD3394" s="44">
        <v>310906</v>
      </c>
      <c r="BE3394" s="34" t="s">
        <v>13915</v>
      </c>
      <c r="BF3394" s="43" t="s">
        <v>318</v>
      </c>
      <c r="BG3394" s="34" t="s">
        <v>1607</v>
      </c>
      <c r="BH3394" s="34" t="s">
        <v>13864</v>
      </c>
      <c r="BI3394" s="34"/>
      <c r="BJ3394" s="44" t="s">
        <v>13865</v>
      </c>
      <c r="BK3394" s="44" t="s">
        <v>13865</v>
      </c>
      <c r="EN3394" s="576"/>
      <c r="EO3394" s="561"/>
      <c r="EP3394" s="561"/>
      <c r="EQ3394" s="576"/>
      <c r="ER3394" s="561"/>
      <c r="ES3394" s="561"/>
    </row>
    <row r="3395" spans="22:149">
      <c r="V3395" s="43">
        <v>701</v>
      </c>
      <c r="W3395" s="34" t="s">
        <v>13862</v>
      </c>
      <c r="X3395" s="44">
        <v>310903</v>
      </c>
      <c r="Y3395" s="34" t="s">
        <v>1607</v>
      </c>
      <c r="Z3395" s="43" t="s">
        <v>318</v>
      </c>
      <c r="AA3395" s="34" t="s">
        <v>1607</v>
      </c>
      <c r="AB3395" s="34" t="s">
        <v>13864</v>
      </c>
      <c r="AC3395" s="34"/>
      <c r="AD3395" s="44" t="s">
        <v>13865</v>
      </c>
      <c r="AE3395" s="44" t="s">
        <v>13865</v>
      </c>
      <c r="AF3395" s="43">
        <v>701</v>
      </c>
      <c r="AG3395" s="34" t="s">
        <v>13862</v>
      </c>
      <c r="AH3395" s="34" t="s">
        <v>13862</v>
      </c>
      <c r="AI3395" s="43" t="s">
        <v>13702</v>
      </c>
      <c r="AJ3395" s="44" t="s">
        <v>13866</v>
      </c>
      <c r="AK3395" s="261" t="s">
        <v>13867</v>
      </c>
      <c r="AL3395" s="44" t="s">
        <v>13868</v>
      </c>
      <c r="AM3395" s="44">
        <v>0</v>
      </c>
      <c r="AN3395" s="262">
        <v>0</v>
      </c>
      <c r="AO3395" s="34"/>
      <c r="AP3395" s="34"/>
      <c r="AQ3395" s="34"/>
      <c r="AR3395" s="34"/>
      <c r="AS3395" s="34"/>
      <c r="AT3395" s="44" t="e">
        <v>#N/A</v>
      </c>
      <c r="AU3395" s="44"/>
      <c r="AV3395" s="477" t="e">
        <f t="array" ref="AV3395">_xlfn.IFS(
LEFT(Tabelas!$AI3395,1)="N","DN",
LEFT(Tabelas!$AI3395,1)="C","DC",
LEFT(Tabelas!$AI3395,1)="L","DL",
LEFT(Tabelas!$AI3395,1)="A","DA",
LEFT(Tabelas!$AI3395,1)="G","DG")</f>
        <v>#N/A</v>
      </c>
      <c r="AW3395" s="34"/>
      <c r="AX3395" s="34"/>
      <c r="AY3395" s="34"/>
      <c r="AZ3395" s="34"/>
      <c r="BA3395" s="34"/>
      <c r="BB3395" s="34"/>
      <c r="BC3395" s="34"/>
      <c r="BD3395" s="44">
        <v>310903</v>
      </c>
      <c r="BE3395" s="34" t="s">
        <v>1607</v>
      </c>
      <c r="BF3395" s="43" t="s">
        <v>318</v>
      </c>
      <c r="BG3395" s="34" t="s">
        <v>1607</v>
      </c>
      <c r="BH3395" s="34" t="s">
        <v>13864</v>
      </c>
      <c r="BI3395" s="34"/>
      <c r="BJ3395" s="44" t="s">
        <v>13865</v>
      </c>
      <c r="BK3395" s="44" t="s">
        <v>13865</v>
      </c>
      <c r="EN3395" s="576"/>
      <c r="EO3395" s="561"/>
      <c r="EP3395" s="561"/>
      <c r="EQ3395" s="576"/>
      <c r="ER3395" s="561"/>
      <c r="ES3395" s="561"/>
    </row>
    <row r="3396" spans="22:149">
      <c r="V3396" s="43">
        <v>701</v>
      </c>
      <c r="W3396" s="34" t="s">
        <v>13862</v>
      </c>
      <c r="X3396" s="44">
        <v>310900</v>
      </c>
      <c r="Y3396" s="34" t="s">
        <v>13916</v>
      </c>
      <c r="Z3396" s="43" t="s">
        <v>318</v>
      </c>
      <c r="AA3396" s="34" t="s">
        <v>1607</v>
      </c>
      <c r="AB3396" s="34" t="s">
        <v>13864</v>
      </c>
      <c r="AC3396" s="34"/>
      <c r="AD3396" s="44" t="s">
        <v>13865</v>
      </c>
      <c r="AE3396" s="44" t="s">
        <v>13865</v>
      </c>
      <c r="AF3396" s="43">
        <v>701</v>
      </c>
      <c r="AG3396" s="34" t="s">
        <v>13862</v>
      </c>
      <c r="AH3396" s="34" t="s">
        <v>13862</v>
      </c>
      <c r="AI3396" s="43" t="s">
        <v>13702</v>
      </c>
      <c r="AJ3396" s="44" t="s">
        <v>13866</v>
      </c>
      <c r="AK3396" s="261" t="s">
        <v>13867</v>
      </c>
      <c r="AL3396" s="44" t="s">
        <v>13868</v>
      </c>
      <c r="AM3396" s="44">
        <v>0</v>
      </c>
      <c r="AN3396" s="262">
        <v>0</v>
      </c>
      <c r="AO3396" s="34"/>
      <c r="AP3396" s="34"/>
      <c r="AQ3396" s="34"/>
      <c r="AR3396" s="34"/>
      <c r="AS3396" s="34"/>
      <c r="AT3396" s="44" t="e">
        <v>#N/A</v>
      </c>
      <c r="AU3396" s="44"/>
      <c r="AV3396" s="477" t="e">
        <f t="array" ref="AV3396">_xlfn.IFS(
LEFT(Tabelas!$AI3396,1)="N","DN",
LEFT(Tabelas!$AI3396,1)="C","DC",
LEFT(Tabelas!$AI3396,1)="L","DL",
LEFT(Tabelas!$AI3396,1)="A","DA",
LEFT(Tabelas!$AI3396,1)="G","DG")</f>
        <v>#N/A</v>
      </c>
      <c r="AW3396" s="34"/>
      <c r="AX3396" s="34"/>
      <c r="AY3396" s="34"/>
      <c r="AZ3396" s="34"/>
      <c r="BA3396" s="34"/>
      <c r="BB3396" s="34"/>
      <c r="BC3396" s="34"/>
      <c r="BD3396" s="44">
        <v>310900</v>
      </c>
      <c r="BE3396" s="34" t="s">
        <v>13916</v>
      </c>
      <c r="BF3396" s="43" t="s">
        <v>318</v>
      </c>
      <c r="BG3396" s="34" t="s">
        <v>1607</v>
      </c>
      <c r="BH3396" s="34" t="s">
        <v>13864</v>
      </c>
      <c r="BI3396" s="34"/>
      <c r="BJ3396" s="44" t="s">
        <v>13865</v>
      </c>
      <c r="BK3396" s="44" t="s">
        <v>13865</v>
      </c>
      <c r="EN3396" s="576"/>
      <c r="EO3396" s="561"/>
      <c r="EP3396" s="561"/>
      <c r="EQ3396" s="576"/>
      <c r="ER3396" s="561"/>
      <c r="ES3396" s="561"/>
    </row>
    <row r="3397" spans="22:149">
      <c r="V3397" s="43">
        <v>701</v>
      </c>
      <c r="W3397" s="34" t="s">
        <v>13862</v>
      </c>
      <c r="X3397" s="44">
        <v>310904</v>
      </c>
      <c r="Y3397" s="34" t="s">
        <v>13917</v>
      </c>
      <c r="Z3397" s="43" t="s">
        <v>318</v>
      </c>
      <c r="AA3397" s="34" t="s">
        <v>1607</v>
      </c>
      <c r="AB3397" s="34" t="s">
        <v>13864</v>
      </c>
      <c r="AC3397" s="34"/>
      <c r="AD3397" s="44" t="s">
        <v>13865</v>
      </c>
      <c r="AE3397" s="44" t="s">
        <v>13865</v>
      </c>
      <c r="AF3397" s="43">
        <v>701</v>
      </c>
      <c r="AG3397" s="34" t="s">
        <v>13862</v>
      </c>
      <c r="AH3397" s="34" t="s">
        <v>13862</v>
      </c>
      <c r="AI3397" s="43" t="s">
        <v>13702</v>
      </c>
      <c r="AJ3397" s="44" t="s">
        <v>13866</v>
      </c>
      <c r="AK3397" s="261" t="s">
        <v>13867</v>
      </c>
      <c r="AL3397" s="44" t="s">
        <v>13868</v>
      </c>
      <c r="AM3397" s="44">
        <v>0</v>
      </c>
      <c r="AN3397" s="262">
        <v>0</v>
      </c>
      <c r="AO3397" s="34"/>
      <c r="AP3397" s="34"/>
      <c r="AQ3397" s="34"/>
      <c r="AR3397" s="34"/>
      <c r="AS3397" s="34"/>
      <c r="AT3397" s="44" t="e">
        <v>#N/A</v>
      </c>
      <c r="AU3397" s="44"/>
      <c r="AV3397" s="477" t="e">
        <f t="array" ref="AV3397">_xlfn.IFS(
LEFT(Tabelas!$AI3397,1)="N","DN",
LEFT(Tabelas!$AI3397,1)="C","DC",
LEFT(Tabelas!$AI3397,1)="L","DL",
LEFT(Tabelas!$AI3397,1)="A","DA",
LEFT(Tabelas!$AI3397,1)="G","DG")</f>
        <v>#N/A</v>
      </c>
      <c r="AW3397" s="34"/>
      <c r="AX3397" s="34"/>
      <c r="AY3397" s="34"/>
      <c r="AZ3397" s="34"/>
      <c r="BA3397" s="34"/>
      <c r="BB3397" s="34"/>
      <c r="BC3397" s="34"/>
      <c r="BD3397" s="44">
        <v>310904</v>
      </c>
      <c r="BE3397" s="34" t="s">
        <v>13917</v>
      </c>
      <c r="BF3397" s="43" t="s">
        <v>318</v>
      </c>
      <c r="BG3397" s="34" t="s">
        <v>1607</v>
      </c>
      <c r="BH3397" s="34" t="s">
        <v>13864</v>
      </c>
      <c r="BI3397" s="34"/>
      <c r="BJ3397" s="44" t="s">
        <v>13865</v>
      </c>
      <c r="BK3397" s="44" t="s">
        <v>13865</v>
      </c>
      <c r="EN3397" s="576"/>
      <c r="EO3397" s="561"/>
      <c r="EP3397" s="561"/>
      <c r="EQ3397" s="576"/>
      <c r="ER3397" s="561"/>
      <c r="ES3397" s="561"/>
    </row>
    <row r="3398" spans="22:149">
      <c r="V3398" s="43">
        <v>701</v>
      </c>
      <c r="W3398" s="34" t="s">
        <v>13862</v>
      </c>
      <c r="X3398" s="44">
        <v>310905</v>
      </c>
      <c r="Y3398" s="34" t="s">
        <v>13918</v>
      </c>
      <c r="Z3398" s="43" t="s">
        <v>318</v>
      </c>
      <c r="AA3398" s="34" t="s">
        <v>1607</v>
      </c>
      <c r="AB3398" s="34" t="s">
        <v>13864</v>
      </c>
      <c r="AC3398" s="34"/>
      <c r="AD3398" s="44" t="s">
        <v>13865</v>
      </c>
      <c r="AE3398" s="44" t="s">
        <v>13865</v>
      </c>
      <c r="AF3398" s="43">
        <v>701</v>
      </c>
      <c r="AG3398" s="34" t="s">
        <v>13862</v>
      </c>
      <c r="AH3398" s="34" t="s">
        <v>13862</v>
      </c>
      <c r="AI3398" s="43" t="s">
        <v>13702</v>
      </c>
      <c r="AJ3398" s="44" t="s">
        <v>13866</v>
      </c>
      <c r="AK3398" s="261" t="s">
        <v>13867</v>
      </c>
      <c r="AL3398" s="44" t="s">
        <v>13868</v>
      </c>
      <c r="AM3398" s="44">
        <v>0</v>
      </c>
      <c r="AN3398" s="262">
        <v>0</v>
      </c>
      <c r="AO3398" s="34"/>
      <c r="AP3398" s="34"/>
      <c r="AQ3398" s="34"/>
      <c r="AR3398" s="34"/>
      <c r="AS3398" s="34"/>
      <c r="AT3398" s="44" t="e">
        <v>#N/A</v>
      </c>
      <c r="AU3398" s="44"/>
      <c r="AV3398" s="477" t="e">
        <f t="array" ref="AV3398">_xlfn.IFS(
LEFT(Tabelas!$AI3398,1)="N","DN",
LEFT(Tabelas!$AI3398,1)="C","DC",
LEFT(Tabelas!$AI3398,1)="L","DL",
LEFT(Tabelas!$AI3398,1)="A","DA",
LEFT(Tabelas!$AI3398,1)="G","DG")</f>
        <v>#N/A</v>
      </c>
      <c r="AW3398" s="34"/>
      <c r="AX3398" s="34"/>
      <c r="AY3398" s="34"/>
      <c r="AZ3398" s="34"/>
      <c r="BA3398" s="34"/>
      <c r="BB3398" s="34"/>
      <c r="BC3398" s="34"/>
      <c r="BD3398" s="44">
        <v>310905</v>
      </c>
      <c r="BE3398" s="34" t="s">
        <v>13918</v>
      </c>
      <c r="BF3398" s="43" t="s">
        <v>318</v>
      </c>
      <c r="BG3398" s="34" t="s">
        <v>1607</v>
      </c>
      <c r="BH3398" s="34" t="s">
        <v>13864</v>
      </c>
      <c r="BI3398" s="34"/>
      <c r="BJ3398" s="44" t="s">
        <v>13865</v>
      </c>
      <c r="BK3398" s="44" t="s">
        <v>13865</v>
      </c>
      <c r="EN3398" s="576"/>
      <c r="EO3398" s="561"/>
      <c r="EP3398" s="561"/>
      <c r="EQ3398" s="576"/>
      <c r="ER3398" s="561"/>
      <c r="ES3398" s="561"/>
    </row>
    <row r="3399" spans="22:149">
      <c r="V3399" s="43">
        <v>701</v>
      </c>
      <c r="W3399" s="34" t="s">
        <v>13862</v>
      </c>
      <c r="X3399" s="44">
        <v>311001</v>
      </c>
      <c r="Y3399" s="34" t="s">
        <v>13919</v>
      </c>
      <c r="Z3399" s="43" t="s">
        <v>318</v>
      </c>
      <c r="AA3399" s="34" t="s">
        <v>3980</v>
      </c>
      <c r="AB3399" s="34" t="s">
        <v>13864</v>
      </c>
      <c r="AC3399" s="34"/>
      <c r="AD3399" s="44" t="s">
        <v>13865</v>
      </c>
      <c r="AE3399" s="44" t="s">
        <v>13865</v>
      </c>
      <c r="AF3399" s="43">
        <v>701</v>
      </c>
      <c r="AG3399" s="34" t="s">
        <v>13862</v>
      </c>
      <c r="AH3399" s="34" t="s">
        <v>13862</v>
      </c>
      <c r="AI3399" s="43" t="s">
        <v>13702</v>
      </c>
      <c r="AJ3399" s="44" t="s">
        <v>13866</v>
      </c>
      <c r="AK3399" s="261" t="s">
        <v>13867</v>
      </c>
      <c r="AL3399" s="44" t="s">
        <v>13868</v>
      </c>
      <c r="AM3399" s="44">
        <v>0</v>
      </c>
      <c r="AN3399" s="262">
        <v>0</v>
      </c>
      <c r="AO3399" s="34"/>
      <c r="AP3399" s="34"/>
      <c r="AQ3399" s="34"/>
      <c r="AR3399" s="34"/>
      <c r="AS3399" s="34"/>
      <c r="AT3399" s="44" t="e">
        <v>#N/A</v>
      </c>
      <c r="AU3399" s="44"/>
      <c r="AV3399" s="477" t="e">
        <f t="array" ref="AV3399">_xlfn.IFS(
LEFT(Tabelas!$AI3399,1)="N","DN",
LEFT(Tabelas!$AI3399,1)="C","DC",
LEFT(Tabelas!$AI3399,1)="L","DL",
LEFT(Tabelas!$AI3399,1)="A","DA",
LEFT(Tabelas!$AI3399,1)="G","DG")</f>
        <v>#N/A</v>
      </c>
      <c r="AW3399" s="34"/>
      <c r="AX3399" s="34"/>
      <c r="AY3399" s="34"/>
      <c r="AZ3399" s="34"/>
      <c r="BA3399" s="34"/>
      <c r="BB3399" s="34"/>
      <c r="BC3399" s="34"/>
      <c r="BD3399" s="44">
        <v>311001</v>
      </c>
      <c r="BE3399" s="34" t="s">
        <v>13919</v>
      </c>
      <c r="BF3399" s="43" t="s">
        <v>318</v>
      </c>
      <c r="BG3399" s="34" t="s">
        <v>3980</v>
      </c>
      <c r="BH3399" s="34" t="s">
        <v>13864</v>
      </c>
      <c r="BI3399" s="34"/>
      <c r="BJ3399" s="44" t="s">
        <v>13865</v>
      </c>
      <c r="BK3399" s="44" t="s">
        <v>13865</v>
      </c>
      <c r="EN3399" s="576"/>
      <c r="EO3399" s="561"/>
      <c r="EP3399" s="561"/>
      <c r="EQ3399" s="576"/>
      <c r="ER3399" s="561"/>
      <c r="ES3399" s="561"/>
    </row>
    <row r="3400" spans="22:149">
      <c r="V3400" s="43">
        <v>701</v>
      </c>
      <c r="W3400" s="34" t="s">
        <v>13862</v>
      </c>
      <c r="X3400" s="44">
        <v>311002</v>
      </c>
      <c r="Y3400" s="34" t="s">
        <v>13704</v>
      </c>
      <c r="Z3400" s="43" t="s">
        <v>318</v>
      </c>
      <c r="AA3400" s="34" t="s">
        <v>3980</v>
      </c>
      <c r="AB3400" s="34" t="s">
        <v>13864</v>
      </c>
      <c r="AC3400" s="34"/>
      <c r="AD3400" s="44" t="s">
        <v>13865</v>
      </c>
      <c r="AE3400" s="44" t="s">
        <v>13865</v>
      </c>
      <c r="AF3400" s="43">
        <v>701</v>
      </c>
      <c r="AG3400" s="34" t="s">
        <v>13862</v>
      </c>
      <c r="AH3400" s="34" t="s">
        <v>13862</v>
      </c>
      <c r="AI3400" s="43" t="s">
        <v>13702</v>
      </c>
      <c r="AJ3400" s="44" t="s">
        <v>13866</v>
      </c>
      <c r="AK3400" s="261" t="s">
        <v>13867</v>
      </c>
      <c r="AL3400" s="44" t="s">
        <v>13868</v>
      </c>
      <c r="AM3400" s="44">
        <v>0</v>
      </c>
      <c r="AN3400" s="262">
        <v>0</v>
      </c>
      <c r="AO3400" s="34"/>
      <c r="AP3400" s="34"/>
      <c r="AQ3400" s="34"/>
      <c r="AR3400" s="34"/>
      <c r="AS3400" s="34"/>
      <c r="AT3400" s="44" t="e">
        <v>#N/A</v>
      </c>
      <c r="AU3400" s="44"/>
      <c r="AV3400" s="477" t="e">
        <f t="array" ref="AV3400">_xlfn.IFS(
LEFT(Tabelas!$AI3400,1)="N","DN",
LEFT(Tabelas!$AI3400,1)="C","DC",
LEFT(Tabelas!$AI3400,1)="L","DL",
LEFT(Tabelas!$AI3400,1)="A","DA",
LEFT(Tabelas!$AI3400,1)="G","DG")</f>
        <v>#N/A</v>
      </c>
      <c r="AW3400" s="34"/>
      <c r="AX3400" s="34"/>
      <c r="AY3400" s="34"/>
      <c r="AZ3400" s="34"/>
      <c r="BA3400" s="34"/>
      <c r="BB3400" s="34"/>
      <c r="BC3400" s="34"/>
      <c r="BD3400" s="44">
        <v>311002</v>
      </c>
      <c r="BE3400" s="34" t="s">
        <v>13704</v>
      </c>
      <c r="BF3400" s="43" t="s">
        <v>318</v>
      </c>
      <c r="BG3400" s="34" t="s">
        <v>3980</v>
      </c>
      <c r="BH3400" s="34" t="s">
        <v>13864</v>
      </c>
      <c r="BI3400" s="34"/>
      <c r="BJ3400" s="44" t="s">
        <v>13865</v>
      </c>
      <c r="BK3400" s="44" t="s">
        <v>13865</v>
      </c>
      <c r="EN3400" s="576"/>
      <c r="EO3400" s="561"/>
      <c r="EP3400" s="561"/>
      <c r="EQ3400" s="576"/>
      <c r="ER3400" s="561"/>
      <c r="ES3400" s="561"/>
    </row>
    <row r="3401" spans="22:149">
      <c r="V3401" s="43">
        <v>701</v>
      </c>
      <c r="W3401" s="34" t="s">
        <v>13862</v>
      </c>
      <c r="X3401" s="44">
        <v>311003</v>
      </c>
      <c r="Y3401" s="34" t="s">
        <v>3980</v>
      </c>
      <c r="Z3401" s="43" t="s">
        <v>318</v>
      </c>
      <c r="AA3401" s="34" t="s">
        <v>3980</v>
      </c>
      <c r="AB3401" s="34" t="s">
        <v>13864</v>
      </c>
      <c r="AC3401" s="34"/>
      <c r="AD3401" s="44" t="s">
        <v>13865</v>
      </c>
      <c r="AE3401" s="44" t="s">
        <v>13865</v>
      </c>
      <c r="AF3401" s="43">
        <v>701</v>
      </c>
      <c r="AG3401" s="34" t="s">
        <v>13862</v>
      </c>
      <c r="AH3401" s="34" t="s">
        <v>13862</v>
      </c>
      <c r="AI3401" s="43" t="s">
        <v>13702</v>
      </c>
      <c r="AJ3401" s="44" t="s">
        <v>13866</v>
      </c>
      <c r="AK3401" s="261" t="s">
        <v>13867</v>
      </c>
      <c r="AL3401" s="44" t="s">
        <v>13868</v>
      </c>
      <c r="AM3401" s="44">
        <v>0</v>
      </c>
      <c r="AN3401" s="262">
        <v>0</v>
      </c>
      <c r="AO3401" s="34"/>
      <c r="AP3401" s="34"/>
      <c r="AQ3401" s="34"/>
      <c r="AR3401" s="34"/>
      <c r="AS3401" s="34"/>
      <c r="AT3401" s="44" t="e">
        <v>#N/A</v>
      </c>
      <c r="AU3401" s="44"/>
      <c r="AV3401" s="477" t="e">
        <f t="array" ref="AV3401">_xlfn.IFS(
LEFT(Tabelas!$AI3401,1)="N","DN",
LEFT(Tabelas!$AI3401,1)="C","DC",
LEFT(Tabelas!$AI3401,1)="L","DL",
LEFT(Tabelas!$AI3401,1)="A","DA",
LEFT(Tabelas!$AI3401,1)="G","DG")</f>
        <v>#N/A</v>
      </c>
      <c r="AW3401" s="34"/>
      <c r="AX3401" s="34"/>
      <c r="AY3401" s="34"/>
      <c r="AZ3401" s="34"/>
      <c r="BA3401" s="34"/>
      <c r="BB3401" s="34"/>
      <c r="BC3401" s="34"/>
      <c r="BD3401" s="44">
        <v>311003</v>
      </c>
      <c r="BE3401" s="34" t="s">
        <v>3980</v>
      </c>
      <c r="BF3401" s="43" t="s">
        <v>318</v>
      </c>
      <c r="BG3401" s="34" t="s">
        <v>3980</v>
      </c>
      <c r="BH3401" s="34" t="s">
        <v>13864</v>
      </c>
      <c r="BI3401" s="34"/>
      <c r="BJ3401" s="44" t="s">
        <v>13865</v>
      </c>
      <c r="BK3401" s="44" t="s">
        <v>13865</v>
      </c>
      <c r="EN3401" s="576"/>
      <c r="EO3401" s="561"/>
      <c r="EP3401" s="561"/>
      <c r="EQ3401" s="576"/>
      <c r="ER3401" s="561"/>
      <c r="ES3401" s="561"/>
    </row>
    <row r="3402" spans="22:149">
      <c r="V3402" s="43">
        <v>701</v>
      </c>
      <c r="W3402" s="34" t="s">
        <v>13862</v>
      </c>
      <c r="X3402" s="44">
        <v>311000</v>
      </c>
      <c r="Y3402" s="34" t="s">
        <v>13920</v>
      </c>
      <c r="Z3402" s="43" t="s">
        <v>318</v>
      </c>
      <c r="AA3402" s="34" t="s">
        <v>3980</v>
      </c>
      <c r="AB3402" s="34" t="s">
        <v>13864</v>
      </c>
      <c r="AC3402" s="34"/>
      <c r="AD3402" s="44" t="s">
        <v>13865</v>
      </c>
      <c r="AE3402" s="44" t="s">
        <v>13865</v>
      </c>
      <c r="AF3402" s="43">
        <v>701</v>
      </c>
      <c r="AG3402" s="34" t="s">
        <v>13862</v>
      </c>
      <c r="AH3402" s="34" t="s">
        <v>13862</v>
      </c>
      <c r="AI3402" s="43" t="s">
        <v>13702</v>
      </c>
      <c r="AJ3402" s="44" t="s">
        <v>13866</v>
      </c>
      <c r="AK3402" s="261" t="s">
        <v>13867</v>
      </c>
      <c r="AL3402" s="44" t="s">
        <v>13868</v>
      </c>
      <c r="AM3402" s="44">
        <v>0</v>
      </c>
      <c r="AN3402" s="262">
        <v>0</v>
      </c>
      <c r="AO3402" s="34"/>
      <c r="AP3402" s="34"/>
      <c r="AQ3402" s="34"/>
      <c r="AR3402" s="34"/>
      <c r="AS3402" s="34"/>
      <c r="AT3402" s="44" t="e">
        <v>#N/A</v>
      </c>
      <c r="AU3402" s="44"/>
      <c r="AV3402" s="477" t="e">
        <f t="array" ref="AV3402">_xlfn.IFS(
LEFT(Tabelas!$AI3402,1)="N","DN",
LEFT(Tabelas!$AI3402,1)="C","DC",
LEFT(Tabelas!$AI3402,1)="L","DL",
LEFT(Tabelas!$AI3402,1)="A","DA",
LEFT(Tabelas!$AI3402,1)="G","DG")</f>
        <v>#N/A</v>
      </c>
      <c r="AW3402" s="34"/>
      <c r="AX3402" s="34"/>
      <c r="AY3402" s="34"/>
      <c r="AZ3402" s="34"/>
      <c r="BA3402" s="34"/>
      <c r="BB3402" s="34"/>
      <c r="BC3402" s="34"/>
      <c r="BD3402" s="44">
        <v>311000</v>
      </c>
      <c r="BE3402" s="34" t="s">
        <v>13920</v>
      </c>
      <c r="BF3402" s="43" t="s">
        <v>318</v>
      </c>
      <c r="BG3402" s="34" t="s">
        <v>3980</v>
      </c>
      <c r="BH3402" s="34" t="s">
        <v>13864</v>
      </c>
      <c r="BI3402" s="34"/>
      <c r="BJ3402" s="44" t="s">
        <v>13865</v>
      </c>
      <c r="BK3402" s="44" t="s">
        <v>13865</v>
      </c>
      <c r="EN3402" s="576"/>
      <c r="EO3402" s="561"/>
      <c r="EP3402" s="561"/>
      <c r="EQ3402" s="576"/>
      <c r="ER3402" s="561"/>
      <c r="ES3402" s="561"/>
    </row>
  </sheetData>
  <sheetProtection algorithmName="SHA-512" hashValue="tqAKQKj+D2/reETOWq7MNDmXxoVlV24PL1vE0tb99y6jff3QcR+88LTID3oHHI8YWTxMHGLXOwBfPYZ8Xm4Zmw==" saltValue="hEivyI2TIpFmRBwAoANGhg==" spinCount="100000" sheet="1" selectLockedCells="1" selectUnlockedCells="1"/>
  <autoFilter ref="BO2:CD115" xr:uid="{D9C0BC12-0490-4110-818B-5442BA358AEE}">
    <sortState xmlns:xlrd2="http://schemas.microsoft.com/office/spreadsheetml/2017/richdata2" ref="BO3:CD115">
      <sortCondition ref="BS2:BS115"/>
    </sortState>
  </autoFilter>
  <sortState xmlns:xlrd2="http://schemas.microsoft.com/office/spreadsheetml/2017/richdata2" ref="DC2:EM91">
    <sortCondition ref="DD2:DD91"/>
  </sortState>
  <mergeCells count="2">
    <mergeCell ref="B26:E26"/>
    <mergeCell ref="T52:U52"/>
  </mergeCells>
  <phoneticPr fontId="8" type="noConversion"/>
  <conditionalFormatting sqref="FS7:FS8">
    <cfRule type="duplicateValues" dxfId="15" priority="11"/>
  </conditionalFormatting>
  <conditionalFormatting sqref="GE43">
    <cfRule type="duplicateValues" dxfId="14" priority="10"/>
  </conditionalFormatting>
  <conditionalFormatting sqref="IY8">
    <cfRule type="duplicateValues" dxfId="13" priority="9"/>
  </conditionalFormatting>
  <conditionalFormatting sqref="JS36">
    <cfRule type="duplicateValues" dxfId="12" priority="8"/>
  </conditionalFormatting>
  <conditionalFormatting sqref="KV4:KV6">
    <cfRule type="duplicateValues" dxfId="11" priority="6"/>
  </conditionalFormatting>
  <conditionalFormatting sqref="KZ19">
    <cfRule type="duplicateValues" dxfId="10" priority="7"/>
  </conditionalFormatting>
  <conditionalFormatting sqref="LR32">
    <cfRule type="duplicateValues" dxfId="9" priority="5"/>
  </conditionalFormatting>
  <conditionalFormatting sqref="LX22:LX23">
    <cfRule type="duplicateValues" dxfId="8" priority="4"/>
  </conditionalFormatting>
  <conditionalFormatting sqref="ME15">
    <cfRule type="duplicateValues" dxfId="7" priority="3"/>
  </conditionalFormatting>
  <conditionalFormatting sqref="MI21">
    <cfRule type="duplicateValues" dxfId="6" priority="2"/>
  </conditionalFormatting>
  <conditionalFormatting sqref="NC14 NC12">
    <cfRule type="duplicateValues" dxfId="5" priority="1"/>
  </conditionalFormatting>
  <conditionalFormatting sqref="NR28">
    <cfRule type="duplicateValues" dxfId="4" priority="12"/>
  </conditionalFormatting>
  <conditionalFormatting sqref="NW23">
    <cfRule type="duplicateValues" dxfId="3" priority="13"/>
  </conditionalFormatting>
  <conditionalFormatting sqref="NZ31">
    <cfRule type="duplicateValues" dxfId="2" priority="15"/>
  </conditionalFormatting>
  <conditionalFormatting sqref="NZ34">
    <cfRule type="duplicateValues" dxfId="1" priority="14"/>
  </conditionalFormatting>
  <conditionalFormatting sqref="OF7">
    <cfRule type="duplicateValues" dxfId="0" priority="16"/>
  </conditionalFormatting>
  <hyperlinks>
    <hyperlink ref="DM4" r:id="rId1" xr:uid="{CD1E2B16-454E-4BDC-8540-E50BF00B48D9}"/>
    <hyperlink ref="DM8" r:id="rId2" xr:uid="{FA988947-AB74-4874-AE57-569C7723A274}"/>
    <hyperlink ref="DM38" r:id="rId3" xr:uid="{4CB72427-AF83-4ED2-9AB1-354E734C982B}"/>
    <hyperlink ref="DM56" r:id="rId4" xr:uid="{F08603C4-74F9-4362-8948-8531A642D153}"/>
    <hyperlink ref="DM19" r:id="rId5" xr:uid="{6592D2EB-0A16-4946-86A3-8B1ABBF24BCD}"/>
  </hyperlinks>
  <pageMargins left="0.7" right="0.7" top="0.75" bottom="0.75" header="0.3" footer="0.3"/>
  <pageSetup paperSize="9" orientation="portrait" r:id="rId6"/>
  <ignoredErrors>
    <ignoredError sqref="CY2:CY916" numberStoredAsText="1"/>
  </ignoredErrors>
  <tableParts count="2">
    <tablePart r:id="rId7"/>
    <tablePart r:id="rId8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D9D9BB785F6874B9281DCCF1CA538F2" ma:contentTypeVersion="10" ma:contentTypeDescription="Criar um novo documento." ma:contentTypeScope="" ma:versionID="c09492c1947c7062871da69194617afd">
  <xsd:schema xmlns:xsd="http://www.w3.org/2001/XMLSchema" xmlns:xs="http://www.w3.org/2001/XMLSchema" xmlns:p="http://schemas.microsoft.com/office/2006/metadata/properties" xmlns:ns2="e0aef48d-16d7-497d-ab3e-2cd8c63c3805" targetNamespace="http://schemas.microsoft.com/office/2006/metadata/properties" ma:root="true" ma:fieldsID="2af03074b0c842118dc0c9d662528377" ns2:_="">
    <xsd:import namespace="e0aef48d-16d7-497d-ab3e-2cd8c63c380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lcf76f155ced4ddcb4097134ff3c332f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0aef48d-16d7-497d-ab3e-2cd8c63c380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Etiquetas de Imagem" ma:readOnly="false" ma:fieldId="{5cf76f15-5ced-4ddc-b409-7134ff3c332f}" ma:taxonomyMulti="true" ma:sspId="20643ad9-5d8e-4be9-b721-5d4e9b19ee8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0aef48d-16d7-497d-ab3e-2cd8c63c3805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E8E57E92-1ECC-42F4-927E-93B22E7EFEE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0aef48d-16d7-497d-ab3e-2cd8c63c380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F955CB0-E515-490B-97AA-57D8E1A6F06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D8F588B-3C93-4341-8D7F-9BA97EF3C5E4}">
  <ds:schemaRefs>
    <ds:schemaRef ds:uri="http://www.w3.org/XML/1998/namespace"/>
    <ds:schemaRef ds:uri="http://schemas.microsoft.com/office/2006/documentManagement/types"/>
    <ds:schemaRef ds:uri="e0aef48d-16d7-497d-ab3e-2cd8c63c3805"/>
    <ds:schemaRef ds:uri="http://purl.org/dc/elements/1.1/"/>
    <ds:schemaRef ds:uri="http://purl.org/dc/dcmitype/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http://purl.org/dc/terms/"/>
  </ds:schemaRefs>
</ds:datastoreItem>
</file>

<file path=docMetadata/LabelInfo.xml><?xml version="1.0" encoding="utf-8"?>
<clbl:labelList xmlns:clbl="http://schemas.microsoft.com/office/2020/mipLabelMetadata">
  <clbl:label id="{f23ec5e0-6e96-4a52-bf04-db829769f65f}" enabled="0" method="" siteId="{f23ec5e0-6e96-4a52-bf04-db829769f65f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6</vt:i4>
      </vt:variant>
      <vt:variant>
        <vt:lpstr>Intervalos com Nome</vt:lpstr>
      </vt:variant>
      <vt:variant>
        <vt:i4>48</vt:i4>
      </vt:variant>
    </vt:vector>
  </HeadingPairs>
  <TitlesOfParts>
    <vt:vector size="54" baseType="lpstr">
      <vt:lpstr>PAG. MENSAL - IK</vt:lpstr>
      <vt:lpstr>AnexoA1 Trabalhadores incluir</vt:lpstr>
      <vt:lpstr>Anexo A2 Trabalhador a excluir</vt:lpstr>
      <vt:lpstr>Auxiliar preenchimento</vt:lpstr>
      <vt:lpstr>Visita Prévia</vt:lpstr>
      <vt:lpstr>Tabelas</vt:lpstr>
      <vt:lpstr>Tabelas!Alentejo</vt:lpstr>
      <vt:lpstr>Tabelas!Algarve</vt:lpstr>
      <vt:lpstr>'Anexo A2 Trabalhador a excluir'!Área_de_Impressão</vt:lpstr>
      <vt:lpstr>'PAG. MENSAL - IK'!Área_de_Impressão</vt:lpstr>
      <vt:lpstr>'Visita Prévia'!Área_de_Impressão</vt:lpstr>
      <vt:lpstr>aveiro</vt:lpstr>
      <vt:lpstr>beja</vt:lpstr>
      <vt:lpstr>braga</vt:lpstr>
      <vt:lpstr>bragança</vt:lpstr>
      <vt:lpstr>cae</vt:lpstr>
      <vt:lpstr>castelobranco</vt:lpstr>
      <vt:lpstr>Tabelas!Centro</vt:lpstr>
      <vt:lpstr>CIRS</vt:lpstr>
      <vt:lpstr>coimbra</vt:lpstr>
      <vt:lpstr>converte_freg</vt:lpstr>
      <vt:lpstr>d</vt:lpstr>
      <vt:lpstr>Tabelas!Delegacoes</vt:lpstr>
      <vt:lpstr>Tabelas!DELS</vt:lpstr>
      <vt:lpstr>DISTRITOS</vt:lpstr>
      <vt:lpstr>Tabelas!DR</vt:lpstr>
      <vt:lpstr>Tabelas!DRA</vt:lpstr>
      <vt:lpstr>Tabelas!DRAlentejo</vt:lpstr>
      <vt:lpstr>Tabelas!DRAlgarve</vt:lpstr>
      <vt:lpstr>Tabelas!DRC</vt:lpstr>
      <vt:lpstr>Tabelas!DRCentro</vt:lpstr>
      <vt:lpstr>Tabelas!DRG</vt:lpstr>
      <vt:lpstr>Tabelas!DRLVT</vt:lpstr>
      <vt:lpstr>Tabelas!DRN</vt:lpstr>
      <vt:lpstr>Tabelas!DRNorte</vt:lpstr>
      <vt:lpstr>evora</vt:lpstr>
      <vt:lpstr>faro</vt:lpstr>
      <vt:lpstr>Tabelas!feriados</vt:lpstr>
      <vt:lpstr>guard</vt:lpstr>
      <vt:lpstr>guarda</vt:lpstr>
      <vt:lpstr>leiria</vt:lpstr>
      <vt:lpstr>lisboa</vt:lpstr>
      <vt:lpstr>Tabelas!Lisboa_e_Vale_do_Tejo</vt:lpstr>
      <vt:lpstr>Tabelas!Lisboa_Vale_do_Tejo</vt:lpstr>
      <vt:lpstr>Tabelas!Norte</vt:lpstr>
      <vt:lpstr>portalegre</vt:lpstr>
      <vt:lpstr>porto</vt:lpstr>
      <vt:lpstr>regimeIVA</vt:lpstr>
      <vt:lpstr>santarem</vt:lpstr>
      <vt:lpstr>setubal</vt:lpstr>
      <vt:lpstr>Tabelas!SimNao</vt:lpstr>
      <vt:lpstr>vianadocastelo</vt:lpstr>
      <vt:lpstr>vilareal</vt:lpstr>
      <vt:lpstr>viseu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Rui Guilhoto Loureiro</dc:creator>
  <cp:keywords/>
  <dc:description/>
  <cp:lastModifiedBy>IEFP</cp:lastModifiedBy>
  <cp:revision/>
  <cp:lastPrinted>2026-03-09T16:18:27Z</cp:lastPrinted>
  <dcterms:created xsi:type="dcterms:W3CDTF">2024-11-11T09:56:42Z</dcterms:created>
  <dcterms:modified xsi:type="dcterms:W3CDTF">2026-03-09T18:09:59Z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0x010100CD9D9BB785F6874B9281DCCF1CA538F2</vt:lpwstr>
  </property>
  <property fmtid="{D5CDD505-2E9C-101B-9397-08002B2CF9AE}" pid="3" name="_NewReviewCycle">
    <vt:lpwstr/>
  </property>
  <property fmtid="{D5CDD505-2E9C-101B-9397-08002B2CF9AE}" pid="4" name="MediaServiceImageTags">
    <vt:lpwstr/>
  </property>
</Properties>
</file>